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autoCompressPictures="0" defaultThemeVersion="124226"/>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website/Economic Profiling Service/February 2015/"/>
    </mc:Choice>
  </mc:AlternateContent>
  <workbookProtection workbookPassword="CE46" lockStructure="1"/>
  <bookViews>
    <workbookView xWindow="0" yWindow="0" windowWidth="20490" windowHeight="7755" firstSheet="2" activeTab="2"/>
  </bookViews>
  <sheets>
    <sheet name="Data" sheetId="7" state="veryHidden" r:id="rId1"/>
    <sheet name="CalculationsforGraph" sheetId="1" state="veryHidden" r:id="rId2"/>
    <sheet name="Graph" sheetId="3" r:id="rId3"/>
    <sheet name="Data Flows" sheetId="8" state="veryHidden" r:id="rId4"/>
    <sheet name="Sheet1" sheetId="9" state="veryHidden" r:id="rId5"/>
  </sheets>
  <externalReferences>
    <externalReference r:id="rId6"/>
    <externalReference r:id="rId7"/>
  </externalReferences>
  <definedNames>
    <definedName name="_LT1000">'[1]Live Table 1000'!$A$1</definedName>
    <definedName name="ftbi_lwi_data">'[1]LCHO APS FTBI &amp; LWI'!$W$1</definedName>
    <definedName name="HCA_locn10">'[1]Housing Corp Data'!$O$2482:$Y$2840</definedName>
    <definedName name="HCA_locn11">'[1]Housing Corp Data'!$O$2851:$W$3176</definedName>
    <definedName name="HCA_locn9">'[1]Housing Corp Data'!$O$2124:$Y$2475</definedName>
    <definedName name="HCA_spon10">'[1]Housing Corp Data'!$B$2482:$M$2840</definedName>
    <definedName name="HCA_spon9">'[1]Housing Corp Data'!$B$2124:$M$2475</definedName>
    <definedName name="hssa_J">'[1]LCHO APS CIS'!$W$1</definedName>
    <definedName name="hssa_N_lcho">'[1]LCHO S106 only (HSSA)'!$W$1</definedName>
    <definedName name="hssa_N_SR">'[1]SR S106 only (HSSA)'!$W$1</definedName>
    <definedName name="LT1000_unrnd">'[1]Affordable - England (location)'!$S$3</definedName>
    <definedName name="new_build_locn">'[1]All affordable by LA (NB) locat'!$W$3</definedName>
    <definedName name="new_UAs">[1]Notes!#REF!</definedName>
    <definedName name="new_unitaries">[1]Notes!$A$51</definedName>
    <definedName name="other_spon10">'[1]Housing Corp Data'!$AI$2482:$AM$2840</definedName>
    <definedName name="other_spon11">'[1]Housing Corp Data'!$AI$2851:$AK$3176</definedName>
    <definedName name="other_spon9">'[1]Housing Corp Data'!$AI$2124:$AM$2475</definedName>
    <definedName name="p1b_data">'[1]LCHO APS LA SHB'!$W$3</definedName>
    <definedName name="P2_data">'[1]SR LA (All NB)'!$W$1</definedName>
    <definedName name="PCS_10">'[1]PCS data'!$A$6:$E$13</definedName>
    <definedName name="PCS_nb11">'[1]PCS data'!$A$18:$E$37</definedName>
    <definedName name="pfi_data">'[1]SR PFI (All)'!$W$1</definedName>
    <definedName name="s106_nil_spon10">'[1]Housing Corp Data'!$AA$2482:$AG$2840</definedName>
    <definedName name="S106_nil_spon11">'[1]Housing Corp Data'!$AA$2851:$AG$3176</definedName>
    <definedName name="s106_nil_spon9">'[1]Housing Corp Data'!$AA$2124:$AG$2475</definedName>
    <definedName name="t1000_unr">'[1]Affordable - England (location)'!$S$3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E4" i="1" l="1"/>
  <c r="E5" i="1"/>
  <c r="E6" i="1"/>
  <c r="E7" i="1"/>
  <c r="E8" i="1"/>
  <c r="E9" i="1"/>
  <c r="E10" i="1"/>
  <c r="E11"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3" i="1"/>
  <c r="AQ3" i="1" l="1"/>
  <c r="AP3" i="1"/>
  <c r="AP1" i="1"/>
  <c r="AP209" i="1" s="1"/>
  <c r="AQ1" i="1"/>
  <c r="AQ209" i="1" s="1"/>
  <c r="AR1" i="1"/>
  <c r="AR209" i="1" s="1"/>
  <c r="AS1" i="1"/>
  <c r="AS209" i="1" s="1"/>
  <c r="AL1308" i="8"/>
  <c r="AM1308" i="8"/>
  <c r="AN1308" i="8"/>
  <c r="AO1308" i="8"/>
  <c r="AL1309" i="8"/>
  <c r="AM1309" i="8"/>
  <c r="AN1309" i="8"/>
  <c r="AR3" i="1" s="1"/>
  <c r="AO1309" i="8"/>
  <c r="AS3" i="1" s="1"/>
  <c r="AL1310" i="8"/>
  <c r="AP4" i="1" s="1"/>
  <c r="AM1310" i="8"/>
  <c r="AQ4" i="1" s="1"/>
  <c r="AN1310" i="8"/>
  <c r="AR4" i="1" s="1"/>
  <c r="AO1310" i="8"/>
  <c r="AS4" i="1" s="1"/>
  <c r="AL1311" i="8"/>
  <c r="AP5" i="1" s="1"/>
  <c r="AM1311" i="8"/>
  <c r="AQ5" i="1" s="1"/>
  <c r="AN1311" i="8"/>
  <c r="AR5" i="1" s="1"/>
  <c r="AO1311" i="8"/>
  <c r="AS5" i="1" s="1"/>
  <c r="AL1312" i="8"/>
  <c r="AM1312" i="8"/>
  <c r="AN1312" i="8"/>
  <c r="AO1312" i="8"/>
  <c r="AL1313" i="8"/>
  <c r="AM1313" i="8"/>
  <c r="AN1313" i="8"/>
  <c r="AO1313" i="8"/>
  <c r="AL1314" i="8"/>
  <c r="AM1314" i="8"/>
  <c r="AN1314" i="8"/>
  <c r="AO1314" i="8"/>
  <c r="AL1315" i="8"/>
  <c r="AM1315" i="8"/>
  <c r="AN1315" i="8"/>
  <c r="AO1315" i="8"/>
  <c r="AL1316" i="8"/>
  <c r="AM1316" i="8"/>
  <c r="AN1316" i="8"/>
  <c r="AO1316" i="8"/>
  <c r="AL1317" i="8"/>
  <c r="AM1317" i="8"/>
  <c r="AN1317" i="8"/>
  <c r="AO1317" i="8"/>
  <c r="AL1318" i="8"/>
  <c r="AP6" i="1" s="1"/>
  <c r="AM1318" i="8"/>
  <c r="AQ6" i="1" s="1"/>
  <c r="AN1318" i="8"/>
  <c r="AR6" i="1" s="1"/>
  <c r="AO1318" i="8"/>
  <c r="AS6" i="1" s="1"/>
  <c r="AL1319" i="8"/>
  <c r="AP7" i="1" s="1"/>
  <c r="AM1319" i="8"/>
  <c r="AQ7" i="1" s="1"/>
  <c r="AN1319" i="8"/>
  <c r="AR7" i="1" s="1"/>
  <c r="AO1319" i="8"/>
  <c r="AS7" i="1" s="1"/>
  <c r="AL1320" i="8"/>
  <c r="AP8" i="1" s="1"/>
  <c r="AM1320" i="8"/>
  <c r="AQ8" i="1" s="1"/>
  <c r="AN1320" i="8"/>
  <c r="AR8" i="1" s="1"/>
  <c r="AO1320" i="8"/>
  <c r="AS8" i="1" s="1"/>
  <c r="AL1321" i="8"/>
  <c r="AP9" i="1" s="1"/>
  <c r="AM1321" i="8"/>
  <c r="AQ9" i="1" s="1"/>
  <c r="AN1321" i="8"/>
  <c r="AR9" i="1" s="1"/>
  <c r="AO1321" i="8"/>
  <c r="AS9" i="1" s="1"/>
  <c r="AL1322" i="8"/>
  <c r="AP10" i="1" s="1"/>
  <c r="AM1322" i="8"/>
  <c r="AQ10" i="1" s="1"/>
  <c r="AN1322" i="8"/>
  <c r="AR10" i="1" s="1"/>
  <c r="AO1322" i="8"/>
  <c r="AS10" i="1" s="1"/>
  <c r="AL1323" i="8"/>
  <c r="AM1323" i="8"/>
  <c r="AN1323" i="8"/>
  <c r="AO1323" i="8"/>
  <c r="AL1324" i="8"/>
  <c r="AM1324" i="8"/>
  <c r="AN1324" i="8"/>
  <c r="AO1324" i="8"/>
  <c r="AL1325" i="8"/>
  <c r="AM1325" i="8"/>
  <c r="AN1325" i="8"/>
  <c r="AO1325" i="8"/>
  <c r="AL1326" i="8"/>
  <c r="AM1326" i="8"/>
  <c r="AN1326" i="8"/>
  <c r="AO1326" i="8"/>
  <c r="AL1327" i="8"/>
  <c r="AM1327" i="8"/>
  <c r="AN1327" i="8"/>
  <c r="AO1327" i="8"/>
  <c r="AL1328" i="8"/>
  <c r="AM1328" i="8"/>
  <c r="AN1328" i="8"/>
  <c r="AO1328" i="8"/>
  <c r="AL1329" i="8"/>
  <c r="AP11" i="1" s="1"/>
  <c r="AM1329" i="8"/>
  <c r="AQ11" i="1" s="1"/>
  <c r="AN1329" i="8"/>
  <c r="AR11" i="1" s="1"/>
  <c r="AO1329" i="8"/>
  <c r="AS11" i="1" s="1"/>
  <c r="AL1330" i="8"/>
  <c r="AP12" i="1" s="1"/>
  <c r="AM1330" i="8"/>
  <c r="AQ12" i="1" s="1"/>
  <c r="AN1330" i="8"/>
  <c r="AR12" i="1" s="1"/>
  <c r="AO1330" i="8"/>
  <c r="AS12" i="1" s="1"/>
  <c r="AL1331" i="8"/>
  <c r="AP13" i="1" s="1"/>
  <c r="AM1331" i="8"/>
  <c r="AQ13" i="1" s="1"/>
  <c r="AN1331" i="8"/>
  <c r="AR13" i="1" s="1"/>
  <c r="AO1331" i="8"/>
  <c r="AS13" i="1" s="1"/>
  <c r="AL1332" i="8"/>
  <c r="AP14" i="1" s="1"/>
  <c r="AM1332" i="8"/>
  <c r="AQ14" i="1" s="1"/>
  <c r="AN1332" i="8"/>
  <c r="AR14" i="1" s="1"/>
  <c r="AO1332" i="8"/>
  <c r="AS14" i="1" s="1"/>
  <c r="AL1333" i="8"/>
  <c r="AM1333" i="8"/>
  <c r="AN1333" i="8"/>
  <c r="AO1333" i="8"/>
  <c r="AL1334" i="8"/>
  <c r="AM1334" i="8"/>
  <c r="AN1334" i="8"/>
  <c r="AO1334" i="8"/>
  <c r="AL1335" i="8"/>
  <c r="AM1335" i="8"/>
  <c r="AN1335" i="8"/>
  <c r="AO1335" i="8"/>
  <c r="AL1336" i="8"/>
  <c r="AM1336" i="8"/>
  <c r="AN1336" i="8"/>
  <c r="AO1336" i="8"/>
  <c r="AL1337" i="8"/>
  <c r="AM1337" i="8"/>
  <c r="AN1337" i="8"/>
  <c r="AO1337" i="8"/>
  <c r="AL1338" i="8"/>
  <c r="AP15" i="1" s="1"/>
  <c r="AM1338" i="8"/>
  <c r="AQ15" i="1" s="1"/>
  <c r="AN1338" i="8"/>
  <c r="AR15" i="1" s="1"/>
  <c r="AO1338" i="8"/>
  <c r="AS15" i="1" s="1"/>
  <c r="AL1339" i="8"/>
  <c r="AM1339" i="8"/>
  <c r="AN1339" i="8"/>
  <c r="AO1339" i="8"/>
  <c r="AL1340" i="8"/>
  <c r="AM1340" i="8"/>
  <c r="AN1340" i="8"/>
  <c r="AO1340" i="8"/>
  <c r="AL1341" i="8"/>
  <c r="AM1341" i="8"/>
  <c r="AN1341" i="8"/>
  <c r="AO1341" i="8"/>
  <c r="AL1342" i="8"/>
  <c r="AP16" i="1" s="1"/>
  <c r="AM1342" i="8"/>
  <c r="AQ16" i="1" s="1"/>
  <c r="AN1342" i="8"/>
  <c r="AR16" i="1" s="1"/>
  <c r="AO1342" i="8"/>
  <c r="AS16" i="1" s="1"/>
  <c r="AL1343" i="8"/>
  <c r="AM1343" i="8"/>
  <c r="AN1343" i="8"/>
  <c r="AO1343" i="8"/>
  <c r="AL1344" i="8"/>
  <c r="AP17" i="1" s="1"/>
  <c r="AM1344" i="8"/>
  <c r="AQ17" i="1" s="1"/>
  <c r="AN1344" i="8"/>
  <c r="AR17" i="1" s="1"/>
  <c r="AO1344" i="8"/>
  <c r="AS17" i="1" s="1"/>
  <c r="AL1345" i="8"/>
  <c r="AM1345" i="8"/>
  <c r="AN1345" i="8"/>
  <c r="AO1345" i="8"/>
  <c r="AL1346" i="8"/>
  <c r="AM1346" i="8"/>
  <c r="AN1346" i="8"/>
  <c r="AO1346" i="8"/>
  <c r="AL1347" i="8"/>
  <c r="AM1347" i="8"/>
  <c r="AN1347" i="8"/>
  <c r="AO1347" i="8"/>
  <c r="AL1348" i="8"/>
  <c r="AP18" i="1" s="1"/>
  <c r="AM1348" i="8"/>
  <c r="AQ18" i="1" s="1"/>
  <c r="AN1348" i="8"/>
  <c r="AR18" i="1" s="1"/>
  <c r="AO1348" i="8"/>
  <c r="AS18" i="1" s="1"/>
  <c r="AL1349" i="8"/>
  <c r="AP19" i="1" s="1"/>
  <c r="AM1349" i="8"/>
  <c r="AQ19" i="1" s="1"/>
  <c r="AN1349" i="8"/>
  <c r="AR19" i="1" s="1"/>
  <c r="AO1349" i="8"/>
  <c r="AS19" i="1" s="1"/>
  <c r="AL1350" i="8"/>
  <c r="AM1350" i="8"/>
  <c r="AN1350" i="8"/>
  <c r="AO1350" i="8"/>
  <c r="AL1351" i="8"/>
  <c r="AP20" i="1" s="1"/>
  <c r="AM1351" i="8"/>
  <c r="AQ20" i="1" s="1"/>
  <c r="AN1351" i="8"/>
  <c r="AR20" i="1" s="1"/>
  <c r="AO1351" i="8"/>
  <c r="AS20" i="1" s="1"/>
  <c r="AL1352" i="8"/>
  <c r="AM1352" i="8"/>
  <c r="AN1352" i="8"/>
  <c r="AO1352" i="8"/>
  <c r="AL1353" i="8"/>
  <c r="AM1353" i="8"/>
  <c r="AN1353" i="8"/>
  <c r="AO1353" i="8"/>
  <c r="AL1354" i="8"/>
  <c r="AM1354" i="8"/>
  <c r="AN1354" i="8"/>
  <c r="AO1354" i="8"/>
  <c r="AL1355" i="8"/>
  <c r="AP21" i="1" s="1"/>
  <c r="AM1355" i="8"/>
  <c r="AQ21" i="1" s="1"/>
  <c r="AN1355" i="8"/>
  <c r="AR21" i="1" s="1"/>
  <c r="AO1355" i="8"/>
  <c r="AS21" i="1" s="1"/>
  <c r="AL1356" i="8"/>
  <c r="AM1356" i="8"/>
  <c r="AN1356" i="8"/>
  <c r="AO1356" i="8"/>
  <c r="AL1357" i="8"/>
  <c r="AP22" i="1" s="1"/>
  <c r="AM1357" i="8"/>
  <c r="AQ22" i="1" s="1"/>
  <c r="AN1357" i="8"/>
  <c r="AR22" i="1" s="1"/>
  <c r="AO1357" i="8"/>
  <c r="AS22" i="1" s="1"/>
  <c r="AL1358" i="8"/>
  <c r="AP23" i="1" s="1"/>
  <c r="AM1358" i="8"/>
  <c r="AQ23" i="1" s="1"/>
  <c r="AN1358" i="8"/>
  <c r="AR23" i="1" s="1"/>
  <c r="AO1358" i="8"/>
  <c r="AS23" i="1" s="1"/>
  <c r="AL1359" i="8"/>
  <c r="AP24" i="1" s="1"/>
  <c r="AM1359" i="8"/>
  <c r="AQ24" i="1" s="1"/>
  <c r="AN1359" i="8"/>
  <c r="AR24" i="1" s="1"/>
  <c r="AO1359" i="8"/>
  <c r="AS24" i="1" s="1"/>
  <c r="AL1360" i="8"/>
  <c r="AM1360" i="8"/>
  <c r="AN1360" i="8"/>
  <c r="AO1360" i="8"/>
  <c r="AL1361" i="8"/>
  <c r="AP25" i="1" s="1"/>
  <c r="AM1361" i="8"/>
  <c r="AQ25" i="1" s="1"/>
  <c r="AN1361" i="8"/>
  <c r="AR25" i="1" s="1"/>
  <c r="AO1361" i="8"/>
  <c r="AS25" i="1" s="1"/>
  <c r="AL1362" i="8"/>
  <c r="AM1362" i="8"/>
  <c r="AN1362" i="8"/>
  <c r="AO1362" i="8"/>
  <c r="AL1363" i="8"/>
  <c r="AM1363" i="8"/>
  <c r="AN1363" i="8"/>
  <c r="AO1363" i="8"/>
  <c r="AL1364" i="8"/>
  <c r="AM1364" i="8"/>
  <c r="AN1364" i="8"/>
  <c r="AO1364" i="8"/>
  <c r="AL1365" i="8"/>
  <c r="AP26" i="1" s="1"/>
  <c r="AM1365" i="8"/>
  <c r="AQ26" i="1" s="1"/>
  <c r="AN1365" i="8"/>
  <c r="AR26" i="1" s="1"/>
  <c r="AO1365" i="8"/>
  <c r="AS26" i="1" s="1"/>
  <c r="AL1366" i="8"/>
  <c r="AM1366" i="8"/>
  <c r="AN1366" i="8"/>
  <c r="AO1366" i="8"/>
  <c r="AL1367" i="8"/>
  <c r="AM1367" i="8"/>
  <c r="AN1367" i="8"/>
  <c r="AO1367" i="8"/>
  <c r="AL1368" i="8"/>
  <c r="AP27" i="1" s="1"/>
  <c r="AM1368" i="8"/>
  <c r="AQ27" i="1" s="1"/>
  <c r="AN1368" i="8"/>
  <c r="AR27" i="1" s="1"/>
  <c r="AO1368" i="8"/>
  <c r="AS27" i="1" s="1"/>
  <c r="AL1369" i="8"/>
  <c r="AP28" i="1" s="1"/>
  <c r="AM1369" i="8"/>
  <c r="AQ28" i="1" s="1"/>
  <c r="AN1369" i="8"/>
  <c r="AR28" i="1" s="1"/>
  <c r="AO1369" i="8"/>
  <c r="AS28" i="1" s="1"/>
  <c r="AL1370" i="8"/>
  <c r="AM1370" i="8"/>
  <c r="AN1370" i="8"/>
  <c r="AO1370" i="8"/>
  <c r="AL1371" i="8"/>
  <c r="AP29" i="1" s="1"/>
  <c r="AM1371" i="8"/>
  <c r="AQ29" i="1" s="1"/>
  <c r="AN1371" i="8"/>
  <c r="AR29" i="1" s="1"/>
  <c r="AO1371" i="8"/>
  <c r="AS29" i="1" s="1"/>
  <c r="AL1372" i="8"/>
  <c r="AM1372" i="8"/>
  <c r="AN1372" i="8"/>
  <c r="AO1372" i="8"/>
  <c r="AL1373" i="8"/>
  <c r="AM1373" i="8"/>
  <c r="AN1373" i="8"/>
  <c r="AO1373" i="8"/>
  <c r="AL1374" i="8"/>
  <c r="AP30" i="1" s="1"/>
  <c r="AM1374" i="8"/>
  <c r="AQ30" i="1" s="1"/>
  <c r="AN1374" i="8"/>
  <c r="AR30" i="1" s="1"/>
  <c r="AO1374" i="8"/>
  <c r="AS30" i="1" s="1"/>
  <c r="AL1375" i="8"/>
  <c r="AM1375" i="8"/>
  <c r="AN1375" i="8"/>
  <c r="AO1375" i="8"/>
  <c r="AL1376" i="8"/>
  <c r="AM1376" i="8"/>
  <c r="AN1376" i="8"/>
  <c r="AO1376" i="8"/>
  <c r="AL1377" i="8"/>
  <c r="AM1377" i="8"/>
  <c r="AN1377" i="8"/>
  <c r="AO1377" i="8"/>
  <c r="AL1378" i="8"/>
  <c r="AP31" i="1" s="1"/>
  <c r="AM1378" i="8"/>
  <c r="AQ31" i="1" s="1"/>
  <c r="AN1378" i="8"/>
  <c r="AR31" i="1" s="1"/>
  <c r="AO1378" i="8"/>
  <c r="AS31" i="1" s="1"/>
  <c r="AL1379" i="8"/>
  <c r="AP32" i="1" s="1"/>
  <c r="AM1379" i="8"/>
  <c r="AQ32" i="1" s="1"/>
  <c r="AN1379" i="8"/>
  <c r="AR32" i="1" s="1"/>
  <c r="AO1379" i="8"/>
  <c r="AS32" i="1" s="1"/>
  <c r="AL1380" i="8"/>
  <c r="AP33" i="1" s="1"/>
  <c r="AM1380" i="8"/>
  <c r="AQ33" i="1" s="1"/>
  <c r="AN1380" i="8"/>
  <c r="AR33" i="1" s="1"/>
  <c r="AO1380" i="8"/>
  <c r="AS33" i="1" s="1"/>
  <c r="AL1381" i="8"/>
  <c r="AP34" i="1" s="1"/>
  <c r="AM1381" i="8"/>
  <c r="AQ34" i="1" s="1"/>
  <c r="AN1381" i="8"/>
  <c r="AR34" i="1" s="1"/>
  <c r="AO1381" i="8"/>
  <c r="AS34" i="1" s="1"/>
  <c r="AL1382" i="8"/>
  <c r="AM1382" i="8"/>
  <c r="AN1382" i="8"/>
  <c r="AO1382" i="8"/>
  <c r="AL1383" i="8"/>
  <c r="AM1383" i="8"/>
  <c r="AN1383" i="8"/>
  <c r="AO1383" i="8"/>
  <c r="AL1384" i="8"/>
  <c r="AP35" i="1" s="1"/>
  <c r="AM1384" i="8"/>
  <c r="AQ35" i="1" s="1"/>
  <c r="AN1384" i="8"/>
  <c r="AR35" i="1" s="1"/>
  <c r="AO1384" i="8"/>
  <c r="AS35" i="1" s="1"/>
  <c r="AL1385" i="8"/>
  <c r="AP36" i="1" s="1"/>
  <c r="AM1385" i="8"/>
  <c r="AQ36" i="1" s="1"/>
  <c r="AN1385" i="8"/>
  <c r="AR36" i="1" s="1"/>
  <c r="AO1385" i="8"/>
  <c r="AS36" i="1" s="1"/>
  <c r="AL1386" i="8"/>
  <c r="AP37" i="1" s="1"/>
  <c r="AM1386" i="8"/>
  <c r="AQ37" i="1" s="1"/>
  <c r="AN1386" i="8"/>
  <c r="AR37" i="1" s="1"/>
  <c r="AO1386" i="8"/>
  <c r="AS37" i="1" s="1"/>
  <c r="AL1387" i="8"/>
  <c r="AP38" i="1" s="1"/>
  <c r="AM1387" i="8"/>
  <c r="AQ38" i="1" s="1"/>
  <c r="AN1387" i="8"/>
  <c r="AR38" i="1" s="1"/>
  <c r="AO1387" i="8"/>
  <c r="AS38" i="1" s="1"/>
  <c r="AL1388" i="8"/>
  <c r="AP39" i="1" s="1"/>
  <c r="AM1388" i="8"/>
  <c r="AQ39" i="1" s="1"/>
  <c r="AN1388" i="8"/>
  <c r="AR39" i="1" s="1"/>
  <c r="AO1388" i="8"/>
  <c r="AS39" i="1" s="1"/>
  <c r="AL1389" i="8"/>
  <c r="AM1389" i="8"/>
  <c r="AN1389" i="8"/>
  <c r="AO1389" i="8"/>
  <c r="AL1390" i="8"/>
  <c r="AM1390" i="8"/>
  <c r="AN1390" i="8"/>
  <c r="AO1390" i="8"/>
  <c r="AL1391" i="8"/>
  <c r="AP40" i="1" s="1"/>
  <c r="AM1391" i="8"/>
  <c r="AQ40" i="1" s="1"/>
  <c r="AN1391" i="8"/>
  <c r="AR40" i="1" s="1"/>
  <c r="AO1391" i="8"/>
  <c r="AS40" i="1" s="1"/>
  <c r="AL1392" i="8"/>
  <c r="AM1392" i="8"/>
  <c r="AN1392" i="8"/>
  <c r="AO1392" i="8"/>
  <c r="AL1393" i="8"/>
  <c r="AM1393" i="8"/>
  <c r="AN1393" i="8"/>
  <c r="AO1393" i="8"/>
  <c r="AL1394" i="8"/>
  <c r="AM1394" i="8"/>
  <c r="AN1394" i="8"/>
  <c r="AO1394" i="8"/>
  <c r="AL1395" i="8"/>
  <c r="AP41" i="1" s="1"/>
  <c r="AM1395" i="8"/>
  <c r="AQ41" i="1" s="1"/>
  <c r="AN1395" i="8"/>
  <c r="AR41" i="1" s="1"/>
  <c r="AO1395" i="8"/>
  <c r="AS41" i="1" s="1"/>
  <c r="AL1396" i="8"/>
  <c r="AP42" i="1" s="1"/>
  <c r="AM1396" i="8"/>
  <c r="AQ42" i="1" s="1"/>
  <c r="AN1396" i="8"/>
  <c r="AR42" i="1" s="1"/>
  <c r="AO1396" i="8"/>
  <c r="AS42" i="1" s="1"/>
  <c r="AL1397" i="8"/>
  <c r="AM1397" i="8"/>
  <c r="AN1397" i="8"/>
  <c r="AO1397" i="8"/>
  <c r="AL1398" i="8"/>
  <c r="AP43" i="1" s="1"/>
  <c r="AM1398" i="8"/>
  <c r="AQ43" i="1" s="1"/>
  <c r="AN1398" i="8"/>
  <c r="AR43" i="1" s="1"/>
  <c r="AO1398" i="8"/>
  <c r="AS43" i="1" s="1"/>
  <c r="AL1399" i="8"/>
  <c r="AM1399" i="8"/>
  <c r="AN1399" i="8"/>
  <c r="AO1399" i="8"/>
  <c r="AL1400" i="8"/>
  <c r="AM1400" i="8"/>
  <c r="AN1400" i="8"/>
  <c r="AO1400" i="8"/>
  <c r="AL1401" i="8"/>
  <c r="AM1401" i="8"/>
  <c r="AN1401" i="8"/>
  <c r="AO1401" i="8"/>
  <c r="AL1402" i="8"/>
  <c r="AP44" i="1" s="1"/>
  <c r="AM1402" i="8"/>
  <c r="AQ44" i="1" s="1"/>
  <c r="AN1402" i="8"/>
  <c r="AR44" i="1" s="1"/>
  <c r="AO1402" i="8"/>
  <c r="AS44" i="1" s="1"/>
  <c r="AL1403" i="8"/>
  <c r="AP45" i="1" s="1"/>
  <c r="AM1403" i="8"/>
  <c r="AQ45" i="1" s="1"/>
  <c r="AN1403" i="8"/>
  <c r="AR45" i="1" s="1"/>
  <c r="AO1403" i="8"/>
  <c r="AS45" i="1" s="1"/>
  <c r="AL1404" i="8"/>
  <c r="AM1404" i="8"/>
  <c r="AN1404" i="8"/>
  <c r="AO1404" i="8"/>
  <c r="AL1405" i="8"/>
  <c r="AM1405" i="8"/>
  <c r="AN1405" i="8"/>
  <c r="AO1405" i="8"/>
  <c r="AL1406" i="8"/>
  <c r="AP46" i="1" s="1"/>
  <c r="AM1406" i="8"/>
  <c r="AQ46" i="1" s="1"/>
  <c r="AN1406" i="8"/>
  <c r="AR46" i="1" s="1"/>
  <c r="AO1406" i="8"/>
  <c r="AS46" i="1" s="1"/>
  <c r="AL1407" i="8"/>
  <c r="AM1407" i="8"/>
  <c r="AN1407" i="8"/>
  <c r="AO1407" i="8"/>
  <c r="AL1408" i="8"/>
  <c r="AP47" i="1" s="1"/>
  <c r="AM1408" i="8"/>
  <c r="AQ47" i="1" s="1"/>
  <c r="AN1408" i="8"/>
  <c r="AR47" i="1" s="1"/>
  <c r="AO1408" i="8"/>
  <c r="AS47" i="1" s="1"/>
  <c r="AL1409" i="8"/>
  <c r="AP48" i="1" s="1"/>
  <c r="AM1409" i="8"/>
  <c r="AQ48" i="1" s="1"/>
  <c r="AN1409" i="8"/>
  <c r="AR48" i="1" s="1"/>
  <c r="AO1409" i="8"/>
  <c r="AS48" i="1" s="1"/>
  <c r="AL1410" i="8"/>
  <c r="AM1410" i="8"/>
  <c r="AN1410" i="8"/>
  <c r="AO1410" i="8"/>
  <c r="AL1411" i="8"/>
  <c r="AM1411" i="8"/>
  <c r="AN1411" i="8"/>
  <c r="AO1411" i="8"/>
  <c r="AL1412" i="8"/>
  <c r="AM1412" i="8"/>
  <c r="AN1412" i="8"/>
  <c r="AO1412" i="8"/>
  <c r="AL1413" i="8"/>
  <c r="AP49" i="1" s="1"/>
  <c r="AM1413" i="8"/>
  <c r="AQ49" i="1" s="1"/>
  <c r="AN1413" i="8"/>
  <c r="AR49" i="1" s="1"/>
  <c r="AO1413" i="8"/>
  <c r="AS49" i="1" s="1"/>
  <c r="AL1414" i="8"/>
  <c r="AM1414" i="8"/>
  <c r="AN1414" i="8"/>
  <c r="AO1414" i="8"/>
  <c r="AL1415" i="8"/>
  <c r="AM1415" i="8"/>
  <c r="AN1415" i="8"/>
  <c r="AO1415" i="8"/>
  <c r="AL1416" i="8"/>
  <c r="AM1416" i="8"/>
  <c r="AN1416" i="8"/>
  <c r="AO1416" i="8"/>
  <c r="AL1417" i="8"/>
  <c r="AM1417" i="8"/>
  <c r="AN1417" i="8"/>
  <c r="AO1417" i="8"/>
  <c r="AL1418" i="8"/>
  <c r="AP50" i="1" s="1"/>
  <c r="AM1418" i="8"/>
  <c r="AQ50" i="1" s="1"/>
  <c r="AN1418" i="8"/>
  <c r="AR50" i="1" s="1"/>
  <c r="AO1418" i="8"/>
  <c r="AS50" i="1" s="1"/>
  <c r="AL1419" i="8"/>
  <c r="AM1419" i="8"/>
  <c r="AN1419" i="8"/>
  <c r="AO1419" i="8"/>
  <c r="AL1420" i="8"/>
  <c r="AM1420" i="8"/>
  <c r="AN1420" i="8"/>
  <c r="AO1420" i="8"/>
  <c r="AL1421" i="8"/>
  <c r="AM1421" i="8"/>
  <c r="AN1421" i="8"/>
  <c r="AO1421" i="8"/>
  <c r="AL1422" i="8"/>
  <c r="AM1422" i="8"/>
  <c r="AN1422" i="8"/>
  <c r="AO1422" i="8"/>
  <c r="AL1423" i="8"/>
  <c r="AM1423" i="8"/>
  <c r="AN1423" i="8"/>
  <c r="AO1423" i="8"/>
  <c r="AL1424" i="8"/>
  <c r="AM1424" i="8"/>
  <c r="AN1424" i="8"/>
  <c r="AO1424" i="8"/>
  <c r="AL1425" i="8"/>
  <c r="AM1425" i="8"/>
  <c r="AN1425" i="8"/>
  <c r="AO1425" i="8"/>
  <c r="AL1426" i="8"/>
  <c r="AP51" i="1" s="1"/>
  <c r="AM1426" i="8"/>
  <c r="AQ51" i="1" s="1"/>
  <c r="AN1426" i="8"/>
  <c r="AR51" i="1" s="1"/>
  <c r="AO1426" i="8"/>
  <c r="AS51" i="1" s="1"/>
  <c r="AL1427" i="8"/>
  <c r="AP52" i="1" s="1"/>
  <c r="AM1427" i="8"/>
  <c r="AQ52" i="1" s="1"/>
  <c r="AN1427" i="8"/>
  <c r="AR52" i="1" s="1"/>
  <c r="AO1427" i="8"/>
  <c r="AS52" i="1" s="1"/>
  <c r="AL1428" i="8"/>
  <c r="AP53" i="1" s="1"/>
  <c r="AM1428" i="8"/>
  <c r="AQ53" i="1" s="1"/>
  <c r="AN1428" i="8"/>
  <c r="AR53" i="1" s="1"/>
  <c r="AO1428" i="8"/>
  <c r="AS53" i="1" s="1"/>
  <c r="AL1429" i="8"/>
  <c r="AM1429" i="8"/>
  <c r="AN1429" i="8"/>
  <c r="AO1429" i="8"/>
  <c r="AL1430" i="8"/>
  <c r="AP54" i="1" s="1"/>
  <c r="AM1430" i="8"/>
  <c r="AQ54" i="1" s="1"/>
  <c r="AN1430" i="8"/>
  <c r="AR54" i="1" s="1"/>
  <c r="AO1430" i="8"/>
  <c r="AS54" i="1" s="1"/>
  <c r="AL1431" i="8"/>
  <c r="AP55" i="1" s="1"/>
  <c r="AM1431" i="8"/>
  <c r="AQ55" i="1" s="1"/>
  <c r="AN1431" i="8"/>
  <c r="AR55" i="1" s="1"/>
  <c r="AO1431" i="8"/>
  <c r="AS55" i="1" s="1"/>
  <c r="AL1432" i="8"/>
  <c r="AP56" i="1" s="1"/>
  <c r="AM1432" i="8"/>
  <c r="AQ56" i="1" s="1"/>
  <c r="AN1432" i="8"/>
  <c r="AR56" i="1" s="1"/>
  <c r="AO1432" i="8"/>
  <c r="AS56" i="1" s="1"/>
  <c r="AL1433" i="8"/>
  <c r="AM1433" i="8"/>
  <c r="AN1433" i="8"/>
  <c r="AO1433" i="8"/>
  <c r="AL1434" i="8"/>
  <c r="AP57" i="1" s="1"/>
  <c r="AM1434" i="8"/>
  <c r="AQ57" i="1" s="1"/>
  <c r="AN1434" i="8"/>
  <c r="AR57" i="1" s="1"/>
  <c r="AO1434" i="8"/>
  <c r="AS57" i="1" s="1"/>
  <c r="AL1435" i="8"/>
  <c r="AM1435" i="8"/>
  <c r="AN1435" i="8"/>
  <c r="AO1435" i="8"/>
  <c r="AL1436" i="8"/>
  <c r="AM1436" i="8"/>
  <c r="AN1436" i="8"/>
  <c r="AO1436" i="8"/>
  <c r="AL1437" i="8"/>
  <c r="AP58" i="1" s="1"/>
  <c r="AM1437" i="8"/>
  <c r="AQ58" i="1" s="1"/>
  <c r="AN1437" i="8"/>
  <c r="AR58" i="1" s="1"/>
  <c r="AO1437" i="8"/>
  <c r="AS58" i="1" s="1"/>
  <c r="AL1438" i="8"/>
  <c r="AM1438" i="8"/>
  <c r="AN1438" i="8"/>
  <c r="AO1438" i="8"/>
  <c r="AL1439" i="8"/>
  <c r="AP59" i="1" s="1"/>
  <c r="AM1439" i="8"/>
  <c r="AQ59" i="1" s="1"/>
  <c r="AN1439" i="8"/>
  <c r="AR59" i="1" s="1"/>
  <c r="AO1439" i="8"/>
  <c r="AS59" i="1" s="1"/>
  <c r="AL1440" i="8"/>
  <c r="AP60" i="1" s="1"/>
  <c r="AM1440" i="8"/>
  <c r="AQ60" i="1" s="1"/>
  <c r="AN1440" i="8"/>
  <c r="AR60" i="1" s="1"/>
  <c r="AO1440" i="8"/>
  <c r="AS60" i="1" s="1"/>
  <c r="AL1441" i="8"/>
  <c r="AP61" i="1" s="1"/>
  <c r="AM1441" i="8"/>
  <c r="AQ61" i="1" s="1"/>
  <c r="AN1441" i="8"/>
  <c r="AR61" i="1" s="1"/>
  <c r="AO1441" i="8"/>
  <c r="AS61" i="1" s="1"/>
  <c r="AL1442" i="8"/>
  <c r="AM1442" i="8"/>
  <c r="AN1442" i="8"/>
  <c r="AO1442" i="8"/>
  <c r="AL1443" i="8"/>
  <c r="AM1443" i="8"/>
  <c r="AN1443" i="8"/>
  <c r="AO1443" i="8"/>
  <c r="AL1444" i="8"/>
  <c r="AP62" i="1" s="1"/>
  <c r="AM1444" i="8"/>
  <c r="AQ62" i="1" s="1"/>
  <c r="AN1444" i="8"/>
  <c r="AR62" i="1" s="1"/>
  <c r="AO1444" i="8"/>
  <c r="AS62" i="1" s="1"/>
  <c r="AL1445" i="8"/>
  <c r="AM1445" i="8"/>
  <c r="AN1445" i="8"/>
  <c r="AO1445" i="8"/>
  <c r="AL1446" i="8"/>
  <c r="AP63" i="1" s="1"/>
  <c r="AM1446" i="8"/>
  <c r="AQ63" i="1" s="1"/>
  <c r="AN1446" i="8"/>
  <c r="AR63" i="1" s="1"/>
  <c r="AO1446" i="8"/>
  <c r="AS63" i="1" s="1"/>
  <c r="AL1447" i="8"/>
  <c r="AP64" i="1" s="1"/>
  <c r="AM1447" i="8"/>
  <c r="AQ64" i="1" s="1"/>
  <c r="AN1447" i="8"/>
  <c r="AR64" i="1" s="1"/>
  <c r="AO1447" i="8"/>
  <c r="AS64" i="1" s="1"/>
  <c r="AL1448" i="8"/>
  <c r="AP65" i="1" s="1"/>
  <c r="AM1448" i="8"/>
  <c r="AQ65" i="1" s="1"/>
  <c r="AN1448" i="8"/>
  <c r="AR65" i="1" s="1"/>
  <c r="AO1448" i="8"/>
  <c r="AS65" i="1" s="1"/>
  <c r="AL1449" i="8"/>
  <c r="AM1449" i="8"/>
  <c r="AN1449" i="8"/>
  <c r="AO1449" i="8"/>
  <c r="AL1450" i="8"/>
  <c r="AP66" i="1" s="1"/>
  <c r="AM1450" i="8"/>
  <c r="AQ66" i="1" s="1"/>
  <c r="AN1450" i="8"/>
  <c r="AR66" i="1" s="1"/>
  <c r="AO1450" i="8"/>
  <c r="AS66" i="1" s="1"/>
  <c r="AL1451" i="8"/>
  <c r="AM1451" i="8"/>
  <c r="AN1451" i="8"/>
  <c r="AO1451" i="8"/>
  <c r="AL1452" i="8"/>
  <c r="AP67" i="1" s="1"/>
  <c r="AM1452" i="8"/>
  <c r="AQ67" i="1" s="1"/>
  <c r="AN1452" i="8"/>
  <c r="AR67" i="1" s="1"/>
  <c r="AO1452" i="8"/>
  <c r="AS67" i="1" s="1"/>
  <c r="AL1453" i="8"/>
  <c r="AP68" i="1" s="1"/>
  <c r="AM1453" i="8"/>
  <c r="AQ68" i="1" s="1"/>
  <c r="AN1453" i="8"/>
  <c r="AR68" i="1" s="1"/>
  <c r="AO1453" i="8"/>
  <c r="AS68" i="1" s="1"/>
  <c r="AL1454" i="8"/>
  <c r="AM1454" i="8"/>
  <c r="AN1454" i="8"/>
  <c r="AO1454" i="8"/>
  <c r="AL1455" i="8"/>
  <c r="AM1455" i="8"/>
  <c r="AN1455" i="8"/>
  <c r="AO1455" i="8"/>
  <c r="AL1456" i="8"/>
  <c r="AM1456" i="8"/>
  <c r="AN1456" i="8"/>
  <c r="AO1456" i="8"/>
  <c r="AL1457" i="8"/>
  <c r="AP69" i="1" s="1"/>
  <c r="AM1457" i="8"/>
  <c r="AQ69" i="1" s="1"/>
  <c r="AN1457" i="8"/>
  <c r="AR69" i="1" s="1"/>
  <c r="AO1457" i="8"/>
  <c r="AS69" i="1" s="1"/>
  <c r="AL1458" i="8"/>
  <c r="AP70" i="1" s="1"/>
  <c r="AM1458" i="8"/>
  <c r="AQ70" i="1" s="1"/>
  <c r="AN1458" i="8"/>
  <c r="AR70" i="1" s="1"/>
  <c r="AO1458" i="8"/>
  <c r="AS70" i="1" s="1"/>
  <c r="AL1459" i="8"/>
  <c r="AP71" i="1" s="1"/>
  <c r="AM1459" i="8"/>
  <c r="AQ71" i="1" s="1"/>
  <c r="AN1459" i="8"/>
  <c r="AR71" i="1" s="1"/>
  <c r="AO1459" i="8"/>
  <c r="AS71" i="1" s="1"/>
  <c r="AL1460" i="8"/>
  <c r="AM1460" i="8"/>
  <c r="AN1460" i="8"/>
  <c r="AO1460" i="8"/>
  <c r="AL1461" i="8"/>
  <c r="AP72" i="1" s="1"/>
  <c r="AM1461" i="8"/>
  <c r="AQ72" i="1" s="1"/>
  <c r="AN1461" i="8"/>
  <c r="AR72" i="1" s="1"/>
  <c r="AO1461" i="8"/>
  <c r="AS72" i="1" s="1"/>
  <c r="AL1462" i="8"/>
  <c r="AM1462" i="8"/>
  <c r="AN1462" i="8"/>
  <c r="AO1462" i="8"/>
  <c r="AL1463" i="8"/>
  <c r="AP73" i="1" s="1"/>
  <c r="AM1463" i="8"/>
  <c r="AQ73" i="1" s="1"/>
  <c r="AN1463" i="8"/>
  <c r="AR73" i="1" s="1"/>
  <c r="AO1463" i="8"/>
  <c r="AS73" i="1" s="1"/>
  <c r="AL1464" i="8"/>
  <c r="AM1464" i="8"/>
  <c r="AN1464" i="8"/>
  <c r="AO1464" i="8"/>
  <c r="AL1465" i="8"/>
  <c r="AP74" i="1" s="1"/>
  <c r="AM1465" i="8"/>
  <c r="AQ74" i="1" s="1"/>
  <c r="AN1465" i="8"/>
  <c r="AR74" i="1" s="1"/>
  <c r="AO1465" i="8"/>
  <c r="AS74" i="1" s="1"/>
  <c r="AL1466" i="8"/>
  <c r="AP75" i="1" s="1"/>
  <c r="AM1466" i="8"/>
  <c r="AQ75" i="1" s="1"/>
  <c r="AN1466" i="8"/>
  <c r="AR75" i="1" s="1"/>
  <c r="AO1466" i="8"/>
  <c r="AS75" i="1" s="1"/>
  <c r="AL1467" i="8"/>
  <c r="AP76" i="1" s="1"/>
  <c r="AM1467" i="8"/>
  <c r="AQ76" i="1" s="1"/>
  <c r="AN1467" i="8"/>
  <c r="AR76" i="1" s="1"/>
  <c r="AO1467" i="8"/>
  <c r="AS76" i="1" s="1"/>
  <c r="AL1468" i="8"/>
  <c r="AM1468" i="8"/>
  <c r="AN1468" i="8"/>
  <c r="AO1468" i="8"/>
  <c r="AL1469" i="8"/>
  <c r="AP77" i="1" s="1"/>
  <c r="AM1469" i="8"/>
  <c r="AQ77" i="1" s="1"/>
  <c r="AN1469" i="8"/>
  <c r="AR77" i="1" s="1"/>
  <c r="AO1469" i="8"/>
  <c r="AS77" i="1" s="1"/>
  <c r="AL1470" i="8"/>
  <c r="AM1470" i="8"/>
  <c r="AN1470" i="8"/>
  <c r="AO1470" i="8"/>
  <c r="AL1471" i="8"/>
  <c r="AM1471" i="8"/>
  <c r="AN1471" i="8"/>
  <c r="AO1471" i="8"/>
  <c r="AL1472" i="8"/>
  <c r="AM1472" i="8"/>
  <c r="AN1472" i="8"/>
  <c r="AO1472" i="8"/>
  <c r="AL1473" i="8"/>
  <c r="AP78" i="1" s="1"/>
  <c r="AM1473" i="8"/>
  <c r="AQ78" i="1" s="1"/>
  <c r="AN1473" i="8"/>
  <c r="AR78" i="1" s="1"/>
  <c r="AO1473" i="8"/>
  <c r="AS78" i="1" s="1"/>
  <c r="AL1474" i="8"/>
  <c r="AM1474" i="8"/>
  <c r="AN1474" i="8"/>
  <c r="AO1474" i="8"/>
  <c r="AL1475" i="8"/>
  <c r="AM1475" i="8"/>
  <c r="AN1475" i="8"/>
  <c r="AO1475" i="8"/>
  <c r="AL1476" i="8"/>
  <c r="AP79" i="1" s="1"/>
  <c r="AM1476" i="8"/>
  <c r="AQ79" i="1" s="1"/>
  <c r="AN1476" i="8"/>
  <c r="AR79" i="1" s="1"/>
  <c r="AO1476" i="8"/>
  <c r="AS79" i="1" s="1"/>
  <c r="AL1477" i="8"/>
  <c r="AM1477" i="8"/>
  <c r="AN1477" i="8"/>
  <c r="AO1477" i="8"/>
  <c r="AL1478" i="8"/>
  <c r="AP80" i="1" s="1"/>
  <c r="AM1478" i="8"/>
  <c r="AQ80" i="1" s="1"/>
  <c r="AN1478" i="8"/>
  <c r="AR80" i="1" s="1"/>
  <c r="AO1478" i="8"/>
  <c r="AS80" i="1" s="1"/>
  <c r="AL1479" i="8"/>
  <c r="AP81" i="1" s="1"/>
  <c r="AM1479" i="8"/>
  <c r="AQ81" i="1" s="1"/>
  <c r="AN1479" i="8"/>
  <c r="AR81" i="1" s="1"/>
  <c r="AO1479" i="8"/>
  <c r="AS81" i="1" s="1"/>
  <c r="AL1480" i="8"/>
  <c r="AM1480" i="8"/>
  <c r="AN1480" i="8"/>
  <c r="AO1480" i="8"/>
  <c r="AL1481" i="8"/>
  <c r="AP82" i="1" s="1"/>
  <c r="AM1481" i="8"/>
  <c r="AQ82" i="1" s="1"/>
  <c r="AN1481" i="8"/>
  <c r="AR82" i="1" s="1"/>
  <c r="AO1481" i="8"/>
  <c r="AS82" i="1" s="1"/>
  <c r="AL1482" i="8"/>
  <c r="AM1482" i="8"/>
  <c r="AN1482" i="8"/>
  <c r="AO1482" i="8"/>
  <c r="AL1483" i="8"/>
  <c r="AP83" i="1" s="1"/>
  <c r="AM1483" i="8"/>
  <c r="AQ83" i="1" s="1"/>
  <c r="AN1483" i="8"/>
  <c r="AR83" i="1" s="1"/>
  <c r="AO1483" i="8"/>
  <c r="AS83" i="1" s="1"/>
  <c r="AL1484" i="8"/>
  <c r="AP84" i="1" s="1"/>
  <c r="AM1484" i="8"/>
  <c r="AQ84" i="1" s="1"/>
  <c r="AN1484" i="8"/>
  <c r="AR84" i="1" s="1"/>
  <c r="AO1484" i="8"/>
  <c r="AS84" i="1" s="1"/>
  <c r="AL1485" i="8"/>
  <c r="AM1485" i="8"/>
  <c r="AN1485" i="8"/>
  <c r="AO1485" i="8"/>
  <c r="AL1486" i="8"/>
  <c r="AM1486" i="8"/>
  <c r="AN1486" i="8"/>
  <c r="AO1486" i="8"/>
  <c r="AL1487" i="8"/>
  <c r="AM1487" i="8"/>
  <c r="AN1487" i="8"/>
  <c r="AO1487" i="8"/>
  <c r="AL1488" i="8"/>
  <c r="AP85" i="1" s="1"/>
  <c r="AM1488" i="8"/>
  <c r="AQ85" i="1" s="1"/>
  <c r="AN1488" i="8"/>
  <c r="AR85" i="1" s="1"/>
  <c r="AO1488" i="8"/>
  <c r="AS85" i="1" s="1"/>
  <c r="AL1489" i="8"/>
  <c r="AP86" i="1" s="1"/>
  <c r="AM1489" i="8"/>
  <c r="AQ86" i="1" s="1"/>
  <c r="AN1489" i="8"/>
  <c r="AR86" i="1" s="1"/>
  <c r="AO1489" i="8"/>
  <c r="AS86" i="1" s="1"/>
  <c r="AL1490" i="8"/>
  <c r="AM1490" i="8"/>
  <c r="AN1490" i="8"/>
  <c r="AO1490" i="8"/>
  <c r="AL1491" i="8"/>
  <c r="AM1491" i="8"/>
  <c r="AN1491" i="8"/>
  <c r="AO1491" i="8"/>
  <c r="AL1492" i="8"/>
  <c r="AP87" i="1" s="1"/>
  <c r="AM1492" i="8"/>
  <c r="AQ87" i="1" s="1"/>
  <c r="AN1492" i="8"/>
  <c r="AR87" i="1" s="1"/>
  <c r="AO1492" i="8"/>
  <c r="AS87" i="1" s="1"/>
  <c r="AL1493" i="8"/>
  <c r="AP88" i="1" s="1"/>
  <c r="AM1493" i="8"/>
  <c r="AQ88" i="1" s="1"/>
  <c r="AN1493" i="8"/>
  <c r="AR88" i="1" s="1"/>
  <c r="AO1493" i="8"/>
  <c r="AS88" i="1" s="1"/>
  <c r="AL1494" i="8"/>
  <c r="AM1494" i="8"/>
  <c r="AN1494" i="8"/>
  <c r="AO1494" i="8"/>
  <c r="AL1495" i="8"/>
  <c r="AP89" i="1" s="1"/>
  <c r="AM1495" i="8"/>
  <c r="AQ89" i="1" s="1"/>
  <c r="AN1495" i="8"/>
  <c r="AR89" i="1" s="1"/>
  <c r="AO1495" i="8"/>
  <c r="AS89" i="1" s="1"/>
  <c r="AL1496" i="8"/>
  <c r="AP90" i="1" s="1"/>
  <c r="AM1496" i="8"/>
  <c r="AQ90" i="1" s="1"/>
  <c r="AN1496" i="8"/>
  <c r="AR90" i="1" s="1"/>
  <c r="AO1496" i="8"/>
  <c r="AS90" i="1" s="1"/>
  <c r="AL1497" i="8"/>
  <c r="AM1497" i="8"/>
  <c r="AN1497" i="8"/>
  <c r="AO1497" i="8"/>
  <c r="AL1498" i="8"/>
  <c r="AP91" i="1" s="1"/>
  <c r="AM1498" i="8"/>
  <c r="AQ91" i="1" s="1"/>
  <c r="AN1498" i="8"/>
  <c r="AR91" i="1" s="1"/>
  <c r="AO1498" i="8"/>
  <c r="AS91" i="1" s="1"/>
  <c r="AL1499" i="8"/>
  <c r="AM1499" i="8"/>
  <c r="AN1499" i="8"/>
  <c r="AO1499" i="8"/>
  <c r="AL1500" i="8"/>
  <c r="AM1500" i="8"/>
  <c r="AN1500" i="8"/>
  <c r="AO1500" i="8"/>
  <c r="AL1501" i="8"/>
  <c r="AM1501" i="8"/>
  <c r="AN1501" i="8"/>
  <c r="AO1501" i="8"/>
  <c r="AL1502" i="8"/>
  <c r="AM1502" i="8"/>
  <c r="AN1502" i="8"/>
  <c r="AO1502" i="8"/>
  <c r="AL1503" i="8"/>
  <c r="AM1503" i="8"/>
  <c r="AN1503" i="8"/>
  <c r="AO1503" i="8"/>
  <c r="AL1504" i="8"/>
  <c r="AP92" i="1" s="1"/>
  <c r="AM1504" i="8"/>
  <c r="AQ92" i="1" s="1"/>
  <c r="AN1504" i="8"/>
  <c r="AR92" i="1" s="1"/>
  <c r="AO1504" i="8"/>
  <c r="AS92" i="1" s="1"/>
  <c r="AL1505" i="8"/>
  <c r="AP93" i="1" s="1"/>
  <c r="AM1505" i="8"/>
  <c r="AQ93" i="1" s="1"/>
  <c r="AN1505" i="8"/>
  <c r="AR93" i="1" s="1"/>
  <c r="AO1505" i="8"/>
  <c r="AS93" i="1" s="1"/>
  <c r="AL1506" i="8"/>
  <c r="AM1506" i="8"/>
  <c r="AN1506" i="8"/>
  <c r="AO1506" i="8"/>
  <c r="AL1507" i="8"/>
  <c r="AM1507" i="8"/>
  <c r="AN1507" i="8"/>
  <c r="AO1507" i="8"/>
  <c r="AL1508" i="8"/>
  <c r="AM1508" i="8"/>
  <c r="AN1508" i="8"/>
  <c r="AO1508" i="8"/>
  <c r="AL1509" i="8"/>
  <c r="AM1509" i="8"/>
  <c r="AN1509" i="8"/>
  <c r="AO1509" i="8"/>
  <c r="AL1510" i="8"/>
  <c r="AM1510" i="8"/>
  <c r="AN1510" i="8"/>
  <c r="AO1510" i="8"/>
  <c r="AL1511" i="8"/>
  <c r="AM1511" i="8"/>
  <c r="AN1511" i="8"/>
  <c r="AO1511" i="8"/>
  <c r="AL1512" i="8"/>
  <c r="AP94" i="1" s="1"/>
  <c r="AM1512" i="8"/>
  <c r="AQ94" i="1" s="1"/>
  <c r="AN1512" i="8"/>
  <c r="AR94" i="1" s="1"/>
  <c r="AO1512" i="8"/>
  <c r="AS94" i="1" s="1"/>
  <c r="AL1513" i="8"/>
  <c r="AM1513" i="8"/>
  <c r="AN1513" i="8"/>
  <c r="AO1513" i="8"/>
  <c r="AL1514" i="8"/>
  <c r="AM1514" i="8"/>
  <c r="AN1514" i="8"/>
  <c r="AO1514" i="8"/>
  <c r="AL1515" i="8"/>
  <c r="AM1515" i="8"/>
  <c r="AN1515" i="8"/>
  <c r="AO1515" i="8"/>
  <c r="AL1516" i="8"/>
  <c r="AM1516" i="8"/>
  <c r="AN1516" i="8"/>
  <c r="AO1516" i="8"/>
  <c r="AL1517" i="8"/>
  <c r="AP95" i="1" s="1"/>
  <c r="AM1517" i="8"/>
  <c r="AQ95" i="1" s="1"/>
  <c r="AN1517" i="8"/>
  <c r="AR95" i="1" s="1"/>
  <c r="AO1517" i="8"/>
  <c r="AS95" i="1" s="1"/>
  <c r="AL1518" i="8"/>
  <c r="AM1518" i="8"/>
  <c r="AN1518" i="8"/>
  <c r="AO1518" i="8"/>
  <c r="AL1519" i="8"/>
  <c r="AP96" i="1" s="1"/>
  <c r="AM1519" i="8"/>
  <c r="AQ96" i="1" s="1"/>
  <c r="AN1519" i="8"/>
  <c r="AR96" i="1" s="1"/>
  <c r="AO1519" i="8"/>
  <c r="AS96" i="1" s="1"/>
  <c r="AL1520" i="8"/>
  <c r="AM1520" i="8"/>
  <c r="AN1520" i="8"/>
  <c r="AO1520" i="8"/>
  <c r="AL1521" i="8"/>
  <c r="AP97" i="1" s="1"/>
  <c r="AM1521" i="8"/>
  <c r="AQ97" i="1" s="1"/>
  <c r="AN1521" i="8"/>
  <c r="AR97" i="1" s="1"/>
  <c r="AO1521" i="8"/>
  <c r="AS97" i="1" s="1"/>
  <c r="AL1522" i="8"/>
  <c r="AM1522" i="8"/>
  <c r="AN1522" i="8"/>
  <c r="AO1522" i="8"/>
  <c r="AL1523" i="8"/>
  <c r="AM1523" i="8"/>
  <c r="AN1523" i="8"/>
  <c r="AO1523" i="8"/>
  <c r="AL1524" i="8"/>
  <c r="AM1524" i="8"/>
  <c r="AN1524" i="8"/>
  <c r="AO1524" i="8"/>
  <c r="AL1525" i="8"/>
  <c r="AM1525" i="8"/>
  <c r="AN1525" i="8"/>
  <c r="AO1525" i="8"/>
  <c r="AL1526" i="8"/>
  <c r="AM1526" i="8"/>
  <c r="AN1526" i="8"/>
  <c r="AO1526" i="8"/>
  <c r="AL1527" i="8"/>
  <c r="AP98" i="1" s="1"/>
  <c r="AM1527" i="8"/>
  <c r="AQ98" i="1" s="1"/>
  <c r="AN1527" i="8"/>
  <c r="AR98" i="1" s="1"/>
  <c r="AO1527" i="8"/>
  <c r="AS98" i="1" s="1"/>
  <c r="AL1528" i="8"/>
  <c r="AP99" i="1" s="1"/>
  <c r="AM1528" i="8"/>
  <c r="AQ99" i="1" s="1"/>
  <c r="AN1528" i="8"/>
  <c r="AR99" i="1" s="1"/>
  <c r="AO1528" i="8"/>
  <c r="AS99" i="1" s="1"/>
  <c r="AL1529" i="8"/>
  <c r="AP100" i="1" s="1"/>
  <c r="AM1529" i="8"/>
  <c r="AQ100" i="1" s="1"/>
  <c r="AN1529" i="8"/>
  <c r="AR100" i="1" s="1"/>
  <c r="AO1529" i="8"/>
  <c r="AS100" i="1" s="1"/>
  <c r="AL1530" i="8"/>
  <c r="AM1530" i="8"/>
  <c r="AN1530" i="8"/>
  <c r="AO1530" i="8"/>
  <c r="AL1531" i="8"/>
  <c r="AP101" i="1" s="1"/>
  <c r="AM1531" i="8"/>
  <c r="AQ101" i="1" s="1"/>
  <c r="AN1531" i="8"/>
  <c r="AR101" i="1" s="1"/>
  <c r="AO1531" i="8"/>
  <c r="AS101" i="1" s="1"/>
  <c r="AL1532" i="8"/>
  <c r="AM1532" i="8"/>
  <c r="AN1532" i="8"/>
  <c r="AO1532" i="8"/>
  <c r="AL1533" i="8"/>
  <c r="AP102" i="1" s="1"/>
  <c r="AM1533" i="8"/>
  <c r="AQ102" i="1" s="1"/>
  <c r="AN1533" i="8"/>
  <c r="AR102" i="1" s="1"/>
  <c r="AO1533" i="8"/>
  <c r="AS102" i="1" s="1"/>
  <c r="AL1534" i="8"/>
  <c r="AP103" i="1" s="1"/>
  <c r="AM1534" i="8"/>
  <c r="AQ103" i="1" s="1"/>
  <c r="AN1534" i="8"/>
  <c r="AR103" i="1" s="1"/>
  <c r="AO1534" i="8"/>
  <c r="AS103" i="1" s="1"/>
  <c r="AL1535" i="8"/>
  <c r="AM1535" i="8"/>
  <c r="AN1535" i="8"/>
  <c r="AO1535" i="8"/>
  <c r="AL1536" i="8"/>
  <c r="AM1536" i="8"/>
  <c r="AN1536" i="8"/>
  <c r="AO1536" i="8"/>
  <c r="AL1537" i="8"/>
  <c r="AP104" i="1" s="1"/>
  <c r="AM1537" i="8"/>
  <c r="AQ104" i="1" s="1"/>
  <c r="AN1537" i="8"/>
  <c r="AR104" i="1" s="1"/>
  <c r="AO1537" i="8"/>
  <c r="AS104" i="1" s="1"/>
  <c r="AL1538" i="8"/>
  <c r="AP105" i="1" s="1"/>
  <c r="AM1538" i="8"/>
  <c r="AQ105" i="1" s="1"/>
  <c r="AN1538" i="8"/>
  <c r="AR105" i="1" s="1"/>
  <c r="AO1538" i="8"/>
  <c r="AS105" i="1" s="1"/>
  <c r="AL1539" i="8"/>
  <c r="AP106" i="1" s="1"/>
  <c r="AM1539" i="8"/>
  <c r="AQ106" i="1" s="1"/>
  <c r="AN1539" i="8"/>
  <c r="AR106" i="1" s="1"/>
  <c r="AO1539" i="8"/>
  <c r="AS106" i="1" s="1"/>
  <c r="AL1540" i="8"/>
  <c r="AM1540" i="8"/>
  <c r="AN1540" i="8"/>
  <c r="AO1540" i="8"/>
  <c r="AL1541" i="8"/>
  <c r="AM1541" i="8"/>
  <c r="AN1541" i="8"/>
  <c r="AO1541" i="8"/>
  <c r="AL1542" i="8"/>
  <c r="AM1542" i="8"/>
  <c r="AN1542" i="8"/>
  <c r="AO1542" i="8"/>
  <c r="AL1543" i="8"/>
  <c r="AP107" i="1" s="1"/>
  <c r="AM1543" i="8"/>
  <c r="AQ107" i="1" s="1"/>
  <c r="AN1543" i="8"/>
  <c r="AR107" i="1" s="1"/>
  <c r="AO1543" i="8"/>
  <c r="AS107" i="1" s="1"/>
  <c r="AL1544" i="8"/>
  <c r="AM1544" i="8"/>
  <c r="AN1544" i="8"/>
  <c r="AO1544" i="8"/>
  <c r="AL1545" i="8"/>
  <c r="AM1545" i="8"/>
  <c r="AN1545" i="8"/>
  <c r="AO1545" i="8"/>
  <c r="AL1546" i="8"/>
  <c r="AM1546" i="8"/>
  <c r="AN1546" i="8"/>
  <c r="AO1546" i="8"/>
  <c r="AL1547" i="8"/>
  <c r="AM1547" i="8"/>
  <c r="AN1547" i="8"/>
  <c r="AO1547" i="8"/>
  <c r="AL1548" i="8"/>
  <c r="AP108" i="1" s="1"/>
  <c r="AM1548" i="8"/>
  <c r="AQ108" i="1" s="1"/>
  <c r="AN1548" i="8"/>
  <c r="AR108" i="1" s="1"/>
  <c r="AO1548" i="8"/>
  <c r="AS108" i="1" s="1"/>
  <c r="AL1549" i="8"/>
  <c r="AP109" i="1" s="1"/>
  <c r="AM1549" i="8"/>
  <c r="AQ109" i="1" s="1"/>
  <c r="AN1549" i="8"/>
  <c r="AR109" i="1" s="1"/>
  <c r="AO1549" i="8"/>
  <c r="AS109" i="1" s="1"/>
  <c r="AL1550" i="8"/>
  <c r="AM1550" i="8"/>
  <c r="AN1550" i="8"/>
  <c r="AO1550" i="8"/>
  <c r="AL1551" i="8"/>
  <c r="AP110" i="1" s="1"/>
  <c r="AM1551" i="8"/>
  <c r="AQ110" i="1" s="1"/>
  <c r="AN1551" i="8"/>
  <c r="AR110" i="1" s="1"/>
  <c r="AO1551" i="8"/>
  <c r="AS110" i="1" s="1"/>
  <c r="AL1552" i="8"/>
  <c r="AM1552" i="8"/>
  <c r="AN1552" i="8"/>
  <c r="AO1552" i="8"/>
  <c r="AL1553" i="8"/>
  <c r="AM1553" i="8"/>
  <c r="AN1553" i="8"/>
  <c r="AO1553" i="8"/>
  <c r="AL1554" i="8"/>
  <c r="AM1554" i="8"/>
  <c r="AN1554" i="8"/>
  <c r="AO1554" i="8"/>
  <c r="AL1555" i="8"/>
  <c r="AM1555" i="8"/>
  <c r="AN1555" i="8"/>
  <c r="AO1555" i="8"/>
  <c r="AL1556" i="8"/>
  <c r="AM1556" i="8"/>
  <c r="AN1556" i="8"/>
  <c r="AO1556" i="8"/>
  <c r="AL1557" i="8"/>
  <c r="AM1557" i="8"/>
  <c r="AN1557" i="8"/>
  <c r="AO1557" i="8"/>
  <c r="AL1558" i="8"/>
  <c r="AP111" i="1" s="1"/>
  <c r="AM1558" i="8"/>
  <c r="AQ111" i="1" s="1"/>
  <c r="AN1558" i="8"/>
  <c r="AR111" i="1" s="1"/>
  <c r="AO1558" i="8"/>
  <c r="AS111" i="1" s="1"/>
  <c r="AL1559" i="8"/>
  <c r="AP112" i="1" s="1"/>
  <c r="AM1559" i="8"/>
  <c r="AQ112" i="1" s="1"/>
  <c r="AN1559" i="8"/>
  <c r="AR112" i="1" s="1"/>
  <c r="AO1559" i="8"/>
  <c r="AS112" i="1" s="1"/>
  <c r="AL1560" i="8"/>
  <c r="AM1560" i="8"/>
  <c r="AN1560" i="8"/>
  <c r="AO1560" i="8"/>
  <c r="AL1561" i="8"/>
  <c r="AP113" i="1" s="1"/>
  <c r="AM1561" i="8"/>
  <c r="AQ113" i="1" s="1"/>
  <c r="AN1561" i="8"/>
  <c r="AR113" i="1" s="1"/>
  <c r="AO1561" i="8"/>
  <c r="AS113" i="1" s="1"/>
  <c r="AL1562" i="8"/>
  <c r="AM1562" i="8"/>
  <c r="AN1562" i="8"/>
  <c r="AO1562" i="8"/>
  <c r="AL1563" i="8"/>
  <c r="AP114" i="1" s="1"/>
  <c r="AM1563" i="8"/>
  <c r="AQ114" i="1" s="1"/>
  <c r="AN1563" i="8"/>
  <c r="AR114" i="1" s="1"/>
  <c r="AO1563" i="8"/>
  <c r="AS114" i="1" s="1"/>
  <c r="AL1564" i="8"/>
  <c r="AP115" i="1" s="1"/>
  <c r="AM1564" i="8"/>
  <c r="AQ115" i="1" s="1"/>
  <c r="AN1564" i="8"/>
  <c r="AR115" i="1" s="1"/>
  <c r="AO1564" i="8"/>
  <c r="AS115" i="1" s="1"/>
  <c r="AL1565" i="8"/>
  <c r="AM1565" i="8"/>
  <c r="AN1565" i="8"/>
  <c r="AO1565" i="8"/>
  <c r="AL1566" i="8"/>
  <c r="AM1566" i="8"/>
  <c r="AN1566" i="8"/>
  <c r="AO1566" i="8"/>
  <c r="AL1567" i="8"/>
  <c r="AP116" i="1" s="1"/>
  <c r="AM1567" i="8"/>
  <c r="AQ116" i="1" s="1"/>
  <c r="AN1567" i="8"/>
  <c r="AR116" i="1" s="1"/>
  <c r="AO1567" i="8"/>
  <c r="AS116" i="1" s="1"/>
  <c r="AL1568" i="8"/>
  <c r="AM1568" i="8"/>
  <c r="AN1568" i="8"/>
  <c r="AO1568" i="8"/>
  <c r="AL1569" i="8"/>
  <c r="AM1569" i="8"/>
  <c r="AN1569" i="8"/>
  <c r="AO1569" i="8"/>
  <c r="AL1570" i="8"/>
  <c r="AP117" i="1" s="1"/>
  <c r="AM1570" i="8"/>
  <c r="AQ117" i="1" s="1"/>
  <c r="AN1570" i="8"/>
  <c r="AR117" i="1" s="1"/>
  <c r="AO1570" i="8"/>
  <c r="AS117" i="1" s="1"/>
  <c r="AL1571" i="8"/>
  <c r="AP118" i="1" s="1"/>
  <c r="AM1571" i="8"/>
  <c r="AQ118" i="1" s="1"/>
  <c r="AN1571" i="8"/>
  <c r="AR118" i="1" s="1"/>
  <c r="AO1571" i="8"/>
  <c r="AS118" i="1" s="1"/>
  <c r="AL1572" i="8"/>
  <c r="AM1572" i="8"/>
  <c r="AN1572" i="8"/>
  <c r="AO1572" i="8"/>
  <c r="AL1573" i="8"/>
  <c r="AP119" i="1" s="1"/>
  <c r="AM1573" i="8"/>
  <c r="AQ119" i="1" s="1"/>
  <c r="AN1573" i="8"/>
  <c r="AR119" i="1" s="1"/>
  <c r="AO1573" i="8"/>
  <c r="AS119" i="1" s="1"/>
  <c r="AL1574" i="8"/>
  <c r="AM1574" i="8"/>
  <c r="AN1574" i="8"/>
  <c r="AO1574" i="8"/>
  <c r="AL1575" i="8"/>
  <c r="AM1575" i="8"/>
  <c r="AN1575" i="8"/>
  <c r="AO1575" i="8"/>
  <c r="AL1576" i="8"/>
  <c r="AP120" i="1" s="1"/>
  <c r="AM1576" i="8"/>
  <c r="AQ120" i="1" s="1"/>
  <c r="AN1576" i="8"/>
  <c r="AR120" i="1" s="1"/>
  <c r="AO1576" i="8"/>
  <c r="AS120" i="1" s="1"/>
  <c r="AL1577" i="8"/>
  <c r="AM1577" i="8"/>
  <c r="AN1577" i="8"/>
  <c r="AO1577" i="8"/>
  <c r="AL1578" i="8"/>
  <c r="AM1578" i="8"/>
  <c r="AN1578" i="8"/>
  <c r="AO1578" i="8"/>
  <c r="AL1579" i="8"/>
  <c r="AP121" i="1" s="1"/>
  <c r="AM1579" i="8"/>
  <c r="AQ121" i="1" s="1"/>
  <c r="AN1579" i="8"/>
  <c r="AR121" i="1" s="1"/>
  <c r="AO1579" i="8"/>
  <c r="AS121" i="1" s="1"/>
  <c r="AL1580" i="8"/>
  <c r="AP122" i="1" s="1"/>
  <c r="AM1580" i="8"/>
  <c r="AQ122" i="1" s="1"/>
  <c r="AN1580" i="8"/>
  <c r="AR122" i="1" s="1"/>
  <c r="AO1580" i="8"/>
  <c r="AS122" i="1" s="1"/>
  <c r="AL1581" i="8"/>
  <c r="AM1581" i="8"/>
  <c r="AN1581" i="8"/>
  <c r="AO1581" i="8"/>
  <c r="AL1582" i="8"/>
  <c r="AM1582" i="8"/>
  <c r="AN1582" i="8"/>
  <c r="AO1582" i="8"/>
  <c r="AL1583" i="8"/>
  <c r="AM1583" i="8"/>
  <c r="AN1583" i="8"/>
  <c r="AO1583" i="8"/>
  <c r="AL1584" i="8"/>
  <c r="AP123" i="1" s="1"/>
  <c r="AM1584" i="8"/>
  <c r="AQ123" i="1" s="1"/>
  <c r="AN1584" i="8"/>
  <c r="AR123" i="1" s="1"/>
  <c r="AO1584" i="8"/>
  <c r="AS123" i="1" s="1"/>
  <c r="AL1585" i="8"/>
  <c r="AM1585" i="8"/>
  <c r="AN1585" i="8"/>
  <c r="AO1585" i="8"/>
  <c r="AL1586" i="8"/>
  <c r="AM1586" i="8"/>
  <c r="AN1586" i="8"/>
  <c r="AO1586" i="8"/>
  <c r="AL1587" i="8"/>
  <c r="AP124" i="1" s="1"/>
  <c r="AM1587" i="8"/>
  <c r="AQ124" i="1" s="1"/>
  <c r="AN1587" i="8"/>
  <c r="AR124" i="1" s="1"/>
  <c r="AO1587" i="8"/>
  <c r="AS124" i="1" s="1"/>
  <c r="AL1588" i="8"/>
  <c r="AM1588" i="8"/>
  <c r="AN1588" i="8"/>
  <c r="AO1588" i="8"/>
  <c r="AL1589" i="8"/>
  <c r="AM1589" i="8"/>
  <c r="AN1589" i="8"/>
  <c r="AO1589" i="8"/>
  <c r="AL1590" i="8"/>
  <c r="AM1590" i="8"/>
  <c r="AN1590" i="8"/>
  <c r="AO1590" i="8"/>
  <c r="AL1591" i="8"/>
  <c r="AM1591" i="8"/>
  <c r="AN1591" i="8"/>
  <c r="AO1591" i="8"/>
  <c r="AL1592" i="8"/>
  <c r="AM1592" i="8"/>
  <c r="AN1592" i="8"/>
  <c r="AO1592" i="8"/>
  <c r="AL1593" i="8"/>
  <c r="AM1593" i="8"/>
  <c r="AN1593" i="8"/>
  <c r="AO1593" i="8"/>
  <c r="AL1594" i="8"/>
  <c r="AP125" i="1" s="1"/>
  <c r="AM1594" i="8"/>
  <c r="AQ125" i="1" s="1"/>
  <c r="AN1594" i="8"/>
  <c r="AR125" i="1" s="1"/>
  <c r="AO1594" i="8"/>
  <c r="AS125" i="1" s="1"/>
  <c r="AL1595" i="8"/>
  <c r="AP126" i="1" s="1"/>
  <c r="AM1595" i="8"/>
  <c r="AQ126" i="1" s="1"/>
  <c r="AN1595" i="8"/>
  <c r="AR126" i="1" s="1"/>
  <c r="AO1595" i="8"/>
  <c r="AS126" i="1" s="1"/>
  <c r="AL1596" i="8"/>
  <c r="AM1596" i="8"/>
  <c r="AN1596" i="8"/>
  <c r="AO1596" i="8"/>
  <c r="AL1597" i="8"/>
  <c r="AM1597" i="8"/>
  <c r="AN1597" i="8"/>
  <c r="AO1597" i="8"/>
  <c r="AL1598" i="8"/>
  <c r="AM1598" i="8"/>
  <c r="AN1598" i="8"/>
  <c r="AO1598" i="8"/>
  <c r="AL1599" i="8"/>
  <c r="AP127" i="1" s="1"/>
  <c r="AM1599" i="8"/>
  <c r="AQ127" i="1" s="1"/>
  <c r="AN1599" i="8"/>
  <c r="AR127" i="1" s="1"/>
  <c r="AO1599" i="8"/>
  <c r="AS127" i="1" s="1"/>
  <c r="AL1600" i="8"/>
  <c r="AP128" i="1" s="1"/>
  <c r="AM1600" i="8"/>
  <c r="AQ128" i="1" s="1"/>
  <c r="AN1600" i="8"/>
  <c r="AR128" i="1" s="1"/>
  <c r="AO1600" i="8"/>
  <c r="AS128" i="1" s="1"/>
  <c r="AL1601" i="8"/>
  <c r="AM1601" i="8"/>
  <c r="AN1601" i="8"/>
  <c r="AO1601" i="8"/>
  <c r="AL1602" i="8"/>
  <c r="AM1602" i="8"/>
  <c r="AN1602" i="8"/>
  <c r="AO1602" i="8"/>
  <c r="AL1603" i="8"/>
  <c r="AP129" i="1" s="1"/>
  <c r="AM1603" i="8"/>
  <c r="AQ129" i="1" s="1"/>
  <c r="AN1603" i="8"/>
  <c r="AR129" i="1" s="1"/>
  <c r="AO1603" i="8"/>
  <c r="AS129" i="1" s="1"/>
  <c r="AL1604" i="8"/>
  <c r="AM1604" i="8"/>
  <c r="AN1604" i="8"/>
  <c r="AO1604" i="8"/>
  <c r="AL1605" i="8"/>
  <c r="AP130" i="1" s="1"/>
  <c r="AM1605" i="8"/>
  <c r="AQ130" i="1" s="1"/>
  <c r="AN1605" i="8"/>
  <c r="AR130" i="1" s="1"/>
  <c r="AO1605" i="8"/>
  <c r="AS130" i="1" s="1"/>
  <c r="AL1606" i="8"/>
  <c r="AM1606" i="8"/>
  <c r="AN1606" i="8"/>
  <c r="AO1606" i="8"/>
  <c r="AL1607" i="8"/>
  <c r="AP131" i="1" s="1"/>
  <c r="AM1607" i="8"/>
  <c r="AQ131" i="1" s="1"/>
  <c r="AN1607" i="8"/>
  <c r="AR131" i="1" s="1"/>
  <c r="AO1607" i="8"/>
  <c r="AS131" i="1" s="1"/>
  <c r="AL1608" i="8"/>
  <c r="AP132" i="1" s="1"/>
  <c r="AM1608" i="8"/>
  <c r="AQ132" i="1" s="1"/>
  <c r="AN1608" i="8"/>
  <c r="AR132" i="1" s="1"/>
  <c r="AO1608" i="8"/>
  <c r="AS132" i="1" s="1"/>
  <c r="AL1609" i="8"/>
  <c r="AP133" i="1" s="1"/>
  <c r="AM1609" i="8"/>
  <c r="AQ133" i="1" s="1"/>
  <c r="AN1609" i="8"/>
  <c r="AR133" i="1" s="1"/>
  <c r="AO1609" i="8"/>
  <c r="AS133" i="1" s="1"/>
  <c r="AL1610" i="8"/>
  <c r="AM1610" i="8"/>
  <c r="AN1610" i="8"/>
  <c r="AO1610" i="8"/>
  <c r="AL1611" i="8"/>
  <c r="AP134" i="1" s="1"/>
  <c r="AM1611" i="8"/>
  <c r="AQ134" i="1" s="1"/>
  <c r="AN1611" i="8"/>
  <c r="AR134" i="1" s="1"/>
  <c r="AO1611" i="8"/>
  <c r="AS134" i="1" s="1"/>
  <c r="AL1612" i="8"/>
  <c r="AP135" i="1" s="1"/>
  <c r="AM1612" i="8"/>
  <c r="AQ135" i="1" s="1"/>
  <c r="AN1612" i="8"/>
  <c r="AR135" i="1" s="1"/>
  <c r="AO1612" i="8"/>
  <c r="AS135" i="1" s="1"/>
  <c r="AL1613" i="8"/>
  <c r="AP136" i="1" s="1"/>
  <c r="AM1613" i="8"/>
  <c r="AQ136" i="1" s="1"/>
  <c r="AN1613" i="8"/>
  <c r="AR136" i="1" s="1"/>
  <c r="AO1613" i="8"/>
  <c r="AS136" i="1" s="1"/>
  <c r="AL1614" i="8"/>
  <c r="AP137" i="1" s="1"/>
  <c r="AM1614" i="8"/>
  <c r="AQ137" i="1" s="1"/>
  <c r="AN1614" i="8"/>
  <c r="AR137" i="1" s="1"/>
  <c r="AO1614" i="8"/>
  <c r="AS137" i="1" s="1"/>
  <c r="AL1615" i="8"/>
  <c r="AM1615" i="8"/>
  <c r="AN1615" i="8"/>
  <c r="AO1615" i="8"/>
  <c r="AL1616" i="8"/>
  <c r="AP138" i="1" s="1"/>
  <c r="AM1616" i="8"/>
  <c r="AQ138" i="1" s="1"/>
  <c r="AN1616" i="8"/>
  <c r="AR138" i="1" s="1"/>
  <c r="AO1616" i="8"/>
  <c r="AS138" i="1" s="1"/>
  <c r="AL1617" i="8"/>
  <c r="AM1617" i="8"/>
  <c r="AN1617" i="8"/>
  <c r="AO1617" i="8"/>
  <c r="AL1618" i="8"/>
  <c r="AM1618" i="8"/>
  <c r="AN1618" i="8"/>
  <c r="AO1618" i="8"/>
  <c r="AL1619" i="8"/>
  <c r="AP139" i="1" s="1"/>
  <c r="AM1619" i="8"/>
  <c r="AQ139" i="1" s="1"/>
  <c r="AN1619" i="8"/>
  <c r="AR139" i="1" s="1"/>
  <c r="AO1619" i="8"/>
  <c r="AS139" i="1" s="1"/>
  <c r="AL1620" i="8"/>
  <c r="AM1620" i="8"/>
  <c r="AN1620" i="8"/>
  <c r="AO1620" i="8"/>
  <c r="AL1621" i="8"/>
  <c r="AP140" i="1" s="1"/>
  <c r="AM1621" i="8"/>
  <c r="AQ140" i="1" s="1"/>
  <c r="AN1621" i="8"/>
  <c r="AR140" i="1" s="1"/>
  <c r="AO1621" i="8"/>
  <c r="AS140" i="1" s="1"/>
  <c r="AL1622" i="8"/>
  <c r="AM1622" i="8"/>
  <c r="AN1622" i="8"/>
  <c r="AO1622" i="8"/>
  <c r="AL1623" i="8"/>
  <c r="AP141" i="1" s="1"/>
  <c r="AM1623" i="8"/>
  <c r="AQ141" i="1" s="1"/>
  <c r="AN1623" i="8"/>
  <c r="AR141" i="1" s="1"/>
  <c r="AO1623" i="8"/>
  <c r="AS141" i="1" s="1"/>
  <c r="AL1624" i="8"/>
  <c r="AP142" i="1" s="1"/>
  <c r="AM1624" i="8"/>
  <c r="AQ142" i="1" s="1"/>
  <c r="AN1624" i="8"/>
  <c r="AR142" i="1" s="1"/>
  <c r="AO1624" i="8"/>
  <c r="AS142" i="1" s="1"/>
  <c r="AL1625" i="8"/>
  <c r="AM1625" i="8"/>
  <c r="AN1625" i="8"/>
  <c r="AO1625" i="8"/>
  <c r="AL1626" i="8"/>
  <c r="AP143" i="1" s="1"/>
  <c r="AM1626" i="8"/>
  <c r="AQ143" i="1" s="1"/>
  <c r="AN1626" i="8"/>
  <c r="AR143" i="1" s="1"/>
  <c r="AO1626" i="8"/>
  <c r="AS143" i="1" s="1"/>
  <c r="AL1627" i="8"/>
  <c r="AM1627" i="8"/>
  <c r="AN1627" i="8"/>
  <c r="AO1627" i="8"/>
  <c r="AL1628" i="8"/>
  <c r="AM1628" i="8"/>
  <c r="AN1628" i="8"/>
  <c r="AO1628" i="8"/>
  <c r="AL1629" i="8"/>
  <c r="AM1629" i="8"/>
  <c r="AN1629" i="8"/>
  <c r="AO1629" i="8"/>
  <c r="AL1630" i="8"/>
  <c r="AM1630" i="8"/>
  <c r="AN1630" i="8"/>
  <c r="AO1630" i="8"/>
  <c r="AL1631" i="8"/>
  <c r="AM1631" i="8"/>
  <c r="AN1631" i="8"/>
  <c r="AO1631" i="8"/>
  <c r="AL1632" i="8"/>
  <c r="AM1632" i="8"/>
  <c r="AN1632" i="8"/>
  <c r="AO1632" i="8"/>
  <c r="AL1633" i="8"/>
  <c r="AP144" i="1" s="1"/>
  <c r="AM1633" i="8"/>
  <c r="AQ144" i="1" s="1"/>
  <c r="AN1633" i="8"/>
  <c r="AR144" i="1" s="1"/>
  <c r="AO1633" i="8"/>
  <c r="AS144" i="1" s="1"/>
  <c r="AL1634" i="8"/>
  <c r="AP145" i="1" s="1"/>
  <c r="AM1634" i="8"/>
  <c r="AQ145" i="1" s="1"/>
  <c r="AN1634" i="8"/>
  <c r="AR145" i="1" s="1"/>
  <c r="AO1634" i="8"/>
  <c r="AS145" i="1" s="1"/>
  <c r="AL1635" i="8"/>
  <c r="AP146" i="1" s="1"/>
  <c r="AM1635" i="8"/>
  <c r="AQ146" i="1" s="1"/>
  <c r="AN1635" i="8"/>
  <c r="AR146" i="1" s="1"/>
  <c r="AO1635" i="8"/>
  <c r="AS146" i="1" s="1"/>
  <c r="AL1636" i="8"/>
  <c r="AM1636" i="8"/>
  <c r="AN1636" i="8"/>
  <c r="AO1636" i="8"/>
  <c r="AL1637" i="8"/>
  <c r="AP147" i="1" s="1"/>
  <c r="AM1637" i="8"/>
  <c r="AQ147" i="1" s="1"/>
  <c r="AN1637" i="8"/>
  <c r="AR147" i="1" s="1"/>
  <c r="AO1637" i="8"/>
  <c r="AS147" i="1" s="1"/>
  <c r="AL1638" i="8"/>
  <c r="AP148" i="1" s="1"/>
  <c r="AM1638" i="8"/>
  <c r="AQ148" i="1" s="1"/>
  <c r="AN1638" i="8"/>
  <c r="AR148" i="1" s="1"/>
  <c r="AO1638" i="8"/>
  <c r="AS148" i="1" s="1"/>
  <c r="AL1639" i="8"/>
  <c r="AP149" i="1" s="1"/>
  <c r="AM1639" i="8"/>
  <c r="AQ149" i="1" s="1"/>
  <c r="AN1639" i="8"/>
  <c r="AR149" i="1" s="1"/>
  <c r="AO1639" i="8"/>
  <c r="AS149" i="1" s="1"/>
  <c r="AL1640" i="8"/>
  <c r="AP150" i="1" s="1"/>
  <c r="AM1640" i="8"/>
  <c r="AQ150" i="1" s="1"/>
  <c r="AN1640" i="8"/>
  <c r="AR150" i="1" s="1"/>
  <c r="AO1640" i="8"/>
  <c r="AS150" i="1" s="1"/>
  <c r="AL1641" i="8"/>
  <c r="AM1641" i="8"/>
  <c r="AN1641" i="8"/>
  <c r="AO1641" i="8"/>
  <c r="AL1642" i="8"/>
  <c r="AP151" i="1" s="1"/>
  <c r="AM1642" i="8"/>
  <c r="AQ151" i="1" s="1"/>
  <c r="AN1642" i="8"/>
  <c r="AR151" i="1" s="1"/>
  <c r="AO1642" i="8"/>
  <c r="AS151" i="1" s="1"/>
  <c r="AL1643" i="8"/>
  <c r="AP152" i="1" s="1"/>
  <c r="AM1643" i="8"/>
  <c r="AQ152" i="1" s="1"/>
  <c r="AN1643" i="8"/>
  <c r="AR152" i="1" s="1"/>
  <c r="AO1643" i="8"/>
  <c r="AS152" i="1" s="1"/>
  <c r="AL1644" i="8"/>
  <c r="AP153" i="1" s="1"/>
  <c r="AM1644" i="8"/>
  <c r="AQ153" i="1" s="1"/>
  <c r="AN1644" i="8"/>
  <c r="AR153" i="1" s="1"/>
  <c r="AO1644" i="8"/>
  <c r="AS153" i="1" s="1"/>
  <c r="AL1645" i="8"/>
  <c r="AP154" i="1" s="1"/>
  <c r="AM1645" i="8"/>
  <c r="AQ154" i="1" s="1"/>
  <c r="AN1645" i="8"/>
  <c r="AR154" i="1" s="1"/>
  <c r="AO1645" i="8"/>
  <c r="AS154" i="1" s="1"/>
  <c r="AL1646" i="8"/>
  <c r="AP155" i="1" s="1"/>
  <c r="AM1646" i="8"/>
  <c r="AQ155" i="1" s="1"/>
  <c r="AN1646" i="8"/>
  <c r="AR155" i="1" s="1"/>
  <c r="AO1646" i="8"/>
  <c r="AS155" i="1" s="1"/>
  <c r="AL1647" i="8"/>
  <c r="AP156" i="1" s="1"/>
  <c r="AM1647" i="8"/>
  <c r="AQ156" i="1" s="1"/>
  <c r="AN1647" i="8"/>
  <c r="AR156" i="1" s="1"/>
  <c r="AO1647" i="8"/>
  <c r="AS156" i="1" s="1"/>
  <c r="AL1648" i="8"/>
  <c r="AM1648" i="8"/>
  <c r="AN1648" i="8"/>
  <c r="AO1648" i="8"/>
  <c r="AL1649" i="8"/>
  <c r="AM1649" i="8"/>
  <c r="AN1649" i="8"/>
  <c r="AO1649" i="8"/>
  <c r="AL1650" i="8"/>
  <c r="AM1650" i="8"/>
  <c r="AN1650" i="8"/>
  <c r="AO1650" i="8"/>
  <c r="AL1651" i="8"/>
  <c r="AM1651" i="8"/>
  <c r="AN1651" i="8"/>
  <c r="AO1651" i="8"/>
  <c r="AL1652" i="8"/>
  <c r="AP157" i="1" s="1"/>
  <c r="AM1652" i="8"/>
  <c r="AQ157" i="1" s="1"/>
  <c r="AN1652" i="8"/>
  <c r="AR157" i="1" s="1"/>
  <c r="AO1652" i="8"/>
  <c r="AS157" i="1" s="1"/>
  <c r="AL1653" i="8"/>
  <c r="AP158" i="1" s="1"/>
  <c r="AM1653" i="8"/>
  <c r="AQ158" i="1" s="1"/>
  <c r="AN1653" i="8"/>
  <c r="AR158" i="1" s="1"/>
  <c r="AO1653" i="8"/>
  <c r="AS158" i="1" s="1"/>
  <c r="AL1654" i="8"/>
  <c r="AP159" i="1" s="1"/>
  <c r="AM1654" i="8"/>
  <c r="AQ159" i="1" s="1"/>
  <c r="AN1654" i="8"/>
  <c r="AR159" i="1" s="1"/>
  <c r="AO1654" i="8"/>
  <c r="AS159" i="1" s="1"/>
  <c r="AL1655" i="8"/>
  <c r="AM1655" i="8"/>
  <c r="AN1655" i="8"/>
  <c r="AO1655" i="8"/>
  <c r="AL1656" i="8"/>
  <c r="AP160" i="1" s="1"/>
  <c r="AM1656" i="8"/>
  <c r="AQ160" i="1" s="1"/>
  <c r="AN1656" i="8"/>
  <c r="AR160" i="1" s="1"/>
  <c r="AO1656" i="8"/>
  <c r="AS160" i="1" s="1"/>
  <c r="AL1657" i="8"/>
  <c r="AM1657" i="8"/>
  <c r="AN1657" i="8"/>
  <c r="AO1657" i="8"/>
  <c r="AL1658" i="8"/>
  <c r="AP161" i="1" s="1"/>
  <c r="AM1658" i="8"/>
  <c r="AQ161" i="1" s="1"/>
  <c r="AN1658" i="8"/>
  <c r="AR161" i="1" s="1"/>
  <c r="AO1658" i="8"/>
  <c r="AS161" i="1" s="1"/>
  <c r="AL1659" i="8"/>
  <c r="AP162" i="1" s="1"/>
  <c r="AM1659" i="8"/>
  <c r="AQ162" i="1" s="1"/>
  <c r="AN1659" i="8"/>
  <c r="AR162" i="1" s="1"/>
  <c r="AO1659" i="8"/>
  <c r="AS162" i="1" s="1"/>
  <c r="AL1660" i="8"/>
  <c r="AM1660" i="8"/>
  <c r="AN1660" i="8"/>
  <c r="AO1660" i="8"/>
  <c r="AL1661" i="8"/>
  <c r="AM1661" i="8"/>
  <c r="AN1661" i="8"/>
  <c r="AO1661" i="8"/>
  <c r="AL1662" i="8"/>
  <c r="AM1662" i="8"/>
  <c r="AN1662" i="8"/>
  <c r="AO1662" i="8"/>
  <c r="AL1663" i="8"/>
  <c r="AM1663" i="8"/>
  <c r="AN1663" i="8"/>
  <c r="AO1663" i="8"/>
  <c r="AL1664" i="8"/>
  <c r="AM1664" i="8"/>
  <c r="AN1664" i="8"/>
  <c r="AO1664" i="8"/>
  <c r="AL1665" i="8"/>
  <c r="AP163" i="1" s="1"/>
  <c r="AM1665" i="8"/>
  <c r="AQ163" i="1" s="1"/>
  <c r="AN1665" i="8"/>
  <c r="AR163" i="1" s="1"/>
  <c r="AO1665" i="8"/>
  <c r="AS163" i="1" s="1"/>
  <c r="AL1666" i="8"/>
  <c r="AP164" i="1" s="1"/>
  <c r="AM1666" i="8"/>
  <c r="AQ164" i="1" s="1"/>
  <c r="AN1666" i="8"/>
  <c r="AR164" i="1" s="1"/>
  <c r="AO1666" i="8"/>
  <c r="AS164" i="1" s="1"/>
  <c r="AL1667" i="8"/>
  <c r="AM1667" i="8"/>
  <c r="AN1667" i="8"/>
  <c r="AO1667" i="8"/>
  <c r="AL1668" i="8"/>
  <c r="AP165" i="1" s="1"/>
  <c r="AM1668" i="8"/>
  <c r="AQ165" i="1" s="1"/>
  <c r="AN1668" i="8"/>
  <c r="AR165" i="1" s="1"/>
  <c r="AO1668" i="8"/>
  <c r="AS165" i="1" s="1"/>
  <c r="AL1669" i="8"/>
  <c r="AM1669" i="8"/>
  <c r="AN1669" i="8"/>
  <c r="AO1669" i="8"/>
  <c r="AL1670" i="8"/>
  <c r="AM1670" i="8"/>
  <c r="AN1670" i="8"/>
  <c r="AO1670" i="8"/>
  <c r="AL1671" i="8"/>
  <c r="AP166" i="1" s="1"/>
  <c r="AM1671" i="8"/>
  <c r="AQ166" i="1" s="1"/>
  <c r="AN1671" i="8"/>
  <c r="AR166" i="1" s="1"/>
  <c r="AO1671" i="8"/>
  <c r="AS166" i="1" s="1"/>
  <c r="AL1672" i="8"/>
  <c r="AM1672" i="8"/>
  <c r="AN1672" i="8"/>
  <c r="AO1672" i="8"/>
  <c r="AL1673" i="8"/>
  <c r="AP167" i="1" s="1"/>
  <c r="AM1673" i="8"/>
  <c r="AQ167" i="1" s="1"/>
  <c r="AN1673" i="8"/>
  <c r="AR167" i="1" s="1"/>
  <c r="AO1673" i="8"/>
  <c r="AS167" i="1" s="1"/>
  <c r="AL1674" i="8"/>
  <c r="AM1674" i="8"/>
  <c r="AN1674" i="8"/>
  <c r="AO1674" i="8"/>
  <c r="AL1675" i="8"/>
  <c r="AM1675" i="8"/>
  <c r="AN1675" i="8"/>
  <c r="AO1675" i="8"/>
  <c r="AL1676" i="8"/>
  <c r="AM1676" i="8"/>
  <c r="AN1676" i="8"/>
  <c r="AO1676" i="8"/>
  <c r="AL1677" i="8"/>
  <c r="AP168" i="1" s="1"/>
  <c r="AM1677" i="8"/>
  <c r="AQ168" i="1" s="1"/>
  <c r="AN1677" i="8"/>
  <c r="AR168" i="1" s="1"/>
  <c r="AO1677" i="8"/>
  <c r="AS168" i="1" s="1"/>
  <c r="AL1678" i="8"/>
  <c r="AP169" i="1" s="1"/>
  <c r="AM1678" i="8"/>
  <c r="AQ169" i="1" s="1"/>
  <c r="AN1678" i="8"/>
  <c r="AR169" i="1" s="1"/>
  <c r="AO1678" i="8"/>
  <c r="AS169" i="1" s="1"/>
  <c r="AL1679" i="8"/>
  <c r="AP170" i="1" s="1"/>
  <c r="AM1679" i="8"/>
  <c r="AQ170" i="1" s="1"/>
  <c r="AN1679" i="8"/>
  <c r="AR170" i="1" s="1"/>
  <c r="AO1679" i="8"/>
  <c r="AS170" i="1" s="1"/>
  <c r="AL1680" i="8"/>
  <c r="AP171" i="1" s="1"/>
  <c r="AM1680" i="8"/>
  <c r="AQ171" i="1" s="1"/>
  <c r="AN1680" i="8"/>
  <c r="AR171" i="1" s="1"/>
  <c r="AO1680" i="8"/>
  <c r="AS171" i="1" s="1"/>
  <c r="AL1681" i="8"/>
  <c r="AM1681" i="8"/>
  <c r="AN1681" i="8"/>
  <c r="AO1681" i="8"/>
  <c r="AL1682" i="8"/>
  <c r="AP172" i="1" s="1"/>
  <c r="AM1682" i="8"/>
  <c r="AQ172" i="1" s="1"/>
  <c r="AN1682" i="8"/>
  <c r="AR172" i="1" s="1"/>
  <c r="AO1682" i="8"/>
  <c r="AS172" i="1" s="1"/>
  <c r="AL1683" i="8"/>
  <c r="AP173" i="1" s="1"/>
  <c r="AM1683" i="8"/>
  <c r="AQ173" i="1" s="1"/>
  <c r="AN1683" i="8"/>
  <c r="AR173" i="1" s="1"/>
  <c r="AO1683" i="8"/>
  <c r="AS173" i="1" s="1"/>
  <c r="AL1684" i="8"/>
  <c r="AP174" i="1" s="1"/>
  <c r="AM1684" i="8"/>
  <c r="AQ174" i="1" s="1"/>
  <c r="AN1684" i="8"/>
  <c r="AR174" i="1" s="1"/>
  <c r="AO1684" i="8"/>
  <c r="AS174" i="1" s="1"/>
  <c r="AL1685" i="8"/>
  <c r="AP175" i="1" s="1"/>
  <c r="AM1685" i="8"/>
  <c r="AQ175" i="1" s="1"/>
  <c r="AN1685" i="8"/>
  <c r="AR175" i="1" s="1"/>
  <c r="AO1685" i="8"/>
  <c r="AS175" i="1" s="1"/>
  <c r="AL1686" i="8"/>
  <c r="AM1686" i="8"/>
  <c r="AN1686" i="8"/>
  <c r="AO1686" i="8"/>
  <c r="AL1687" i="8"/>
  <c r="AP176" i="1" s="1"/>
  <c r="AM1687" i="8"/>
  <c r="AQ176" i="1" s="1"/>
  <c r="AN1687" i="8"/>
  <c r="AR176" i="1" s="1"/>
  <c r="AO1687" i="8"/>
  <c r="AS176" i="1" s="1"/>
  <c r="AL1688" i="8"/>
  <c r="AM1688" i="8"/>
  <c r="AN1688" i="8"/>
  <c r="AO1688" i="8"/>
  <c r="AL1689" i="8"/>
  <c r="AP177" i="1" s="1"/>
  <c r="AM1689" i="8"/>
  <c r="AQ177" i="1" s="1"/>
  <c r="AN1689" i="8"/>
  <c r="AR177" i="1" s="1"/>
  <c r="AO1689" i="8"/>
  <c r="AS177" i="1" s="1"/>
  <c r="AL1690" i="8"/>
  <c r="AM1690" i="8"/>
  <c r="AN1690" i="8"/>
  <c r="AO1690" i="8"/>
  <c r="AL1691" i="8"/>
  <c r="AM1691" i="8"/>
  <c r="AN1691" i="8"/>
  <c r="AO1691" i="8"/>
  <c r="AL1692" i="8"/>
  <c r="AP178" i="1" s="1"/>
  <c r="AM1692" i="8"/>
  <c r="AQ178" i="1" s="1"/>
  <c r="AN1692" i="8"/>
  <c r="AR178" i="1" s="1"/>
  <c r="AO1692" i="8"/>
  <c r="AS178" i="1" s="1"/>
  <c r="AL1693" i="8"/>
  <c r="AM1693" i="8"/>
  <c r="AN1693" i="8"/>
  <c r="AO1693" i="8"/>
  <c r="AL1694" i="8"/>
  <c r="AM1694" i="8"/>
  <c r="AN1694" i="8"/>
  <c r="AO1694" i="8"/>
  <c r="AL1695" i="8"/>
  <c r="AP179" i="1" s="1"/>
  <c r="AM1695" i="8"/>
  <c r="AQ179" i="1" s="1"/>
  <c r="AN1695" i="8"/>
  <c r="AR179" i="1" s="1"/>
  <c r="AO1695" i="8"/>
  <c r="AS179" i="1" s="1"/>
  <c r="AL1696" i="8"/>
  <c r="AP180" i="1" s="1"/>
  <c r="AM1696" i="8"/>
  <c r="AQ180" i="1" s="1"/>
  <c r="AN1696" i="8"/>
  <c r="AR180" i="1" s="1"/>
  <c r="AO1696" i="8"/>
  <c r="AS180" i="1" s="1"/>
  <c r="AL1697" i="8"/>
  <c r="AP181" i="1" s="1"/>
  <c r="AM1697" i="8"/>
  <c r="AQ181" i="1" s="1"/>
  <c r="AN1697" i="8"/>
  <c r="AR181" i="1" s="1"/>
  <c r="AO1697" i="8"/>
  <c r="AS181" i="1" s="1"/>
  <c r="AL1698" i="8"/>
  <c r="AM1698" i="8"/>
  <c r="AN1698" i="8"/>
  <c r="AO1698" i="8"/>
  <c r="AL1699" i="8"/>
  <c r="AM1699" i="8"/>
  <c r="AN1699" i="8"/>
  <c r="AO1699" i="8"/>
  <c r="AL1700" i="8"/>
  <c r="AM1700" i="8"/>
  <c r="AN1700" i="8"/>
  <c r="AO1700" i="8"/>
  <c r="AL1701" i="8"/>
  <c r="AM1701" i="8"/>
  <c r="AN1701" i="8"/>
  <c r="AO1701" i="8"/>
  <c r="AL1702" i="8"/>
  <c r="AM1702" i="8"/>
  <c r="AN1702" i="8"/>
  <c r="AO1702" i="8"/>
  <c r="AL1703" i="8"/>
  <c r="AP182" i="1" s="1"/>
  <c r="AM1703" i="8"/>
  <c r="AQ182" i="1" s="1"/>
  <c r="AN1703" i="8"/>
  <c r="AR182" i="1" s="1"/>
  <c r="AO1703" i="8"/>
  <c r="AS182" i="1" s="1"/>
  <c r="AL1704" i="8"/>
  <c r="AM1704" i="8"/>
  <c r="AN1704" i="8"/>
  <c r="AO1704" i="8"/>
  <c r="AL1705" i="8"/>
  <c r="AP183" i="1" s="1"/>
  <c r="AM1705" i="8"/>
  <c r="AQ183" i="1" s="1"/>
  <c r="AN1705" i="8"/>
  <c r="AR183" i="1" s="1"/>
  <c r="AO1705" i="8"/>
  <c r="AS183" i="1" s="1"/>
  <c r="AL1706" i="8"/>
  <c r="AP184" i="1" s="1"/>
  <c r="AM1706" i="8"/>
  <c r="AQ184" i="1" s="1"/>
  <c r="AN1706" i="8"/>
  <c r="AR184" i="1" s="1"/>
  <c r="AO1706" i="8"/>
  <c r="AS184" i="1" s="1"/>
  <c r="AL1707" i="8"/>
  <c r="AP185" i="1" s="1"/>
  <c r="AM1707" i="8"/>
  <c r="AQ185" i="1" s="1"/>
  <c r="AN1707" i="8"/>
  <c r="AR185" i="1" s="1"/>
  <c r="AO1707" i="8"/>
  <c r="AS185" i="1" s="1"/>
  <c r="AL1708" i="8"/>
  <c r="AP186" i="1" s="1"/>
  <c r="AM1708" i="8"/>
  <c r="AQ186" i="1" s="1"/>
  <c r="AN1708" i="8"/>
  <c r="AR186" i="1" s="1"/>
  <c r="AO1708" i="8"/>
  <c r="AS186" i="1" s="1"/>
  <c r="AL1709" i="8"/>
  <c r="AP187" i="1" s="1"/>
  <c r="AM1709" i="8"/>
  <c r="AQ187" i="1" s="1"/>
  <c r="AN1709" i="8"/>
  <c r="AR187" i="1" s="1"/>
  <c r="AO1709" i="8"/>
  <c r="AS187" i="1" s="1"/>
  <c r="AL1710" i="8"/>
  <c r="AP188" i="1" s="1"/>
  <c r="AM1710" i="8"/>
  <c r="AQ188" i="1" s="1"/>
  <c r="AN1710" i="8"/>
  <c r="AR188" i="1" s="1"/>
  <c r="AO1710" i="8"/>
  <c r="AS188" i="1" s="1"/>
  <c r="AL1711" i="8"/>
  <c r="AM1711" i="8"/>
  <c r="AN1711" i="8"/>
  <c r="AO1711" i="8"/>
  <c r="AL1712" i="8"/>
  <c r="AP189" i="1" s="1"/>
  <c r="AM1712" i="8"/>
  <c r="AQ189" i="1" s="1"/>
  <c r="AN1712" i="8"/>
  <c r="AR189" i="1" s="1"/>
  <c r="AO1712" i="8"/>
  <c r="AS189" i="1" s="1"/>
  <c r="AL1713" i="8"/>
  <c r="AP190" i="1" s="1"/>
  <c r="AM1713" i="8"/>
  <c r="AQ190" i="1" s="1"/>
  <c r="AN1713" i="8"/>
  <c r="AR190" i="1" s="1"/>
  <c r="AO1713" i="8"/>
  <c r="AS190" i="1" s="1"/>
  <c r="AL1714" i="8"/>
  <c r="AM1714" i="8"/>
  <c r="AN1714" i="8"/>
  <c r="AO1714" i="8"/>
  <c r="AL1715" i="8"/>
  <c r="AP191" i="1" s="1"/>
  <c r="AM1715" i="8"/>
  <c r="AQ191" i="1" s="1"/>
  <c r="AN1715" i="8"/>
  <c r="AR191" i="1" s="1"/>
  <c r="AO1715" i="8"/>
  <c r="AS191" i="1" s="1"/>
  <c r="AL1716" i="8"/>
  <c r="AP192" i="1" s="1"/>
  <c r="AM1716" i="8"/>
  <c r="AQ192" i="1" s="1"/>
  <c r="AN1716" i="8"/>
  <c r="AR192" i="1" s="1"/>
  <c r="AO1716" i="8"/>
  <c r="AS192" i="1" s="1"/>
  <c r="AL1717" i="8"/>
  <c r="AM1717" i="8"/>
  <c r="AN1717" i="8"/>
  <c r="AO1717" i="8"/>
  <c r="AL1718" i="8"/>
  <c r="AP193" i="1" s="1"/>
  <c r="AM1718" i="8"/>
  <c r="AQ193" i="1" s="1"/>
  <c r="AN1718" i="8"/>
  <c r="AR193" i="1" s="1"/>
  <c r="AO1718" i="8"/>
  <c r="AS193" i="1" s="1"/>
  <c r="AL1719" i="8"/>
  <c r="AP194" i="1" s="1"/>
  <c r="AM1719" i="8"/>
  <c r="AQ194" i="1" s="1"/>
  <c r="AN1719" i="8"/>
  <c r="AR194" i="1" s="1"/>
  <c r="AO1719" i="8"/>
  <c r="AS194" i="1" s="1"/>
  <c r="AL1720" i="8"/>
  <c r="AM1720" i="8"/>
  <c r="AN1720" i="8"/>
  <c r="AO1720" i="8"/>
  <c r="AL1721" i="8"/>
  <c r="AM1721" i="8"/>
  <c r="AN1721" i="8"/>
  <c r="AO1721" i="8"/>
  <c r="AL1722" i="8"/>
  <c r="AP195" i="1" s="1"/>
  <c r="AM1722" i="8"/>
  <c r="AQ195" i="1" s="1"/>
  <c r="AN1722" i="8"/>
  <c r="AR195" i="1" s="1"/>
  <c r="AO1722" i="8"/>
  <c r="AS195" i="1" s="1"/>
  <c r="AL1723" i="8"/>
  <c r="AM1723" i="8"/>
  <c r="AN1723" i="8"/>
  <c r="AO1723" i="8"/>
  <c r="AL1724" i="8"/>
  <c r="AM1724" i="8"/>
  <c r="AN1724" i="8"/>
  <c r="AO1724" i="8"/>
  <c r="AL1725" i="8"/>
  <c r="AP196" i="1" s="1"/>
  <c r="AM1725" i="8"/>
  <c r="AQ196" i="1" s="1"/>
  <c r="AN1725" i="8"/>
  <c r="AR196" i="1" s="1"/>
  <c r="AO1725" i="8"/>
  <c r="AS196" i="1" s="1"/>
  <c r="AL1726" i="8"/>
  <c r="AM1726" i="8"/>
  <c r="AN1726" i="8"/>
  <c r="AO1726" i="8"/>
  <c r="AL1727" i="8"/>
  <c r="AM1727" i="8"/>
  <c r="AN1727" i="8"/>
  <c r="AO1727" i="8"/>
  <c r="AL1728" i="8"/>
  <c r="AP197" i="1" s="1"/>
  <c r="AM1728" i="8"/>
  <c r="AQ197" i="1" s="1"/>
  <c r="AN1728" i="8"/>
  <c r="AR197" i="1" s="1"/>
  <c r="AO1728" i="8"/>
  <c r="AS197" i="1" s="1"/>
  <c r="AL1729" i="8"/>
  <c r="AM1729" i="8"/>
  <c r="AN1729" i="8"/>
  <c r="AO1729" i="8"/>
  <c r="AL1730" i="8"/>
  <c r="AM1730" i="8"/>
  <c r="AN1730" i="8"/>
  <c r="AO1730" i="8"/>
  <c r="AL1731" i="8"/>
  <c r="AP198" i="1" s="1"/>
  <c r="AM1731" i="8"/>
  <c r="AQ198" i="1" s="1"/>
  <c r="AN1731" i="8"/>
  <c r="AR198" i="1" s="1"/>
  <c r="AO1731" i="8"/>
  <c r="AS198" i="1" s="1"/>
  <c r="AL1732" i="8"/>
  <c r="AM1732" i="8"/>
  <c r="AN1732" i="8"/>
  <c r="AO1732" i="8"/>
  <c r="AL1733" i="8"/>
  <c r="AP199" i="1" s="1"/>
  <c r="AM1733" i="8"/>
  <c r="AQ199" i="1" s="1"/>
  <c r="AN1733" i="8"/>
  <c r="AR199" i="1" s="1"/>
  <c r="AO1733" i="8"/>
  <c r="AS199" i="1" s="1"/>
  <c r="AL1734" i="8"/>
  <c r="AM1734" i="8"/>
  <c r="AN1734" i="8"/>
  <c r="AO1734" i="8"/>
  <c r="AL1735" i="8"/>
  <c r="AP200" i="1" s="1"/>
  <c r="AM1735" i="8"/>
  <c r="AQ200" i="1" s="1"/>
  <c r="AN1735" i="8"/>
  <c r="AR200" i="1" s="1"/>
  <c r="AO1735" i="8"/>
  <c r="AS200" i="1" s="1"/>
  <c r="AL1736" i="8"/>
  <c r="AP201" i="1" s="1"/>
  <c r="AM1736" i="8"/>
  <c r="AQ201" i="1" s="1"/>
  <c r="AN1736" i="8"/>
  <c r="AR201" i="1" s="1"/>
  <c r="AO1736" i="8"/>
  <c r="AS201" i="1" s="1"/>
  <c r="AL1737" i="8"/>
  <c r="AP202" i="1" s="1"/>
  <c r="AM1737" i="8"/>
  <c r="AQ202" i="1" s="1"/>
  <c r="AN1737" i="8"/>
  <c r="AR202" i="1" s="1"/>
  <c r="AO1737" i="8"/>
  <c r="AS202" i="1" s="1"/>
  <c r="AL1738" i="8"/>
  <c r="AP203" i="1" s="1"/>
  <c r="AM1738" i="8"/>
  <c r="AQ203" i="1" s="1"/>
  <c r="AN1738" i="8"/>
  <c r="AR203" i="1" s="1"/>
  <c r="AO1738" i="8"/>
  <c r="AS203" i="1" s="1"/>
  <c r="AL1739" i="8"/>
  <c r="AM1739" i="8"/>
  <c r="AN1739" i="8"/>
  <c r="AO1739" i="8"/>
  <c r="AL1307" i="8"/>
  <c r="AM1307" i="8"/>
  <c r="AN1307" i="8"/>
  <c r="AO1307" i="8"/>
  <c r="AS221" i="1" l="1"/>
  <c r="AR221" i="1"/>
  <c r="AS206" i="1"/>
  <c r="AS205" i="1"/>
  <c r="AP221" i="1"/>
  <c r="AR206" i="1"/>
  <c r="AR205" i="1"/>
  <c r="AQ221" i="1"/>
  <c r="AQ206" i="1"/>
  <c r="AQ205" i="1"/>
  <c r="AP206" i="1"/>
  <c r="AP205" i="1"/>
  <c r="AP204" i="1"/>
  <c r="AP219" i="1"/>
  <c r="AP218" i="1"/>
  <c r="AP217" i="1"/>
  <c r="AP216" i="1"/>
  <c r="AP222" i="1" s="1"/>
  <c r="AP215" i="1"/>
  <c r="AQ204" i="1"/>
  <c r="AQ219" i="1"/>
  <c r="AQ218" i="1"/>
  <c r="AQ224" i="1" s="1"/>
  <c r="AQ217" i="1"/>
  <c r="AQ216" i="1"/>
  <c r="AQ222" i="1" s="1"/>
  <c r="AQ215" i="1"/>
  <c r="AR204" i="1"/>
  <c r="AR219" i="1"/>
  <c r="AR218" i="1"/>
  <c r="AR224" i="1" s="1"/>
  <c r="AR217" i="1"/>
  <c r="AR216" i="1"/>
  <c r="AR222" i="1" s="1"/>
  <c r="AR215" i="1"/>
  <c r="AS204" i="1"/>
  <c r="AS219" i="1"/>
  <c r="AS218" i="1"/>
  <c r="AS224" i="1" s="1"/>
  <c r="AS217" i="1"/>
  <c r="AS216" i="1"/>
  <c r="AS222" i="1" s="1"/>
  <c r="AS215" i="1"/>
  <c r="AL1" i="1"/>
  <c r="AM1" i="1"/>
  <c r="AN1" i="1"/>
  <c r="AO1" i="1"/>
  <c r="AL209" i="1"/>
  <c r="AM209" i="1"/>
  <c r="AN209" i="1"/>
  <c r="AO209" i="1"/>
  <c r="AK1094" i="8"/>
  <c r="AK1739" i="8" s="1"/>
  <c r="AJ1094" i="8"/>
  <c r="AJ1739" i="8" s="1"/>
  <c r="AI1094" i="8"/>
  <c r="AI1739" i="8" s="1"/>
  <c r="AH1094" i="8"/>
  <c r="AH1739" i="8" s="1"/>
  <c r="AK1093" i="8"/>
  <c r="AK1738" i="8" s="1"/>
  <c r="AO203" i="1" s="1"/>
  <c r="AJ1093" i="8"/>
  <c r="AJ1738" i="8" s="1"/>
  <c r="AN203" i="1" s="1"/>
  <c r="AI1093" i="8"/>
  <c r="AI1738" i="8" s="1"/>
  <c r="AM203" i="1" s="1"/>
  <c r="AH1093" i="8"/>
  <c r="AH1738" i="8" s="1"/>
  <c r="AL203" i="1" s="1"/>
  <c r="AK1092" i="8"/>
  <c r="AK1737" i="8" s="1"/>
  <c r="AO202" i="1" s="1"/>
  <c r="AJ1092" i="8"/>
  <c r="AJ1737" i="8" s="1"/>
  <c r="AN202" i="1" s="1"/>
  <c r="AI1092" i="8"/>
  <c r="AI1737" i="8" s="1"/>
  <c r="AM202" i="1" s="1"/>
  <c r="AH1092" i="8"/>
  <c r="AH1737" i="8" s="1"/>
  <c r="AL202" i="1" s="1"/>
  <c r="AK1091" i="8"/>
  <c r="AK1736" i="8" s="1"/>
  <c r="AO201" i="1" s="1"/>
  <c r="AJ1091" i="8"/>
  <c r="AJ1736" i="8" s="1"/>
  <c r="AN201" i="1" s="1"/>
  <c r="AI1091" i="8"/>
  <c r="AI1736" i="8" s="1"/>
  <c r="AM201" i="1" s="1"/>
  <c r="AH1091" i="8"/>
  <c r="AH1736" i="8" s="1"/>
  <c r="AL201" i="1" s="1"/>
  <c r="AK1090" i="8"/>
  <c r="AK1735" i="8" s="1"/>
  <c r="AO200" i="1" s="1"/>
  <c r="AJ1090" i="8"/>
  <c r="AJ1735" i="8" s="1"/>
  <c r="AN200" i="1" s="1"/>
  <c r="AI1090" i="8"/>
  <c r="AI1735" i="8" s="1"/>
  <c r="AM200" i="1" s="1"/>
  <c r="AH1090" i="8"/>
  <c r="AH1735" i="8" s="1"/>
  <c r="AL200" i="1" s="1"/>
  <c r="AK1089" i="8"/>
  <c r="AK1734" i="8" s="1"/>
  <c r="AJ1089" i="8"/>
  <c r="AJ1734" i="8" s="1"/>
  <c r="AI1089" i="8"/>
  <c r="AI1734" i="8" s="1"/>
  <c r="AH1089" i="8"/>
  <c r="AH1734" i="8" s="1"/>
  <c r="AK1088" i="8"/>
  <c r="AK1733" i="8" s="1"/>
  <c r="AO199" i="1" s="1"/>
  <c r="AJ1088" i="8"/>
  <c r="AJ1733" i="8" s="1"/>
  <c r="AN199" i="1" s="1"/>
  <c r="AI1088" i="8"/>
  <c r="AI1733" i="8" s="1"/>
  <c r="AM199" i="1" s="1"/>
  <c r="AH1088" i="8"/>
  <c r="AH1733" i="8" s="1"/>
  <c r="AL199" i="1" s="1"/>
  <c r="AK1087" i="8"/>
  <c r="AK1732" i="8" s="1"/>
  <c r="AJ1087" i="8"/>
  <c r="AJ1732" i="8" s="1"/>
  <c r="AI1087" i="8"/>
  <c r="AI1732" i="8" s="1"/>
  <c r="AH1087" i="8"/>
  <c r="AH1732" i="8" s="1"/>
  <c r="AK1086" i="8"/>
  <c r="AK1731" i="8" s="1"/>
  <c r="AO198" i="1" s="1"/>
  <c r="AJ1086" i="8"/>
  <c r="AJ1731" i="8" s="1"/>
  <c r="AN198" i="1" s="1"/>
  <c r="AI1086" i="8"/>
  <c r="AI1731" i="8" s="1"/>
  <c r="AM198" i="1" s="1"/>
  <c r="AH1086" i="8"/>
  <c r="AH1731" i="8" s="1"/>
  <c r="AL198" i="1" s="1"/>
  <c r="AK1085" i="8"/>
  <c r="AK1730" i="8" s="1"/>
  <c r="AJ1085" i="8"/>
  <c r="AJ1730" i="8" s="1"/>
  <c r="AI1085" i="8"/>
  <c r="AI1730" i="8" s="1"/>
  <c r="AH1085" i="8"/>
  <c r="AH1730" i="8" s="1"/>
  <c r="AK1084" i="8"/>
  <c r="AK1729" i="8" s="1"/>
  <c r="AJ1084" i="8"/>
  <c r="AJ1729" i="8" s="1"/>
  <c r="AI1084" i="8"/>
  <c r="AI1729" i="8" s="1"/>
  <c r="AH1084" i="8"/>
  <c r="AH1729" i="8" s="1"/>
  <c r="AK1083" i="8"/>
  <c r="AK1728" i="8" s="1"/>
  <c r="AO197" i="1" s="1"/>
  <c r="AJ1083" i="8"/>
  <c r="AJ1728" i="8" s="1"/>
  <c r="AN197" i="1" s="1"/>
  <c r="AI1083" i="8"/>
  <c r="AI1728" i="8" s="1"/>
  <c r="AM197" i="1" s="1"/>
  <c r="AH1083" i="8"/>
  <c r="AH1728" i="8" s="1"/>
  <c r="AL197" i="1" s="1"/>
  <c r="AK1082" i="8"/>
  <c r="AK1727" i="8" s="1"/>
  <c r="AJ1082" i="8"/>
  <c r="AJ1727" i="8" s="1"/>
  <c r="AI1082" i="8"/>
  <c r="AI1727" i="8" s="1"/>
  <c r="AH1082" i="8"/>
  <c r="AH1727" i="8" s="1"/>
  <c r="AK1081" i="8"/>
  <c r="AK1726" i="8" s="1"/>
  <c r="AJ1081" i="8"/>
  <c r="AJ1726" i="8" s="1"/>
  <c r="AI1081" i="8"/>
  <c r="AI1726" i="8" s="1"/>
  <c r="AH1081" i="8"/>
  <c r="AH1726" i="8" s="1"/>
  <c r="AK1080" i="8"/>
  <c r="AK1725" i="8" s="1"/>
  <c r="AO196" i="1" s="1"/>
  <c r="AJ1080" i="8"/>
  <c r="AJ1725" i="8" s="1"/>
  <c r="AN196" i="1" s="1"/>
  <c r="AI1080" i="8"/>
  <c r="AI1725" i="8" s="1"/>
  <c r="AM196" i="1" s="1"/>
  <c r="AH1080" i="8"/>
  <c r="AH1725" i="8" s="1"/>
  <c r="AL196" i="1" s="1"/>
  <c r="AK1079" i="8"/>
  <c r="AK1724" i="8" s="1"/>
  <c r="AJ1079" i="8"/>
  <c r="AJ1724" i="8" s="1"/>
  <c r="AI1079" i="8"/>
  <c r="AI1724" i="8" s="1"/>
  <c r="AH1079" i="8"/>
  <c r="AH1724" i="8" s="1"/>
  <c r="AK1078" i="8"/>
  <c r="AK1723" i="8" s="1"/>
  <c r="AJ1078" i="8"/>
  <c r="AJ1723" i="8" s="1"/>
  <c r="AI1078" i="8"/>
  <c r="AI1723" i="8" s="1"/>
  <c r="AH1078" i="8"/>
  <c r="AH1723" i="8" s="1"/>
  <c r="AK1077" i="8"/>
  <c r="AK1722" i="8" s="1"/>
  <c r="AO195" i="1" s="1"/>
  <c r="AJ1077" i="8"/>
  <c r="AJ1722" i="8" s="1"/>
  <c r="AN195" i="1" s="1"/>
  <c r="AI1077" i="8"/>
  <c r="AI1722" i="8" s="1"/>
  <c r="AM195" i="1" s="1"/>
  <c r="AH1077" i="8"/>
  <c r="AH1722" i="8" s="1"/>
  <c r="AL195" i="1" s="1"/>
  <c r="AK1076" i="8"/>
  <c r="AK1721" i="8" s="1"/>
  <c r="AJ1076" i="8"/>
  <c r="AJ1721" i="8" s="1"/>
  <c r="AI1076" i="8"/>
  <c r="AI1721" i="8" s="1"/>
  <c r="AH1076" i="8"/>
  <c r="AH1721" i="8" s="1"/>
  <c r="AK1075" i="8"/>
  <c r="AK1720" i="8" s="1"/>
  <c r="AJ1075" i="8"/>
  <c r="AJ1720" i="8" s="1"/>
  <c r="AI1075" i="8"/>
  <c r="AI1720" i="8" s="1"/>
  <c r="AH1075" i="8"/>
  <c r="AH1720" i="8" s="1"/>
  <c r="AK1074" i="8"/>
  <c r="AK1719" i="8" s="1"/>
  <c r="AO194" i="1" s="1"/>
  <c r="AJ1074" i="8"/>
  <c r="AJ1719" i="8" s="1"/>
  <c r="AN194" i="1" s="1"/>
  <c r="AI1074" i="8"/>
  <c r="AI1719" i="8" s="1"/>
  <c r="AM194" i="1" s="1"/>
  <c r="AH1074" i="8"/>
  <c r="AH1719" i="8" s="1"/>
  <c r="AL194" i="1" s="1"/>
  <c r="AK1073" i="8"/>
  <c r="AK1718" i="8" s="1"/>
  <c r="AO193" i="1" s="1"/>
  <c r="AJ1073" i="8"/>
  <c r="AJ1718" i="8" s="1"/>
  <c r="AN193" i="1" s="1"/>
  <c r="AI1073" i="8"/>
  <c r="AI1718" i="8" s="1"/>
  <c r="AM193" i="1" s="1"/>
  <c r="AH1073" i="8"/>
  <c r="AH1718" i="8" s="1"/>
  <c r="AL193" i="1" s="1"/>
  <c r="AK1072" i="8"/>
  <c r="AK1717" i="8" s="1"/>
  <c r="AJ1072" i="8"/>
  <c r="AJ1717" i="8" s="1"/>
  <c r="AI1072" i="8"/>
  <c r="AI1717" i="8" s="1"/>
  <c r="AH1072" i="8"/>
  <c r="AH1717" i="8" s="1"/>
  <c r="AK1071" i="8"/>
  <c r="AK1716" i="8" s="1"/>
  <c r="AO192" i="1" s="1"/>
  <c r="AJ1071" i="8"/>
  <c r="AJ1716" i="8" s="1"/>
  <c r="AN192" i="1" s="1"/>
  <c r="AI1071" i="8"/>
  <c r="AI1716" i="8" s="1"/>
  <c r="AM192" i="1" s="1"/>
  <c r="AH1071" i="8"/>
  <c r="AH1716" i="8" s="1"/>
  <c r="AL192" i="1" s="1"/>
  <c r="AK1070" i="8"/>
  <c r="AK1715" i="8" s="1"/>
  <c r="AO191" i="1" s="1"/>
  <c r="AJ1070" i="8"/>
  <c r="AJ1715" i="8" s="1"/>
  <c r="AN191" i="1" s="1"/>
  <c r="AI1070" i="8"/>
  <c r="AI1715" i="8" s="1"/>
  <c r="AM191" i="1" s="1"/>
  <c r="AH1070" i="8"/>
  <c r="AH1715" i="8" s="1"/>
  <c r="AL191" i="1" s="1"/>
  <c r="AK1069" i="8"/>
  <c r="AK1714" i="8" s="1"/>
  <c r="AJ1069" i="8"/>
  <c r="AJ1714" i="8" s="1"/>
  <c r="AI1069" i="8"/>
  <c r="AI1714" i="8" s="1"/>
  <c r="AH1069" i="8"/>
  <c r="AH1714" i="8" s="1"/>
  <c r="AK1068" i="8"/>
  <c r="AK1713" i="8" s="1"/>
  <c r="AO190" i="1" s="1"/>
  <c r="AJ1068" i="8"/>
  <c r="AJ1713" i="8" s="1"/>
  <c r="AN190" i="1" s="1"/>
  <c r="AI1068" i="8"/>
  <c r="AI1713" i="8" s="1"/>
  <c r="AM190" i="1" s="1"/>
  <c r="AH1068" i="8"/>
  <c r="AH1713" i="8" s="1"/>
  <c r="AL190" i="1" s="1"/>
  <c r="AK1067" i="8"/>
  <c r="AK1712" i="8" s="1"/>
  <c r="AO189" i="1" s="1"/>
  <c r="AJ1067" i="8"/>
  <c r="AJ1712" i="8" s="1"/>
  <c r="AN189" i="1" s="1"/>
  <c r="AI1067" i="8"/>
  <c r="AI1712" i="8" s="1"/>
  <c r="AM189" i="1" s="1"/>
  <c r="AH1067" i="8"/>
  <c r="AH1712" i="8" s="1"/>
  <c r="AL189" i="1" s="1"/>
  <c r="AK1066" i="8"/>
  <c r="AK1711" i="8" s="1"/>
  <c r="AJ1066" i="8"/>
  <c r="AJ1711" i="8" s="1"/>
  <c r="AI1066" i="8"/>
  <c r="AI1711" i="8" s="1"/>
  <c r="AH1066" i="8"/>
  <c r="AH1711" i="8" s="1"/>
  <c r="AK1065" i="8"/>
  <c r="AK1710" i="8" s="1"/>
  <c r="AO188" i="1" s="1"/>
  <c r="AJ1065" i="8"/>
  <c r="AJ1710" i="8" s="1"/>
  <c r="AN188" i="1" s="1"/>
  <c r="AI1065" i="8"/>
  <c r="AI1710" i="8" s="1"/>
  <c r="AM188" i="1" s="1"/>
  <c r="AH1065" i="8"/>
  <c r="AH1710" i="8" s="1"/>
  <c r="AL188" i="1" s="1"/>
  <c r="AK1064" i="8"/>
  <c r="AK1709" i="8" s="1"/>
  <c r="AO187" i="1" s="1"/>
  <c r="AJ1064" i="8"/>
  <c r="AJ1709" i="8" s="1"/>
  <c r="AN187" i="1" s="1"/>
  <c r="AI1064" i="8"/>
  <c r="AI1709" i="8" s="1"/>
  <c r="AM187" i="1" s="1"/>
  <c r="AH1064" i="8"/>
  <c r="AH1709" i="8" s="1"/>
  <c r="AL187" i="1" s="1"/>
  <c r="AK1063" i="8"/>
  <c r="AK1708" i="8" s="1"/>
  <c r="AO186" i="1" s="1"/>
  <c r="AJ1063" i="8"/>
  <c r="AJ1708" i="8" s="1"/>
  <c r="AN186" i="1" s="1"/>
  <c r="AI1063" i="8"/>
  <c r="AI1708" i="8" s="1"/>
  <c r="AM186" i="1" s="1"/>
  <c r="AH1063" i="8"/>
  <c r="AH1708" i="8" s="1"/>
  <c r="AL186" i="1" s="1"/>
  <c r="AK1062" i="8"/>
  <c r="AK1707" i="8" s="1"/>
  <c r="AO185" i="1" s="1"/>
  <c r="AJ1062" i="8"/>
  <c r="AJ1707" i="8" s="1"/>
  <c r="AN185" i="1" s="1"/>
  <c r="AI1062" i="8"/>
  <c r="AI1707" i="8" s="1"/>
  <c r="AM185" i="1" s="1"/>
  <c r="AH1062" i="8"/>
  <c r="AH1707" i="8" s="1"/>
  <c r="AL185" i="1" s="1"/>
  <c r="AK1061" i="8"/>
  <c r="AK1706" i="8" s="1"/>
  <c r="AO184" i="1" s="1"/>
  <c r="AJ1061" i="8"/>
  <c r="AJ1706" i="8" s="1"/>
  <c r="AN184" i="1" s="1"/>
  <c r="AI1061" i="8"/>
  <c r="AI1706" i="8" s="1"/>
  <c r="AM184" i="1" s="1"/>
  <c r="AH1061" i="8"/>
  <c r="AH1706" i="8" s="1"/>
  <c r="AL184" i="1" s="1"/>
  <c r="AK1060" i="8"/>
  <c r="AK1705" i="8" s="1"/>
  <c r="AO183" i="1" s="1"/>
  <c r="AJ1060" i="8"/>
  <c r="AJ1705" i="8" s="1"/>
  <c r="AN183" i="1" s="1"/>
  <c r="AI1060" i="8"/>
  <c r="AI1705" i="8" s="1"/>
  <c r="AM183" i="1" s="1"/>
  <c r="AH1060" i="8"/>
  <c r="AH1705" i="8" s="1"/>
  <c r="AL183" i="1" s="1"/>
  <c r="AK1059" i="8"/>
  <c r="AK1704" i="8" s="1"/>
  <c r="AJ1059" i="8"/>
  <c r="AJ1704" i="8" s="1"/>
  <c r="AI1059" i="8"/>
  <c r="AI1704" i="8" s="1"/>
  <c r="AH1059" i="8"/>
  <c r="AH1704" i="8" s="1"/>
  <c r="AK1058" i="8"/>
  <c r="AK1703" i="8" s="1"/>
  <c r="AO182" i="1" s="1"/>
  <c r="AJ1058" i="8"/>
  <c r="AJ1703" i="8" s="1"/>
  <c r="AN182" i="1" s="1"/>
  <c r="AI1058" i="8"/>
  <c r="AI1703" i="8" s="1"/>
  <c r="AM182" i="1" s="1"/>
  <c r="AH1058" i="8"/>
  <c r="AH1703" i="8" s="1"/>
  <c r="AL182" i="1" s="1"/>
  <c r="AK1057" i="8"/>
  <c r="AK1702" i="8" s="1"/>
  <c r="AJ1057" i="8"/>
  <c r="AJ1702" i="8" s="1"/>
  <c r="AI1057" i="8"/>
  <c r="AI1702" i="8" s="1"/>
  <c r="AH1057" i="8"/>
  <c r="AH1702" i="8" s="1"/>
  <c r="AK1056" i="8"/>
  <c r="AK1701" i="8" s="1"/>
  <c r="AJ1056" i="8"/>
  <c r="AJ1701" i="8" s="1"/>
  <c r="AI1056" i="8"/>
  <c r="AI1701" i="8" s="1"/>
  <c r="AH1056" i="8"/>
  <c r="AH1701" i="8" s="1"/>
  <c r="AK1055" i="8"/>
  <c r="AK1700" i="8" s="1"/>
  <c r="AJ1055" i="8"/>
  <c r="AJ1700" i="8" s="1"/>
  <c r="AI1055" i="8"/>
  <c r="AI1700" i="8" s="1"/>
  <c r="AH1055" i="8"/>
  <c r="AH1700" i="8" s="1"/>
  <c r="AK1054" i="8"/>
  <c r="AK1699" i="8" s="1"/>
  <c r="AJ1054" i="8"/>
  <c r="AJ1699" i="8" s="1"/>
  <c r="AI1054" i="8"/>
  <c r="AI1699" i="8" s="1"/>
  <c r="AH1054" i="8"/>
  <c r="AH1699" i="8" s="1"/>
  <c r="AK1053" i="8"/>
  <c r="AK1698" i="8" s="1"/>
  <c r="AJ1053" i="8"/>
  <c r="AJ1698" i="8" s="1"/>
  <c r="AI1053" i="8"/>
  <c r="AI1698" i="8" s="1"/>
  <c r="AH1053" i="8"/>
  <c r="AH1698" i="8" s="1"/>
  <c r="AK1052" i="8"/>
  <c r="AK1697" i="8" s="1"/>
  <c r="AO181" i="1" s="1"/>
  <c r="AJ1052" i="8"/>
  <c r="AJ1697" i="8" s="1"/>
  <c r="AN181" i="1" s="1"/>
  <c r="AI1052" i="8"/>
  <c r="AI1697" i="8" s="1"/>
  <c r="AM181" i="1" s="1"/>
  <c r="AH1052" i="8"/>
  <c r="AH1697" i="8" s="1"/>
  <c r="AL181" i="1" s="1"/>
  <c r="AK1051" i="8"/>
  <c r="AK1696" i="8" s="1"/>
  <c r="AO180" i="1" s="1"/>
  <c r="AJ1051" i="8"/>
  <c r="AJ1696" i="8" s="1"/>
  <c r="AN180" i="1" s="1"/>
  <c r="AI1051" i="8"/>
  <c r="AI1696" i="8" s="1"/>
  <c r="AM180" i="1" s="1"/>
  <c r="AH1051" i="8"/>
  <c r="AH1696" i="8" s="1"/>
  <c r="AL180" i="1" s="1"/>
  <c r="AK1050" i="8"/>
  <c r="AK1695" i="8" s="1"/>
  <c r="AO179" i="1" s="1"/>
  <c r="AJ1050" i="8"/>
  <c r="AJ1695" i="8" s="1"/>
  <c r="AN179" i="1" s="1"/>
  <c r="AI1050" i="8"/>
  <c r="AI1695" i="8" s="1"/>
  <c r="AM179" i="1" s="1"/>
  <c r="AH1050" i="8"/>
  <c r="AH1695" i="8" s="1"/>
  <c r="AL179" i="1" s="1"/>
  <c r="AK1049" i="8"/>
  <c r="AK1694" i="8" s="1"/>
  <c r="AJ1049" i="8"/>
  <c r="AJ1694" i="8" s="1"/>
  <c r="AI1049" i="8"/>
  <c r="AI1694" i="8" s="1"/>
  <c r="AH1049" i="8"/>
  <c r="AH1694" i="8" s="1"/>
  <c r="AK1048" i="8"/>
  <c r="AK1693" i="8" s="1"/>
  <c r="AJ1048" i="8"/>
  <c r="AJ1693" i="8" s="1"/>
  <c r="AI1048" i="8"/>
  <c r="AI1693" i="8" s="1"/>
  <c r="AH1048" i="8"/>
  <c r="AH1693" i="8" s="1"/>
  <c r="AK1047" i="8"/>
  <c r="AK1692" i="8" s="1"/>
  <c r="AO178" i="1" s="1"/>
  <c r="AJ1047" i="8"/>
  <c r="AJ1692" i="8" s="1"/>
  <c r="AN178" i="1" s="1"/>
  <c r="AI1047" i="8"/>
  <c r="AI1692" i="8" s="1"/>
  <c r="AM178" i="1" s="1"/>
  <c r="AH1047" i="8"/>
  <c r="AH1692" i="8" s="1"/>
  <c r="AL178" i="1" s="1"/>
  <c r="AK1046" i="8"/>
  <c r="AK1691" i="8" s="1"/>
  <c r="AJ1046" i="8"/>
  <c r="AJ1691" i="8" s="1"/>
  <c r="AI1046" i="8"/>
  <c r="AI1691" i="8" s="1"/>
  <c r="AH1046" i="8"/>
  <c r="AH1691" i="8" s="1"/>
  <c r="AK1045" i="8"/>
  <c r="AK1690" i="8" s="1"/>
  <c r="AJ1045" i="8"/>
  <c r="AJ1690" i="8" s="1"/>
  <c r="AI1045" i="8"/>
  <c r="AI1690" i="8" s="1"/>
  <c r="AH1045" i="8"/>
  <c r="AH1690" i="8" s="1"/>
  <c r="AK1044" i="8"/>
  <c r="AK1689" i="8" s="1"/>
  <c r="AO177" i="1" s="1"/>
  <c r="AJ1044" i="8"/>
  <c r="AJ1689" i="8" s="1"/>
  <c r="AN177" i="1" s="1"/>
  <c r="AI1044" i="8"/>
  <c r="AI1689" i="8" s="1"/>
  <c r="AM177" i="1" s="1"/>
  <c r="AH1044" i="8"/>
  <c r="AH1689" i="8" s="1"/>
  <c r="AL177" i="1" s="1"/>
  <c r="AK1043" i="8"/>
  <c r="AK1688" i="8" s="1"/>
  <c r="AJ1043" i="8"/>
  <c r="AJ1688" i="8" s="1"/>
  <c r="AI1043" i="8"/>
  <c r="AI1688" i="8" s="1"/>
  <c r="AH1043" i="8"/>
  <c r="AH1688" i="8" s="1"/>
  <c r="AK1042" i="8"/>
  <c r="AK1687" i="8" s="1"/>
  <c r="AO176" i="1" s="1"/>
  <c r="AJ1042" i="8"/>
  <c r="AJ1687" i="8" s="1"/>
  <c r="AN176" i="1" s="1"/>
  <c r="AI1042" i="8"/>
  <c r="AI1687" i="8" s="1"/>
  <c r="AM176" i="1" s="1"/>
  <c r="AH1042" i="8"/>
  <c r="AH1687" i="8" s="1"/>
  <c r="AL176" i="1" s="1"/>
  <c r="AK1041" i="8"/>
  <c r="AK1686" i="8" s="1"/>
  <c r="AJ1041" i="8"/>
  <c r="AJ1686" i="8" s="1"/>
  <c r="AI1041" i="8"/>
  <c r="AI1686" i="8" s="1"/>
  <c r="AH1041" i="8"/>
  <c r="AH1686" i="8" s="1"/>
  <c r="AK1040" i="8"/>
  <c r="AK1685" i="8" s="1"/>
  <c r="AO175" i="1" s="1"/>
  <c r="AJ1040" i="8"/>
  <c r="AJ1685" i="8" s="1"/>
  <c r="AN175" i="1" s="1"/>
  <c r="AI1040" i="8"/>
  <c r="AI1685" i="8" s="1"/>
  <c r="AM175" i="1" s="1"/>
  <c r="AH1040" i="8"/>
  <c r="AH1685" i="8" s="1"/>
  <c r="AL175" i="1" s="1"/>
  <c r="AK1039" i="8"/>
  <c r="AK1684" i="8" s="1"/>
  <c r="AO174" i="1" s="1"/>
  <c r="AJ1039" i="8"/>
  <c r="AJ1684" i="8" s="1"/>
  <c r="AN174" i="1" s="1"/>
  <c r="AI1039" i="8"/>
  <c r="AI1684" i="8" s="1"/>
  <c r="AM174" i="1" s="1"/>
  <c r="AH1039" i="8"/>
  <c r="AH1684" i="8" s="1"/>
  <c r="AL174" i="1" s="1"/>
  <c r="AK1038" i="8"/>
  <c r="AK1683" i="8" s="1"/>
  <c r="AO173" i="1" s="1"/>
  <c r="AJ1038" i="8"/>
  <c r="AJ1683" i="8" s="1"/>
  <c r="AN173" i="1" s="1"/>
  <c r="AI1038" i="8"/>
  <c r="AI1683" i="8" s="1"/>
  <c r="AM173" i="1" s="1"/>
  <c r="AH1038" i="8"/>
  <c r="AH1683" i="8" s="1"/>
  <c r="AL173" i="1" s="1"/>
  <c r="AK1037" i="8"/>
  <c r="AK1682" i="8" s="1"/>
  <c r="AO172" i="1" s="1"/>
  <c r="AJ1037" i="8"/>
  <c r="AJ1682" i="8" s="1"/>
  <c r="AN172" i="1" s="1"/>
  <c r="AI1037" i="8"/>
  <c r="AI1682" i="8" s="1"/>
  <c r="AM172" i="1" s="1"/>
  <c r="AH1037" i="8"/>
  <c r="AH1682" i="8" s="1"/>
  <c r="AL172" i="1" s="1"/>
  <c r="AK1036" i="8"/>
  <c r="AK1681" i="8" s="1"/>
  <c r="AJ1036" i="8"/>
  <c r="AJ1681" i="8" s="1"/>
  <c r="AI1036" i="8"/>
  <c r="AI1681" i="8" s="1"/>
  <c r="AH1036" i="8"/>
  <c r="AH1681" i="8" s="1"/>
  <c r="AK1035" i="8"/>
  <c r="AK1680" i="8" s="1"/>
  <c r="AO171" i="1" s="1"/>
  <c r="AJ1035" i="8"/>
  <c r="AJ1680" i="8" s="1"/>
  <c r="AN171" i="1" s="1"/>
  <c r="AI1035" i="8"/>
  <c r="AI1680" i="8" s="1"/>
  <c r="AM171" i="1" s="1"/>
  <c r="AH1035" i="8"/>
  <c r="AH1680" i="8" s="1"/>
  <c r="AL171" i="1" s="1"/>
  <c r="AK1034" i="8"/>
  <c r="AK1679" i="8" s="1"/>
  <c r="AO170" i="1" s="1"/>
  <c r="AJ1034" i="8"/>
  <c r="AJ1679" i="8" s="1"/>
  <c r="AN170" i="1" s="1"/>
  <c r="AI1034" i="8"/>
  <c r="AI1679" i="8" s="1"/>
  <c r="AM170" i="1" s="1"/>
  <c r="AH1034" i="8"/>
  <c r="AH1679" i="8" s="1"/>
  <c r="AL170" i="1" s="1"/>
  <c r="AK1033" i="8"/>
  <c r="AK1678" i="8" s="1"/>
  <c r="AO169" i="1" s="1"/>
  <c r="AJ1033" i="8"/>
  <c r="AJ1678" i="8" s="1"/>
  <c r="AN169" i="1" s="1"/>
  <c r="AI1033" i="8"/>
  <c r="AI1678" i="8" s="1"/>
  <c r="AM169" i="1" s="1"/>
  <c r="AH1033" i="8"/>
  <c r="AH1678" i="8" s="1"/>
  <c r="AL169" i="1" s="1"/>
  <c r="AK1032" i="8"/>
  <c r="AK1677" i="8" s="1"/>
  <c r="AO168" i="1" s="1"/>
  <c r="AJ1032" i="8"/>
  <c r="AJ1677" i="8" s="1"/>
  <c r="AN168" i="1" s="1"/>
  <c r="AI1032" i="8"/>
  <c r="AI1677" i="8" s="1"/>
  <c r="AM168" i="1" s="1"/>
  <c r="AH1032" i="8"/>
  <c r="AH1677" i="8" s="1"/>
  <c r="AL168" i="1" s="1"/>
  <c r="AK1031" i="8"/>
  <c r="AK1676" i="8" s="1"/>
  <c r="AJ1031" i="8"/>
  <c r="AJ1676" i="8" s="1"/>
  <c r="AI1031" i="8"/>
  <c r="AI1676" i="8" s="1"/>
  <c r="AH1031" i="8"/>
  <c r="AH1676" i="8" s="1"/>
  <c r="AK1030" i="8"/>
  <c r="AK1675" i="8" s="1"/>
  <c r="AJ1030" i="8"/>
  <c r="AJ1675" i="8" s="1"/>
  <c r="AI1030" i="8"/>
  <c r="AI1675" i="8" s="1"/>
  <c r="AH1030" i="8"/>
  <c r="AH1675" i="8" s="1"/>
  <c r="AK1029" i="8"/>
  <c r="AK1674" i="8" s="1"/>
  <c r="AJ1029" i="8"/>
  <c r="AJ1674" i="8" s="1"/>
  <c r="AI1029" i="8"/>
  <c r="AI1674" i="8" s="1"/>
  <c r="AH1029" i="8"/>
  <c r="AH1674" i="8" s="1"/>
  <c r="AK1028" i="8"/>
  <c r="AK1673" i="8" s="1"/>
  <c r="AO167" i="1" s="1"/>
  <c r="AJ1028" i="8"/>
  <c r="AJ1673" i="8" s="1"/>
  <c r="AN167" i="1" s="1"/>
  <c r="AI1028" i="8"/>
  <c r="AI1673" i="8" s="1"/>
  <c r="AM167" i="1" s="1"/>
  <c r="AH1028" i="8"/>
  <c r="AH1673" i="8" s="1"/>
  <c r="AL167" i="1" s="1"/>
  <c r="AK1027" i="8"/>
  <c r="AK1672" i="8" s="1"/>
  <c r="AJ1027" i="8"/>
  <c r="AJ1672" i="8" s="1"/>
  <c r="AI1027" i="8"/>
  <c r="AI1672" i="8" s="1"/>
  <c r="AH1027" i="8"/>
  <c r="AH1672" i="8" s="1"/>
  <c r="AK1026" i="8"/>
  <c r="AK1671" i="8" s="1"/>
  <c r="AO166" i="1" s="1"/>
  <c r="AJ1026" i="8"/>
  <c r="AJ1671" i="8" s="1"/>
  <c r="AN166" i="1" s="1"/>
  <c r="AI1026" i="8"/>
  <c r="AI1671" i="8" s="1"/>
  <c r="AM166" i="1" s="1"/>
  <c r="AH1026" i="8"/>
  <c r="AH1671" i="8" s="1"/>
  <c r="AL166" i="1" s="1"/>
  <c r="AK1025" i="8"/>
  <c r="AK1670" i="8" s="1"/>
  <c r="AJ1025" i="8"/>
  <c r="AJ1670" i="8" s="1"/>
  <c r="AI1025" i="8"/>
  <c r="AI1670" i="8" s="1"/>
  <c r="AH1025" i="8"/>
  <c r="AH1670" i="8" s="1"/>
  <c r="AK1024" i="8"/>
  <c r="AK1669" i="8" s="1"/>
  <c r="AJ1024" i="8"/>
  <c r="AJ1669" i="8" s="1"/>
  <c r="AI1024" i="8"/>
  <c r="AI1669" i="8" s="1"/>
  <c r="AH1024" i="8"/>
  <c r="AH1669" i="8" s="1"/>
  <c r="AK1023" i="8"/>
  <c r="AK1668" i="8" s="1"/>
  <c r="AO165" i="1" s="1"/>
  <c r="AJ1023" i="8"/>
  <c r="AJ1668" i="8" s="1"/>
  <c r="AN165" i="1" s="1"/>
  <c r="AI1023" i="8"/>
  <c r="AI1668" i="8" s="1"/>
  <c r="AM165" i="1" s="1"/>
  <c r="AH1023" i="8"/>
  <c r="AH1668" i="8" s="1"/>
  <c r="AL165" i="1" s="1"/>
  <c r="AK1022" i="8"/>
  <c r="AK1667" i="8" s="1"/>
  <c r="AJ1022" i="8"/>
  <c r="AJ1667" i="8" s="1"/>
  <c r="AI1022" i="8"/>
  <c r="AI1667" i="8" s="1"/>
  <c r="AH1022" i="8"/>
  <c r="AH1667" i="8" s="1"/>
  <c r="AK1021" i="8"/>
  <c r="AK1666" i="8" s="1"/>
  <c r="AO164" i="1" s="1"/>
  <c r="AJ1021" i="8"/>
  <c r="AJ1666" i="8" s="1"/>
  <c r="AN164" i="1" s="1"/>
  <c r="AI1021" i="8"/>
  <c r="AI1666" i="8" s="1"/>
  <c r="AM164" i="1" s="1"/>
  <c r="AH1021" i="8"/>
  <c r="AH1666" i="8" s="1"/>
  <c r="AL164" i="1" s="1"/>
  <c r="AK1020" i="8"/>
  <c r="AK1665" i="8" s="1"/>
  <c r="AO163" i="1" s="1"/>
  <c r="AJ1020" i="8"/>
  <c r="AJ1665" i="8" s="1"/>
  <c r="AN163" i="1" s="1"/>
  <c r="AI1020" i="8"/>
  <c r="AI1665" i="8" s="1"/>
  <c r="AM163" i="1" s="1"/>
  <c r="AH1020" i="8"/>
  <c r="AH1665" i="8" s="1"/>
  <c r="AL163" i="1" s="1"/>
  <c r="AK1019" i="8"/>
  <c r="AK1664" i="8" s="1"/>
  <c r="AJ1019" i="8"/>
  <c r="AJ1664" i="8" s="1"/>
  <c r="AI1019" i="8"/>
  <c r="AI1664" i="8" s="1"/>
  <c r="AH1019" i="8"/>
  <c r="AH1664" i="8" s="1"/>
  <c r="AK1018" i="8"/>
  <c r="AK1663" i="8" s="1"/>
  <c r="AJ1018" i="8"/>
  <c r="AJ1663" i="8" s="1"/>
  <c r="AI1018" i="8"/>
  <c r="AI1663" i="8" s="1"/>
  <c r="AH1018" i="8"/>
  <c r="AH1663" i="8" s="1"/>
  <c r="AK1017" i="8"/>
  <c r="AK1662" i="8" s="1"/>
  <c r="AJ1017" i="8"/>
  <c r="AJ1662" i="8" s="1"/>
  <c r="AI1017" i="8"/>
  <c r="AI1662" i="8" s="1"/>
  <c r="AH1017" i="8"/>
  <c r="AH1662" i="8" s="1"/>
  <c r="AK1016" i="8"/>
  <c r="AK1661" i="8" s="1"/>
  <c r="AJ1016" i="8"/>
  <c r="AJ1661" i="8" s="1"/>
  <c r="AI1016" i="8"/>
  <c r="AI1661" i="8" s="1"/>
  <c r="AH1016" i="8"/>
  <c r="AH1661" i="8" s="1"/>
  <c r="AK1015" i="8"/>
  <c r="AK1660" i="8" s="1"/>
  <c r="AJ1015" i="8"/>
  <c r="AJ1660" i="8" s="1"/>
  <c r="AI1015" i="8"/>
  <c r="AI1660" i="8" s="1"/>
  <c r="AH1015" i="8"/>
  <c r="AH1660" i="8" s="1"/>
  <c r="AK1014" i="8"/>
  <c r="AK1659" i="8" s="1"/>
  <c r="AO162" i="1" s="1"/>
  <c r="AJ1014" i="8"/>
  <c r="AJ1659" i="8" s="1"/>
  <c r="AN162" i="1" s="1"/>
  <c r="AI1014" i="8"/>
  <c r="AI1659" i="8" s="1"/>
  <c r="AM162" i="1" s="1"/>
  <c r="AH1014" i="8"/>
  <c r="AH1659" i="8" s="1"/>
  <c r="AL162" i="1" s="1"/>
  <c r="AK1013" i="8"/>
  <c r="AK1658" i="8" s="1"/>
  <c r="AO161" i="1" s="1"/>
  <c r="AJ1013" i="8"/>
  <c r="AJ1658" i="8" s="1"/>
  <c r="AN161" i="1" s="1"/>
  <c r="AI1013" i="8"/>
  <c r="AI1658" i="8" s="1"/>
  <c r="AM161" i="1" s="1"/>
  <c r="AH1013" i="8"/>
  <c r="AH1658" i="8" s="1"/>
  <c r="AL161" i="1" s="1"/>
  <c r="AK1012" i="8"/>
  <c r="AK1657" i="8" s="1"/>
  <c r="AJ1012" i="8"/>
  <c r="AJ1657" i="8" s="1"/>
  <c r="AI1012" i="8"/>
  <c r="AI1657" i="8" s="1"/>
  <c r="AH1012" i="8"/>
  <c r="AH1657" i="8" s="1"/>
  <c r="AK1011" i="8"/>
  <c r="AK1656" i="8" s="1"/>
  <c r="AO160" i="1" s="1"/>
  <c r="AJ1011" i="8"/>
  <c r="AJ1656" i="8" s="1"/>
  <c r="AN160" i="1" s="1"/>
  <c r="AI1011" i="8"/>
  <c r="AI1656" i="8" s="1"/>
  <c r="AM160" i="1" s="1"/>
  <c r="AH1011" i="8"/>
  <c r="AH1656" i="8" s="1"/>
  <c r="AL160" i="1" s="1"/>
  <c r="AK1010" i="8"/>
  <c r="AK1655" i="8" s="1"/>
  <c r="AJ1010" i="8"/>
  <c r="AJ1655" i="8" s="1"/>
  <c r="AI1010" i="8"/>
  <c r="AI1655" i="8" s="1"/>
  <c r="AH1010" i="8"/>
  <c r="AH1655" i="8" s="1"/>
  <c r="AK1009" i="8"/>
  <c r="AK1654" i="8" s="1"/>
  <c r="AO159" i="1" s="1"/>
  <c r="AJ1009" i="8"/>
  <c r="AJ1654" i="8" s="1"/>
  <c r="AN159" i="1" s="1"/>
  <c r="AI1009" i="8"/>
  <c r="AI1654" i="8" s="1"/>
  <c r="AM159" i="1" s="1"/>
  <c r="AH1009" i="8"/>
  <c r="AH1654" i="8" s="1"/>
  <c r="AL159" i="1" s="1"/>
  <c r="AK1008" i="8"/>
  <c r="AK1653" i="8" s="1"/>
  <c r="AO158" i="1" s="1"/>
  <c r="AJ1008" i="8"/>
  <c r="AJ1653" i="8" s="1"/>
  <c r="AN158" i="1" s="1"/>
  <c r="AI1008" i="8"/>
  <c r="AI1653" i="8" s="1"/>
  <c r="AM158" i="1" s="1"/>
  <c r="AH1008" i="8"/>
  <c r="AH1653" i="8" s="1"/>
  <c r="AL158" i="1" s="1"/>
  <c r="AK1007" i="8"/>
  <c r="AK1652" i="8" s="1"/>
  <c r="AO157" i="1" s="1"/>
  <c r="AJ1007" i="8"/>
  <c r="AJ1652" i="8" s="1"/>
  <c r="AN157" i="1" s="1"/>
  <c r="AI1007" i="8"/>
  <c r="AI1652" i="8" s="1"/>
  <c r="AM157" i="1" s="1"/>
  <c r="AH1007" i="8"/>
  <c r="AH1652" i="8" s="1"/>
  <c r="AL157" i="1" s="1"/>
  <c r="AK1006" i="8"/>
  <c r="AK1651" i="8" s="1"/>
  <c r="AJ1006" i="8"/>
  <c r="AJ1651" i="8" s="1"/>
  <c r="AI1006" i="8"/>
  <c r="AI1651" i="8" s="1"/>
  <c r="AH1006" i="8"/>
  <c r="AH1651" i="8" s="1"/>
  <c r="AK1005" i="8"/>
  <c r="AK1650" i="8" s="1"/>
  <c r="AJ1005" i="8"/>
  <c r="AJ1650" i="8" s="1"/>
  <c r="AI1005" i="8"/>
  <c r="AI1650" i="8" s="1"/>
  <c r="AH1005" i="8"/>
  <c r="AH1650" i="8" s="1"/>
  <c r="AK1004" i="8"/>
  <c r="AK1649" i="8" s="1"/>
  <c r="AJ1004" i="8"/>
  <c r="AJ1649" i="8" s="1"/>
  <c r="AI1004" i="8"/>
  <c r="AI1649" i="8" s="1"/>
  <c r="AH1004" i="8"/>
  <c r="AH1649" i="8" s="1"/>
  <c r="AK1003" i="8"/>
  <c r="AK1648" i="8" s="1"/>
  <c r="AJ1003" i="8"/>
  <c r="AJ1648" i="8" s="1"/>
  <c r="AI1003" i="8"/>
  <c r="AI1648" i="8" s="1"/>
  <c r="AH1003" i="8"/>
  <c r="AH1648" i="8" s="1"/>
  <c r="AK1002" i="8"/>
  <c r="AK1647" i="8" s="1"/>
  <c r="AO156" i="1" s="1"/>
  <c r="AJ1002" i="8"/>
  <c r="AJ1647" i="8" s="1"/>
  <c r="AN156" i="1" s="1"/>
  <c r="AI1002" i="8"/>
  <c r="AI1647" i="8" s="1"/>
  <c r="AM156" i="1" s="1"/>
  <c r="AH1002" i="8"/>
  <c r="AH1647" i="8" s="1"/>
  <c r="AL156" i="1" s="1"/>
  <c r="AK1001" i="8"/>
  <c r="AK1646" i="8" s="1"/>
  <c r="AO155" i="1" s="1"/>
  <c r="AJ1001" i="8"/>
  <c r="AJ1646" i="8" s="1"/>
  <c r="AN155" i="1" s="1"/>
  <c r="AI1001" i="8"/>
  <c r="AI1646" i="8" s="1"/>
  <c r="AM155" i="1" s="1"/>
  <c r="AH1001" i="8"/>
  <c r="AH1646" i="8" s="1"/>
  <c r="AL155" i="1" s="1"/>
  <c r="AK1000" i="8"/>
  <c r="AK1645" i="8" s="1"/>
  <c r="AO154" i="1" s="1"/>
  <c r="AJ1000" i="8"/>
  <c r="AJ1645" i="8" s="1"/>
  <c r="AN154" i="1" s="1"/>
  <c r="AI1000" i="8"/>
  <c r="AI1645" i="8" s="1"/>
  <c r="AM154" i="1" s="1"/>
  <c r="AH1000" i="8"/>
  <c r="AH1645" i="8" s="1"/>
  <c r="AL154" i="1" s="1"/>
  <c r="AK999" i="8"/>
  <c r="AK1644" i="8" s="1"/>
  <c r="AO153" i="1" s="1"/>
  <c r="AJ999" i="8"/>
  <c r="AJ1644" i="8" s="1"/>
  <c r="AN153" i="1" s="1"/>
  <c r="AI999" i="8"/>
  <c r="AI1644" i="8" s="1"/>
  <c r="AM153" i="1" s="1"/>
  <c r="AH999" i="8"/>
  <c r="AH1644" i="8" s="1"/>
  <c r="AL153" i="1" s="1"/>
  <c r="AK998" i="8"/>
  <c r="AK1643" i="8" s="1"/>
  <c r="AO152" i="1" s="1"/>
  <c r="AJ998" i="8"/>
  <c r="AJ1643" i="8" s="1"/>
  <c r="AN152" i="1" s="1"/>
  <c r="AI998" i="8"/>
  <c r="AI1643" i="8" s="1"/>
  <c r="AM152" i="1" s="1"/>
  <c r="AH998" i="8"/>
  <c r="AH1643" i="8" s="1"/>
  <c r="AL152" i="1" s="1"/>
  <c r="AK997" i="8"/>
  <c r="AK1642" i="8" s="1"/>
  <c r="AO151" i="1" s="1"/>
  <c r="AJ997" i="8"/>
  <c r="AJ1642" i="8" s="1"/>
  <c r="AN151" i="1" s="1"/>
  <c r="AI997" i="8"/>
  <c r="AI1642" i="8" s="1"/>
  <c r="AM151" i="1" s="1"/>
  <c r="AH997" i="8"/>
  <c r="AH1642" i="8" s="1"/>
  <c r="AL151" i="1" s="1"/>
  <c r="AK996" i="8"/>
  <c r="AK1641" i="8" s="1"/>
  <c r="AJ996" i="8"/>
  <c r="AJ1641" i="8" s="1"/>
  <c r="AI996" i="8"/>
  <c r="AI1641" i="8" s="1"/>
  <c r="AH996" i="8"/>
  <c r="AH1641" i="8" s="1"/>
  <c r="AK995" i="8"/>
  <c r="AK1640" i="8" s="1"/>
  <c r="AO150" i="1" s="1"/>
  <c r="AJ995" i="8"/>
  <c r="AJ1640" i="8" s="1"/>
  <c r="AN150" i="1" s="1"/>
  <c r="AI995" i="8"/>
  <c r="AI1640" i="8" s="1"/>
  <c r="AM150" i="1" s="1"/>
  <c r="AH995" i="8"/>
  <c r="AH1640" i="8" s="1"/>
  <c r="AL150" i="1" s="1"/>
  <c r="AK994" i="8"/>
  <c r="AK1639" i="8" s="1"/>
  <c r="AO149" i="1" s="1"/>
  <c r="AJ994" i="8"/>
  <c r="AJ1639" i="8" s="1"/>
  <c r="AN149" i="1" s="1"/>
  <c r="AI994" i="8"/>
  <c r="AI1639" i="8" s="1"/>
  <c r="AM149" i="1" s="1"/>
  <c r="AH994" i="8"/>
  <c r="AH1639" i="8" s="1"/>
  <c r="AL149" i="1" s="1"/>
  <c r="AK993" i="8"/>
  <c r="AK1638" i="8" s="1"/>
  <c r="AO148" i="1" s="1"/>
  <c r="AJ993" i="8"/>
  <c r="AJ1638" i="8" s="1"/>
  <c r="AN148" i="1" s="1"/>
  <c r="AI993" i="8"/>
  <c r="AI1638" i="8" s="1"/>
  <c r="AM148" i="1" s="1"/>
  <c r="AH993" i="8"/>
  <c r="AH1638" i="8" s="1"/>
  <c r="AL148" i="1" s="1"/>
  <c r="AK992" i="8"/>
  <c r="AK1637" i="8" s="1"/>
  <c r="AO147" i="1" s="1"/>
  <c r="AJ992" i="8"/>
  <c r="AJ1637" i="8" s="1"/>
  <c r="AN147" i="1" s="1"/>
  <c r="AI992" i="8"/>
  <c r="AI1637" i="8" s="1"/>
  <c r="AM147" i="1" s="1"/>
  <c r="AH992" i="8"/>
  <c r="AH1637" i="8" s="1"/>
  <c r="AL147" i="1" s="1"/>
  <c r="AK991" i="8"/>
  <c r="AK1636" i="8" s="1"/>
  <c r="AJ991" i="8"/>
  <c r="AJ1636" i="8" s="1"/>
  <c r="AI991" i="8"/>
  <c r="AI1636" i="8" s="1"/>
  <c r="AH991" i="8"/>
  <c r="AH1636" i="8" s="1"/>
  <c r="AK990" i="8"/>
  <c r="AK1635" i="8" s="1"/>
  <c r="AO146" i="1" s="1"/>
  <c r="AJ990" i="8"/>
  <c r="AJ1635" i="8" s="1"/>
  <c r="AN146" i="1" s="1"/>
  <c r="AI990" i="8"/>
  <c r="AI1635" i="8" s="1"/>
  <c r="AM146" i="1" s="1"/>
  <c r="AH990" i="8"/>
  <c r="AH1635" i="8" s="1"/>
  <c r="AL146" i="1" s="1"/>
  <c r="AK989" i="8"/>
  <c r="AK1634" i="8" s="1"/>
  <c r="AO145" i="1" s="1"/>
  <c r="AJ989" i="8"/>
  <c r="AJ1634" i="8" s="1"/>
  <c r="AN145" i="1" s="1"/>
  <c r="AI989" i="8"/>
  <c r="AI1634" i="8" s="1"/>
  <c r="AM145" i="1" s="1"/>
  <c r="AH989" i="8"/>
  <c r="AH1634" i="8" s="1"/>
  <c r="AL145" i="1" s="1"/>
  <c r="AK988" i="8"/>
  <c r="AK1633" i="8" s="1"/>
  <c r="AO144" i="1" s="1"/>
  <c r="AJ988" i="8"/>
  <c r="AJ1633" i="8" s="1"/>
  <c r="AN144" i="1" s="1"/>
  <c r="AI988" i="8"/>
  <c r="AI1633" i="8" s="1"/>
  <c r="AM144" i="1" s="1"/>
  <c r="AH988" i="8"/>
  <c r="AH1633" i="8" s="1"/>
  <c r="AL144" i="1" s="1"/>
  <c r="AK987" i="8"/>
  <c r="AK1632" i="8" s="1"/>
  <c r="AJ987" i="8"/>
  <c r="AJ1632" i="8" s="1"/>
  <c r="AI987" i="8"/>
  <c r="AI1632" i="8" s="1"/>
  <c r="AH987" i="8"/>
  <c r="AH1632" i="8" s="1"/>
  <c r="AK986" i="8"/>
  <c r="AK1631" i="8" s="1"/>
  <c r="AJ986" i="8"/>
  <c r="AJ1631" i="8" s="1"/>
  <c r="AI986" i="8"/>
  <c r="AI1631" i="8" s="1"/>
  <c r="AH986" i="8"/>
  <c r="AH1631" i="8" s="1"/>
  <c r="AK985" i="8"/>
  <c r="AK1630" i="8" s="1"/>
  <c r="AJ985" i="8"/>
  <c r="AJ1630" i="8" s="1"/>
  <c r="AI985" i="8"/>
  <c r="AI1630" i="8" s="1"/>
  <c r="AH985" i="8"/>
  <c r="AH1630" i="8" s="1"/>
  <c r="AK984" i="8"/>
  <c r="AK1629" i="8" s="1"/>
  <c r="AJ984" i="8"/>
  <c r="AJ1629" i="8" s="1"/>
  <c r="AI984" i="8"/>
  <c r="AI1629" i="8" s="1"/>
  <c r="AH984" i="8"/>
  <c r="AH1629" i="8" s="1"/>
  <c r="AK983" i="8"/>
  <c r="AK1628" i="8" s="1"/>
  <c r="AJ983" i="8"/>
  <c r="AJ1628" i="8" s="1"/>
  <c r="AI983" i="8"/>
  <c r="AI1628" i="8" s="1"/>
  <c r="AH983" i="8"/>
  <c r="AH1628" i="8" s="1"/>
  <c r="AK982" i="8"/>
  <c r="AK1627" i="8" s="1"/>
  <c r="AJ982" i="8"/>
  <c r="AJ1627" i="8" s="1"/>
  <c r="AI982" i="8"/>
  <c r="AI1627" i="8" s="1"/>
  <c r="AH982" i="8"/>
  <c r="AH1627" i="8" s="1"/>
  <c r="AK981" i="8"/>
  <c r="AK1626" i="8" s="1"/>
  <c r="AO143" i="1" s="1"/>
  <c r="AJ981" i="8"/>
  <c r="AJ1626" i="8" s="1"/>
  <c r="AN143" i="1" s="1"/>
  <c r="AI981" i="8"/>
  <c r="AI1626" i="8" s="1"/>
  <c r="AM143" i="1" s="1"/>
  <c r="AH981" i="8"/>
  <c r="AH1626" i="8" s="1"/>
  <c r="AL143" i="1" s="1"/>
  <c r="AK980" i="8"/>
  <c r="AK1625" i="8" s="1"/>
  <c r="AJ980" i="8"/>
  <c r="AJ1625" i="8" s="1"/>
  <c r="AI980" i="8"/>
  <c r="AI1625" i="8" s="1"/>
  <c r="AH980" i="8"/>
  <c r="AH1625" i="8" s="1"/>
  <c r="AK979" i="8"/>
  <c r="AK1624" i="8" s="1"/>
  <c r="AO142" i="1" s="1"/>
  <c r="AJ979" i="8"/>
  <c r="AJ1624" i="8" s="1"/>
  <c r="AN142" i="1" s="1"/>
  <c r="AI979" i="8"/>
  <c r="AI1624" i="8" s="1"/>
  <c r="AM142" i="1" s="1"/>
  <c r="AH979" i="8"/>
  <c r="AH1624" i="8" s="1"/>
  <c r="AL142" i="1" s="1"/>
  <c r="AK978" i="8"/>
  <c r="AK1623" i="8" s="1"/>
  <c r="AO141" i="1" s="1"/>
  <c r="AJ978" i="8"/>
  <c r="AJ1623" i="8" s="1"/>
  <c r="AN141" i="1" s="1"/>
  <c r="AI978" i="8"/>
  <c r="AI1623" i="8" s="1"/>
  <c r="AM141" i="1" s="1"/>
  <c r="AH978" i="8"/>
  <c r="AH1623" i="8" s="1"/>
  <c r="AL141" i="1" s="1"/>
  <c r="AK977" i="8"/>
  <c r="AK1622" i="8" s="1"/>
  <c r="AJ977" i="8"/>
  <c r="AJ1622" i="8" s="1"/>
  <c r="AI977" i="8"/>
  <c r="AI1622" i="8" s="1"/>
  <c r="AH977" i="8"/>
  <c r="AH1622" i="8" s="1"/>
  <c r="AK976" i="8"/>
  <c r="AK1621" i="8" s="1"/>
  <c r="AO140" i="1" s="1"/>
  <c r="AJ976" i="8"/>
  <c r="AJ1621" i="8" s="1"/>
  <c r="AN140" i="1" s="1"/>
  <c r="AI976" i="8"/>
  <c r="AI1621" i="8" s="1"/>
  <c r="AM140" i="1" s="1"/>
  <c r="AH976" i="8"/>
  <c r="AH1621" i="8" s="1"/>
  <c r="AL140" i="1" s="1"/>
  <c r="AK975" i="8"/>
  <c r="AK1620" i="8" s="1"/>
  <c r="AJ975" i="8"/>
  <c r="AJ1620" i="8" s="1"/>
  <c r="AI975" i="8"/>
  <c r="AI1620" i="8" s="1"/>
  <c r="AH975" i="8"/>
  <c r="AH1620" i="8" s="1"/>
  <c r="AK974" i="8"/>
  <c r="AK1619" i="8" s="1"/>
  <c r="AO139" i="1" s="1"/>
  <c r="AJ974" i="8"/>
  <c r="AJ1619" i="8" s="1"/>
  <c r="AN139" i="1" s="1"/>
  <c r="AI974" i="8"/>
  <c r="AI1619" i="8" s="1"/>
  <c r="AM139" i="1" s="1"/>
  <c r="AH974" i="8"/>
  <c r="AH1619" i="8" s="1"/>
  <c r="AL139" i="1" s="1"/>
  <c r="AK973" i="8"/>
  <c r="AK1618" i="8" s="1"/>
  <c r="AJ973" i="8"/>
  <c r="AJ1618" i="8" s="1"/>
  <c r="AI973" i="8"/>
  <c r="AI1618" i="8" s="1"/>
  <c r="AH973" i="8"/>
  <c r="AH1618" i="8" s="1"/>
  <c r="AK972" i="8"/>
  <c r="AK1617" i="8" s="1"/>
  <c r="AJ972" i="8"/>
  <c r="AJ1617" i="8" s="1"/>
  <c r="AI972" i="8"/>
  <c r="AI1617" i="8" s="1"/>
  <c r="AH972" i="8"/>
  <c r="AH1617" i="8" s="1"/>
  <c r="AK971" i="8"/>
  <c r="AK1616" i="8" s="1"/>
  <c r="AO138" i="1" s="1"/>
  <c r="AJ971" i="8"/>
  <c r="AJ1616" i="8" s="1"/>
  <c r="AN138" i="1" s="1"/>
  <c r="AI971" i="8"/>
  <c r="AI1616" i="8" s="1"/>
  <c r="AM138" i="1" s="1"/>
  <c r="AH971" i="8"/>
  <c r="AH1616" i="8" s="1"/>
  <c r="AL138" i="1" s="1"/>
  <c r="AK970" i="8"/>
  <c r="AK1615" i="8" s="1"/>
  <c r="AJ970" i="8"/>
  <c r="AJ1615" i="8" s="1"/>
  <c r="AI970" i="8"/>
  <c r="AI1615" i="8" s="1"/>
  <c r="AH970" i="8"/>
  <c r="AH1615" i="8" s="1"/>
  <c r="AK969" i="8"/>
  <c r="AK1614" i="8" s="1"/>
  <c r="AO137" i="1" s="1"/>
  <c r="AJ969" i="8"/>
  <c r="AJ1614" i="8" s="1"/>
  <c r="AN137" i="1" s="1"/>
  <c r="AI969" i="8"/>
  <c r="AI1614" i="8" s="1"/>
  <c r="AM137" i="1" s="1"/>
  <c r="AH969" i="8"/>
  <c r="AH1614" i="8" s="1"/>
  <c r="AL137" i="1" s="1"/>
  <c r="AK968" i="8"/>
  <c r="AK1613" i="8" s="1"/>
  <c r="AO136" i="1" s="1"/>
  <c r="AJ968" i="8"/>
  <c r="AJ1613" i="8" s="1"/>
  <c r="AN136" i="1" s="1"/>
  <c r="AI968" i="8"/>
  <c r="AI1613" i="8" s="1"/>
  <c r="AM136" i="1" s="1"/>
  <c r="AH968" i="8"/>
  <c r="AH1613" i="8" s="1"/>
  <c r="AL136" i="1" s="1"/>
  <c r="AK967" i="8"/>
  <c r="AK1612" i="8" s="1"/>
  <c r="AO135" i="1" s="1"/>
  <c r="AJ967" i="8"/>
  <c r="AJ1612" i="8" s="1"/>
  <c r="AN135" i="1" s="1"/>
  <c r="AI967" i="8"/>
  <c r="AI1612" i="8" s="1"/>
  <c r="AM135" i="1" s="1"/>
  <c r="AH967" i="8"/>
  <c r="AH1612" i="8" s="1"/>
  <c r="AL135" i="1" s="1"/>
  <c r="AK966" i="8"/>
  <c r="AK1611" i="8" s="1"/>
  <c r="AO134" i="1" s="1"/>
  <c r="AJ966" i="8"/>
  <c r="AJ1611" i="8" s="1"/>
  <c r="AN134" i="1" s="1"/>
  <c r="AI966" i="8"/>
  <c r="AI1611" i="8" s="1"/>
  <c r="AM134" i="1" s="1"/>
  <c r="AH966" i="8"/>
  <c r="AH1611" i="8" s="1"/>
  <c r="AL134" i="1" s="1"/>
  <c r="AK965" i="8"/>
  <c r="AK1610" i="8" s="1"/>
  <c r="AJ965" i="8"/>
  <c r="AJ1610" i="8" s="1"/>
  <c r="AI965" i="8"/>
  <c r="AI1610" i="8" s="1"/>
  <c r="AH965" i="8"/>
  <c r="AH1610" i="8" s="1"/>
  <c r="AK964" i="8"/>
  <c r="AK1609" i="8" s="1"/>
  <c r="AO133" i="1" s="1"/>
  <c r="AJ964" i="8"/>
  <c r="AJ1609" i="8" s="1"/>
  <c r="AN133" i="1" s="1"/>
  <c r="AI964" i="8"/>
  <c r="AI1609" i="8" s="1"/>
  <c r="AM133" i="1" s="1"/>
  <c r="AH964" i="8"/>
  <c r="AH1609" i="8" s="1"/>
  <c r="AL133" i="1" s="1"/>
  <c r="AK963" i="8"/>
  <c r="AK1608" i="8" s="1"/>
  <c r="AO132" i="1" s="1"/>
  <c r="AJ963" i="8"/>
  <c r="AJ1608" i="8" s="1"/>
  <c r="AN132" i="1" s="1"/>
  <c r="AI963" i="8"/>
  <c r="AI1608" i="8" s="1"/>
  <c r="AM132" i="1" s="1"/>
  <c r="AH963" i="8"/>
  <c r="AH1608" i="8" s="1"/>
  <c r="AL132" i="1" s="1"/>
  <c r="AK962" i="8"/>
  <c r="AK1607" i="8" s="1"/>
  <c r="AO131" i="1" s="1"/>
  <c r="AJ962" i="8"/>
  <c r="AJ1607" i="8" s="1"/>
  <c r="AN131" i="1" s="1"/>
  <c r="AI962" i="8"/>
  <c r="AI1607" i="8" s="1"/>
  <c r="AM131" i="1" s="1"/>
  <c r="AH962" i="8"/>
  <c r="AH1607" i="8" s="1"/>
  <c r="AL131" i="1" s="1"/>
  <c r="AK961" i="8"/>
  <c r="AK1606" i="8" s="1"/>
  <c r="AJ961" i="8"/>
  <c r="AJ1606" i="8" s="1"/>
  <c r="AI961" i="8"/>
  <c r="AI1606" i="8" s="1"/>
  <c r="AH961" i="8"/>
  <c r="AH1606" i="8" s="1"/>
  <c r="AK960" i="8"/>
  <c r="AK1605" i="8" s="1"/>
  <c r="AO130" i="1" s="1"/>
  <c r="AJ960" i="8"/>
  <c r="AJ1605" i="8" s="1"/>
  <c r="AN130" i="1" s="1"/>
  <c r="AI960" i="8"/>
  <c r="AI1605" i="8" s="1"/>
  <c r="AM130" i="1" s="1"/>
  <c r="AH960" i="8"/>
  <c r="AH1605" i="8" s="1"/>
  <c r="AL130" i="1" s="1"/>
  <c r="AK959" i="8"/>
  <c r="AK1604" i="8" s="1"/>
  <c r="AJ959" i="8"/>
  <c r="AJ1604" i="8" s="1"/>
  <c r="AI959" i="8"/>
  <c r="AI1604" i="8" s="1"/>
  <c r="AH959" i="8"/>
  <c r="AH1604" i="8" s="1"/>
  <c r="AK958" i="8"/>
  <c r="AK1603" i="8" s="1"/>
  <c r="AO129" i="1" s="1"/>
  <c r="AJ958" i="8"/>
  <c r="AJ1603" i="8" s="1"/>
  <c r="AN129" i="1" s="1"/>
  <c r="AI958" i="8"/>
  <c r="AI1603" i="8" s="1"/>
  <c r="AM129" i="1" s="1"/>
  <c r="AH958" i="8"/>
  <c r="AH1603" i="8" s="1"/>
  <c r="AL129" i="1" s="1"/>
  <c r="AK957" i="8"/>
  <c r="AK1602" i="8" s="1"/>
  <c r="AJ957" i="8"/>
  <c r="AJ1602" i="8" s="1"/>
  <c r="AI957" i="8"/>
  <c r="AI1602" i="8" s="1"/>
  <c r="AH957" i="8"/>
  <c r="AH1602" i="8" s="1"/>
  <c r="AK956" i="8"/>
  <c r="AK1601" i="8" s="1"/>
  <c r="AJ956" i="8"/>
  <c r="AJ1601" i="8" s="1"/>
  <c r="AI956" i="8"/>
  <c r="AI1601" i="8" s="1"/>
  <c r="AH956" i="8"/>
  <c r="AH1601" i="8" s="1"/>
  <c r="AK955" i="8"/>
  <c r="AK1600" i="8" s="1"/>
  <c r="AO128" i="1" s="1"/>
  <c r="AJ955" i="8"/>
  <c r="AJ1600" i="8" s="1"/>
  <c r="AN128" i="1" s="1"/>
  <c r="AI955" i="8"/>
  <c r="AI1600" i="8" s="1"/>
  <c r="AM128" i="1" s="1"/>
  <c r="AH955" i="8"/>
  <c r="AH1600" i="8" s="1"/>
  <c r="AL128" i="1" s="1"/>
  <c r="AK954" i="8"/>
  <c r="AK1599" i="8" s="1"/>
  <c r="AO127" i="1" s="1"/>
  <c r="AJ954" i="8"/>
  <c r="AJ1599" i="8" s="1"/>
  <c r="AN127" i="1" s="1"/>
  <c r="AI954" i="8"/>
  <c r="AI1599" i="8" s="1"/>
  <c r="AM127" i="1" s="1"/>
  <c r="AH954" i="8"/>
  <c r="AH1599" i="8" s="1"/>
  <c r="AL127" i="1" s="1"/>
  <c r="AK953" i="8"/>
  <c r="AK1598" i="8" s="1"/>
  <c r="AJ953" i="8"/>
  <c r="AJ1598" i="8" s="1"/>
  <c r="AI953" i="8"/>
  <c r="AI1598" i="8" s="1"/>
  <c r="AH953" i="8"/>
  <c r="AH1598" i="8" s="1"/>
  <c r="AK952" i="8"/>
  <c r="AK1597" i="8" s="1"/>
  <c r="AJ952" i="8"/>
  <c r="AJ1597" i="8" s="1"/>
  <c r="AI952" i="8"/>
  <c r="AI1597" i="8" s="1"/>
  <c r="AH952" i="8"/>
  <c r="AH1597" i="8" s="1"/>
  <c r="AK951" i="8"/>
  <c r="AK1596" i="8" s="1"/>
  <c r="AJ951" i="8"/>
  <c r="AJ1596" i="8" s="1"/>
  <c r="AI951" i="8"/>
  <c r="AI1596" i="8" s="1"/>
  <c r="AH951" i="8"/>
  <c r="AH1596" i="8" s="1"/>
  <c r="AK950" i="8"/>
  <c r="AK1595" i="8" s="1"/>
  <c r="AO126" i="1" s="1"/>
  <c r="AJ950" i="8"/>
  <c r="AJ1595" i="8" s="1"/>
  <c r="AN126" i="1" s="1"/>
  <c r="AI950" i="8"/>
  <c r="AI1595" i="8" s="1"/>
  <c r="AM126" i="1" s="1"/>
  <c r="AH950" i="8"/>
  <c r="AH1595" i="8" s="1"/>
  <c r="AL126" i="1" s="1"/>
  <c r="AK949" i="8"/>
  <c r="AK1594" i="8" s="1"/>
  <c r="AO125" i="1" s="1"/>
  <c r="AJ949" i="8"/>
  <c r="AJ1594" i="8" s="1"/>
  <c r="AN125" i="1" s="1"/>
  <c r="AI949" i="8"/>
  <c r="AI1594" i="8" s="1"/>
  <c r="AM125" i="1" s="1"/>
  <c r="AH949" i="8"/>
  <c r="AH1594" i="8" s="1"/>
  <c r="AL125" i="1" s="1"/>
  <c r="AK948" i="8"/>
  <c r="AK1593" i="8" s="1"/>
  <c r="AJ948" i="8"/>
  <c r="AJ1593" i="8" s="1"/>
  <c r="AI948" i="8"/>
  <c r="AI1593" i="8" s="1"/>
  <c r="AH948" i="8"/>
  <c r="AH1593" i="8" s="1"/>
  <c r="AK947" i="8"/>
  <c r="AK1592" i="8" s="1"/>
  <c r="AJ947" i="8"/>
  <c r="AJ1592" i="8" s="1"/>
  <c r="AI947" i="8"/>
  <c r="AI1592" i="8" s="1"/>
  <c r="AH947" i="8"/>
  <c r="AH1592" i="8" s="1"/>
  <c r="AK946" i="8"/>
  <c r="AK1591" i="8" s="1"/>
  <c r="AJ946" i="8"/>
  <c r="AJ1591" i="8" s="1"/>
  <c r="AI946" i="8"/>
  <c r="AI1591" i="8" s="1"/>
  <c r="AH946" i="8"/>
  <c r="AH1591" i="8" s="1"/>
  <c r="AK945" i="8"/>
  <c r="AK1590" i="8" s="1"/>
  <c r="AJ945" i="8"/>
  <c r="AJ1590" i="8" s="1"/>
  <c r="AI945" i="8"/>
  <c r="AI1590" i="8" s="1"/>
  <c r="AH945" i="8"/>
  <c r="AH1590" i="8" s="1"/>
  <c r="AK944" i="8"/>
  <c r="AK1589" i="8" s="1"/>
  <c r="AJ944" i="8"/>
  <c r="AJ1589" i="8" s="1"/>
  <c r="AI944" i="8"/>
  <c r="AI1589" i="8" s="1"/>
  <c r="AH944" i="8"/>
  <c r="AH1589" i="8" s="1"/>
  <c r="AK943" i="8"/>
  <c r="AK1588" i="8" s="1"/>
  <c r="AJ943" i="8"/>
  <c r="AJ1588" i="8" s="1"/>
  <c r="AI943" i="8"/>
  <c r="AI1588" i="8" s="1"/>
  <c r="AH943" i="8"/>
  <c r="AH1588" i="8" s="1"/>
  <c r="AK942" i="8"/>
  <c r="AK1587" i="8" s="1"/>
  <c r="AO124" i="1" s="1"/>
  <c r="AJ942" i="8"/>
  <c r="AJ1587" i="8" s="1"/>
  <c r="AN124" i="1" s="1"/>
  <c r="AI942" i="8"/>
  <c r="AI1587" i="8" s="1"/>
  <c r="AM124" i="1" s="1"/>
  <c r="AH942" i="8"/>
  <c r="AH1587" i="8" s="1"/>
  <c r="AL124" i="1" s="1"/>
  <c r="AK941" i="8"/>
  <c r="AK1586" i="8" s="1"/>
  <c r="AJ941" i="8"/>
  <c r="AJ1586" i="8" s="1"/>
  <c r="AI941" i="8"/>
  <c r="AI1586" i="8" s="1"/>
  <c r="AH941" i="8"/>
  <c r="AH1586" i="8" s="1"/>
  <c r="AK940" i="8"/>
  <c r="AK1585" i="8" s="1"/>
  <c r="AJ940" i="8"/>
  <c r="AJ1585" i="8" s="1"/>
  <c r="AI940" i="8"/>
  <c r="AI1585" i="8" s="1"/>
  <c r="AH940" i="8"/>
  <c r="AH1585" i="8" s="1"/>
  <c r="AK939" i="8"/>
  <c r="AK1584" i="8" s="1"/>
  <c r="AO123" i="1" s="1"/>
  <c r="AJ939" i="8"/>
  <c r="AJ1584" i="8" s="1"/>
  <c r="AN123" i="1" s="1"/>
  <c r="AI939" i="8"/>
  <c r="AI1584" i="8" s="1"/>
  <c r="AM123" i="1" s="1"/>
  <c r="AH939" i="8"/>
  <c r="AH1584" i="8" s="1"/>
  <c r="AL123" i="1" s="1"/>
  <c r="AK938" i="8"/>
  <c r="AK1583" i="8" s="1"/>
  <c r="AJ938" i="8"/>
  <c r="AJ1583" i="8" s="1"/>
  <c r="AI938" i="8"/>
  <c r="AI1583" i="8" s="1"/>
  <c r="AH938" i="8"/>
  <c r="AH1583" i="8" s="1"/>
  <c r="AK937" i="8"/>
  <c r="AK1582" i="8" s="1"/>
  <c r="AJ937" i="8"/>
  <c r="AJ1582" i="8" s="1"/>
  <c r="AI937" i="8"/>
  <c r="AI1582" i="8" s="1"/>
  <c r="AH937" i="8"/>
  <c r="AH1582" i="8" s="1"/>
  <c r="AK936" i="8"/>
  <c r="AK1581" i="8" s="1"/>
  <c r="AJ936" i="8"/>
  <c r="AJ1581" i="8" s="1"/>
  <c r="AI936" i="8"/>
  <c r="AI1581" i="8" s="1"/>
  <c r="AH936" i="8"/>
  <c r="AH1581" i="8" s="1"/>
  <c r="AK935" i="8"/>
  <c r="AK1580" i="8" s="1"/>
  <c r="AO122" i="1" s="1"/>
  <c r="AJ935" i="8"/>
  <c r="AJ1580" i="8" s="1"/>
  <c r="AN122" i="1" s="1"/>
  <c r="AI935" i="8"/>
  <c r="AI1580" i="8" s="1"/>
  <c r="AM122" i="1" s="1"/>
  <c r="AH935" i="8"/>
  <c r="AH1580" i="8" s="1"/>
  <c r="AL122" i="1" s="1"/>
  <c r="AK934" i="8"/>
  <c r="AK1579" i="8" s="1"/>
  <c r="AO121" i="1" s="1"/>
  <c r="AJ934" i="8"/>
  <c r="AJ1579" i="8" s="1"/>
  <c r="AN121" i="1" s="1"/>
  <c r="AI934" i="8"/>
  <c r="AI1579" i="8" s="1"/>
  <c r="AM121" i="1" s="1"/>
  <c r="AH934" i="8"/>
  <c r="AH1579" i="8" s="1"/>
  <c r="AL121" i="1" s="1"/>
  <c r="AK933" i="8"/>
  <c r="AK1578" i="8" s="1"/>
  <c r="AJ933" i="8"/>
  <c r="AJ1578" i="8" s="1"/>
  <c r="AI933" i="8"/>
  <c r="AI1578" i="8" s="1"/>
  <c r="AH933" i="8"/>
  <c r="AH1578" i="8" s="1"/>
  <c r="AK932" i="8"/>
  <c r="AK1577" i="8" s="1"/>
  <c r="AJ932" i="8"/>
  <c r="AJ1577" i="8" s="1"/>
  <c r="AI932" i="8"/>
  <c r="AI1577" i="8" s="1"/>
  <c r="AH932" i="8"/>
  <c r="AH1577" i="8" s="1"/>
  <c r="AK931" i="8"/>
  <c r="AK1576" i="8" s="1"/>
  <c r="AO120" i="1" s="1"/>
  <c r="AJ931" i="8"/>
  <c r="AJ1576" i="8" s="1"/>
  <c r="AN120" i="1" s="1"/>
  <c r="AI931" i="8"/>
  <c r="AI1576" i="8" s="1"/>
  <c r="AM120" i="1" s="1"/>
  <c r="AH931" i="8"/>
  <c r="AH1576" i="8" s="1"/>
  <c r="AL120" i="1" s="1"/>
  <c r="AK930" i="8"/>
  <c r="AK1575" i="8" s="1"/>
  <c r="AJ930" i="8"/>
  <c r="AJ1575" i="8" s="1"/>
  <c r="AI930" i="8"/>
  <c r="AI1575" i="8" s="1"/>
  <c r="AH930" i="8"/>
  <c r="AH1575" i="8" s="1"/>
  <c r="AK929" i="8"/>
  <c r="AK1574" i="8" s="1"/>
  <c r="AJ929" i="8"/>
  <c r="AJ1574" i="8" s="1"/>
  <c r="AI929" i="8"/>
  <c r="AI1574" i="8" s="1"/>
  <c r="AH929" i="8"/>
  <c r="AH1574" i="8" s="1"/>
  <c r="AK928" i="8"/>
  <c r="AK1573" i="8" s="1"/>
  <c r="AO119" i="1" s="1"/>
  <c r="AJ928" i="8"/>
  <c r="AJ1573" i="8" s="1"/>
  <c r="AN119" i="1" s="1"/>
  <c r="AI928" i="8"/>
  <c r="AI1573" i="8" s="1"/>
  <c r="AM119" i="1" s="1"/>
  <c r="AH928" i="8"/>
  <c r="AH1573" i="8" s="1"/>
  <c r="AL119" i="1" s="1"/>
  <c r="AK927" i="8"/>
  <c r="AK1572" i="8" s="1"/>
  <c r="AJ927" i="8"/>
  <c r="AJ1572" i="8" s="1"/>
  <c r="AI927" i="8"/>
  <c r="AI1572" i="8" s="1"/>
  <c r="AH927" i="8"/>
  <c r="AH1572" i="8" s="1"/>
  <c r="AK926" i="8"/>
  <c r="AK1571" i="8" s="1"/>
  <c r="AO118" i="1" s="1"/>
  <c r="AJ926" i="8"/>
  <c r="AJ1571" i="8" s="1"/>
  <c r="AN118" i="1" s="1"/>
  <c r="AI926" i="8"/>
  <c r="AI1571" i="8" s="1"/>
  <c r="AM118" i="1" s="1"/>
  <c r="AH926" i="8"/>
  <c r="AH1571" i="8" s="1"/>
  <c r="AL118" i="1" s="1"/>
  <c r="AK925" i="8"/>
  <c r="AK1570" i="8" s="1"/>
  <c r="AO117" i="1" s="1"/>
  <c r="AJ925" i="8"/>
  <c r="AJ1570" i="8" s="1"/>
  <c r="AN117" i="1" s="1"/>
  <c r="AI925" i="8"/>
  <c r="AI1570" i="8" s="1"/>
  <c r="AM117" i="1" s="1"/>
  <c r="AH925" i="8"/>
  <c r="AH1570" i="8" s="1"/>
  <c r="AL117" i="1" s="1"/>
  <c r="AK924" i="8"/>
  <c r="AK1569" i="8" s="1"/>
  <c r="AJ924" i="8"/>
  <c r="AJ1569" i="8" s="1"/>
  <c r="AI924" i="8"/>
  <c r="AI1569" i="8" s="1"/>
  <c r="AH924" i="8"/>
  <c r="AH1569" i="8" s="1"/>
  <c r="AK923" i="8"/>
  <c r="AK1568" i="8" s="1"/>
  <c r="AJ923" i="8"/>
  <c r="AJ1568" i="8" s="1"/>
  <c r="AI923" i="8"/>
  <c r="AI1568" i="8" s="1"/>
  <c r="AH923" i="8"/>
  <c r="AH1568" i="8" s="1"/>
  <c r="AK922" i="8"/>
  <c r="AK1567" i="8" s="1"/>
  <c r="AO116" i="1" s="1"/>
  <c r="AJ922" i="8"/>
  <c r="AJ1567" i="8" s="1"/>
  <c r="AN116" i="1" s="1"/>
  <c r="AI922" i="8"/>
  <c r="AI1567" i="8" s="1"/>
  <c r="AM116" i="1" s="1"/>
  <c r="AH922" i="8"/>
  <c r="AH1567" i="8" s="1"/>
  <c r="AL116" i="1" s="1"/>
  <c r="AK921" i="8"/>
  <c r="AK1566" i="8" s="1"/>
  <c r="AJ921" i="8"/>
  <c r="AJ1566" i="8" s="1"/>
  <c r="AI921" i="8"/>
  <c r="AI1566" i="8" s="1"/>
  <c r="AH921" i="8"/>
  <c r="AH1566" i="8" s="1"/>
  <c r="AK920" i="8"/>
  <c r="AK1565" i="8" s="1"/>
  <c r="AJ920" i="8"/>
  <c r="AJ1565" i="8" s="1"/>
  <c r="AI920" i="8"/>
  <c r="AI1565" i="8" s="1"/>
  <c r="AH920" i="8"/>
  <c r="AH1565" i="8" s="1"/>
  <c r="AK919" i="8"/>
  <c r="AK1564" i="8" s="1"/>
  <c r="AO115" i="1" s="1"/>
  <c r="AJ919" i="8"/>
  <c r="AJ1564" i="8" s="1"/>
  <c r="AN115" i="1" s="1"/>
  <c r="AI919" i="8"/>
  <c r="AI1564" i="8" s="1"/>
  <c r="AM115" i="1" s="1"/>
  <c r="AH919" i="8"/>
  <c r="AH1564" i="8" s="1"/>
  <c r="AL115" i="1" s="1"/>
  <c r="AK918" i="8"/>
  <c r="AK1563" i="8" s="1"/>
  <c r="AO114" i="1" s="1"/>
  <c r="AJ918" i="8"/>
  <c r="AJ1563" i="8" s="1"/>
  <c r="AN114" i="1" s="1"/>
  <c r="AI918" i="8"/>
  <c r="AI1563" i="8" s="1"/>
  <c r="AM114" i="1" s="1"/>
  <c r="AH918" i="8"/>
  <c r="AH1563" i="8" s="1"/>
  <c r="AL114" i="1" s="1"/>
  <c r="AK917" i="8"/>
  <c r="AK1562" i="8" s="1"/>
  <c r="AJ917" i="8"/>
  <c r="AJ1562" i="8" s="1"/>
  <c r="AI917" i="8"/>
  <c r="AI1562" i="8" s="1"/>
  <c r="AH917" i="8"/>
  <c r="AH1562" i="8" s="1"/>
  <c r="AK916" i="8"/>
  <c r="AK1561" i="8" s="1"/>
  <c r="AO113" i="1" s="1"/>
  <c r="AJ916" i="8"/>
  <c r="AJ1561" i="8" s="1"/>
  <c r="AN113" i="1" s="1"/>
  <c r="AI916" i="8"/>
  <c r="AI1561" i="8" s="1"/>
  <c r="AM113" i="1" s="1"/>
  <c r="AH916" i="8"/>
  <c r="AH1561" i="8" s="1"/>
  <c r="AL113" i="1" s="1"/>
  <c r="AK915" i="8"/>
  <c r="AK1560" i="8" s="1"/>
  <c r="AJ915" i="8"/>
  <c r="AJ1560" i="8" s="1"/>
  <c r="AI915" i="8"/>
  <c r="AI1560" i="8" s="1"/>
  <c r="AH915" i="8"/>
  <c r="AH1560" i="8" s="1"/>
  <c r="AK914" i="8"/>
  <c r="AK1559" i="8" s="1"/>
  <c r="AO112" i="1" s="1"/>
  <c r="AJ914" i="8"/>
  <c r="AJ1559" i="8" s="1"/>
  <c r="AN112" i="1" s="1"/>
  <c r="AI914" i="8"/>
  <c r="AI1559" i="8" s="1"/>
  <c r="AM112" i="1" s="1"/>
  <c r="AH914" i="8"/>
  <c r="AH1559" i="8" s="1"/>
  <c r="AL112" i="1" s="1"/>
  <c r="AK913" i="8"/>
  <c r="AK1558" i="8" s="1"/>
  <c r="AO111" i="1" s="1"/>
  <c r="AJ913" i="8"/>
  <c r="AJ1558" i="8" s="1"/>
  <c r="AN111" i="1" s="1"/>
  <c r="AI913" i="8"/>
  <c r="AI1558" i="8" s="1"/>
  <c r="AM111" i="1" s="1"/>
  <c r="AH913" i="8"/>
  <c r="AH1558" i="8" s="1"/>
  <c r="AL111" i="1" s="1"/>
  <c r="AK912" i="8"/>
  <c r="AK1557" i="8" s="1"/>
  <c r="AJ912" i="8"/>
  <c r="AJ1557" i="8" s="1"/>
  <c r="AI912" i="8"/>
  <c r="AI1557" i="8" s="1"/>
  <c r="AH912" i="8"/>
  <c r="AH1557" i="8" s="1"/>
  <c r="AK911" i="8"/>
  <c r="AK1556" i="8" s="1"/>
  <c r="AJ911" i="8"/>
  <c r="AJ1556" i="8" s="1"/>
  <c r="AI911" i="8"/>
  <c r="AI1556" i="8" s="1"/>
  <c r="AH911" i="8"/>
  <c r="AH1556" i="8" s="1"/>
  <c r="AK910" i="8"/>
  <c r="AK1555" i="8" s="1"/>
  <c r="AJ910" i="8"/>
  <c r="AJ1555" i="8" s="1"/>
  <c r="AI910" i="8"/>
  <c r="AI1555" i="8" s="1"/>
  <c r="AH910" i="8"/>
  <c r="AH1555" i="8" s="1"/>
  <c r="AK909" i="8"/>
  <c r="AK1554" i="8" s="1"/>
  <c r="AJ909" i="8"/>
  <c r="AJ1554" i="8" s="1"/>
  <c r="AI909" i="8"/>
  <c r="AI1554" i="8" s="1"/>
  <c r="AH909" i="8"/>
  <c r="AH1554" i="8" s="1"/>
  <c r="AK908" i="8"/>
  <c r="AK1553" i="8" s="1"/>
  <c r="AJ908" i="8"/>
  <c r="AJ1553" i="8" s="1"/>
  <c r="AI908" i="8"/>
  <c r="AI1553" i="8" s="1"/>
  <c r="AH908" i="8"/>
  <c r="AH1553" i="8" s="1"/>
  <c r="AK907" i="8"/>
  <c r="AK1552" i="8" s="1"/>
  <c r="AJ907" i="8"/>
  <c r="AJ1552" i="8" s="1"/>
  <c r="AI907" i="8"/>
  <c r="AI1552" i="8" s="1"/>
  <c r="AH907" i="8"/>
  <c r="AH1552" i="8" s="1"/>
  <c r="AK906" i="8"/>
  <c r="AK1551" i="8" s="1"/>
  <c r="AO110" i="1" s="1"/>
  <c r="AJ906" i="8"/>
  <c r="AJ1551" i="8" s="1"/>
  <c r="AN110" i="1" s="1"/>
  <c r="AI906" i="8"/>
  <c r="AI1551" i="8" s="1"/>
  <c r="AM110" i="1" s="1"/>
  <c r="AH906" i="8"/>
  <c r="AH1551" i="8" s="1"/>
  <c r="AL110" i="1" s="1"/>
  <c r="AK905" i="8"/>
  <c r="AK1550" i="8" s="1"/>
  <c r="AJ905" i="8"/>
  <c r="AJ1550" i="8" s="1"/>
  <c r="AI905" i="8"/>
  <c r="AI1550" i="8" s="1"/>
  <c r="AH905" i="8"/>
  <c r="AH1550" i="8" s="1"/>
  <c r="AK904" i="8"/>
  <c r="AK1549" i="8" s="1"/>
  <c r="AO109" i="1" s="1"/>
  <c r="AJ904" i="8"/>
  <c r="AJ1549" i="8" s="1"/>
  <c r="AN109" i="1" s="1"/>
  <c r="AI904" i="8"/>
  <c r="AI1549" i="8" s="1"/>
  <c r="AM109" i="1" s="1"/>
  <c r="AH904" i="8"/>
  <c r="AH1549" i="8" s="1"/>
  <c r="AL109" i="1" s="1"/>
  <c r="AK903" i="8"/>
  <c r="AK1548" i="8" s="1"/>
  <c r="AO108" i="1" s="1"/>
  <c r="AJ903" i="8"/>
  <c r="AJ1548" i="8" s="1"/>
  <c r="AN108" i="1" s="1"/>
  <c r="AI903" i="8"/>
  <c r="AI1548" i="8" s="1"/>
  <c r="AM108" i="1" s="1"/>
  <c r="AH903" i="8"/>
  <c r="AH1548" i="8" s="1"/>
  <c r="AL108" i="1" s="1"/>
  <c r="AK902" i="8"/>
  <c r="AK1547" i="8" s="1"/>
  <c r="AJ902" i="8"/>
  <c r="AJ1547" i="8" s="1"/>
  <c r="AI902" i="8"/>
  <c r="AI1547" i="8" s="1"/>
  <c r="AH902" i="8"/>
  <c r="AH1547" i="8" s="1"/>
  <c r="AK901" i="8"/>
  <c r="AK1546" i="8" s="1"/>
  <c r="AJ901" i="8"/>
  <c r="AJ1546" i="8" s="1"/>
  <c r="AI901" i="8"/>
  <c r="AI1546" i="8" s="1"/>
  <c r="AH901" i="8"/>
  <c r="AH1546" i="8" s="1"/>
  <c r="AK900" i="8"/>
  <c r="AK1545" i="8" s="1"/>
  <c r="AJ900" i="8"/>
  <c r="AJ1545" i="8" s="1"/>
  <c r="AI900" i="8"/>
  <c r="AI1545" i="8" s="1"/>
  <c r="AH900" i="8"/>
  <c r="AH1545" i="8" s="1"/>
  <c r="AK899" i="8"/>
  <c r="AK1544" i="8" s="1"/>
  <c r="AJ899" i="8"/>
  <c r="AJ1544" i="8" s="1"/>
  <c r="AI899" i="8"/>
  <c r="AI1544" i="8" s="1"/>
  <c r="AH899" i="8"/>
  <c r="AH1544" i="8" s="1"/>
  <c r="AK898" i="8"/>
  <c r="AK1543" i="8" s="1"/>
  <c r="AO107" i="1" s="1"/>
  <c r="AJ898" i="8"/>
  <c r="AJ1543" i="8" s="1"/>
  <c r="AN107" i="1" s="1"/>
  <c r="AI898" i="8"/>
  <c r="AI1543" i="8" s="1"/>
  <c r="AM107" i="1" s="1"/>
  <c r="AH898" i="8"/>
  <c r="AH1543" i="8" s="1"/>
  <c r="AL107" i="1" s="1"/>
  <c r="AK897" i="8"/>
  <c r="AK1542" i="8" s="1"/>
  <c r="AJ897" i="8"/>
  <c r="AJ1542" i="8" s="1"/>
  <c r="AI897" i="8"/>
  <c r="AI1542" i="8" s="1"/>
  <c r="AH897" i="8"/>
  <c r="AH1542" i="8" s="1"/>
  <c r="AK896" i="8"/>
  <c r="AK1541" i="8" s="1"/>
  <c r="AJ896" i="8"/>
  <c r="AJ1541" i="8" s="1"/>
  <c r="AI896" i="8"/>
  <c r="AI1541" i="8" s="1"/>
  <c r="AH896" i="8"/>
  <c r="AH1541" i="8" s="1"/>
  <c r="AK895" i="8"/>
  <c r="AK1540" i="8" s="1"/>
  <c r="AJ895" i="8"/>
  <c r="AJ1540" i="8" s="1"/>
  <c r="AI895" i="8"/>
  <c r="AI1540" i="8" s="1"/>
  <c r="AH895" i="8"/>
  <c r="AH1540" i="8" s="1"/>
  <c r="AK894" i="8"/>
  <c r="AK1539" i="8" s="1"/>
  <c r="AO106" i="1" s="1"/>
  <c r="AJ894" i="8"/>
  <c r="AJ1539" i="8" s="1"/>
  <c r="AN106" i="1" s="1"/>
  <c r="AI894" i="8"/>
  <c r="AI1539" i="8" s="1"/>
  <c r="AM106" i="1" s="1"/>
  <c r="AH894" i="8"/>
  <c r="AH1539" i="8" s="1"/>
  <c r="AL106" i="1" s="1"/>
  <c r="AK893" i="8"/>
  <c r="AK1538" i="8" s="1"/>
  <c r="AO105" i="1" s="1"/>
  <c r="AJ893" i="8"/>
  <c r="AJ1538" i="8" s="1"/>
  <c r="AN105" i="1" s="1"/>
  <c r="AI893" i="8"/>
  <c r="AI1538" i="8" s="1"/>
  <c r="AM105" i="1" s="1"/>
  <c r="AH893" i="8"/>
  <c r="AH1538" i="8" s="1"/>
  <c r="AL105" i="1" s="1"/>
  <c r="AK892" i="8"/>
  <c r="AK1537" i="8" s="1"/>
  <c r="AO104" i="1" s="1"/>
  <c r="AJ892" i="8"/>
  <c r="AJ1537" i="8" s="1"/>
  <c r="AN104" i="1" s="1"/>
  <c r="AI892" i="8"/>
  <c r="AI1537" i="8" s="1"/>
  <c r="AM104" i="1" s="1"/>
  <c r="AH892" i="8"/>
  <c r="AH1537" i="8" s="1"/>
  <c r="AL104" i="1" s="1"/>
  <c r="AK891" i="8"/>
  <c r="AK1536" i="8" s="1"/>
  <c r="AJ891" i="8"/>
  <c r="AJ1536" i="8" s="1"/>
  <c r="AI891" i="8"/>
  <c r="AI1536" i="8" s="1"/>
  <c r="AH891" i="8"/>
  <c r="AH1536" i="8" s="1"/>
  <c r="AK890" i="8"/>
  <c r="AK1535" i="8" s="1"/>
  <c r="AJ890" i="8"/>
  <c r="AJ1535" i="8" s="1"/>
  <c r="AI890" i="8"/>
  <c r="AI1535" i="8" s="1"/>
  <c r="AH890" i="8"/>
  <c r="AH1535" i="8" s="1"/>
  <c r="AK889" i="8"/>
  <c r="AK1534" i="8" s="1"/>
  <c r="AO103" i="1" s="1"/>
  <c r="AJ889" i="8"/>
  <c r="AJ1534" i="8" s="1"/>
  <c r="AN103" i="1" s="1"/>
  <c r="AI889" i="8"/>
  <c r="AI1534" i="8" s="1"/>
  <c r="AM103" i="1" s="1"/>
  <c r="AH889" i="8"/>
  <c r="AH1534" i="8" s="1"/>
  <c r="AL103" i="1" s="1"/>
  <c r="AK888" i="8"/>
  <c r="AK1533" i="8" s="1"/>
  <c r="AO102" i="1" s="1"/>
  <c r="AJ888" i="8"/>
  <c r="AJ1533" i="8" s="1"/>
  <c r="AN102" i="1" s="1"/>
  <c r="AI888" i="8"/>
  <c r="AI1533" i="8" s="1"/>
  <c r="AM102" i="1" s="1"/>
  <c r="AH888" i="8"/>
  <c r="AH1533" i="8" s="1"/>
  <c r="AL102" i="1" s="1"/>
  <c r="AK887" i="8"/>
  <c r="AK1532" i="8" s="1"/>
  <c r="AJ887" i="8"/>
  <c r="AJ1532" i="8" s="1"/>
  <c r="AI887" i="8"/>
  <c r="AI1532" i="8" s="1"/>
  <c r="AH887" i="8"/>
  <c r="AH1532" i="8" s="1"/>
  <c r="AK886" i="8"/>
  <c r="AK1531" i="8" s="1"/>
  <c r="AO101" i="1" s="1"/>
  <c r="AJ886" i="8"/>
  <c r="AJ1531" i="8" s="1"/>
  <c r="AN101" i="1" s="1"/>
  <c r="AI886" i="8"/>
  <c r="AI1531" i="8" s="1"/>
  <c r="AM101" i="1" s="1"/>
  <c r="AH886" i="8"/>
  <c r="AH1531" i="8" s="1"/>
  <c r="AL101" i="1" s="1"/>
  <c r="AK885" i="8"/>
  <c r="AK1530" i="8" s="1"/>
  <c r="AJ885" i="8"/>
  <c r="AJ1530" i="8" s="1"/>
  <c r="AI885" i="8"/>
  <c r="AI1530" i="8" s="1"/>
  <c r="AH885" i="8"/>
  <c r="AH1530" i="8" s="1"/>
  <c r="AK884" i="8"/>
  <c r="AK1529" i="8" s="1"/>
  <c r="AO100" i="1" s="1"/>
  <c r="AJ884" i="8"/>
  <c r="AJ1529" i="8" s="1"/>
  <c r="AN100" i="1" s="1"/>
  <c r="AI884" i="8"/>
  <c r="AI1529" i="8" s="1"/>
  <c r="AM100" i="1" s="1"/>
  <c r="AH884" i="8"/>
  <c r="AH1529" i="8" s="1"/>
  <c r="AL100" i="1" s="1"/>
  <c r="AK883" i="8"/>
  <c r="AK1528" i="8" s="1"/>
  <c r="AO99" i="1" s="1"/>
  <c r="AJ883" i="8"/>
  <c r="AJ1528" i="8" s="1"/>
  <c r="AN99" i="1" s="1"/>
  <c r="AI883" i="8"/>
  <c r="AI1528" i="8" s="1"/>
  <c r="AM99" i="1" s="1"/>
  <c r="AH883" i="8"/>
  <c r="AH1528" i="8" s="1"/>
  <c r="AL99" i="1" s="1"/>
  <c r="AK882" i="8"/>
  <c r="AK1527" i="8" s="1"/>
  <c r="AO98" i="1" s="1"/>
  <c r="AJ882" i="8"/>
  <c r="AJ1527" i="8" s="1"/>
  <c r="AN98" i="1" s="1"/>
  <c r="AI882" i="8"/>
  <c r="AI1527" i="8" s="1"/>
  <c r="AM98" i="1" s="1"/>
  <c r="AH882" i="8"/>
  <c r="AH1527" i="8" s="1"/>
  <c r="AL98" i="1" s="1"/>
  <c r="AK881" i="8"/>
  <c r="AK1526" i="8" s="1"/>
  <c r="AJ881" i="8"/>
  <c r="AJ1526" i="8" s="1"/>
  <c r="AI881" i="8"/>
  <c r="AI1526" i="8" s="1"/>
  <c r="AH881" i="8"/>
  <c r="AH1526" i="8" s="1"/>
  <c r="AK880" i="8"/>
  <c r="AK1525" i="8" s="1"/>
  <c r="AJ880" i="8"/>
  <c r="AJ1525" i="8" s="1"/>
  <c r="AI880" i="8"/>
  <c r="AI1525" i="8" s="1"/>
  <c r="AH880" i="8"/>
  <c r="AH1525" i="8" s="1"/>
  <c r="AK879" i="8"/>
  <c r="AK1524" i="8" s="1"/>
  <c r="AJ879" i="8"/>
  <c r="AJ1524" i="8" s="1"/>
  <c r="AI879" i="8"/>
  <c r="AI1524" i="8" s="1"/>
  <c r="AH879" i="8"/>
  <c r="AH1524" i="8" s="1"/>
  <c r="AK878" i="8"/>
  <c r="AK1523" i="8" s="1"/>
  <c r="AJ878" i="8"/>
  <c r="AJ1523" i="8" s="1"/>
  <c r="AI878" i="8"/>
  <c r="AI1523" i="8" s="1"/>
  <c r="AH878" i="8"/>
  <c r="AH1523" i="8" s="1"/>
  <c r="AK877" i="8"/>
  <c r="AK1522" i="8" s="1"/>
  <c r="AJ877" i="8"/>
  <c r="AJ1522" i="8" s="1"/>
  <c r="AI877" i="8"/>
  <c r="AI1522" i="8" s="1"/>
  <c r="AH877" i="8"/>
  <c r="AH1522" i="8" s="1"/>
  <c r="AK876" i="8"/>
  <c r="AK1521" i="8" s="1"/>
  <c r="AO97" i="1" s="1"/>
  <c r="AJ876" i="8"/>
  <c r="AJ1521" i="8" s="1"/>
  <c r="AN97" i="1" s="1"/>
  <c r="AI876" i="8"/>
  <c r="AI1521" i="8" s="1"/>
  <c r="AM97" i="1" s="1"/>
  <c r="AH876" i="8"/>
  <c r="AH1521" i="8" s="1"/>
  <c r="AL97" i="1" s="1"/>
  <c r="AK875" i="8"/>
  <c r="AK1520" i="8" s="1"/>
  <c r="AJ875" i="8"/>
  <c r="AJ1520" i="8" s="1"/>
  <c r="AI875" i="8"/>
  <c r="AI1520" i="8" s="1"/>
  <c r="AH875" i="8"/>
  <c r="AH1520" i="8" s="1"/>
  <c r="AK874" i="8"/>
  <c r="AK1519" i="8" s="1"/>
  <c r="AO96" i="1" s="1"/>
  <c r="AJ874" i="8"/>
  <c r="AJ1519" i="8" s="1"/>
  <c r="AN96" i="1" s="1"/>
  <c r="AI874" i="8"/>
  <c r="AI1519" i="8" s="1"/>
  <c r="AM96" i="1" s="1"/>
  <c r="AH874" i="8"/>
  <c r="AH1519" i="8" s="1"/>
  <c r="AL96" i="1" s="1"/>
  <c r="AK873" i="8"/>
  <c r="AK1518" i="8" s="1"/>
  <c r="AJ873" i="8"/>
  <c r="AJ1518" i="8" s="1"/>
  <c r="AI873" i="8"/>
  <c r="AI1518" i="8" s="1"/>
  <c r="AH873" i="8"/>
  <c r="AH1518" i="8" s="1"/>
  <c r="AK872" i="8"/>
  <c r="AK1517" i="8" s="1"/>
  <c r="AO95" i="1" s="1"/>
  <c r="AJ872" i="8"/>
  <c r="AJ1517" i="8" s="1"/>
  <c r="AN95" i="1" s="1"/>
  <c r="AI872" i="8"/>
  <c r="AI1517" i="8" s="1"/>
  <c r="AM95" i="1" s="1"/>
  <c r="AH872" i="8"/>
  <c r="AH1517" i="8" s="1"/>
  <c r="AL95" i="1" s="1"/>
  <c r="AK871" i="8"/>
  <c r="AK1516" i="8" s="1"/>
  <c r="AJ871" i="8"/>
  <c r="AJ1516" i="8" s="1"/>
  <c r="AI871" i="8"/>
  <c r="AI1516" i="8" s="1"/>
  <c r="AH871" i="8"/>
  <c r="AH1516" i="8" s="1"/>
  <c r="AK870" i="8"/>
  <c r="AK1515" i="8" s="1"/>
  <c r="AJ870" i="8"/>
  <c r="AJ1515" i="8" s="1"/>
  <c r="AI870" i="8"/>
  <c r="AI1515" i="8" s="1"/>
  <c r="AH870" i="8"/>
  <c r="AH1515" i="8" s="1"/>
  <c r="AK869" i="8"/>
  <c r="AK1514" i="8" s="1"/>
  <c r="AJ869" i="8"/>
  <c r="AJ1514" i="8" s="1"/>
  <c r="AI869" i="8"/>
  <c r="AI1514" i="8" s="1"/>
  <c r="AH869" i="8"/>
  <c r="AH1514" i="8" s="1"/>
  <c r="AK868" i="8"/>
  <c r="AK1513" i="8" s="1"/>
  <c r="AJ868" i="8"/>
  <c r="AJ1513" i="8" s="1"/>
  <c r="AI868" i="8"/>
  <c r="AI1513" i="8" s="1"/>
  <c r="AH868" i="8"/>
  <c r="AH1513" i="8" s="1"/>
  <c r="AK867" i="8"/>
  <c r="AK1512" i="8" s="1"/>
  <c r="AO94" i="1" s="1"/>
  <c r="AJ867" i="8"/>
  <c r="AJ1512" i="8" s="1"/>
  <c r="AN94" i="1" s="1"/>
  <c r="AI867" i="8"/>
  <c r="AI1512" i="8" s="1"/>
  <c r="AM94" i="1" s="1"/>
  <c r="AH867" i="8"/>
  <c r="AH1512" i="8" s="1"/>
  <c r="AL94" i="1" s="1"/>
  <c r="AK866" i="8"/>
  <c r="AK1511" i="8" s="1"/>
  <c r="AJ866" i="8"/>
  <c r="AJ1511" i="8" s="1"/>
  <c r="AI866" i="8"/>
  <c r="AI1511" i="8" s="1"/>
  <c r="AH866" i="8"/>
  <c r="AH1511" i="8" s="1"/>
  <c r="AK865" i="8"/>
  <c r="AK1510" i="8" s="1"/>
  <c r="AJ865" i="8"/>
  <c r="AJ1510" i="8" s="1"/>
  <c r="AI865" i="8"/>
  <c r="AI1510" i="8" s="1"/>
  <c r="AH865" i="8"/>
  <c r="AH1510" i="8" s="1"/>
  <c r="AK864" i="8"/>
  <c r="AK1509" i="8" s="1"/>
  <c r="AJ864" i="8"/>
  <c r="AJ1509" i="8" s="1"/>
  <c r="AI864" i="8"/>
  <c r="AI1509" i="8" s="1"/>
  <c r="AH864" i="8"/>
  <c r="AH1509" i="8" s="1"/>
  <c r="AK863" i="8"/>
  <c r="AK1508" i="8" s="1"/>
  <c r="AJ863" i="8"/>
  <c r="AJ1508" i="8" s="1"/>
  <c r="AI863" i="8"/>
  <c r="AI1508" i="8" s="1"/>
  <c r="AH863" i="8"/>
  <c r="AH1508" i="8" s="1"/>
  <c r="AK862" i="8"/>
  <c r="AK1507" i="8" s="1"/>
  <c r="AJ862" i="8"/>
  <c r="AJ1507" i="8" s="1"/>
  <c r="AI862" i="8"/>
  <c r="AI1507" i="8" s="1"/>
  <c r="AH862" i="8"/>
  <c r="AH1507" i="8" s="1"/>
  <c r="AK861" i="8"/>
  <c r="AK1506" i="8" s="1"/>
  <c r="AJ861" i="8"/>
  <c r="AJ1506" i="8" s="1"/>
  <c r="AI861" i="8"/>
  <c r="AI1506" i="8" s="1"/>
  <c r="AH861" i="8"/>
  <c r="AH1506" i="8" s="1"/>
  <c r="AK860" i="8"/>
  <c r="AK1505" i="8" s="1"/>
  <c r="AO93" i="1" s="1"/>
  <c r="AJ860" i="8"/>
  <c r="AJ1505" i="8" s="1"/>
  <c r="AN93" i="1" s="1"/>
  <c r="AI860" i="8"/>
  <c r="AI1505" i="8" s="1"/>
  <c r="AM93" i="1" s="1"/>
  <c r="AH860" i="8"/>
  <c r="AH1505" i="8" s="1"/>
  <c r="AL93" i="1" s="1"/>
  <c r="AK859" i="8"/>
  <c r="AK1504" i="8" s="1"/>
  <c r="AO92" i="1" s="1"/>
  <c r="AJ859" i="8"/>
  <c r="AJ1504" i="8" s="1"/>
  <c r="AN92" i="1" s="1"/>
  <c r="AI859" i="8"/>
  <c r="AI1504" i="8" s="1"/>
  <c r="AM92" i="1" s="1"/>
  <c r="AH859" i="8"/>
  <c r="AH1504" i="8" s="1"/>
  <c r="AL92" i="1" s="1"/>
  <c r="AK858" i="8"/>
  <c r="AK1503" i="8" s="1"/>
  <c r="AJ858" i="8"/>
  <c r="AJ1503" i="8" s="1"/>
  <c r="AI858" i="8"/>
  <c r="AI1503" i="8" s="1"/>
  <c r="AH858" i="8"/>
  <c r="AH1503" i="8" s="1"/>
  <c r="AK857" i="8"/>
  <c r="AK1502" i="8" s="1"/>
  <c r="AJ857" i="8"/>
  <c r="AJ1502" i="8" s="1"/>
  <c r="AI857" i="8"/>
  <c r="AI1502" i="8" s="1"/>
  <c r="AH857" i="8"/>
  <c r="AH1502" i="8" s="1"/>
  <c r="AK856" i="8"/>
  <c r="AK1501" i="8" s="1"/>
  <c r="AJ856" i="8"/>
  <c r="AJ1501" i="8" s="1"/>
  <c r="AI856" i="8"/>
  <c r="AI1501" i="8" s="1"/>
  <c r="AH856" i="8"/>
  <c r="AH1501" i="8" s="1"/>
  <c r="AK855" i="8"/>
  <c r="AK1500" i="8" s="1"/>
  <c r="AJ855" i="8"/>
  <c r="AJ1500" i="8" s="1"/>
  <c r="AI855" i="8"/>
  <c r="AI1500" i="8" s="1"/>
  <c r="AH855" i="8"/>
  <c r="AH1500" i="8" s="1"/>
  <c r="AK854" i="8"/>
  <c r="AK1499" i="8" s="1"/>
  <c r="AJ854" i="8"/>
  <c r="AJ1499" i="8" s="1"/>
  <c r="AI854" i="8"/>
  <c r="AI1499" i="8" s="1"/>
  <c r="AH854" i="8"/>
  <c r="AH1499" i="8" s="1"/>
  <c r="AK853" i="8"/>
  <c r="AK1498" i="8" s="1"/>
  <c r="AO91" i="1" s="1"/>
  <c r="AJ853" i="8"/>
  <c r="AJ1498" i="8" s="1"/>
  <c r="AN91" i="1" s="1"/>
  <c r="AI853" i="8"/>
  <c r="AI1498" i="8" s="1"/>
  <c r="AM91" i="1" s="1"/>
  <c r="AH853" i="8"/>
  <c r="AH1498" i="8" s="1"/>
  <c r="AL91" i="1" s="1"/>
  <c r="AK852" i="8"/>
  <c r="AK1497" i="8" s="1"/>
  <c r="AJ852" i="8"/>
  <c r="AJ1497" i="8" s="1"/>
  <c r="AI852" i="8"/>
  <c r="AI1497" i="8" s="1"/>
  <c r="AH852" i="8"/>
  <c r="AH1497" i="8" s="1"/>
  <c r="AK851" i="8"/>
  <c r="AK1496" i="8" s="1"/>
  <c r="AO90" i="1" s="1"/>
  <c r="AJ851" i="8"/>
  <c r="AJ1496" i="8" s="1"/>
  <c r="AN90" i="1" s="1"/>
  <c r="AI851" i="8"/>
  <c r="AI1496" i="8" s="1"/>
  <c r="AM90" i="1" s="1"/>
  <c r="AH851" i="8"/>
  <c r="AH1496" i="8" s="1"/>
  <c r="AL90" i="1" s="1"/>
  <c r="AK850" i="8"/>
  <c r="AK1495" i="8" s="1"/>
  <c r="AO89" i="1" s="1"/>
  <c r="AJ850" i="8"/>
  <c r="AJ1495" i="8" s="1"/>
  <c r="AN89" i="1" s="1"/>
  <c r="AI850" i="8"/>
  <c r="AI1495" i="8" s="1"/>
  <c r="AM89" i="1" s="1"/>
  <c r="AH850" i="8"/>
  <c r="AH1495" i="8" s="1"/>
  <c r="AL89" i="1" s="1"/>
  <c r="AK849" i="8"/>
  <c r="AK1494" i="8" s="1"/>
  <c r="AJ849" i="8"/>
  <c r="AJ1494" i="8" s="1"/>
  <c r="AI849" i="8"/>
  <c r="AI1494" i="8" s="1"/>
  <c r="AH849" i="8"/>
  <c r="AH1494" i="8" s="1"/>
  <c r="AK848" i="8"/>
  <c r="AK1493" i="8" s="1"/>
  <c r="AO88" i="1" s="1"/>
  <c r="AJ848" i="8"/>
  <c r="AJ1493" i="8" s="1"/>
  <c r="AN88" i="1" s="1"/>
  <c r="AI848" i="8"/>
  <c r="AI1493" i="8" s="1"/>
  <c r="AM88" i="1" s="1"/>
  <c r="AH848" i="8"/>
  <c r="AH1493" i="8" s="1"/>
  <c r="AL88" i="1" s="1"/>
  <c r="AK847" i="8"/>
  <c r="AK1492" i="8" s="1"/>
  <c r="AO87" i="1" s="1"/>
  <c r="AJ847" i="8"/>
  <c r="AJ1492" i="8" s="1"/>
  <c r="AN87" i="1" s="1"/>
  <c r="AI847" i="8"/>
  <c r="AI1492" i="8" s="1"/>
  <c r="AM87" i="1" s="1"/>
  <c r="AH847" i="8"/>
  <c r="AH1492" i="8" s="1"/>
  <c r="AL87" i="1" s="1"/>
  <c r="AK846" i="8"/>
  <c r="AK1491" i="8" s="1"/>
  <c r="AJ846" i="8"/>
  <c r="AJ1491" i="8" s="1"/>
  <c r="AI846" i="8"/>
  <c r="AI1491" i="8" s="1"/>
  <c r="AH846" i="8"/>
  <c r="AH1491" i="8" s="1"/>
  <c r="AK845" i="8"/>
  <c r="AK1490" i="8" s="1"/>
  <c r="AJ845" i="8"/>
  <c r="AJ1490" i="8" s="1"/>
  <c r="AI845" i="8"/>
  <c r="AI1490" i="8" s="1"/>
  <c r="AH845" i="8"/>
  <c r="AH1490" i="8" s="1"/>
  <c r="AK844" i="8"/>
  <c r="AK1489" i="8" s="1"/>
  <c r="AO86" i="1" s="1"/>
  <c r="AJ844" i="8"/>
  <c r="AJ1489" i="8" s="1"/>
  <c r="AN86" i="1" s="1"/>
  <c r="AI844" i="8"/>
  <c r="AI1489" i="8" s="1"/>
  <c r="AM86" i="1" s="1"/>
  <c r="AH844" i="8"/>
  <c r="AH1489" i="8" s="1"/>
  <c r="AL86" i="1" s="1"/>
  <c r="AK843" i="8"/>
  <c r="AK1488" i="8" s="1"/>
  <c r="AO85" i="1" s="1"/>
  <c r="AJ843" i="8"/>
  <c r="AJ1488" i="8" s="1"/>
  <c r="AN85" i="1" s="1"/>
  <c r="AI843" i="8"/>
  <c r="AI1488" i="8" s="1"/>
  <c r="AM85" i="1" s="1"/>
  <c r="AH843" i="8"/>
  <c r="AH1488" i="8" s="1"/>
  <c r="AL85" i="1" s="1"/>
  <c r="AK842" i="8"/>
  <c r="AK1487" i="8" s="1"/>
  <c r="AJ842" i="8"/>
  <c r="AJ1487" i="8" s="1"/>
  <c r="AI842" i="8"/>
  <c r="AI1487" i="8" s="1"/>
  <c r="AH842" i="8"/>
  <c r="AH1487" i="8" s="1"/>
  <c r="AK841" i="8"/>
  <c r="AK1486" i="8" s="1"/>
  <c r="AJ841" i="8"/>
  <c r="AJ1486" i="8" s="1"/>
  <c r="AI841" i="8"/>
  <c r="AI1486" i="8" s="1"/>
  <c r="AH841" i="8"/>
  <c r="AH1486" i="8" s="1"/>
  <c r="AK840" i="8"/>
  <c r="AK1485" i="8" s="1"/>
  <c r="AJ840" i="8"/>
  <c r="AJ1485" i="8" s="1"/>
  <c r="AI840" i="8"/>
  <c r="AI1485" i="8" s="1"/>
  <c r="AH840" i="8"/>
  <c r="AH1485" i="8" s="1"/>
  <c r="AK839" i="8"/>
  <c r="AK1484" i="8" s="1"/>
  <c r="AO84" i="1" s="1"/>
  <c r="AJ839" i="8"/>
  <c r="AJ1484" i="8" s="1"/>
  <c r="AN84" i="1" s="1"/>
  <c r="AI839" i="8"/>
  <c r="AI1484" i="8" s="1"/>
  <c r="AM84" i="1" s="1"/>
  <c r="AH839" i="8"/>
  <c r="AH1484" i="8" s="1"/>
  <c r="AL84" i="1" s="1"/>
  <c r="AK838" i="8"/>
  <c r="AK1483" i="8" s="1"/>
  <c r="AO83" i="1" s="1"/>
  <c r="AJ838" i="8"/>
  <c r="AJ1483" i="8" s="1"/>
  <c r="AN83" i="1" s="1"/>
  <c r="AI838" i="8"/>
  <c r="AI1483" i="8" s="1"/>
  <c r="AM83" i="1" s="1"/>
  <c r="AH838" i="8"/>
  <c r="AH1483" i="8" s="1"/>
  <c r="AL83" i="1" s="1"/>
  <c r="AK837" i="8"/>
  <c r="AK1482" i="8" s="1"/>
  <c r="AJ837" i="8"/>
  <c r="AJ1482" i="8" s="1"/>
  <c r="AI837" i="8"/>
  <c r="AI1482" i="8" s="1"/>
  <c r="AH837" i="8"/>
  <c r="AH1482" i="8" s="1"/>
  <c r="AK836" i="8"/>
  <c r="AK1481" i="8" s="1"/>
  <c r="AO82" i="1" s="1"/>
  <c r="AJ836" i="8"/>
  <c r="AJ1481" i="8" s="1"/>
  <c r="AN82" i="1" s="1"/>
  <c r="AI836" i="8"/>
  <c r="AI1481" i="8" s="1"/>
  <c r="AM82" i="1" s="1"/>
  <c r="AH836" i="8"/>
  <c r="AH1481" i="8" s="1"/>
  <c r="AL82" i="1" s="1"/>
  <c r="AK835" i="8"/>
  <c r="AK1480" i="8" s="1"/>
  <c r="AJ835" i="8"/>
  <c r="AJ1480" i="8" s="1"/>
  <c r="AI835" i="8"/>
  <c r="AI1480" i="8" s="1"/>
  <c r="AH835" i="8"/>
  <c r="AH1480" i="8" s="1"/>
  <c r="AK834" i="8"/>
  <c r="AK1479" i="8" s="1"/>
  <c r="AO81" i="1" s="1"/>
  <c r="AJ834" i="8"/>
  <c r="AJ1479" i="8" s="1"/>
  <c r="AN81" i="1" s="1"/>
  <c r="AI834" i="8"/>
  <c r="AI1479" i="8" s="1"/>
  <c r="AM81" i="1" s="1"/>
  <c r="AH834" i="8"/>
  <c r="AH1479" i="8" s="1"/>
  <c r="AL81" i="1" s="1"/>
  <c r="AK833" i="8"/>
  <c r="AK1478" i="8" s="1"/>
  <c r="AO80" i="1" s="1"/>
  <c r="AJ833" i="8"/>
  <c r="AJ1478" i="8" s="1"/>
  <c r="AN80" i="1" s="1"/>
  <c r="AI833" i="8"/>
  <c r="AI1478" i="8" s="1"/>
  <c r="AM80" i="1" s="1"/>
  <c r="AH833" i="8"/>
  <c r="AH1478" i="8" s="1"/>
  <c r="AL80" i="1" s="1"/>
  <c r="AK832" i="8"/>
  <c r="AK1477" i="8" s="1"/>
  <c r="AJ832" i="8"/>
  <c r="AJ1477" i="8" s="1"/>
  <c r="AI832" i="8"/>
  <c r="AI1477" i="8" s="1"/>
  <c r="AH832" i="8"/>
  <c r="AH1477" i="8" s="1"/>
  <c r="AK831" i="8"/>
  <c r="AK1476" i="8" s="1"/>
  <c r="AO79" i="1" s="1"/>
  <c r="AJ831" i="8"/>
  <c r="AJ1476" i="8" s="1"/>
  <c r="AN79" i="1" s="1"/>
  <c r="AI831" i="8"/>
  <c r="AI1476" i="8" s="1"/>
  <c r="AM79" i="1" s="1"/>
  <c r="AH831" i="8"/>
  <c r="AH1476" i="8" s="1"/>
  <c r="AL79" i="1" s="1"/>
  <c r="AK830" i="8"/>
  <c r="AK1475" i="8" s="1"/>
  <c r="AJ830" i="8"/>
  <c r="AJ1475" i="8" s="1"/>
  <c r="AI830" i="8"/>
  <c r="AI1475" i="8" s="1"/>
  <c r="AH830" i="8"/>
  <c r="AH1475" i="8" s="1"/>
  <c r="AK829" i="8"/>
  <c r="AK1474" i="8" s="1"/>
  <c r="AJ829" i="8"/>
  <c r="AJ1474" i="8" s="1"/>
  <c r="AI829" i="8"/>
  <c r="AI1474" i="8" s="1"/>
  <c r="AH829" i="8"/>
  <c r="AH1474" i="8" s="1"/>
  <c r="AK828" i="8"/>
  <c r="AK1473" i="8" s="1"/>
  <c r="AO78" i="1" s="1"/>
  <c r="AJ828" i="8"/>
  <c r="AJ1473" i="8" s="1"/>
  <c r="AN78" i="1" s="1"/>
  <c r="AI828" i="8"/>
  <c r="AI1473" i="8" s="1"/>
  <c r="AM78" i="1" s="1"/>
  <c r="AH828" i="8"/>
  <c r="AH1473" i="8" s="1"/>
  <c r="AL78" i="1" s="1"/>
  <c r="AK827" i="8"/>
  <c r="AK1472" i="8" s="1"/>
  <c r="AJ827" i="8"/>
  <c r="AJ1472" i="8" s="1"/>
  <c r="AI827" i="8"/>
  <c r="AI1472" i="8" s="1"/>
  <c r="AH827" i="8"/>
  <c r="AH1472" i="8" s="1"/>
  <c r="AK826" i="8"/>
  <c r="AK1471" i="8" s="1"/>
  <c r="AJ826" i="8"/>
  <c r="AJ1471" i="8" s="1"/>
  <c r="AI826" i="8"/>
  <c r="AI1471" i="8" s="1"/>
  <c r="AH826" i="8"/>
  <c r="AH1471" i="8" s="1"/>
  <c r="AK825" i="8"/>
  <c r="AK1470" i="8" s="1"/>
  <c r="AJ825" i="8"/>
  <c r="AJ1470" i="8" s="1"/>
  <c r="AI825" i="8"/>
  <c r="AI1470" i="8" s="1"/>
  <c r="AH825" i="8"/>
  <c r="AH1470" i="8" s="1"/>
  <c r="AK824" i="8"/>
  <c r="AK1469" i="8" s="1"/>
  <c r="AO77" i="1" s="1"/>
  <c r="AJ824" i="8"/>
  <c r="AJ1469" i="8" s="1"/>
  <c r="AN77" i="1" s="1"/>
  <c r="AI824" i="8"/>
  <c r="AI1469" i="8" s="1"/>
  <c r="AM77" i="1" s="1"/>
  <c r="AH824" i="8"/>
  <c r="AH1469" i="8" s="1"/>
  <c r="AL77" i="1" s="1"/>
  <c r="AK823" i="8"/>
  <c r="AK1468" i="8" s="1"/>
  <c r="AJ823" i="8"/>
  <c r="AJ1468" i="8" s="1"/>
  <c r="AI823" i="8"/>
  <c r="AI1468" i="8" s="1"/>
  <c r="AH823" i="8"/>
  <c r="AH1468" i="8" s="1"/>
  <c r="AK822" i="8"/>
  <c r="AK1467" i="8" s="1"/>
  <c r="AO76" i="1" s="1"/>
  <c r="AJ822" i="8"/>
  <c r="AJ1467" i="8" s="1"/>
  <c r="AN76" i="1" s="1"/>
  <c r="AI822" i="8"/>
  <c r="AI1467" i="8" s="1"/>
  <c r="AM76" i="1" s="1"/>
  <c r="AH822" i="8"/>
  <c r="AH1467" i="8" s="1"/>
  <c r="AL76" i="1" s="1"/>
  <c r="AK821" i="8"/>
  <c r="AK1466" i="8" s="1"/>
  <c r="AO75" i="1" s="1"/>
  <c r="AJ821" i="8"/>
  <c r="AJ1466" i="8" s="1"/>
  <c r="AN75" i="1" s="1"/>
  <c r="AI821" i="8"/>
  <c r="AI1466" i="8" s="1"/>
  <c r="AM75" i="1" s="1"/>
  <c r="AH821" i="8"/>
  <c r="AH1466" i="8" s="1"/>
  <c r="AL75" i="1" s="1"/>
  <c r="AK820" i="8"/>
  <c r="AK1465" i="8" s="1"/>
  <c r="AO74" i="1" s="1"/>
  <c r="AJ820" i="8"/>
  <c r="AJ1465" i="8" s="1"/>
  <c r="AN74" i="1" s="1"/>
  <c r="AI820" i="8"/>
  <c r="AI1465" i="8" s="1"/>
  <c r="AM74" i="1" s="1"/>
  <c r="AH820" i="8"/>
  <c r="AH1465" i="8" s="1"/>
  <c r="AL74" i="1" s="1"/>
  <c r="AK819" i="8"/>
  <c r="AK1464" i="8" s="1"/>
  <c r="AJ819" i="8"/>
  <c r="AJ1464" i="8" s="1"/>
  <c r="AI819" i="8"/>
  <c r="AI1464" i="8" s="1"/>
  <c r="AH819" i="8"/>
  <c r="AH1464" i="8" s="1"/>
  <c r="AK818" i="8"/>
  <c r="AK1463" i="8" s="1"/>
  <c r="AO73" i="1" s="1"/>
  <c r="AJ818" i="8"/>
  <c r="AJ1463" i="8" s="1"/>
  <c r="AN73" i="1" s="1"/>
  <c r="AI818" i="8"/>
  <c r="AI1463" i="8" s="1"/>
  <c r="AM73" i="1" s="1"/>
  <c r="AH818" i="8"/>
  <c r="AH1463" i="8" s="1"/>
  <c r="AL73" i="1" s="1"/>
  <c r="AK817" i="8"/>
  <c r="AK1462" i="8" s="1"/>
  <c r="AJ817" i="8"/>
  <c r="AJ1462" i="8" s="1"/>
  <c r="AI817" i="8"/>
  <c r="AI1462" i="8" s="1"/>
  <c r="AH817" i="8"/>
  <c r="AH1462" i="8" s="1"/>
  <c r="AK816" i="8"/>
  <c r="AK1461" i="8" s="1"/>
  <c r="AO72" i="1" s="1"/>
  <c r="AJ816" i="8"/>
  <c r="AJ1461" i="8" s="1"/>
  <c r="AN72" i="1" s="1"/>
  <c r="AI816" i="8"/>
  <c r="AI1461" i="8" s="1"/>
  <c r="AM72" i="1" s="1"/>
  <c r="AH816" i="8"/>
  <c r="AH1461" i="8" s="1"/>
  <c r="AL72" i="1" s="1"/>
  <c r="AK815" i="8"/>
  <c r="AK1460" i="8" s="1"/>
  <c r="AJ815" i="8"/>
  <c r="AJ1460" i="8" s="1"/>
  <c r="AI815" i="8"/>
  <c r="AI1460" i="8" s="1"/>
  <c r="AH815" i="8"/>
  <c r="AH1460" i="8" s="1"/>
  <c r="AK814" i="8"/>
  <c r="AK1459" i="8" s="1"/>
  <c r="AO71" i="1" s="1"/>
  <c r="AJ814" i="8"/>
  <c r="AJ1459" i="8" s="1"/>
  <c r="AN71" i="1" s="1"/>
  <c r="AI814" i="8"/>
  <c r="AI1459" i="8" s="1"/>
  <c r="AM71" i="1" s="1"/>
  <c r="AH814" i="8"/>
  <c r="AH1459" i="8" s="1"/>
  <c r="AL71" i="1" s="1"/>
  <c r="AK813" i="8"/>
  <c r="AK1458" i="8" s="1"/>
  <c r="AO70" i="1" s="1"/>
  <c r="AJ813" i="8"/>
  <c r="AJ1458" i="8" s="1"/>
  <c r="AN70" i="1" s="1"/>
  <c r="AI813" i="8"/>
  <c r="AI1458" i="8" s="1"/>
  <c r="AM70" i="1" s="1"/>
  <c r="AH813" i="8"/>
  <c r="AH1458" i="8" s="1"/>
  <c r="AL70" i="1" s="1"/>
  <c r="AK812" i="8"/>
  <c r="AK1457" i="8" s="1"/>
  <c r="AO69" i="1" s="1"/>
  <c r="AJ812" i="8"/>
  <c r="AJ1457" i="8" s="1"/>
  <c r="AN69" i="1" s="1"/>
  <c r="AI812" i="8"/>
  <c r="AI1457" i="8" s="1"/>
  <c r="AM69" i="1" s="1"/>
  <c r="AH812" i="8"/>
  <c r="AH1457" i="8" s="1"/>
  <c r="AL69" i="1" s="1"/>
  <c r="AK811" i="8"/>
  <c r="AK1456" i="8" s="1"/>
  <c r="AJ811" i="8"/>
  <c r="AJ1456" i="8" s="1"/>
  <c r="AI811" i="8"/>
  <c r="AI1456" i="8" s="1"/>
  <c r="AH811" i="8"/>
  <c r="AH1456" i="8" s="1"/>
  <c r="AK810" i="8"/>
  <c r="AK1455" i="8" s="1"/>
  <c r="AJ810" i="8"/>
  <c r="AJ1455" i="8" s="1"/>
  <c r="AI810" i="8"/>
  <c r="AI1455" i="8" s="1"/>
  <c r="AH810" i="8"/>
  <c r="AH1455" i="8" s="1"/>
  <c r="AK809" i="8"/>
  <c r="AK1454" i="8" s="1"/>
  <c r="AJ809" i="8"/>
  <c r="AJ1454" i="8" s="1"/>
  <c r="AI809" i="8"/>
  <c r="AI1454" i="8" s="1"/>
  <c r="AH809" i="8"/>
  <c r="AH1454" i="8" s="1"/>
  <c r="AK808" i="8"/>
  <c r="AK1453" i="8" s="1"/>
  <c r="AO68" i="1" s="1"/>
  <c r="AJ808" i="8"/>
  <c r="AJ1453" i="8" s="1"/>
  <c r="AN68" i="1" s="1"/>
  <c r="AI808" i="8"/>
  <c r="AI1453" i="8" s="1"/>
  <c r="AM68" i="1" s="1"/>
  <c r="AH808" i="8"/>
  <c r="AH1453" i="8" s="1"/>
  <c r="AL68" i="1" s="1"/>
  <c r="AK807" i="8"/>
  <c r="AK1452" i="8" s="1"/>
  <c r="AO67" i="1" s="1"/>
  <c r="AJ807" i="8"/>
  <c r="AJ1452" i="8" s="1"/>
  <c r="AN67" i="1" s="1"/>
  <c r="AI807" i="8"/>
  <c r="AI1452" i="8" s="1"/>
  <c r="AM67" i="1" s="1"/>
  <c r="AH807" i="8"/>
  <c r="AH1452" i="8" s="1"/>
  <c r="AL67" i="1" s="1"/>
  <c r="AK806" i="8"/>
  <c r="AK1451" i="8" s="1"/>
  <c r="AJ806" i="8"/>
  <c r="AJ1451" i="8" s="1"/>
  <c r="AI806" i="8"/>
  <c r="AI1451" i="8" s="1"/>
  <c r="AH806" i="8"/>
  <c r="AH1451" i="8" s="1"/>
  <c r="AK805" i="8"/>
  <c r="AK1450" i="8" s="1"/>
  <c r="AO66" i="1" s="1"/>
  <c r="AJ805" i="8"/>
  <c r="AJ1450" i="8" s="1"/>
  <c r="AN66" i="1" s="1"/>
  <c r="AI805" i="8"/>
  <c r="AI1450" i="8" s="1"/>
  <c r="AM66" i="1" s="1"/>
  <c r="AH805" i="8"/>
  <c r="AH1450" i="8" s="1"/>
  <c r="AL66" i="1" s="1"/>
  <c r="AK804" i="8"/>
  <c r="AK1449" i="8" s="1"/>
  <c r="AJ804" i="8"/>
  <c r="AJ1449" i="8" s="1"/>
  <c r="AI804" i="8"/>
  <c r="AI1449" i="8" s="1"/>
  <c r="AH804" i="8"/>
  <c r="AH1449" i="8" s="1"/>
  <c r="AK803" i="8"/>
  <c r="AK1448" i="8" s="1"/>
  <c r="AO65" i="1" s="1"/>
  <c r="AJ803" i="8"/>
  <c r="AJ1448" i="8" s="1"/>
  <c r="AN65" i="1" s="1"/>
  <c r="AI803" i="8"/>
  <c r="AI1448" i="8" s="1"/>
  <c r="AM65" i="1" s="1"/>
  <c r="AH803" i="8"/>
  <c r="AH1448" i="8" s="1"/>
  <c r="AL65" i="1" s="1"/>
  <c r="AK802" i="8"/>
  <c r="AK1447" i="8" s="1"/>
  <c r="AO64" i="1" s="1"/>
  <c r="AJ802" i="8"/>
  <c r="AJ1447" i="8" s="1"/>
  <c r="AN64" i="1" s="1"/>
  <c r="AI802" i="8"/>
  <c r="AI1447" i="8" s="1"/>
  <c r="AM64" i="1" s="1"/>
  <c r="AH802" i="8"/>
  <c r="AH1447" i="8" s="1"/>
  <c r="AL64" i="1" s="1"/>
  <c r="AK801" i="8"/>
  <c r="AK1446" i="8" s="1"/>
  <c r="AO63" i="1" s="1"/>
  <c r="AJ801" i="8"/>
  <c r="AJ1446" i="8" s="1"/>
  <c r="AN63" i="1" s="1"/>
  <c r="AI801" i="8"/>
  <c r="AI1446" i="8" s="1"/>
  <c r="AM63" i="1" s="1"/>
  <c r="AH801" i="8"/>
  <c r="AH1446" i="8" s="1"/>
  <c r="AL63" i="1" s="1"/>
  <c r="AK800" i="8"/>
  <c r="AK1445" i="8" s="1"/>
  <c r="AJ800" i="8"/>
  <c r="AJ1445" i="8" s="1"/>
  <c r="AI800" i="8"/>
  <c r="AI1445" i="8" s="1"/>
  <c r="AH800" i="8"/>
  <c r="AH1445" i="8" s="1"/>
  <c r="AK799" i="8"/>
  <c r="AK1444" i="8" s="1"/>
  <c r="AO62" i="1" s="1"/>
  <c r="AJ799" i="8"/>
  <c r="AJ1444" i="8" s="1"/>
  <c r="AN62" i="1" s="1"/>
  <c r="AI799" i="8"/>
  <c r="AI1444" i="8" s="1"/>
  <c r="AM62" i="1" s="1"/>
  <c r="AH799" i="8"/>
  <c r="AH1444" i="8" s="1"/>
  <c r="AL62" i="1" s="1"/>
  <c r="AK798" i="8"/>
  <c r="AK1443" i="8" s="1"/>
  <c r="AJ798" i="8"/>
  <c r="AJ1443" i="8" s="1"/>
  <c r="AI798" i="8"/>
  <c r="AI1443" i="8" s="1"/>
  <c r="AH798" i="8"/>
  <c r="AH1443" i="8" s="1"/>
  <c r="AK797" i="8"/>
  <c r="AK1442" i="8" s="1"/>
  <c r="AJ797" i="8"/>
  <c r="AJ1442" i="8" s="1"/>
  <c r="AI797" i="8"/>
  <c r="AI1442" i="8" s="1"/>
  <c r="AH797" i="8"/>
  <c r="AH1442" i="8" s="1"/>
  <c r="AK796" i="8"/>
  <c r="AK1441" i="8" s="1"/>
  <c r="AO61" i="1" s="1"/>
  <c r="AJ796" i="8"/>
  <c r="AJ1441" i="8" s="1"/>
  <c r="AN61" i="1" s="1"/>
  <c r="AI796" i="8"/>
  <c r="AI1441" i="8" s="1"/>
  <c r="AM61" i="1" s="1"/>
  <c r="AH796" i="8"/>
  <c r="AH1441" i="8" s="1"/>
  <c r="AL61" i="1" s="1"/>
  <c r="AK795" i="8"/>
  <c r="AK1440" i="8" s="1"/>
  <c r="AO60" i="1" s="1"/>
  <c r="AJ795" i="8"/>
  <c r="AJ1440" i="8" s="1"/>
  <c r="AN60" i="1" s="1"/>
  <c r="AI795" i="8"/>
  <c r="AI1440" i="8" s="1"/>
  <c r="AM60" i="1" s="1"/>
  <c r="AH795" i="8"/>
  <c r="AH1440" i="8" s="1"/>
  <c r="AL60" i="1" s="1"/>
  <c r="AK794" i="8"/>
  <c r="AK1439" i="8" s="1"/>
  <c r="AO59" i="1" s="1"/>
  <c r="AJ794" i="8"/>
  <c r="AJ1439" i="8" s="1"/>
  <c r="AN59" i="1" s="1"/>
  <c r="AI794" i="8"/>
  <c r="AI1439" i="8" s="1"/>
  <c r="AM59" i="1" s="1"/>
  <c r="AH794" i="8"/>
  <c r="AH1439" i="8" s="1"/>
  <c r="AL59" i="1" s="1"/>
  <c r="AK793" i="8"/>
  <c r="AK1438" i="8" s="1"/>
  <c r="AJ793" i="8"/>
  <c r="AJ1438" i="8" s="1"/>
  <c r="AI793" i="8"/>
  <c r="AI1438" i="8" s="1"/>
  <c r="AH793" i="8"/>
  <c r="AH1438" i="8" s="1"/>
  <c r="AK792" i="8"/>
  <c r="AK1437" i="8" s="1"/>
  <c r="AO58" i="1" s="1"/>
  <c r="AJ792" i="8"/>
  <c r="AJ1437" i="8" s="1"/>
  <c r="AN58" i="1" s="1"/>
  <c r="AI792" i="8"/>
  <c r="AI1437" i="8" s="1"/>
  <c r="AM58" i="1" s="1"/>
  <c r="AH792" i="8"/>
  <c r="AH1437" i="8" s="1"/>
  <c r="AL58" i="1" s="1"/>
  <c r="AK791" i="8"/>
  <c r="AK1436" i="8" s="1"/>
  <c r="AJ791" i="8"/>
  <c r="AJ1436" i="8" s="1"/>
  <c r="AI791" i="8"/>
  <c r="AI1436" i="8" s="1"/>
  <c r="AH791" i="8"/>
  <c r="AH1436" i="8" s="1"/>
  <c r="AK790" i="8"/>
  <c r="AK1435" i="8" s="1"/>
  <c r="AJ790" i="8"/>
  <c r="AJ1435" i="8" s="1"/>
  <c r="AI790" i="8"/>
  <c r="AI1435" i="8" s="1"/>
  <c r="AH790" i="8"/>
  <c r="AH1435" i="8" s="1"/>
  <c r="AK789" i="8"/>
  <c r="AK1434" i="8" s="1"/>
  <c r="AO57" i="1" s="1"/>
  <c r="AJ789" i="8"/>
  <c r="AJ1434" i="8" s="1"/>
  <c r="AN57" i="1" s="1"/>
  <c r="AI789" i="8"/>
  <c r="AI1434" i="8" s="1"/>
  <c r="AM57" i="1" s="1"/>
  <c r="AH789" i="8"/>
  <c r="AH1434" i="8" s="1"/>
  <c r="AL57" i="1" s="1"/>
  <c r="AK788" i="8"/>
  <c r="AK1433" i="8" s="1"/>
  <c r="AJ788" i="8"/>
  <c r="AJ1433" i="8" s="1"/>
  <c r="AI788" i="8"/>
  <c r="AI1433" i="8" s="1"/>
  <c r="AH788" i="8"/>
  <c r="AH1433" i="8" s="1"/>
  <c r="AK787" i="8"/>
  <c r="AK1432" i="8" s="1"/>
  <c r="AO56" i="1" s="1"/>
  <c r="AJ787" i="8"/>
  <c r="AJ1432" i="8" s="1"/>
  <c r="AN56" i="1" s="1"/>
  <c r="AI787" i="8"/>
  <c r="AI1432" i="8" s="1"/>
  <c r="AM56" i="1" s="1"/>
  <c r="AH787" i="8"/>
  <c r="AH1432" i="8" s="1"/>
  <c r="AL56" i="1" s="1"/>
  <c r="AK786" i="8"/>
  <c r="AK1431" i="8" s="1"/>
  <c r="AO55" i="1" s="1"/>
  <c r="AJ786" i="8"/>
  <c r="AJ1431" i="8" s="1"/>
  <c r="AN55" i="1" s="1"/>
  <c r="AI786" i="8"/>
  <c r="AI1431" i="8" s="1"/>
  <c r="AM55" i="1" s="1"/>
  <c r="AH786" i="8"/>
  <c r="AH1431" i="8" s="1"/>
  <c r="AL55" i="1" s="1"/>
  <c r="AK785" i="8"/>
  <c r="AK1430" i="8" s="1"/>
  <c r="AO54" i="1" s="1"/>
  <c r="AJ785" i="8"/>
  <c r="AJ1430" i="8" s="1"/>
  <c r="AN54" i="1" s="1"/>
  <c r="AI785" i="8"/>
  <c r="AI1430" i="8" s="1"/>
  <c r="AM54" i="1" s="1"/>
  <c r="AH785" i="8"/>
  <c r="AH1430" i="8" s="1"/>
  <c r="AL54" i="1" s="1"/>
  <c r="AK784" i="8"/>
  <c r="AK1429" i="8" s="1"/>
  <c r="AJ784" i="8"/>
  <c r="AJ1429" i="8" s="1"/>
  <c r="AI784" i="8"/>
  <c r="AI1429" i="8" s="1"/>
  <c r="AH784" i="8"/>
  <c r="AH1429" i="8" s="1"/>
  <c r="AK783" i="8"/>
  <c r="AK1428" i="8" s="1"/>
  <c r="AO53" i="1" s="1"/>
  <c r="AJ783" i="8"/>
  <c r="AJ1428" i="8" s="1"/>
  <c r="AN53" i="1" s="1"/>
  <c r="AI783" i="8"/>
  <c r="AI1428" i="8" s="1"/>
  <c r="AM53" i="1" s="1"/>
  <c r="AH783" i="8"/>
  <c r="AH1428" i="8" s="1"/>
  <c r="AL53" i="1" s="1"/>
  <c r="AK782" i="8"/>
  <c r="AK1427" i="8" s="1"/>
  <c r="AO52" i="1" s="1"/>
  <c r="AJ782" i="8"/>
  <c r="AJ1427" i="8" s="1"/>
  <c r="AN52" i="1" s="1"/>
  <c r="AI782" i="8"/>
  <c r="AI1427" i="8" s="1"/>
  <c r="AM52" i="1" s="1"/>
  <c r="AH782" i="8"/>
  <c r="AH1427" i="8" s="1"/>
  <c r="AL52" i="1" s="1"/>
  <c r="AK781" i="8"/>
  <c r="AK1426" i="8" s="1"/>
  <c r="AO51" i="1" s="1"/>
  <c r="AJ781" i="8"/>
  <c r="AJ1426" i="8" s="1"/>
  <c r="AN51" i="1" s="1"/>
  <c r="AI781" i="8"/>
  <c r="AI1426" i="8" s="1"/>
  <c r="AM51" i="1" s="1"/>
  <c r="AH781" i="8"/>
  <c r="AH1426" i="8" s="1"/>
  <c r="AL51" i="1" s="1"/>
  <c r="AK780" i="8"/>
  <c r="AK1425" i="8" s="1"/>
  <c r="AJ780" i="8"/>
  <c r="AJ1425" i="8" s="1"/>
  <c r="AI780" i="8"/>
  <c r="AI1425" i="8" s="1"/>
  <c r="AH780" i="8"/>
  <c r="AH1425" i="8" s="1"/>
  <c r="AK779" i="8"/>
  <c r="AK1424" i="8" s="1"/>
  <c r="AJ779" i="8"/>
  <c r="AJ1424" i="8" s="1"/>
  <c r="AI779" i="8"/>
  <c r="AI1424" i="8" s="1"/>
  <c r="AH779" i="8"/>
  <c r="AH1424" i="8" s="1"/>
  <c r="AK778" i="8"/>
  <c r="AK1423" i="8" s="1"/>
  <c r="AJ778" i="8"/>
  <c r="AJ1423" i="8" s="1"/>
  <c r="AI778" i="8"/>
  <c r="AI1423" i="8" s="1"/>
  <c r="AH778" i="8"/>
  <c r="AH1423" i="8" s="1"/>
  <c r="AK777" i="8"/>
  <c r="AK1422" i="8" s="1"/>
  <c r="AJ777" i="8"/>
  <c r="AJ1422" i="8" s="1"/>
  <c r="AI777" i="8"/>
  <c r="AI1422" i="8" s="1"/>
  <c r="AH777" i="8"/>
  <c r="AH1422" i="8" s="1"/>
  <c r="AK776" i="8"/>
  <c r="AK1421" i="8" s="1"/>
  <c r="AJ776" i="8"/>
  <c r="AJ1421" i="8" s="1"/>
  <c r="AI776" i="8"/>
  <c r="AI1421" i="8" s="1"/>
  <c r="AH776" i="8"/>
  <c r="AH1421" i="8" s="1"/>
  <c r="AK775" i="8"/>
  <c r="AK1420" i="8" s="1"/>
  <c r="AJ775" i="8"/>
  <c r="AJ1420" i="8" s="1"/>
  <c r="AI775" i="8"/>
  <c r="AI1420" i="8" s="1"/>
  <c r="AH775" i="8"/>
  <c r="AH1420" i="8" s="1"/>
  <c r="AK774" i="8"/>
  <c r="AK1419" i="8" s="1"/>
  <c r="AJ774" i="8"/>
  <c r="AJ1419" i="8" s="1"/>
  <c r="AI774" i="8"/>
  <c r="AI1419" i="8" s="1"/>
  <c r="AH774" i="8"/>
  <c r="AH1419" i="8" s="1"/>
  <c r="AK773" i="8"/>
  <c r="AK1418" i="8" s="1"/>
  <c r="AO50" i="1" s="1"/>
  <c r="AJ773" i="8"/>
  <c r="AJ1418" i="8" s="1"/>
  <c r="AN50" i="1" s="1"/>
  <c r="AI773" i="8"/>
  <c r="AI1418" i="8" s="1"/>
  <c r="AM50" i="1" s="1"/>
  <c r="AH773" i="8"/>
  <c r="AH1418" i="8" s="1"/>
  <c r="AL50" i="1" s="1"/>
  <c r="AK772" i="8"/>
  <c r="AK1417" i="8" s="1"/>
  <c r="AJ772" i="8"/>
  <c r="AJ1417" i="8" s="1"/>
  <c r="AI772" i="8"/>
  <c r="AI1417" i="8" s="1"/>
  <c r="AH772" i="8"/>
  <c r="AH1417" i="8" s="1"/>
  <c r="AK771" i="8"/>
  <c r="AK1416" i="8" s="1"/>
  <c r="AJ771" i="8"/>
  <c r="AJ1416" i="8" s="1"/>
  <c r="AI771" i="8"/>
  <c r="AI1416" i="8" s="1"/>
  <c r="AH771" i="8"/>
  <c r="AH1416" i="8" s="1"/>
  <c r="AK770" i="8"/>
  <c r="AK1415" i="8" s="1"/>
  <c r="AJ770" i="8"/>
  <c r="AJ1415" i="8" s="1"/>
  <c r="AI770" i="8"/>
  <c r="AI1415" i="8" s="1"/>
  <c r="AH770" i="8"/>
  <c r="AH1415" i="8" s="1"/>
  <c r="AK769" i="8"/>
  <c r="AK1414" i="8" s="1"/>
  <c r="AJ769" i="8"/>
  <c r="AJ1414" i="8" s="1"/>
  <c r="AI769" i="8"/>
  <c r="AI1414" i="8" s="1"/>
  <c r="AH769" i="8"/>
  <c r="AH1414" i="8" s="1"/>
  <c r="AK768" i="8"/>
  <c r="AK1413" i="8" s="1"/>
  <c r="AO49" i="1" s="1"/>
  <c r="AJ768" i="8"/>
  <c r="AJ1413" i="8" s="1"/>
  <c r="AN49" i="1" s="1"/>
  <c r="AI768" i="8"/>
  <c r="AI1413" i="8" s="1"/>
  <c r="AM49" i="1" s="1"/>
  <c r="AH768" i="8"/>
  <c r="AH1413" i="8" s="1"/>
  <c r="AL49" i="1" s="1"/>
  <c r="AK767" i="8"/>
  <c r="AK1412" i="8" s="1"/>
  <c r="AJ767" i="8"/>
  <c r="AJ1412" i="8" s="1"/>
  <c r="AI767" i="8"/>
  <c r="AI1412" i="8" s="1"/>
  <c r="AH767" i="8"/>
  <c r="AH1412" i="8" s="1"/>
  <c r="AK766" i="8"/>
  <c r="AK1411" i="8" s="1"/>
  <c r="AJ766" i="8"/>
  <c r="AJ1411" i="8" s="1"/>
  <c r="AI766" i="8"/>
  <c r="AI1411" i="8" s="1"/>
  <c r="AH766" i="8"/>
  <c r="AH1411" i="8" s="1"/>
  <c r="AK765" i="8"/>
  <c r="AK1410" i="8" s="1"/>
  <c r="AJ765" i="8"/>
  <c r="AJ1410" i="8" s="1"/>
  <c r="AI765" i="8"/>
  <c r="AI1410" i="8" s="1"/>
  <c r="AH765" i="8"/>
  <c r="AH1410" i="8" s="1"/>
  <c r="AK764" i="8"/>
  <c r="AK1409" i="8" s="1"/>
  <c r="AO48" i="1" s="1"/>
  <c r="AJ764" i="8"/>
  <c r="AJ1409" i="8" s="1"/>
  <c r="AN48" i="1" s="1"/>
  <c r="AI764" i="8"/>
  <c r="AI1409" i="8" s="1"/>
  <c r="AM48" i="1" s="1"/>
  <c r="AH764" i="8"/>
  <c r="AH1409" i="8" s="1"/>
  <c r="AL48" i="1" s="1"/>
  <c r="AK763" i="8"/>
  <c r="AK1408" i="8" s="1"/>
  <c r="AO47" i="1" s="1"/>
  <c r="AJ763" i="8"/>
  <c r="AJ1408" i="8" s="1"/>
  <c r="AN47" i="1" s="1"/>
  <c r="AI763" i="8"/>
  <c r="AI1408" i="8" s="1"/>
  <c r="AM47" i="1" s="1"/>
  <c r="AH763" i="8"/>
  <c r="AH1408" i="8" s="1"/>
  <c r="AL47" i="1" s="1"/>
  <c r="AK762" i="8"/>
  <c r="AK1407" i="8" s="1"/>
  <c r="AJ762" i="8"/>
  <c r="AJ1407" i="8" s="1"/>
  <c r="AI762" i="8"/>
  <c r="AI1407" i="8" s="1"/>
  <c r="AH762" i="8"/>
  <c r="AH1407" i="8" s="1"/>
  <c r="AK761" i="8"/>
  <c r="AK1406" i="8" s="1"/>
  <c r="AO46" i="1" s="1"/>
  <c r="AJ761" i="8"/>
  <c r="AJ1406" i="8" s="1"/>
  <c r="AN46" i="1" s="1"/>
  <c r="AI761" i="8"/>
  <c r="AI1406" i="8" s="1"/>
  <c r="AM46" i="1" s="1"/>
  <c r="AH761" i="8"/>
  <c r="AH1406" i="8" s="1"/>
  <c r="AL46" i="1" s="1"/>
  <c r="AK760" i="8"/>
  <c r="AK1405" i="8" s="1"/>
  <c r="AJ760" i="8"/>
  <c r="AJ1405" i="8" s="1"/>
  <c r="AI760" i="8"/>
  <c r="AI1405" i="8" s="1"/>
  <c r="AH760" i="8"/>
  <c r="AH1405" i="8" s="1"/>
  <c r="AK759" i="8"/>
  <c r="AK1404" i="8" s="1"/>
  <c r="AJ759" i="8"/>
  <c r="AJ1404" i="8" s="1"/>
  <c r="AI759" i="8"/>
  <c r="AI1404" i="8" s="1"/>
  <c r="AH759" i="8"/>
  <c r="AH1404" i="8" s="1"/>
  <c r="AK758" i="8"/>
  <c r="AK1403" i="8" s="1"/>
  <c r="AO45" i="1" s="1"/>
  <c r="AJ758" i="8"/>
  <c r="AJ1403" i="8" s="1"/>
  <c r="AN45" i="1" s="1"/>
  <c r="AI758" i="8"/>
  <c r="AI1403" i="8" s="1"/>
  <c r="AM45" i="1" s="1"/>
  <c r="AH758" i="8"/>
  <c r="AH1403" i="8" s="1"/>
  <c r="AL45" i="1" s="1"/>
  <c r="AK757" i="8"/>
  <c r="AK1402" i="8" s="1"/>
  <c r="AO44" i="1" s="1"/>
  <c r="AJ757" i="8"/>
  <c r="AJ1402" i="8" s="1"/>
  <c r="AN44" i="1" s="1"/>
  <c r="AI757" i="8"/>
  <c r="AI1402" i="8" s="1"/>
  <c r="AM44" i="1" s="1"/>
  <c r="AH757" i="8"/>
  <c r="AH1402" i="8" s="1"/>
  <c r="AL44" i="1" s="1"/>
  <c r="AK756" i="8"/>
  <c r="AK1401" i="8" s="1"/>
  <c r="AJ756" i="8"/>
  <c r="AJ1401" i="8" s="1"/>
  <c r="AI756" i="8"/>
  <c r="AI1401" i="8" s="1"/>
  <c r="AH756" i="8"/>
  <c r="AH1401" i="8" s="1"/>
  <c r="AK755" i="8"/>
  <c r="AK1400" i="8" s="1"/>
  <c r="AJ755" i="8"/>
  <c r="AJ1400" i="8" s="1"/>
  <c r="AI755" i="8"/>
  <c r="AI1400" i="8" s="1"/>
  <c r="AH755" i="8"/>
  <c r="AH1400" i="8" s="1"/>
  <c r="AK754" i="8"/>
  <c r="AK1399" i="8" s="1"/>
  <c r="AJ754" i="8"/>
  <c r="AJ1399" i="8" s="1"/>
  <c r="AI754" i="8"/>
  <c r="AI1399" i="8" s="1"/>
  <c r="AH754" i="8"/>
  <c r="AH1399" i="8" s="1"/>
  <c r="AK753" i="8"/>
  <c r="AK1398" i="8" s="1"/>
  <c r="AO43" i="1" s="1"/>
  <c r="AJ753" i="8"/>
  <c r="AJ1398" i="8" s="1"/>
  <c r="AN43" i="1" s="1"/>
  <c r="AI753" i="8"/>
  <c r="AI1398" i="8" s="1"/>
  <c r="AM43" i="1" s="1"/>
  <c r="AH753" i="8"/>
  <c r="AH1398" i="8" s="1"/>
  <c r="AL43" i="1" s="1"/>
  <c r="AK752" i="8"/>
  <c r="AK1397" i="8" s="1"/>
  <c r="AJ752" i="8"/>
  <c r="AJ1397" i="8" s="1"/>
  <c r="AI752" i="8"/>
  <c r="AI1397" i="8" s="1"/>
  <c r="AH752" i="8"/>
  <c r="AH1397" i="8" s="1"/>
  <c r="AK751" i="8"/>
  <c r="AK1396" i="8" s="1"/>
  <c r="AO42" i="1" s="1"/>
  <c r="AJ751" i="8"/>
  <c r="AJ1396" i="8" s="1"/>
  <c r="AN42" i="1" s="1"/>
  <c r="AI751" i="8"/>
  <c r="AI1396" i="8" s="1"/>
  <c r="AM42" i="1" s="1"/>
  <c r="AH751" i="8"/>
  <c r="AH1396" i="8" s="1"/>
  <c r="AL42" i="1" s="1"/>
  <c r="AK750" i="8"/>
  <c r="AK1395" i="8" s="1"/>
  <c r="AO41" i="1" s="1"/>
  <c r="AJ750" i="8"/>
  <c r="AJ1395" i="8" s="1"/>
  <c r="AN41" i="1" s="1"/>
  <c r="AI750" i="8"/>
  <c r="AI1395" i="8" s="1"/>
  <c r="AM41" i="1" s="1"/>
  <c r="AH750" i="8"/>
  <c r="AH1395" i="8" s="1"/>
  <c r="AL41" i="1" s="1"/>
  <c r="AK749" i="8"/>
  <c r="AK1394" i="8" s="1"/>
  <c r="AJ749" i="8"/>
  <c r="AJ1394" i="8" s="1"/>
  <c r="AI749" i="8"/>
  <c r="AI1394" i="8" s="1"/>
  <c r="AH749" i="8"/>
  <c r="AH1394" i="8" s="1"/>
  <c r="AK748" i="8"/>
  <c r="AK1393" i="8" s="1"/>
  <c r="AJ748" i="8"/>
  <c r="AJ1393" i="8" s="1"/>
  <c r="AI748" i="8"/>
  <c r="AI1393" i="8" s="1"/>
  <c r="AH748" i="8"/>
  <c r="AH1393" i="8" s="1"/>
  <c r="AK747" i="8"/>
  <c r="AK1392" i="8" s="1"/>
  <c r="AJ747" i="8"/>
  <c r="AJ1392" i="8" s="1"/>
  <c r="AI747" i="8"/>
  <c r="AI1392" i="8" s="1"/>
  <c r="AH747" i="8"/>
  <c r="AH1392" i="8" s="1"/>
  <c r="AK746" i="8"/>
  <c r="AK1391" i="8" s="1"/>
  <c r="AO40" i="1" s="1"/>
  <c r="AJ746" i="8"/>
  <c r="AJ1391" i="8" s="1"/>
  <c r="AN40" i="1" s="1"/>
  <c r="AI746" i="8"/>
  <c r="AI1391" i="8" s="1"/>
  <c r="AM40" i="1" s="1"/>
  <c r="AH746" i="8"/>
  <c r="AH1391" i="8" s="1"/>
  <c r="AL40" i="1" s="1"/>
  <c r="AK745" i="8"/>
  <c r="AK1390" i="8" s="1"/>
  <c r="AJ745" i="8"/>
  <c r="AJ1390" i="8" s="1"/>
  <c r="AI745" i="8"/>
  <c r="AI1390" i="8" s="1"/>
  <c r="AH745" i="8"/>
  <c r="AH1390" i="8" s="1"/>
  <c r="AK744" i="8"/>
  <c r="AK1389" i="8" s="1"/>
  <c r="AJ744" i="8"/>
  <c r="AJ1389" i="8" s="1"/>
  <c r="AI744" i="8"/>
  <c r="AI1389" i="8" s="1"/>
  <c r="AH744" i="8"/>
  <c r="AH1389" i="8" s="1"/>
  <c r="AK743" i="8"/>
  <c r="AK1388" i="8" s="1"/>
  <c r="AO39" i="1" s="1"/>
  <c r="AJ743" i="8"/>
  <c r="AJ1388" i="8" s="1"/>
  <c r="AN39" i="1" s="1"/>
  <c r="AI743" i="8"/>
  <c r="AI1388" i="8" s="1"/>
  <c r="AM39" i="1" s="1"/>
  <c r="AH743" i="8"/>
  <c r="AH1388" i="8" s="1"/>
  <c r="AL39" i="1" s="1"/>
  <c r="AK742" i="8"/>
  <c r="AK1387" i="8" s="1"/>
  <c r="AO38" i="1" s="1"/>
  <c r="AJ742" i="8"/>
  <c r="AJ1387" i="8" s="1"/>
  <c r="AN38" i="1" s="1"/>
  <c r="AI742" i="8"/>
  <c r="AI1387" i="8" s="1"/>
  <c r="AM38" i="1" s="1"/>
  <c r="AH742" i="8"/>
  <c r="AH1387" i="8" s="1"/>
  <c r="AL38" i="1" s="1"/>
  <c r="AK741" i="8"/>
  <c r="AK1386" i="8" s="1"/>
  <c r="AO37" i="1" s="1"/>
  <c r="AJ741" i="8"/>
  <c r="AJ1386" i="8" s="1"/>
  <c r="AN37" i="1" s="1"/>
  <c r="AI741" i="8"/>
  <c r="AI1386" i="8" s="1"/>
  <c r="AM37" i="1" s="1"/>
  <c r="AH741" i="8"/>
  <c r="AH1386" i="8" s="1"/>
  <c r="AL37" i="1" s="1"/>
  <c r="AK740" i="8"/>
  <c r="AK1385" i="8" s="1"/>
  <c r="AO36" i="1" s="1"/>
  <c r="AJ740" i="8"/>
  <c r="AJ1385" i="8" s="1"/>
  <c r="AN36" i="1" s="1"/>
  <c r="AI740" i="8"/>
  <c r="AI1385" i="8" s="1"/>
  <c r="AM36" i="1" s="1"/>
  <c r="AH740" i="8"/>
  <c r="AH1385" i="8" s="1"/>
  <c r="AL36" i="1" s="1"/>
  <c r="AK739" i="8"/>
  <c r="AK1384" i="8" s="1"/>
  <c r="AO35" i="1" s="1"/>
  <c r="AJ739" i="8"/>
  <c r="AJ1384" i="8" s="1"/>
  <c r="AN35" i="1" s="1"/>
  <c r="AI739" i="8"/>
  <c r="AI1384" i="8" s="1"/>
  <c r="AM35" i="1" s="1"/>
  <c r="AH739" i="8"/>
  <c r="AH1384" i="8" s="1"/>
  <c r="AL35" i="1" s="1"/>
  <c r="AK738" i="8"/>
  <c r="AK1383" i="8" s="1"/>
  <c r="AJ738" i="8"/>
  <c r="AJ1383" i="8" s="1"/>
  <c r="AI738" i="8"/>
  <c r="AI1383" i="8" s="1"/>
  <c r="AH738" i="8"/>
  <c r="AH1383" i="8" s="1"/>
  <c r="AK737" i="8"/>
  <c r="AK1382" i="8" s="1"/>
  <c r="AJ737" i="8"/>
  <c r="AJ1382" i="8" s="1"/>
  <c r="AI737" i="8"/>
  <c r="AI1382" i="8" s="1"/>
  <c r="AH737" i="8"/>
  <c r="AH1382" i="8" s="1"/>
  <c r="AK736" i="8"/>
  <c r="AK1381" i="8" s="1"/>
  <c r="AO34" i="1" s="1"/>
  <c r="AJ736" i="8"/>
  <c r="AJ1381" i="8" s="1"/>
  <c r="AN34" i="1" s="1"/>
  <c r="AI736" i="8"/>
  <c r="AI1381" i="8" s="1"/>
  <c r="AM34" i="1" s="1"/>
  <c r="AH736" i="8"/>
  <c r="AH1381" i="8" s="1"/>
  <c r="AL34" i="1" s="1"/>
  <c r="AK735" i="8"/>
  <c r="AK1380" i="8" s="1"/>
  <c r="AO33" i="1" s="1"/>
  <c r="AJ735" i="8"/>
  <c r="AJ1380" i="8" s="1"/>
  <c r="AN33" i="1" s="1"/>
  <c r="AI735" i="8"/>
  <c r="AI1380" i="8" s="1"/>
  <c r="AM33" i="1" s="1"/>
  <c r="AH735" i="8"/>
  <c r="AH1380" i="8" s="1"/>
  <c r="AL33" i="1" s="1"/>
  <c r="AK734" i="8"/>
  <c r="AK1379" i="8" s="1"/>
  <c r="AO32" i="1" s="1"/>
  <c r="AJ734" i="8"/>
  <c r="AJ1379" i="8" s="1"/>
  <c r="AN32" i="1" s="1"/>
  <c r="AI734" i="8"/>
  <c r="AI1379" i="8" s="1"/>
  <c r="AM32" i="1" s="1"/>
  <c r="AH734" i="8"/>
  <c r="AH1379" i="8" s="1"/>
  <c r="AL32" i="1" s="1"/>
  <c r="AK733" i="8"/>
  <c r="AK1378" i="8" s="1"/>
  <c r="AO31" i="1" s="1"/>
  <c r="AJ733" i="8"/>
  <c r="AJ1378" i="8" s="1"/>
  <c r="AN31" i="1" s="1"/>
  <c r="AI733" i="8"/>
  <c r="AI1378" i="8" s="1"/>
  <c r="AM31" i="1" s="1"/>
  <c r="AH733" i="8"/>
  <c r="AH1378" i="8" s="1"/>
  <c r="AL31" i="1" s="1"/>
  <c r="AK732" i="8"/>
  <c r="AK1377" i="8" s="1"/>
  <c r="AJ732" i="8"/>
  <c r="AJ1377" i="8" s="1"/>
  <c r="AI732" i="8"/>
  <c r="AI1377" i="8" s="1"/>
  <c r="AH732" i="8"/>
  <c r="AH1377" i="8" s="1"/>
  <c r="AK731" i="8"/>
  <c r="AK1376" i="8" s="1"/>
  <c r="AJ731" i="8"/>
  <c r="AJ1376" i="8" s="1"/>
  <c r="AI731" i="8"/>
  <c r="AI1376" i="8" s="1"/>
  <c r="AH731" i="8"/>
  <c r="AH1376" i="8" s="1"/>
  <c r="AK730" i="8"/>
  <c r="AK1375" i="8" s="1"/>
  <c r="AJ730" i="8"/>
  <c r="AJ1375" i="8" s="1"/>
  <c r="AI730" i="8"/>
  <c r="AI1375" i="8" s="1"/>
  <c r="AH730" i="8"/>
  <c r="AH1375" i="8" s="1"/>
  <c r="AK729" i="8"/>
  <c r="AK1374" i="8" s="1"/>
  <c r="AO30" i="1" s="1"/>
  <c r="AJ729" i="8"/>
  <c r="AJ1374" i="8" s="1"/>
  <c r="AN30" i="1" s="1"/>
  <c r="AI729" i="8"/>
  <c r="AI1374" i="8" s="1"/>
  <c r="AM30" i="1" s="1"/>
  <c r="AH729" i="8"/>
  <c r="AH1374" i="8" s="1"/>
  <c r="AL30" i="1" s="1"/>
  <c r="AK728" i="8"/>
  <c r="AK1373" i="8" s="1"/>
  <c r="AJ728" i="8"/>
  <c r="AJ1373" i="8" s="1"/>
  <c r="AI728" i="8"/>
  <c r="AI1373" i="8" s="1"/>
  <c r="AH728" i="8"/>
  <c r="AH1373" i="8" s="1"/>
  <c r="AK727" i="8"/>
  <c r="AK1372" i="8" s="1"/>
  <c r="AJ727" i="8"/>
  <c r="AJ1372" i="8" s="1"/>
  <c r="AI727" i="8"/>
  <c r="AI1372" i="8" s="1"/>
  <c r="AH727" i="8"/>
  <c r="AH1372" i="8" s="1"/>
  <c r="AK726" i="8"/>
  <c r="AK1371" i="8" s="1"/>
  <c r="AO29" i="1" s="1"/>
  <c r="AJ726" i="8"/>
  <c r="AJ1371" i="8" s="1"/>
  <c r="AN29" i="1" s="1"/>
  <c r="AI726" i="8"/>
  <c r="AI1371" i="8" s="1"/>
  <c r="AM29" i="1" s="1"/>
  <c r="AH726" i="8"/>
  <c r="AH1371" i="8" s="1"/>
  <c r="AL29" i="1" s="1"/>
  <c r="AK725" i="8"/>
  <c r="AK1370" i="8" s="1"/>
  <c r="AJ725" i="8"/>
  <c r="AJ1370" i="8" s="1"/>
  <c r="AI725" i="8"/>
  <c r="AI1370" i="8" s="1"/>
  <c r="AH725" i="8"/>
  <c r="AH1370" i="8" s="1"/>
  <c r="AK724" i="8"/>
  <c r="AK1369" i="8" s="1"/>
  <c r="AO28" i="1" s="1"/>
  <c r="AJ724" i="8"/>
  <c r="AJ1369" i="8" s="1"/>
  <c r="AN28" i="1" s="1"/>
  <c r="AI724" i="8"/>
  <c r="AI1369" i="8" s="1"/>
  <c r="AM28" i="1" s="1"/>
  <c r="AH724" i="8"/>
  <c r="AH1369" i="8" s="1"/>
  <c r="AL28" i="1" s="1"/>
  <c r="AK723" i="8"/>
  <c r="AK1368" i="8" s="1"/>
  <c r="AO27" i="1" s="1"/>
  <c r="AJ723" i="8"/>
  <c r="AJ1368" i="8" s="1"/>
  <c r="AN27" i="1" s="1"/>
  <c r="AI723" i="8"/>
  <c r="AI1368" i="8" s="1"/>
  <c r="AM27" i="1" s="1"/>
  <c r="AH723" i="8"/>
  <c r="AH1368" i="8" s="1"/>
  <c r="AL27" i="1" s="1"/>
  <c r="AK722" i="8"/>
  <c r="AK1367" i="8" s="1"/>
  <c r="AJ722" i="8"/>
  <c r="AJ1367" i="8" s="1"/>
  <c r="AI722" i="8"/>
  <c r="AI1367" i="8" s="1"/>
  <c r="AH722" i="8"/>
  <c r="AH1367" i="8" s="1"/>
  <c r="AK721" i="8"/>
  <c r="AK1366" i="8" s="1"/>
  <c r="AJ721" i="8"/>
  <c r="AJ1366" i="8" s="1"/>
  <c r="AI721" i="8"/>
  <c r="AI1366" i="8" s="1"/>
  <c r="AH721" i="8"/>
  <c r="AH1366" i="8" s="1"/>
  <c r="AK720" i="8"/>
  <c r="AK1365" i="8" s="1"/>
  <c r="AO26" i="1" s="1"/>
  <c r="AJ720" i="8"/>
  <c r="AJ1365" i="8" s="1"/>
  <c r="AN26" i="1" s="1"/>
  <c r="AI720" i="8"/>
  <c r="AI1365" i="8" s="1"/>
  <c r="AM26" i="1" s="1"/>
  <c r="AH720" i="8"/>
  <c r="AH1365" i="8" s="1"/>
  <c r="AL26" i="1" s="1"/>
  <c r="AK719" i="8"/>
  <c r="AK1364" i="8" s="1"/>
  <c r="AJ719" i="8"/>
  <c r="AJ1364" i="8" s="1"/>
  <c r="AI719" i="8"/>
  <c r="AI1364" i="8" s="1"/>
  <c r="AH719" i="8"/>
  <c r="AH1364" i="8" s="1"/>
  <c r="AK718" i="8"/>
  <c r="AK1363" i="8" s="1"/>
  <c r="AJ718" i="8"/>
  <c r="AJ1363" i="8" s="1"/>
  <c r="AI718" i="8"/>
  <c r="AI1363" i="8" s="1"/>
  <c r="AH718" i="8"/>
  <c r="AH1363" i="8" s="1"/>
  <c r="AK717" i="8"/>
  <c r="AK1362" i="8" s="1"/>
  <c r="AJ717" i="8"/>
  <c r="AJ1362" i="8" s="1"/>
  <c r="AI717" i="8"/>
  <c r="AI1362" i="8" s="1"/>
  <c r="AH717" i="8"/>
  <c r="AH1362" i="8" s="1"/>
  <c r="AK716" i="8"/>
  <c r="AK1361" i="8" s="1"/>
  <c r="AO25" i="1" s="1"/>
  <c r="AJ716" i="8"/>
  <c r="AJ1361" i="8" s="1"/>
  <c r="AN25" i="1" s="1"/>
  <c r="AI716" i="8"/>
  <c r="AI1361" i="8" s="1"/>
  <c r="AM25" i="1" s="1"/>
  <c r="AH716" i="8"/>
  <c r="AH1361" i="8" s="1"/>
  <c r="AL25" i="1" s="1"/>
  <c r="AK715" i="8"/>
  <c r="AK1360" i="8" s="1"/>
  <c r="AJ715" i="8"/>
  <c r="AJ1360" i="8" s="1"/>
  <c r="AI715" i="8"/>
  <c r="AI1360" i="8" s="1"/>
  <c r="AH715" i="8"/>
  <c r="AH1360" i="8" s="1"/>
  <c r="AK714" i="8"/>
  <c r="AK1359" i="8" s="1"/>
  <c r="AO24" i="1" s="1"/>
  <c r="AJ714" i="8"/>
  <c r="AJ1359" i="8" s="1"/>
  <c r="AN24" i="1" s="1"/>
  <c r="AI714" i="8"/>
  <c r="AI1359" i="8" s="1"/>
  <c r="AM24" i="1" s="1"/>
  <c r="AH714" i="8"/>
  <c r="AH1359" i="8" s="1"/>
  <c r="AL24" i="1" s="1"/>
  <c r="AK713" i="8"/>
  <c r="AK1358" i="8" s="1"/>
  <c r="AO23" i="1" s="1"/>
  <c r="AJ713" i="8"/>
  <c r="AJ1358" i="8" s="1"/>
  <c r="AN23" i="1" s="1"/>
  <c r="AI713" i="8"/>
  <c r="AI1358" i="8" s="1"/>
  <c r="AM23" i="1" s="1"/>
  <c r="AH713" i="8"/>
  <c r="AH1358" i="8" s="1"/>
  <c r="AL23" i="1" s="1"/>
  <c r="AK712" i="8"/>
  <c r="AK1357" i="8" s="1"/>
  <c r="AO22" i="1" s="1"/>
  <c r="AJ712" i="8"/>
  <c r="AJ1357" i="8" s="1"/>
  <c r="AN22" i="1" s="1"/>
  <c r="AI712" i="8"/>
  <c r="AI1357" i="8" s="1"/>
  <c r="AM22" i="1" s="1"/>
  <c r="AH712" i="8"/>
  <c r="AH1357" i="8" s="1"/>
  <c r="AL22" i="1" s="1"/>
  <c r="AK711" i="8"/>
  <c r="AK1356" i="8" s="1"/>
  <c r="AJ711" i="8"/>
  <c r="AJ1356" i="8" s="1"/>
  <c r="AI711" i="8"/>
  <c r="AI1356" i="8" s="1"/>
  <c r="AH711" i="8"/>
  <c r="AH1356" i="8" s="1"/>
  <c r="AK710" i="8"/>
  <c r="AK1355" i="8" s="1"/>
  <c r="AO21" i="1" s="1"/>
  <c r="AJ710" i="8"/>
  <c r="AJ1355" i="8" s="1"/>
  <c r="AN21" i="1" s="1"/>
  <c r="AI710" i="8"/>
  <c r="AI1355" i="8" s="1"/>
  <c r="AM21" i="1" s="1"/>
  <c r="AH710" i="8"/>
  <c r="AH1355" i="8" s="1"/>
  <c r="AL21" i="1" s="1"/>
  <c r="AK709" i="8"/>
  <c r="AK1354" i="8" s="1"/>
  <c r="AJ709" i="8"/>
  <c r="AJ1354" i="8" s="1"/>
  <c r="AI709" i="8"/>
  <c r="AI1354" i="8" s="1"/>
  <c r="AH709" i="8"/>
  <c r="AH1354" i="8" s="1"/>
  <c r="AK708" i="8"/>
  <c r="AK1353" i="8" s="1"/>
  <c r="AJ708" i="8"/>
  <c r="AJ1353" i="8" s="1"/>
  <c r="AI708" i="8"/>
  <c r="AI1353" i="8" s="1"/>
  <c r="AH708" i="8"/>
  <c r="AH1353" i="8" s="1"/>
  <c r="AK707" i="8"/>
  <c r="AK1352" i="8" s="1"/>
  <c r="AJ707" i="8"/>
  <c r="AJ1352" i="8" s="1"/>
  <c r="AI707" i="8"/>
  <c r="AI1352" i="8" s="1"/>
  <c r="AH707" i="8"/>
  <c r="AH1352" i="8" s="1"/>
  <c r="AK706" i="8"/>
  <c r="AK1351" i="8" s="1"/>
  <c r="AO20" i="1" s="1"/>
  <c r="AJ706" i="8"/>
  <c r="AJ1351" i="8" s="1"/>
  <c r="AN20" i="1" s="1"/>
  <c r="AI706" i="8"/>
  <c r="AI1351" i="8" s="1"/>
  <c r="AM20" i="1" s="1"/>
  <c r="AH706" i="8"/>
  <c r="AH1351" i="8" s="1"/>
  <c r="AL20" i="1" s="1"/>
  <c r="AK705" i="8"/>
  <c r="AK1350" i="8" s="1"/>
  <c r="AJ705" i="8"/>
  <c r="AJ1350" i="8" s="1"/>
  <c r="AI705" i="8"/>
  <c r="AI1350" i="8" s="1"/>
  <c r="AH705" i="8"/>
  <c r="AH1350" i="8" s="1"/>
  <c r="AK704" i="8"/>
  <c r="AK1349" i="8" s="1"/>
  <c r="AO19" i="1" s="1"/>
  <c r="AJ704" i="8"/>
  <c r="AJ1349" i="8" s="1"/>
  <c r="AN19" i="1" s="1"/>
  <c r="AI704" i="8"/>
  <c r="AI1349" i="8" s="1"/>
  <c r="AM19" i="1" s="1"/>
  <c r="AH704" i="8"/>
  <c r="AH1349" i="8" s="1"/>
  <c r="AL19" i="1" s="1"/>
  <c r="AK703" i="8"/>
  <c r="AK1348" i="8" s="1"/>
  <c r="AO18" i="1" s="1"/>
  <c r="AJ703" i="8"/>
  <c r="AJ1348" i="8" s="1"/>
  <c r="AN18" i="1" s="1"/>
  <c r="AI703" i="8"/>
  <c r="AI1348" i="8" s="1"/>
  <c r="AM18" i="1" s="1"/>
  <c r="AH703" i="8"/>
  <c r="AH1348" i="8" s="1"/>
  <c r="AL18" i="1" s="1"/>
  <c r="AK702" i="8"/>
  <c r="AK1347" i="8" s="1"/>
  <c r="AJ702" i="8"/>
  <c r="AJ1347" i="8" s="1"/>
  <c r="AI702" i="8"/>
  <c r="AI1347" i="8" s="1"/>
  <c r="AH702" i="8"/>
  <c r="AH1347" i="8" s="1"/>
  <c r="AK701" i="8"/>
  <c r="AK1346" i="8" s="1"/>
  <c r="AJ701" i="8"/>
  <c r="AJ1346" i="8" s="1"/>
  <c r="AI701" i="8"/>
  <c r="AI1346" i="8" s="1"/>
  <c r="AH701" i="8"/>
  <c r="AH1346" i="8" s="1"/>
  <c r="AK700" i="8"/>
  <c r="AK1345" i="8" s="1"/>
  <c r="AJ700" i="8"/>
  <c r="AJ1345" i="8" s="1"/>
  <c r="AI700" i="8"/>
  <c r="AI1345" i="8" s="1"/>
  <c r="AH700" i="8"/>
  <c r="AH1345" i="8" s="1"/>
  <c r="AK699" i="8"/>
  <c r="AK1344" i="8" s="1"/>
  <c r="AO17" i="1" s="1"/>
  <c r="AJ699" i="8"/>
  <c r="AJ1344" i="8" s="1"/>
  <c r="AN17" i="1" s="1"/>
  <c r="AI699" i="8"/>
  <c r="AI1344" i="8" s="1"/>
  <c r="AM17" i="1" s="1"/>
  <c r="AH699" i="8"/>
  <c r="AH1344" i="8" s="1"/>
  <c r="AL17" i="1" s="1"/>
  <c r="AK698" i="8"/>
  <c r="AK1343" i="8" s="1"/>
  <c r="AJ698" i="8"/>
  <c r="AJ1343" i="8" s="1"/>
  <c r="AI698" i="8"/>
  <c r="AI1343" i="8" s="1"/>
  <c r="AH698" i="8"/>
  <c r="AH1343" i="8" s="1"/>
  <c r="AK697" i="8"/>
  <c r="AK1342" i="8" s="1"/>
  <c r="AO16" i="1" s="1"/>
  <c r="AJ697" i="8"/>
  <c r="AJ1342" i="8" s="1"/>
  <c r="AN16" i="1" s="1"/>
  <c r="AI697" i="8"/>
  <c r="AI1342" i="8" s="1"/>
  <c r="AM16" i="1" s="1"/>
  <c r="AH697" i="8"/>
  <c r="AH1342" i="8" s="1"/>
  <c r="AL16" i="1" s="1"/>
  <c r="AK696" i="8"/>
  <c r="AK1341" i="8" s="1"/>
  <c r="AJ696" i="8"/>
  <c r="AJ1341" i="8" s="1"/>
  <c r="AI696" i="8"/>
  <c r="AI1341" i="8" s="1"/>
  <c r="AH696" i="8"/>
  <c r="AH1341" i="8" s="1"/>
  <c r="AK695" i="8"/>
  <c r="AK1340" i="8" s="1"/>
  <c r="AJ695" i="8"/>
  <c r="AJ1340" i="8" s="1"/>
  <c r="AI695" i="8"/>
  <c r="AI1340" i="8" s="1"/>
  <c r="AH695" i="8"/>
  <c r="AH1340" i="8" s="1"/>
  <c r="AK694" i="8"/>
  <c r="AK1339" i="8" s="1"/>
  <c r="AJ694" i="8"/>
  <c r="AJ1339" i="8" s="1"/>
  <c r="AI694" i="8"/>
  <c r="AI1339" i="8" s="1"/>
  <c r="AH694" i="8"/>
  <c r="AH1339" i="8" s="1"/>
  <c r="AK693" i="8"/>
  <c r="AK1338" i="8" s="1"/>
  <c r="AO15" i="1" s="1"/>
  <c r="AJ693" i="8"/>
  <c r="AJ1338" i="8" s="1"/>
  <c r="AN15" i="1" s="1"/>
  <c r="AI693" i="8"/>
  <c r="AI1338" i="8" s="1"/>
  <c r="AM15" i="1" s="1"/>
  <c r="AH693" i="8"/>
  <c r="AH1338" i="8" s="1"/>
  <c r="AL15" i="1" s="1"/>
  <c r="AK692" i="8"/>
  <c r="AK1337" i="8" s="1"/>
  <c r="AJ692" i="8"/>
  <c r="AJ1337" i="8" s="1"/>
  <c r="AI692" i="8"/>
  <c r="AI1337" i="8" s="1"/>
  <c r="AH692" i="8"/>
  <c r="AH1337" i="8" s="1"/>
  <c r="AK691" i="8"/>
  <c r="AK1336" i="8" s="1"/>
  <c r="AJ691" i="8"/>
  <c r="AJ1336" i="8" s="1"/>
  <c r="AI691" i="8"/>
  <c r="AI1336" i="8" s="1"/>
  <c r="AH691" i="8"/>
  <c r="AH1336" i="8" s="1"/>
  <c r="AK690" i="8"/>
  <c r="AK1335" i="8" s="1"/>
  <c r="AJ690" i="8"/>
  <c r="AJ1335" i="8" s="1"/>
  <c r="AI690" i="8"/>
  <c r="AI1335" i="8" s="1"/>
  <c r="AH690" i="8"/>
  <c r="AH1335" i="8" s="1"/>
  <c r="AK689" i="8"/>
  <c r="AK1334" i="8" s="1"/>
  <c r="AJ689" i="8"/>
  <c r="AJ1334" i="8" s="1"/>
  <c r="AI689" i="8"/>
  <c r="AI1334" i="8" s="1"/>
  <c r="AH689" i="8"/>
  <c r="AH1334" i="8" s="1"/>
  <c r="AK688" i="8"/>
  <c r="AK1333" i="8" s="1"/>
  <c r="AJ688" i="8"/>
  <c r="AJ1333" i="8" s="1"/>
  <c r="AI688" i="8"/>
  <c r="AI1333" i="8" s="1"/>
  <c r="AH688" i="8"/>
  <c r="AH1333" i="8" s="1"/>
  <c r="AK687" i="8"/>
  <c r="AK1332" i="8" s="1"/>
  <c r="AO14" i="1" s="1"/>
  <c r="AJ687" i="8"/>
  <c r="AJ1332" i="8" s="1"/>
  <c r="AN14" i="1" s="1"/>
  <c r="AI687" i="8"/>
  <c r="AI1332" i="8" s="1"/>
  <c r="AM14" i="1" s="1"/>
  <c r="AH687" i="8"/>
  <c r="AH1332" i="8" s="1"/>
  <c r="AL14" i="1" s="1"/>
  <c r="AK686" i="8"/>
  <c r="AK1331" i="8" s="1"/>
  <c r="AO13" i="1" s="1"/>
  <c r="AJ686" i="8"/>
  <c r="AJ1331" i="8" s="1"/>
  <c r="AN13" i="1" s="1"/>
  <c r="AI686" i="8"/>
  <c r="AI1331" i="8" s="1"/>
  <c r="AM13" i="1" s="1"/>
  <c r="AH686" i="8"/>
  <c r="AH1331" i="8" s="1"/>
  <c r="AL13" i="1" s="1"/>
  <c r="AK685" i="8"/>
  <c r="AK1330" i="8" s="1"/>
  <c r="AO12" i="1" s="1"/>
  <c r="AJ685" i="8"/>
  <c r="AJ1330" i="8" s="1"/>
  <c r="AN12" i="1" s="1"/>
  <c r="AI685" i="8"/>
  <c r="AI1330" i="8" s="1"/>
  <c r="AM12" i="1" s="1"/>
  <c r="AH685" i="8"/>
  <c r="AH1330" i="8" s="1"/>
  <c r="AL12" i="1" s="1"/>
  <c r="AK684" i="8"/>
  <c r="AK1329" i="8" s="1"/>
  <c r="AO11" i="1" s="1"/>
  <c r="AJ684" i="8"/>
  <c r="AJ1329" i="8" s="1"/>
  <c r="AN11" i="1" s="1"/>
  <c r="AI684" i="8"/>
  <c r="AI1329" i="8" s="1"/>
  <c r="AM11" i="1" s="1"/>
  <c r="AH684" i="8"/>
  <c r="AH1329" i="8" s="1"/>
  <c r="AL11" i="1" s="1"/>
  <c r="AK683" i="8"/>
  <c r="AK1328" i="8" s="1"/>
  <c r="AJ683" i="8"/>
  <c r="AJ1328" i="8" s="1"/>
  <c r="AI683" i="8"/>
  <c r="AI1328" i="8" s="1"/>
  <c r="AH683" i="8"/>
  <c r="AH1328" i="8" s="1"/>
  <c r="AK682" i="8"/>
  <c r="AK1327" i="8" s="1"/>
  <c r="AJ682" i="8"/>
  <c r="AJ1327" i="8" s="1"/>
  <c r="AI682" i="8"/>
  <c r="AI1327" i="8" s="1"/>
  <c r="AH682" i="8"/>
  <c r="AH1327" i="8" s="1"/>
  <c r="AK681" i="8"/>
  <c r="AK1326" i="8" s="1"/>
  <c r="AJ681" i="8"/>
  <c r="AJ1326" i="8" s="1"/>
  <c r="AI681" i="8"/>
  <c r="AI1326" i="8" s="1"/>
  <c r="AH681" i="8"/>
  <c r="AH1326" i="8" s="1"/>
  <c r="AK680" i="8"/>
  <c r="AK1325" i="8" s="1"/>
  <c r="AJ680" i="8"/>
  <c r="AJ1325" i="8" s="1"/>
  <c r="AI680" i="8"/>
  <c r="AI1325" i="8" s="1"/>
  <c r="AH680" i="8"/>
  <c r="AH1325" i="8" s="1"/>
  <c r="AK679" i="8"/>
  <c r="AK1324" i="8" s="1"/>
  <c r="AJ679" i="8"/>
  <c r="AJ1324" i="8" s="1"/>
  <c r="AI679" i="8"/>
  <c r="AI1324" i="8" s="1"/>
  <c r="AH679" i="8"/>
  <c r="AH1324" i="8" s="1"/>
  <c r="AK678" i="8"/>
  <c r="AK1323" i="8" s="1"/>
  <c r="AJ678" i="8"/>
  <c r="AJ1323" i="8" s="1"/>
  <c r="AI678" i="8"/>
  <c r="AI1323" i="8" s="1"/>
  <c r="AH678" i="8"/>
  <c r="AH1323" i="8" s="1"/>
  <c r="AK677" i="8"/>
  <c r="AK1322" i="8" s="1"/>
  <c r="AO10" i="1" s="1"/>
  <c r="AJ677" i="8"/>
  <c r="AJ1322" i="8" s="1"/>
  <c r="AN10" i="1" s="1"/>
  <c r="AI677" i="8"/>
  <c r="AI1322" i="8" s="1"/>
  <c r="AM10" i="1" s="1"/>
  <c r="AH677" i="8"/>
  <c r="AH1322" i="8" s="1"/>
  <c r="AL10" i="1" s="1"/>
  <c r="AK676" i="8"/>
  <c r="AK1321" i="8" s="1"/>
  <c r="AO9" i="1" s="1"/>
  <c r="AO206" i="1" s="1"/>
  <c r="AJ676" i="8"/>
  <c r="AJ1321" i="8" s="1"/>
  <c r="AN9" i="1" s="1"/>
  <c r="AN206" i="1" s="1"/>
  <c r="AI676" i="8"/>
  <c r="AI1321" i="8" s="1"/>
  <c r="AM9" i="1" s="1"/>
  <c r="AH676" i="8"/>
  <c r="AH1321" i="8" s="1"/>
  <c r="AL9" i="1" s="1"/>
  <c r="AL206" i="1" s="1"/>
  <c r="AK675" i="8"/>
  <c r="AK1320" i="8" s="1"/>
  <c r="AO8" i="1" s="1"/>
  <c r="AJ675" i="8"/>
  <c r="AJ1320" i="8" s="1"/>
  <c r="AN8" i="1" s="1"/>
  <c r="AI675" i="8"/>
  <c r="AI1320" i="8" s="1"/>
  <c r="AM8" i="1" s="1"/>
  <c r="AH675" i="8"/>
  <c r="AH1320" i="8" s="1"/>
  <c r="AL8" i="1" s="1"/>
  <c r="AK674" i="8"/>
  <c r="AK1319" i="8" s="1"/>
  <c r="AO7" i="1" s="1"/>
  <c r="AJ674" i="8"/>
  <c r="AJ1319" i="8" s="1"/>
  <c r="AN7" i="1" s="1"/>
  <c r="AI674" i="8"/>
  <c r="AI1319" i="8" s="1"/>
  <c r="AM7" i="1" s="1"/>
  <c r="AH674" i="8"/>
  <c r="AH1319" i="8" s="1"/>
  <c r="AL7" i="1" s="1"/>
  <c r="AK673" i="8"/>
  <c r="AK1318" i="8" s="1"/>
  <c r="AO6" i="1" s="1"/>
  <c r="AJ673" i="8"/>
  <c r="AJ1318" i="8" s="1"/>
  <c r="AN6" i="1" s="1"/>
  <c r="AI673" i="8"/>
  <c r="AI1318" i="8" s="1"/>
  <c r="AM6" i="1" s="1"/>
  <c r="AH673" i="8"/>
  <c r="AH1318" i="8" s="1"/>
  <c r="AL6" i="1" s="1"/>
  <c r="AK672" i="8"/>
  <c r="AK1317" i="8" s="1"/>
  <c r="AJ672" i="8"/>
  <c r="AJ1317" i="8" s="1"/>
  <c r="AI672" i="8"/>
  <c r="AI1317" i="8" s="1"/>
  <c r="AH672" i="8"/>
  <c r="AH1317" i="8" s="1"/>
  <c r="AK671" i="8"/>
  <c r="AK1316" i="8" s="1"/>
  <c r="AJ671" i="8"/>
  <c r="AJ1316" i="8" s="1"/>
  <c r="AI671" i="8"/>
  <c r="AI1316" i="8" s="1"/>
  <c r="AH671" i="8"/>
  <c r="AH1316" i="8" s="1"/>
  <c r="AK670" i="8"/>
  <c r="AK1315" i="8" s="1"/>
  <c r="AJ670" i="8"/>
  <c r="AJ1315" i="8" s="1"/>
  <c r="AI670" i="8"/>
  <c r="AI1315" i="8" s="1"/>
  <c r="AH670" i="8"/>
  <c r="AH1315" i="8" s="1"/>
  <c r="AK669" i="8"/>
  <c r="AK1314" i="8" s="1"/>
  <c r="AJ669" i="8"/>
  <c r="AJ1314" i="8" s="1"/>
  <c r="AI669" i="8"/>
  <c r="AI1314" i="8" s="1"/>
  <c r="AH669" i="8"/>
  <c r="AH1314" i="8" s="1"/>
  <c r="AK668" i="8"/>
  <c r="AK1313" i="8" s="1"/>
  <c r="AJ668" i="8"/>
  <c r="AJ1313" i="8" s="1"/>
  <c r="AI668" i="8"/>
  <c r="AI1313" i="8" s="1"/>
  <c r="AH668" i="8"/>
  <c r="AH1313" i="8" s="1"/>
  <c r="AK667" i="8"/>
  <c r="AK1312" i="8" s="1"/>
  <c r="AJ667" i="8"/>
  <c r="AJ1312" i="8" s="1"/>
  <c r="AI667" i="8"/>
  <c r="AI1312" i="8" s="1"/>
  <c r="AH667" i="8"/>
  <c r="AH1312" i="8" s="1"/>
  <c r="AK666" i="8"/>
  <c r="AK1311" i="8" s="1"/>
  <c r="AO5" i="1" s="1"/>
  <c r="AJ666" i="8"/>
  <c r="AJ1311" i="8" s="1"/>
  <c r="AN5" i="1" s="1"/>
  <c r="AI666" i="8"/>
  <c r="AI1311" i="8" s="1"/>
  <c r="AM5" i="1" s="1"/>
  <c r="AH666" i="8"/>
  <c r="AH1311" i="8" s="1"/>
  <c r="AL5" i="1" s="1"/>
  <c r="AK665" i="8"/>
  <c r="AK1310" i="8" s="1"/>
  <c r="AO4" i="1" s="1"/>
  <c r="AO205" i="1" s="1"/>
  <c r="AJ665" i="8"/>
  <c r="AJ1310" i="8" s="1"/>
  <c r="AN4" i="1" s="1"/>
  <c r="AN205" i="1" s="1"/>
  <c r="AI665" i="8"/>
  <c r="AI1310" i="8" s="1"/>
  <c r="AM4" i="1" s="1"/>
  <c r="AM205" i="1" s="1"/>
  <c r="AH665" i="8"/>
  <c r="AH1310" i="8" s="1"/>
  <c r="AL4" i="1" s="1"/>
  <c r="AL205" i="1" s="1"/>
  <c r="AK664" i="8"/>
  <c r="AK1309" i="8" s="1"/>
  <c r="AO3" i="1" s="1"/>
  <c r="AJ664" i="8"/>
  <c r="AJ1309" i="8" s="1"/>
  <c r="AN3" i="1" s="1"/>
  <c r="AI664" i="8"/>
  <c r="AI1309" i="8" s="1"/>
  <c r="AM3" i="1" s="1"/>
  <c r="AH664" i="8"/>
  <c r="AH1309" i="8" s="1"/>
  <c r="AL3" i="1" s="1"/>
  <c r="AK663" i="8"/>
  <c r="AK1308" i="8" s="1"/>
  <c r="AJ663" i="8"/>
  <c r="AJ1308" i="8" s="1"/>
  <c r="AI663" i="8"/>
  <c r="AI1308" i="8" s="1"/>
  <c r="AH663" i="8"/>
  <c r="AH1308" i="8" s="1"/>
  <c r="AK662" i="8"/>
  <c r="AK1307" i="8" s="1"/>
  <c r="AJ662" i="8"/>
  <c r="AJ1307" i="8" s="1"/>
  <c r="AI662" i="8"/>
  <c r="AI1307" i="8" s="1"/>
  <c r="AH662" i="8"/>
  <c r="AH1307" i="8" s="1"/>
  <c r="AJ10" i="1"/>
  <c r="AJ17" i="1"/>
  <c r="AJ18" i="1"/>
  <c r="AJ33" i="1"/>
  <c r="AJ42" i="1"/>
  <c r="AJ49" i="1"/>
  <c r="AJ50" i="1"/>
  <c r="AJ57" i="1"/>
  <c r="AJ65" i="1"/>
  <c r="AJ66" i="1"/>
  <c r="AJ81" i="1"/>
  <c r="AJ90" i="1"/>
  <c r="AJ97" i="1"/>
  <c r="AJ105" i="1"/>
  <c r="AJ113" i="1"/>
  <c r="AJ122" i="1"/>
  <c r="AJ129" i="1"/>
  <c r="AJ137" i="1"/>
  <c r="AJ138" i="1"/>
  <c r="AJ145" i="1"/>
  <c r="AJ153" i="1"/>
  <c r="AJ161" i="1"/>
  <c r="AJ169" i="1"/>
  <c r="AJ177" i="1"/>
  <c r="AJ178" i="1"/>
  <c r="AJ186" i="1"/>
  <c r="AJ193" i="1"/>
  <c r="AJ194" i="1"/>
  <c r="AJ201" i="1"/>
  <c r="AK8" i="1"/>
  <c r="AK16" i="1"/>
  <c r="AK17" i="1"/>
  <c r="AK24" i="1"/>
  <c r="AK33" i="1"/>
  <c r="AK40" i="1"/>
  <c r="AK46" i="1"/>
  <c r="AK52" i="1"/>
  <c r="AK53" i="1"/>
  <c r="AK57" i="1"/>
  <c r="AK62" i="1"/>
  <c r="AK73" i="1"/>
  <c r="AK80" i="1"/>
  <c r="AK84" i="1"/>
  <c r="AK85" i="1"/>
  <c r="AK90" i="1"/>
  <c r="AK94" i="1"/>
  <c r="AK105" i="1"/>
  <c r="AK106" i="1"/>
  <c r="AK116" i="1"/>
  <c r="AK117" i="1"/>
  <c r="AK122" i="1"/>
  <c r="AK126" i="1"/>
  <c r="AK128" i="1"/>
  <c r="AK132" i="1"/>
  <c r="AK137" i="1"/>
  <c r="AK138" i="1"/>
  <c r="AK142" i="1"/>
  <c r="AK143" i="1"/>
  <c r="AK146" i="1"/>
  <c r="AK147" i="1"/>
  <c r="AK150" i="1"/>
  <c r="AK151" i="1"/>
  <c r="AK154" i="1"/>
  <c r="AK155" i="1"/>
  <c r="AK159" i="1"/>
  <c r="AK162" i="1"/>
  <c r="AK163" i="1"/>
  <c r="AK170" i="1"/>
  <c r="AK171" i="1"/>
  <c r="AK174" i="1"/>
  <c r="AK178" i="1"/>
  <c r="AK179" i="1"/>
  <c r="AK186" i="1"/>
  <c r="AK187" i="1"/>
  <c r="AK194" i="1"/>
  <c r="AK195" i="1"/>
  <c r="AK202" i="1"/>
  <c r="AK203" i="1"/>
  <c r="E211" i="1"/>
  <c r="E210" i="1"/>
  <c r="AI210" i="1" s="1"/>
  <c r="AJ1" i="1"/>
  <c r="AJ209" i="1" s="1"/>
  <c r="AK1" i="1"/>
  <c r="AK209" i="1" s="1"/>
  <c r="AG1739" i="8"/>
  <c r="AF1739" i="8"/>
  <c r="AG1738" i="8"/>
  <c r="AF1738" i="8"/>
  <c r="AJ203" i="1" s="1"/>
  <c r="AG1737" i="8"/>
  <c r="AF1737" i="8"/>
  <c r="AJ202" i="1" s="1"/>
  <c r="AG1736" i="8"/>
  <c r="AK201" i="1" s="1"/>
  <c r="AF1736" i="8"/>
  <c r="AG1735" i="8"/>
  <c r="AK200" i="1" s="1"/>
  <c r="AF1735" i="8"/>
  <c r="AJ200" i="1" s="1"/>
  <c r="AG1734" i="8"/>
  <c r="AF1734" i="8"/>
  <c r="AG1733" i="8"/>
  <c r="AK199" i="1" s="1"/>
  <c r="AF1733" i="8"/>
  <c r="AJ199" i="1" s="1"/>
  <c r="AG1732" i="8"/>
  <c r="AF1732" i="8"/>
  <c r="AG1731" i="8"/>
  <c r="AK198" i="1" s="1"/>
  <c r="AF1731" i="8"/>
  <c r="AJ198" i="1" s="1"/>
  <c r="AG1730" i="8"/>
  <c r="AF1730" i="8"/>
  <c r="AG1729" i="8"/>
  <c r="AF1729" i="8"/>
  <c r="AG1728" i="8"/>
  <c r="AK197" i="1" s="1"/>
  <c r="AF1728" i="8"/>
  <c r="AJ197" i="1" s="1"/>
  <c r="AG1727" i="8"/>
  <c r="AF1727" i="8"/>
  <c r="AG1726" i="8"/>
  <c r="AF1726" i="8"/>
  <c r="AG1725" i="8"/>
  <c r="AK196" i="1" s="1"/>
  <c r="AF1725" i="8"/>
  <c r="AJ196" i="1" s="1"/>
  <c r="AG1724" i="8"/>
  <c r="AF1724" i="8"/>
  <c r="AG1723" i="8"/>
  <c r="AF1723" i="8"/>
  <c r="AG1722" i="8"/>
  <c r="AF1722" i="8"/>
  <c r="AJ195" i="1" s="1"/>
  <c r="AG1721" i="8"/>
  <c r="AF1721" i="8"/>
  <c r="AG1720" i="8"/>
  <c r="AF1720" i="8"/>
  <c r="AG1719" i="8"/>
  <c r="AF1719" i="8"/>
  <c r="AG1718" i="8"/>
  <c r="AK193" i="1" s="1"/>
  <c r="AF1718" i="8"/>
  <c r="AG1717" i="8"/>
  <c r="AF1717" i="8"/>
  <c r="AG1716" i="8"/>
  <c r="AK192" i="1" s="1"/>
  <c r="AF1716" i="8"/>
  <c r="AJ192" i="1" s="1"/>
  <c r="AG1715" i="8"/>
  <c r="AK191" i="1" s="1"/>
  <c r="AF1715" i="8"/>
  <c r="AJ191" i="1" s="1"/>
  <c r="AG1714" i="8"/>
  <c r="AF1714" i="8"/>
  <c r="AG1713" i="8"/>
  <c r="AK190" i="1" s="1"/>
  <c r="AF1713" i="8"/>
  <c r="AJ190" i="1" s="1"/>
  <c r="AG1712" i="8"/>
  <c r="AK189" i="1" s="1"/>
  <c r="AF1712" i="8"/>
  <c r="AJ189" i="1" s="1"/>
  <c r="AG1711" i="8"/>
  <c r="AF1711" i="8"/>
  <c r="AG1710" i="8"/>
  <c r="AK188" i="1" s="1"/>
  <c r="AF1710" i="8"/>
  <c r="AJ188" i="1" s="1"/>
  <c r="AG1709" i="8"/>
  <c r="AF1709" i="8"/>
  <c r="AJ187" i="1" s="1"/>
  <c r="AG1708" i="8"/>
  <c r="AF1708" i="8"/>
  <c r="AG1707" i="8"/>
  <c r="AK185" i="1" s="1"/>
  <c r="AF1707" i="8"/>
  <c r="AJ185" i="1" s="1"/>
  <c r="AG1706" i="8"/>
  <c r="AK184" i="1" s="1"/>
  <c r="AF1706" i="8"/>
  <c r="AJ184" i="1" s="1"/>
  <c r="AG1705" i="8"/>
  <c r="AK183" i="1" s="1"/>
  <c r="AF1705" i="8"/>
  <c r="AJ183" i="1" s="1"/>
  <c r="AG1704" i="8"/>
  <c r="AF1704" i="8"/>
  <c r="AG1703" i="8"/>
  <c r="AK182" i="1" s="1"/>
  <c r="AF1703" i="8"/>
  <c r="AJ182" i="1" s="1"/>
  <c r="AG1702" i="8"/>
  <c r="AF1702" i="8"/>
  <c r="AG1701" i="8"/>
  <c r="AF1701" i="8"/>
  <c r="AG1700" i="8"/>
  <c r="AF1700" i="8"/>
  <c r="AG1699" i="8"/>
  <c r="AF1699" i="8"/>
  <c r="AG1698" i="8"/>
  <c r="AF1698" i="8"/>
  <c r="AG1697" i="8"/>
  <c r="AK181" i="1" s="1"/>
  <c r="AF1697" i="8"/>
  <c r="AJ181" i="1" s="1"/>
  <c r="AG1696" i="8"/>
  <c r="AK180" i="1" s="1"/>
  <c r="AF1696" i="8"/>
  <c r="AJ180" i="1" s="1"/>
  <c r="AG1695" i="8"/>
  <c r="AF1695" i="8"/>
  <c r="AJ179" i="1" s="1"/>
  <c r="AG1694" i="8"/>
  <c r="AF1694" i="8"/>
  <c r="AG1693" i="8"/>
  <c r="AF1693" i="8"/>
  <c r="AG1692" i="8"/>
  <c r="AF1692" i="8"/>
  <c r="AG1691" i="8"/>
  <c r="AF1691" i="8"/>
  <c r="AG1690" i="8"/>
  <c r="AF1690" i="8"/>
  <c r="AG1689" i="8"/>
  <c r="AK177" i="1" s="1"/>
  <c r="AF1689" i="8"/>
  <c r="AG1688" i="8"/>
  <c r="AF1688" i="8"/>
  <c r="AG1687" i="8"/>
  <c r="AK176" i="1" s="1"/>
  <c r="AF1687" i="8"/>
  <c r="AJ176" i="1" s="1"/>
  <c r="AG1686" i="8"/>
  <c r="AF1686" i="8"/>
  <c r="AG1685" i="8"/>
  <c r="AK175" i="1" s="1"/>
  <c r="AF1685" i="8"/>
  <c r="AJ175" i="1" s="1"/>
  <c r="AG1684" i="8"/>
  <c r="AF1684" i="8"/>
  <c r="AJ174" i="1" s="1"/>
  <c r="AG1683" i="8"/>
  <c r="AK173" i="1" s="1"/>
  <c r="AF1683" i="8"/>
  <c r="AJ173" i="1" s="1"/>
  <c r="AG1682" i="8"/>
  <c r="AK172" i="1" s="1"/>
  <c r="AF1682" i="8"/>
  <c r="AJ172" i="1" s="1"/>
  <c r="AG1681" i="8"/>
  <c r="AF1681" i="8"/>
  <c r="AG1680" i="8"/>
  <c r="AF1680" i="8"/>
  <c r="AJ171" i="1" s="1"/>
  <c r="AG1679" i="8"/>
  <c r="AF1679" i="8"/>
  <c r="AJ170" i="1" s="1"/>
  <c r="AG1678" i="8"/>
  <c r="AK169" i="1" s="1"/>
  <c r="AF1678" i="8"/>
  <c r="AG1677" i="8"/>
  <c r="AK168" i="1" s="1"/>
  <c r="AF1677" i="8"/>
  <c r="AJ168" i="1" s="1"/>
  <c r="AG1676" i="8"/>
  <c r="AF1676" i="8"/>
  <c r="AG1675" i="8"/>
  <c r="AF1675" i="8"/>
  <c r="AG1674" i="8"/>
  <c r="AF1674" i="8"/>
  <c r="AG1673" i="8"/>
  <c r="AK167" i="1" s="1"/>
  <c r="AF1673" i="8"/>
  <c r="AJ167" i="1" s="1"/>
  <c r="AG1672" i="8"/>
  <c r="AF1672" i="8"/>
  <c r="AG1671" i="8"/>
  <c r="AK166" i="1" s="1"/>
  <c r="AF1671" i="8"/>
  <c r="AJ166" i="1" s="1"/>
  <c r="AG1670" i="8"/>
  <c r="AF1670" i="8"/>
  <c r="AG1669" i="8"/>
  <c r="AF1669" i="8"/>
  <c r="AG1668" i="8"/>
  <c r="AK165" i="1" s="1"/>
  <c r="AF1668" i="8"/>
  <c r="AJ165" i="1" s="1"/>
  <c r="AG1667" i="8"/>
  <c r="AF1667" i="8"/>
  <c r="AG1666" i="8"/>
  <c r="AK164" i="1" s="1"/>
  <c r="AF1666" i="8"/>
  <c r="AJ164" i="1" s="1"/>
  <c r="AG1665" i="8"/>
  <c r="AF1665" i="8"/>
  <c r="AJ163" i="1" s="1"/>
  <c r="AG1664" i="8"/>
  <c r="AF1664" i="8"/>
  <c r="AG1663" i="8"/>
  <c r="AF1663" i="8"/>
  <c r="AG1662" i="8"/>
  <c r="AF1662" i="8"/>
  <c r="AG1661" i="8"/>
  <c r="AF1661" i="8"/>
  <c r="AG1660" i="8"/>
  <c r="AF1660" i="8"/>
  <c r="AG1659" i="8"/>
  <c r="AF1659" i="8"/>
  <c r="AJ162" i="1" s="1"/>
  <c r="AG1658" i="8"/>
  <c r="AK161" i="1" s="1"/>
  <c r="AF1658" i="8"/>
  <c r="AG1657" i="8"/>
  <c r="AF1657" i="8"/>
  <c r="AG1656" i="8"/>
  <c r="AK160" i="1" s="1"/>
  <c r="AF1656" i="8"/>
  <c r="AJ160" i="1" s="1"/>
  <c r="AG1655" i="8"/>
  <c r="AF1655" i="8"/>
  <c r="AG1654" i="8"/>
  <c r="AF1654" i="8"/>
  <c r="AJ159" i="1" s="1"/>
  <c r="AG1653" i="8"/>
  <c r="AK158" i="1" s="1"/>
  <c r="AF1653" i="8"/>
  <c r="AJ158" i="1" s="1"/>
  <c r="AG1652" i="8"/>
  <c r="AK157" i="1" s="1"/>
  <c r="AF1652" i="8"/>
  <c r="AJ157" i="1" s="1"/>
  <c r="AG1651" i="8"/>
  <c r="AF1651" i="8"/>
  <c r="AG1650" i="8"/>
  <c r="AF1650" i="8"/>
  <c r="AG1649" i="8"/>
  <c r="AF1649" i="8"/>
  <c r="AG1648" i="8"/>
  <c r="AF1648" i="8"/>
  <c r="AG1647" i="8"/>
  <c r="AK156" i="1" s="1"/>
  <c r="AF1647" i="8"/>
  <c r="AJ156" i="1" s="1"/>
  <c r="AG1646" i="8"/>
  <c r="AF1646" i="8"/>
  <c r="AJ155" i="1" s="1"/>
  <c r="AG1645" i="8"/>
  <c r="AF1645" i="8"/>
  <c r="AJ154" i="1" s="1"/>
  <c r="AG1644" i="8"/>
  <c r="AK153" i="1" s="1"/>
  <c r="AF1644" i="8"/>
  <c r="AG1643" i="8"/>
  <c r="AK152" i="1" s="1"/>
  <c r="AF1643" i="8"/>
  <c r="AJ152" i="1" s="1"/>
  <c r="AG1642" i="8"/>
  <c r="AF1642" i="8"/>
  <c r="AJ151" i="1" s="1"/>
  <c r="AG1641" i="8"/>
  <c r="AF1641" i="8"/>
  <c r="AG1640" i="8"/>
  <c r="AF1640" i="8"/>
  <c r="AJ150" i="1" s="1"/>
  <c r="AG1639" i="8"/>
  <c r="AK149" i="1" s="1"/>
  <c r="AF1639" i="8"/>
  <c r="AJ149" i="1" s="1"/>
  <c r="AG1638" i="8"/>
  <c r="AK148" i="1" s="1"/>
  <c r="AF1638" i="8"/>
  <c r="AJ148" i="1" s="1"/>
  <c r="AG1637" i="8"/>
  <c r="AF1637" i="8"/>
  <c r="AJ147" i="1" s="1"/>
  <c r="AG1636" i="8"/>
  <c r="AF1636" i="8"/>
  <c r="AG1635" i="8"/>
  <c r="AF1635" i="8"/>
  <c r="AJ146" i="1" s="1"/>
  <c r="AG1634" i="8"/>
  <c r="AK145" i="1" s="1"/>
  <c r="AF1634" i="8"/>
  <c r="AG1633" i="8"/>
  <c r="AK144" i="1" s="1"/>
  <c r="AF1633" i="8"/>
  <c r="AJ144" i="1" s="1"/>
  <c r="AG1632" i="8"/>
  <c r="AF1632" i="8"/>
  <c r="AG1631" i="8"/>
  <c r="AF1631" i="8"/>
  <c r="AG1630" i="8"/>
  <c r="AF1630" i="8"/>
  <c r="AG1629" i="8"/>
  <c r="AF1629" i="8"/>
  <c r="AG1628" i="8"/>
  <c r="AF1628" i="8"/>
  <c r="AG1627" i="8"/>
  <c r="AF1627" i="8"/>
  <c r="AG1626" i="8"/>
  <c r="AF1626" i="8"/>
  <c r="AJ143" i="1" s="1"/>
  <c r="AG1625" i="8"/>
  <c r="AF1625" i="8"/>
  <c r="AG1624" i="8"/>
  <c r="AF1624" i="8"/>
  <c r="AJ142" i="1" s="1"/>
  <c r="AG1623" i="8"/>
  <c r="AK141" i="1" s="1"/>
  <c r="AF1623" i="8"/>
  <c r="AJ141" i="1" s="1"/>
  <c r="AG1622" i="8"/>
  <c r="AF1622" i="8"/>
  <c r="AG1621" i="8"/>
  <c r="AK140" i="1" s="1"/>
  <c r="AF1621" i="8"/>
  <c r="AJ140" i="1" s="1"/>
  <c r="AG1620" i="8"/>
  <c r="AF1620" i="8"/>
  <c r="AG1619" i="8"/>
  <c r="AK139" i="1" s="1"/>
  <c r="AF1619" i="8"/>
  <c r="AJ139" i="1" s="1"/>
  <c r="AG1618" i="8"/>
  <c r="AF1618" i="8"/>
  <c r="AG1617" i="8"/>
  <c r="AF1617" i="8"/>
  <c r="AG1616" i="8"/>
  <c r="AF1616" i="8"/>
  <c r="AG1615" i="8"/>
  <c r="AF1615" i="8"/>
  <c r="AG1614" i="8"/>
  <c r="AF1614" i="8"/>
  <c r="AG1613" i="8"/>
  <c r="AK136" i="1" s="1"/>
  <c r="AF1613" i="8"/>
  <c r="AJ136" i="1" s="1"/>
  <c r="AG1612" i="8"/>
  <c r="AK135" i="1" s="1"/>
  <c r="AF1612" i="8"/>
  <c r="AJ135" i="1" s="1"/>
  <c r="AG1611" i="8"/>
  <c r="AK134" i="1" s="1"/>
  <c r="AF1611" i="8"/>
  <c r="AJ134" i="1" s="1"/>
  <c r="AG1610" i="8"/>
  <c r="AF1610" i="8"/>
  <c r="AG1609" i="8"/>
  <c r="AK133" i="1" s="1"/>
  <c r="AF1609" i="8"/>
  <c r="AJ133" i="1" s="1"/>
  <c r="AG1608" i="8"/>
  <c r="AF1608" i="8"/>
  <c r="AJ132" i="1" s="1"/>
  <c r="AG1607" i="8"/>
  <c r="AK131" i="1" s="1"/>
  <c r="AF1607" i="8"/>
  <c r="AJ131" i="1" s="1"/>
  <c r="AG1606" i="8"/>
  <c r="AF1606" i="8"/>
  <c r="AG1605" i="8"/>
  <c r="AK130" i="1" s="1"/>
  <c r="AF1605" i="8"/>
  <c r="AJ130" i="1" s="1"/>
  <c r="AG1604" i="8"/>
  <c r="AF1604" i="8"/>
  <c r="AG1603" i="8"/>
  <c r="AK129" i="1" s="1"/>
  <c r="AF1603" i="8"/>
  <c r="AG1602" i="8"/>
  <c r="AF1602" i="8"/>
  <c r="AG1601" i="8"/>
  <c r="AF1601" i="8"/>
  <c r="AG1600" i="8"/>
  <c r="AF1600" i="8"/>
  <c r="AJ128" i="1" s="1"/>
  <c r="AG1599" i="8"/>
  <c r="AK127" i="1" s="1"/>
  <c r="AF1599" i="8"/>
  <c r="AJ127" i="1" s="1"/>
  <c r="AG1598" i="8"/>
  <c r="AF1598" i="8"/>
  <c r="AG1597" i="8"/>
  <c r="AF1597" i="8"/>
  <c r="AG1596" i="8"/>
  <c r="AF1596" i="8"/>
  <c r="AG1595" i="8"/>
  <c r="AF1595" i="8"/>
  <c r="AJ126" i="1" s="1"/>
  <c r="AG1594" i="8"/>
  <c r="AK125" i="1" s="1"/>
  <c r="AF1594" i="8"/>
  <c r="AJ125" i="1" s="1"/>
  <c r="AG1593" i="8"/>
  <c r="AF1593" i="8"/>
  <c r="AG1592" i="8"/>
  <c r="AF1592" i="8"/>
  <c r="AG1591" i="8"/>
  <c r="AF1591" i="8"/>
  <c r="AG1590" i="8"/>
  <c r="AF1590" i="8"/>
  <c r="AG1589" i="8"/>
  <c r="AF1589" i="8"/>
  <c r="AG1588" i="8"/>
  <c r="AF1588" i="8"/>
  <c r="AG1587" i="8"/>
  <c r="AK124" i="1" s="1"/>
  <c r="AF1587" i="8"/>
  <c r="AJ124" i="1" s="1"/>
  <c r="AG1586" i="8"/>
  <c r="AF1586" i="8"/>
  <c r="AG1585" i="8"/>
  <c r="AF1585" i="8"/>
  <c r="AG1584" i="8"/>
  <c r="AK123" i="1" s="1"/>
  <c r="AF1584" i="8"/>
  <c r="AJ123" i="1" s="1"/>
  <c r="AG1583" i="8"/>
  <c r="AF1583" i="8"/>
  <c r="AG1582" i="8"/>
  <c r="AF1582" i="8"/>
  <c r="AG1581" i="8"/>
  <c r="AF1581" i="8"/>
  <c r="AG1580" i="8"/>
  <c r="AF1580" i="8"/>
  <c r="AG1579" i="8"/>
  <c r="AK121" i="1" s="1"/>
  <c r="AF1579" i="8"/>
  <c r="AJ121" i="1" s="1"/>
  <c r="AG1578" i="8"/>
  <c r="AF1578" i="8"/>
  <c r="AG1577" i="8"/>
  <c r="AF1577" i="8"/>
  <c r="AG1576" i="8"/>
  <c r="AK120" i="1" s="1"/>
  <c r="AF1576" i="8"/>
  <c r="AJ120" i="1" s="1"/>
  <c r="AG1575" i="8"/>
  <c r="AF1575" i="8"/>
  <c r="AG1574" i="8"/>
  <c r="AF1574" i="8"/>
  <c r="AG1573" i="8"/>
  <c r="AK119" i="1" s="1"/>
  <c r="AF1573" i="8"/>
  <c r="AJ119" i="1" s="1"/>
  <c r="AG1572" i="8"/>
  <c r="AF1572" i="8"/>
  <c r="AG1571" i="8"/>
  <c r="AK118" i="1" s="1"/>
  <c r="AF1571" i="8"/>
  <c r="AJ118" i="1" s="1"/>
  <c r="AG1570" i="8"/>
  <c r="AF1570" i="8"/>
  <c r="AJ117" i="1" s="1"/>
  <c r="AG1569" i="8"/>
  <c r="AF1569" i="8"/>
  <c r="AG1568" i="8"/>
  <c r="AF1568" i="8"/>
  <c r="AG1567" i="8"/>
  <c r="AF1567" i="8"/>
  <c r="AJ116" i="1" s="1"/>
  <c r="AG1566" i="8"/>
  <c r="AF1566" i="8"/>
  <c r="AG1565" i="8"/>
  <c r="AF1565" i="8"/>
  <c r="AG1564" i="8"/>
  <c r="AK115" i="1" s="1"/>
  <c r="AF1564" i="8"/>
  <c r="AJ115" i="1" s="1"/>
  <c r="AG1563" i="8"/>
  <c r="AK114" i="1" s="1"/>
  <c r="AF1563" i="8"/>
  <c r="AJ114" i="1" s="1"/>
  <c r="AG1562" i="8"/>
  <c r="AF1562" i="8"/>
  <c r="AG1561" i="8"/>
  <c r="AK113" i="1" s="1"/>
  <c r="AF1561" i="8"/>
  <c r="AG1560" i="8"/>
  <c r="AF1560" i="8"/>
  <c r="AG1559" i="8"/>
  <c r="AK112" i="1" s="1"/>
  <c r="AF1559" i="8"/>
  <c r="AJ112" i="1" s="1"/>
  <c r="AG1558" i="8"/>
  <c r="AK111" i="1" s="1"/>
  <c r="AF1558" i="8"/>
  <c r="AJ111" i="1" s="1"/>
  <c r="AG1557" i="8"/>
  <c r="AF1557" i="8"/>
  <c r="AG1556" i="8"/>
  <c r="AF1556" i="8"/>
  <c r="AG1555" i="8"/>
  <c r="AF1555" i="8"/>
  <c r="AG1554" i="8"/>
  <c r="AF1554" i="8"/>
  <c r="AG1553" i="8"/>
  <c r="AF1553" i="8"/>
  <c r="AG1552" i="8"/>
  <c r="AF1552" i="8"/>
  <c r="AG1551" i="8"/>
  <c r="AK110" i="1" s="1"/>
  <c r="AF1551" i="8"/>
  <c r="AJ110" i="1" s="1"/>
  <c r="AG1550" i="8"/>
  <c r="AF1550" i="8"/>
  <c r="AG1549" i="8"/>
  <c r="AK109" i="1" s="1"/>
  <c r="AF1549" i="8"/>
  <c r="AJ109" i="1" s="1"/>
  <c r="AG1548" i="8"/>
  <c r="AK108" i="1" s="1"/>
  <c r="AF1548" i="8"/>
  <c r="AJ108" i="1" s="1"/>
  <c r="AG1547" i="8"/>
  <c r="AF1547" i="8"/>
  <c r="AG1546" i="8"/>
  <c r="AF1546" i="8"/>
  <c r="AG1545" i="8"/>
  <c r="AF1545" i="8"/>
  <c r="AG1544" i="8"/>
  <c r="AF1544" i="8"/>
  <c r="AG1543" i="8"/>
  <c r="AK107" i="1" s="1"/>
  <c r="AF1543" i="8"/>
  <c r="AJ107" i="1" s="1"/>
  <c r="AG1542" i="8"/>
  <c r="AF1542" i="8"/>
  <c r="AG1541" i="8"/>
  <c r="AF1541" i="8"/>
  <c r="AG1540" i="8"/>
  <c r="AF1540" i="8"/>
  <c r="AG1539" i="8"/>
  <c r="AF1539" i="8"/>
  <c r="AJ106" i="1" s="1"/>
  <c r="AG1538" i="8"/>
  <c r="AF1538" i="8"/>
  <c r="AG1537" i="8"/>
  <c r="AK104" i="1" s="1"/>
  <c r="AF1537" i="8"/>
  <c r="AJ104" i="1" s="1"/>
  <c r="AG1536" i="8"/>
  <c r="AF1536" i="8"/>
  <c r="AG1535" i="8"/>
  <c r="AF1535" i="8"/>
  <c r="AG1534" i="8"/>
  <c r="AK103" i="1" s="1"/>
  <c r="AF1534" i="8"/>
  <c r="AJ103" i="1" s="1"/>
  <c r="AG1533" i="8"/>
  <c r="AK102" i="1" s="1"/>
  <c r="AF1533" i="8"/>
  <c r="AJ102" i="1" s="1"/>
  <c r="AG1532" i="8"/>
  <c r="AF1532" i="8"/>
  <c r="AG1531" i="8"/>
  <c r="AK101" i="1" s="1"/>
  <c r="AF1531" i="8"/>
  <c r="AJ101" i="1" s="1"/>
  <c r="AG1530" i="8"/>
  <c r="AF1530" i="8"/>
  <c r="AG1529" i="8"/>
  <c r="AK100" i="1" s="1"/>
  <c r="AF1529" i="8"/>
  <c r="AJ100" i="1" s="1"/>
  <c r="AG1528" i="8"/>
  <c r="AK99" i="1" s="1"/>
  <c r="AF1528" i="8"/>
  <c r="AJ99" i="1" s="1"/>
  <c r="AG1527" i="8"/>
  <c r="AK98" i="1" s="1"/>
  <c r="AF1527" i="8"/>
  <c r="AJ98" i="1" s="1"/>
  <c r="AG1526" i="8"/>
  <c r="AF1526" i="8"/>
  <c r="AG1525" i="8"/>
  <c r="AF1525" i="8"/>
  <c r="AG1524" i="8"/>
  <c r="AF1524" i="8"/>
  <c r="AG1523" i="8"/>
  <c r="AF1523" i="8"/>
  <c r="AG1522" i="8"/>
  <c r="AF1522" i="8"/>
  <c r="AG1521" i="8"/>
  <c r="AK97" i="1" s="1"/>
  <c r="AF1521" i="8"/>
  <c r="AG1520" i="8"/>
  <c r="AF1520" i="8"/>
  <c r="AG1519" i="8"/>
  <c r="AK96" i="1" s="1"/>
  <c r="AF1519" i="8"/>
  <c r="AJ96" i="1" s="1"/>
  <c r="AG1518" i="8"/>
  <c r="AF1518" i="8"/>
  <c r="AG1517" i="8"/>
  <c r="AK95" i="1" s="1"/>
  <c r="AF1517" i="8"/>
  <c r="AJ95" i="1" s="1"/>
  <c r="AG1516" i="8"/>
  <c r="AF1516" i="8"/>
  <c r="AG1515" i="8"/>
  <c r="AF1515" i="8"/>
  <c r="AG1514" i="8"/>
  <c r="AF1514" i="8"/>
  <c r="AG1513" i="8"/>
  <c r="AF1513" i="8"/>
  <c r="AG1512" i="8"/>
  <c r="AF1512" i="8"/>
  <c r="AJ94" i="1" s="1"/>
  <c r="AG1511" i="8"/>
  <c r="AF1511" i="8"/>
  <c r="AG1510" i="8"/>
  <c r="AF1510" i="8"/>
  <c r="AG1509" i="8"/>
  <c r="AF1509" i="8"/>
  <c r="AG1508" i="8"/>
  <c r="AF1508" i="8"/>
  <c r="AG1507" i="8"/>
  <c r="AF1507" i="8"/>
  <c r="AG1506" i="8"/>
  <c r="AF1506" i="8"/>
  <c r="AG1505" i="8"/>
  <c r="AK93" i="1" s="1"/>
  <c r="AF1505" i="8"/>
  <c r="AJ93" i="1" s="1"/>
  <c r="AG1504" i="8"/>
  <c r="AK92" i="1" s="1"/>
  <c r="AF1504" i="8"/>
  <c r="AJ92" i="1" s="1"/>
  <c r="AG1503" i="8"/>
  <c r="AF1503" i="8"/>
  <c r="AG1502" i="8"/>
  <c r="AF1502" i="8"/>
  <c r="AG1501" i="8"/>
  <c r="AF1501" i="8"/>
  <c r="AG1500" i="8"/>
  <c r="AF1500" i="8"/>
  <c r="AG1499" i="8"/>
  <c r="AF1499" i="8"/>
  <c r="AG1498" i="8"/>
  <c r="AK91" i="1" s="1"/>
  <c r="AF1498" i="8"/>
  <c r="AJ91" i="1" s="1"/>
  <c r="AG1497" i="8"/>
  <c r="AF1497" i="8"/>
  <c r="AG1496" i="8"/>
  <c r="AF1496" i="8"/>
  <c r="AG1495" i="8"/>
  <c r="AK89" i="1" s="1"/>
  <c r="AF1495" i="8"/>
  <c r="AJ89" i="1" s="1"/>
  <c r="AG1494" i="8"/>
  <c r="AF1494" i="8"/>
  <c r="AG1493" i="8"/>
  <c r="AK88" i="1" s="1"/>
  <c r="AF1493" i="8"/>
  <c r="AJ88" i="1" s="1"/>
  <c r="AG1492" i="8"/>
  <c r="AK87" i="1" s="1"/>
  <c r="AF1492" i="8"/>
  <c r="AJ87" i="1" s="1"/>
  <c r="AG1491" i="8"/>
  <c r="AF1491" i="8"/>
  <c r="AG1490" i="8"/>
  <c r="AF1490" i="8"/>
  <c r="AG1489" i="8"/>
  <c r="AK86" i="1" s="1"/>
  <c r="AF1489" i="8"/>
  <c r="AJ86" i="1" s="1"/>
  <c r="AG1488" i="8"/>
  <c r="AF1488" i="8"/>
  <c r="AJ85" i="1" s="1"/>
  <c r="AG1487" i="8"/>
  <c r="AF1487" i="8"/>
  <c r="AG1486" i="8"/>
  <c r="AF1486" i="8"/>
  <c r="AG1485" i="8"/>
  <c r="AF1485" i="8"/>
  <c r="AG1484" i="8"/>
  <c r="AF1484" i="8"/>
  <c r="AJ84" i="1" s="1"/>
  <c r="AG1483" i="8"/>
  <c r="AK83" i="1" s="1"/>
  <c r="AF1483" i="8"/>
  <c r="AJ83" i="1" s="1"/>
  <c r="AG1482" i="8"/>
  <c r="AF1482" i="8"/>
  <c r="AG1481" i="8"/>
  <c r="AK82" i="1" s="1"/>
  <c r="AF1481" i="8"/>
  <c r="AJ82" i="1" s="1"/>
  <c r="AG1480" i="8"/>
  <c r="AF1480" i="8"/>
  <c r="AG1479" i="8"/>
  <c r="AK81" i="1" s="1"/>
  <c r="AF1479" i="8"/>
  <c r="AG1478" i="8"/>
  <c r="AF1478" i="8"/>
  <c r="AJ80" i="1" s="1"/>
  <c r="AG1477" i="8"/>
  <c r="AF1477" i="8"/>
  <c r="AG1476" i="8"/>
  <c r="AK79" i="1" s="1"/>
  <c r="AF1476" i="8"/>
  <c r="AJ79" i="1" s="1"/>
  <c r="AG1475" i="8"/>
  <c r="AF1475" i="8"/>
  <c r="AG1474" i="8"/>
  <c r="AF1474" i="8"/>
  <c r="AG1473" i="8"/>
  <c r="AK78" i="1" s="1"/>
  <c r="AF1473" i="8"/>
  <c r="AJ78" i="1" s="1"/>
  <c r="AG1472" i="8"/>
  <c r="AF1472" i="8"/>
  <c r="AG1471" i="8"/>
  <c r="AF1471" i="8"/>
  <c r="AG1470" i="8"/>
  <c r="AF1470" i="8"/>
  <c r="AG1469" i="8"/>
  <c r="AK77" i="1" s="1"/>
  <c r="AF1469" i="8"/>
  <c r="AJ77" i="1" s="1"/>
  <c r="AG1468" i="8"/>
  <c r="AF1468" i="8"/>
  <c r="AG1467" i="8"/>
  <c r="AK76" i="1" s="1"/>
  <c r="AF1467" i="8"/>
  <c r="AJ76" i="1" s="1"/>
  <c r="AG1466" i="8"/>
  <c r="AK75" i="1" s="1"/>
  <c r="AF1466" i="8"/>
  <c r="AJ75" i="1" s="1"/>
  <c r="AG1465" i="8"/>
  <c r="AK74" i="1" s="1"/>
  <c r="AF1465" i="8"/>
  <c r="AJ74" i="1" s="1"/>
  <c r="AG1464" i="8"/>
  <c r="AF1464" i="8"/>
  <c r="AG1463" i="8"/>
  <c r="AF1463" i="8"/>
  <c r="AJ73" i="1" s="1"/>
  <c r="AG1462" i="8"/>
  <c r="AF1462" i="8"/>
  <c r="AG1461" i="8"/>
  <c r="AK72" i="1" s="1"/>
  <c r="AF1461" i="8"/>
  <c r="AJ72" i="1" s="1"/>
  <c r="AG1460" i="8"/>
  <c r="AF1460" i="8"/>
  <c r="AG1459" i="8"/>
  <c r="AK71" i="1" s="1"/>
  <c r="AF1459" i="8"/>
  <c r="AJ71" i="1" s="1"/>
  <c r="AG1458" i="8"/>
  <c r="AK70" i="1" s="1"/>
  <c r="AF1458" i="8"/>
  <c r="AJ70" i="1" s="1"/>
  <c r="AG1457" i="8"/>
  <c r="AK69" i="1" s="1"/>
  <c r="AF1457" i="8"/>
  <c r="AJ69" i="1" s="1"/>
  <c r="AG1456" i="8"/>
  <c r="AF1456" i="8"/>
  <c r="AG1455" i="8"/>
  <c r="AF1455" i="8"/>
  <c r="AG1454" i="8"/>
  <c r="AF1454" i="8"/>
  <c r="AG1453" i="8"/>
  <c r="AK68" i="1" s="1"/>
  <c r="AF1453" i="8"/>
  <c r="AJ68" i="1" s="1"/>
  <c r="AG1452" i="8"/>
  <c r="AK67" i="1" s="1"/>
  <c r="AF1452" i="8"/>
  <c r="AJ67" i="1" s="1"/>
  <c r="AG1451" i="8"/>
  <c r="AF1451" i="8"/>
  <c r="AG1450" i="8"/>
  <c r="AK66" i="1" s="1"/>
  <c r="AF1450" i="8"/>
  <c r="AG1449" i="8"/>
  <c r="AF1449" i="8"/>
  <c r="AG1448" i="8"/>
  <c r="AK65" i="1" s="1"/>
  <c r="AF1448" i="8"/>
  <c r="AG1447" i="8"/>
  <c r="AK64" i="1" s="1"/>
  <c r="AF1447" i="8"/>
  <c r="AJ64" i="1" s="1"/>
  <c r="AG1446" i="8"/>
  <c r="AK63" i="1" s="1"/>
  <c r="AF1446" i="8"/>
  <c r="AJ63" i="1" s="1"/>
  <c r="AG1445" i="8"/>
  <c r="AF1445" i="8"/>
  <c r="AG1444" i="8"/>
  <c r="AF1444" i="8"/>
  <c r="AJ62" i="1" s="1"/>
  <c r="AG1443" i="8"/>
  <c r="AF1443" i="8"/>
  <c r="AG1442" i="8"/>
  <c r="AF1442" i="8"/>
  <c r="AG1441" i="8"/>
  <c r="AK61" i="1" s="1"/>
  <c r="AF1441" i="8"/>
  <c r="AJ61" i="1" s="1"/>
  <c r="AG1440" i="8"/>
  <c r="AK60" i="1" s="1"/>
  <c r="AF1440" i="8"/>
  <c r="AJ60" i="1" s="1"/>
  <c r="AG1439" i="8"/>
  <c r="AK59" i="1" s="1"/>
  <c r="AF1439" i="8"/>
  <c r="AJ59" i="1" s="1"/>
  <c r="AG1438" i="8"/>
  <c r="AF1438" i="8"/>
  <c r="AG1437" i="8"/>
  <c r="AK58" i="1" s="1"/>
  <c r="AF1437" i="8"/>
  <c r="AJ58" i="1" s="1"/>
  <c r="AG1436" i="8"/>
  <c r="AF1436" i="8"/>
  <c r="AG1435" i="8"/>
  <c r="AF1435" i="8"/>
  <c r="AG1434" i="8"/>
  <c r="AF1434" i="8"/>
  <c r="AG1433" i="8"/>
  <c r="AF1433" i="8"/>
  <c r="AG1432" i="8"/>
  <c r="AK56" i="1" s="1"/>
  <c r="AF1432" i="8"/>
  <c r="AJ56" i="1" s="1"/>
  <c r="AG1431" i="8"/>
  <c r="AK55" i="1" s="1"/>
  <c r="AF1431" i="8"/>
  <c r="AJ55" i="1" s="1"/>
  <c r="AG1430" i="8"/>
  <c r="AK54" i="1" s="1"/>
  <c r="AF1430" i="8"/>
  <c r="AJ54" i="1" s="1"/>
  <c r="AG1429" i="8"/>
  <c r="AF1429" i="8"/>
  <c r="AG1428" i="8"/>
  <c r="AF1428" i="8"/>
  <c r="AJ53" i="1" s="1"/>
  <c r="AG1427" i="8"/>
  <c r="AF1427" i="8"/>
  <c r="AJ52" i="1" s="1"/>
  <c r="AG1426" i="8"/>
  <c r="AK51" i="1" s="1"/>
  <c r="AF1426" i="8"/>
  <c r="AJ51" i="1" s="1"/>
  <c r="AG1425" i="8"/>
  <c r="AF1425" i="8"/>
  <c r="AG1424" i="8"/>
  <c r="AF1424" i="8"/>
  <c r="AG1423" i="8"/>
  <c r="AF1423" i="8"/>
  <c r="AG1422" i="8"/>
  <c r="AF1422" i="8"/>
  <c r="AG1421" i="8"/>
  <c r="AF1421" i="8"/>
  <c r="AG1420" i="8"/>
  <c r="AF1420" i="8"/>
  <c r="AG1419" i="8"/>
  <c r="AF1419" i="8"/>
  <c r="AG1418" i="8"/>
  <c r="AK50" i="1" s="1"/>
  <c r="AF1418" i="8"/>
  <c r="AG1417" i="8"/>
  <c r="AF1417" i="8"/>
  <c r="AG1416" i="8"/>
  <c r="AF1416" i="8"/>
  <c r="AG1415" i="8"/>
  <c r="AF1415" i="8"/>
  <c r="AG1414" i="8"/>
  <c r="AF1414" i="8"/>
  <c r="AG1413" i="8"/>
  <c r="AK49" i="1" s="1"/>
  <c r="AF1413" i="8"/>
  <c r="AG1412" i="8"/>
  <c r="AF1412" i="8"/>
  <c r="AG1411" i="8"/>
  <c r="AF1411" i="8"/>
  <c r="AG1410" i="8"/>
  <c r="AF1410" i="8"/>
  <c r="AG1409" i="8"/>
  <c r="AK48" i="1" s="1"/>
  <c r="AF1409" i="8"/>
  <c r="AJ48" i="1" s="1"/>
  <c r="AG1408" i="8"/>
  <c r="AK47" i="1" s="1"/>
  <c r="AF1408" i="8"/>
  <c r="AJ47" i="1" s="1"/>
  <c r="AG1407" i="8"/>
  <c r="AF1407" i="8"/>
  <c r="AG1406" i="8"/>
  <c r="AF1406" i="8"/>
  <c r="AJ46" i="1" s="1"/>
  <c r="AG1405" i="8"/>
  <c r="AF1405" i="8"/>
  <c r="AG1404" i="8"/>
  <c r="AF1404" i="8"/>
  <c r="AG1403" i="8"/>
  <c r="AK45" i="1" s="1"/>
  <c r="AF1403" i="8"/>
  <c r="AJ45" i="1" s="1"/>
  <c r="AG1402" i="8"/>
  <c r="AK44" i="1" s="1"/>
  <c r="AF1402" i="8"/>
  <c r="AJ44" i="1" s="1"/>
  <c r="AG1401" i="8"/>
  <c r="AF1401" i="8"/>
  <c r="AG1400" i="8"/>
  <c r="AF1400" i="8"/>
  <c r="AG1399" i="8"/>
  <c r="AF1399" i="8"/>
  <c r="AG1398" i="8"/>
  <c r="AK43" i="1" s="1"/>
  <c r="AF1398" i="8"/>
  <c r="AJ43" i="1" s="1"/>
  <c r="AG1397" i="8"/>
  <c r="AF1397" i="8"/>
  <c r="AG1396" i="8"/>
  <c r="AK42" i="1" s="1"/>
  <c r="AF1396" i="8"/>
  <c r="AG1395" i="8"/>
  <c r="AK41" i="1" s="1"/>
  <c r="AF1395" i="8"/>
  <c r="AJ41" i="1" s="1"/>
  <c r="AJ205" i="1" s="1"/>
  <c r="AG1394" i="8"/>
  <c r="AF1394" i="8"/>
  <c r="AG1393" i="8"/>
  <c r="AF1393" i="8"/>
  <c r="AG1392" i="8"/>
  <c r="AF1392" i="8"/>
  <c r="AG1391" i="8"/>
  <c r="AF1391" i="8"/>
  <c r="AJ40" i="1" s="1"/>
  <c r="AG1390" i="8"/>
  <c r="AF1390" i="8"/>
  <c r="AG1389" i="8"/>
  <c r="AF1389" i="8"/>
  <c r="AG1388" i="8"/>
  <c r="AK39" i="1" s="1"/>
  <c r="AF1388" i="8"/>
  <c r="AJ39" i="1" s="1"/>
  <c r="AG1387" i="8"/>
  <c r="AK38" i="1" s="1"/>
  <c r="AF1387" i="8"/>
  <c r="AJ38" i="1" s="1"/>
  <c r="AG1386" i="8"/>
  <c r="AK37" i="1" s="1"/>
  <c r="AF1386" i="8"/>
  <c r="AJ37" i="1" s="1"/>
  <c r="AG1385" i="8"/>
  <c r="AK36" i="1" s="1"/>
  <c r="AF1385" i="8"/>
  <c r="AJ36" i="1" s="1"/>
  <c r="AG1384" i="8"/>
  <c r="AK35" i="1" s="1"/>
  <c r="AF1384" i="8"/>
  <c r="AJ35" i="1" s="1"/>
  <c r="AG1383" i="8"/>
  <c r="AF1383" i="8"/>
  <c r="AG1382" i="8"/>
  <c r="AF1382" i="8"/>
  <c r="AG1381" i="8"/>
  <c r="AK34" i="1" s="1"/>
  <c r="AF1381" i="8"/>
  <c r="AJ34" i="1" s="1"/>
  <c r="AG1380" i="8"/>
  <c r="AF1380" i="8"/>
  <c r="AG1379" i="8"/>
  <c r="AK32" i="1" s="1"/>
  <c r="AF1379" i="8"/>
  <c r="AJ32" i="1" s="1"/>
  <c r="AG1378" i="8"/>
  <c r="AK31" i="1" s="1"/>
  <c r="AF1378" i="8"/>
  <c r="AJ31" i="1" s="1"/>
  <c r="AG1377" i="8"/>
  <c r="AF1377" i="8"/>
  <c r="AG1376" i="8"/>
  <c r="AF1376" i="8"/>
  <c r="AG1375" i="8"/>
  <c r="AF1375" i="8"/>
  <c r="AG1374" i="8"/>
  <c r="AK30" i="1" s="1"/>
  <c r="AF1374" i="8"/>
  <c r="AJ30" i="1" s="1"/>
  <c r="AG1373" i="8"/>
  <c r="AF1373" i="8"/>
  <c r="AG1372" i="8"/>
  <c r="AF1372" i="8"/>
  <c r="AG1371" i="8"/>
  <c r="AK29" i="1" s="1"/>
  <c r="AF1371" i="8"/>
  <c r="AJ29" i="1" s="1"/>
  <c r="AG1370" i="8"/>
  <c r="AF1370" i="8"/>
  <c r="AG1369" i="8"/>
  <c r="AK28" i="1" s="1"/>
  <c r="AF1369" i="8"/>
  <c r="AJ28" i="1" s="1"/>
  <c r="AG1368" i="8"/>
  <c r="AK27" i="1" s="1"/>
  <c r="AF1368" i="8"/>
  <c r="AJ27" i="1" s="1"/>
  <c r="AG1367" i="8"/>
  <c r="AF1367" i="8"/>
  <c r="AG1366" i="8"/>
  <c r="AF1366" i="8"/>
  <c r="AG1365" i="8"/>
  <c r="AK26" i="1" s="1"/>
  <c r="AF1365" i="8"/>
  <c r="AJ26" i="1" s="1"/>
  <c r="AG1364" i="8"/>
  <c r="AF1364" i="8"/>
  <c r="AG1363" i="8"/>
  <c r="AF1363" i="8"/>
  <c r="AG1362" i="8"/>
  <c r="AF1362" i="8"/>
  <c r="AG1361" i="8"/>
  <c r="AK25" i="1" s="1"/>
  <c r="AF1361" i="8"/>
  <c r="AJ25" i="1" s="1"/>
  <c r="AG1360" i="8"/>
  <c r="AF1360" i="8"/>
  <c r="AG1359" i="8"/>
  <c r="AF1359" i="8"/>
  <c r="AJ24" i="1" s="1"/>
  <c r="AG1358" i="8"/>
  <c r="AK23" i="1" s="1"/>
  <c r="AF1358" i="8"/>
  <c r="AJ23" i="1" s="1"/>
  <c r="AG1357" i="8"/>
  <c r="AK22" i="1" s="1"/>
  <c r="AF1357" i="8"/>
  <c r="AJ22" i="1" s="1"/>
  <c r="AG1356" i="8"/>
  <c r="AF1356" i="8"/>
  <c r="AG1355" i="8"/>
  <c r="AK21" i="1" s="1"/>
  <c r="AF1355" i="8"/>
  <c r="AJ21" i="1" s="1"/>
  <c r="AG1354" i="8"/>
  <c r="AF1354" i="8"/>
  <c r="AG1353" i="8"/>
  <c r="AF1353" i="8"/>
  <c r="AG1352" i="8"/>
  <c r="AF1352" i="8"/>
  <c r="AG1351" i="8"/>
  <c r="AK20" i="1" s="1"/>
  <c r="AF1351" i="8"/>
  <c r="AJ20" i="1" s="1"/>
  <c r="AG1350" i="8"/>
  <c r="AF1350" i="8"/>
  <c r="AG1349" i="8"/>
  <c r="AK19" i="1" s="1"/>
  <c r="AF1349" i="8"/>
  <c r="AJ19" i="1" s="1"/>
  <c r="AG1348" i="8"/>
  <c r="AK18" i="1" s="1"/>
  <c r="AF1348" i="8"/>
  <c r="AG1347" i="8"/>
  <c r="AF1347" i="8"/>
  <c r="AG1346" i="8"/>
  <c r="AF1346" i="8"/>
  <c r="AG1345" i="8"/>
  <c r="AF1345" i="8"/>
  <c r="AG1344" i="8"/>
  <c r="AF1344" i="8"/>
  <c r="AG1343" i="8"/>
  <c r="AF1343" i="8"/>
  <c r="AG1342" i="8"/>
  <c r="AF1342" i="8"/>
  <c r="AJ16" i="1" s="1"/>
  <c r="AG1341" i="8"/>
  <c r="AF1341" i="8"/>
  <c r="AG1340" i="8"/>
  <c r="AF1340" i="8"/>
  <c r="AG1339" i="8"/>
  <c r="AF1339" i="8"/>
  <c r="AG1338" i="8"/>
  <c r="AK15" i="1" s="1"/>
  <c r="AF1338" i="8"/>
  <c r="AJ15" i="1" s="1"/>
  <c r="AG1337" i="8"/>
  <c r="AF1337" i="8"/>
  <c r="AG1336" i="8"/>
  <c r="AF1336" i="8"/>
  <c r="AG1335" i="8"/>
  <c r="AF1335" i="8"/>
  <c r="AG1334" i="8"/>
  <c r="AF1334" i="8"/>
  <c r="AG1333" i="8"/>
  <c r="AF1333" i="8"/>
  <c r="AG1332" i="8"/>
  <c r="AK14" i="1" s="1"/>
  <c r="AF1332" i="8"/>
  <c r="AJ14" i="1" s="1"/>
  <c r="AG1331" i="8"/>
  <c r="AK13" i="1" s="1"/>
  <c r="AF1331" i="8"/>
  <c r="AJ13" i="1" s="1"/>
  <c r="AG1330" i="8"/>
  <c r="AK12" i="1" s="1"/>
  <c r="AF1330" i="8"/>
  <c r="AJ12" i="1" s="1"/>
  <c r="AG1329" i="8"/>
  <c r="AK11" i="1" s="1"/>
  <c r="AF1329" i="8"/>
  <c r="AJ11" i="1" s="1"/>
  <c r="AG1328" i="8"/>
  <c r="AF1328" i="8"/>
  <c r="AG1327" i="8"/>
  <c r="AF1327" i="8"/>
  <c r="AG1326" i="8"/>
  <c r="AF1326" i="8"/>
  <c r="AG1325" i="8"/>
  <c r="AF1325" i="8"/>
  <c r="AG1324" i="8"/>
  <c r="AF1324" i="8"/>
  <c r="AG1323" i="8"/>
  <c r="AF1323" i="8"/>
  <c r="AG1322" i="8"/>
  <c r="AK10" i="1" s="1"/>
  <c r="AF1322" i="8"/>
  <c r="AG1321" i="8"/>
  <c r="AK9" i="1" s="1"/>
  <c r="AF1321" i="8"/>
  <c r="AJ9" i="1" s="1"/>
  <c r="AJ206" i="1" s="1"/>
  <c r="AG1320" i="8"/>
  <c r="AF1320" i="8"/>
  <c r="AJ8" i="1" s="1"/>
  <c r="AG1319" i="8"/>
  <c r="AK7" i="1" s="1"/>
  <c r="AF1319" i="8"/>
  <c r="AJ7" i="1" s="1"/>
  <c r="AG1318" i="8"/>
  <c r="AK6" i="1" s="1"/>
  <c r="AF1318" i="8"/>
  <c r="AJ6" i="1" s="1"/>
  <c r="AG1317" i="8"/>
  <c r="AF1317" i="8"/>
  <c r="AG1316" i="8"/>
  <c r="AF1316" i="8"/>
  <c r="AG1315" i="8"/>
  <c r="AF1315" i="8"/>
  <c r="AG1314" i="8"/>
  <c r="AF1314" i="8"/>
  <c r="AG1313" i="8"/>
  <c r="AF1313" i="8"/>
  <c r="AG1312" i="8"/>
  <c r="AF1312" i="8"/>
  <c r="AG1311" i="8"/>
  <c r="AK5" i="1" s="1"/>
  <c r="AF1311" i="8"/>
  <c r="AJ5" i="1" s="1"/>
  <c r="AG1310" i="8"/>
  <c r="AK4" i="1" s="1"/>
  <c r="AF1310" i="8"/>
  <c r="AJ4" i="1" s="1"/>
  <c r="AG1309" i="8"/>
  <c r="AK3" i="1" s="1"/>
  <c r="AF1309" i="8"/>
  <c r="AJ3" i="1" s="1"/>
  <c r="AG1308" i="8"/>
  <c r="AF1308" i="8"/>
  <c r="AF1307" i="8"/>
  <c r="AG1307" i="8"/>
  <c r="AE1310" i="8"/>
  <c r="AI4" i="1"/>
  <c r="AE1311" i="8"/>
  <c r="AI5" i="1"/>
  <c r="AE1318" i="8"/>
  <c r="AI6" i="1"/>
  <c r="AE1319" i="8"/>
  <c r="AI7" i="1"/>
  <c r="AE1320" i="8"/>
  <c r="AI8" i="1"/>
  <c r="AE1321" i="8"/>
  <c r="AI9" i="1"/>
  <c r="AE1322" i="8"/>
  <c r="AI10" i="1"/>
  <c r="AE1329" i="8"/>
  <c r="AI11" i="1"/>
  <c r="AE1330" i="8"/>
  <c r="AI12" i="1"/>
  <c r="AE1331" i="8"/>
  <c r="AI13" i="1"/>
  <c r="AE1332" i="8"/>
  <c r="AI14" i="1"/>
  <c r="AE1338" i="8"/>
  <c r="AI15" i="1"/>
  <c r="AE1342" i="8"/>
  <c r="AI16" i="1"/>
  <c r="AE1344" i="8"/>
  <c r="AI17" i="1"/>
  <c r="AE1348" i="8"/>
  <c r="AI18" i="1"/>
  <c r="AE1349" i="8"/>
  <c r="AI19" i="1"/>
  <c r="AE1351" i="8"/>
  <c r="AI20" i="1"/>
  <c r="AE1355" i="8"/>
  <c r="AI21" i="1"/>
  <c r="AE1357" i="8"/>
  <c r="AI22" i="1"/>
  <c r="AE1358" i="8"/>
  <c r="AI23" i="1"/>
  <c r="AE1359" i="8"/>
  <c r="AI24" i="1"/>
  <c r="AE1361" i="8"/>
  <c r="AI25" i="1"/>
  <c r="AE1365" i="8"/>
  <c r="AI26" i="1"/>
  <c r="AE1368" i="8"/>
  <c r="AI27" i="1"/>
  <c r="AE1369" i="8"/>
  <c r="AI28" i="1"/>
  <c r="AE1371" i="8"/>
  <c r="AI29" i="1"/>
  <c r="AE1374" i="8"/>
  <c r="AI30" i="1"/>
  <c r="AE1378" i="8"/>
  <c r="AI31" i="1"/>
  <c r="AE1379" i="8"/>
  <c r="AI32" i="1"/>
  <c r="AE1380" i="8"/>
  <c r="AI33" i="1"/>
  <c r="AE1381" i="8"/>
  <c r="AI34" i="1"/>
  <c r="AE1384" i="8"/>
  <c r="AI35" i="1"/>
  <c r="AE1385" i="8"/>
  <c r="AI36" i="1"/>
  <c r="AE1386" i="8"/>
  <c r="AI37" i="1"/>
  <c r="AE1387" i="8"/>
  <c r="AI38" i="1"/>
  <c r="AE1388" i="8"/>
  <c r="AI39" i="1"/>
  <c r="AE1391" i="8"/>
  <c r="AI40" i="1"/>
  <c r="AE1395" i="8"/>
  <c r="AI41" i="1"/>
  <c r="AE1396" i="8"/>
  <c r="AI42" i="1"/>
  <c r="AE1398" i="8"/>
  <c r="AI43" i="1"/>
  <c r="AE1402" i="8"/>
  <c r="AI44" i="1"/>
  <c r="AE1403" i="8"/>
  <c r="AI45" i="1"/>
  <c r="AE1406" i="8"/>
  <c r="AI46" i="1"/>
  <c r="AE1408" i="8"/>
  <c r="AI47" i="1"/>
  <c r="AE1409" i="8"/>
  <c r="AI48" i="1"/>
  <c r="AE1413" i="8"/>
  <c r="AI49" i="1"/>
  <c r="AE1418" i="8"/>
  <c r="AI50" i="1"/>
  <c r="AE1426" i="8"/>
  <c r="AI51" i="1"/>
  <c r="AE1427" i="8"/>
  <c r="AI52" i="1"/>
  <c r="AE1428" i="8"/>
  <c r="AI53" i="1"/>
  <c r="AE1430" i="8"/>
  <c r="AI54" i="1"/>
  <c r="AE1431" i="8"/>
  <c r="AI55" i="1"/>
  <c r="AE1432" i="8"/>
  <c r="AI56" i="1"/>
  <c r="AE1434" i="8"/>
  <c r="AI57" i="1"/>
  <c r="AE1437" i="8"/>
  <c r="AI58" i="1"/>
  <c r="AE1439" i="8"/>
  <c r="AI59" i="1"/>
  <c r="AE1440" i="8"/>
  <c r="AI60" i="1"/>
  <c r="AE1441" i="8"/>
  <c r="AI61" i="1"/>
  <c r="AE1444" i="8"/>
  <c r="AI62" i="1"/>
  <c r="AE1446" i="8"/>
  <c r="AI63" i="1"/>
  <c r="AE1447" i="8"/>
  <c r="AI64" i="1"/>
  <c r="AE1448" i="8"/>
  <c r="AI65" i="1"/>
  <c r="AE1450" i="8"/>
  <c r="AI66" i="1"/>
  <c r="AE1452" i="8"/>
  <c r="AI67" i="1"/>
  <c r="AE1453" i="8"/>
  <c r="AI68" i="1"/>
  <c r="AE1457" i="8"/>
  <c r="AI69" i="1"/>
  <c r="AE1458" i="8"/>
  <c r="AI70" i="1"/>
  <c r="AE1459" i="8"/>
  <c r="AI71" i="1"/>
  <c r="AE1461" i="8"/>
  <c r="AI72" i="1"/>
  <c r="AE1463" i="8"/>
  <c r="AI73" i="1"/>
  <c r="AE1465" i="8"/>
  <c r="AI74" i="1"/>
  <c r="AE1466" i="8"/>
  <c r="AI75" i="1"/>
  <c r="AE1467" i="8"/>
  <c r="AI76" i="1"/>
  <c r="AE1469" i="8"/>
  <c r="AI77" i="1"/>
  <c r="AE1473" i="8"/>
  <c r="AI78" i="1"/>
  <c r="AE1476" i="8"/>
  <c r="AI79" i="1"/>
  <c r="AE1478" i="8"/>
  <c r="AI80" i="1"/>
  <c r="AE1479" i="8"/>
  <c r="AI81" i="1"/>
  <c r="AE1481" i="8"/>
  <c r="AI82" i="1"/>
  <c r="AE1483" i="8"/>
  <c r="AI83" i="1"/>
  <c r="AE1484" i="8"/>
  <c r="AI84" i="1"/>
  <c r="AE1488" i="8"/>
  <c r="AI85" i="1"/>
  <c r="AE1489" i="8"/>
  <c r="AI86" i="1"/>
  <c r="AE1492" i="8"/>
  <c r="AI87" i="1"/>
  <c r="AE1493" i="8"/>
  <c r="AI88" i="1"/>
  <c r="AE1495" i="8"/>
  <c r="AI89" i="1"/>
  <c r="AE1496" i="8"/>
  <c r="AI90" i="1"/>
  <c r="AE1498" i="8"/>
  <c r="AI91" i="1"/>
  <c r="AE1504" i="8"/>
  <c r="AI92" i="1"/>
  <c r="AE1505" i="8"/>
  <c r="AI93" i="1"/>
  <c r="AE1512" i="8"/>
  <c r="AI94" i="1"/>
  <c r="AE1517" i="8"/>
  <c r="AI95" i="1"/>
  <c r="AE1519" i="8"/>
  <c r="AI96" i="1"/>
  <c r="AE1521" i="8"/>
  <c r="AI97" i="1"/>
  <c r="AE1527" i="8"/>
  <c r="AI98" i="1"/>
  <c r="AE1528" i="8"/>
  <c r="AI99" i="1"/>
  <c r="AE1529" i="8"/>
  <c r="AI100" i="1"/>
  <c r="AE1531" i="8"/>
  <c r="AI101" i="1"/>
  <c r="AE1533" i="8"/>
  <c r="AI102" i="1"/>
  <c r="AE1534" i="8"/>
  <c r="AI103" i="1"/>
  <c r="AE1537" i="8"/>
  <c r="AI104" i="1"/>
  <c r="AE1538" i="8"/>
  <c r="AI105" i="1"/>
  <c r="AE1539" i="8"/>
  <c r="AI106" i="1"/>
  <c r="AE1543" i="8"/>
  <c r="AI107" i="1"/>
  <c r="AE1548" i="8"/>
  <c r="AI108" i="1"/>
  <c r="AE1549" i="8"/>
  <c r="AI109" i="1"/>
  <c r="AE1551" i="8"/>
  <c r="AI110" i="1"/>
  <c r="AE1558" i="8"/>
  <c r="AI111" i="1"/>
  <c r="AE1559" i="8"/>
  <c r="AI112" i="1"/>
  <c r="AE1561" i="8"/>
  <c r="AI113" i="1"/>
  <c r="AE1563" i="8"/>
  <c r="AI114" i="1"/>
  <c r="AE1564" i="8"/>
  <c r="AI115" i="1"/>
  <c r="AE1567" i="8"/>
  <c r="AI116" i="1"/>
  <c r="AE1570" i="8"/>
  <c r="AI117" i="1"/>
  <c r="AE1571" i="8"/>
  <c r="AI118" i="1"/>
  <c r="AE1573" i="8"/>
  <c r="AI119" i="1"/>
  <c r="AE1576" i="8"/>
  <c r="AI120" i="1"/>
  <c r="AE1579" i="8"/>
  <c r="AI121" i="1"/>
  <c r="AE1580" i="8"/>
  <c r="AI122" i="1"/>
  <c r="AE1584" i="8"/>
  <c r="AI123" i="1"/>
  <c r="AE1587" i="8"/>
  <c r="AI124" i="1"/>
  <c r="AE1594" i="8"/>
  <c r="AI125" i="1"/>
  <c r="AE1595" i="8"/>
  <c r="AI126" i="1"/>
  <c r="AE1599" i="8"/>
  <c r="AI127" i="1"/>
  <c r="AE1600" i="8"/>
  <c r="AI128" i="1"/>
  <c r="AE1603" i="8"/>
  <c r="AI129" i="1"/>
  <c r="AE1605" i="8"/>
  <c r="AI130" i="1"/>
  <c r="AE1607" i="8"/>
  <c r="AI131" i="1"/>
  <c r="AE1608" i="8"/>
  <c r="AI132" i="1"/>
  <c r="AE1609" i="8"/>
  <c r="AI133" i="1"/>
  <c r="AE1611" i="8"/>
  <c r="AI134" i="1"/>
  <c r="AE1612" i="8"/>
  <c r="AI135" i="1"/>
  <c r="AE1613" i="8"/>
  <c r="AI136" i="1"/>
  <c r="AE1614" i="8"/>
  <c r="AI137" i="1"/>
  <c r="AE1616" i="8"/>
  <c r="AI138" i="1"/>
  <c r="AE1619" i="8"/>
  <c r="AI139" i="1"/>
  <c r="AE1621" i="8"/>
  <c r="AI140" i="1"/>
  <c r="AE1623" i="8"/>
  <c r="AI141" i="1"/>
  <c r="AE1624" i="8"/>
  <c r="AI142" i="1"/>
  <c r="AE1626" i="8"/>
  <c r="AI143" i="1"/>
  <c r="AE1633" i="8"/>
  <c r="AI144" i="1"/>
  <c r="AE1634" i="8"/>
  <c r="AI145" i="1"/>
  <c r="AE1635" i="8"/>
  <c r="AI146" i="1"/>
  <c r="AE1637" i="8"/>
  <c r="AI147" i="1"/>
  <c r="AE1638" i="8"/>
  <c r="AI148" i="1"/>
  <c r="AE1639" i="8"/>
  <c r="AI149" i="1"/>
  <c r="AE1640" i="8"/>
  <c r="AI150" i="1"/>
  <c r="AE1642" i="8"/>
  <c r="AI151" i="1"/>
  <c r="AE1643" i="8"/>
  <c r="AI152" i="1"/>
  <c r="AE1644" i="8"/>
  <c r="AI153" i="1"/>
  <c r="AE1645" i="8"/>
  <c r="AI154" i="1"/>
  <c r="AE1646" i="8"/>
  <c r="AI155" i="1"/>
  <c r="AE1647" i="8"/>
  <c r="AI156" i="1"/>
  <c r="AE1652" i="8"/>
  <c r="AI157" i="1"/>
  <c r="AE1653" i="8"/>
  <c r="AI158" i="1"/>
  <c r="AE1654" i="8"/>
  <c r="AI159" i="1"/>
  <c r="AE1656" i="8"/>
  <c r="AI160" i="1"/>
  <c r="AE1658" i="8"/>
  <c r="AI161" i="1"/>
  <c r="AE1659" i="8"/>
  <c r="AI162" i="1"/>
  <c r="AE1665" i="8"/>
  <c r="AI163" i="1"/>
  <c r="AE1666" i="8"/>
  <c r="AI164" i="1"/>
  <c r="AE1668" i="8"/>
  <c r="AI165" i="1"/>
  <c r="AE1671" i="8"/>
  <c r="AI166" i="1"/>
  <c r="AE1673" i="8"/>
  <c r="AI167" i="1"/>
  <c r="AE1677" i="8"/>
  <c r="AI168" i="1"/>
  <c r="AE1678" i="8"/>
  <c r="AI169" i="1"/>
  <c r="AE1679" i="8"/>
  <c r="AI170" i="1"/>
  <c r="AE1680" i="8"/>
  <c r="AI171" i="1"/>
  <c r="AE1682" i="8"/>
  <c r="AI172" i="1"/>
  <c r="AE1683" i="8"/>
  <c r="AI173" i="1"/>
  <c r="AE1684" i="8"/>
  <c r="AI174" i="1"/>
  <c r="AE1685" i="8"/>
  <c r="AI175" i="1"/>
  <c r="AE1687" i="8"/>
  <c r="AI176" i="1"/>
  <c r="AE1689" i="8"/>
  <c r="AI177" i="1"/>
  <c r="AE1692" i="8"/>
  <c r="AI178" i="1"/>
  <c r="AE1695" i="8"/>
  <c r="AI179" i="1"/>
  <c r="AE1696" i="8"/>
  <c r="AI180" i="1"/>
  <c r="AE1697" i="8"/>
  <c r="AI181" i="1"/>
  <c r="AE1703" i="8"/>
  <c r="AI182" i="1"/>
  <c r="AE1705" i="8"/>
  <c r="AI183" i="1"/>
  <c r="AE1706" i="8"/>
  <c r="AI184" i="1"/>
  <c r="AE1707" i="8"/>
  <c r="AI185" i="1"/>
  <c r="AE1708" i="8"/>
  <c r="AI186" i="1"/>
  <c r="AE1709" i="8"/>
  <c r="AI187" i="1"/>
  <c r="AE1710" i="8"/>
  <c r="AI188" i="1"/>
  <c r="AE1712" i="8"/>
  <c r="AI189" i="1"/>
  <c r="AE1713" i="8"/>
  <c r="AI190" i="1"/>
  <c r="AE1715" i="8"/>
  <c r="AI191" i="1"/>
  <c r="AE1716" i="8"/>
  <c r="AI192" i="1"/>
  <c r="AE1718" i="8"/>
  <c r="AI193" i="1"/>
  <c r="AE1719" i="8"/>
  <c r="AI194" i="1"/>
  <c r="AE1722" i="8"/>
  <c r="AI195" i="1"/>
  <c r="AE1725" i="8"/>
  <c r="AI196" i="1"/>
  <c r="AE1728" i="8"/>
  <c r="AI197" i="1"/>
  <c r="AE1731" i="8"/>
  <c r="AI198" i="1"/>
  <c r="AE1733" i="8"/>
  <c r="AI199" i="1"/>
  <c r="AE1735" i="8"/>
  <c r="AI200" i="1"/>
  <c r="AE1736" i="8"/>
  <c r="AI201" i="1"/>
  <c r="AE1309" i="8"/>
  <c r="AI3" i="1"/>
  <c r="AE1737" i="8"/>
  <c r="AI202" i="1"/>
  <c r="AE1738" i="8"/>
  <c r="AI203" i="1"/>
  <c r="AD1310" i="8"/>
  <c r="AH4" i="1"/>
  <c r="AD1311" i="8"/>
  <c r="AH5" i="1"/>
  <c r="AD1318" i="8"/>
  <c r="AH6" i="1"/>
  <c r="AD1319" i="8"/>
  <c r="AH7" i="1"/>
  <c r="AD1320" i="8"/>
  <c r="AH8" i="1"/>
  <c r="AD1321" i="8"/>
  <c r="AH9" i="1"/>
  <c r="AD1322" i="8"/>
  <c r="AH10" i="1"/>
  <c r="AD1329" i="8"/>
  <c r="AH11" i="1"/>
  <c r="AD1330" i="8"/>
  <c r="AH12" i="1"/>
  <c r="AD1331" i="8"/>
  <c r="AH13" i="1"/>
  <c r="AD1332" i="8"/>
  <c r="AH14" i="1"/>
  <c r="AD1338" i="8"/>
  <c r="AH15" i="1"/>
  <c r="AD1342" i="8"/>
  <c r="AH16" i="1"/>
  <c r="AD1344" i="8"/>
  <c r="AH17" i="1"/>
  <c r="AD1348" i="8"/>
  <c r="AH18" i="1"/>
  <c r="AD1349" i="8"/>
  <c r="AH19" i="1"/>
  <c r="AD1351" i="8"/>
  <c r="AH20" i="1"/>
  <c r="AD1355" i="8"/>
  <c r="AH21" i="1"/>
  <c r="AD1357" i="8"/>
  <c r="AH22" i="1"/>
  <c r="AD1358" i="8"/>
  <c r="AH23" i="1"/>
  <c r="AD1359" i="8"/>
  <c r="AH24" i="1"/>
  <c r="AD1361" i="8"/>
  <c r="AH25" i="1"/>
  <c r="AD1365" i="8"/>
  <c r="AH26" i="1"/>
  <c r="AD1368" i="8"/>
  <c r="AH27" i="1"/>
  <c r="AD1369" i="8"/>
  <c r="AH28" i="1"/>
  <c r="AD1371" i="8"/>
  <c r="AH29" i="1"/>
  <c r="AD1374" i="8"/>
  <c r="AH30" i="1"/>
  <c r="AD1378" i="8"/>
  <c r="AH31" i="1"/>
  <c r="AD1379" i="8"/>
  <c r="AH32" i="1"/>
  <c r="AD1380" i="8"/>
  <c r="AH33" i="1"/>
  <c r="AD1381" i="8"/>
  <c r="AH34" i="1"/>
  <c r="AD1384" i="8"/>
  <c r="AH35" i="1"/>
  <c r="AD1385" i="8"/>
  <c r="AH36" i="1"/>
  <c r="AD1386" i="8"/>
  <c r="AH37" i="1"/>
  <c r="AD1387" i="8"/>
  <c r="AH38" i="1"/>
  <c r="AD1388" i="8"/>
  <c r="AH39" i="1"/>
  <c r="AD1391" i="8"/>
  <c r="AH40" i="1"/>
  <c r="AD1395" i="8"/>
  <c r="AH41" i="1"/>
  <c r="AD1396" i="8"/>
  <c r="AH42" i="1"/>
  <c r="AD1398" i="8"/>
  <c r="AH43" i="1"/>
  <c r="AD1402" i="8"/>
  <c r="AH44" i="1"/>
  <c r="AD1403" i="8"/>
  <c r="AH45" i="1"/>
  <c r="AD1406" i="8"/>
  <c r="AH46" i="1"/>
  <c r="AD1408" i="8"/>
  <c r="AH47" i="1"/>
  <c r="AD1409" i="8"/>
  <c r="AH48" i="1"/>
  <c r="AD1413" i="8"/>
  <c r="AH49" i="1"/>
  <c r="AD1418" i="8"/>
  <c r="AH50" i="1"/>
  <c r="AD1426" i="8"/>
  <c r="AH51" i="1"/>
  <c r="AD1427" i="8"/>
  <c r="AH52" i="1"/>
  <c r="AD1428" i="8"/>
  <c r="AH53" i="1"/>
  <c r="AD1430" i="8"/>
  <c r="AH54" i="1"/>
  <c r="AD1431" i="8"/>
  <c r="AH55" i="1"/>
  <c r="AD1432" i="8"/>
  <c r="AH56" i="1"/>
  <c r="AD1434" i="8"/>
  <c r="AH57" i="1"/>
  <c r="AD1437" i="8"/>
  <c r="AH58" i="1"/>
  <c r="AD1439" i="8"/>
  <c r="AH59" i="1"/>
  <c r="AD1440" i="8"/>
  <c r="AH60" i="1"/>
  <c r="AD1441" i="8"/>
  <c r="AH61" i="1"/>
  <c r="AD1444" i="8"/>
  <c r="AH62" i="1"/>
  <c r="AD1446" i="8"/>
  <c r="AH63" i="1"/>
  <c r="AD1447" i="8"/>
  <c r="AH64" i="1"/>
  <c r="AD1448" i="8"/>
  <c r="AH65" i="1"/>
  <c r="AD1450" i="8"/>
  <c r="AH66" i="1"/>
  <c r="AD1452" i="8"/>
  <c r="AH67" i="1"/>
  <c r="AD1453" i="8"/>
  <c r="AH68" i="1"/>
  <c r="AD1457" i="8"/>
  <c r="AH69" i="1"/>
  <c r="AD1458" i="8"/>
  <c r="AH70" i="1"/>
  <c r="AD1459" i="8"/>
  <c r="AH71" i="1"/>
  <c r="AD1461" i="8"/>
  <c r="AH72" i="1"/>
  <c r="AD1463" i="8"/>
  <c r="AH73" i="1"/>
  <c r="AD1465" i="8"/>
  <c r="AH74" i="1"/>
  <c r="AD1466" i="8"/>
  <c r="AH75" i="1"/>
  <c r="AD1467" i="8"/>
  <c r="AH76" i="1"/>
  <c r="AD1469" i="8"/>
  <c r="AH77" i="1"/>
  <c r="AD1473" i="8"/>
  <c r="AH78" i="1"/>
  <c r="AD1476" i="8"/>
  <c r="AH79" i="1"/>
  <c r="AD1478" i="8"/>
  <c r="AH80" i="1"/>
  <c r="AD1479" i="8"/>
  <c r="AH81" i="1"/>
  <c r="AD1481" i="8"/>
  <c r="AH82" i="1"/>
  <c r="AD1483" i="8"/>
  <c r="AH83" i="1"/>
  <c r="AD1484" i="8"/>
  <c r="AH84" i="1"/>
  <c r="AD1488" i="8"/>
  <c r="AH85" i="1"/>
  <c r="AD1489" i="8"/>
  <c r="AH86" i="1"/>
  <c r="AD1492" i="8"/>
  <c r="AH87" i="1"/>
  <c r="AD1493" i="8"/>
  <c r="AH88" i="1"/>
  <c r="AD1495" i="8"/>
  <c r="AH89" i="1"/>
  <c r="AD1496" i="8"/>
  <c r="AH90" i="1"/>
  <c r="AD1498" i="8"/>
  <c r="AH91" i="1"/>
  <c r="AD1504" i="8"/>
  <c r="AH92" i="1"/>
  <c r="AD1505" i="8"/>
  <c r="AH93" i="1"/>
  <c r="AD1512" i="8"/>
  <c r="AH94" i="1"/>
  <c r="AD1517" i="8"/>
  <c r="AH95" i="1"/>
  <c r="AD1519" i="8"/>
  <c r="AH96" i="1"/>
  <c r="AD1521" i="8"/>
  <c r="AH97" i="1"/>
  <c r="AD1527" i="8"/>
  <c r="AH98" i="1"/>
  <c r="AD1528" i="8"/>
  <c r="AH99" i="1"/>
  <c r="AD1529" i="8"/>
  <c r="AH100" i="1"/>
  <c r="AD1531" i="8"/>
  <c r="AH101" i="1"/>
  <c r="AD1533" i="8"/>
  <c r="AH102" i="1"/>
  <c r="AD1534" i="8"/>
  <c r="AH103" i="1"/>
  <c r="AD1537" i="8"/>
  <c r="AH104" i="1"/>
  <c r="AD1538" i="8"/>
  <c r="AH105" i="1"/>
  <c r="AD1539" i="8"/>
  <c r="AH106" i="1"/>
  <c r="AD1543" i="8"/>
  <c r="AH107" i="1"/>
  <c r="AD1548" i="8"/>
  <c r="AH108" i="1"/>
  <c r="AD1549" i="8"/>
  <c r="AH109" i="1"/>
  <c r="AD1551" i="8"/>
  <c r="AH110" i="1"/>
  <c r="AD1558" i="8"/>
  <c r="AH111" i="1"/>
  <c r="AD1559" i="8"/>
  <c r="AH112" i="1"/>
  <c r="AD1561" i="8"/>
  <c r="AH113" i="1"/>
  <c r="AD1563" i="8"/>
  <c r="AH114" i="1"/>
  <c r="AD1564" i="8"/>
  <c r="AH115" i="1"/>
  <c r="AD1567" i="8"/>
  <c r="AH116" i="1"/>
  <c r="AD1570" i="8"/>
  <c r="AH117" i="1"/>
  <c r="AD1571" i="8"/>
  <c r="AH118" i="1"/>
  <c r="AD1573" i="8"/>
  <c r="AH119" i="1"/>
  <c r="AD1576" i="8"/>
  <c r="AH120" i="1"/>
  <c r="AD1579" i="8"/>
  <c r="AH121" i="1"/>
  <c r="AD1580" i="8"/>
  <c r="AH122" i="1"/>
  <c r="AD1584" i="8"/>
  <c r="AH123" i="1"/>
  <c r="AD1587" i="8"/>
  <c r="AH124" i="1"/>
  <c r="AD1594" i="8"/>
  <c r="AH125" i="1"/>
  <c r="AD1595" i="8"/>
  <c r="AH126" i="1"/>
  <c r="AD1599" i="8"/>
  <c r="AH127" i="1"/>
  <c r="AD1600" i="8"/>
  <c r="AH128" i="1"/>
  <c r="AD1603" i="8"/>
  <c r="AH129" i="1"/>
  <c r="AD1605" i="8"/>
  <c r="AH130" i="1"/>
  <c r="AD1607" i="8"/>
  <c r="AH131" i="1"/>
  <c r="AD1608" i="8"/>
  <c r="AH132" i="1"/>
  <c r="AD1609" i="8"/>
  <c r="AH133" i="1"/>
  <c r="AD1611" i="8"/>
  <c r="AH134" i="1"/>
  <c r="AD1612" i="8"/>
  <c r="AH135" i="1"/>
  <c r="AD1613" i="8"/>
  <c r="AH136" i="1"/>
  <c r="AD1614" i="8"/>
  <c r="AH137" i="1"/>
  <c r="AD1616" i="8"/>
  <c r="AH138" i="1"/>
  <c r="AD1619" i="8"/>
  <c r="AH139" i="1"/>
  <c r="AD1621" i="8"/>
  <c r="AH140" i="1"/>
  <c r="AD1623" i="8"/>
  <c r="AH141" i="1"/>
  <c r="AD1624" i="8"/>
  <c r="AH142" i="1"/>
  <c r="AD1626" i="8"/>
  <c r="AH143" i="1"/>
  <c r="AD1633" i="8"/>
  <c r="AH144" i="1"/>
  <c r="AD1634" i="8"/>
  <c r="AH145" i="1"/>
  <c r="AD1635" i="8"/>
  <c r="AH146" i="1"/>
  <c r="AD1637" i="8"/>
  <c r="AH147" i="1"/>
  <c r="AD1638" i="8"/>
  <c r="AH148" i="1"/>
  <c r="AD1639" i="8"/>
  <c r="AH149" i="1"/>
  <c r="AD1640" i="8"/>
  <c r="AH150" i="1"/>
  <c r="AD1642" i="8"/>
  <c r="AH151" i="1"/>
  <c r="AD1643" i="8"/>
  <c r="AH152" i="1"/>
  <c r="AD1644" i="8"/>
  <c r="AH153" i="1"/>
  <c r="AD1645" i="8"/>
  <c r="AH154" i="1"/>
  <c r="AD1646" i="8"/>
  <c r="AH155" i="1"/>
  <c r="AD1647" i="8"/>
  <c r="AH156" i="1"/>
  <c r="AD1652" i="8"/>
  <c r="AH157" i="1"/>
  <c r="AD1653" i="8"/>
  <c r="AH158" i="1"/>
  <c r="AD1654" i="8"/>
  <c r="AH159" i="1"/>
  <c r="AD1656" i="8"/>
  <c r="AH160" i="1"/>
  <c r="AD1658" i="8"/>
  <c r="AH161" i="1"/>
  <c r="AD1659" i="8"/>
  <c r="AH162" i="1"/>
  <c r="AD1665" i="8"/>
  <c r="AH163" i="1"/>
  <c r="AD1666" i="8"/>
  <c r="AH164" i="1"/>
  <c r="AD1668" i="8"/>
  <c r="AH165" i="1"/>
  <c r="AD1671" i="8"/>
  <c r="AH166" i="1"/>
  <c r="AD1673" i="8"/>
  <c r="AH167" i="1"/>
  <c r="AD1677" i="8"/>
  <c r="AH168" i="1"/>
  <c r="AD1678" i="8"/>
  <c r="AH169" i="1"/>
  <c r="AD1679" i="8"/>
  <c r="AH170" i="1"/>
  <c r="AD1680" i="8"/>
  <c r="AH171" i="1"/>
  <c r="AD1682" i="8"/>
  <c r="AH172" i="1"/>
  <c r="AD1683" i="8"/>
  <c r="AH173" i="1"/>
  <c r="AD1684" i="8"/>
  <c r="AH174" i="1"/>
  <c r="AD1685" i="8"/>
  <c r="AH175" i="1"/>
  <c r="AD1687" i="8"/>
  <c r="AH176" i="1"/>
  <c r="AD1689" i="8"/>
  <c r="AH177" i="1"/>
  <c r="AD1692" i="8"/>
  <c r="AH178" i="1"/>
  <c r="AD1695" i="8"/>
  <c r="AH179" i="1"/>
  <c r="AD1696" i="8"/>
  <c r="AH180" i="1"/>
  <c r="AD1697" i="8"/>
  <c r="AH181" i="1"/>
  <c r="AD1703" i="8"/>
  <c r="AH182" i="1"/>
  <c r="AD1705" i="8"/>
  <c r="AH183" i="1"/>
  <c r="AD1706" i="8"/>
  <c r="AH184" i="1"/>
  <c r="AD1707" i="8"/>
  <c r="AH185" i="1"/>
  <c r="AD1708" i="8"/>
  <c r="AH186" i="1"/>
  <c r="AD1709" i="8"/>
  <c r="AH187" i="1"/>
  <c r="AD1710" i="8"/>
  <c r="AH188" i="1"/>
  <c r="AD1712" i="8"/>
  <c r="AH189" i="1"/>
  <c r="AD1713" i="8"/>
  <c r="AH190" i="1"/>
  <c r="AD1715" i="8"/>
  <c r="AH191" i="1"/>
  <c r="AD1716" i="8"/>
  <c r="AH192" i="1"/>
  <c r="AD1718" i="8"/>
  <c r="AH193" i="1"/>
  <c r="AD1719" i="8"/>
  <c r="AH194" i="1"/>
  <c r="AD1722" i="8"/>
  <c r="AH195" i="1"/>
  <c r="AD1725" i="8"/>
  <c r="AH196" i="1"/>
  <c r="AD1728" i="8"/>
  <c r="AH197" i="1"/>
  <c r="AD1309" i="8"/>
  <c r="AH3" i="1"/>
  <c r="AD1731" i="8"/>
  <c r="AH198" i="1"/>
  <c r="AD1733" i="8"/>
  <c r="AH199" i="1"/>
  <c r="AD1735" i="8"/>
  <c r="AH200" i="1"/>
  <c r="AD1736" i="8"/>
  <c r="AH201" i="1"/>
  <c r="AD1737" i="8"/>
  <c r="AH202" i="1"/>
  <c r="AD1738" i="8"/>
  <c r="AH203" i="1"/>
  <c r="AC1310" i="8"/>
  <c r="AG4" i="1"/>
  <c r="AC1311" i="8"/>
  <c r="AG5" i="1"/>
  <c r="AC1318" i="8"/>
  <c r="AG6" i="1"/>
  <c r="AC1319" i="8"/>
  <c r="AG7" i="1"/>
  <c r="AC1320" i="8"/>
  <c r="AG8" i="1"/>
  <c r="AC1321" i="8"/>
  <c r="AG9" i="1"/>
  <c r="AC1322" i="8"/>
  <c r="AG10" i="1"/>
  <c r="AC1329" i="8"/>
  <c r="AG11" i="1"/>
  <c r="AC1330" i="8"/>
  <c r="AG12" i="1"/>
  <c r="AC1331" i="8"/>
  <c r="AG13" i="1"/>
  <c r="AC1332" i="8"/>
  <c r="AG14" i="1"/>
  <c r="AC1338" i="8"/>
  <c r="AG15" i="1"/>
  <c r="AC1342" i="8"/>
  <c r="AG16" i="1"/>
  <c r="AC1344" i="8"/>
  <c r="AG17" i="1"/>
  <c r="AC1348" i="8"/>
  <c r="AG18" i="1"/>
  <c r="AC1349" i="8"/>
  <c r="AG19" i="1"/>
  <c r="AC1351" i="8"/>
  <c r="AG20" i="1"/>
  <c r="AC1355" i="8"/>
  <c r="AG21" i="1"/>
  <c r="AC1357" i="8"/>
  <c r="AG22" i="1"/>
  <c r="AC1358" i="8"/>
  <c r="AG23" i="1"/>
  <c r="AC1359" i="8"/>
  <c r="AG24" i="1"/>
  <c r="AC1361" i="8"/>
  <c r="AG25" i="1"/>
  <c r="AC1365" i="8"/>
  <c r="AG26" i="1"/>
  <c r="AC1368" i="8"/>
  <c r="AG27" i="1"/>
  <c r="AC1369" i="8"/>
  <c r="AG28" i="1"/>
  <c r="AC1371" i="8"/>
  <c r="AG29" i="1"/>
  <c r="AC1374" i="8"/>
  <c r="AG30" i="1"/>
  <c r="AC1378" i="8"/>
  <c r="AG31" i="1"/>
  <c r="AC1379" i="8"/>
  <c r="AG32" i="1"/>
  <c r="AC1380" i="8"/>
  <c r="AG33" i="1"/>
  <c r="AC1381" i="8"/>
  <c r="AG34" i="1"/>
  <c r="AC1384" i="8"/>
  <c r="AG35" i="1"/>
  <c r="AC1385" i="8"/>
  <c r="AG36" i="1"/>
  <c r="AC1386" i="8"/>
  <c r="AG37" i="1"/>
  <c r="AC1387" i="8"/>
  <c r="AG38" i="1"/>
  <c r="AC1388" i="8"/>
  <c r="AG39" i="1"/>
  <c r="AC1391" i="8"/>
  <c r="AG40" i="1"/>
  <c r="AC1395" i="8"/>
  <c r="AG41" i="1"/>
  <c r="AC1396" i="8"/>
  <c r="AG42" i="1"/>
  <c r="AC1398" i="8"/>
  <c r="AG43" i="1"/>
  <c r="AC1402" i="8"/>
  <c r="AG44" i="1"/>
  <c r="AC1403" i="8"/>
  <c r="AG45" i="1"/>
  <c r="AC1406" i="8"/>
  <c r="AG46" i="1"/>
  <c r="AC1408" i="8"/>
  <c r="AG47" i="1"/>
  <c r="AC1409" i="8"/>
  <c r="AG48" i="1"/>
  <c r="AC1413" i="8"/>
  <c r="AG49" i="1"/>
  <c r="AC1418" i="8"/>
  <c r="AG50" i="1"/>
  <c r="AC1426" i="8"/>
  <c r="AG51" i="1"/>
  <c r="AC1427" i="8"/>
  <c r="AG52" i="1"/>
  <c r="AC1428" i="8"/>
  <c r="AG53" i="1"/>
  <c r="AC1430" i="8"/>
  <c r="AG54" i="1"/>
  <c r="AC1431" i="8"/>
  <c r="AG55" i="1"/>
  <c r="AC1432" i="8"/>
  <c r="AG56" i="1"/>
  <c r="AC1434" i="8"/>
  <c r="AG57" i="1"/>
  <c r="AC1437" i="8"/>
  <c r="AG58" i="1"/>
  <c r="AC1439" i="8"/>
  <c r="AG59" i="1"/>
  <c r="AC1440" i="8"/>
  <c r="AG60" i="1"/>
  <c r="AC1441" i="8"/>
  <c r="AG61" i="1"/>
  <c r="AC1444" i="8"/>
  <c r="AG62" i="1"/>
  <c r="AC1446" i="8"/>
  <c r="AG63" i="1"/>
  <c r="AC1447" i="8"/>
  <c r="AG64" i="1"/>
  <c r="AC1448" i="8"/>
  <c r="AG65" i="1"/>
  <c r="AC1450" i="8"/>
  <c r="AG66" i="1"/>
  <c r="AC1452" i="8"/>
  <c r="AG67" i="1"/>
  <c r="AC1453" i="8"/>
  <c r="AG68" i="1"/>
  <c r="AC1457" i="8"/>
  <c r="AG69" i="1"/>
  <c r="AC1458" i="8"/>
  <c r="AG70" i="1"/>
  <c r="AC1459" i="8"/>
  <c r="AG71" i="1"/>
  <c r="AC1461" i="8"/>
  <c r="AG72" i="1"/>
  <c r="AC1463" i="8"/>
  <c r="AG73" i="1"/>
  <c r="AC1465" i="8"/>
  <c r="AG74" i="1"/>
  <c r="AC1466" i="8"/>
  <c r="AG75" i="1"/>
  <c r="AC1467" i="8"/>
  <c r="AG76" i="1"/>
  <c r="AC1469" i="8"/>
  <c r="AG77" i="1"/>
  <c r="AC1473" i="8"/>
  <c r="AG78" i="1"/>
  <c r="AC1476" i="8"/>
  <c r="AG79" i="1"/>
  <c r="AC1478" i="8"/>
  <c r="AG80" i="1"/>
  <c r="AC1479" i="8"/>
  <c r="AG81" i="1"/>
  <c r="AC1481" i="8"/>
  <c r="AG82" i="1"/>
  <c r="AC1483" i="8"/>
  <c r="AG83" i="1"/>
  <c r="AC1484" i="8"/>
  <c r="AG84" i="1"/>
  <c r="AC1488" i="8"/>
  <c r="AG85" i="1"/>
  <c r="AC1489" i="8"/>
  <c r="AG86" i="1"/>
  <c r="AC1492" i="8"/>
  <c r="AG87" i="1"/>
  <c r="AC1493" i="8"/>
  <c r="AG88" i="1"/>
  <c r="AC1495" i="8"/>
  <c r="AG89" i="1"/>
  <c r="AC1496" i="8"/>
  <c r="AG90" i="1"/>
  <c r="AC1498" i="8"/>
  <c r="AG91" i="1"/>
  <c r="AC1504" i="8"/>
  <c r="AG92" i="1"/>
  <c r="AC1505" i="8"/>
  <c r="AG93" i="1"/>
  <c r="AC1512" i="8"/>
  <c r="AG94" i="1"/>
  <c r="AC1517" i="8"/>
  <c r="AG95" i="1"/>
  <c r="AC1519" i="8"/>
  <c r="AG96" i="1"/>
  <c r="AC1521" i="8"/>
  <c r="AG97" i="1"/>
  <c r="AC1527" i="8"/>
  <c r="AG98" i="1"/>
  <c r="AC1528" i="8"/>
  <c r="AG99" i="1"/>
  <c r="AC1529" i="8"/>
  <c r="AG100" i="1"/>
  <c r="AC1531" i="8"/>
  <c r="AG101" i="1"/>
  <c r="AC1533" i="8"/>
  <c r="AG102" i="1"/>
  <c r="AC1534" i="8"/>
  <c r="AG103" i="1"/>
  <c r="AC1537" i="8"/>
  <c r="AG104" i="1"/>
  <c r="AC1538" i="8"/>
  <c r="AG105" i="1"/>
  <c r="AC1539" i="8"/>
  <c r="AG106" i="1"/>
  <c r="AC1543" i="8"/>
  <c r="AG107" i="1"/>
  <c r="AC1548" i="8"/>
  <c r="AG108" i="1"/>
  <c r="AC1549" i="8"/>
  <c r="AG109" i="1"/>
  <c r="AC1551" i="8"/>
  <c r="AG110" i="1"/>
  <c r="AC1558" i="8"/>
  <c r="AG111" i="1"/>
  <c r="AC1559" i="8"/>
  <c r="AG112" i="1"/>
  <c r="AC1561" i="8"/>
  <c r="AG113" i="1"/>
  <c r="AC1563" i="8"/>
  <c r="AG114" i="1"/>
  <c r="AC1564" i="8"/>
  <c r="AG115" i="1"/>
  <c r="AC1567" i="8"/>
  <c r="AG116" i="1"/>
  <c r="AC1570" i="8"/>
  <c r="AG117" i="1"/>
  <c r="AC1571" i="8"/>
  <c r="AG118" i="1"/>
  <c r="AC1573" i="8"/>
  <c r="AG119" i="1"/>
  <c r="AC1576" i="8"/>
  <c r="AG120" i="1"/>
  <c r="AC1579" i="8"/>
  <c r="AG121" i="1"/>
  <c r="AC1580" i="8"/>
  <c r="AG122" i="1"/>
  <c r="AC1584" i="8"/>
  <c r="AG123" i="1"/>
  <c r="AC1587" i="8"/>
  <c r="AG124" i="1"/>
  <c r="AC1594" i="8"/>
  <c r="AG125" i="1"/>
  <c r="AC1595" i="8"/>
  <c r="AG126" i="1"/>
  <c r="AC1599" i="8"/>
  <c r="AG127" i="1"/>
  <c r="AC1600" i="8"/>
  <c r="AG128" i="1"/>
  <c r="AC1603" i="8"/>
  <c r="AG129" i="1"/>
  <c r="AC1605" i="8"/>
  <c r="AG130" i="1"/>
  <c r="AC1607" i="8"/>
  <c r="AG131" i="1"/>
  <c r="AC1608" i="8"/>
  <c r="AG132" i="1"/>
  <c r="AC1609" i="8"/>
  <c r="AG133" i="1"/>
  <c r="AC1611" i="8"/>
  <c r="AG134" i="1"/>
  <c r="AC1612" i="8"/>
  <c r="AG135" i="1"/>
  <c r="AC1613" i="8"/>
  <c r="AG136" i="1"/>
  <c r="AC1614" i="8"/>
  <c r="AG137" i="1"/>
  <c r="AC1616" i="8"/>
  <c r="AG138" i="1"/>
  <c r="AC1619" i="8"/>
  <c r="AG139" i="1"/>
  <c r="AC1621" i="8"/>
  <c r="AG140" i="1"/>
  <c r="AC1623" i="8"/>
  <c r="AG141" i="1"/>
  <c r="AC1624" i="8"/>
  <c r="AG142" i="1"/>
  <c r="AC1626" i="8"/>
  <c r="AG143" i="1"/>
  <c r="AC1633" i="8"/>
  <c r="AG144" i="1"/>
  <c r="AC1634" i="8"/>
  <c r="AG145" i="1"/>
  <c r="AC1635" i="8"/>
  <c r="AG146" i="1"/>
  <c r="AC1637" i="8"/>
  <c r="AG147" i="1"/>
  <c r="AC1638" i="8"/>
  <c r="AG148" i="1"/>
  <c r="AC1639" i="8"/>
  <c r="AG149" i="1"/>
  <c r="AC1640" i="8"/>
  <c r="AG150" i="1"/>
  <c r="AC1642" i="8"/>
  <c r="AG151" i="1"/>
  <c r="AC1643" i="8"/>
  <c r="AG152" i="1"/>
  <c r="AC1644" i="8"/>
  <c r="AG153" i="1"/>
  <c r="AC1645" i="8"/>
  <c r="AG154" i="1"/>
  <c r="AC1646" i="8"/>
  <c r="AG155" i="1"/>
  <c r="AC1647" i="8"/>
  <c r="AG156" i="1"/>
  <c r="AC1652" i="8"/>
  <c r="AG157" i="1"/>
  <c r="AC1653" i="8"/>
  <c r="AG158" i="1"/>
  <c r="AC1654" i="8"/>
  <c r="AG159" i="1"/>
  <c r="AC1656" i="8"/>
  <c r="AG160" i="1"/>
  <c r="AC1658" i="8"/>
  <c r="AG161" i="1"/>
  <c r="AC1659" i="8"/>
  <c r="AG162" i="1"/>
  <c r="AC1665" i="8"/>
  <c r="AG163" i="1"/>
  <c r="AC1666" i="8"/>
  <c r="AG164" i="1"/>
  <c r="AC1668" i="8"/>
  <c r="AG165" i="1"/>
  <c r="AC1671" i="8"/>
  <c r="AG166" i="1"/>
  <c r="AC1673" i="8"/>
  <c r="AG167" i="1"/>
  <c r="AC1677" i="8"/>
  <c r="AG168" i="1"/>
  <c r="AC1678" i="8"/>
  <c r="AG169" i="1"/>
  <c r="AC1679" i="8"/>
  <c r="AG170" i="1"/>
  <c r="AC1680" i="8"/>
  <c r="AG171" i="1"/>
  <c r="AC1682" i="8"/>
  <c r="AG172" i="1"/>
  <c r="AC1683" i="8"/>
  <c r="AG173" i="1"/>
  <c r="AC1684" i="8"/>
  <c r="AG174" i="1"/>
  <c r="AC1685" i="8"/>
  <c r="AG175" i="1"/>
  <c r="AC1687" i="8"/>
  <c r="AG176" i="1"/>
  <c r="AC1689" i="8"/>
  <c r="AG177" i="1"/>
  <c r="AC1692" i="8"/>
  <c r="AG178" i="1"/>
  <c r="AC1695" i="8"/>
  <c r="AG179" i="1"/>
  <c r="AC1696" i="8"/>
  <c r="AG180" i="1"/>
  <c r="AC1697" i="8"/>
  <c r="AG181" i="1"/>
  <c r="AC1703" i="8"/>
  <c r="AG182" i="1"/>
  <c r="AC1705" i="8"/>
  <c r="AG183" i="1"/>
  <c r="AC1706" i="8"/>
  <c r="AG184" i="1"/>
  <c r="AC1707" i="8"/>
  <c r="AG185" i="1"/>
  <c r="AC1708" i="8"/>
  <c r="AG186" i="1"/>
  <c r="AC1709" i="8"/>
  <c r="AG187" i="1"/>
  <c r="AC1710" i="8"/>
  <c r="AG188" i="1"/>
  <c r="AC1712" i="8"/>
  <c r="AG189" i="1"/>
  <c r="AC1713" i="8"/>
  <c r="AG190" i="1"/>
  <c r="AC1715" i="8"/>
  <c r="AG191" i="1"/>
  <c r="AC1716" i="8"/>
  <c r="AG192" i="1"/>
  <c r="AC1718" i="8"/>
  <c r="AG193" i="1"/>
  <c r="AC1719" i="8"/>
  <c r="AG194" i="1"/>
  <c r="AC1722" i="8"/>
  <c r="AG195" i="1"/>
  <c r="AC1725" i="8"/>
  <c r="AG196" i="1"/>
  <c r="AC1728" i="8"/>
  <c r="AG197" i="1"/>
  <c r="AC1309" i="8"/>
  <c r="AG3" i="1"/>
  <c r="AC1731" i="8"/>
  <c r="AG198" i="1"/>
  <c r="AC1733" i="8"/>
  <c r="AG199" i="1"/>
  <c r="AC1735" i="8"/>
  <c r="AG200" i="1"/>
  <c r="AC1736" i="8"/>
  <c r="AG201" i="1"/>
  <c r="AC1737" i="8"/>
  <c r="AG202" i="1"/>
  <c r="AC1738" i="8"/>
  <c r="AG203" i="1"/>
  <c r="AG1" i="1"/>
  <c r="AG209" i="1" s="1"/>
  <c r="AH1" i="1"/>
  <c r="AH209" i="1" s="1"/>
  <c r="AI1" i="1"/>
  <c r="AI209" i="1"/>
  <c r="AC1307" i="8"/>
  <c r="AD1307" i="8"/>
  <c r="AE1307" i="8"/>
  <c r="AC1308" i="8"/>
  <c r="AD1308" i="8"/>
  <c r="AE1308" i="8"/>
  <c r="AC1312" i="8"/>
  <c r="AD1312" i="8"/>
  <c r="AE1312" i="8"/>
  <c r="AC1313" i="8"/>
  <c r="AD1313" i="8"/>
  <c r="AE1313" i="8"/>
  <c r="AC1314" i="8"/>
  <c r="AD1314" i="8"/>
  <c r="AE1314" i="8"/>
  <c r="AC1315" i="8"/>
  <c r="AD1315" i="8"/>
  <c r="AE1315" i="8"/>
  <c r="AC1316" i="8"/>
  <c r="AD1316" i="8"/>
  <c r="AE1316" i="8"/>
  <c r="AC1317" i="8"/>
  <c r="AD1317" i="8"/>
  <c r="AE1317" i="8"/>
  <c r="AC1323" i="8"/>
  <c r="AD1323" i="8"/>
  <c r="AE1323" i="8"/>
  <c r="AC1324" i="8"/>
  <c r="AD1324" i="8"/>
  <c r="AE1324" i="8"/>
  <c r="AC1325" i="8"/>
  <c r="AD1325" i="8"/>
  <c r="AE1325" i="8"/>
  <c r="AC1326" i="8"/>
  <c r="AD1326" i="8"/>
  <c r="AE1326" i="8"/>
  <c r="AC1327" i="8"/>
  <c r="AD1327" i="8"/>
  <c r="AE1327" i="8"/>
  <c r="AC1328" i="8"/>
  <c r="AD1328" i="8"/>
  <c r="AE1328" i="8"/>
  <c r="AC1333" i="8"/>
  <c r="AD1333" i="8"/>
  <c r="AE1333" i="8"/>
  <c r="AC1334" i="8"/>
  <c r="AD1334" i="8"/>
  <c r="AE1334" i="8"/>
  <c r="AC1335" i="8"/>
  <c r="AD1335" i="8"/>
  <c r="AE1335" i="8"/>
  <c r="AC1336" i="8"/>
  <c r="AD1336" i="8"/>
  <c r="AE1336" i="8"/>
  <c r="AC1337" i="8"/>
  <c r="AD1337" i="8"/>
  <c r="AE1337" i="8"/>
  <c r="AC1339" i="8"/>
  <c r="AD1339" i="8"/>
  <c r="AE1339" i="8"/>
  <c r="AC1340" i="8"/>
  <c r="AD1340" i="8"/>
  <c r="AE1340" i="8"/>
  <c r="AC1341" i="8"/>
  <c r="AD1341" i="8"/>
  <c r="AE1341" i="8"/>
  <c r="AC1343" i="8"/>
  <c r="AD1343" i="8"/>
  <c r="AE1343" i="8"/>
  <c r="AC1345" i="8"/>
  <c r="AD1345" i="8"/>
  <c r="AE1345" i="8"/>
  <c r="AC1346" i="8"/>
  <c r="AD1346" i="8"/>
  <c r="AE1346" i="8"/>
  <c r="AC1347" i="8"/>
  <c r="AD1347" i="8"/>
  <c r="AE1347" i="8"/>
  <c r="AC1350" i="8"/>
  <c r="AD1350" i="8"/>
  <c r="AE1350" i="8"/>
  <c r="AC1352" i="8"/>
  <c r="AD1352" i="8"/>
  <c r="AE1352" i="8"/>
  <c r="AC1353" i="8"/>
  <c r="AD1353" i="8"/>
  <c r="AE1353" i="8"/>
  <c r="AC1354" i="8"/>
  <c r="AD1354" i="8"/>
  <c r="AE1354" i="8"/>
  <c r="AC1356" i="8"/>
  <c r="AD1356" i="8"/>
  <c r="AE1356" i="8"/>
  <c r="AC1360" i="8"/>
  <c r="AD1360" i="8"/>
  <c r="AE1360" i="8"/>
  <c r="AC1362" i="8"/>
  <c r="AD1362" i="8"/>
  <c r="AE1362" i="8"/>
  <c r="AC1363" i="8"/>
  <c r="AD1363" i="8"/>
  <c r="AE1363" i="8"/>
  <c r="AC1364" i="8"/>
  <c r="AD1364" i="8"/>
  <c r="AE1364" i="8"/>
  <c r="AC1366" i="8"/>
  <c r="AD1366" i="8"/>
  <c r="AE1366" i="8"/>
  <c r="AC1367" i="8"/>
  <c r="AD1367" i="8"/>
  <c r="AE1367" i="8"/>
  <c r="AC1370" i="8"/>
  <c r="AD1370" i="8"/>
  <c r="AE1370" i="8"/>
  <c r="AC1372" i="8"/>
  <c r="AD1372" i="8"/>
  <c r="AE1372" i="8"/>
  <c r="AC1373" i="8"/>
  <c r="AD1373" i="8"/>
  <c r="AE1373" i="8"/>
  <c r="AC1375" i="8"/>
  <c r="AD1375" i="8"/>
  <c r="AE1375" i="8"/>
  <c r="AC1376" i="8"/>
  <c r="AD1376" i="8"/>
  <c r="AE1376" i="8"/>
  <c r="AC1377" i="8"/>
  <c r="AD1377" i="8"/>
  <c r="AE1377" i="8"/>
  <c r="AC1382" i="8"/>
  <c r="AD1382" i="8"/>
  <c r="AE1382" i="8"/>
  <c r="AC1383" i="8"/>
  <c r="AD1383" i="8"/>
  <c r="AE1383" i="8"/>
  <c r="AC1389" i="8"/>
  <c r="AD1389" i="8"/>
  <c r="AE1389" i="8"/>
  <c r="AC1390" i="8"/>
  <c r="AD1390" i="8"/>
  <c r="AE1390" i="8"/>
  <c r="AC1392" i="8"/>
  <c r="AD1392" i="8"/>
  <c r="AE1392" i="8"/>
  <c r="AC1393" i="8"/>
  <c r="AD1393" i="8"/>
  <c r="AE1393" i="8"/>
  <c r="AC1394" i="8"/>
  <c r="AD1394" i="8"/>
  <c r="AE1394" i="8"/>
  <c r="AC1397" i="8"/>
  <c r="AD1397" i="8"/>
  <c r="AE1397" i="8"/>
  <c r="AC1399" i="8"/>
  <c r="AD1399" i="8"/>
  <c r="AE1399" i="8"/>
  <c r="AC1400" i="8"/>
  <c r="AD1400" i="8"/>
  <c r="AE1400" i="8"/>
  <c r="AC1401" i="8"/>
  <c r="AD1401" i="8"/>
  <c r="AE1401" i="8"/>
  <c r="AC1404" i="8"/>
  <c r="AD1404" i="8"/>
  <c r="AE1404" i="8"/>
  <c r="AC1405" i="8"/>
  <c r="AD1405" i="8"/>
  <c r="AE1405" i="8"/>
  <c r="AC1407" i="8"/>
  <c r="AD1407" i="8"/>
  <c r="AE1407" i="8"/>
  <c r="AC1410" i="8"/>
  <c r="AD1410" i="8"/>
  <c r="AE1410" i="8"/>
  <c r="AC1411" i="8"/>
  <c r="AD1411" i="8"/>
  <c r="AE1411" i="8"/>
  <c r="AC1412" i="8"/>
  <c r="AD1412" i="8"/>
  <c r="AE1412" i="8"/>
  <c r="AC1414" i="8"/>
  <c r="AD1414" i="8"/>
  <c r="AE1414" i="8"/>
  <c r="AC1415" i="8"/>
  <c r="AD1415" i="8"/>
  <c r="AE1415" i="8"/>
  <c r="AC1416" i="8"/>
  <c r="AD1416" i="8"/>
  <c r="AE1416" i="8"/>
  <c r="AC1417" i="8"/>
  <c r="AD1417" i="8"/>
  <c r="AE1417" i="8"/>
  <c r="AC1419" i="8"/>
  <c r="AD1419" i="8"/>
  <c r="AE1419" i="8"/>
  <c r="AC1420" i="8"/>
  <c r="AD1420" i="8"/>
  <c r="AE1420" i="8"/>
  <c r="AC1421" i="8"/>
  <c r="AD1421" i="8"/>
  <c r="AE1421" i="8"/>
  <c r="AC1422" i="8"/>
  <c r="AD1422" i="8"/>
  <c r="AE1422" i="8"/>
  <c r="AC1423" i="8"/>
  <c r="AD1423" i="8"/>
  <c r="AE1423" i="8"/>
  <c r="AC1424" i="8"/>
  <c r="AD1424" i="8"/>
  <c r="AE1424" i="8"/>
  <c r="AC1425" i="8"/>
  <c r="AD1425" i="8"/>
  <c r="AE1425" i="8"/>
  <c r="AC1429" i="8"/>
  <c r="AD1429" i="8"/>
  <c r="AE1429" i="8"/>
  <c r="AC1433" i="8"/>
  <c r="AD1433" i="8"/>
  <c r="AE1433" i="8"/>
  <c r="AC1435" i="8"/>
  <c r="AD1435" i="8"/>
  <c r="AE1435" i="8"/>
  <c r="AC1436" i="8"/>
  <c r="AD1436" i="8"/>
  <c r="AE1436" i="8"/>
  <c r="AC1438" i="8"/>
  <c r="AD1438" i="8"/>
  <c r="AE1438" i="8"/>
  <c r="AC1442" i="8"/>
  <c r="AD1442" i="8"/>
  <c r="AE1442" i="8"/>
  <c r="AC1443" i="8"/>
  <c r="AD1443" i="8"/>
  <c r="AE1443" i="8"/>
  <c r="AC1445" i="8"/>
  <c r="AD1445" i="8"/>
  <c r="AE1445" i="8"/>
  <c r="AC1449" i="8"/>
  <c r="AD1449" i="8"/>
  <c r="AE1449" i="8"/>
  <c r="AC1451" i="8"/>
  <c r="AD1451" i="8"/>
  <c r="AE1451" i="8"/>
  <c r="AC1454" i="8"/>
  <c r="AD1454" i="8"/>
  <c r="AE1454" i="8"/>
  <c r="AC1455" i="8"/>
  <c r="AD1455" i="8"/>
  <c r="AE1455" i="8"/>
  <c r="AC1456" i="8"/>
  <c r="AD1456" i="8"/>
  <c r="AE1456" i="8"/>
  <c r="AC1460" i="8"/>
  <c r="AD1460" i="8"/>
  <c r="AE1460" i="8"/>
  <c r="AC1462" i="8"/>
  <c r="AD1462" i="8"/>
  <c r="AE1462" i="8"/>
  <c r="AC1464" i="8"/>
  <c r="AD1464" i="8"/>
  <c r="AE1464" i="8"/>
  <c r="AC1468" i="8"/>
  <c r="AD1468" i="8"/>
  <c r="AE1468" i="8"/>
  <c r="AC1470" i="8"/>
  <c r="AD1470" i="8"/>
  <c r="AE1470" i="8"/>
  <c r="AC1471" i="8"/>
  <c r="AD1471" i="8"/>
  <c r="AE1471" i="8"/>
  <c r="AC1472" i="8"/>
  <c r="AD1472" i="8"/>
  <c r="AE1472" i="8"/>
  <c r="AC1474" i="8"/>
  <c r="AD1474" i="8"/>
  <c r="AE1474" i="8"/>
  <c r="AC1475" i="8"/>
  <c r="AD1475" i="8"/>
  <c r="AE1475" i="8"/>
  <c r="AC1477" i="8"/>
  <c r="AD1477" i="8"/>
  <c r="AE1477" i="8"/>
  <c r="AC1480" i="8"/>
  <c r="AD1480" i="8"/>
  <c r="AE1480" i="8"/>
  <c r="AC1482" i="8"/>
  <c r="AD1482" i="8"/>
  <c r="AE1482" i="8"/>
  <c r="AC1485" i="8"/>
  <c r="AD1485" i="8"/>
  <c r="AE1485" i="8"/>
  <c r="AC1486" i="8"/>
  <c r="AD1486" i="8"/>
  <c r="AE1486" i="8"/>
  <c r="AC1487" i="8"/>
  <c r="AD1487" i="8"/>
  <c r="AE1487" i="8"/>
  <c r="AC1490" i="8"/>
  <c r="AD1490" i="8"/>
  <c r="AE1490" i="8"/>
  <c r="AC1491" i="8"/>
  <c r="AD1491" i="8"/>
  <c r="AE1491" i="8"/>
  <c r="AC1494" i="8"/>
  <c r="AD1494" i="8"/>
  <c r="AE1494" i="8"/>
  <c r="AC1497" i="8"/>
  <c r="AD1497" i="8"/>
  <c r="AE1497" i="8"/>
  <c r="AC1499" i="8"/>
  <c r="AD1499" i="8"/>
  <c r="AE1499" i="8"/>
  <c r="AC1500" i="8"/>
  <c r="AD1500" i="8"/>
  <c r="AE1500" i="8"/>
  <c r="AC1501" i="8"/>
  <c r="AD1501" i="8"/>
  <c r="AE1501" i="8"/>
  <c r="AC1502" i="8"/>
  <c r="AD1502" i="8"/>
  <c r="AE1502" i="8"/>
  <c r="AC1503" i="8"/>
  <c r="AD1503" i="8"/>
  <c r="AE1503" i="8"/>
  <c r="AC1506" i="8"/>
  <c r="AD1506" i="8"/>
  <c r="AE1506" i="8"/>
  <c r="AC1507" i="8"/>
  <c r="AD1507" i="8"/>
  <c r="AE1507" i="8"/>
  <c r="AC1508" i="8"/>
  <c r="AD1508" i="8"/>
  <c r="AE1508" i="8"/>
  <c r="AC1509" i="8"/>
  <c r="AD1509" i="8"/>
  <c r="AE1509" i="8"/>
  <c r="AC1510" i="8"/>
  <c r="AD1510" i="8"/>
  <c r="AE1510" i="8"/>
  <c r="AC1511" i="8"/>
  <c r="AD1511" i="8"/>
  <c r="AE1511" i="8"/>
  <c r="AC1513" i="8"/>
  <c r="AD1513" i="8"/>
  <c r="AE1513" i="8"/>
  <c r="AC1514" i="8"/>
  <c r="AD1514" i="8"/>
  <c r="AE1514" i="8"/>
  <c r="AC1515" i="8"/>
  <c r="AD1515" i="8"/>
  <c r="AE1515" i="8"/>
  <c r="AC1516" i="8"/>
  <c r="AD1516" i="8"/>
  <c r="AE1516" i="8"/>
  <c r="AC1518" i="8"/>
  <c r="AD1518" i="8"/>
  <c r="AE1518" i="8"/>
  <c r="AC1520" i="8"/>
  <c r="AD1520" i="8"/>
  <c r="AE1520" i="8"/>
  <c r="AC1522" i="8"/>
  <c r="AD1522" i="8"/>
  <c r="AE1522" i="8"/>
  <c r="AC1523" i="8"/>
  <c r="AD1523" i="8"/>
  <c r="AE1523" i="8"/>
  <c r="AC1524" i="8"/>
  <c r="AD1524" i="8"/>
  <c r="AE1524" i="8"/>
  <c r="AC1525" i="8"/>
  <c r="AD1525" i="8"/>
  <c r="AE1525" i="8"/>
  <c r="AC1526" i="8"/>
  <c r="AD1526" i="8"/>
  <c r="AE1526" i="8"/>
  <c r="AC1530" i="8"/>
  <c r="AD1530" i="8"/>
  <c r="AE1530" i="8"/>
  <c r="AC1532" i="8"/>
  <c r="AD1532" i="8"/>
  <c r="AE1532" i="8"/>
  <c r="AC1535" i="8"/>
  <c r="AD1535" i="8"/>
  <c r="AE1535" i="8"/>
  <c r="AC1536" i="8"/>
  <c r="AD1536" i="8"/>
  <c r="AE1536" i="8"/>
  <c r="AC1540" i="8"/>
  <c r="AD1540" i="8"/>
  <c r="AE1540" i="8"/>
  <c r="AC1541" i="8"/>
  <c r="AD1541" i="8"/>
  <c r="AE1541" i="8"/>
  <c r="AC1542" i="8"/>
  <c r="AD1542" i="8"/>
  <c r="AE1542" i="8"/>
  <c r="AC1544" i="8"/>
  <c r="AD1544" i="8"/>
  <c r="AE1544" i="8"/>
  <c r="AC1545" i="8"/>
  <c r="AD1545" i="8"/>
  <c r="AE1545" i="8"/>
  <c r="AC1546" i="8"/>
  <c r="AD1546" i="8"/>
  <c r="AE1546" i="8"/>
  <c r="AC1547" i="8"/>
  <c r="AD1547" i="8"/>
  <c r="AE1547" i="8"/>
  <c r="AC1550" i="8"/>
  <c r="AD1550" i="8"/>
  <c r="AE1550" i="8"/>
  <c r="AC1552" i="8"/>
  <c r="AD1552" i="8"/>
  <c r="AE1552" i="8"/>
  <c r="AC1553" i="8"/>
  <c r="AD1553" i="8"/>
  <c r="AE1553" i="8"/>
  <c r="AC1554" i="8"/>
  <c r="AD1554" i="8"/>
  <c r="AE1554" i="8"/>
  <c r="AC1555" i="8"/>
  <c r="AD1555" i="8"/>
  <c r="AE1555" i="8"/>
  <c r="AC1556" i="8"/>
  <c r="AD1556" i="8"/>
  <c r="AE1556" i="8"/>
  <c r="AC1557" i="8"/>
  <c r="AD1557" i="8"/>
  <c r="AE1557" i="8"/>
  <c r="AC1560" i="8"/>
  <c r="AD1560" i="8"/>
  <c r="AE1560" i="8"/>
  <c r="AC1562" i="8"/>
  <c r="AD1562" i="8"/>
  <c r="AE1562" i="8"/>
  <c r="AC1565" i="8"/>
  <c r="AD1565" i="8"/>
  <c r="AE1565" i="8"/>
  <c r="AC1566" i="8"/>
  <c r="AD1566" i="8"/>
  <c r="AE1566" i="8"/>
  <c r="AC1568" i="8"/>
  <c r="AD1568" i="8"/>
  <c r="AE1568" i="8"/>
  <c r="AC1569" i="8"/>
  <c r="AD1569" i="8"/>
  <c r="AE1569" i="8"/>
  <c r="AC1572" i="8"/>
  <c r="AD1572" i="8"/>
  <c r="AE1572" i="8"/>
  <c r="AC1574" i="8"/>
  <c r="AD1574" i="8"/>
  <c r="AE1574" i="8"/>
  <c r="AC1575" i="8"/>
  <c r="AD1575" i="8"/>
  <c r="AE1575" i="8"/>
  <c r="AC1577" i="8"/>
  <c r="AD1577" i="8"/>
  <c r="AE1577" i="8"/>
  <c r="AC1578" i="8"/>
  <c r="AD1578" i="8"/>
  <c r="AE1578" i="8"/>
  <c r="AC1581" i="8"/>
  <c r="AD1581" i="8"/>
  <c r="AE1581" i="8"/>
  <c r="AC1582" i="8"/>
  <c r="AD1582" i="8"/>
  <c r="AE1582" i="8"/>
  <c r="AC1583" i="8"/>
  <c r="AD1583" i="8"/>
  <c r="AE1583" i="8"/>
  <c r="AC1585" i="8"/>
  <c r="AD1585" i="8"/>
  <c r="AE1585" i="8"/>
  <c r="AC1586" i="8"/>
  <c r="AD1586" i="8"/>
  <c r="AE1586" i="8"/>
  <c r="AC1588" i="8"/>
  <c r="AD1588" i="8"/>
  <c r="AE1588" i="8"/>
  <c r="AC1589" i="8"/>
  <c r="AD1589" i="8"/>
  <c r="AE1589" i="8"/>
  <c r="AC1590" i="8"/>
  <c r="AD1590" i="8"/>
  <c r="AE1590" i="8"/>
  <c r="AC1591" i="8"/>
  <c r="AD1591" i="8"/>
  <c r="AE1591" i="8"/>
  <c r="AC1592" i="8"/>
  <c r="AD1592" i="8"/>
  <c r="AE1592" i="8"/>
  <c r="AC1593" i="8"/>
  <c r="AD1593" i="8"/>
  <c r="AE1593" i="8"/>
  <c r="AC1596" i="8"/>
  <c r="AD1596" i="8"/>
  <c r="AE1596" i="8"/>
  <c r="AC1597" i="8"/>
  <c r="AD1597" i="8"/>
  <c r="AE1597" i="8"/>
  <c r="AC1598" i="8"/>
  <c r="AD1598" i="8"/>
  <c r="AE1598" i="8"/>
  <c r="AC1601" i="8"/>
  <c r="AD1601" i="8"/>
  <c r="AE1601" i="8"/>
  <c r="AC1602" i="8"/>
  <c r="AD1602" i="8"/>
  <c r="AE1602" i="8"/>
  <c r="AC1604" i="8"/>
  <c r="AD1604" i="8"/>
  <c r="AE1604" i="8"/>
  <c r="AC1606" i="8"/>
  <c r="AD1606" i="8"/>
  <c r="AE1606" i="8"/>
  <c r="AC1610" i="8"/>
  <c r="AD1610" i="8"/>
  <c r="AE1610" i="8"/>
  <c r="AC1615" i="8"/>
  <c r="AD1615" i="8"/>
  <c r="AE1615" i="8"/>
  <c r="AC1617" i="8"/>
  <c r="AD1617" i="8"/>
  <c r="AE1617" i="8"/>
  <c r="AC1618" i="8"/>
  <c r="AD1618" i="8"/>
  <c r="AE1618" i="8"/>
  <c r="AC1620" i="8"/>
  <c r="AD1620" i="8"/>
  <c r="AE1620" i="8"/>
  <c r="AC1622" i="8"/>
  <c r="AD1622" i="8"/>
  <c r="AE1622" i="8"/>
  <c r="AC1625" i="8"/>
  <c r="AD1625" i="8"/>
  <c r="AE1625" i="8"/>
  <c r="AC1627" i="8"/>
  <c r="AD1627" i="8"/>
  <c r="AE1627" i="8"/>
  <c r="AC1628" i="8"/>
  <c r="AD1628" i="8"/>
  <c r="AE1628" i="8"/>
  <c r="AC1629" i="8"/>
  <c r="AD1629" i="8"/>
  <c r="AE1629" i="8"/>
  <c r="AC1630" i="8"/>
  <c r="AD1630" i="8"/>
  <c r="AE1630" i="8"/>
  <c r="AC1631" i="8"/>
  <c r="AD1631" i="8"/>
  <c r="AE1631" i="8"/>
  <c r="AC1632" i="8"/>
  <c r="AD1632" i="8"/>
  <c r="AE1632" i="8"/>
  <c r="AC1636" i="8"/>
  <c r="AD1636" i="8"/>
  <c r="AE1636" i="8"/>
  <c r="AC1641" i="8"/>
  <c r="AD1641" i="8"/>
  <c r="AE1641" i="8"/>
  <c r="AC1648" i="8"/>
  <c r="AD1648" i="8"/>
  <c r="AE1648" i="8"/>
  <c r="AC1649" i="8"/>
  <c r="AD1649" i="8"/>
  <c r="AE1649" i="8"/>
  <c r="AC1650" i="8"/>
  <c r="AD1650" i="8"/>
  <c r="AE1650" i="8"/>
  <c r="AC1651" i="8"/>
  <c r="AD1651" i="8"/>
  <c r="AE1651" i="8"/>
  <c r="AC1655" i="8"/>
  <c r="AD1655" i="8"/>
  <c r="AE1655" i="8"/>
  <c r="AC1657" i="8"/>
  <c r="AD1657" i="8"/>
  <c r="AE1657" i="8"/>
  <c r="AC1660" i="8"/>
  <c r="AD1660" i="8"/>
  <c r="AE1660" i="8"/>
  <c r="AC1661" i="8"/>
  <c r="AD1661" i="8"/>
  <c r="AE1661" i="8"/>
  <c r="AC1662" i="8"/>
  <c r="AD1662" i="8"/>
  <c r="AE1662" i="8"/>
  <c r="AC1663" i="8"/>
  <c r="AD1663" i="8"/>
  <c r="AE1663" i="8"/>
  <c r="AC1664" i="8"/>
  <c r="AD1664" i="8"/>
  <c r="AE1664" i="8"/>
  <c r="AC1667" i="8"/>
  <c r="AD1667" i="8"/>
  <c r="AE1667" i="8"/>
  <c r="AC1669" i="8"/>
  <c r="AD1669" i="8"/>
  <c r="AE1669" i="8"/>
  <c r="AC1670" i="8"/>
  <c r="AD1670" i="8"/>
  <c r="AE1670" i="8"/>
  <c r="AC1672" i="8"/>
  <c r="AD1672" i="8"/>
  <c r="AE1672" i="8"/>
  <c r="AC1674" i="8"/>
  <c r="AD1674" i="8"/>
  <c r="AE1674" i="8"/>
  <c r="AC1675" i="8"/>
  <c r="AD1675" i="8"/>
  <c r="AE1675" i="8"/>
  <c r="AC1676" i="8"/>
  <c r="AD1676" i="8"/>
  <c r="AE1676" i="8"/>
  <c r="AC1681" i="8"/>
  <c r="AD1681" i="8"/>
  <c r="AE1681" i="8"/>
  <c r="AC1686" i="8"/>
  <c r="AD1686" i="8"/>
  <c r="AE1686" i="8"/>
  <c r="AC1688" i="8"/>
  <c r="AD1688" i="8"/>
  <c r="AE1688" i="8"/>
  <c r="AC1690" i="8"/>
  <c r="AD1690" i="8"/>
  <c r="AE1690" i="8"/>
  <c r="AC1691" i="8"/>
  <c r="AD1691" i="8"/>
  <c r="AE1691" i="8"/>
  <c r="AC1693" i="8"/>
  <c r="AD1693" i="8"/>
  <c r="AE1693" i="8"/>
  <c r="AC1694" i="8"/>
  <c r="AD1694" i="8"/>
  <c r="AE1694" i="8"/>
  <c r="AC1698" i="8"/>
  <c r="AD1698" i="8"/>
  <c r="AE1698" i="8"/>
  <c r="AC1699" i="8"/>
  <c r="AD1699" i="8"/>
  <c r="AE1699" i="8"/>
  <c r="AC1700" i="8"/>
  <c r="AD1700" i="8"/>
  <c r="AE1700" i="8"/>
  <c r="AC1701" i="8"/>
  <c r="AD1701" i="8"/>
  <c r="AE1701" i="8"/>
  <c r="AC1702" i="8"/>
  <c r="AD1702" i="8"/>
  <c r="AE1702" i="8"/>
  <c r="AC1704" i="8"/>
  <c r="AD1704" i="8"/>
  <c r="AE1704" i="8"/>
  <c r="AC1711" i="8"/>
  <c r="AD1711" i="8"/>
  <c r="AE1711" i="8"/>
  <c r="AC1714" i="8"/>
  <c r="AD1714" i="8"/>
  <c r="AE1714" i="8"/>
  <c r="AC1717" i="8"/>
  <c r="AD1717" i="8"/>
  <c r="AE1717" i="8"/>
  <c r="AC1720" i="8"/>
  <c r="AD1720" i="8"/>
  <c r="AE1720" i="8"/>
  <c r="AC1721" i="8"/>
  <c r="AD1721" i="8"/>
  <c r="AE1721" i="8"/>
  <c r="AC1723" i="8"/>
  <c r="AD1723" i="8"/>
  <c r="AE1723" i="8"/>
  <c r="AC1724" i="8"/>
  <c r="AD1724" i="8"/>
  <c r="AE1724" i="8"/>
  <c r="AC1726" i="8"/>
  <c r="AD1726" i="8"/>
  <c r="AE1726" i="8"/>
  <c r="AC1727" i="8"/>
  <c r="AD1727" i="8"/>
  <c r="AE1727" i="8"/>
  <c r="AC1729" i="8"/>
  <c r="AD1729" i="8"/>
  <c r="AE1729" i="8"/>
  <c r="AC1730" i="8"/>
  <c r="AD1730" i="8"/>
  <c r="AE1730" i="8"/>
  <c r="AC1732" i="8"/>
  <c r="AD1732" i="8"/>
  <c r="AE1732" i="8"/>
  <c r="AC1734" i="8"/>
  <c r="AD1734" i="8"/>
  <c r="AE1734" i="8"/>
  <c r="AC1739" i="8"/>
  <c r="AD1739" i="8"/>
  <c r="AE1739" i="8"/>
  <c r="X1310" i="8"/>
  <c r="AB4" i="1" s="1"/>
  <c r="Y1310" i="8"/>
  <c r="AC4" i="1"/>
  <c r="Z1310" i="8"/>
  <c r="AD4" i="1" s="1"/>
  <c r="AA1310" i="8"/>
  <c r="AE4" i="1" s="1"/>
  <c r="AB1310" i="8"/>
  <c r="AF4" i="1" s="1"/>
  <c r="X1311" i="8"/>
  <c r="AB5" i="1"/>
  <c r="Y1311" i="8"/>
  <c r="AC5" i="1" s="1"/>
  <c r="Z1311" i="8"/>
  <c r="AD5" i="1" s="1"/>
  <c r="AA1311" i="8"/>
  <c r="AE5" i="1" s="1"/>
  <c r="AB1311" i="8"/>
  <c r="AF5" i="1"/>
  <c r="X1318" i="8"/>
  <c r="AB6" i="1" s="1"/>
  <c r="Y1318" i="8"/>
  <c r="AC6" i="1" s="1"/>
  <c r="Z1318" i="8"/>
  <c r="AD6" i="1" s="1"/>
  <c r="AA1318" i="8"/>
  <c r="AE6" i="1"/>
  <c r="AB1318" i="8"/>
  <c r="AF6" i="1" s="1"/>
  <c r="X1319" i="8"/>
  <c r="AB7" i="1" s="1"/>
  <c r="Y1319" i="8"/>
  <c r="AC7" i="1" s="1"/>
  <c r="Z1319" i="8"/>
  <c r="AD7" i="1"/>
  <c r="AA1319" i="8"/>
  <c r="AE7" i="1" s="1"/>
  <c r="AB1319" i="8"/>
  <c r="AF7" i="1" s="1"/>
  <c r="X1320" i="8"/>
  <c r="AB8" i="1" s="1"/>
  <c r="Y1320" i="8"/>
  <c r="AC8" i="1"/>
  <c r="Z1320" i="8"/>
  <c r="AD8" i="1" s="1"/>
  <c r="AA1320" i="8"/>
  <c r="AE8" i="1" s="1"/>
  <c r="AB1320" i="8"/>
  <c r="AF8" i="1" s="1"/>
  <c r="X1321" i="8"/>
  <c r="AB9" i="1"/>
  <c r="Y1321" i="8"/>
  <c r="AC9" i="1" s="1"/>
  <c r="Z1321" i="8"/>
  <c r="AD9" i="1" s="1"/>
  <c r="AA1321" i="8"/>
  <c r="AE9" i="1" s="1"/>
  <c r="AB1321" i="8"/>
  <c r="AF9" i="1"/>
  <c r="X1322" i="8"/>
  <c r="AB10" i="1" s="1"/>
  <c r="Y1322" i="8"/>
  <c r="AC10" i="1" s="1"/>
  <c r="Z1322" i="8"/>
  <c r="AD10" i="1" s="1"/>
  <c r="AA1322" i="8"/>
  <c r="AE10" i="1"/>
  <c r="AB1322" i="8"/>
  <c r="AF10" i="1" s="1"/>
  <c r="X1329" i="8"/>
  <c r="AB11" i="1" s="1"/>
  <c r="Y1329" i="8"/>
  <c r="AC11" i="1" s="1"/>
  <c r="Z1329" i="8"/>
  <c r="AD11" i="1"/>
  <c r="AA1329" i="8"/>
  <c r="AE11" i="1" s="1"/>
  <c r="AB1329" i="8"/>
  <c r="AF11" i="1" s="1"/>
  <c r="X1330" i="8"/>
  <c r="AB12" i="1" s="1"/>
  <c r="Y1330" i="8"/>
  <c r="AC12" i="1"/>
  <c r="Z1330" i="8"/>
  <c r="AD12" i="1" s="1"/>
  <c r="AA1330" i="8"/>
  <c r="AE12" i="1" s="1"/>
  <c r="AB1330" i="8"/>
  <c r="AF12" i="1" s="1"/>
  <c r="X1331" i="8"/>
  <c r="AB13" i="1"/>
  <c r="Y1331" i="8"/>
  <c r="AC13" i="1" s="1"/>
  <c r="Z1331" i="8"/>
  <c r="AD13" i="1" s="1"/>
  <c r="AA1331" i="8"/>
  <c r="AE13" i="1" s="1"/>
  <c r="AB1331" i="8"/>
  <c r="AF13" i="1"/>
  <c r="X1332" i="8"/>
  <c r="AB14" i="1" s="1"/>
  <c r="Y1332" i="8"/>
  <c r="AC14" i="1" s="1"/>
  <c r="Z1332" i="8"/>
  <c r="AD14" i="1" s="1"/>
  <c r="AA1332" i="8"/>
  <c r="AE14" i="1"/>
  <c r="AB1332" i="8"/>
  <c r="AF14" i="1" s="1"/>
  <c r="X1338" i="8"/>
  <c r="AB15" i="1" s="1"/>
  <c r="Y1338" i="8"/>
  <c r="AC15" i="1" s="1"/>
  <c r="Z1338" i="8"/>
  <c r="AD15" i="1"/>
  <c r="AA1338" i="8"/>
  <c r="AE15" i="1" s="1"/>
  <c r="AB1338" i="8"/>
  <c r="AF15" i="1" s="1"/>
  <c r="X1342" i="8"/>
  <c r="AB16" i="1" s="1"/>
  <c r="Y1342" i="8"/>
  <c r="AC16" i="1"/>
  <c r="Z1342" i="8"/>
  <c r="AD16" i="1" s="1"/>
  <c r="AA1342" i="8"/>
  <c r="AE16" i="1" s="1"/>
  <c r="AB1342" i="8"/>
  <c r="AF16" i="1" s="1"/>
  <c r="X1344" i="8"/>
  <c r="AB17" i="1"/>
  <c r="Y1344" i="8"/>
  <c r="AC17" i="1" s="1"/>
  <c r="Z1344" i="8"/>
  <c r="AD17" i="1" s="1"/>
  <c r="AA1344" i="8"/>
  <c r="AE17" i="1" s="1"/>
  <c r="AB1344" i="8"/>
  <c r="AF17" i="1"/>
  <c r="X1348" i="8"/>
  <c r="AB18" i="1" s="1"/>
  <c r="Y1348" i="8"/>
  <c r="AC18" i="1" s="1"/>
  <c r="Z1348" i="8"/>
  <c r="AD18" i="1" s="1"/>
  <c r="AA1348" i="8"/>
  <c r="AE18" i="1"/>
  <c r="AB1348" i="8"/>
  <c r="AF18" i="1" s="1"/>
  <c r="X1349" i="8"/>
  <c r="AB19" i="1" s="1"/>
  <c r="Y1349" i="8"/>
  <c r="AC19" i="1" s="1"/>
  <c r="Z1349" i="8"/>
  <c r="AD19" i="1"/>
  <c r="AA1349" i="8"/>
  <c r="AE19" i="1" s="1"/>
  <c r="AB1349" i="8"/>
  <c r="AF19" i="1" s="1"/>
  <c r="X1351" i="8"/>
  <c r="AB20" i="1" s="1"/>
  <c r="Y1351" i="8"/>
  <c r="AC20" i="1"/>
  <c r="Z1351" i="8"/>
  <c r="AD20" i="1" s="1"/>
  <c r="AA1351" i="8"/>
  <c r="AE20" i="1" s="1"/>
  <c r="AB1351" i="8"/>
  <c r="AF20" i="1" s="1"/>
  <c r="X1355" i="8"/>
  <c r="AB21" i="1"/>
  <c r="Y1355" i="8"/>
  <c r="AC21" i="1" s="1"/>
  <c r="Z1355" i="8"/>
  <c r="AD21" i="1" s="1"/>
  <c r="AA1355" i="8"/>
  <c r="AE21" i="1" s="1"/>
  <c r="AB1355" i="8"/>
  <c r="AF21" i="1"/>
  <c r="X1357" i="8"/>
  <c r="AB22" i="1" s="1"/>
  <c r="Y1357" i="8"/>
  <c r="AC22" i="1" s="1"/>
  <c r="Z1357" i="8"/>
  <c r="AD22" i="1" s="1"/>
  <c r="AA1357" i="8"/>
  <c r="AE22" i="1"/>
  <c r="AB1357" i="8"/>
  <c r="AF22" i="1" s="1"/>
  <c r="X1358" i="8"/>
  <c r="AB23" i="1" s="1"/>
  <c r="Y1358" i="8"/>
  <c r="AC23" i="1" s="1"/>
  <c r="Z1358" i="8"/>
  <c r="AD23" i="1"/>
  <c r="AA1358" i="8"/>
  <c r="AE23" i="1" s="1"/>
  <c r="AB1358" i="8"/>
  <c r="AF23" i="1" s="1"/>
  <c r="X1359" i="8"/>
  <c r="AB24" i="1" s="1"/>
  <c r="Y1359" i="8"/>
  <c r="AC24" i="1"/>
  <c r="Z1359" i="8"/>
  <c r="AD24" i="1" s="1"/>
  <c r="AA1359" i="8"/>
  <c r="AE24" i="1" s="1"/>
  <c r="AB1359" i="8"/>
  <c r="AF24" i="1" s="1"/>
  <c r="X1361" i="8"/>
  <c r="AB25" i="1"/>
  <c r="Y1361" i="8"/>
  <c r="AC25" i="1" s="1"/>
  <c r="Z1361" i="8"/>
  <c r="AD25" i="1" s="1"/>
  <c r="AA1361" i="8"/>
  <c r="AE25" i="1" s="1"/>
  <c r="AB1361" i="8"/>
  <c r="AF25" i="1"/>
  <c r="X1365" i="8"/>
  <c r="AB26" i="1" s="1"/>
  <c r="Y1365" i="8"/>
  <c r="AC26" i="1" s="1"/>
  <c r="Z1365" i="8"/>
  <c r="AD26" i="1" s="1"/>
  <c r="AA1365" i="8"/>
  <c r="AE26" i="1"/>
  <c r="AB1365" i="8"/>
  <c r="AF26" i="1" s="1"/>
  <c r="X1368" i="8"/>
  <c r="AB27" i="1" s="1"/>
  <c r="Y1368" i="8"/>
  <c r="AC27" i="1" s="1"/>
  <c r="Z1368" i="8"/>
  <c r="AD27" i="1"/>
  <c r="AA1368" i="8"/>
  <c r="AE27" i="1" s="1"/>
  <c r="AB1368" i="8"/>
  <c r="AF27" i="1" s="1"/>
  <c r="X1369" i="8"/>
  <c r="AB28" i="1" s="1"/>
  <c r="Y1369" i="8"/>
  <c r="AC28" i="1"/>
  <c r="Z1369" i="8"/>
  <c r="AD28" i="1" s="1"/>
  <c r="AA1369" i="8"/>
  <c r="AE28" i="1" s="1"/>
  <c r="AB1369" i="8"/>
  <c r="AF28" i="1" s="1"/>
  <c r="X1371" i="8"/>
  <c r="AB29" i="1"/>
  <c r="Y1371" i="8"/>
  <c r="AC29" i="1" s="1"/>
  <c r="Z1371" i="8"/>
  <c r="AD29" i="1" s="1"/>
  <c r="AA1371" i="8"/>
  <c r="AE29" i="1" s="1"/>
  <c r="AB1371" i="8"/>
  <c r="AF29" i="1"/>
  <c r="X1374" i="8"/>
  <c r="AB30" i="1" s="1"/>
  <c r="Y1374" i="8"/>
  <c r="AC30" i="1" s="1"/>
  <c r="Z1374" i="8"/>
  <c r="AD30" i="1" s="1"/>
  <c r="AA1374" i="8"/>
  <c r="AE30" i="1"/>
  <c r="AB1374" i="8"/>
  <c r="AF30" i="1" s="1"/>
  <c r="X1378" i="8"/>
  <c r="AB31" i="1" s="1"/>
  <c r="Y1378" i="8"/>
  <c r="AC31" i="1" s="1"/>
  <c r="Z1378" i="8"/>
  <c r="AD31" i="1"/>
  <c r="AA1378" i="8"/>
  <c r="AE31" i="1" s="1"/>
  <c r="AB1378" i="8"/>
  <c r="AF31" i="1" s="1"/>
  <c r="X1379" i="8"/>
  <c r="AB32" i="1" s="1"/>
  <c r="Y1379" i="8"/>
  <c r="AC32" i="1"/>
  <c r="Z1379" i="8"/>
  <c r="AD32" i="1" s="1"/>
  <c r="AA1379" i="8"/>
  <c r="AE32" i="1" s="1"/>
  <c r="AB1379" i="8"/>
  <c r="AF32" i="1" s="1"/>
  <c r="X1380" i="8"/>
  <c r="AB33" i="1"/>
  <c r="Y1380" i="8"/>
  <c r="AC33" i="1" s="1"/>
  <c r="Z1380" i="8"/>
  <c r="AD33" i="1" s="1"/>
  <c r="AA1380" i="8"/>
  <c r="AE33" i="1" s="1"/>
  <c r="AB1380" i="8"/>
  <c r="AF33" i="1"/>
  <c r="X1381" i="8"/>
  <c r="AB34" i="1" s="1"/>
  <c r="Y1381" i="8"/>
  <c r="AC34" i="1" s="1"/>
  <c r="Z1381" i="8"/>
  <c r="AD34" i="1" s="1"/>
  <c r="AA1381" i="8"/>
  <c r="AE34" i="1"/>
  <c r="AB1381" i="8"/>
  <c r="AF34" i="1" s="1"/>
  <c r="X1384" i="8"/>
  <c r="AB35" i="1" s="1"/>
  <c r="Y1384" i="8"/>
  <c r="AC35" i="1" s="1"/>
  <c r="Z1384" i="8"/>
  <c r="AD35" i="1"/>
  <c r="AA1384" i="8"/>
  <c r="AE35" i="1" s="1"/>
  <c r="AB1384" i="8"/>
  <c r="AF35" i="1" s="1"/>
  <c r="X1385" i="8"/>
  <c r="AB36" i="1" s="1"/>
  <c r="Y1385" i="8"/>
  <c r="AC36" i="1"/>
  <c r="Z1385" i="8"/>
  <c r="AD36" i="1" s="1"/>
  <c r="AA1385" i="8"/>
  <c r="AE36" i="1" s="1"/>
  <c r="AB1385" i="8"/>
  <c r="AF36" i="1" s="1"/>
  <c r="X1386" i="8"/>
  <c r="AB37" i="1"/>
  <c r="Y1386" i="8"/>
  <c r="AC37" i="1" s="1"/>
  <c r="Z1386" i="8"/>
  <c r="AD37" i="1" s="1"/>
  <c r="AA1386" i="8"/>
  <c r="AE37" i="1" s="1"/>
  <c r="AB1386" i="8"/>
  <c r="AF37" i="1"/>
  <c r="X1387" i="8"/>
  <c r="AB38" i="1" s="1"/>
  <c r="Y1387" i="8"/>
  <c r="AC38" i="1" s="1"/>
  <c r="Z1387" i="8"/>
  <c r="AD38" i="1" s="1"/>
  <c r="AA1387" i="8"/>
  <c r="AE38" i="1"/>
  <c r="AB1387" i="8"/>
  <c r="AF38" i="1" s="1"/>
  <c r="X1388" i="8"/>
  <c r="AB39" i="1" s="1"/>
  <c r="Y1388" i="8"/>
  <c r="AC39" i="1" s="1"/>
  <c r="Z1388" i="8"/>
  <c r="AD39" i="1"/>
  <c r="AA1388" i="8"/>
  <c r="AE39" i="1" s="1"/>
  <c r="AB1388" i="8"/>
  <c r="AF39" i="1" s="1"/>
  <c r="X1391" i="8"/>
  <c r="AB40" i="1" s="1"/>
  <c r="Y1391" i="8"/>
  <c r="AC40" i="1"/>
  <c r="Z1391" i="8"/>
  <c r="AD40" i="1" s="1"/>
  <c r="AA1391" i="8"/>
  <c r="AE40" i="1" s="1"/>
  <c r="AB1391" i="8"/>
  <c r="AF40" i="1" s="1"/>
  <c r="X1395" i="8"/>
  <c r="AB41" i="1"/>
  <c r="Y1395" i="8"/>
  <c r="AC41" i="1" s="1"/>
  <c r="Z1395" i="8"/>
  <c r="AD41" i="1" s="1"/>
  <c r="AA1395" i="8"/>
  <c r="AE41" i="1" s="1"/>
  <c r="AB1395" i="8"/>
  <c r="AF41" i="1"/>
  <c r="X1396" i="8"/>
  <c r="AB42" i="1" s="1"/>
  <c r="Y1396" i="8"/>
  <c r="AC42" i="1" s="1"/>
  <c r="Z1396" i="8"/>
  <c r="AD42" i="1" s="1"/>
  <c r="AA1396" i="8"/>
  <c r="AE42" i="1"/>
  <c r="AB1396" i="8"/>
  <c r="AF42" i="1" s="1"/>
  <c r="X1398" i="8"/>
  <c r="AB43" i="1" s="1"/>
  <c r="Y1398" i="8"/>
  <c r="AC43" i="1" s="1"/>
  <c r="Z1398" i="8"/>
  <c r="AD43" i="1"/>
  <c r="AA1398" i="8"/>
  <c r="AE43" i="1" s="1"/>
  <c r="AB1398" i="8"/>
  <c r="AF43" i="1" s="1"/>
  <c r="X1402" i="8"/>
  <c r="AB44" i="1" s="1"/>
  <c r="Y1402" i="8"/>
  <c r="AC44" i="1"/>
  <c r="Z1402" i="8"/>
  <c r="AD44" i="1" s="1"/>
  <c r="AA1402" i="8"/>
  <c r="AE44" i="1" s="1"/>
  <c r="AB1402" i="8"/>
  <c r="AF44" i="1" s="1"/>
  <c r="X1403" i="8"/>
  <c r="AB45" i="1"/>
  <c r="Y1403" i="8"/>
  <c r="AC45" i="1" s="1"/>
  <c r="Z1403" i="8"/>
  <c r="AD45" i="1" s="1"/>
  <c r="AA1403" i="8"/>
  <c r="AE45" i="1" s="1"/>
  <c r="AB1403" i="8"/>
  <c r="AF45" i="1"/>
  <c r="X1406" i="8"/>
  <c r="AB46" i="1"/>
  <c r="Y1406" i="8"/>
  <c r="AC46" i="1"/>
  <c r="Z1406" i="8"/>
  <c r="AD46" i="1"/>
  <c r="AA1406" i="8"/>
  <c r="AE46" i="1"/>
  <c r="AB1406" i="8"/>
  <c r="AF46" i="1"/>
  <c r="X1408" i="8"/>
  <c r="AB47" i="1"/>
  <c r="Y1408" i="8"/>
  <c r="AC47" i="1"/>
  <c r="Z1408" i="8"/>
  <c r="AD47" i="1"/>
  <c r="AA1408" i="8"/>
  <c r="AE47" i="1"/>
  <c r="AB1408" i="8"/>
  <c r="AF47" i="1"/>
  <c r="X1409" i="8"/>
  <c r="AB48" i="1"/>
  <c r="Y1409" i="8"/>
  <c r="AC48" i="1"/>
  <c r="Z1409" i="8"/>
  <c r="AD48" i="1"/>
  <c r="AA1409" i="8"/>
  <c r="AE48" i="1"/>
  <c r="AB1409" i="8"/>
  <c r="AF48" i="1"/>
  <c r="X1413" i="8"/>
  <c r="AB49" i="1"/>
  <c r="Y1413" i="8"/>
  <c r="AC49" i="1"/>
  <c r="Z1413" i="8"/>
  <c r="AD49" i="1"/>
  <c r="AA1413" i="8"/>
  <c r="AE49" i="1"/>
  <c r="AB1413" i="8"/>
  <c r="AF49" i="1"/>
  <c r="X1418" i="8"/>
  <c r="AB50" i="1"/>
  <c r="Y1418" i="8"/>
  <c r="AC50" i="1"/>
  <c r="Z1418" i="8"/>
  <c r="AD50" i="1"/>
  <c r="AA1418" i="8"/>
  <c r="AE50" i="1"/>
  <c r="AB1418" i="8"/>
  <c r="AF50" i="1"/>
  <c r="X1426" i="8"/>
  <c r="AB51" i="1"/>
  <c r="Y1426" i="8"/>
  <c r="AC51" i="1"/>
  <c r="Z1426" i="8"/>
  <c r="AD51" i="1"/>
  <c r="AA1426" i="8"/>
  <c r="AE51" i="1"/>
  <c r="AB1426" i="8"/>
  <c r="AF51" i="1"/>
  <c r="X1427" i="8"/>
  <c r="AB52" i="1"/>
  <c r="Y1427" i="8"/>
  <c r="AC52" i="1"/>
  <c r="Z1427" i="8"/>
  <c r="AD52" i="1"/>
  <c r="AA1427" i="8"/>
  <c r="AE52" i="1"/>
  <c r="AB1427" i="8"/>
  <c r="AF52" i="1"/>
  <c r="X1428" i="8"/>
  <c r="AB53" i="1"/>
  <c r="Y1428" i="8"/>
  <c r="AC53" i="1"/>
  <c r="Z1428" i="8"/>
  <c r="AD53" i="1"/>
  <c r="AA1428" i="8"/>
  <c r="AE53" i="1"/>
  <c r="AB1428" i="8"/>
  <c r="AF53" i="1"/>
  <c r="X1430" i="8"/>
  <c r="AB54" i="1"/>
  <c r="Y1430" i="8"/>
  <c r="AC54" i="1"/>
  <c r="Z1430" i="8"/>
  <c r="AD54" i="1"/>
  <c r="AA1430" i="8"/>
  <c r="AE54" i="1"/>
  <c r="AB1430" i="8"/>
  <c r="AF54" i="1"/>
  <c r="X1431" i="8"/>
  <c r="AB55" i="1"/>
  <c r="Y1431" i="8"/>
  <c r="AC55" i="1"/>
  <c r="Z1431" i="8"/>
  <c r="AD55" i="1"/>
  <c r="AA1431" i="8"/>
  <c r="AE55" i="1"/>
  <c r="AB1431" i="8"/>
  <c r="AF55" i="1"/>
  <c r="X1432" i="8"/>
  <c r="AB56" i="1"/>
  <c r="Y1432" i="8"/>
  <c r="AC56" i="1"/>
  <c r="Z1432" i="8"/>
  <c r="AD56" i="1"/>
  <c r="AA1432" i="8"/>
  <c r="AE56" i="1"/>
  <c r="AB1432" i="8"/>
  <c r="AF56" i="1"/>
  <c r="X1434" i="8"/>
  <c r="AB57" i="1"/>
  <c r="Y1434" i="8"/>
  <c r="AC57" i="1"/>
  <c r="Z1434" i="8"/>
  <c r="AD57" i="1"/>
  <c r="AA1434" i="8"/>
  <c r="AE57" i="1"/>
  <c r="AB1434" i="8"/>
  <c r="AF57" i="1"/>
  <c r="X1437" i="8"/>
  <c r="AB58" i="1"/>
  <c r="Y1437" i="8"/>
  <c r="AC58" i="1"/>
  <c r="Z1437" i="8"/>
  <c r="AD58" i="1"/>
  <c r="AA1437" i="8"/>
  <c r="AE58" i="1"/>
  <c r="AB1437" i="8"/>
  <c r="AF58" i="1"/>
  <c r="X1439" i="8"/>
  <c r="AB59" i="1"/>
  <c r="Y1439" i="8"/>
  <c r="AC59" i="1"/>
  <c r="Z1439" i="8"/>
  <c r="AD59" i="1"/>
  <c r="AA1439" i="8"/>
  <c r="AE59" i="1"/>
  <c r="AB1439" i="8"/>
  <c r="AF59" i="1"/>
  <c r="X1440" i="8"/>
  <c r="AB60" i="1"/>
  <c r="Y1440" i="8"/>
  <c r="AC60" i="1"/>
  <c r="Z1440" i="8"/>
  <c r="AD60" i="1"/>
  <c r="AA1440" i="8"/>
  <c r="AE60" i="1"/>
  <c r="AB1440" i="8"/>
  <c r="AF60" i="1"/>
  <c r="X1441" i="8"/>
  <c r="AB61" i="1"/>
  <c r="Y1441" i="8"/>
  <c r="AC61" i="1"/>
  <c r="Z1441" i="8"/>
  <c r="AD61" i="1"/>
  <c r="AA1441" i="8"/>
  <c r="AE61" i="1"/>
  <c r="AB1441" i="8"/>
  <c r="AF61" i="1"/>
  <c r="X1444" i="8"/>
  <c r="AB62" i="1"/>
  <c r="Y1444" i="8"/>
  <c r="AC62" i="1"/>
  <c r="Z1444" i="8"/>
  <c r="AD62" i="1"/>
  <c r="AA1444" i="8"/>
  <c r="AE62" i="1"/>
  <c r="AB1444" i="8"/>
  <c r="AF62" i="1"/>
  <c r="X1446" i="8"/>
  <c r="AB63" i="1"/>
  <c r="Y1446" i="8"/>
  <c r="AC63" i="1"/>
  <c r="Z1446" i="8"/>
  <c r="AD63" i="1"/>
  <c r="AA1446" i="8"/>
  <c r="AE63" i="1"/>
  <c r="AB1446" i="8"/>
  <c r="AF63" i="1"/>
  <c r="X1447" i="8"/>
  <c r="AB64" i="1"/>
  <c r="Y1447" i="8"/>
  <c r="AC64" i="1"/>
  <c r="Z1447" i="8"/>
  <c r="AD64" i="1"/>
  <c r="AA1447" i="8"/>
  <c r="AE64" i="1"/>
  <c r="AB1447" i="8"/>
  <c r="AF64" i="1"/>
  <c r="X1448" i="8"/>
  <c r="AB65" i="1"/>
  <c r="Y1448" i="8"/>
  <c r="AC65" i="1"/>
  <c r="Z1448" i="8"/>
  <c r="AD65" i="1"/>
  <c r="AA1448" i="8"/>
  <c r="AE65" i="1"/>
  <c r="AB1448" i="8"/>
  <c r="AF65" i="1"/>
  <c r="X1450" i="8"/>
  <c r="AB66" i="1"/>
  <c r="Y1450" i="8"/>
  <c r="AC66" i="1"/>
  <c r="Z1450" i="8"/>
  <c r="AD66" i="1"/>
  <c r="AA1450" i="8"/>
  <c r="AE66" i="1"/>
  <c r="AB1450" i="8"/>
  <c r="AF66" i="1"/>
  <c r="X1452" i="8"/>
  <c r="AB67" i="1"/>
  <c r="Y1452" i="8"/>
  <c r="AC67" i="1"/>
  <c r="Z1452" i="8"/>
  <c r="AD67" i="1"/>
  <c r="AA1452" i="8"/>
  <c r="AE67" i="1"/>
  <c r="AB1452" i="8"/>
  <c r="AF67" i="1"/>
  <c r="X1453" i="8"/>
  <c r="AB68" i="1"/>
  <c r="Y1453" i="8"/>
  <c r="AC68" i="1"/>
  <c r="Z1453" i="8"/>
  <c r="AD68" i="1"/>
  <c r="AA1453" i="8"/>
  <c r="AE68" i="1"/>
  <c r="AB1453" i="8"/>
  <c r="AF68" i="1"/>
  <c r="X1457" i="8"/>
  <c r="AB69" i="1"/>
  <c r="Y1457" i="8"/>
  <c r="AC69" i="1"/>
  <c r="Z1457" i="8"/>
  <c r="AD69" i="1"/>
  <c r="AA1457" i="8"/>
  <c r="AE69" i="1"/>
  <c r="AB1457" i="8"/>
  <c r="AF69" i="1"/>
  <c r="X1458" i="8"/>
  <c r="AB70" i="1"/>
  <c r="Y1458" i="8"/>
  <c r="AC70" i="1"/>
  <c r="Z1458" i="8"/>
  <c r="AD70" i="1"/>
  <c r="AA1458" i="8"/>
  <c r="AE70" i="1"/>
  <c r="AB1458" i="8"/>
  <c r="AF70" i="1"/>
  <c r="X1459" i="8"/>
  <c r="AB71" i="1"/>
  <c r="Y1459" i="8"/>
  <c r="AC71" i="1"/>
  <c r="Z1459" i="8"/>
  <c r="AD71" i="1"/>
  <c r="AA1459" i="8"/>
  <c r="AE71" i="1"/>
  <c r="AB1459" i="8"/>
  <c r="AF71" i="1"/>
  <c r="X1461" i="8"/>
  <c r="AB72" i="1"/>
  <c r="Y1461" i="8"/>
  <c r="AC72" i="1"/>
  <c r="Z1461" i="8"/>
  <c r="AD72" i="1"/>
  <c r="AA1461" i="8"/>
  <c r="AE72" i="1"/>
  <c r="AB1461" i="8"/>
  <c r="AF72" i="1"/>
  <c r="X1463" i="8"/>
  <c r="AB73" i="1"/>
  <c r="Y1463" i="8"/>
  <c r="AC73" i="1"/>
  <c r="Z1463" i="8"/>
  <c r="AD73" i="1"/>
  <c r="AA1463" i="8"/>
  <c r="AE73" i="1"/>
  <c r="AB1463" i="8"/>
  <c r="AF73" i="1"/>
  <c r="X1465" i="8"/>
  <c r="AB74" i="1"/>
  <c r="Y1465" i="8"/>
  <c r="AC74" i="1"/>
  <c r="Z1465" i="8"/>
  <c r="AD74" i="1"/>
  <c r="AA1465" i="8"/>
  <c r="AE74" i="1"/>
  <c r="AB1465" i="8"/>
  <c r="AF74" i="1"/>
  <c r="X1466" i="8"/>
  <c r="AB75" i="1"/>
  <c r="Y1466" i="8"/>
  <c r="AC75" i="1"/>
  <c r="Z1466" i="8"/>
  <c r="AD75" i="1"/>
  <c r="AA1466" i="8"/>
  <c r="AE75" i="1"/>
  <c r="AB1466" i="8"/>
  <c r="AF75" i="1"/>
  <c r="X1467" i="8"/>
  <c r="AB76" i="1"/>
  <c r="Y1467" i="8"/>
  <c r="AC76" i="1"/>
  <c r="Z1467" i="8"/>
  <c r="AD76" i="1"/>
  <c r="AA1467" i="8"/>
  <c r="AE76" i="1"/>
  <c r="AB1467" i="8"/>
  <c r="AF76" i="1"/>
  <c r="X1469" i="8"/>
  <c r="AB77" i="1"/>
  <c r="Y1469" i="8"/>
  <c r="AC77" i="1"/>
  <c r="Z1469" i="8"/>
  <c r="AD77" i="1"/>
  <c r="AA1469" i="8"/>
  <c r="AE77" i="1"/>
  <c r="AB1469" i="8"/>
  <c r="AF77" i="1"/>
  <c r="X1473" i="8"/>
  <c r="AB78" i="1"/>
  <c r="Y1473" i="8"/>
  <c r="AC78" i="1"/>
  <c r="Z1473" i="8"/>
  <c r="AD78" i="1"/>
  <c r="AA1473" i="8"/>
  <c r="AE78" i="1"/>
  <c r="AB1473" i="8"/>
  <c r="AF78" i="1"/>
  <c r="X1476" i="8"/>
  <c r="AB79" i="1"/>
  <c r="Y1476" i="8"/>
  <c r="AC79" i="1"/>
  <c r="Z1476" i="8"/>
  <c r="AD79" i="1"/>
  <c r="AA1476" i="8"/>
  <c r="AE79" i="1"/>
  <c r="AB1476" i="8"/>
  <c r="AF79" i="1"/>
  <c r="X1478" i="8"/>
  <c r="AB80" i="1"/>
  <c r="Y1478" i="8"/>
  <c r="AC80" i="1"/>
  <c r="Z1478" i="8"/>
  <c r="AD80" i="1"/>
  <c r="AA1478" i="8"/>
  <c r="AE80" i="1"/>
  <c r="AB1478" i="8"/>
  <c r="AF80" i="1"/>
  <c r="X1479" i="8"/>
  <c r="AB81" i="1"/>
  <c r="Y1479" i="8"/>
  <c r="AC81" i="1"/>
  <c r="Z1479" i="8"/>
  <c r="AD81" i="1"/>
  <c r="AA1479" i="8"/>
  <c r="AE81" i="1"/>
  <c r="AB1479" i="8"/>
  <c r="AF81" i="1"/>
  <c r="X1481" i="8"/>
  <c r="AB82" i="1"/>
  <c r="Y1481" i="8"/>
  <c r="AC82" i="1"/>
  <c r="Z1481" i="8"/>
  <c r="AD82" i="1"/>
  <c r="AA1481" i="8"/>
  <c r="AE82" i="1"/>
  <c r="AB1481" i="8"/>
  <c r="AF82" i="1"/>
  <c r="X1483" i="8"/>
  <c r="AB83" i="1"/>
  <c r="Y1483" i="8"/>
  <c r="AC83" i="1"/>
  <c r="Z1483" i="8"/>
  <c r="AD83" i="1"/>
  <c r="AA1483" i="8"/>
  <c r="AE83" i="1"/>
  <c r="AB1483" i="8"/>
  <c r="AF83" i="1"/>
  <c r="X1484" i="8"/>
  <c r="AB84" i="1"/>
  <c r="Y1484" i="8"/>
  <c r="AC84" i="1"/>
  <c r="Z1484" i="8"/>
  <c r="AD84" i="1"/>
  <c r="AA1484" i="8"/>
  <c r="AE84" i="1"/>
  <c r="AB1484" i="8"/>
  <c r="AF84" i="1"/>
  <c r="X1488" i="8"/>
  <c r="AB85" i="1"/>
  <c r="Y1488" i="8"/>
  <c r="AC85" i="1"/>
  <c r="Z1488" i="8"/>
  <c r="AD85" i="1"/>
  <c r="AA1488" i="8"/>
  <c r="AE85" i="1"/>
  <c r="AB1488" i="8"/>
  <c r="AF85" i="1"/>
  <c r="X1489" i="8"/>
  <c r="AB86" i="1"/>
  <c r="Y1489" i="8"/>
  <c r="AC86" i="1"/>
  <c r="Z1489" i="8"/>
  <c r="AD86" i="1"/>
  <c r="AA1489" i="8"/>
  <c r="AE86" i="1"/>
  <c r="AB1489" i="8"/>
  <c r="AF86" i="1"/>
  <c r="X1492" i="8"/>
  <c r="AB87" i="1"/>
  <c r="Y1492" i="8"/>
  <c r="AC87" i="1"/>
  <c r="Z1492" i="8"/>
  <c r="AD87" i="1"/>
  <c r="AA1492" i="8"/>
  <c r="AE87" i="1"/>
  <c r="AB1492" i="8"/>
  <c r="AF87" i="1"/>
  <c r="X1493" i="8"/>
  <c r="AB88" i="1"/>
  <c r="Y1493" i="8"/>
  <c r="AC88" i="1"/>
  <c r="Z1493" i="8"/>
  <c r="AD88" i="1"/>
  <c r="AA1493" i="8"/>
  <c r="AE88" i="1"/>
  <c r="AB1493" i="8"/>
  <c r="AF88" i="1"/>
  <c r="X1495" i="8"/>
  <c r="AB89" i="1"/>
  <c r="Y1495" i="8"/>
  <c r="AC89" i="1"/>
  <c r="Z1495" i="8"/>
  <c r="AD89" i="1"/>
  <c r="AA1495" i="8"/>
  <c r="AE89" i="1"/>
  <c r="AB1495" i="8"/>
  <c r="AF89" i="1"/>
  <c r="X1496" i="8"/>
  <c r="AB90" i="1"/>
  <c r="Y1496" i="8"/>
  <c r="AC90" i="1"/>
  <c r="Z1496" i="8"/>
  <c r="AD90" i="1"/>
  <c r="AA1496" i="8"/>
  <c r="AE90" i="1"/>
  <c r="AB1496" i="8"/>
  <c r="AF90" i="1"/>
  <c r="X1498" i="8"/>
  <c r="AB91" i="1"/>
  <c r="Y1498" i="8"/>
  <c r="AC91" i="1"/>
  <c r="Z1498" i="8"/>
  <c r="AD91" i="1"/>
  <c r="AA1498" i="8"/>
  <c r="AE91" i="1"/>
  <c r="AB1498" i="8"/>
  <c r="AF91" i="1"/>
  <c r="X1504" i="8"/>
  <c r="AB92" i="1"/>
  <c r="Y1504" i="8"/>
  <c r="AC92" i="1"/>
  <c r="Z1504" i="8"/>
  <c r="AD92" i="1"/>
  <c r="AA1504" i="8"/>
  <c r="AE92" i="1"/>
  <c r="AB1504" i="8"/>
  <c r="AF92" i="1"/>
  <c r="X1505" i="8"/>
  <c r="AB93" i="1"/>
  <c r="Y1505" i="8"/>
  <c r="AC93" i="1"/>
  <c r="Z1505" i="8"/>
  <c r="AD93" i="1"/>
  <c r="AA1505" i="8"/>
  <c r="AE93" i="1"/>
  <c r="AB1505" i="8"/>
  <c r="AF93" i="1"/>
  <c r="X1512" i="8"/>
  <c r="AB94" i="1"/>
  <c r="Y1512" i="8"/>
  <c r="AC94" i="1"/>
  <c r="Z1512" i="8"/>
  <c r="AD94" i="1"/>
  <c r="AA1512" i="8"/>
  <c r="AE94" i="1"/>
  <c r="AB1512" i="8"/>
  <c r="AF94" i="1"/>
  <c r="X1517" i="8"/>
  <c r="AB95" i="1"/>
  <c r="Y1517" i="8"/>
  <c r="AC95" i="1"/>
  <c r="Z1517" i="8"/>
  <c r="AD95" i="1"/>
  <c r="AA1517" i="8"/>
  <c r="AE95" i="1"/>
  <c r="AB1517" i="8"/>
  <c r="AF95" i="1"/>
  <c r="X1519" i="8"/>
  <c r="AB96" i="1"/>
  <c r="Y1519" i="8"/>
  <c r="AC96" i="1"/>
  <c r="Z1519" i="8"/>
  <c r="AD96" i="1"/>
  <c r="AA1519" i="8"/>
  <c r="AE96" i="1"/>
  <c r="AB1519" i="8"/>
  <c r="AF96" i="1"/>
  <c r="X1521" i="8"/>
  <c r="AB97" i="1"/>
  <c r="Y1521" i="8"/>
  <c r="AC97" i="1"/>
  <c r="Z1521" i="8"/>
  <c r="AD97" i="1"/>
  <c r="AA1521" i="8"/>
  <c r="AE97" i="1"/>
  <c r="AB1521" i="8"/>
  <c r="AF97" i="1"/>
  <c r="X1527" i="8"/>
  <c r="AB98" i="1"/>
  <c r="Y1527" i="8"/>
  <c r="AC98" i="1"/>
  <c r="Z1527" i="8"/>
  <c r="AD98" i="1"/>
  <c r="AA1527" i="8"/>
  <c r="AE98" i="1"/>
  <c r="AB1527" i="8"/>
  <c r="AF98" i="1"/>
  <c r="X1528" i="8"/>
  <c r="AB99" i="1"/>
  <c r="Y1528" i="8"/>
  <c r="AC99" i="1"/>
  <c r="Z1528" i="8"/>
  <c r="AD99" i="1"/>
  <c r="AA1528" i="8"/>
  <c r="AE99" i="1"/>
  <c r="AB1528" i="8"/>
  <c r="AF99" i="1"/>
  <c r="X1529" i="8"/>
  <c r="AB100" i="1"/>
  <c r="Y1529" i="8"/>
  <c r="AC100" i="1"/>
  <c r="Z1529" i="8"/>
  <c r="AD100" i="1"/>
  <c r="AA1529" i="8"/>
  <c r="AE100" i="1"/>
  <c r="AB1529" i="8"/>
  <c r="AF100" i="1"/>
  <c r="X1531" i="8"/>
  <c r="AB101" i="1"/>
  <c r="Y1531" i="8"/>
  <c r="AC101" i="1"/>
  <c r="Z1531" i="8"/>
  <c r="AD101" i="1"/>
  <c r="AA1531" i="8"/>
  <c r="AE101" i="1"/>
  <c r="AB1531" i="8"/>
  <c r="AF101" i="1"/>
  <c r="X1533" i="8"/>
  <c r="AB102" i="1"/>
  <c r="Y1533" i="8"/>
  <c r="AC102" i="1"/>
  <c r="Z1533" i="8"/>
  <c r="AD102" i="1"/>
  <c r="AA1533" i="8"/>
  <c r="AE102" i="1"/>
  <c r="AB1533" i="8"/>
  <c r="AF102" i="1"/>
  <c r="X1534" i="8"/>
  <c r="AB103" i="1"/>
  <c r="Y1534" i="8"/>
  <c r="AC103" i="1"/>
  <c r="Z1534" i="8"/>
  <c r="AD103" i="1"/>
  <c r="AA1534" i="8"/>
  <c r="AE103" i="1"/>
  <c r="AB1534" i="8"/>
  <c r="AF103" i="1"/>
  <c r="X1537" i="8"/>
  <c r="AB104" i="1"/>
  <c r="Y1537" i="8"/>
  <c r="AC104" i="1"/>
  <c r="Z1537" i="8"/>
  <c r="AD104" i="1"/>
  <c r="AA1537" i="8"/>
  <c r="AE104" i="1"/>
  <c r="AB1537" i="8"/>
  <c r="AF104" i="1"/>
  <c r="X1538" i="8"/>
  <c r="AB105" i="1"/>
  <c r="Y1538" i="8"/>
  <c r="AC105" i="1"/>
  <c r="Z1538" i="8"/>
  <c r="AD105" i="1"/>
  <c r="AA1538" i="8"/>
  <c r="AE105" i="1"/>
  <c r="AB1538" i="8"/>
  <c r="AF105" i="1"/>
  <c r="X1539" i="8"/>
  <c r="AB106" i="1"/>
  <c r="Y1539" i="8"/>
  <c r="AC106" i="1"/>
  <c r="Z1539" i="8"/>
  <c r="AD106" i="1"/>
  <c r="AA1539" i="8"/>
  <c r="AE106" i="1"/>
  <c r="AB1539" i="8"/>
  <c r="AF106" i="1"/>
  <c r="X1543" i="8"/>
  <c r="AB107" i="1"/>
  <c r="Y1543" i="8"/>
  <c r="AC107" i="1"/>
  <c r="Z1543" i="8"/>
  <c r="AD107" i="1"/>
  <c r="AA1543" i="8"/>
  <c r="AE107" i="1"/>
  <c r="AB1543" i="8"/>
  <c r="AF107" i="1"/>
  <c r="X1548" i="8"/>
  <c r="AB108" i="1"/>
  <c r="Y1548" i="8"/>
  <c r="AC108" i="1"/>
  <c r="Z1548" i="8"/>
  <c r="AD108" i="1"/>
  <c r="AA1548" i="8"/>
  <c r="AE108" i="1"/>
  <c r="AB1548" i="8"/>
  <c r="AF108" i="1"/>
  <c r="X1549" i="8"/>
  <c r="AB109" i="1"/>
  <c r="Y1549" i="8"/>
  <c r="AC109" i="1"/>
  <c r="Z1549" i="8"/>
  <c r="AD109" i="1"/>
  <c r="AA1549" i="8"/>
  <c r="AE109" i="1"/>
  <c r="AB1549" i="8"/>
  <c r="AF109" i="1"/>
  <c r="X1551" i="8"/>
  <c r="AB110" i="1"/>
  <c r="Y1551" i="8"/>
  <c r="AC110" i="1"/>
  <c r="Z1551" i="8"/>
  <c r="AD110" i="1"/>
  <c r="AA1551" i="8"/>
  <c r="AE110" i="1"/>
  <c r="AB1551" i="8"/>
  <c r="AF110" i="1"/>
  <c r="X1558" i="8"/>
  <c r="AB111" i="1"/>
  <c r="Y1558" i="8"/>
  <c r="AC111" i="1"/>
  <c r="Z1558" i="8"/>
  <c r="AD111" i="1"/>
  <c r="AA1558" i="8"/>
  <c r="AE111" i="1"/>
  <c r="AB1558" i="8"/>
  <c r="AF111" i="1"/>
  <c r="X1559" i="8"/>
  <c r="AB112" i="1"/>
  <c r="Y1559" i="8"/>
  <c r="AC112" i="1"/>
  <c r="Z1559" i="8"/>
  <c r="AD112" i="1"/>
  <c r="AA1559" i="8"/>
  <c r="AE112" i="1"/>
  <c r="AB1559" i="8"/>
  <c r="AF112" i="1"/>
  <c r="X1561" i="8"/>
  <c r="AB113" i="1"/>
  <c r="Y1561" i="8"/>
  <c r="AC113" i="1"/>
  <c r="Z1561" i="8"/>
  <c r="AD113" i="1"/>
  <c r="AA1561" i="8"/>
  <c r="AE113" i="1"/>
  <c r="AB1561" i="8"/>
  <c r="AF113" i="1"/>
  <c r="X1563" i="8"/>
  <c r="AB114" i="1"/>
  <c r="Y1563" i="8"/>
  <c r="AC114" i="1"/>
  <c r="Z1563" i="8"/>
  <c r="AD114" i="1"/>
  <c r="AA1563" i="8"/>
  <c r="AE114" i="1"/>
  <c r="AB1563" i="8"/>
  <c r="AF114" i="1"/>
  <c r="X1564" i="8"/>
  <c r="AB115" i="1"/>
  <c r="Y1564" i="8"/>
  <c r="AC115" i="1"/>
  <c r="Z1564" i="8"/>
  <c r="AD115" i="1"/>
  <c r="AA1564" i="8"/>
  <c r="AE115" i="1"/>
  <c r="AB1564" i="8"/>
  <c r="AF115" i="1"/>
  <c r="X1567" i="8"/>
  <c r="AB116" i="1"/>
  <c r="Y1567" i="8"/>
  <c r="AC116" i="1"/>
  <c r="Z1567" i="8"/>
  <c r="AD116" i="1"/>
  <c r="AA1567" i="8"/>
  <c r="AE116" i="1"/>
  <c r="AB1567" i="8"/>
  <c r="AF116" i="1"/>
  <c r="X1570" i="8"/>
  <c r="AB117" i="1"/>
  <c r="Y1570" i="8"/>
  <c r="AC117" i="1"/>
  <c r="Z1570" i="8"/>
  <c r="AD117" i="1"/>
  <c r="AA1570" i="8"/>
  <c r="AE117" i="1"/>
  <c r="AB1570" i="8"/>
  <c r="AF117" i="1"/>
  <c r="X1571" i="8"/>
  <c r="AB118" i="1"/>
  <c r="Y1571" i="8"/>
  <c r="AC118" i="1"/>
  <c r="Z1571" i="8"/>
  <c r="AD118" i="1"/>
  <c r="AA1571" i="8"/>
  <c r="AE118" i="1"/>
  <c r="AB1571" i="8"/>
  <c r="AF118" i="1"/>
  <c r="X1573" i="8"/>
  <c r="AB119" i="1"/>
  <c r="Y1573" i="8"/>
  <c r="AC119" i="1"/>
  <c r="Z1573" i="8"/>
  <c r="AD119" i="1"/>
  <c r="AA1573" i="8"/>
  <c r="AE119" i="1"/>
  <c r="AB1573" i="8"/>
  <c r="AF119" i="1"/>
  <c r="X1576" i="8"/>
  <c r="AB120" i="1"/>
  <c r="Y1576" i="8"/>
  <c r="AC120" i="1"/>
  <c r="Z1576" i="8"/>
  <c r="AD120" i="1"/>
  <c r="AA1576" i="8"/>
  <c r="AE120" i="1"/>
  <c r="AB1576" i="8"/>
  <c r="AF120" i="1"/>
  <c r="X1579" i="8"/>
  <c r="AB121" i="1"/>
  <c r="Y1579" i="8"/>
  <c r="AC121" i="1"/>
  <c r="Z1579" i="8"/>
  <c r="AD121" i="1"/>
  <c r="AA1579" i="8"/>
  <c r="AE121" i="1"/>
  <c r="AB1579" i="8"/>
  <c r="AF121" i="1"/>
  <c r="X1580" i="8"/>
  <c r="AB122" i="1"/>
  <c r="Y1580" i="8"/>
  <c r="AC122" i="1"/>
  <c r="Z1580" i="8"/>
  <c r="AD122" i="1"/>
  <c r="AA1580" i="8"/>
  <c r="AE122" i="1"/>
  <c r="AB1580" i="8"/>
  <c r="AF122" i="1"/>
  <c r="X1584" i="8"/>
  <c r="AB123" i="1"/>
  <c r="Y1584" i="8"/>
  <c r="AC123" i="1"/>
  <c r="Z1584" i="8"/>
  <c r="AD123" i="1"/>
  <c r="AA1584" i="8"/>
  <c r="AE123" i="1"/>
  <c r="AB1584" i="8"/>
  <c r="AF123" i="1"/>
  <c r="X1587" i="8"/>
  <c r="AB124" i="1"/>
  <c r="Y1587" i="8"/>
  <c r="AC124" i="1"/>
  <c r="Z1587" i="8"/>
  <c r="AD124" i="1"/>
  <c r="AA1587" i="8"/>
  <c r="AE124" i="1"/>
  <c r="AB1587" i="8"/>
  <c r="AF124" i="1"/>
  <c r="X1594" i="8"/>
  <c r="AB125" i="1"/>
  <c r="Y1594" i="8"/>
  <c r="AC125" i="1"/>
  <c r="Z1594" i="8"/>
  <c r="AD125" i="1"/>
  <c r="AA1594" i="8"/>
  <c r="AE125" i="1"/>
  <c r="AB1594" i="8"/>
  <c r="AF125" i="1"/>
  <c r="X1595" i="8"/>
  <c r="AB126" i="1"/>
  <c r="Y1595" i="8"/>
  <c r="AC126" i="1"/>
  <c r="Z1595" i="8"/>
  <c r="AD126" i="1"/>
  <c r="AA1595" i="8"/>
  <c r="AE126" i="1"/>
  <c r="AB1595" i="8"/>
  <c r="AF126" i="1"/>
  <c r="X1599" i="8"/>
  <c r="AB127" i="1"/>
  <c r="Y1599" i="8"/>
  <c r="AC127" i="1"/>
  <c r="Z1599" i="8"/>
  <c r="AD127" i="1"/>
  <c r="AA1599" i="8"/>
  <c r="AE127" i="1"/>
  <c r="AB1599" i="8"/>
  <c r="AF127" i="1"/>
  <c r="X1600" i="8"/>
  <c r="AB128" i="1"/>
  <c r="Y1600" i="8"/>
  <c r="AC128" i="1"/>
  <c r="Z1600" i="8"/>
  <c r="AD128" i="1"/>
  <c r="AA1600" i="8"/>
  <c r="AE128" i="1"/>
  <c r="AB1600" i="8"/>
  <c r="AF128" i="1"/>
  <c r="X1603" i="8"/>
  <c r="AB129" i="1"/>
  <c r="Y1603" i="8"/>
  <c r="AC129" i="1"/>
  <c r="Z1603" i="8"/>
  <c r="AD129" i="1"/>
  <c r="AA1603" i="8"/>
  <c r="AE129" i="1"/>
  <c r="AB1603" i="8"/>
  <c r="AF129" i="1"/>
  <c r="X1605" i="8"/>
  <c r="AB130" i="1"/>
  <c r="Y1605" i="8"/>
  <c r="AC130" i="1"/>
  <c r="Z1605" i="8"/>
  <c r="AD130" i="1"/>
  <c r="AA1605" i="8"/>
  <c r="AE130" i="1"/>
  <c r="AB1605" i="8"/>
  <c r="AF130" i="1"/>
  <c r="X1607" i="8"/>
  <c r="AB131" i="1"/>
  <c r="Y1607" i="8"/>
  <c r="AC131" i="1"/>
  <c r="Z1607" i="8"/>
  <c r="AD131" i="1"/>
  <c r="AA1607" i="8"/>
  <c r="AE131" i="1"/>
  <c r="AB1607" i="8"/>
  <c r="AF131" i="1"/>
  <c r="X1608" i="8"/>
  <c r="AB132" i="1"/>
  <c r="Y1608" i="8"/>
  <c r="AC132" i="1"/>
  <c r="Z1608" i="8"/>
  <c r="AD132" i="1"/>
  <c r="AA1608" i="8"/>
  <c r="AE132" i="1"/>
  <c r="AB1608" i="8"/>
  <c r="AF132" i="1"/>
  <c r="X1609" i="8"/>
  <c r="AB133" i="1"/>
  <c r="Y1609" i="8"/>
  <c r="AC133" i="1"/>
  <c r="Z1609" i="8"/>
  <c r="AD133" i="1"/>
  <c r="AA1609" i="8"/>
  <c r="AE133" i="1"/>
  <c r="AB1609" i="8"/>
  <c r="AF133" i="1"/>
  <c r="X1611" i="8"/>
  <c r="AB134" i="1"/>
  <c r="Y1611" i="8"/>
  <c r="AC134" i="1"/>
  <c r="Z1611" i="8"/>
  <c r="AD134" i="1"/>
  <c r="AA1611" i="8"/>
  <c r="AE134" i="1"/>
  <c r="AB1611" i="8"/>
  <c r="AF134" i="1"/>
  <c r="X1612" i="8"/>
  <c r="AB135" i="1"/>
  <c r="Y1612" i="8"/>
  <c r="AC135" i="1"/>
  <c r="Z1612" i="8"/>
  <c r="AD135" i="1"/>
  <c r="AA1612" i="8"/>
  <c r="AE135" i="1"/>
  <c r="AB1612" i="8"/>
  <c r="AF135" i="1"/>
  <c r="X1613" i="8"/>
  <c r="AB136" i="1"/>
  <c r="Y1613" i="8"/>
  <c r="AC136" i="1"/>
  <c r="Z1613" i="8"/>
  <c r="AD136" i="1"/>
  <c r="AA1613" i="8"/>
  <c r="AE136" i="1"/>
  <c r="AB1613" i="8"/>
  <c r="AF136" i="1"/>
  <c r="X1614" i="8"/>
  <c r="AB137" i="1"/>
  <c r="Y1614" i="8"/>
  <c r="AC137" i="1"/>
  <c r="Z1614" i="8"/>
  <c r="AD137" i="1"/>
  <c r="AA1614" i="8"/>
  <c r="AE137" i="1"/>
  <c r="AB1614" i="8"/>
  <c r="AF137" i="1"/>
  <c r="X1616" i="8"/>
  <c r="AB138" i="1"/>
  <c r="Y1616" i="8"/>
  <c r="AC138" i="1"/>
  <c r="Z1616" i="8"/>
  <c r="AD138" i="1"/>
  <c r="AA1616" i="8"/>
  <c r="AE138" i="1"/>
  <c r="AB1616" i="8"/>
  <c r="AF138" i="1"/>
  <c r="X1619" i="8"/>
  <c r="AB139" i="1"/>
  <c r="Y1619" i="8"/>
  <c r="AC139" i="1"/>
  <c r="Z1619" i="8"/>
  <c r="AD139" i="1"/>
  <c r="AA1619" i="8"/>
  <c r="AE139" i="1"/>
  <c r="AB1619" i="8"/>
  <c r="AF139" i="1"/>
  <c r="X1621" i="8"/>
  <c r="AB140" i="1"/>
  <c r="Y1621" i="8"/>
  <c r="AC140" i="1"/>
  <c r="Z1621" i="8"/>
  <c r="AD140" i="1"/>
  <c r="AA1621" i="8"/>
  <c r="AE140" i="1"/>
  <c r="AB1621" i="8"/>
  <c r="AF140" i="1"/>
  <c r="X1623" i="8"/>
  <c r="AB141" i="1"/>
  <c r="Y1623" i="8"/>
  <c r="AC141" i="1"/>
  <c r="Z1623" i="8"/>
  <c r="AD141" i="1"/>
  <c r="AA1623" i="8"/>
  <c r="AE141" i="1"/>
  <c r="AB1623" i="8"/>
  <c r="AF141" i="1"/>
  <c r="X1624" i="8"/>
  <c r="AB142" i="1"/>
  <c r="Y1624" i="8"/>
  <c r="AC142" i="1"/>
  <c r="Z1624" i="8"/>
  <c r="AD142" i="1"/>
  <c r="AA1624" i="8"/>
  <c r="AE142" i="1"/>
  <c r="AB1624" i="8"/>
  <c r="AF142" i="1"/>
  <c r="X1626" i="8"/>
  <c r="AB143" i="1"/>
  <c r="Y1626" i="8"/>
  <c r="AC143" i="1"/>
  <c r="Z1626" i="8"/>
  <c r="AD143" i="1"/>
  <c r="AA1626" i="8"/>
  <c r="AE143" i="1"/>
  <c r="AB1626" i="8"/>
  <c r="AF143" i="1"/>
  <c r="X1633" i="8"/>
  <c r="AB144" i="1"/>
  <c r="Y1633" i="8"/>
  <c r="AC144" i="1"/>
  <c r="Z1633" i="8"/>
  <c r="AD144" i="1"/>
  <c r="AA1633" i="8"/>
  <c r="AE144" i="1"/>
  <c r="AB1633" i="8"/>
  <c r="AF144" i="1"/>
  <c r="X1634" i="8"/>
  <c r="AB145" i="1"/>
  <c r="Y1634" i="8"/>
  <c r="AC145" i="1"/>
  <c r="Z1634" i="8"/>
  <c r="AD145" i="1"/>
  <c r="AA1634" i="8"/>
  <c r="AE145" i="1"/>
  <c r="AB1634" i="8"/>
  <c r="AF145" i="1"/>
  <c r="X1635" i="8"/>
  <c r="AB146" i="1"/>
  <c r="Y1635" i="8"/>
  <c r="AC146" i="1"/>
  <c r="Z1635" i="8"/>
  <c r="AD146" i="1"/>
  <c r="AA1635" i="8"/>
  <c r="AE146" i="1"/>
  <c r="AB1635" i="8"/>
  <c r="AF146" i="1"/>
  <c r="X1637" i="8"/>
  <c r="AB147" i="1"/>
  <c r="Y1637" i="8"/>
  <c r="AC147" i="1"/>
  <c r="Z1637" i="8"/>
  <c r="AD147" i="1"/>
  <c r="AA1637" i="8"/>
  <c r="AE147" i="1"/>
  <c r="AB1637" i="8"/>
  <c r="AF147" i="1"/>
  <c r="X1638" i="8"/>
  <c r="AB148" i="1"/>
  <c r="Y1638" i="8"/>
  <c r="AC148" i="1"/>
  <c r="Z1638" i="8"/>
  <c r="AD148" i="1"/>
  <c r="AA1638" i="8"/>
  <c r="AE148" i="1"/>
  <c r="AB1638" i="8"/>
  <c r="AF148" i="1"/>
  <c r="X1639" i="8"/>
  <c r="AB149" i="1"/>
  <c r="Y1639" i="8"/>
  <c r="AC149" i="1"/>
  <c r="Z1639" i="8"/>
  <c r="AD149" i="1"/>
  <c r="AA1639" i="8"/>
  <c r="AE149" i="1"/>
  <c r="AB1639" i="8"/>
  <c r="AF149" i="1"/>
  <c r="X1640" i="8"/>
  <c r="AB150" i="1"/>
  <c r="Y1640" i="8"/>
  <c r="AC150" i="1"/>
  <c r="Z1640" i="8"/>
  <c r="AD150" i="1"/>
  <c r="AA1640" i="8"/>
  <c r="AE150" i="1"/>
  <c r="AB1640" i="8"/>
  <c r="AF150" i="1"/>
  <c r="X1642" i="8"/>
  <c r="AB151" i="1"/>
  <c r="Y1642" i="8"/>
  <c r="AC151" i="1"/>
  <c r="Z1642" i="8"/>
  <c r="AD151" i="1"/>
  <c r="AA1642" i="8"/>
  <c r="AE151" i="1"/>
  <c r="AB1642" i="8"/>
  <c r="AF151" i="1"/>
  <c r="X1643" i="8"/>
  <c r="AB152" i="1"/>
  <c r="Y1643" i="8"/>
  <c r="AC152" i="1"/>
  <c r="Z1643" i="8"/>
  <c r="AD152" i="1"/>
  <c r="AA1643" i="8"/>
  <c r="AE152" i="1"/>
  <c r="AB1643" i="8"/>
  <c r="AF152" i="1"/>
  <c r="X1644" i="8"/>
  <c r="AB153" i="1"/>
  <c r="Y1644" i="8"/>
  <c r="AC153" i="1"/>
  <c r="Z1644" i="8"/>
  <c r="AD153" i="1"/>
  <c r="AA1644" i="8"/>
  <c r="AE153" i="1"/>
  <c r="AB1644" i="8"/>
  <c r="AF153" i="1"/>
  <c r="X1645" i="8"/>
  <c r="AB154" i="1"/>
  <c r="Y1645" i="8"/>
  <c r="AC154" i="1"/>
  <c r="Z1645" i="8"/>
  <c r="AD154" i="1"/>
  <c r="AA1645" i="8"/>
  <c r="AE154" i="1"/>
  <c r="AB1645" i="8"/>
  <c r="AF154" i="1"/>
  <c r="X1646" i="8"/>
  <c r="AB155" i="1"/>
  <c r="Y1646" i="8"/>
  <c r="AC155" i="1"/>
  <c r="Z1646" i="8"/>
  <c r="AD155" i="1"/>
  <c r="AA1646" i="8"/>
  <c r="AE155" i="1"/>
  <c r="AB1646" i="8"/>
  <c r="AF155" i="1"/>
  <c r="X1647" i="8"/>
  <c r="AB156" i="1"/>
  <c r="Y1647" i="8"/>
  <c r="AC156" i="1"/>
  <c r="Z1647" i="8"/>
  <c r="AD156" i="1"/>
  <c r="AA1647" i="8"/>
  <c r="AE156" i="1"/>
  <c r="AB1647" i="8"/>
  <c r="AF156" i="1"/>
  <c r="X1652" i="8"/>
  <c r="AB157" i="1"/>
  <c r="Y1652" i="8"/>
  <c r="AC157" i="1"/>
  <c r="Z1652" i="8"/>
  <c r="AD157" i="1"/>
  <c r="AA1652" i="8"/>
  <c r="AE157" i="1"/>
  <c r="AB1652" i="8"/>
  <c r="AF157" i="1"/>
  <c r="X1653" i="8"/>
  <c r="AB158" i="1"/>
  <c r="Y1653" i="8"/>
  <c r="AC158" i="1"/>
  <c r="Z1653" i="8"/>
  <c r="AD158" i="1"/>
  <c r="AA1653" i="8"/>
  <c r="AE158" i="1"/>
  <c r="AB1653" i="8"/>
  <c r="AF158" i="1"/>
  <c r="X1654" i="8"/>
  <c r="AB159" i="1"/>
  <c r="Y1654" i="8"/>
  <c r="AC159" i="1"/>
  <c r="Z1654" i="8"/>
  <c r="AD159" i="1"/>
  <c r="AA1654" i="8"/>
  <c r="AE159" i="1"/>
  <c r="AB1654" i="8"/>
  <c r="AF159" i="1"/>
  <c r="X1656" i="8"/>
  <c r="AB160" i="1"/>
  <c r="Y1656" i="8"/>
  <c r="AC160" i="1"/>
  <c r="Z1656" i="8"/>
  <c r="AD160" i="1"/>
  <c r="AA1656" i="8"/>
  <c r="AE160" i="1"/>
  <c r="AB1656" i="8"/>
  <c r="AF160" i="1"/>
  <c r="X1658" i="8"/>
  <c r="AB161" i="1"/>
  <c r="Y1658" i="8"/>
  <c r="AC161" i="1"/>
  <c r="Z1658" i="8"/>
  <c r="AD161" i="1"/>
  <c r="AA1658" i="8"/>
  <c r="AE161" i="1"/>
  <c r="AB1658" i="8"/>
  <c r="AF161" i="1"/>
  <c r="X1659" i="8"/>
  <c r="AB162" i="1"/>
  <c r="Y1659" i="8"/>
  <c r="AC162" i="1"/>
  <c r="Z1659" i="8"/>
  <c r="AD162" i="1"/>
  <c r="AA1659" i="8"/>
  <c r="AE162" i="1"/>
  <c r="AB1659" i="8"/>
  <c r="AF162" i="1"/>
  <c r="X1665" i="8"/>
  <c r="AB163" i="1"/>
  <c r="Y1665" i="8"/>
  <c r="AC163" i="1"/>
  <c r="Z1665" i="8"/>
  <c r="AD163" i="1"/>
  <c r="AA1665" i="8"/>
  <c r="AE163" i="1"/>
  <c r="AB1665" i="8"/>
  <c r="AF163" i="1"/>
  <c r="X1666" i="8"/>
  <c r="AB164" i="1"/>
  <c r="Y1666" i="8"/>
  <c r="AC164" i="1"/>
  <c r="Z1666" i="8"/>
  <c r="AD164" i="1"/>
  <c r="AA1666" i="8"/>
  <c r="AE164" i="1"/>
  <c r="AB1666" i="8"/>
  <c r="AF164" i="1"/>
  <c r="X1668" i="8"/>
  <c r="AB165" i="1"/>
  <c r="Y1668" i="8"/>
  <c r="AC165" i="1"/>
  <c r="Z1668" i="8"/>
  <c r="AD165" i="1"/>
  <c r="AA1668" i="8"/>
  <c r="AE165" i="1"/>
  <c r="AB1668" i="8"/>
  <c r="AF165" i="1"/>
  <c r="X1671" i="8"/>
  <c r="AB166" i="1"/>
  <c r="Y1671" i="8"/>
  <c r="AC166" i="1"/>
  <c r="Z1671" i="8"/>
  <c r="AD166" i="1"/>
  <c r="AA1671" i="8"/>
  <c r="AE166" i="1"/>
  <c r="AB1671" i="8"/>
  <c r="AF166" i="1"/>
  <c r="X1673" i="8"/>
  <c r="AB167" i="1"/>
  <c r="Y1673" i="8"/>
  <c r="AC167" i="1"/>
  <c r="Z1673" i="8"/>
  <c r="AD167" i="1"/>
  <c r="AA1673" i="8"/>
  <c r="AE167" i="1"/>
  <c r="AB1673" i="8"/>
  <c r="AF167" i="1"/>
  <c r="X1677" i="8"/>
  <c r="AB168" i="1"/>
  <c r="Y1677" i="8"/>
  <c r="AC168" i="1"/>
  <c r="Z1677" i="8"/>
  <c r="AD168" i="1"/>
  <c r="AA1677" i="8"/>
  <c r="AE168" i="1"/>
  <c r="AB1677" i="8"/>
  <c r="AF168" i="1"/>
  <c r="X1678" i="8"/>
  <c r="AB169" i="1"/>
  <c r="Y1678" i="8"/>
  <c r="AC169" i="1"/>
  <c r="Z1678" i="8"/>
  <c r="AD169" i="1"/>
  <c r="AA1678" i="8"/>
  <c r="AE169" i="1"/>
  <c r="AB1678" i="8"/>
  <c r="AF169" i="1"/>
  <c r="X1679" i="8"/>
  <c r="AB170" i="1"/>
  <c r="Y1679" i="8"/>
  <c r="AC170" i="1"/>
  <c r="Z1679" i="8"/>
  <c r="AD170" i="1"/>
  <c r="AA1679" i="8"/>
  <c r="AE170" i="1"/>
  <c r="AB1679" i="8"/>
  <c r="AF170" i="1"/>
  <c r="X1680" i="8"/>
  <c r="AB171" i="1"/>
  <c r="Y1680" i="8"/>
  <c r="AC171" i="1"/>
  <c r="Z1680" i="8"/>
  <c r="AD171" i="1"/>
  <c r="AA1680" i="8"/>
  <c r="AE171" i="1"/>
  <c r="AB1680" i="8"/>
  <c r="AF171" i="1"/>
  <c r="X1682" i="8"/>
  <c r="AB172" i="1"/>
  <c r="Y1682" i="8"/>
  <c r="AC172" i="1"/>
  <c r="Z1682" i="8"/>
  <c r="AD172" i="1"/>
  <c r="AA1682" i="8"/>
  <c r="AE172" i="1"/>
  <c r="AB1682" i="8"/>
  <c r="AF172" i="1"/>
  <c r="X1683" i="8"/>
  <c r="AB173" i="1"/>
  <c r="Y1683" i="8"/>
  <c r="AC173" i="1"/>
  <c r="Z1683" i="8"/>
  <c r="AD173" i="1"/>
  <c r="AA1683" i="8"/>
  <c r="AE173" i="1"/>
  <c r="AB1683" i="8"/>
  <c r="AF173" i="1"/>
  <c r="X1684" i="8"/>
  <c r="AB174" i="1"/>
  <c r="Y1684" i="8"/>
  <c r="AC174" i="1"/>
  <c r="Z1684" i="8"/>
  <c r="AD174" i="1"/>
  <c r="AA1684" i="8"/>
  <c r="AE174" i="1"/>
  <c r="AB1684" i="8"/>
  <c r="AF174" i="1"/>
  <c r="X1685" i="8"/>
  <c r="AB175" i="1"/>
  <c r="Y1685" i="8"/>
  <c r="AC175" i="1"/>
  <c r="Z1685" i="8"/>
  <c r="AD175" i="1"/>
  <c r="AA1685" i="8"/>
  <c r="AE175" i="1"/>
  <c r="AB1685" i="8"/>
  <c r="AF175" i="1"/>
  <c r="X1687" i="8"/>
  <c r="AB176" i="1"/>
  <c r="Y1687" i="8"/>
  <c r="AC176" i="1"/>
  <c r="Z1687" i="8"/>
  <c r="AD176" i="1"/>
  <c r="AA1687" i="8"/>
  <c r="AE176" i="1"/>
  <c r="AB1687" i="8"/>
  <c r="AF176" i="1"/>
  <c r="X1689" i="8"/>
  <c r="AB177" i="1"/>
  <c r="Y1689" i="8"/>
  <c r="AC177" i="1"/>
  <c r="Z1689" i="8"/>
  <c r="AD177" i="1"/>
  <c r="AA1689" i="8"/>
  <c r="AE177" i="1"/>
  <c r="AB1689" i="8"/>
  <c r="AF177" i="1"/>
  <c r="X1692" i="8"/>
  <c r="AB178" i="1"/>
  <c r="Y1692" i="8"/>
  <c r="AC178" i="1"/>
  <c r="Z1692" i="8"/>
  <c r="AD178" i="1"/>
  <c r="AA1692" i="8"/>
  <c r="AE178" i="1"/>
  <c r="AB1692" i="8"/>
  <c r="AF178" i="1"/>
  <c r="X1695" i="8"/>
  <c r="AB179" i="1"/>
  <c r="Y1695" i="8"/>
  <c r="AC179" i="1"/>
  <c r="Z1695" i="8"/>
  <c r="AD179" i="1"/>
  <c r="AA1695" i="8"/>
  <c r="AE179" i="1"/>
  <c r="AB1695" i="8"/>
  <c r="AF179" i="1"/>
  <c r="X1696" i="8"/>
  <c r="AB180" i="1"/>
  <c r="Y1696" i="8"/>
  <c r="AC180" i="1"/>
  <c r="Z1696" i="8"/>
  <c r="AD180" i="1"/>
  <c r="AA1696" i="8"/>
  <c r="AE180" i="1"/>
  <c r="AB1696" i="8"/>
  <c r="AF180" i="1"/>
  <c r="X1697" i="8"/>
  <c r="AB181" i="1"/>
  <c r="Y1697" i="8"/>
  <c r="AC181" i="1"/>
  <c r="Z1697" i="8"/>
  <c r="AD181" i="1"/>
  <c r="AA1697" i="8"/>
  <c r="AE181" i="1"/>
  <c r="AB1697" i="8"/>
  <c r="AF181" i="1"/>
  <c r="X1703" i="8"/>
  <c r="AB182" i="1"/>
  <c r="Y1703" i="8"/>
  <c r="AC182" i="1"/>
  <c r="Z1703" i="8"/>
  <c r="AD182" i="1"/>
  <c r="AA1703" i="8"/>
  <c r="AE182" i="1"/>
  <c r="AB1703" i="8"/>
  <c r="AF182" i="1"/>
  <c r="X1705" i="8"/>
  <c r="AB183" i="1"/>
  <c r="Y1705" i="8"/>
  <c r="AC183" i="1"/>
  <c r="Z1705" i="8"/>
  <c r="AD183" i="1"/>
  <c r="AA1705" i="8"/>
  <c r="AE183" i="1"/>
  <c r="AB1705" i="8"/>
  <c r="AF183" i="1"/>
  <c r="X1706" i="8"/>
  <c r="AB184" i="1"/>
  <c r="Y1706" i="8"/>
  <c r="AC184" i="1"/>
  <c r="Z1706" i="8"/>
  <c r="AD184" i="1"/>
  <c r="AA1706" i="8"/>
  <c r="AE184" i="1"/>
  <c r="AB1706" i="8"/>
  <c r="AF184" i="1"/>
  <c r="X1707" i="8"/>
  <c r="AB185" i="1"/>
  <c r="Y1707" i="8"/>
  <c r="AC185" i="1"/>
  <c r="Z1707" i="8"/>
  <c r="AD185" i="1"/>
  <c r="AA1707" i="8"/>
  <c r="AE185" i="1"/>
  <c r="AB1707" i="8"/>
  <c r="AF185" i="1"/>
  <c r="X1708" i="8"/>
  <c r="AB186" i="1"/>
  <c r="Y1708" i="8"/>
  <c r="AC186" i="1"/>
  <c r="Z1708" i="8"/>
  <c r="AD186" i="1"/>
  <c r="AA1708" i="8"/>
  <c r="AE186" i="1"/>
  <c r="AB1708" i="8"/>
  <c r="AF186" i="1"/>
  <c r="X1709" i="8"/>
  <c r="AB187" i="1"/>
  <c r="Y1709" i="8"/>
  <c r="AC187" i="1"/>
  <c r="Z1709" i="8"/>
  <c r="AD187" i="1"/>
  <c r="AA1709" i="8"/>
  <c r="AE187" i="1"/>
  <c r="AB1709" i="8"/>
  <c r="AF187" i="1"/>
  <c r="X1710" i="8"/>
  <c r="AB188" i="1"/>
  <c r="Y1710" i="8"/>
  <c r="AC188" i="1"/>
  <c r="Z1710" i="8"/>
  <c r="AD188" i="1"/>
  <c r="AA1710" i="8"/>
  <c r="AE188" i="1"/>
  <c r="AB1710" i="8"/>
  <c r="AF188" i="1"/>
  <c r="X1712" i="8"/>
  <c r="AB189" i="1"/>
  <c r="Y1712" i="8"/>
  <c r="AC189" i="1"/>
  <c r="Z1712" i="8"/>
  <c r="AD189" i="1"/>
  <c r="AA1712" i="8"/>
  <c r="AE189" i="1"/>
  <c r="AB1712" i="8"/>
  <c r="AF189" i="1"/>
  <c r="X1713" i="8"/>
  <c r="AB190" i="1"/>
  <c r="Y1713" i="8"/>
  <c r="AC190" i="1"/>
  <c r="Z1713" i="8"/>
  <c r="AD190" i="1"/>
  <c r="AA1713" i="8"/>
  <c r="AE190" i="1"/>
  <c r="AB1713" i="8"/>
  <c r="AF190" i="1"/>
  <c r="X1715" i="8"/>
  <c r="AB191" i="1"/>
  <c r="Y1715" i="8"/>
  <c r="AC191" i="1"/>
  <c r="Z1715" i="8"/>
  <c r="AD191" i="1"/>
  <c r="AA1715" i="8"/>
  <c r="AE191" i="1"/>
  <c r="AB1715" i="8"/>
  <c r="AF191" i="1"/>
  <c r="X1716" i="8"/>
  <c r="AB192" i="1"/>
  <c r="Y1716" i="8"/>
  <c r="AC192" i="1"/>
  <c r="Z1716" i="8"/>
  <c r="AD192" i="1"/>
  <c r="AA1716" i="8"/>
  <c r="AE192" i="1"/>
  <c r="AB1716" i="8"/>
  <c r="AF192" i="1"/>
  <c r="X1718" i="8"/>
  <c r="AB193" i="1"/>
  <c r="Y1718" i="8"/>
  <c r="AC193" i="1"/>
  <c r="Z1718" i="8"/>
  <c r="AD193" i="1"/>
  <c r="AA1718" i="8"/>
  <c r="AE193" i="1"/>
  <c r="AB1718" i="8"/>
  <c r="AF193" i="1"/>
  <c r="X1719" i="8"/>
  <c r="AB194" i="1"/>
  <c r="Y1719" i="8"/>
  <c r="AC194" i="1"/>
  <c r="Z1719" i="8"/>
  <c r="AD194" i="1"/>
  <c r="AA1719" i="8"/>
  <c r="AE194" i="1"/>
  <c r="AB1719" i="8"/>
  <c r="AF194" i="1"/>
  <c r="X1722" i="8"/>
  <c r="AB195" i="1"/>
  <c r="Y1722" i="8"/>
  <c r="AC195" i="1"/>
  <c r="Z1722" i="8"/>
  <c r="AD195" i="1"/>
  <c r="AA1722" i="8"/>
  <c r="AE195" i="1"/>
  <c r="AB1722" i="8"/>
  <c r="AF195" i="1"/>
  <c r="X1725" i="8"/>
  <c r="AB196" i="1"/>
  <c r="Y1725" i="8"/>
  <c r="AC196" i="1"/>
  <c r="Z1725" i="8"/>
  <c r="AD196" i="1"/>
  <c r="AA1725" i="8"/>
  <c r="AE196" i="1"/>
  <c r="AB1725" i="8"/>
  <c r="AF196" i="1"/>
  <c r="X1728" i="8"/>
  <c r="AB197" i="1"/>
  <c r="Y1728" i="8"/>
  <c r="AC197" i="1"/>
  <c r="Z1728" i="8"/>
  <c r="AD197" i="1"/>
  <c r="AA1728" i="8"/>
  <c r="AE197" i="1"/>
  <c r="AB1728" i="8"/>
  <c r="AF197" i="1"/>
  <c r="X1731" i="8"/>
  <c r="AB198" i="1"/>
  <c r="Y1731" i="8"/>
  <c r="AC198" i="1"/>
  <c r="Z1731" i="8"/>
  <c r="AD198" i="1"/>
  <c r="AA1731" i="8"/>
  <c r="AE198" i="1"/>
  <c r="AB1731" i="8"/>
  <c r="AF198" i="1"/>
  <c r="X1733" i="8"/>
  <c r="AB199" i="1"/>
  <c r="Y1733" i="8"/>
  <c r="AC199" i="1"/>
  <c r="Z1733" i="8"/>
  <c r="AD199" i="1"/>
  <c r="AA1733" i="8"/>
  <c r="AE199" i="1"/>
  <c r="AB1733" i="8"/>
  <c r="AF199" i="1"/>
  <c r="X1735" i="8"/>
  <c r="AB200" i="1"/>
  <c r="Y1735" i="8"/>
  <c r="AC200" i="1"/>
  <c r="Z1735" i="8"/>
  <c r="AD200" i="1"/>
  <c r="AA1735" i="8"/>
  <c r="AE200" i="1"/>
  <c r="AB1735" i="8"/>
  <c r="AF200" i="1"/>
  <c r="X1736" i="8"/>
  <c r="AB201" i="1"/>
  <c r="Y1736" i="8"/>
  <c r="AC201" i="1"/>
  <c r="Z1736" i="8"/>
  <c r="AD201" i="1"/>
  <c r="AA1736" i="8"/>
  <c r="AE201" i="1"/>
  <c r="AB1736" i="8"/>
  <c r="AF201" i="1"/>
  <c r="X1737" i="8"/>
  <c r="AB202" i="1"/>
  <c r="Y1737" i="8"/>
  <c r="AC202" i="1"/>
  <c r="Z1737" i="8"/>
  <c r="AD202" i="1"/>
  <c r="AA1737" i="8"/>
  <c r="AE202" i="1"/>
  <c r="AB1737" i="8"/>
  <c r="AF202" i="1"/>
  <c r="X1738" i="8"/>
  <c r="AB203" i="1"/>
  <c r="Y1738" i="8"/>
  <c r="AC203" i="1"/>
  <c r="Z1738" i="8"/>
  <c r="AD203" i="1"/>
  <c r="AA1738" i="8"/>
  <c r="AE203" i="1"/>
  <c r="AB1738" i="8"/>
  <c r="AF203" i="1"/>
  <c r="AB1309" i="8"/>
  <c r="AF3" i="1"/>
  <c r="AA1309" i="8"/>
  <c r="AE3" i="1"/>
  <c r="Z1309" i="8"/>
  <c r="AD3" i="1"/>
  <c r="Y1309" i="8"/>
  <c r="AC3" i="1"/>
  <c r="X1309" i="8"/>
  <c r="AB3" i="1"/>
  <c r="AC1" i="1"/>
  <c r="AC209" i="1"/>
  <c r="AD1" i="1"/>
  <c r="AD209" i="1"/>
  <c r="AE1" i="1"/>
  <c r="AE209" i="1"/>
  <c r="AF1" i="1"/>
  <c r="AF209" i="1"/>
  <c r="AB1" i="1"/>
  <c r="AB209" i="1"/>
  <c r="X1308" i="8"/>
  <c r="Y1308" i="8"/>
  <c r="Z1308" i="8"/>
  <c r="AA1308" i="8"/>
  <c r="AB1308" i="8"/>
  <c r="X1312" i="8"/>
  <c r="Y1312" i="8"/>
  <c r="Z1312" i="8"/>
  <c r="AA1312" i="8"/>
  <c r="AB1312" i="8"/>
  <c r="X1313" i="8"/>
  <c r="Y1313" i="8"/>
  <c r="Z1313" i="8"/>
  <c r="AA1313" i="8"/>
  <c r="AB1313" i="8"/>
  <c r="X1314" i="8"/>
  <c r="Y1314" i="8"/>
  <c r="Z1314" i="8"/>
  <c r="AA1314" i="8"/>
  <c r="AB1314" i="8"/>
  <c r="X1315" i="8"/>
  <c r="Y1315" i="8"/>
  <c r="Z1315" i="8"/>
  <c r="AA1315" i="8"/>
  <c r="AB1315" i="8"/>
  <c r="X1316" i="8"/>
  <c r="Y1316" i="8"/>
  <c r="Z1316" i="8"/>
  <c r="AA1316" i="8"/>
  <c r="AB1316" i="8"/>
  <c r="X1317" i="8"/>
  <c r="Y1317" i="8"/>
  <c r="Z1317" i="8"/>
  <c r="AA1317" i="8"/>
  <c r="AB1317" i="8"/>
  <c r="X1323" i="8"/>
  <c r="Y1323" i="8"/>
  <c r="Z1323" i="8"/>
  <c r="AA1323" i="8"/>
  <c r="AB1323" i="8"/>
  <c r="X1324" i="8"/>
  <c r="Y1324" i="8"/>
  <c r="Z1324" i="8"/>
  <c r="AA1324" i="8"/>
  <c r="AB1324" i="8"/>
  <c r="X1325" i="8"/>
  <c r="Y1325" i="8"/>
  <c r="Z1325" i="8"/>
  <c r="AA1325" i="8"/>
  <c r="AB1325" i="8"/>
  <c r="X1326" i="8"/>
  <c r="Y1326" i="8"/>
  <c r="Z1326" i="8"/>
  <c r="AA1326" i="8"/>
  <c r="AB1326" i="8"/>
  <c r="X1327" i="8"/>
  <c r="Y1327" i="8"/>
  <c r="Z1327" i="8"/>
  <c r="AA1327" i="8"/>
  <c r="AB1327" i="8"/>
  <c r="X1328" i="8"/>
  <c r="Y1328" i="8"/>
  <c r="Z1328" i="8"/>
  <c r="AA1328" i="8"/>
  <c r="AB1328" i="8"/>
  <c r="X1333" i="8"/>
  <c r="Y1333" i="8"/>
  <c r="Z1333" i="8"/>
  <c r="AA1333" i="8"/>
  <c r="AB1333" i="8"/>
  <c r="X1334" i="8"/>
  <c r="Y1334" i="8"/>
  <c r="Z1334" i="8"/>
  <c r="AA1334" i="8"/>
  <c r="AB1334" i="8"/>
  <c r="X1335" i="8"/>
  <c r="Y1335" i="8"/>
  <c r="Z1335" i="8"/>
  <c r="AA1335" i="8"/>
  <c r="AB1335" i="8"/>
  <c r="X1336" i="8"/>
  <c r="Y1336" i="8"/>
  <c r="Z1336" i="8"/>
  <c r="AA1336" i="8"/>
  <c r="AB1336" i="8"/>
  <c r="X1337" i="8"/>
  <c r="Y1337" i="8"/>
  <c r="Z1337" i="8"/>
  <c r="AA1337" i="8"/>
  <c r="AB1337" i="8"/>
  <c r="X1339" i="8"/>
  <c r="Y1339" i="8"/>
  <c r="Z1339" i="8"/>
  <c r="AA1339" i="8"/>
  <c r="AB1339" i="8"/>
  <c r="X1340" i="8"/>
  <c r="Y1340" i="8"/>
  <c r="Z1340" i="8"/>
  <c r="AA1340" i="8"/>
  <c r="AB1340" i="8"/>
  <c r="X1341" i="8"/>
  <c r="Y1341" i="8"/>
  <c r="Z1341" i="8"/>
  <c r="AA1341" i="8"/>
  <c r="AB1341" i="8"/>
  <c r="X1343" i="8"/>
  <c r="Y1343" i="8"/>
  <c r="Z1343" i="8"/>
  <c r="AA1343" i="8"/>
  <c r="AB1343" i="8"/>
  <c r="X1345" i="8"/>
  <c r="Y1345" i="8"/>
  <c r="Z1345" i="8"/>
  <c r="AA1345" i="8"/>
  <c r="AB1345" i="8"/>
  <c r="X1346" i="8"/>
  <c r="Y1346" i="8"/>
  <c r="Z1346" i="8"/>
  <c r="AA1346" i="8"/>
  <c r="AB1346" i="8"/>
  <c r="X1347" i="8"/>
  <c r="Y1347" i="8"/>
  <c r="Z1347" i="8"/>
  <c r="AA1347" i="8"/>
  <c r="AB1347" i="8"/>
  <c r="X1350" i="8"/>
  <c r="Y1350" i="8"/>
  <c r="Z1350" i="8"/>
  <c r="AA1350" i="8"/>
  <c r="AB1350" i="8"/>
  <c r="X1352" i="8"/>
  <c r="Y1352" i="8"/>
  <c r="Z1352" i="8"/>
  <c r="AA1352" i="8"/>
  <c r="AB1352" i="8"/>
  <c r="X1353" i="8"/>
  <c r="Y1353" i="8"/>
  <c r="Z1353" i="8"/>
  <c r="AA1353" i="8"/>
  <c r="AB1353" i="8"/>
  <c r="X1354" i="8"/>
  <c r="Y1354" i="8"/>
  <c r="Z1354" i="8"/>
  <c r="AA1354" i="8"/>
  <c r="AB1354" i="8"/>
  <c r="X1356" i="8"/>
  <c r="Y1356" i="8"/>
  <c r="Z1356" i="8"/>
  <c r="AA1356" i="8"/>
  <c r="AB1356" i="8"/>
  <c r="X1360" i="8"/>
  <c r="Y1360" i="8"/>
  <c r="Z1360" i="8"/>
  <c r="AA1360" i="8"/>
  <c r="AB1360" i="8"/>
  <c r="X1362" i="8"/>
  <c r="Y1362" i="8"/>
  <c r="Z1362" i="8"/>
  <c r="AA1362" i="8"/>
  <c r="AB1362" i="8"/>
  <c r="X1363" i="8"/>
  <c r="Y1363" i="8"/>
  <c r="Z1363" i="8"/>
  <c r="AA1363" i="8"/>
  <c r="AB1363" i="8"/>
  <c r="X1364" i="8"/>
  <c r="Y1364" i="8"/>
  <c r="Z1364" i="8"/>
  <c r="AA1364" i="8"/>
  <c r="AB1364" i="8"/>
  <c r="X1366" i="8"/>
  <c r="Y1366" i="8"/>
  <c r="Z1366" i="8"/>
  <c r="AA1366" i="8"/>
  <c r="AB1366" i="8"/>
  <c r="X1367" i="8"/>
  <c r="Y1367" i="8"/>
  <c r="Z1367" i="8"/>
  <c r="AA1367" i="8"/>
  <c r="AB1367" i="8"/>
  <c r="X1370" i="8"/>
  <c r="Y1370" i="8"/>
  <c r="Z1370" i="8"/>
  <c r="AA1370" i="8"/>
  <c r="AB1370" i="8"/>
  <c r="X1372" i="8"/>
  <c r="Y1372" i="8"/>
  <c r="Z1372" i="8"/>
  <c r="AA1372" i="8"/>
  <c r="AB1372" i="8"/>
  <c r="X1373" i="8"/>
  <c r="Y1373" i="8"/>
  <c r="Z1373" i="8"/>
  <c r="AA1373" i="8"/>
  <c r="AB1373" i="8"/>
  <c r="X1375" i="8"/>
  <c r="Y1375" i="8"/>
  <c r="Z1375" i="8"/>
  <c r="AA1375" i="8"/>
  <c r="AB1375" i="8"/>
  <c r="X1376" i="8"/>
  <c r="Y1376" i="8"/>
  <c r="Z1376" i="8"/>
  <c r="AA1376" i="8"/>
  <c r="AB1376" i="8"/>
  <c r="X1377" i="8"/>
  <c r="Y1377" i="8"/>
  <c r="Z1377" i="8"/>
  <c r="AA1377" i="8"/>
  <c r="AB1377" i="8"/>
  <c r="X1382" i="8"/>
  <c r="Y1382" i="8"/>
  <c r="Z1382" i="8"/>
  <c r="AA1382" i="8"/>
  <c r="AB1382" i="8"/>
  <c r="X1383" i="8"/>
  <c r="Y1383" i="8"/>
  <c r="Z1383" i="8"/>
  <c r="AA1383" i="8"/>
  <c r="AB1383" i="8"/>
  <c r="X1389" i="8"/>
  <c r="Y1389" i="8"/>
  <c r="Z1389" i="8"/>
  <c r="AA1389" i="8"/>
  <c r="AB1389" i="8"/>
  <c r="X1390" i="8"/>
  <c r="Y1390" i="8"/>
  <c r="Z1390" i="8"/>
  <c r="AA1390" i="8"/>
  <c r="AB1390" i="8"/>
  <c r="X1392" i="8"/>
  <c r="Y1392" i="8"/>
  <c r="Z1392" i="8"/>
  <c r="AA1392" i="8"/>
  <c r="AB1392" i="8"/>
  <c r="X1393" i="8"/>
  <c r="Y1393" i="8"/>
  <c r="Z1393" i="8"/>
  <c r="AA1393" i="8"/>
  <c r="AB1393" i="8"/>
  <c r="X1394" i="8"/>
  <c r="Y1394" i="8"/>
  <c r="Z1394" i="8"/>
  <c r="AA1394" i="8"/>
  <c r="AB1394" i="8"/>
  <c r="X1397" i="8"/>
  <c r="Y1397" i="8"/>
  <c r="Z1397" i="8"/>
  <c r="AA1397" i="8"/>
  <c r="AB1397" i="8"/>
  <c r="X1399" i="8"/>
  <c r="Y1399" i="8"/>
  <c r="Z1399" i="8"/>
  <c r="AA1399" i="8"/>
  <c r="AB1399" i="8"/>
  <c r="X1400" i="8"/>
  <c r="Y1400" i="8"/>
  <c r="Z1400" i="8"/>
  <c r="AA1400" i="8"/>
  <c r="AB1400" i="8"/>
  <c r="X1401" i="8"/>
  <c r="Y1401" i="8"/>
  <c r="Z1401" i="8"/>
  <c r="AA1401" i="8"/>
  <c r="AB1401" i="8"/>
  <c r="X1404" i="8"/>
  <c r="Y1404" i="8"/>
  <c r="Z1404" i="8"/>
  <c r="AA1404" i="8"/>
  <c r="AB1404" i="8"/>
  <c r="X1405" i="8"/>
  <c r="Y1405" i="8"/>
  <c r="Z1405" i="8"/>
  <c r="AA1405" i="8"/>
  <c r="AB1405" i="8"/>
  <c r="X1407" i="8"/>
  <c r="Y1407" i="8"/>
  <c r="Z1407" i="8"/>
  <c r="AA1407" i="8"/>
  <c r="AB1407" i="8"/>
  <c r="X1410" i="8"/>
  <c r="Y1410" i="8"/>
  <c r="Z1410" i="8"/>
  <c r="AA1410" i="8"/>
  <c r="AB1410" i="8"/>
  <c r="X1411" i="8"/>
  <c r="Y1411" i="8"/>
  <c r="Z1411" i="8"/>
  <c r="AA1411" i="8"/>
  <c r="AB1411" i="8"/>
  <c r="X1412" i="8"/>
  <c r="Y1412" i="8"/>
  <c r="Z1412" i="8"/>
  <c r="AA1412" i="8"/>
  <c r="AB1412" i="8"/>
  <c r="X1414" i="8"/>
  <c r="Y1414" i="8"/>
  <c r="Z1414" i="8"/>
  <c r="AA1414" i="8"/>
  <c r="AB1414" i="8"/>
  <c r="X1415" i="8"/>
  <c r="Y1415" i="8"/>
  <c r="Z1415" i="8"/>
  <c r="AA1415" i="8"/>
  <c r="AB1415" i="8"/>
  <c r="X1416" i="8"/>
  <c r="Y1416" i="8"/>
  <c r="Z1416" i="8"/>
  <c r="AA1416" i="8"/>
  <c r="AB1416" i="8"/>
  <c r="X1417" i="8"/>
  <c r="Y1417" i="8"/>
  <c r="Z1417" i="8"/>
  <c r="AA1417" i="8"/>
  <c r="AB1417" i="8"/>
  <c r="X1419" i="8"/>
  <c r="Y1419" i="8"/>
  <c r="Z1419" i="8"/>
  <c r="AA1419" i="8"/>
  <c r="AB1419" i="8"/>
  <c r="X1420" i="8"/>
  <c r="Y1420" i="8"/>
  <c r="Z1420" i="8"/>
  <c r="AA1420" i="8"/>
  <c r="AB1420" i="8"/>
  <c r="X1421" i="8"/>
  <c r="Y1421" i="8"/>
  <c r="Z1421" i="8"/>
  <c r="AA1421" i="8"/>
  <c r="AB1421" i="8"/>
  <c r="X1422" i="8"/>
  <c r="Y1422" i="8"/>
  <c r="Z1422" i="8"/>
  <c r="AA1422" i="8"/>
  <c r="AB1422" i="8"/>
  <c r="X1423" i="8"/>
  <c r="Y1423" i="8"/>
  <c r="Z1423" i="8"/>
  <c r="AA1423" i="8"/>
  <c r="AB1423" i="8"/>
  <c r="X1424" i="8"/>
  <c r="Y1424" i="8"/>
  <c r="Z1424" i="8"/>
  <c r="AA1424" i="8"/>
  <c r="AB1424" i="8"/>
  <c r="X1425" i="8"/>
  <c r="Y1425" i="8"/>
  <c r="Z1425" i="8"/>
  <c r="AA1425" i="8"/>
  <c r="AB1425" i="8"/>
  <c r="X1429" i="8"/>
  <c r="Y1429" i="8"/>
  <c r="Z1429" i="8"/>
  <c r="AA1429" i="8"/>
  <c r="AB1429" i="8"/>
  <c r="X1433" i="8"/>
  <c r="Y1433" i="8"/>
  <c r="Z1433" i="8"/>
  <c r="AA1433" i="8"/>
  <c r="AB1433" i="8"/>
  <c r="X1435" i="8"/>
  <c r="Y1435" i="8"/>
  <c r="Z1435" i="8"/>
  <c r="AA1435" i="8"/>
  <c r="AB1435" i="8"/>
  <c r="X1436" i="8"/>
  <c r="Y1436" i="8"/>
  <c r="Z1436" i="8"/>
  <c r="AA1436" i="8"/>
  <c r="AB1436" i="8"/>
  <c r="X1438" i="8"/>
  <c r="Y1438" i="8"/>
  <c r="Z1438" i="8"/>
  <c r="AA1438" i="8"/>
  <c r="AB1438" i="8"/>
  <c r="X1442" i="8"/>
  <c r="Y1442" i="8"/>
  <c r="Z1442" i="8"/>
  <c r="AA1442" i="8"/>
  <c r="AB1442" i="8"/>
  <c r="X1443" i="8"/>
  <c r="Y1443" i="8"/>
  <c r="Z1443" i="8"/>
  <c r="AA1443" i="8"/>
  <c r="AB1443" i="8"/>
  <c r="X1445" i="8"/>
  <c r="Y1445" i="8"/>
  <c r="Z1445" i="8"/>
  <c r="AA1445" i="8"/>
  <c r="AB1445" i="8"/>
  <c r="X1449" i="8"/>
  <c r="Y1449" i="8"/>
  <c r="Z1449" i="8"/>
  <c r="AA1449" i="8"/>
  <c r="AB1449" i="8"/>
  <c r="X1451" i="8"/>
  <c r="Y1451" i="8"/>
  <c r="Z1451" i="8"/>
  <c r="AA1451" i="8"/>
  <c r="AB1451" i="8"/>
  <c r="X1454" i="8"/>
  <c r="Y1454" i="8"/>
  <c r="Z1454" i="8"/>
  <c r="AA1454" i="8"/>
  <c r="AB1454" i="8"/>
  <c r="X1455" i="8"/>
  <c r="Y1455" i="8"/>
  <c r="Z1455" i="8"/>
  <c r="AA1455" i="8"/>
  <c r="AB1455" i="8"/>
  <c r="X1456" i="8"/>
  <c r="Y1456" i="8"/>
  <c r="Z1456" i="8"/>
  <c r="AA1456" i="8"/>
  <c r="AB1456" i="8"/>
  <c r="X1460" i="8"/>
  <c r="Y1460" i="8"/>
  <c r="Z1460" i="8"/>
  <c r="AA1460" i="8"/>
  <c r="AB1460" i="8"/>
  <c r="X1462" i="8"/>
  <c r="Y1462" i="8"/>
  <c r="Z1462" i="8"/>
  <c r="AA1462" i="8"/>
  <c r="AB1462" i="8"/>
  <c r="X1464" i="8"/>
  <c r="Y1464" i="8"/>
  <c r="Z1464" i="8"/>
  <c r="AA1464" i="8"/>
  <c r="AB1464" i="8"/>
  <c r="X1468" i="8"/>
  <c r="Y1468" i="8"/>
  <c r="Z1468" i="8"/>
  <c r="AA1468" i="8"/>
  <c r="AB1468" i="8"/>
  <c r="X1470" i="8"/>
  <c r="Y1470" i="8"/>
  <c r="Z1470" i="8"/>
  <c r="AA1470" i="8"/>
  <c r="AB1470" i="8"/>
  <c r="X1471" i="8"/>
  <c r="Y1471" i="8"/>
  <c r="Z1471" i="8"/>
  <c r="AA1471" i="8"/>
  <c r="AB1471" i="8"/>
  <c r="X1472" i="8"/>
  <c r="Y1472" i="8"/>
  <c r="Z1472" i="8"/>
  <c r="AA1472" i="8"/>
  <c r="AB1472" i="8"/>
  <c r="X1474" i="8"/>
  <c r="Y1474" i="8"/>
  <c r="Z1474" i="8"/>
  <c r="AA1474" i="8"/>
  <c r="AB1474" i="8"/>
  <c r="X1475" i="8"/>
  <c r="Y1475" i="8"/>
  <c r="Z1475" i="8"/>
  <c r="AA1475" i="8"/>
  <c r="AB1475" i="8"/>
  <c r="X1477" i="8"/>
  <c r="Y1477" i="8"/>
  <c r="Z1477" i="8"/>
  <c r="AA1477" i="8"/>
  <c r="AB1477" i="8"/>
  <c r="X1480" i="8"/>
  <c r="Y1480" i="8"/>
  <c r="Z1480" i="8"/>
  <c r="AA1480" i="8"/>
  <c r="AB1480" i="8"/>
  <c r="X1482" i="8"/>
  <c r="Y1482" i="8"/>
  <c r="Z1482" i="8"/>
  <c r="AA1482" i="8"/>
  <c r="AB1482" i="8"/>
  <c r="X1485" i="8"/>
  <c r="Y1485" i="8"/>
  <c r="Z1485" i="8"/>
  <c r="AA1485" i="8"/>
  <c r="AB1485" i="8"/>
  <c r="X1486" i="8"/>
  <c r="Y1486" i="8"/>
  <c r="Z1486" i="8"/>
  <c r="AA1486" i="8"/>
  <c r="AB1486" i="8"/>
  <c r="X1487" i="8"/>
  <c r="Y1487" i="8"/>
  <c r="Z1487" i="8"/>
  <c r="AA1487" i="8"/>
  <c r="AB1487" i="8"/>
  <c r="X1490" i="8"/>
  <c r="Y1490" i="8"/>
  <c r="Z1490" i="8"/>
  <c r="AA1490" i="8"/>
  <c r="AB1490" i="8"/>
  <c r="X1491" i="8"/>
  <c r="Y1491" i="8"/>
  <c r="Z1491" i="8"/>
  <c r="AA1491" i="8"/>
  <c r="AB1491" i="8"/>
  <c r="X1494" i="8"/>
  <c r="Y1494" i="8"/>
  <c r="Z1494" i="8"/>
  <c r="AA1494" i="8"/>
  <c r="AB1494" i="8"/>
  <c r="X1497" i="8"/>
  <c r="Y1497" i="8"/>
  <c r="Z1497" i="8"/>
  <c r="AA1497" i="8"/>
  <c r="AB1497" i="8"/>
  <c r="X1499" i="8"/>
  <c r="Y1499" i="8"/>
  <c r="Z1499" i="8"/>
  <c r="AA1499" i="8"/>
  <c r="AB1499" i="8"/>
  <c r="X1500" i="8"/>
  <c r="Y1500" i="8"/>
  <c r="Z1500" i="8"/>
  <c r="AA1500" i="8"/>
  <c r="AB1500" i="8"/>
  <c r="X1501" i="8"/>
  <c r="Y1501" i="8"/>
  <c r="Z1501" i="8"/>
  <c r="AA1501" i="8"/>
  <c r="AB1501" i="8"/>
  <c r="X1502" i="8"/>
  <c r="Y1502" i="8"/>
  <c r="Z1502" i="8"/>
  <c r="AA1502" i="8"/>
  <c r="AB1502" i="8"/>
  <c r="X1503" i="8"/>
  <c r="Y1503" i="8"/>
  <c r="Z1503" i="8"/>
  <c r="AA1503" i="8"/>
  <c r="AB1503" i="8"/>
  <c r="X1506" i="8"/>
  <c r="Y1506" i="8"/>
  <c r="Z1506" i="8"/>
  <c r="AA1506" i="8"/>
  <c r="AB1506" i="8"/>
  <c r="X1507" i="8"/>
  <c r="Y1507" i="8"/>
  <c r="Z1507" i="8"/>
  <c r="AA1507" i="8"/>
  <c r="AB1507" i="8"/>
  <c r="X1508" i="8"/>
  <c r="Y1508" i="8"/>
  <c r="Z1508" i="8"/>
  <c r="AA1508" i="8"/>
  <c r="AB1508" i="8"/>
  <c r="X1509" i="8"/>
  <c r="Y1509" i="8"/>
  <c r="Z1509" i="8"/>
  <c r="AA1509" i="8"/>
  <c r="AB1509" i="8"/>
  <c r="X1510" i="8"/>
  <c r="Y1510" i="8"/>
  <c r="Z1510" i="8"/>
  <c r="AA1510" i="8"/>
  <c r="AB1510" i="8"/>
  <c r="X1511" i="8"/>
  <c r="Y1511" i="8"/>
  <c r="Z1511" i="8"/>
  <c r="AA1511" i="8"/>
  <c r="AB1511" i="8"/>
  <c r="X1513" i="8"/>
  <c r="Y1513" i="8"/>
  <c r="Z1513" i="8"/>
  <c r="AA1513" i="8"/>
  <c r="AB1513" i="8"/>
  <c r="X1514" i="8"/>
  <c r="Y1514" i="8"/>
  <c r="Z1514" i="8"/>
  <c r="AA1514" i="8"/>
  <c r="AB1514" i="8"/>
  <c r="X1515" i="8"/>
  <c r="Y1515" i="8"/>
  <c r="Z1515" i="8"/>
  <c r="AA1515" i="8"/>
  <c r="AB1515" i="8"/>
  <c r="X1516" i="8"/>
  <c r="Y1516" i="8"/>
  <c r="Z1516" i="8"/>
  <c r="AA1516" i="8"/>
  <c r="AB1516" i="8"/>
  <c r="X1518" i="8"/>
  <c r="Y1518" i="8"/>
  <c r="Z1518" i="8"/>
  <c r="AA1518" i="8"/>
  <c r="AB1518" i="8"/>
  <c r="X1520" i="8"/>
  <c r="Y1520" i="8"/>
  <c r="Z1520" i="8"/>
  <c r="AA1520" i="8"/>
  <c r="AB1520" i="8"/>
  <c r="X1522" i="8"/>
  <c r="Y1522" i="8"/>
  <c r="Z1522" i="8"/>
  <c r="AA1522" i="8"/>
  <c r="AB1522" i="8"/>
  <c r="X1523" i="8"/>
  <c r="Y1523" i="8"/>
  <c r="Z1523" i="8"/>
  <c r="AA1523" i="8"/>
  <c r="AB1523" i="8"/>
  <c r="X1524" i="8"/>
  <c r="Y1524" i="8"/>
  <c r="Z1524" i="8"/>
  <c r="AA1524" i="8"/>
  <c r="AB1524" i="8"/>
  <c r="X1525" i="8"/>
  <c r="Y1525" i="8"/>
  <c r="Z1525" i="8"/>
  <c r="AA1525" i="8"/>
  <c r="AB1525" i="8"/>
  <c r="X1526" i="8"/>
  <c r="Y1526" i="8"/>
  <c r="Z1526" i="8"/>
  <c r="AA1526" i="8"/>
  <c r="AB1526" i="8"/>
  <c r="X1530" i="8"/>
  <c r="Y1530" i="8"/>
  <c r="Z1530" i="8"/>
  <c r="AA1530" i="8"/>
  <c r="AB1530" i="8"/>
  <c r="X1532" i="8"/>
  <c r="Y1532" i="8"/>
  <c r="Z1532" i="8"/>
  <c r="AA1532" i="8"/>
  <c r="AB1532" i="8"/>
  <c r="X1535" i="8"/>
  <c r="Y1535" i="8"/>
  <c r="Z1535" i="8"/>
  <c r="AA1535" i="8"/>
  <c r="AB1535" i="8"/>
  <c r="X1536" i="8"/>
  <c r="Y1536" i="8"/>
  <c r="Z1536" i="8"/>
  <c r="AA1536" i="8"/>
  <c r="AB1536" i="8"/>
  <c r="X1540" i="8"/>
  <c r="Y1540" i="8"/>
  <c r="Z1540" i="8"/>
  <c r="AA1540" i="8"/>
  <c r="AB1540" i="8"/>
  <c r="X1541" i="8"/>
  <c r="Y1541" i="8"/>
  <c r="Z1541" i="8"/>
  <c r="AA1541" i="8"/>
  <c r="AB1541" i="8"/>
  <c r="X1542" i="8"/>
  <c r="Y1542" i="8"/>
  <c r="Z1542" i="8"/>
  <c r="AA1542" i="8"/>
  <c r="AB1542" i="8"/>
  <c r="X1544" i="8"/>
  <c r="Y1544" i="8"/>
  <c r="Z1544" i="8"/>
  <c r="AA1544" i="8"/>
  <c r="AB1544" i="8"/>
  <c r="X1545" i="8"/>
  <c r="Y1545" i="8"/>
  <c r="Z1545" i="8"/>
  <c r="AA1545" i="8"/>
  <c r="AB1545" i="8"/>
  <c r="X1546" i="8"/>
  <c r="Y1546" i="8"/>
  <c r="Z1546" i="8"/>
  <c r="AA1546" i="8"/>
  <c r="AB1546" i="8"/>
  <c r="X1547" i="8"/>
  <c r="Y1547" i="8"/>
  <c r="Z1547" i="8"/>
  <c r="AA1547" i="8"/>
  <c r="AB1547" i="8"/>
  <c r="X1550" i="8"/>
  <c r="Y1550" i="8"/>
  <c r="Z1550" i="8"/>
  <c r="AA1550" i="8"/>
  <c r="AB1550" i="8"/>
  <c r="X1552" i="8"/>
  <c r="Y1552" i="8"/>
  <c r="Z1552" i="8"/>
  <c r="AA1552" i="8"/>
  <c r="AB1552" i="8"/>
  <c r="X1553" i="8"/>
  <c r="Y1553" i="8"/>
  <c r="Z1553" i="8"/>
  <c r="AA1553" i="8"/>
  <c r="AB1553" i="8"/>
  <c r="X1554" i="8"/>
  <c r="Y1554" i="8"/>
  <c r="Z1554" i="8"/>
  <c r="AA1554" i="8"/>
  <c r="AB1554" i="8"/>
  <c r="X1555" i="8"/>
  <c r="Y1555" i="8"/>
  <c r="Z1555" i="8"/>
  <c r="AA1555" i="8"/>
  <c r="AB1555" i="8"/>
  <c r="X1556" i="8"/>
  <c r="Y1556" i="8"/>
  <c r="Z1556" i="8"/>
  <c r="AA1556" i="8"/>
  <c r="AB1556" i="8"/>
  <c r="X1557" i="8"/>
  <c r="Y1557" i="8"/>
  <c r="Z1557" i="8"/>
  <c r="AA1557" i="8"/>
  <c r="AB1557" i="8"/>
  <c r="X1560" i="8"/>
  <c r="Y1560" i="8"/>
  <c r="Z1560" i="8"/>
  <c r="AA1560" i="8"/>
  <c r="AB1560" i="8"/>
  <c r="X1562" i="8"/>
  <c r="Y1562" i="8"/>
  <c r="Z1562" i="8"/>
  <c r="AA1562" i="8"/>
  <c r="AB1562" i="8"/>
  <c r="X1565" i="8"/>
  <c r="Y1565" i="8"/>
  <c r="Z1565" i="8"/>
  <c r="AA1565" i="8"/>
  <c r="AB1565" i="8"/>
  <c r="X1566" i="8"/>
  <c r="Y1566" i="8"/>
  <c r="Z1566" i="8"/>
  <c r="AA1566" i="8"/>
  <c r="AB1566" i="8"/>
  <c r="X1568" i="8"/>
  <c r="Y1568" i="8"/>
  <c r="Z1568" i="8"/>
  <c r="AA1568" i="8"/>
  <c r="AB1568" i="8"/>
  <c r="X1569" i="8"/>
  <c r="Y1569" i="8"/>
  <c r="Z1569" i="8"/>
  <c r="AA1569" i="8"/>
  <c r="AB1569" i="8"/>
  <c r="X1572" i="8"/>
  <c r="Y1572" i="8"/>
  <c r="Z1572" i="8"/>
  <c r="AA1572" i="8"/>
  <c r="AB1572" i="8"/>
  <c r="X1574" i="8"/>
  <c r="Y1574" i="8"/>
  <c r="Z1574" i="8"/>
  <c r="AA1574" i="8"/>
  <c r="AB1574" i="8"/>
  <c r="X1575" i="8"/>
  <c r="Y1575" i="8"/>
  <c r="Z1575" i="8"/>
  <c r="AA1575" i="8"/>
  <c r="AB1575" i="8"/>
  <c r="X1577" i="8"/>
  <c r="Y1577" i="8"/>
  <c r="Z1577" i="8"/>
  <c r="AA1577" i="8"/>
  <c r="AB1577" i="8"/>
  <c r="X1578" i="8"/>
  <c r="Y1578" i="8"/>
  <c r="Z1578" i="8"/>
  <c r="AA1578" i="8"/>
  <c r="AB1578" i="8"/>
  <c r="X1581" i="8"/>
  <c r="Y1581" i="8"/>
  <c r="Z1581" i="8"/>
  <c r="AA1581" i="8"/>
  <c r="AB1581" i="8"/>
  <c r="X1582" i="8"/>
  <c r="Y1582" i="8"/>
  <c r="Z1582" i="8"/>
  <c r="AA1582" i="8"/>
  <c r="AB1582" i="8"/>
  <c r="X1583" i="8"/>
  <c r="Y1583" i="8"/>
  <c r="Z1583" i="8"/>
  <c r="AA1583" i="8"/>
  <c r="AB1583" i="8"/>
  <c r="X1585" i="8"/>
  <c r="Y1585" i="8"/>
  <c r="Z1585" i="8"/>
  <c r="AA1585" i="8"/>
  <c r="AB1585" i="8"/>
  <c r="X1586" i="8"/>
  <c r="Y1586" i="8"/>
  <c r="Z1586" i="8"/>
  <c r="AA1586" i="8"/>
  <c r="AB1586" i="8"/>
  <c r="X1588" i="8"/>
  <c r="Y1588" i="8"/>
  <c r="Z1588" i="8"/>
  <c r="AA1588" i="8"/>
  <c r="AB1588" i="8"/>
  <c r="X1589" i="8"/>
  <c r="Y1589" i="8"/>
  <c r="Z1589" i="8"/>
  <c r="AA1589" i="8"/>
  <c r="AB1589" i="8"/>
  <c r="X1590" i="8"/>
  <c r="Y1590" i="8"/>
  <c r="Z1590" i="8"/>
  <c r="AA1590" i="8"/>
  <c r="AB1590" i="8"/>
  <c r="X1591" i="8"/>
  <c r="Y1591" i="8"/>
  <c r="Z1591" i="8"/>
  <c r="AA1591" i="8"/>
  <c r="AB1591" i="8"/>
  <c r="X1592" i="8"/>
  <c r="Y1592" i="8"/>
  <c r="Z1592" i="8"/>
  <c r="AA1592" i="8"/>
  <c r="AB1592" i="8"/>
  <c r="X1593" i="8"/>
  <c r="Y1593" i="8"/>
  <c r="Z1593" i="8"/>
  <c r="AA1593" i="8"/>
  <c r="AB1593" i="8"/>
  <c r="X1596" i="8"/>
  <c r="Y1596" i="8"/>
  <c r="Z1596" i="8"/>
  <c r="AA1596" i="8"/>
  <c r="AB1596" i="8"/>
  <c r="X1597" i="8"/>
  <c r="Y1597" i="8"/>
  <c r="Z1597" i="8"/>
  <c r="AA1597" i="8"/>
  <c r="AB1597" i="8"/>
  <c r="X1598" i="8"/>
  <c r="Y1598" i="8"/>
  <c r="Z1598" i="8"/>
  <c r="AA1598" i="8"/>
  <c r="AB1598" i="8"/>
  <c r="X1601" i="8"/>
  <c r="Y1601" i="8"/>
  <c r="Z1601" i="8"/>
  <c r="AA1601" i="8"/>
  <c r="AB1601" i="8"/>
  <c r="X1602" i="8"/>
  <c r="Y1602" i="8"/>
  <c r="Z1602" i="8"/>
  <c r="AA1602" i="8"/>
  <c r="AB1602" i="8"/>
  <c r="X1604" i="8"/>
  <c r="Y1604" i="8"/>
  <c r="Z1604" i="8"/>
  <c r="AA1604" i="8"/>
  <c r="AB1604" i="8"/>
  <c r="X1606" i="8"/>
  <c r="Y1606" i="8"/>
  <c r="Z1606" i="8"/>
  <c r="AA1606" i="8"/>
  <c r="AB1606" i="8"/>
  <c r="X1610" i="8"/>
  <c r="Y1610" i="8"/>
  <c r="Z1610" i="8"/>
  <c r="AA1610" i="8"/>
  <c r="AB1610" i="8"/>
  <c r="X1615" i="8"/>
  <c r="Y1615" i="8"/>
  <c r="Z1615" i="8"/>
  <c r="AA1615" i="8"/>
  <c r="AB1615" i="8"/>
  <c r="X1617" i="8"/>
  <c r="Y1617" i="8"/>
  <c r="Z1617" i="8"/>
  <c r="AA1617" i="8"/>
  <c r="AB1617" i="8"/>
  <c r="X1618" i="8"/>
  <c r="Y1618" i="8"/>
  <c r="Z1618" i="8"/>
  <c r="AA1618" i="8"/>
  <c r="AB1618" i="8"/>
  <c r="X1620" i="8"/>
  <c r="Y1620" i="8"/>
  <c r="Z1620" i="8"/>
  <c r="AA1620" i="8"/>
  <c r="AB1620" i="8"/>
  <c r="X1622" i="8"/>
  <c r="Y1622" i="8"/>
  <c r="Z1622" i="8"/>
  <c r="AA1622" i="8"/>
  <c r="AB1622" i="8"/>
  <c r="X1625" i="8"/>
  <c r="Y1625" i="8"/>
  <c r="Z1625" i="8"/>
  <c r="AA1625" i="8"/>
  <c r="AB1625" i="8"/>
  <c r="X1627" i="8"/>
  <c r="Y1627" i="8"/>
  <c r="Z1627" i="8"/>
  <c r="AA1627" i="8"/>
  <c r="AB1627" i="8"/>
  <c r="X1628" i="8"/>
  <c r="Y1628" i="8"/>
  <c r="Z1628" i="8"/>
  <c r="AA1628" i="8"/>
  <c r="AB1628" i="8"/>
  <c r="X1629" i="8"/>
  <c r="Y1629" i="8"/>
  <c r="Z1629" i="8"/>
  <c r="AA1629" i="8"/>
  <c r="AB1629" i="8"/>
  <c r="X1630" i="8"/>
  <c r="Y1630" i="8"/>
  <c r="Z1630" i="8"/>
  <c r="AA1630" i="8"/>
  <c r="AB1630" i="8"/>
  <c r="X1631" i="8"/>
  <c r="Y1631" i="8"/>
  <c r="Z1631" i="8"/>
  <c r="AA1631" i="8"/>
  <c r="AB1631" i="8"/>
  <c r="X1632" i="8"/>
  <c r="Y1632" i="8"/>
  <c r="Z1632" i="8"/>
  <c r="AA1632" i="8"/>
  <c r="AB1632" i="8"/>
  <c r="X1636" i="8"/>
  <c r="Y1636" i="8"/>
  <c r="Z1636" i="8"/>
  <c r="AA1636" i="8"/>
  <c r="AB1636" i="8"/>
  <c r="X1641" i="8"/>
  <c r="Y1641" i="8"/>
  <c r="Z1641" i="8"/>
  <c r="AA1641" i="8"/>
  <c r="AB1641" i="8"/>
  <c r="X1648" i="8"/>
  <c r="Y1648" i="8"/>
  <c r="Z1648" i="8"/>
  <c r="AA1648" i="8"/>
  <c r="AB1648" i="8"/>
  <c r="X1649" i="8"/>
  <c r="Y1649" i="8"/>
  <c r="Z1649" i="8"/>
  <c r="AA1649" i="8"/>
  <c r="AB1649" i="8"/>
  <c r="X1650" i="8"/>
  <c r="Y1650" i="8"/>
  <c r="Z1650" i="8"/>
  <c r="AA1650" i="8"/>
  <c r="AB1650" i="8"/>
  <c r="X1651" i="8"/>
  <c r="Y1651" i="8"/>
  <c r="Z1651" i="8"/>
  <c r="AA1651" i="8"/>
  <c r="AB1651" i="8"/>
  <c r="X1655" i="8"/>
  <c r="Y1655" i="8"/>
  <c r="Z1655" i="8"/>
  <c r="AA1655" i="8"/>
  <c r="AB1655" i="8"/>
  <c r="X1657" i="8"/>
  <c r="Y1657" i="8"/>
  <c r="Z1657" i="8"/>
  <c r="AA1657" i="8"/>
  <c r="AB1657" i="8"/>
  <c r="X1660" i="8"/>
  <c r="Y1660" i="8"/>
  <c r="Z1660" i="8"/>
  <c r="AA1660" i="8"/>
  <c r="AB1660" i="8"/>
  <c r="X1661" i="8"/>
  <c r="Y1661" i="8"/>
  <c r="Z1661" i="8"/>
  <c r="AA1661" i="8"/>
  <c r="AB1661" i="8"/>
  <c r="X1662" i="8"/>
  <c r="Y1662" i="8"/>
  <c r="Z1662" i="8"/>
  <c r="AA1662" i="8"/>
  <c r="AB1662" i="8"/>
  <c r="X1663" i="8"/>
  <c r="Y1663" i="8"/>
  <c r="Z1663" i="8"/>
  <c r="AA1663" i="8"/>
  <c r="AB1663" i="8"/>
  <c r="X1664" i="8"/>
  <c r="Y1664" i="8"/>
  <c r="Z1664" i="8"/>
  <c r="AA1664" i="8"/>
  <c r="AB1664" i="8"/>
  <c r="X1667" i="8"/>
  <c r="Y1667" i="8"/>
  <c r="Z1667" i="8"/>
  <c r="AA1667" i="8"/>
  <c r="AB1667" i="8"/>
  <c r="X1669" i="8"/>
  <c r="Y1669" i="8"/>
  <c r="Z1669" i="8"/>
  <c r="AA1669" i="8"/>
  <c r="AB1669" i="8"/>
  <c r="X1670" i="8"/>
  <c r="Y1670" i="8"/>
  <c r="Z1670" i="8"/>
  <c r="AA1670" i="8"/>
  <c r="AB1670" i="8"/>
  <c r="X1672" i="8"/>
  <c r="Y1672" i="8"/>
  <c r="Z1672" i="8"/>
  <c r="AA1672" i="8"/>
  <c r="AB1672" i="8"/>
  <c r="X1674" i="8"/>
  <c r="Y1674" i="8"/>
  <c r="Z1674" i="8"/>
  <c r="AA1674" i="8"/>
  <c r="AB1674" i="8"/>
  <c r="X1675" i="8"/>
  <c r="Y1675" i="8"/>
  <c r="Z1675" i="8"/>
  <c r="AA1675" i="8"/>
  <c r="AB1675" i="8"/>
  <c r="X1676" i="8"/>
  <c r="Y1676" i="8"/>
  <c r="Z1676" i="8"/>
  <c r="AA1676" i="8"/>
  <c r="AB1676" i="8"/>
  <c r="X1681" i="8"/>
  <c r="Y1681" i="8"/>
  <c r="Z1681" i="8"/>
  <c r="AA1681" i="8"/>
  <c r="AB1681" i="8"/>
  <c r="X1686" i="8"/>
  <c r="Y1686" i="8"/>
  <c r="Z1686" i="8"/>
  <c r="AA1686" i="8"/>
  <c r="AB1686" i="8"/>
  <c r="X1688" i="8"/>
  <c r="Y1688" i="8"/>
  <c r="Z1688" i="8"/>
  <c r="AA1688" i="8"/>
  <c r="AB1688" i="8"/>
  <c r="X1690" i="8"/>
  <c r="Y1690" i="8"/>
  <c r="Z1690" i="8"/>
  <c r="AA1690" i="8"/>
  <c r="AB1690" i="8"/>
  <c r="X1691" i="8"/>
  <c r="Y1691" i="8"/>
  <c r="Z1691" i="8"/>
  <c r="AA1691" i="8"/>
  <c r="AB1691" i="8"/>
  <c r="X1693" i="8"/>
  <c r="Y1693" i="8"/>
  <c r="Z1693" i="8"/>
  <c r="AA1693" i="8"/>
  <c r="AB1693" i="8"/>
  <c r="X1694" i="8"/>
  <c r="Y1694" i="8"/>
  <c r="Z1694" i="8"/>
  <c r="AA1694" i="8"/>
  <c r="AB1694" i="8"/>
  <c r="X1698" i="8"/>
  <c r="Y1698" i="8"/>
  <c r="Z1698" i="8"/>
  <c r="AA1698" i="8"/>
  <c r="AB1698" i="8"/>
  <c r="X1699" i="8"/>
  <c r="Y1699" i="8"/>
  <c r="Z1699" i="8"/>
  <c r="AA1699" i="8"/>
  <c r="AB1699" i="8"/>
  <c r="X1700" i="8"/>
  <c r="Y1700" i="8"/>
  <c r="Z1700" i="8"/>
  <c r="AA1700" i="8"/>
  <c r="AB1700" i="8"/>
  <c r="X1701" i="8"/>
  <c r="Y1701" i="8"/>
  <c r="Z1701" i="8"/>
  <c r="AA1701" i="8"/>
  <c r="AB1701" i="8"/>
  <c r="X1702" i="8"/>
  <c r="Y1702" i="8"/>
  <c r="Z1702" i="8"/>
  <c r="AA1702" i="8"/>
  <c r="AB1702" i="8"/>
  <c r="X1704" i="8"/>
  <c r="Y1704" i="8"/>
  <c r="Z1704" i="8"/>
  <c r="AA1704" i="8"/>
  <c r="AB1704" i="8"/>
  <c r="X1711" i="8"/>
  <c r="Y1711" i="8"/>
  <c r="Z1711" i="8"/>
  <c r="AA1711" i="8"/>
  <c r="AB1711" i="8"/>
  <c r="X1714" i="8"/>
  <c r="Y1714" i="8"/>
  <c r="Z1714" i="8"/>
  <c r="AA1714" i="8"/>
  <c r="AB1714" i="8"/>
  <c r="X1717" i="8"/>
  <c r="Y1717" i="8"/>
  <c r="Z1717" i="8"/>
  <c r="AA1717" i="8"/>
  <c r="AB1717" i="8"/>
  <c r="X1720" i="8"/>
  <c r="Y1720" i="8"/>
  <c r="Z1720" i="8"/>
  <c r="AA1720" i="8"/>
  <c r="AB1720" i="8"/>
  <c r="X1721" i="8"/>
  <c r="Y1721" i="8"/>
  <c r="Z1721" i="8"/>
  <c r="AA1721" i="8"/>
  <c r="AB1721" i="8"/>
  <c r="X1723" i="8"/>
  <c r="Y1723" i="8"/>
  <c r="Z1723" i="8"/>
  <c r="AA1723" i="8"/>
  <c r="AB1723" i="8"/>
  <c r="X1724" i="8"/>
  <c r="Y1724" i="8"/>
  <c r="Z1724" i="8"/>
  <c r="AA1724" i="8"/>
  <c r="AB1724" i="8"/>
  <c r="X1726" i="8"/>
  <c r="Y1726" i="8"/>
  <c r="Z1726" i="8"/>
  <c r="AA1726" i="8"/>
  <c r="AB1726" i="8"/>
  <c r="X1727" i="8"/>
  <c r="Y1727" i="8"/>
  <c r="Z1727" i="8"/>
  <c r="AA1727" i="8"/>
  <c r="AB1727" i="8"/>
  <c r="X1729" i="8"/>
  <c r="Y1729" i="8"/>
  <c r="Z1729" i="8"/>
  <c r="AA1729" i="8"/>
  <c r="AB1729" i="8"/>
  <c r="X1730" i="8"/>
  <c r="Y1730" i="8"/>
  <c r="Z1730" i="8"/>
  <c r="AA1730" i="8"/>
  <c r="AB1730" i="8"/>
  <c r="X1732" i="8"/>
  <c r="Y1732" i="8"/>
  <c r="Z1732" i="8"/>
  <c r="AA1732" i="8"/>
  <c r="AB1732" i="8"/>
  <c r="X1734" i="8"/>
  <c r="Y1734" i="8"/>
  <c r="Z1734" i="8"/>
  <c r="AA1734" i="8"/>
  <c r="AB1734" i="8"/>
  <c r="X1739" i="8"/>
  <c r="Y1739" i="8"/>
  <c r="Z1739" i="8"/>
  <c r="AA1739" i="8"/>
  <c r="AB1739" i="8"/>
  <c r="X1307" i="8"/>
  <c r="Y1307" i="8"/>
  <c r="Z1307" i="8"/>
  <c r="AA1307" i="8"/>
  <c r="AB1307" i="8"/>
  <c r="AS663" i="8"/>
  <c r="AS664" i="8"/>
  <c r="AS665" i="8"/>
  <c r="AS666" i="8"/>
  <c r="AS667" i="8"/>
  <c r="AS668" i="8"/>
  <c r="AS669" i="8"/>
  <c r="AS670" i="8"/>
  <c r="AS671" i="8"/>
  <c r="AS672" i="8"/>
  <c r="AS673" i="8"/>
  <c r="AS674" i="8"/>
  <c r="AS675" i="8"/>
  <c r="AS676" i="8"/>
  <c r="AS677" i="8"/>
  <c r="AS678" i="8"/>
  <c r="AS679" i="8"/>
  <c r="AS680" i="8"/>
  <c r="AS681" i="8"/>
  <c r="AS682" i="8"/>
  <c r="AS683" i="8"/>
  <c r="AS684" i="8"/>
  <c r="AS685" i="8"/>
  <c r="AS686" i="8"/>
  <c r="AS687" i="8"/>
  <c r="AS688" i="8"/>
  <c r="AS689" i="8"/>
  <c r="AS690" i="8"/>
  <c r="AS691" i="8"/>
  <c r="AS692" i="8"/>
  <c r="AS693" i="8"/>
  <c r="AS694" i="8"/>
  <c r="AS695" i="8"/>
  <c r="AS696" i="8"/>
  <c r="AS697" i="8"/>
  <c r="AS698" i="8"/>
  <c r="AS699" i="8"/>
  <c r="AS700" i="8"/>
  <c r="AS701" i="8"/>
  <c r="AS702" i="8"/>
  <c r="AS703" i="8"/>
  <c r="AS704" i="8"/>
  <c r="AS705" i="8"/>
  <c r="AS706" i="8"/>
  <c r="AS707" i="8"/>
  <c r="AS708" i="8"/>
  <c r="AS709" i="8"/>
  <c r="AS710" i="8"/>
  <c r="AS711" i="8"/>
  <c r="AS712" i="8"/>
  <c r="AS713" i="8"/>
  <c r="AS714" i="8"/>
  <c r="AS715" i="8"/>
  <c r="AS716" i="8"/>
  <c r="AS717" i="8"/>
  <c r="AS718" i="8"/>
  <c r="AS719" i="8"/>
  <c r="AS720" i="8"/>
  <c r="AS721" i="8"/>
  <c r="AS722" i="8"/>
  <c r="AS723" i="8"/>
  <c r="AS724" i="8"/>
  <c r="AS725" i="8"/>
  <c r="AS726" i="8"/>
  <c r="AS727" i="8"/>
  <c r="AS728" i="8"/>
  <c r="AS729" i="8"/>
  <c r="AS730" i="8"/>
  <c r="AS731" i="8"/>
  <c r="AS732" i="8"/>
  <c r="AS733" i="8"/>
  <c r="AS734" i="8"/>
  <c r="AS735" i="8"/>
  <c r="AS736" i="8"/>
  <c r="AS737" i="8"/>
  <c r="AS738" i="8"/>
  <c r="AS739" i="8"/>
  <c r="AS740" i="8"/>
  <c r="AS741" i="8"/>
  <c r="AS742" i="8"/>
  <c r="AS743" i="8"/>
  <c r="AS744" i="8"/>
  <c r="AS745" i="8"/>
  <c r="AS746" i="8"/>
  <c r="AS747" i="8"/>
  <c r="AS748" i="8"/>
  <c r="AS749" i="8"/>
  <c r="AS750" i="8"/>
  <c r="AS751" i="8"/>
  <c r="AS752" i="8"/>
  <c r="AS753" i="8"/>
  <c r="AS754" i="8"/>
  <c r="AS755" i="8"/>
  <c r="AS756" i="8"/>
  <c r="AS757" i="8"/>
  <c r="AS758" i="8"/>
  <c r="AS759" i="8"/>
  <c r="AS760" i="8"/>
  <c r="AS761" i="8"/>
  <c r="AS762" i="8"/>
  <c r="AS763" i="8"/>
  <c r="AS764" i="8"/>
  <c r="AS765" i="8"/>
  <c r="AS766" i="8"/>
  <c r="AS767" i="8"/>
  <c r="AS768" i="8"/>
  <c r="AS769" i="8"/>
  <c r="AS770" i="8"/>
  <c r="AS771" i="8"/>
  <c r="AS772" i="8"/>
  <c r="AS773" i="8"/>
  <c r="AS774" i="8"/>
  <c r="AS775" i="8"/>
  <c r="AS776" i="8"/>
  <c r="AS777" i="8"/>
  <c r="AS778" i="8"/>
  <c r="AS779" i="8"/>
  <c r="AS780" i="8"/>
  <c r="AS781" i="8"/>
  <c r="AS782" i="8"/>
  <c r="AS783" i="8"/>
  <c r="AS784" i="8"/>
  <c r="AS785" i="8"/>
  <c r="AS786" i="8"/>
  <c r="AS787" i="8"/>
  <c r="AS788" i="8"/>
  <c r="AS789" i="8"/>
  <c r="AS790" i="8"/>
  <c r="AS791" i="8"/>
  <c r="AS792" i="8"/>
  <c r="AS793" i="8"/>
  <c r="AS794" i="8"/>
  <c r="AS795" i="8"/>
  <c r="AS796" i="8"/>
  <c r="AS797" i="8"/>
  <c r="AS798" i="8"/>
  <c r="AS799" i="8"/>
  <c r="AS800" i="8"/>
  <c r="AS801" i="8"/>
  <c r="AS802" i="8"/>
  <c r="AS803" i="8"/>
  <c r="AS804" i="8"/>
  <c r="AS805" i="8"/>
  <c r="AS806" i="8"/>
  <c r="AS807" i="8"/>
  <c r="AS808" i="8"/>
  <c r="AS809" i="8"/>
  <c r="AS810" i="8"/>
  <c r="AS811" i="8"/>
  <c r="AS812" i="8"/>
  <c r="AS813" i="8"/>
  <c r="AS814" i="8"/>
  <c r="AS815" i="8"/>
  <c r="AS816" i="8"/>
  <c r="AS817" i="8"/>
  <c r="AS818" i="8"/>
  <c r="AS819" i="8"/>
  <c r="AS820" i="8"/>
  <c r="AS821" i="8"/>
  <c r="AS822" i="8"/>
  <c r="AS823" i="8"/>
  <c r="AS824" i="8"/>
  <c r="AS825" i="8"/>
  <c r="AS826" i="8"/>
  <c r="AS827" i="8"/>
  <c r="AS828" i="8"/>
  <c r="AS829" i="8"/>
  <c r="AS830" i="8"/>
  <c r="AS831" i="8"/>
  <c r="AS832" i="8"/>
  <c r="AS833" i="8"/>
  <c r="AS834" i="8"/>
  <c r="AS835" i="8"/>
  <c r="AS836" i="8"/>
  <c r="AS837" i="8"/>
  <c r="AS838" i="8"/>
  <c r="AS839" i="8"/>
  <c r="AS840" i="8"/>
  <c r="AS841" i="8"/>
  <c r="AS842" i="8"/>
  <c r="AS843" i="8"/>
  <c r="AS844" i="8"/>
  <c r="AS845" i="8"/>
  <c r="AS846" i="8"/>
  <c r="AS847" i="8"/>
  <c r="AS848" i="8"/>
  <c r="AS849" i="8"/>
  <c r="AS850" i="8"/>
  <c r="AS851" i="8"/>
  <c r="AS852" i="8"/>
  <c r="AS853" i="8"/>
  <c r="AS854" i="8"/>
  <c r="AS855" i="8"/>
  <c r="AS856" i="8"/>
  <c r="AS857" i="8"/>
  <c r="AS858" i="8"/>
  <c r="AS859" i="8"/>
  <c r="AS860" i="8"/>
  <c r="AS861" i="8"/>
  <c r="AS862" i="8"/>
  <c r="AS863" i="8"/>
  <c r="AS864" i="8"/>
  <c r="AS865" i="8"/>
  <c r="AS866" i="8"/>
  <c r="AS867" i="8"/>
  <c r="AS868" i="8"/>
  <c r="AS869" i="8"/>
  <c r="AS870" i="8"/>
  <c r="AS871" i="8"/>
  <c r="AS872" i="8"/>
  <c r="AS873" i="8"/>
  <c r="AS874" i="8"/>
  <c r="AS875" i="8"/>
  <c r="AS876" i="8"/>
  <c r="AS877" i="8"/>
  <c r="AS878" i="8"/>
  <c r="AS879" i="8"/>
  <c r="AS880" i="8"/>
  <c r="AS881" i="8"/>
  <c r="AS882" i="8"/>
  <c r="AS883" i="8"/>
  <c r="AS884" i="8"/>
  <c r="AS885" i="8"/>
  <c r="AS886" i="8"/>
  <c r="AS887" i="8"/>
  <c r="AS888" i="8"/>
  <c r="AS889" i="8"/>
  <c r="AS890" i="8"/>
  <c r="AS891" i="8"/>
  <c r="AS892" i="8"/>
  <c r="AS893" i="8"/>
  <c r="AS894" i="8"/>
  <c r="AS895" i="8"/>
  <c r="AS896" i="8"/>
  <c r="AS897" i="8"/>
  <c r="AS898" i="8"/>
  <c r="AS899" i="8"/>
  <c r="AS900" i="8"/>
  <c r="AS901" i="8"/>
  <c r="AS902" i="8"/>
  <c r="AS903" i="8"/>
  <c r="AS904" i="8"/>
  <c r="AS905" i="8"/>
  <c r="AS906" i="8"/>
  <c r="AS907" i="8"/>
  <c r="AS908" i="8"/>
  <c r="AS909" i="8"/>
  <c r="AS910" i="8"/>
  <c r="AS911" i="8"/>
  <c r="AS912" i="8"/>
  <c r="AS913" i="8"/>
  <c r="AS914" i="8"/>
  <c r="AS915" i="8"/>
  <c r="AS916" i="8"/>
  <c r="AS917" i="8"/>
  <c r="AS918" i="8"/>
  <c r="AS919" i="8"/>
  <c r="AS920" i="8"/>
  <c r="AS921" i="8"/>
  <c r="AS922" i="8"/>
  <c r="AS923" i="8"/>
  <c r="AS924" i="8"/>
  <c r="AS925" i="8"/>
  <c r="AS926" i="8"/>
  <c r="AS927" i="8"/>
  <c r="AS928" i="8"/>
  <c r="AS929" i="8"/>
  <c r="AS930" i="8"/>
  <c r="AS931" i="8"/>
  <c r="AS932" i="8"/>
  <c r="AS933" i="8"/>
  <c r="AS934" i="8"/>
  <c r="AS935" i="8"/>
  <c r="AS936" i="8"/>
  <c r="AS937" i="8"/>
  <c r="AS938" i="8"/>
  <c r="AS939" i="8"/>
  <c r="AS940" i="8"/>
  <c r="AS941" i="8"/>
  <c r="AS942" i="8"/>
  <c r="AS943" i="8"/>
  <c r="AS944" i="8"/>
  <c r="AS945" i="8"/>
  <c r="AS946" i="8"/>
  <c r="AS947" i="8"/>
  <c r="AS948" i="8"/>
  <c r="AS949" i="8"/>
  <c r="AS950" i="8"/>
  <c r="AS951" i="8"/>
  <c r="AS952" i="8"/>
  <c r="AS953" i="8"/>
  <c r="AS954" i="8"/>
  <c r="AS955" i="8"/>
  <c r="AS956" i="8"/>
  <c r="AS957" i="8"/>
  <c r="AS958" i="8"/>
  <c r="AS959" i="8"/>
  <c r="AS960" i="8"/>
  <c r="AS961" i="8"/>
  <c r="AS962" i="8"/>
  <c r="AS963" i="8"/>
  <c r="AS964" i="8"/>
  <c r="AS965" i="8"/>
  <c r="AS966" i="8"/>
  <c r="AS967" i="8"/>
  <c r="AS968" i="8"/>
  <c r="AS969" i="8"/>
  <c r="AS970" i="8"/>
  <c r="AS971" i="8"/>
  <c r="AS972" i="8"/>
  <c r="AS973" i="8"/>
  <c r="AS974" i="8"/>
  <c r="AS975" i="8"/>
  <c r="AS976" i="8"/>
  <c r="AS977" i="8"/>
  <c r="AS978" i="8"/>
  <c r="AS979" i="8"/>
  <c r="AS980" i="8"/>
  <c r="AS981" i="8"/>
  <c r="AS982" i="8"/>
  <c r="AS983" i="8"/>
  <c r="AS984" i="8"/>
  <c r="AS985" i="8"/>
  <c r="AS986" i="8"/>
  <c r="AS987" i="8"/>
  <c r="AS988" i="8"/>
  <c r="AS989" i="8"/>
  <c r="AS990" i="8"/>
  <c r="AS991" i="8"/>
  <c r="AS992" i="8"/>
  <c r="AS993" i="8"/>
  <c r="AS994" i="8"/>
  <c r="AS995" i="8"/>
  <c r="AS996" i="8"/>
  <c r="AS997" i="8"/>
  <c r="AS998" i="8"/>
  <c r="AS999" i="8"/>
  <c r="AS1000" i="8"/>
  <c r="AS1001" i="8"/>
  <c r="AS1002" i="8"/>
  <c r="AS1003" i="8"/>
  <c r="AS1004" i="8"/>
  <c r="AS1005" i="8"/>
  <c r="AS1006" i="8"/>
  <c r="AS1007" i="8"/>
  <c r="AS1008" i="8"/>
  <c r="AS1009" i="8"/>
  <c r="AS1010" i="8"/>
  <c r="AS1011" i="8"/>
  <c r="AS1012" i="8"/>
  <c r="AS1013" i="8"/>
  <c r="AS1014" i="8"/>
  <c r="AS1015" i="8"/>
  <c r="AS1016" i="8"/>
  <c r="AS1017" i="8"/>
  <c r="AS1018" i="8"/>
  <c r="AS1019" i="8"/>
  <c r="AS1020" i="8"/>
  <c r="AS1021" i="8"/>
  <c r="AS1022" i="8"/>
  <c r="AS1023" i="8"/>
  <c r="AS1024" i="8"/>
  <c r="AS1025" i="8"/>
  <c r="AS1026" i="8"/>
  <c r="AS1027" i="8"/>
  <c r="AS1028" i="8"/>
  <c r="AS1029" i="8"/>
  <c r="AS1030" i="8"/>
  <c r="AS1031" i="8"/>
  <c r="AS1032" i="8"/>
  <c r="AS1033" i="8"/>
  <c r="AS1034" i="8"/>
  <c r="AS1035" i="8"/>
  <c r="AS1036" i="8"/>
  <c r="AS1037" i="8"/>
  <c r="AS1038" i="8"/>
  <c r="AS1039" i="8"/>
  <c r="AS1040" i="8"/>
  <c r="AS1041" i="8"/>
  <c r="AS1042" i="8"/>
  <c r="AS1043" i="8"/>
  <c r="AS1044" i="8"/>
  <c r="AS1045" i="8"/>
  <c r="AS1046" i="8"/>
  <c r="AS1047" i="8"/>
  <c r="AS1048" i="8"/>
  <c r="AS1049" i="8"/>
  <c r="AS1050" i="8"/>
  <c r="AS1051" i="8"/>
  <c r="AS1052" i="8"/>
  <c r="AS1053" i="8"/>
  <c r="AS1054" i="8"/>
  <c r="AS1055" i="8"/>
  <c r="AS1056" i="8"/>
  <c r="AS1057" i="8"/>
  <c r="AS1058" i="8"/>
  <c r="AS1059" i="8"/>
  <c r="AS1060" i="8"/>
  <c r="AS1061" i="8"/>
  <c r="AS1062" i="8"/>
  <c r="AS1063" i="8"/>
  <c r="AS1064" i="8"/>
  <c r="AS1065" i="8"/>
  <c r="AS1066" i="8"/>
  <c r="AS1067" i="8"/>
  <c r="AS1068" i="8"/>
  <c r="AS1069" i="8"/>
  <c r="AS1070" i="8"/>
  <c r="AS1071" i="8"/>
  <c r="AS1072" i="8"/>
  <c r="AS1073" i="8"/>
  <c r="AS1074" i="8"/>
  <c r="AS1075" i="8"/>
  <c r="AS1076" i="8"/>
  <c r="AS1077" i="8"/>
  <c r="AS1078" i="8"/>
  <c r="AS1079" i="8"/>
  <c r="AS1080" i="8"/>
  <c r="AS1081" i="8"/>
  <c r="AS1082" i="8"/>
  <c r="AS1083" i="8"/>
  <c r="AS1084" i="8"/>
  <c r="AS1085" i="8"/>
  <c r="AS1086" i="8"/>
  <c r="AS1087" i="8"/>
  <c r="AS1088" i="8"/>
  <c r="AS1089" i="8"/>
  <c r="AS1090" i="8"/>
  <c r="AS1091" i="8"/>
  <c r="AS1092" i="8"/>
  <c r="AS1093" i="8"/>
  <c r="AS1094" i="8"/>
  <c r="AS662"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S110" i="8"/>
  <c r="AS111" i="8"/>
  <c r="AS112" i="8"/>
  <c r="AS113" i="8"/>
  <c r="AS114" i="8"/>
  <c r="AS115" i="8"/>
  <c r="AS116" i="8"/>
  <c r="AS117" i="8"/>
  <c r="AS118" i="8"/>
  <c r="AS119" i="8"/>
  <c r="AS120" i="8"/>
  <c r="AS121" i="8"/>
  <c r="AS122" i="8"/>
  <c r="AS123" i="8"/>
  <c r="AS124" i="8"/>
  <c r="AS125" i="8"/>
  <c r="AS126" i="8"/>
  <c r="AS127" i="8"/>
  <c r="AS128" i="8"/>
  <c r="AS129" i="8"/>
  <c r="AS130" i="8"/>
  <c r="AS131" i="8"/>
  <c r="AS132" i="8"/>
  <c r="AS133" i="8"/>
  <c r="AS134" i="8"/>
  <c r="AS135" i="8"/>
  <c r="AS136" i="8"/>
  <c r="AS137" i="8"/>
  <c r="AS138" i="8"/>
  <c r="AS139" i="8"/>
  <c r="AS140" i="8"/>
  <c r="AS141" i="8"/>
  <c r="AS142" i="8"/>
  <c r="AS143" i="8"/>
  <c r="AS144" i="8"/>
  <c r="AS145" i="8"/>
  <c r="AS146" i="8"/>
  <c r="AS147" i="8"/>
  <c r="AS148" i="8"/>
  <c r="AS149" i="8"/>
  <c r="AS150" i="8"/>
  <c r="AS151" i="8"/>
  <c r="AS152" i="8"/>
  <c r="AS153" i="8"/>
  <c r="AS154" i="8"/>
  <c r="AS155" i="8"/>
  <c r="AS156" i="8"/>
  <c r="AS157" i="8"/>
  <c r="AS158" i="8"/>
  <c r="AS159" i="8"/>
  <c r="AS160" i="8"/>
  <c r="AS161" i="8"/>
  <c r="AS162" i="8"/>
  <c r="AS163" i="8"/>
  <c r="AS164" i="8"/>
  <c r="AS165" i="8"/>
  <c r="AS166" i="8"/>
  <c r="AS167" i="8"/>
  <c r="AS168" i="8"/>
  <c r="AS169" i="8"/>
  <c r="AS170" i="8"/>
  <c r="AS171" i="8"/>
  <c r="AS172" i="8"/>
  <c r="AS173" i="8"/>
  <c r="AS174" i="8"/>
  <c r="AS175" i="8"/>
  <c r="AS176" i="8"/>
  <c r="AS177" i="8"/>
  <c r="AS178" i="8"/>
  <c r="AS179" i="8"/>
  <c r="AS180" i="8"/>
  <c r="AS181" i="8"/>
  <c r="AS182" i="8"/>
  <c r="AS183" i="8"/>
  <c r="AS184" i="8"/>
  <c r="AS185" i="8"/>
  <c r="AS186" i="8"/>
  <c r="AS187" i="8"/>
  <c r="AS188" i="8"/>
  <c r="AS189" i="8"/>
  <c r="AS190" i="8"/>
  <c r="AS191" i="8"/>
  <c r="AS192" i="8"/>
  <c r="AS193" i="8"/>
  <c r="AS194" i="8"/>
  <c r="AS195" i="8"/>
  <c r="AS196" i="8"/>
  <c r="AS197" i="8"/>
  <c r="AS198" i="8"/>
  <c r="AS199" i="8"/>
  <c r="AS200" i="8"/>
  <c r="AS201" i="8"/>
  <c r="AS202" i="8"/>
  <c r="AS203" i="8"/>
  <c r="AS204" i="8"/>
  <c r="AS205" i="8"/>
  <c r="AS206" i="8"/>
  <c r="AS207" i="8"/>
  <c r="AS208" i="8"/>
  <c r="AS209" i="8"/>
  <c r="AS210" i="8"/>
  <c r="AS211" i="8"/>
  <c r="AS212" i="8"/>
  <c r="AS213" i="8"/>
  <c r="AS214" i="8"/>
  <c r="AS215" i="8"/>
  <c r="AS216" i="8"/>
  <c r="AS217" i="8"/>
  <c r="AS218" i="8"/>
  <c r="AS219" i="8"/>
  <c r="AS220" i="8"/>
  <c r="AS221" i="8"/>
  <c r="AS222" i="8"/>
  <c r="AS223" i="8"/>
  <c r="AS224" i="8"/>
  <c r="AS225" i="8"/>
  <c r="AS226" i="8"/>
  <c r="AS227" i="8"/>
  <c r="AS228" i="8"/>
  <c r="AS229" i="8"/>
  <c r="AS230" i="8"/>
  <c r="AS231" i="8"/>
  <c r="AS232" i="8"/>
  <c r="AS233" i="8"/>
  <c r="AS234" i="8"/>
  <c r="AS235" i="8"/>
  <c r="AS236" i="8"/>
  <c r="AS237" i="8"/>
  <c r="AS238" i="8"/>
  <c r="AS239" i="8"/>
  <c r="AS240" i="8"/>
  <c r="AS241" i="8"/>
  <c r="AS242" i="8"/>
  <c r="AS243" i="8"/>
  <c r="AS244" i="8"/>
  <c r="AS245" i="8"/>
  <c r="AS246" i="8"/>
  <c r="AS247" i="8"/>
  <c r="AS248" i="8"/>
  <c r="AS249" i="8"/>
  <c r="AS250" i="8"/>
  <c r="AS251" i="8"/>
  <c r="AS252" i="8"/>
  <c r="AS253" i="8"/>
  <c r="AS254" i="8"/>
  <c r="AS255" i="8"/>
  <c r="AS256" i="8"/>
  <c r="AS257" i="8"/>
  <c r="AS258" i="8"/>
  <c r="AS259" i="8"/>
  <c r="AS260" i="8"/>
  <c r="AS261" i="8"/>
  <c r="AS262" i="8"/>
  <c r="AS263" i="8"/>
  <c r="AS264" i="8"/>
  <c r="AS265" i="8"/>
  <c r="AS266" i="8"/>
  <c r="AS267" i="8"/>
  <c r="AS268" i="8"/>
  <c r="AS269" i="8"/>
  <c r="AS270" i="8"/>
  <c r="AS271" i="8"/>
  <c r="AS272" i="8"/>
  <c r="AS273" i="8"/>
  <c r="AS274" i="8"/>
  <c r="AS275" i="8"/>
  <c r="AS276" i="8"/>
  <c r="AS277" i="8"/>
  <c r="AS278" i="8"/>
  <c r="AS279" i="8"/>
  <c r="AS280" i="8"/>
  <c r="AS281" i="8"/>
  <c r="AS282" i="8"/>
  <c r="AS283" i="8"/>
  <c r="AS284" i="8"/>
  <c r="AS285" i="8"/>
  <c r="AS286" i="8"/>
  <c r="AS287" i="8"/>
  <c r="AS288" i="8"/>
  <c r="AS289" i="8"/>
  <c r="AS290" i="8"/>
  <c r="AS291" i="8"/>
  <c r="AS292" i="8"/>
  <c r="AS293" i="8"/>
  <c r="AS294" i="8"/>
  <c r="AS295" i="8"/>
  <c r="AS296" i="8"/>
  <c r="AS297" i="8"/>
  <c r="AS298" i="8"/>
  <c r="AS299" i="8"/>
  <c r="AS300" i="8"/>
  <c r="AS301" i="8"/>
  <c r="AS302" i="8"/>
  <c r="AS303" i="8"/>
  <c r="AS304" i="8"/>
  <c r="AS305" i="8"/>
  <c r="AS306" i="8"/>
  <c r="AS307" i="8"/>
  <c r="AS308" i="8"/>
  <c r="AS309" i="8"/>
  <c r="AS310" i="8"/>
  <c r="AS311" i="8"/>
  <c r="AS312" i="8"/>
  <c r="AS313" i="8"/>
  <c r="AS314" i="8"/>
  <c r="AS315" i="8"/>
  <c r="AS316" i="8"/>
  <c r="AS317" i="8"/>
  <c r="AS318" i="8"/>
  <c r="AS319" i="8"/>
  <c r="AS320" i="8"/>
  <c r="AS321" i="8"/>
  <c r="AS322" i="8"/>
  <c r="AS323" i="8"/>
  <c r="AS324" i="8"/>
  <c r="AS325" i="8"/>
  <c r="AS326" i="8"/>
  <c r="AS327" i="8"/>
  <c r="AS328" i="8"/>
  <c r="AS329" i="8"/>
  <c r="AS330" i="8"/>
  <c r="AS331" i="8"/>
  <c r="AS332" i="8"/>
  <c r="AS333" i="8"/>
  <c r="AS334" i="8"/>
  <c r="AS335" i="8"/>
  <c r="AS336" i="8"/>
  <c r="AS337" i="8"/>
  <c r="AS338" i="8"/>
  <c r="AS339" i="8"/>
  <c r="AS340" i="8"/>
  <c r="AS341" i="8"/>
  <c r="AS342" i="8"/>
  <c r="AS343" i="8"/>
  <c r="AS344" i="8"/>
  <c r="AS345" i="8"/>
  <c r="AS346" i="8"/>
  <c r="AS347" i="8"/>
  <c r="AS348" i="8"/>
  <c r="AS349" i="8"/>
  <c r="AS350" i="8"/>
  <c r="AS351" i="8"/>
  <c r="AS352" i="8"/>
  <c r="AS353" i="8"/>
  <c r="AS354" i="8"/>
  <c r="AS355" i="8"/>
  <c r="AS356" i="8"/>
  <c r="AS357" i="8"/>
  <c r="AS358" i="8"/>
  <c r="AS359" i="8"/>
  <c r="AS360" i="8"/>
  <c r="AS361" i="8"/>
  <c r="AS362" i="8"/>
  <c r="AS363" i="8"/>
  <c r="AS364" i="8"/>
  <c r="AS365" i="8"/>
  <c r="AS366" i="8"/>
  <c r="AS367" i="8"/>
  <c r="AS368" i="8"/>
  <c r="AS369" i="8"/>
  <c r="AS370" i="8"/>
  <c r="AS371" i="8"/>
  <c r="AS372" i="8"/>
  <c r="AS373" i="8"/>
  <c r="AS374" i="8"/>
  <c r="AS375" i="8"/>
  <c r="AS376" i="8"/>
  <c r="AS377" i="8"/>
  <c r="AS378" i="8"/>
  <c r="AS379" i="8"/>
  <c r="AS380" i="8"/>
  <c r="AS381" i="8"/>
  <c r="AS382" i="8"/>
  <c r="AS383" i="8"/>
  <c r="AS384" i="8"/>
  <c r="AS385" i="8"/>
  <c r="AS386" i="8"/>
  <c r="AS387" i="8"/>
  <c r="AS388" i="8"/>
  <c r="AS389" i="8"/>
  <c r="AS390" i="8"/>
  <c r="AS391" i="8"/>
  <c r="AS392" i="8"/>
  <c r="AS393" i="8"/>
  <c r="AS394" i="8"/>
  <c r="AS395" i="8"/>
  <c r="AS396" i="8"/>
  <c r="AS397" i="8"/>
  <c r="AS398" i="8"/>
  <c r="AS399" i="8"/>
  <c r="AS400" i="8"/>
  <c r="AS401" i="8"/>
  <c r="AS402" i="8"/>
  <c r="AS403" i="8"/>
  <c r="AS404" i="8"/>
  <c r="AS405" i="8"/>
  <c r="AS406" i="8"/>
  <c r="AS407" i="8"/>
  <c r="AS408" i="8"/>
  <c r="AS409" i="8"/>
  <c r="AS410" i="8"/>
  <c r="AS411" i="8"/>
  <c r="AS412" i="8"/>
  <c r="AS413" i="8"/>
  <c r="AS414" i="8"/>
  <c r="AS415" i="8"/>
  <c r="AS416" i="8"/>
  <c r="AS417" i="8"/>
  <c r="AS418" i="8"/>
  <c r="AS419" i="8"/>
  <c r="AS420" i="8"/>
  <c r="AS421" i="8"/>
  <c r="AS422" i="8"/>
  <c r="AS423" i="8"/>
  <c r="AS424" i="8"/>
  <c r="AS425" i="8"/>
  <c r="AS426" i="8"/>
  <c r="AS427" i="8"/>
  <c r="AS428" i="8"/>
  <c r="AS429" i="8"/>
  <c r="AS430" i="8"/>
  <c r="AS431" i="8"/>
  <c r="AS432" i="8"/>
  <c r="AS433" i="8"/>
  <c r="AS434" i="8"/>
  <c r="AS435" i="8"/>
  <c r="AS436" i="8"/>
  <c r="AS437" i="8"/>
  <c r="AS438" i="8"/>
  <c r="AS439" i="8"/>
  <c r="AS440" i="8"/>
  <c r="AS441" i="8"/>
  <c r="AS442" i="8"/>
  <c r="AS10" i="8"/>
  <c r="B1557" i="8"/>
  <c r="B1310" i="8"/>
  <c r="F4" i="1" s="1"/>
  <c r="C1557" i="8"/>
  <c r="C1310" i="8"/>
  <c r="G4" i="1"/>
  <c r="D1557" i="8"/>
  <c r="D1310" i="8"/>
  <c r="H4" i="1" s="1"/>
  <c r="E1557" i="8"/>
  <c r="E1310" i="8"/>
  <c r="I4" i="1"/>
  <c r="F1557" i="8"/>
  <c r="F1310" i="8"/>
  <c r="J4" i="1" s="1"/>
  <c r="G1557" i="8"/>
  <c r="G1310" i="8"/>
  <c r="K4" i="1"/>
  <c r="H1557" i="8"/>
  <c r="H1310" i="8"/>
  <c r="L4" i="1" s="1"/>
  <c r="I1557" i="8"/>
  <c r="I1310" i="8"/>
  <c r="M4" i="1"/>
  <c r="J1557" i="8"/>
  <c r="J1310" i="8"/>
  <c r="N4" i="1" s="1"/>
  <c r="K1557" i="8"/>
  <c r="K1310" i="8"/>
  <c r="O4" i="1"/>
  <c r="L1557" i="8"/>
  <c r="L1310" i="8"/>
  <c r="P4" i="1" s="1"/>
  <c r="M1557" i="8"/>
  <c r="M1310" i="8"/>
  <c r="Q4" i="1"/>
  <c r="N1557" i="8"/>
  <c r="N1310" i="8"/>
  <c r="R4" i="1" s="1"/>
  <c r="O1557" i="8"/>
  <c r="O1310" i="8"/>
  <c r="S4" i="1"/>
  <c r="P1557" i="8"/>
  <c r="P1310" i="8"/>
  <c r="T4" i="1" s="1"/>
  <c r="Q1557" i="8"/>
  <c r="Q1310" i="8"/>
  <c r="U4" i="1"/>
  <c r="R1557" i="8"/>
  <c r="R1310" i="8"/>
  <c r="V4" i="1" s="1"/>
  <c r="S1557" i="8"/>
  <c r="S1310" i="8"/>
  <c r="W4" i="1"/>
  <c r="T1557" i="8"/>
  <c r="T1310" i="8"/>
  <c r="X4" i="1" s="1"/>
  <c r="U1557" i="8"/>
  <c r="U1310" i="8"/>
  <c r="Y4" i="1"/>
  <c r="V1557" i="8"/>
  <c r="V1310" i="8"/>
  <c r="Z4" i="1" s="1"/>
  <c r="W1557" i="8"/>
  <c r="W1310" i="8"/>
  <c r="AA4" i="1"/>
  <c r="B1615" i="8"/>
  <c r="B1311" i="8"/>
  <c r="F5" i="1" s="1"/>
  <c r="C1615" i="8"/>
  <c r="C1311" i="8"/>
  <c r="G5" i="1"/>
  <c r="D1615" i="8"/>
  <c r="D1311" i="8"/>
  <c r="H5" i="1" s="1"/>
  <c r="E1615" i="8"/>
  <c r="E1311" i="8"/>
  <c r="I5" i="1"/>
  <c r="F1615" i="8"/>
  <c r="F1311" i="8"/>
  <c r="J5" i="1" s="1"/>
  <c r="G1615" i="8"/>
  <c r="G1311" i="8"/>
  <c r="K5" i="1"/>
  <c r="H1615" i="8"/>
  <c r="H1311" i="8"/>
  <c r="L5" i="1" s="1"/>
  <c r="I1615" i="8"/>
  <c r="I1311" i="8"/>
  <c r="M5" i="1"/>
  <c r="J1615" i="8"/>
  <c r="J1311" i="8"/>
  <c r="N5" i="1" s="1"/>
  <c r="K1615" i="8"/>
  <c r="K1311" i="8"/>
  <c r="O5" i="1"/>
  <c r="L1615" i="8"/>
  <c r="L1311" i="8"/>
  <c r="P5" i="1" s="1"/>
  <c r="M1615" i="8"/>
  <c r="M1311" i="8"/>
  <c r="Q5" i="1"/>
  <c r="N1615" i="8"/>
  <c r="N1311" i="8"/>
  <c r="R5" i="1" s="1"/>
  <c r="O1615" i="8"/>
  <c r="O1311" i="8"/>
  <c r="S5" i="1"/>
  <c r="P1615" i="8"/>
  <c r="P1311" i="8"/>
  <c r="T5" i="1" s="1"/>
  <c r="Q1615" i="8"/>
  <c r="Q1311" i="8"/>
  <c r="U5" i="1"/>
  <c r="R1615" i="8"/>
  <c r="R1311" i="8"/>
  <c r="V5" i="1" s="1"/>
  <c r="S1615" i="8"/>
  <c r="S1311" i="8"/>
  <c r="W5" i="1"/>
  <c r="T1615" i="8"/>
  <c r="T1311" i="8"/>
  <c r="X5" i="1" s="1"/>
  <c r="U1615" i="8"/>
  <c r="U1311" i="8"/>
  <c r="Y5" i="1"/>
  <c r="V1615" i="8"/>
  <c r="V1311" i="8"/>
  <c r="Z5" i="1" s="1"/>
  <c r="W1615" i="8"/>
  <c r="W1311" i="8"/>
  <c r="AA5" i="1"/>
  <c r="B1318" i="8"/>
  <c r="F6" i="1"/>
  <c r="C1318" i="8"/>
  <c r="G6" i="1"/>
  <c r="D1318" i="8"/>
  <c r="H6" i="1"/>
  <c r="E1318" i="8"/>
  <c r="I6" i="1"/>
  <c r="F1318" i="8"/>
  <c r="J6" i="1"/>
  <c r="G1318" i="8"/>
  <c r="K6" i="1"/>
  <c r="H1318" i="8"/>
  <c r="L6" i="1"/>
  <c r="I1318" i="8"/>
  <c r="M6" i="1"/>
  <c r="J1318" i="8"/>
  <c r="N6" i="1"/>
  <c r="K1318" i="8"/>
  <c r="O6" i="1"/>
  <c r="L1318" i="8"/>
  <c r="P6" i="1"/>
  <c r="M1318" i="8"/>
  <c r="Q6" i="1"/>
  <c r="N1318" i="8"/>
  <c r="R6" i="1"/>
  <c r="O1318" i="8"/>
  <c r="S6" i="1"/>
  <c r="P1318" i="8"/>
  <c r="T6" i="1"/>
  <c r="Q1318" i="8"/>
  <c r="U6" i="1"/>
  <c r="R1318" i="8"/>
  <c r="V6" i="1"/>
  <c r="S1318" i="8"/>
  <c r="W6" i="1"/>
  <c r="T1318" i="8"/>
  <c r="X6" i="1"/>
  <c r="U1318" i="8"/>
  <c r="Y6" i="1"/>
  <c r="V1318" i="8"/>
  <c r="Z6" i="1"/>
  <c r="W1318" i="8"/>
  <c r="AA6" i="1"/>
  <c r="B1644" i="8"/>
  <c r="B1319" i="8"/>
  <c r="F7" i="1" s="1"/>
  <c r="C1644" i="8"/>
  <c r="C1319" i="8"/>
  <c r="G7" i="1"/>
  <c r="D1644" i="8"/>
  <c r="D1319" i="8"/>
  <c r="H7" i="1" s="1"/>
  <c r="E1644" i="8"/>
  <c r="E1319" i="8"/>
  <c r="I7" i="1"/>
  <c r="F1644" i="8"/>
  <c r="F1319" i="8"/>
  <c r="J7" i="1" s="1"/>
  <c r="G1644" i="8"/>
  <c r="G1319" i="8"/>
  <c r="K7" i="1"/>
  <c r="H1644" i="8"/>
  <c r="H1319" i="8"/>
  <c r="L7" i="1" s="1"/>
  <c r="I1644" i="8"/>
  <c r="I1319" i="8"/>
  <c r="M7" i="1"/>
  <c r="J1644" i="8"/>
  <c r="J1319" i="8"/>
  <c r="N7" i="1" s="1"/>
  <c r="K1644" i="8"/>
  <c r="K1319" i="8"/>
  <c r="O7" i="1"/>
  <c r="L1644" i="8"/>
  <c r="L1319" i="8"/>
  <c r="P7" i="1" s="1"/>
  <c r="M1644" i="8"/>
  <c r="M1319" i="8"/>
  <c r="Q7" i="1"/>
  <c r="N1644" i="8"/>
  <c r="N1319" i="8"/>
  <c r="R7" i="1" s="1"/>
  <c r="O1644" i="8"/>
  <c r="O1319" i="8"/>
  <c r="S7" i="1"/>
  <c r="P1644" i="8"/>
  <c r="P1319" i="8"/>
  <c r="T7" i="1" s="1"/>
  <c r="Q1644" i="8"/>
  <c r="Q1319" i="8"/>
  <c r="U7" i="1"/>
  <c r="R1644" i="8"/>
  <c r="R1319" i="8"/>
  <c r="V7" i="1" s="1"/>
  <c r="S1644" i="8"/>
  <c r="S1319" i="8"/>
  <c r="W7" i="1"/>
  <c r="T1644" i="8"/>
  <c r="T1319" i="8"/>
  <c r="X7" i="1" s="1"/>
  <c r="U1644" i="8"/>
  <c r="U1319" i="8"/>
  <c r="Y7" i="1"/>
  <c r="V1644" i="8"/>
  <c r="V1319" i="8"/>
  <c r="Z7" i="1" s="1"/>
  <c r="W1644" i="8"/>
  <c r="W1319" i="8"/>
  <c r="AA7" i="1"/>
  <c r="B1320" i="8"/>
  <c r="F8" i="1"/>
  <c r="C1320" i="8"/>
  <c r="G8" i="1"/>
  <c r="D1320" i="8"/>
  <c r="H8" i="1"/>
  <c r="E1320" i="8"/>
  <c r="I8" i="1"/>
  <c r="F1320" i="8"/>
  <c r="J8" i="1"/>
  <c r="G1320" i="8"/>
  <c r="K8" i="1"/>
  <c r="H1320" i="8"/>
  <c r="L8" i="1"/>
  <c r="I1320" i="8"/>
  <c r="M8" i="1"/>
  <c r="J1320" i="8"/>
  <c r="N8" i="1"/>
  <c r="K1320" i="8"/>
  <c r="O8" i="1"/>
  <c r="L1320" i="8"/>
  <c r="P8" i="1"/>
  <c r="M1320" i="8"/>
  <c r="Q8" i="1"/>
  <c r="N1320" i="8"/>
  <c r="R8" i="1"/>
  <c r="O1320" i="8"/>
  <c r="S8" i="1"/>
  <c r="P1320" i="8"/>
  <c r="T8" i="1"/>
  <c r="Q1320" i="8"/>
  <c r="U8" i="1"/>
  <c r="R1320" i="8"/>
  <c r="V8" i="1"/>
  <c r="S1320" i="8"/>
  <c r="W8" i="1"/>
  <c r="T1320" i="8"/>
  <c r="X8" i="1"/>
  <c r="U1320" i="8"/>
  <c r="Y8" i="1"/>
  <c r="V1320" i="8"/>
  <c r="Z8" i="1"/>
  <c r="W1320" i="8"/>
  <c r="AA8" i="1"/>
  <c r="B1321" i="8"/>
  <c r="F9" i="1"/>
  <c r="C1321" i="8"/>
  <c r="G9" i="1"/>
  <c r="D1321" i="8"/>
  <c r="H9" i="1"/>
  <c r="E1321" i="8"/>
  <c r="I9" i="1"/>
  <c r="F1321" i="8"/>
  <c r="J9" i="1"/>
  <c r="G1321" i="8"/>
  <c r="K9" i="1"/>
  <c r="H1321" i="8"/>
  <c r="L9" i="1"/>
  <c r="I1321" i="8"/>
  <c r="M9" i="1"/>
  <c r="J1321" i="8"/>
  <c r="N9" i="1"/>
  <c r="K1321" i="8"/>
  <c r="O9" i="1"/>
  <c r="L1321" i="8"/>
  <c r="P9" i="1"/>
  <c r="M1321" i="8"/>
  <c r="Q9" i="1"/>
  <c r="N1321" i="8"/>
  <c r="R9" i="1"/>
  <c r="O1321" i="8"/>
  <c r="S9" i="1"/>
  <c r="P1321" i="8"/>
  <c r="T9" i="1"/>
  <c r="Q1321" i="8"/>
  <c r="U9" i="1"/>
  <c r="R1321" i="8"/>
  <c r="V9" i="1"/>
  <c r="S1321" i="8"/>
  <c r="W9" i="1"/>
  <c r="T1321" i="8"/>
  <c r="X9" i="1"/>
  <c r="U1321" i="8"/>
  <c r="Y9" i="1"/>
  <c r="V1321" i="8"/>
  <c r="Z9" i="1"/>
  <c r="W1321" i="8"/>
  <c r="AA9" i="1"/>
  <c r="B1721" i="8"/>
  <c r="B1322" i="8"/>
  <c r="F10" i="1" s="1"/>
  <c r="C1721" i="8"/>
  <c r="C1322" i="8"/>
  <c r="G10" i="1"/>
  <c r="D1721" i="8"/>
  <c r="D1322" i="8"/>
  <c r="H10" i="1" s="1"/>
  <c r="E1721" i="8"/>
  <c r="E1322" i="8"/>
  <c r="I10" i="1"/>
  <c r="F1721" i="8"/>
  <c r="F1322" i="8"/>
  <c r="J10" i="1" s="1"/>
  <c r="G1721" i="8"/>
  <c r="G1322" i="8"/>
  <c r="K10" i="1"/>
  <c r="H1721" i="8"/>
  <c r="H1322" i="8"/>
  <c r="L10" i="1" s="1"/>
  <c r="I1721" i="8"/>
  <c r="I1322" i="8"/>
  <c r="M10" i="1"/>
  <c r="J1721" i="8"/>
  <c r="J1322" i="8"/>
  <c r="N10" i="1" s="1"/>
  <c r="K1721" i="8"/>
  <c r="K1322" i="8"/>
  <c r="O10" i="1"/>
  <c r="L1721" i="8"/>
  <c r="L1322" i="8"/>
  <c r="P10" i="1" s="1"/>
  <c r="M1721" i="8"/>
  <c r="M1322" i="8"/>
  <c r="Q10" i="1"/>
  <c r="N1721" i="8"/>
  <c r="N1322" i="8"/>
  <c r="R10" i="1" s="1"/>
  <c r="O1721" i="8"/>
  <c r="O1322" i="8"/>
  <c r="S10" i="1"/>
  <c r="P1721" i="8"/>
  <c r="P1322" i="8"/>
  <c r="T10" i="1" s="1"/>
  <c r="Q1721" i="8"/>
  <c r="Q1322" i="8"/>
  <c r="U10" i="1"/>
  <c r="R1721" i="8"/>
  <c r="R1322" i="8"/>
  <c r="V10" i="1" s="1"/>
  <c r="S1721" i="8"/>
  <c r="S1322" i="8"/>
  <c r="W10" i="1"/>
  <c r="T1721" i="8"/>
  <c r="T1322" i="8"/>
  <c r="X10" i="1" s="1"/>
  <c r="U1721" i="8"/>
  <c r="U1322" i="8"/>
  <c r="Y10" i="1"/>
  <c r="V1721" i="8"/>
  <c r="V1322" i="8"/>
  <c r="Z10" i="1" s="1"/>
  <c r="W1721" i="8"/>
  <c r="W1322" i="8"/>
  <c r="AA10" i="1"/>
  <c r="B1558" i="8"/>
  <c r="B1329" i="8"/>
  <c r="F11" i="1" s="1"/>
  <c r="C1558" i="8"/>
  <c r="C1329" i="8"/>
  <c r="G11" i="1"/>
  <c r="D1558" i="8"/>
  <c r="D1329" i="8"/>
  <c r="H11" i="1" s="1"/>
  <c r="E1558" i="8"/>
  <c r="E1329" i="8"/>
  <c r="I11" i="1"/>
  <c r="F1558" i="8"/>
  <c r="F1329" i="8"/>
  <c r="J11" i="1" s="1"/>
  <c r="G1558" i="8"/>
  <c r="G1329" i="8"/>
  <c r="K11" i="1"/>
  <c r="H1558" i="8"/>
  <c r="H1329" i="8"/>
  <c r="L11" i="1" s="1"/>
  <c r="I1558" i="8"/>
  <c r="I1329" i="8"/>
  <c r="M11" i="1"/>
  <c r="J1558" i="8"/>
  <c r="J1329" i="8"/>
  <c r="N11" i="1" s="1"/>
  <c r="K1558" i="8"/>
  <c r="K1329" i="8"/>
  <c r="O11" i="1"/>
  <c r="L1558" i="8"/>
  <c r="L1329" i="8"/>
  <c r="P11" i="1" s="1"/>
  <c r="M1558" i="8"/>
  <c r="M1329" i="8"/>
  <c r="Q11" i="1"/>
  <c r="N1558" i="8"/>
  <c r="N1329" i="8"/>
  <c r="R11" i="1" s="1"/>
  <c r="O1558" i="8"/>
  <c r="O1329" i="8"/>
  <c r="S11" i="1"/>
  <c r="P1558" i="8"/>
  <c r="P1329" i="8"/>
  <c r="T11" i="1" s="1"/>
  <c r="Q1558" i="8"/>
  <c r="Q1329" i="8"/>
  <c r="U11" i="1"/>
  <c r="R1558" i="8"/>
  <c r="R1329" i="8"/>
  <c r="V11" i="1" s="1"/>
  <c r="S1558" i="8"/>
  <c r="S1329" i="8"/>
  <c r="W11" i="1"/>
  <c r="T1558" i="8"/>
  <c r="T1329" i="8"/>
  <c r="X11" i="1" s="1"/>
  <c r="U1558" i="8"/>
  <c r="U1329" i="8"/>
  <c r="Y11" i="1"/>
  <c r="V1558" i="8"/>
  <c r="V1329" i="8"/>
  <c r="Z11" i="1" s="1"/>
  <c r="W1558" i="8"/>
  <c r="W1329" i="8"/>
  <c r="AA11" i="1"/>
  <c r="B1692" i="8"/>
  <c r="B1330" i="8"/>
  <c r="F12" i="1" s="1"/>
  <c r="C1692" i="8"/>
  <c r="C1330" i="8"/>
  <c r="G12" i="1"/>
  <c r="D1692" i="8"/>
  <c r="D1330" i="8"/>
  <c r="H12" i="1" s="1"/>
  <c r="E1692" i="8"/>
  <c r="E1330" i="8"/>
  <c r="I12" i="1"/>
  <c r="F1692" i="8"/>
  <c r="F1330" i="8"/>
  <c r="J12" i="1" s="1"/>
  <c r="G1692" i="8"/>
  <c r="G1330" i="8"/>
  <c r="K12" i="1"/>
  <c r="H1692" i="8"/>
  <c r="H1330" i="8"/>
  <c r="L12" i="1" s="1"/>
  <c r="I1692" i="8"/>
  <c r="I1330" i="8"/>
  <c r="M12" i="1"/>
  <c r="J1692" i="8"/>
  <c r="J1330" i="8"/>
  <c r="N12" i="1" s="1"/>
  <c r="K1692" i="8"/>
  <c r="K1330" i="8"/>
  <c r="O12" i="1"/>
  <c r="L1692" i="8"/>
  <c r="L1330" i="8"/>
  <c r="P12" i="1" s="1"/>
  <c r="M1692" i="8"/>
  <c r="M1330" i="8"/>
  <c r="Q12" i="1"/>
  <c r="N1692" i="8"/>
  <c r="N1330" i="8"/>
  <c r="R12" i="1" s="1"/>
  <c r="O1692" i="8"/>
  <c r="O1330" i="8"/>
  <c r="S12" i="1"/>
  <c r="P1692" i="8"/>
  <c r="P1330" i="8"/>
  <c r="T12" i="1" s="1"/>
  <c r="Q1692" i="8"/>
  <c r="Q1330" i="8"/>
  <c r="U12" i="1"/>
  <c r="R1692" i="8"/>
  <c r="R1330" i="8"/>
  <c r="V12" i="1" s="1"/>
  <c r="S1692" i="8"/>
  <c r="S1330" i="8"/>
  <c r="W12" i="1"/>
  <c r="T1692" i="8"/>
  <c r="T1330" i="8"/>
  <c r="X12" i="1" s="1"/>
  <c r="U1692" i="8"/>
  <c r="U1330" i="8"/>
  <c r="Y12" i="1"/>
  <c r="V1692" i="8"/>
  <c r="V1330" i="8"/>
  <c r="Z12" i="1" s="1"/>
  <c r="W1692" i="8"/>
  <c r="W1330" i="8"/>
  <c r="AA12" i="1"/>
  <c r="B1331" i="8"/>
  <c r="F13" i="1"/>
  <c r="C1331" i="8"/>
  <c r="G13" i="1"/>
  <c r="D1331" i="8"/>
  <c r="H13" i="1"/>
  <c r="E1331" i="8"/>
  <c r="I13" i="1"/>
  <c r="F1331" i="8"/>
  <c r="J13" i="1"/>
  <c r="G1331" i="8"/>
  <c r="K13" i="1"/>
  <c r="H1331" i="8"/>
  <c r="L13" i="1"/>
  <c r="I1331" i="8"/>
  <c r="M13" i="1"/>
  <c r="J1331" i="8"/>
  <c r="N13" i="1"/>
  <c r="K1331" i="8"/>
  <c r="O13" i="1"/>
  <c r="L1331" i="8"/>
  <c r="P13" i="1"/>
  <c r="M1331" i="8"/>
  <c r="Q13" i="1"/>
  <c r="N1331" i="8"/>
  <c r="R13" i="1"/>
  <c r="O1331" i="8"/>
  <c r="S13" i="1"/>
  <c r="P1331" i="8"/>
  <c r="T13" i="1"/>
  <c r="Q1331" i="8"/>
  <c r="U13" i="1"/>
  <c r="R1331" i="8"/>
  <c r="V13" i="1"/>
  <c r="S1331" i="8"/>
  <c r="W13" i="1"/>
  <c r="T1331" i="8"/>
  <c r="X13" i="1"/>
  <c r="U1331" i="8"/>
  <c r="Y13" i="1"/>
  <c r="V1331" i="8"/>
  <c r="Z13" i="1"/>
  <c r="W1331" i="8"/>
  <c r="AA13" i="1"/>
  <c r="B1645" i="8"/>
  <c r="B1332" i="8"/>
  <c r="F14" i="1" s="1"/>
  <c r="C1645" i="8"/>
  <c r="C1332" i="8"/>
  <c r="G14" i="1"/>
  <c r="D1645" i="8"/>
  <c r="D1332" i="8"/>
  <c r="H14" i="1" s="1"/>
  <c r="E1645" i="8"/>
  <c r="E1332" i="8"/>
  <c r="I14" i="1"/>
  <c r="F1645" i="8"/>
  <c r="F1332" i="8"/>
  <c r="J14" i="1" s="1"/>
  <c r="G1645" i="8"/>
  <c r="G1332" i="8"/>
  <c r="K14" i="1"/>
  <c r="H1645" i="8"/>
  <c r="H1332" i="8"/>
  <c r="L14" i="1" s="1"/>
  <c r="I1645" i="8"/>
  <c r="I1332" i="8"/>
  <c r="M14" i="1"/>
  <c r="J1645" i="8"/>
  <c r="J1332" i="8"/>
  <c r="N14" i="1" s="1"/>
  <c r="K1645" i="8"/>
  <c r="K1332" i="8"/>
  <c r="O14" i="1"/>
  <c r="L1645" i="8"/>
  <c r="L1332" i="8"/>
  <c r="P14" i="1" s="1"/>
  <c r="M1645" i="8"/>
  <c r="M1332" i="8"/>
  <c r="Q14" i="1"/>
  <c r="N1645" i="8"/>
  <c r="N1332" i="8"/>
  <c r="R14" i="1" s="1"/>
  <c r="O1645" i="8"/>
  <c r="O1332" i="8"/>
  <c r="S14" i="1"/>
  <c r="P1645" i="8"/>
  <c r="P1332" i="8"/>
  <c r="T14" i="1" s="1"/>
  <c r="Q1645" i="8"/>
  <c r="Q1332" i="8"/>
  <c r="U14" i="1"/>
  <c r="R1645" i="8"/>
  <c r="R1332" i="8"/>
  <c r="V14" i="1" s="1"/>
  <c r="S1645" i="8"/>
  <c r="S1332" i="8"/>
  <c r="W14" i="1"/>
  <c r="T1645" i="8"/>
  <c r="T1332" i="8"/>
  <c r="X14" i="1" s="1"/>
  <c r="U1645" i="8"/>
  <c r="U1332" i="8"/>
  <c r="Y14" i="1"/>
  <c r="V1645" i="8"/>
  <c r="V1332" i="8"/>
  <c r="Z14" i="1" s="1"/>
  <c r="W1645" i="8"/>
  <c r="W1332" i="8"/>
  <c r="AA14" i="1"/>
  <c r="B1623" i="8"/>
  <c r="B1338" i="8"/>
  <c r="F15" i="1" s="1"/>
  <c r="C1623" i="8"/>
  <c r="C1338" i="8"/>
  <c r="G15" i="1"/>
  <c r="D1623" i="8"/>
  <c r="D1338" i="8"/>
  <c r="H15" i="1" s="1"/>
  <c r="E1623" i="8"/>
  <c r="E1338" i="8"/>
  <c r="I15" i="1"/>
  <c r="F1623" i="8"/>
  <c r="F1338" i="8"/>
  <c r="J15" i="1" s="1"/>
  <c r="G1623" i="8"/>
  <c r="G1338" i="8"/>
  <c r="K15" i="1"/>
  <c r="H1623" i="8"/>
  <c r="H1338" i="8"/>
  <c r="L15" i="1" s="1"/>
  <c r="I1623" i="8"/>
  <c r="I1338" i="8"/>
  <c r="M15" i="1"/>
  <c r="J1623" i="8"/>
  <c r="J1338" i="8"/>
  <c r="N15" i="1" s="1"/>
  <c r="K1623" i="8"/>
  <c r="K1338" i="8"/>
  <c r="O15" i="1"/>
  <c r="L1623" i="8"/>
  <c r="L1338" i="8"/>
  <c r="P15" i="1" s="1"/>
  <c r="M1623" i="8"/>
  <c r="M1338" i="8"/>
  <c r="Q15" i="1"/>
  <c r="N1623" i="8"/>
  <c r="N1338" i="8"/>
  <c r="R15" i="1" s="1"/>
  <c r="O1623" i="8"/>
  <c r="O1338" i="8"/>
  <c r="S15" i="1"/>
  <c r="P1623" i="8"/>
  <c r="P1338" i="8"/>
  <c r="T15" i="1" s="1"/>
  <c r="Q1623" i="8"/>
  <c r="Q1338" i="8"/>
  <c r="U15" i="1"/>
  <c r="R1623" i="8"/>
  <c r="R1338" i="8"/>
  <c r="V15" i="1" s="1"/>
  <c r="S1623" i="8"/>
  <c r="S1338" i="8"/>
  <c r="W15" i="1"/>
  <c r="T1623" i="8"/>
  <c r="T1338" i="8"/>
  <c r="X15" i="1" s="1"/>
  <c r="U1623" i="8"/>
  <c r="U1338" i="8"/>
  <c r="Y15" i="1"/>
  <c r="V1623" i="8"/>
  <c r="V1338" i="8"/>
  <c r="Z15" i="1" s="1"/>
  <c r="W1623" i="8"/>
  <c r="W1338" i="8"/>
  <c r="AA15" i="1"/>
  <c r="B1616" i="8"/>
  <c r="B1342" i="8"/>
  <c r="F16" i="1" s="1"/>
  <c r="C1616" i="8"/>
  <c r="C1342" i="8"/>
  <c r="G16" i="1"/>
  <c r="D1616" i="8"/>
  <c r="D1342" i="8"/>
  <c r="H16" i="1" s="1"/>
  <c r="E1616" i="8"/>
  <c r="E1342" i="8"/>
  <c r="I16" i="1"/>
  <c r="F1616" i="8"/>
  <c r="F1342" i="8"/>
  <c r="J16" i="1" s="1"/>
  <c r="G1616" i="8"/>
  <c r="G1342" i="8"/>
  <c r="K16" i="1"/>
  <c r="H1616" i="8"/>
  <c r="H1342" i="8"/>
  <c r="L16" i="1" s="1"/>
  <c r="I1616" i="8"/>
  <c r="I1342" i="8"/>
  <c r="M16" i="1"/>
  <c r="J1616" i="8"/>
  <c r="J1342" i="8"/>
  <c r="N16" i="1" s="1"/>
  <c r="K1616" i="8"/>
  <c r="K1342" i="8"/>
  <c r="O16" i="1"/>
  <c r="L1616" i="8"/>
  <c r="L1342" i="8"/>
  <c r="P16" i="1" s="1"/>
  <c r="M1616" i="8"/>
  <c r="M1342" i="8"/>
  <c r="Q16" i="1"/>
  <c r="N1616" i="8"/>
  <c r="N1342" i="8"/>
  <c r="R16" i="1" s="1"/>
  <c r="O1616" i="8"/>
  <c r="O1342" i="8"/>
  <c r="S16" i="1"/>
  <c r="P1616" i="8"/>
  <c r="P1342" i="8"/>
  <c r="T16" i="1" s="1"/>
  <c r="Q1616" i="8"/>
  <c r="Q1342" i="8"/>
  <c r="U16" i="1"/>
  <c r="R1616" i="8"/>
  <c r="R1342" i="8"/>
  <c r="V16" i="1" s="1"/>
  <c r="S1616" i="8"/>
  <c r="S1342" i="8"/>
  <c r="W16" i="1"/>
  <c r="T1616" i="8"/>
  <c r="T1342" i="8"/>
  <c r="X16" i="1" s="1"/>
  <c r="U1616" i="8"/>
  <c r="U1342" i="8"/>
  <c r="Y16" i="1"/>
  <c r="V1616" i="8"/>
  <c r="V1342" i="8"/>
  <c r="Z16" i="1" s="1"/>
  <c r="W1616" i="8"/>
  <c r="W1342" i="8"/>
  <c r="AA16" i="1"/>
  <c r="B1630" i="8"/>
  <c r="B1344" i="8"/>
  <c r="F17" i="1" s="1"/>
  <c r="C1630" i="8"/>
  <c r="C1344" i="8"/>
  <c r="G17" i="1"/>
  <c r="D1630" i="8"/>
  <c r="D1344" i="8"/>
  <c r="H17" i="1" s="1"/>
  <c r="E1630" i="8"/>
  <c r="E1344" i="8"/>
  <c r="I17" i="1"/>
  <c r="F1630" i="8"/>
  <c r="F1344" i="8"/>
  <c r="J17" i="1" s="1"/>
  <c r="G1630" i="8"/>
  <c r="G1344" i="8"/>
  <c r="K17" i="1"/>
  <c r="H1630" i="8"/>
  <c r="H1344" i="8"/>
  <c r="L17" i="1" s="1"/>
  <c r="I1630" i="8"/>
  <c r="I1344" i="8"/>
  <c r="M17" i="1"/>
  <c r="J1630" i="8"/>
  <c r="J1344" i="8"/>
  <c r="N17" i="1" s="1"/>
  <c r="K1630" i="8"/>
  <c r="K1344" i="8"/>
  <c r="O17" i="1"/>
  <c r="L1630" i="8"/>
  <c r="L1344" i="8"/>
  <c r="P17" i="1" s="1"/>
  <c r="M1630" i="8"/>
  <c r="M1344" i="8"/>
  <c r="Q17" i="1"/>
  <c r="N1630" i="8"/>
  <c r="N1344" i="8"/>
  <c r="R17" i="1" s="1"/>
  <c r="O1630" i="8"/>
  <c r="O1344" i="8"/>
  <c r="S17" i="1"/>
  <c r="P1630" i="8"/>
  <c r="P1344" i="8"/>
  <c r="T17" i="1" s="1"/>
  <c r="Q1630" i="8"/>
  <c r="Q1344" i="8"/>
  <c r="U17" i="1" s="1"/>
  <c r="R1630" i="8"/>
  <c r="R1344" i="8"/>
  <c r="V17" i="1"/>
  <c r="S1630" i="8"/>
  <c r="S1344" i="8"/>
  <c r="W17" i="1"/>
  <c r="T1630" i="8"/>
  <c r="T1344" i="8"/>
  <c r="X17" i="1" s="1"/>
  <c r="U1630" i="8"/>
  <c r="U1344" i="8"/>
  <c r="Y17" i="1"/>
  <c r="V1630" i="8"/>
  <c r="V1344" i="8"/>
  <c r="Z17" i="1" s="1"/>
  <c r="W1630" i="8"/>
  <c r="W1344" i="8"/>
  <c r="AA17" i="1"/>
  <c r="B1693" i="8"/>
  <c r="B1348" i="8"/>
  <c r="F18" i="1" s="1"/>
  <c r="C1693" i="8"/>
  <c r="C1348" i="8"/>
  <c r="G18" i="1" s="1"/>
  <c r="D1693" i="8"/>
  <c r="D1348" i="8"/>
  <c r="H18" i="1"/>
  <c r="E1693" i="8"/>
  <c r="E1348" i="8"/>
  <c r="I18" i="1"/>
  <c r="F1693" i="8"/>
  <c r="F1348" i="8"/>
  <c r="J18" i="1" s="1"/>
  <c r="G1693" i="8"/>
  <c r="G1348" i="8"/>
  <c r="K18" i="1"/>
  <c r="H1693" i="8"/>
  <c r="H1348" i="8"/>
  <c r="L18" i="1" s="1"/>
  <c r="I1693" i="8"/>
  <c r="I1348" i="8"/>
  <c r="M18" i="1"/>
  <c r="J1693" i="8"/>
  <c r="J1348" i="8"/>
  <c r="N18" i="1" s="1"/>
  <c r="K1693" i="8"/>
  <c r="K1348" i="8"/>
  <c r="O18" i="1" s="1"/>
  <c r="L1693" i="8"/>
  <c r="L1348" i="8"/>
  <c r="P18" i="1"/>
  <c r="M1693" i="8"/>
  <c r="M1348" i="8"/>
  <c r="Q18" i="1"/>
  <c r="N1693" i="8"/>
  <c r="N1348" i="8"/>
  <c r="R18" i="1" s="1"/>
  <c r="O1693" i="8"/>
  <c r="O1348" i="8"/>
  <c r="S18" i="1"/>
  <c r="P1693" i="8"/>
  <c r="P1348" i="8"/>
  <c r="T18" i="1" s="1"/>
  <c r="Q1693" i="8"/>
  <c r="Q1348" i="8"/>
  <c r="U18" i="1"/>
  <c r="R1693" i="8"/>
  <c r="R1348" i="8"/>
  <c r="V18" i="1" s="1"/>
  <c r="S1693" i="8"/>
  <c r="S1348" i="8"/>
  <c r="W18" i="1" s="1"/>
  <c r="T1693" i="8"/>
  <c r="T1348" i="8"/>
  <c r="X18" i="1"/>
  <c r="U1693" i="8"/>
  <c r="U1348" i="8"/>
  <c r="Y18" i="1"/>
  <c r="V1693" i="8"/>
  <c r="V1348" i="8"/>
  <c r="Z18" i="1" s="1"/>
  <c r="W1693" i="8"/>
  <c r="W1348" i="8"/>
  <c r="AA18" i="1"/>
  <c r="B1714" i="8"/>
  <c r="B1349" i="8"/>
  <c r="F19" i="1" s="1"/>
  <c r="C1714" i="8"/>
  <c r="C1349" i="8"/>
  <c r="G19" i="1"/>
  <c r="D1714" i="8"/>
  <c r="D1349" i="8"/>
  <c r="H19" i="1" s="1"/>
  <c r="E1714" i="8"/>
  <c r="E1349" i="8"/>
  <c r="I19" i="1" s="1"/>
  <c r="F1714" i="8"/>
  <c r="F1349" i="8"/>
  <c r="J19" i="1"/>
  <c r="G1714" i="8"/>
  <c r="G1349" i="8"/>
  <c r="K19" i="1"/>
  <c r="H1714" i="8"/>
  <c r="H1349" i="8"/>
  <c r="L19" i="1" s="1"/>
  <c r="I1714" i="8"/>
  <c r="I1349" i="8"/>
  <c r="M19" i="1"/>
  <c r="J1714" i="8"/>
  <c r="J1349" i="8"/>
  <c r="N19" i="1" s="1"/>
  <c r="K1714" i="8"/>
  <c r="K1349" i="8"/>
  <c r="O19" i="1"/>
  <c r="L1714" i="8"/>
  <c r="L1349" i="8"/>
  <c r="P19" i="1" s="1"/>
  <c r="M1714" i="8"/>
  <c r="M1349" i="8"/>
  <c r="Q19" i="1" s="1"/>
  <c r="N1714" i="8"/>
  <c r="N1349" i="8"/>
  <c r="R19" i="1"/>
  <c r="O1714" i="8"/>
  <c r="O1349" i="8"/>
  <c r="S19" i="1"/>
  <c r="P1714" i="8"/>
  <c r="P1349" i="8"/>
  <c r="T19" i="1" s="1"/>
  <c r="Q1714" i="8"/>
  <c r="Q1349" i="8"/>
  <c r="U19" i="1"/>
  <c r="R1714" i="8"/>
  <c r="R1349" i="8"/>
  <c r="V19" i="1" s="1"/>
  <c r="S1714" i="8"/>
  <c r="S1349" i="8"/>
  <c r="W19" i="1"/>
  <c r="T1714" i="8"/>
  <c r="T1349" i="8"/>
  <c r="X19" i="1" s="1"/>
  <c r="U1714" i="8"/>
  <c r="U1349" i="8"/>
  <c r="Y19" i="1" s="1"/>
  <c r="V1714" i="8"/>
  <c r="V1349" i="8"/>
  <c r="Z19" i="1"/>
  <c r="W1714" i="8"/>
  <c r="W1349" i="8"/>
  <c r="AA19" i="1"/>
  <c r="B1694" i="8"/>
  <c r="B1351" i="8"/>
  <c r="F20" i="1" s="1"/>
  <c r="C1694" i="8"/>
  <c r="C1351" i="8"/>
  <c r="G20" i="1"/>
  <c r="D1694" i="8"/>
  <c r="D1351" i="8"/>
  <c r="H20" i="1" s="1"/>
  <c r="E1694" i="8"/>
  <c r="E1351" i="8"/>
  <c r="I20" i="1"/>
  <c r="F1694" i="8"/>
  <c r="F1351" i="8"/>
  <c r="J20" i="1" s="1"/>
  <c r="G1694" i="8"/>
  <c r="G1351" i="8"/>
  <c r="K20" i="1" s="1"/>
  <c r="H1694" i="8"/>
  <c r="H1351" i="8"/>
  <c r="L20" i="1"/>
  <c r="I1694" i="8"/>
  <c r="I1351" i="8"/>
  <c r="M20" i="1"/>
  <c r="J1694" i="8"/>
  <c r="J1351" i="8"/>
  <c r="N20" i="1" s="1"/>
  <c r="K1694" i="8"/>
  <c r="K1351" i="8"/>
  <c r="O20" i="1"/>
  <c r="L1694" i="8"/>
  <c r="L1351" i="8"/>
  <c r="P20" i="1" s="1"/>
  <c r="M1694" i="8"/>
  <c r="M1351" i="8"/>
  <c r="Q20" i="1"/>
  <c r="N1694" i="8"/>
  <c r="N1351" i="8"/>
  <c r="R20" i="1" s="1"/>
  <c r="O1694" i="8"/>
  <c r="O1351" i="8"/>
  <c r="S20" i="1" s="1"/>
  <c r="P1694" i="8"/>
  <c r="P1351" i="8"/>
  <c r="T20" i="1"/>
  <c r="Q1694" i="8"/>
  <c r="Q1351" i="8"/>
  <c r="U20" i="1"/>
  <c r="R1694" i="8"/>
  <c r="R1351" i="8"/>
  <c r="V20" i="1" s="1"/>
  <c r="S1694" i="8"/>
  <c r="S1351" i="8"/>
  <c r="W20" i="1"/>
  <c r="T1694" i="8"/>
  <c r="T1351" i="8"/>
  <c r="X20" i="1" s="1"/>
  <c r="U1694" i="8"/>
  <c r="U1351" i="8"/>
  <c r="Y20" i="1"/>
  <c r="V1694" i="8"/>
  <c r="V1351" i="8"/>
  <c r="Z20" i="1" s="1"/>
  <c r="W1694" i="8"/>
  <c r="W1351" i="8"/>
  <c r="AA20" i="1" s="1"/>
  <c r="B1715" i="8"/>
  <c r="B1355" i="8"/>
  <c r="F21" i="1"/>
  <c r="C1715" i="8"/>
  <c r="C1355" i="8"/>
  <c r="G21" i="1"/>
  <c r="D1715" i="8"/>
  <c r="D1355" i="8"/>
  <c r="H21" i="1" s="1"/>
  <c r="E1715" i="8"/>
  <c r="E1355" i="8"/>
  <c r="I21" i="1"/>
  <c r="F1715" i="8"/>
  <c r="F1355" i="8"/>
  <c r="J21" i="1" s="1"/>
  <c r="G1715" i="8"/>
  <c r="G1355" i="8"/>
  <c r="K21" i="1"/>
  <c r="H1715" i="8"/>
  <c r="H1355" i="8"/>
  <c r="L21" i="1" s="1"/>
  <c r="I1715" i="8"/>
  <c r="I1355" i="8"/>
  <c r="M21" i="1" s="1"/>
  <c r="J1715" i="8"/>
  <c r="J1355" i="8"/>
  <c r="N21" i="1"/>
  <c r="K1715" i="8"/>
  <c r="K1355" i="8"/>
  <c r="O21" i="1"/>
  <c r="L1715" i="8"/>
  <c r="L1355" i="8"/>
  <c r="P21" i="1" s="1"/>
  <c r="M1715" i="8"/>
  <c r="M1355" i="8"/>
  <c r="Q21" i="1"/>
  <c r="N1715" i="8"/>
  <c r="N1355" i="8"/>
  <c r="R21" i="1" s="1"/>
  <c r="O1715" i="8"/>
  <c r="O1355" i="8"/>
  <c r="S21" i="1"/>
  <c r="P1715" i="8"/>
  <c r="P1355" i="8"/>
  <c r="T21" i="1" s="1"/>
  <c r="Q1715" i="8"/>
  <c r="Q1355" i="8"/>
  <c r="U21" i="1" s="1"/>
  <c r="R1715" i="8"/>
  <c r="R1355" i="8"/>
  <c r="V21" i="1"/>
  <c r="S1715" i="8"/>
  <c r="S1355" i="8"/>
  <c r="W21" i="1"/>
  <c r="T1715" i="8"/>
  <c r="T1355" i="8"/>
  <c r="X21" i="1" s="1"/>
  <c r="U1715" i="8"/>
  <c r="U1355" i="8"/>
  <c r="Y21" i="1"/>
  <c r="V1715" i="8"/>
  <c r="V1355" i="8"/>
  <c r="Z21" i="1" s="1"/>
  <c r="W1715" i="8"/>
  <c r="W1355" i="8"/>
  <c r="AA21" i="1"/>
  <c r="B1675" i="8"/>
  <c r="B1357" i="8"/>
  <c r="F22" i="1" s="1"/>
  <c r="C1675" i="8"/>
  <c r="C1357" i="8"/>
  <c r="G22" i="1" s="1"/>
  <c r="D1675" i="8"/>
  <c r="D1357" i="8"/>
  <c r="H22" i="1"/>
  <c r="E1675" i="8"/>
  <c r="E1357" i="8"/>
  <c r="I22" i="1"/>
  <c r="F1675" i="8"/>
  <c r="F1357" i="8"/>
  <c r="J22" i="1" s="1"/>
  <c r="G1675" i="8"/>
  <c r="G1357" i="8"/>
  <c r="K22" i="1"/>
  <c r="H1675" i="8"/>
  <c r="H1357" i="8"/>
  <c r="L22" i="1" s="1"/>
  <c r="I1675" i="8"/>
  <c r="I1357" i="8"/>
  <c r="M22" i="1"/>
  <c r="J1675" i="8"/>
  <c r="J1357" i="8"/>
  <c r="N22" i="1" s="1"/>
  <c r="K1675" i="8"/>
  <c r="K1357" i="8"/>
  <c r="O22" i="1" s="1"/>
  <c r="L1675" i="8"/>
  <c r="L1357" i="8"/>
  <c r="P22" i="1"/>
  <c r="M1675" i="8"/>
  <c r="M1357" i="8"/>
  <c r="Q22" i="1"/>
  <c r="N1675" i="8"/>
  <c r="N1357" i="8"/>
  <c r="R22" i="1" s="1"/>
  <c r="O1675" i="8"/>
  <c r="O1357" i="8"/>
  <c r="S22" i="1"/>
  <c r="P1675" i="8"/>
  <c r="P1357" i="8"/>
  <c r="T22" i="1" s="1"/>
  <c r="Q1675" i="8"/>
  <c r="Q1357" i="8"/>
  <c r="U22" i="1"/>
  <c r="R1675" i="8"/>
  <c r="R1357" i="8"/>
  <c r="V22" i="1" s="1"/>
  <c r="S1675" i="8"/>
  <c r="S1357" i="8"/>
  <c r="W22" i="1" s="1"/>
  <c r="T1675" i="8"/>
  <c r="T1357" i="8"/>
  <c r="X22" i="1"/>
  <c r="U1675" i="8"/>
  <c r="U1357" i="8"/>
  <c r="Y22" i="1"/>
  <c r="V1675" i="8"/>
  <c r="V1357" i="8"/>
  <c r="Z22" i="1" s="1"/>
  <c r="W1675" i="8"/>
  <c r="W1357" i="8"/>
  <c r="AA22" i="1"/>
  <c r="B1704" i="8"/>
  <c r="B1358" i="8"/>
  <c r="F23" i="1" s="1"/>
  <c r="C1704" i="8"/>
  <c r="C1358" i="8"/>
  <c r="G23" i="1"/>
  <c r="D1704" i="8"/>
  <c r="D1358" i="8"/>
  <c r="H23" i="1" s="1"/>
  <c r="E1704" i="8"/>
  <c r="E1358" i="8"/>
  <c r="I23" i="1" s="1"/>
  <c r="F1704" i="8"/>
  <c r="F1358" i="8"/>
  <c r="J23" i="1"/>
  <c r="G1704" i="8"/>
  <c r="G1358" i="8"/>
  <c r="K23" i="1"/>
  <c r="H1704" i="8"/>
  <c r="H1358" i="8"/>
  <c r="L23" i="1" s="1"/>
  <c r="I1704" i="8"/>
  <c r="I1358" i="8"/>
  <c r="M23" i="1"/>
  <c r="J1704" i="8"/>
  <c r="J1358" i="8"/>
  <c r="N23" i="1" s="1"/>
  <c r="K1704" i="8"/>
  <c r="K1358" i="8"/>
  <c r="O23" i="1"/>
  <c r="L1704" i="8"/>
  <c r="L1358" i="8"/>
  <c r="P23" i="1" s="1"/>
  <c r="M1704" i="8"/>
  <c r="M1358" i="8"/>
  <c r="Q23" i="1" s="1"/>
  <c r="N1704" i="8"/>
  <c r="N1358" i="8"/>
  <c r="R23" i="1"/>
  <c r="O1704" i="8"/>
  <c r="O1358" i="8"/>
  <c r="S23" i="1"/>
  <c r="P1704" i="8"/>
  <c r="P1358" i="8"/>
  <c r="T23" i="1" s="1"/>
  <c r="Q1704" i="8"/>
  <c r="Q1358" i="8"/>
  <c r="U23" i="1"/>
  <c r="R1704" i="8"/>
  <c r="R1358" i="8"/>
  <c r="V23" i="1" s="1"/>
  <c r="S1704" i="8"/>
  <c r="S1358" i="8"/>
  <c r="W23" i="1"/>
  <c r="T1704" i="8"/>
  <c r="T1358" i="8"/>
  <c r="X23" i="1" s="1"/>
  <c r="U1704" i="8"/>
  <c r="U1358" i="8"/>
  <c r="Y23" i="1" s="1"/>
  <c r="V1704" i="8"/>
  <c r="V1358" i="8"/>
  <c r="Z23" i="1"/>
  <c r="W1704" i="8"/>
  <c r="W1358" i="8"/>
  <c r="AA23" i="1"/>
  <c r="B1646" i="8"/>
  <c r="B1359" i="8"/>
  <c r="F24" i="1" s="1"/>
  <c r="C1646" i="8"/>
  <c r="C1359" i="8"/>
  <c r="G24" i="1"/>
  <c r="D1646" i="8"/>
  <c r="D1359" i="8"/>
  <c r="H24" i="1" s="1"/>
  <c r="E1646" i="8"/>
  <c r="E1359" i="8"/>
  <c r="I24" i="1"/>
  <c r="F1646" i="8"/>
  <c r="F1359" i="8"/>
  <c r="J24" i="1" s="1"/>
  <c r="G1646" i="8"/>
  <c r="G1359" i="8"/>
  <c r="K24" i="1" s="1"/>
  <c r="H1646" i="8"/>
  <c r="H1359" i="8"/>
  <c r="L24" i="1"/>
  <c r="I1646" i="8"/>
  <c r="I1359" i="8"/>
  <c r="M24" i="1"/>
  <c r="J1646" i="8"/>
  <c r="J1359" i="8"/>
  <c r="N24" i="1" s="1"/>
  <c r="K1646" i="8"/>
  <c r="K1359" i="8"/>
  <c r="O24" i="1"/>
  <c r="L1646" i="8"/>
  <c r="L1359" i="8"/>
  <c r="P24" i="1" s="1"/>
  <c r="M1646" i="8"/>
  <c r="M1359" i="8"/>
  <c r="Q24" i="1"/>
  <c r="N1646" i="8"/>
  <c r="N1359" i="8"/>
  <c r="R24" i="1" s="1"/>
  <c r="O1646" i="8"/>
  <c r="O1359" i="8"/>
  <c r="S24" i="1" s="1"/>
  <c r="P1646" i="8"/>
  <c r="P1359" i="8"/>
  <c r="T24" i="1"/>
  <c r="Q1646" i="8"/>
  <c r="Q1359" i="8"/>
  <c r="U24" i="1"/>
  <c r="R1646" i="8"/>
  <c r="R1359" i="8"/>
  <c r="V24" i="1" s="1"/>
  <c r="S1646" i="8"/>
  <c r="S1359" i="8"/>
  <c r="W24" i="1"/>
  <c r="T1646" i="8"/>
  <c r="T1359" i="8"/>
  <c r="X24" i="1" s="1"/>
  <c r="U1646" i="8"/>
  <c r="U1359" i="8"/>
  <c r="Y24" i="1"/>
  <c r="V1646" i="8"/>
  <c r="V1359" i="8"/>
  <c r="Z24" i="1" s="1"/>
  <c r="W1646" i="8"/>
  <c r="W1359" i="8"/>
  <c r="AA24" i="1" s="1"/>
  <c r="B1573" i="8"/>
  <c r="B1361" i="8"/>
  <c r="F25" i="1"/>
  <c r="C1573" i="8"/>
  <c r="C1361" i="8"/>
  <c r="G25" i="1"/>
  <c r="D1573" i="8"/>
  <c r="D1361" i="8"/>
  <c r="H25" i="1" s="1"/>
  <c r="E1573" i="8"/>
  <c r="E1361" i="8"/>
  <c r="I25" i="1"/>
  <c r="F1573" i="8"/>
  <c r="F1361" i="8"/>
  <c r="J25" i="1" s="1"/>
  <c r="G1573" i="8"/>
  <c r="G1361" i="8"/>
  <c r="K25" i="1"/>
  <c r="H1573" i="8"/>
  <c r="H1361" i="8"/>
  <c r="L25" i="1" s="1"/>
  <c r="I1573" i="8"/>
  <c r="I1361" i="8"/>
  <c r="M25" i="1" s="1"/>
  <c r="J1573" i="8"/>
  <c r="J1361" i="8"/>
  <c r="N25" i="1"/>
  <c r="K1573" i="8"/>
  <c r="K1361" i="8"/>
  <c r="O25" i="1"/>
  <c r="L1573" i="8"/>
  <c r="L1361" i="8"/>
  <c r="P25" i="1" s="1"/>
  <c r="M1573" i="8"/>
  <c r="M1361" i="8"/>
  <c r="Q25" i="1"/>
  <c r="N1573" i="8"/>
  <c r="N1361" i="8"/>
  <c r="R25" i="1" s="1"/>
  <c r="O1573" i="8"/>
  <c r="O1361" i="8"/>
  <c r="S25" i="1"/>
  <c r="P1573" i="8"/>
  <c r="P1361" i="8"/>
  <c r="T25" i="1" s="1"/>
  <c r="Q1573" i="8"/>
  <c r="Q1361" i="8"/>
  <c r="U25" i="1" s="1"/>
  <c r="R1573" i="8"/>
  <c r="R1361" i="8"/>
  <c r="V25" i="1"/>
  <c r="S1573" i="8"/>
  <c r="S1361" i="8"/>
  <c r="W25" i="1"/>
  <c r="T1573" i="8"/>
  <c r="T1361" i="8"/>
  <c r="X25" i="1" s="1"/>
  <c r="U1573" i="8"/>
  <c r="U1361" i="8"/>
  <c r="Y25" i="1"/>
  <c r="V1573" i="8"/>
  <c r="V1361" i="8"/>
  <c r="Z25" i="1" s="1"/>
  <c r="W1573" i="8"/>
  <c r="W1361" i="8"/>
  <c r="AA25" i="1"/>
  <c r="B1687" i="8"/>
  <c r="B1365" i="8"/>
  <c r="F26" i="1" s="1"/>
  <c r="C1687" i="8"/>
  <c r="C1365" i="8"/>
  <c r="G26" i="1" s="1"/>
  <c r="D1687" i="8"/>
  <c r="D1365" i="8"/>
  <c r="H26" i="1"/>
  <c r="E1687" i="8"/>
  <c r="E1365" i="8"/>
  <c r="I26" i="1"/>
  <c r="F1687" i="8"/>
  <c r="F1365" i="8"/>
  <c r="J26" i="1" s="1"/>
  <c r="G1687" i="8"/>
  <c r="G1365" i="8"/>
  <c r="K26" i="1"/>
  <c r="H1687" i="8"/>
  <c r="H1365" i="8"/>
  <c r="L26" i="1" s="1"/>
  <c r="I1687" i="8"/>
  <c r="I1365" i="8"/>
  <c r="M26" i="1"/>
  <c r="J1687" i="8"/>
  <c r="J1365" i="8"/>
  <c r="N26" i="1" s="1"/>
  <c r="K1687" i="8"/>
  <c r="K1365" i="8"/>
  <c r="O26" i="1" s="1"/>
  <c r="L1687" i="8"/>
  <c r="L1365" i="8"/>
  <c r="P26" i="1"/>
  <c r="M1687" i="8"/>
  <c r="M1365" i="8"/>
  <c r="Q26" i="1"/>
  <c r="N1687" i="8"/>
  <c r="N1365" i="8"/>
  <c r="R26" i="1" s="1"/>
  <c r="O1687" i="8"/>
  <c r="O1365" i="8"/>
  <c r="S26" i="1"/>
  <c r="P1687" i="8"/>
  <c r="P1365" i="8"/>
  <c r="T26" i="1" s="1"/>
  <c r="Q1687" i="8"/>
  <c r="Q1365" i="8"/>
  <c r="U26" i="1"/>
  <c r="R1687" i="8"/>
  <c r="R1365" i="8"/>
  <c r="V26" i="1" s="1"/>
  <c r="S1687" i="8"/>
  <c r="S1365" i="8"/>
  <c r="W26" i="1" s="1"/>
  <c r="T1687" i="8"/>
  <c r="T1365" i="8"/>
  <c r="X26" i="1"/>
  <c r="U1687" i="8"/>
  <c r="U1365" i="8"/>
  <c r="Y26" i="1"/>
  <c r="V1687" i="8"/>
  <c r="V1365" i="8"/>
  <c r="Z26" i="1" s="1"/>
  <c r="W1687" i="8"/>
  <c r="W1365" i="8"/>
  <c r="AA26" i="1"/>
  <c r="B1655" i="8"/>
  <c r="B1368" i="8"/>
  <c r="F27" i="1" s="1"/>
  <c r="C1655" i="8"/>
  <c r="C1368" i="8"/>
  <c r="G27" i="1"/>
  <c r="D1655" i="8"/>
  <c r="D1368" i="8"/>
  <c r="H27" i="1" s="1"/>
  <c r="E1655" i="8"/>
  <c r="E1368" i="8"/>
  <c r="I27" i="1" s="1"/>
  <c r="F1655" i="8"/>
  <c r="F1368" i="8"/>
  <c r="J27" i="1"/>
  <c r="G1655" i="8"/>
  <c r="G1368" i="8"/>
  <c r="K27" i="1"/>
  <c r="H1655" i="8"/>
  <c r="H1368" i="8"/>
  <c r="L27" i="1" s="1"/>
  <c r="I1655" i="8"/>
  <c r="I1368" i="8"/>
  <c r="M27" i="1"/>
  <c r="J1655" i="8"/>
  <c r="J1368" i="8"/>
  <c r="N27" i="1" s="1"/>
  <c r="K1655" i="8"/>
  <c r="K1368" i="8"/>
  <c r="O27" i="1"/>
  <c r="L1655" i="8"/>
  <c r="L1368" i="8"/>
  <c r="P27" i="1" s="1"/>
  <c r="M1655" i="8"/>
  <c r="M1368" i="8"/>
  <c r="Q27" i="1" s="1"/>
  <c r="N1655" i="8"/>
  <c r="N1368" i="8"/>
  <c r="R27" i="1"/>
  <c r="O1655" i="8"/>
  <c r="O1368" i="8"/>
  <c r="S27" i="1"/>
  <c r="P1655" i="8"/>
  <c r="P1368" i="8"/>
  <c r="T27" i="1" s="1"/>
  <c r="Q1655" i="8"/>
  <c r="Q1368" i="8"/>
  <c r="U27" i="1"/>
  <c r="R1655" i="8"/>
  <c r="R1368" i="8"/>
  <c r="V27" i="1" s="1"/>
  <c r="S1655" i="8"/>
  <c r="S1368" i="8"/>
  <c r="W27" i="1"/>
  <c r="T1655" i="8"/>
  <c r="T1368" i="8"/>
  <c r="X27" i="1" s="1"/>
  <c r="U1655" i="8"/>
  <c r="U1368" i="8"/>
  <c r="Y27" i="1" s="1"/>
  <c r="V1655" i="8"/>
  <c r="V1368" i="8"/>
  <c r="Z27" i="1"/>
  <c r="W1655" i="8"/>
  <c r="W1368" i="8"/>
  <c r="AA27" i="1"/>
  <c r="B1369" i="8"/>
  <c r="F28" i="1" s="1"/>
  <c r="C1369" i="8"/>
  <c r="G28" i="1"/>
  <c r="D1369" i="8"/>
  <c r="H28" i="1" s="1"/>
  <c r="E1369" i="8"/>
  <c r="I28" i="1"/>
  <c r="F1369" i="8"/>
  <c r="J28" i="1" s="1"/>
  <c r="G1369" i="8"/>
  <c r="K28" i="1"/>
  <c r="H1369" i="8"/>
  <c r="L28" i="1" s="1"/>
  <c r="I1369" i="8"/>
  <c r="M28" i="1"/>
  <c r="J1369" i="8"/>
  <c r="N28" i="1" s="1"/>
  <c r="K1369" i="8"/>
  <c r="O28" i="1"/>
  <c r="L1369" i="8"/>
  <c r="P28" i="1" s="1"/>
  <c r="M1369" i="8"/>
  <c r="Q28" i="1"/>
  <c r="N1369" i="8"/>
  <c r="R28" i="1" s="1"/>
  <c r="O1369" i="8"/>
  <c r="S28" i="1"/>
  <c r="P1369" i="8"/>
  <c r="T28" i="1" s="1"/>
  <c r="Q1369" i="8"/>
  <c r="U28" i="1"/>
  <c r="R1369" i="8"/>
  <c r="V28" i="1" s="1"/>
  <c r="S1369" i="8"/>
  <c r="W28" i="1"/>
  <c r="T1369" i="8"/>
  <c r="X28" i="1" s="1"/>
  <c r="U1369" i="8"/>
  <c r="Y28" i="1"/>
  <c r="V1369" i="8"/>
  <c r="Z28" i="1" s="1"/>
  <c r="W1369" i="8"/>
  <c r="AA28" i="1"/>
  <c r="B1559" i="8"/>
  <c r="B1371" i="8"/>
  <c r="F29" i="1" s="1"/>
  <c r="C1559" i="8"/>
  <c r="C1371" i="8"/>
  <c r="G29" i="1"/>
  <c r="D1559" i="8"/>
  <c r="D1371" i="8"/>
  <c r="H29" i="1" s="1"/>
  <c r="E1559" i="8"/>
  <c r="E1371" i="8"/>
  <c r="I29" i="1"/>
  <c r="F1559" i="8"/>
  <c r="F1371" i="8"/>
  <c r="J29" i="1" s="1"/>
  <c r="G1559" i="8"/>
  <c r="G1371" i="8"/>
  <c r="K29" i="1" s="1"/>
  <c r="H1559" i="8"/>
  <c r="H1371" i="8"/>
  <c r="L29" i="1"/>
  <c r="I1559" i="8"/>
  <c r="I1371" i="8"/>
  <c r="M29" i="1"/>
  <c r="J1559" i="8"/>
  <c r="J1371" i="8"/>
  <c r="N29" i="1" s="1"/>
  <c r="K1559" i="8"/>
  <c r="K1371" i="8"/>
  <c r="O29" i="1"/>
  <c r="L1559" i="8"/>
  <c r="L1371" i="8"/>
  <c r="P29" i="1" s="1"/>
  <c r="M1559" i="8"/>
  <c r="M1371" i="8"/>
  <c r="Q29" i="1"/>
  <c r="N1559" i="8"/>
  <c r="N1371" i="8"/>
  <c r="R29" i="1" s="1"/>
  <c r="O1559" i="8"/>
  <c r="O1371" i="8"/>
  <c r="S29" i="1" s="1"/>
  <c r="P1559" i="8"/>
  <c r="P1371" i="8"/>
  <c r="T29" i="1"/>
  <c r="Q1559" i="8"/>
  <c r="Q1371" i="8"/>
  <c r="U29" i="1"/>
  <c r="R1559" i="8"/>
  <c r="R1371" i="8"/>
  <c r="V29" i="1" s="1"/>
  <c r="S1559" i="8"/>
  <c r="S1371" i="8"/>
  <c r="W29" i="1"/>
  <c r="T1559" i="8"/>
  <c r="T1371" i="8"/>
  <c r="X29" i="1" s="1"/>
  <c r="U1559" i="8"/>
  <c r="U1371" i="8"/>
  <c r="Y29" i="1"/>
  <c r="V1559" i="8"/>
  <c r="V1371" i="8"/>
  <c r="Z29" i="1" s="1"/>
  <c r="W1559" i="8"/>
  <c r="W1371" i="8"/>
  <c r="AA29" i="1" s="1"/>
  <c r="B1695" i="8"/>
  <c r="B1374" i="8"/>
  <c r="F30" i="1"/>
  <c r="C1695" i="8"/>
  <c r="C1374" i="8"/>
  <c r="G30" i="1"/>
  <c r="D1695" i="8"/>
  <c r="D1374" i="8"/>
  <c r="H30" i="1" s="1"/>
  <c r="E1695" i="8"/>
  <c r="E1374" i="8"/>
  <c r="I30" i="1"/>
  <c r="F1695" i="8"/>
  <c r="F1374" i="8"/>
  <c r="J30" i="1" s="1"/>
  <c r="G1695" i="8"/>
  <c r="G1374" i="8"/>
  <c r="K30" i="1"/>
  <c r="H1695" i="8"/>
  <c r="H1374" i="8"/>
  <c r="L30" i="1" s="1"/>
  <c r="I1695" i="8"/>
  <c r="I1374" i="8"/>
  <c r="M30" i="1" s="1"/>
  <c r="J1695" i="8"/>
  <c r="J1374" i="8"/>
  <c r="N30" i="1"/>
  <c r="K1695" i="8"/>
  <c r="K1374" i="8"/>
  <c r="O30" i="1"/>
  <c r="L1695" i="8"/>
  <c r="L1374" i="8"/>
  <c r="P30" i="1" s="1"/>
  <c r="M1695" i="8"/>
  <c r="M1374" i="8"/>
  <c r="Q30" i="1"/>
  <c r="N1695" i="8"/>
  <c r="N1374" i="8"/>
  <c r="R30" i="1" s="1"/>
  <c r="O1695" i="8"/>
  <c r="O1374" i="8"/>
  <c r="S30" i="1"/>
  <c r="P1695" i="8"/>
  <c r="P1374" i="8"/>
  <c r="T30" i="1" s="1"/>
  <c r="Q1695" i="8"/>
  <c r="Q1374" i="8"/>
  <c r="U30" i="1" s="1"/>
  <c r="R1695" i="8"/>
  <c r="R1374" i="8"/>
  <c r="V30" i="1"/>
  <c r="S1695" i="8"/>
  <c r="S1374" i="8"/>
  <c r="W30" i="1"/>
  <c r="T1695" i="8"/>
  <c r="T1374" i="8"/>
  <c r="X30" i="1" s="1"/>
  <c r="U1695" i="8"/>
  <c r="U1374" i="8"/>
  <c r="Y30" i="1"/>
  <c r="V1695" i="8"/>
  <c r="V1374" i="8"/>
  <c r="Z30" i="1" s="1"/>
  <c r="W1695" i="8"/>
  <c r="W1374" i="8"/>
  <c r="AA30" i="1"/>
  <c r="B1624" i="8"/>
  <c r="B1378" i="8"/>
  <c r="F31" i="1" s="1"/>
  <c r="C1624" i="8"/>
  <c r="C1378" i="8"/>
  <c r="G31" i="1" s="1"/>
  <c r="D1624" i="8"/>
  <c r="D1378" i="8"/>
  <c r="H31" i="1"/>
  <c r="E1624" i="8"/>
  <c r="E1378" i="8"/>
  <c r="I31" i="1"/>
  <c r="F1624" i="8"/>
  <c r="F1378" i="8"/>
  <c r="J31" i="1" s="1"/>
  <c r="G1624" i="8"/>
  <c r="G1378" i="8"/>
  <c r="K31" i="1"/>
  <c r="H1624" i="8"/>
  <c r="H1378" i="8"/>
  <c r="L31" i="1" s="1"/>
  <c r="I1624" i="8"/>
  <c r="I1378" i="8"/>
  <c r="M31" i="1"/>
  <c r="J1624" i="8"/>
  <c r="J1378" i="8"/>
  <c r="N31" i="1" s="1"/>
  <c r="K1624" i="8"/>
  <c r="K1378" i="8"/>
  <c r="O31" i="1" s="1"/>
  <c r="L1624" i="8"/>
  <c r="L1378" i="8"/>
  <c r="P31" i="1"/>
  <c r="M1624" i="8"/>
  <c r="M1378" i="8"/>
  <c r="Q31" i="1"/>
  <c r="N1624" i="8"/>
  <c r="N1378" i="8"/>
  <c r="R31" i="1" s="1"/>
  <c r="O1624" i="8"/>
  <c r="O1378" i="8"/>
  <c r="S31" i="1"/>
  <c r="P1624" i="8"/>
  <c r="P1378" i="8"/>
  <c r="T31" i="1" s="1"/>
  <c r="Q1624" i="8"/>
  <c r="Q1378" i="8"/>
  <c r="U31" i="1"/>
  <c r="R1624" i="8"/>
  <c r="R1378" i="8"/>
  <c r="V31" i="1" s="1"/>
  <c r="S1624" i="8"/>
  <c r="S1378" i="8"/>
  <c r="W31" i="1" s="1"/>
  <c r="T1624" i="8"/>
  <c r="T1378" i="8"/>
  <c r="X31" i="1"/>
  <c r="U1624" i="8"/>
  <c r="U1378" i="8"/>
  <c r="Y31" i="1"/>
  <c r="V1624" i="8"/>
  <c r="V1378" i="8"/>
  <c r="Z31" i="1" s="1"/>
  <c r="W1624" i="8"/>
  <c r="W1378" i="8"/>
  <c r="AA31" i="1"/>
  <c r="B1696" i="8"/>
  <c r="B1379" i="8"/>
  <c r="F32" i="1" s="1"/>
  <c r="C1696" i="8"/>
  <c r="C1379" i="8"/>
  <c r="G32" i="1"/>
  <c r="D1696" i="8"/>
  <c r="D1379" i="8"/>
  <c r="H32" i="1" s="1"/>
  <c r="E1696" i="8"/>
  <c r="E1379" i="8"/>
  <c r="I32" i="1" s="1"/>
  <c r="F1696" i="8"/>
  <c r="F1379" i="8"/>
  <c r="J32" i="1"/>
  <c r="G1696" i="8"/>
  <c r="G1379" i="8"/>
  <c r="K32" i="1"/>
  <c r="H1696" i="8"/>
  <c r="H1379" i="8"/>
  <c r="L32" i="1" s="1"/>
  <c r="I1696" i="8"/>
  <c r="I1379" i="8"/>
  <c r="M32" i="1"/>
  <c r="J1696" i="8"/>
  <c r="J1379" i="8"/>
  <c r="N32" i="1" s="1"/>
  <c r="K1696" i="8"/>
  <c r="K1379" i="8"/>
  <c r="O32" i="1"/>
  <c r="L1696" i="8"/>
  <c r="L1379" i="8"/>
  <c r="P32" i="1" s="1"/>
  <c r="M1696" i="8"/>
  <c r="M1379" i="8"/>
  <c r="Q32" i="1" s="1"/>
  <c r="N1696" i="8"/>
  <c r="N1379" i="8"/>
  <c r="R32" i="1"/>
  <c r="O1696" i="8"/>
  <c r="O1379" i="8"/>
  <c r="S32" i="1"/>
  <c r="P1696" i="8"/>
  <c r="P1379" i="8"/>
  <c r="T32" i="1" s="1"/>
  <c r="Q1696" i="8"/>
  <c r="Q1379" i="8"/>
  <c r="U32" i="1"/>
  <c r="R1696" i="8"/>
  <c r="R1379" i="8"/>
  <c r="V32" i="1" s="1"/>
  <c r="S1696" i="8"/>
  <c r="S1379" i="8"/>
  <c r="W32" i="1"/>
  <c r="T1696" i="8"/>
  <c r="T1379" i="8"/>
  <c r="X32" i="1" s="1"/>
  <c r="U1696" i="8"/>
  <c r="U1379" i="8"/>
  <c r="Y32" i="1" s="1"/>
  <c r="V1696" i="8"/>
  <c r="V1379" i="8"/>
  <c r="Z32" i="1"/>
  <c r="W1696" i="8"/>
  <c r="W1379" i="8"/>
  <c r="AA32" i="1"/>
  <c r="B1380" i="8"/>
  <c r="F33" i="1" s="1"/>
  <c r="C1380" i="8"/>
  <c r="G33" i="1"/>
  <c r="D1380" i="8"/>
  <c r="H33" i="1" s="1"/>
  <c r="E1380" i="8"/>
  <c r="I33" i="1"/>
  <c r="F1380" i="8"/>
  <c r="J33" i="1" s="1"/>
  <c r="G1380" i="8"/>
  <c r="K33" i="1"/>
  <c r="H1380" i="8"/>
  <c r="L33" i="1" s="1"/>
  <c r="I1380" i="8"/>
  <c r="M33" i="1"/>
  <c r="J1380" i="8"/>
  <c r="N33" i="1" s="1"/>
  <c r="K1380" i="8"/>
  <c r="O33" i="1"/>
  <c r="L1380" i="8"/>
  <c r="P33" i="1" s="1"/>
  <c r="M1380" i="8"/>
  <c r="Q33" i="1"/>
  <c r="N1380" i="8"/>
  <c r="R33" i="1" s="1"/>
  <c r="O1380" i="8"/>
  <c r="S33" i="1"/>
  <c r="P1380" i="8"/>
  <c r="T33" i="1" s="1"/>
  <c r="Q1380" i="8"/>
  <c r="U33" i="1"/>
  <c r="R1380" i="8"/>
  <c r="V33" i="1" s="1"/>
  <c r="S1380" i="8"/>
  <c r="W33" i="1"/>
  <c r="T1380" i="8"/>
  <c r="X33" i="1" s="1"/>
  <c r="U1380" i="8"/>
  <c r="Y33" i="1"/>
  <c r="V1380" i="8"/>
  <c r="Z33" i="1" s="1"/>
  <c r="W1380" i="8"/>
  <c r="AA33" i="1"/>
  <c r="B1381" i="8"/>
  <c r="F34" i="1" s="1"/>
  <c r="C1381" i="8"/>
  <c r="G34" i="1"/>
  <c r="D1381" i="8"/>
  <c r="H34" i="1" s="1"/>
  <c r="E1381" i="8"/>
  <c r="I34" i="1"/>
  <c r="F1381" i="8"/>
  <c r="J34" i="1" s="1"/>
  <c r="G1381" i="8"/>
  <c r="K34" i="1"/>
  <c r="H1381" i="8"/>
  <c r="L34" i="1" s="1"/>
  <c r="I1381" i="8"/>
  <c r="M34" i="1"/>
  <c r="J1381" i="8"/>
  <c r="N34" i="1" s="1"/>
  <c r="K1381" i="8"/>
  <c r="O34" i="1"/>
  <c r="L1381" i="8"/>
  <c r="P34" i="1" s="1"/>
  <c r="M1381" i="8"/>
  <c r="Q34" i="1"/>
  <c r="N1381" i="8"/>
  <c r="R34" i="1" s="1"/>
  <c r="O1381" i="8"/>
  <c r="S34" i="1"/>
  <c r="P1381" i="8"/>
  <c r="T34" i="1" s="1"/>
  <c r="Q1381" i="8"/>
  <c r="U34" i="1"/>
  <c r="R1381" i="8"/>
  <c r="V34" i="1" s="1"/>
  <c r="S1381" i="8"/>
  <c r="W34" i="1"/>
  <c r="T1381" i="8"/>
  <c r="X34" i="1" s="1"/>
  <c r="U1381" i="8"/>
  <c r="Y34" i="1"/>
  <c r="V1381" i="8"/>
  <c r="Z34" i="1" s="1"/>
  <c r="W1381" i="8"/>
  <c r="AA34" i="1"/>
  <c r="B1617" i="8"/>
  <c r="B1384" i="8"/>
  <c r="F35" i="1" s="1"/>
  <c r="C1617" i="8"/>
  <c r="C1384" i="8"/>
  <c r="G35" i="1"/>
  <c r="D1617" i="8"/>
  <c r="D1384" i="8"/>
  <c r="H35" i="1" s="1"/>
  <c r="E1617" i="8"/>
  <c r="E1384" i="8"/>
  <c r="I35" i="1"/>
  <c r="F1617" i="8"/>
  <c r="F1384" i="8"/>
  <c r="J35" i="1" s="1"/>
  <c r="G1617" i="8"/>
  <c r="G1384" i="8"/>
  <c r="K35" i="1" s="1"/>
  <c r="H1617" i="8"/>
  <c r="H1384" i="8"/>
  <c r="L35" i="1"/>
  <c r="I1617" i="8"/>
  <c r="I1384" i="8"/>
  <c r="M35" i="1"/>
  <c r="J1617" i="8"/>
  <c r="J1384" i="8"/>
  <c r="N35" i="1" s="1"/>
  <c r="K1617" i="8"/>
  <c r="K1384" i="8"/>
  <c r="O35" i="1"/>
  <c r="L1617" i="8"/>
  <c r="L1384" i="8"/>
  <c r="P35" i="1" s="1"/>
  <c r="M1617" i="8"/>
  <c r="M1384" i="8"/>
  <c r="Q35" i="1"/>
  <c r="N1617" i="8"/>
  <c r="N1384" i="8"/>
  <c r="R35" i="1" s="1"/>
  <c r="O1617" i="8"/>
  <c r="O1384" i="8"/>
  <c r="S35" i="1" s="1"/>
  <c r="P1617" i="8"/>
  <c r="P1384" i="8"/>
  <c r="T35" i="1"/>
  <c r="Q1617" i="8"/>
  <c r="Q1384" i="8"/>
  <c r="U35" i="1"/>
  <c r="R1617" i="8"/>
  <c r="R1384" i="8"/>
  <c r="V35" i="1" s="1"/>
  <c r="S1617" i="8"/>
  <c r="S1384" i="8"/>
  <c r="W35" i="1"/>
  <c r="T1617" i="8"/>
  <c r="T1384" i="8"/>
  <c r="X35" i="1" s="1"/>
  <c r="U1617" i="8"/>
  <c r="U1384" i="8"/>
  <c r="Y35" i="1"/>
  <c r="V1617" i="8"/>
  <c r="V1384" i="8"/>
  <c r="Z35" i="1" s="1"/>
  <c r="W1617" i="8"/>
  <c r="W1384" i="8"/>
  <c r="AA35" i="1" s="1"/>
  <c r="B1385" i="8"/>
  <c r="F36" i="1"/>
  <c r="C1385" i="8"/>
  <c r="G36" i="1" s="1"/>
  <c r="D1385" i="8"/>
  <c r="H36" i="1"/>
  <c r="E1385" i="8"/>
  <c r="I36" i="1" s="1"/>
  <c r="F1385" i="8"/>
  <c r="J36" i="1"/>
  <c r="G1385" i="8"/>
  <c r="K36" i="1" s="1"/>
  <c r="H1385" i="8"/>
  <c r="L36" i="1"/>
  <c r="I1385" i="8"/>
  <c r="M36" i="1" s="1"/>
  <c r="J1385" i="8"/>
  <c r="N36" i="1"/>
  <c r="K1385" i="8"/>
  <c r="O36" i="1" s="1"/>
  <c r="L1385" i="8"/>
  <c r="P36" i="1"/>
  <c r="M1385" i="8"/>
  <c r="Q36" i="1" s="1"/>
  <c r="N1385" i="8"/>
  <c r="R36" i="1"/>
  <c r="O1385" i="8"/>
  <c r="S36" i="1" s="1"/>
  <c r="P1385" i="8"/>
  <c r="T36" i="1"/>
  <c r="Q1385" i="8"/>
  <c r="U36" i="1" s="1"/>
  <c r="R1385" i="8"/>
  <c r="V36" i="1"/>
  <c r="S1385" i="8"/>
  <c r="W36" i="1" s="1"/>
  <c r="T1385" i="8"/>
  <c r="X36" i="1"/>
  <c r="U1385" i="8"/>
  <c r="Y36" i="1" s="1"/>
  <c r="V1385" i="8"/>
  <c r="Z36" i="1"/>
  <c r="W1385" i="8"/>
  <c r="AA36" i="1" s="1"/>
  <c r="B1386" i="8"/>
  <c r="F37" i="1"/>
  <c r="C1386" i="8"/>
  <c r="G37" i="1" s="1"/>
  <c r="D1386" i="8"/>
  <c r="H37" i="1"/>
  <c r="E1386" i="8"/>
  <c r="I37" i="1" s="1"/>
  <c r="F1386" i="8"/>
  <c r="J37" i="1"/>
  <c r="G1386" i="8"/>
  <c r="K37" i="1" s="1"/>
  <c r="H1386" i="8"/>
  <c r="L37" i="1"/>
  <c r="I1386" i="8"/>
  <c r="M37" i="1" s="1"/>
  <c r="J1386" i="8"/>
  <c r="N37" i="1"/>
  <c r="K1386" i="8"/>
  <c r="O37" i="1" s="1"/>
  <c r="L1386" i="8"/>
  <c r="P37" i="1"/>
  <c r="M1386" i="8"/>
  <c r="Q37" i="1" s="1"/>
  <c r="N1386" i="8"/>
  <c r="R37" i="1"/>
  <c r="O1386" i="8"/>
  <c r="S37" i="1" s="1"/>
  <c r="P1386" i="8"/>
  <c r="T37" i="1"/>
  <c r="Q1386" i="8"/>
  <c r="U37" i="1" s="1"/>
  <c r="R1386" i="8"/>
  <c r="V37" i="1"/>
  <c r="S1386" i="8"/>
  <c r="W37" i="1" s="1"/>
  <c r="T1386" i="8"/>
  <c r="X37" i="1"/>
  <c r="U1386" i="8"/>
  <c r="Y37" i="1" s="1"/>
  <c r="V1386" i="8"/>
  <c r="Z37" i="1"/>
  <c r="W1386" i="8"/>
  <c r="AA37" i="1" s="1"/>
  <c r="B1574" i="8"/>
  <c r="B1387" i="8"/>
  <c r="F38" i="1"/>
  <c r="C1574" i="8"/>
  <c r="C1387" i="8"/>
  <c r="G38" i="1"/>
  <c r="D1574" i="8"/>
  <c r="D1387" i="8"/>
  <c r="H38" i="1" s="1"/>
  <c r="E1574" i="8"/>
  <c r="E1387" i="8"/>
  <c r="I38" i="1"/>
  <c r="F1574" i="8"/>
  <c r="F1387" i="8"/>
  <c r="J38" i="1" s="1"/>
  <c r="G1574" i="8"/>
  <c r="G1387" i="8"/>
  <c r="K38" i="1"/>
  <c r="H1574" i="8"/>
  <c r="H1387" i="8"/>
  <c r="L38" i="1" s="1"/>
  <c r="I1574" i="8"/>
  <c r="I1387" i="8"/>
  <c r="M38" i="1" s="1"/>
  <c r="J1574" i="8"/>
  <c r="J1387" i="8"/>
  <c r="N38" i="1"/>
  <c r="K1574" i="8"/>
  <c r="K1387" i="8"/>
  <c r="O38" i="1"/>
  <c r="L1574" i="8"/>
  <c r="L1387" i="8"/>
  <c r="P38" i="1" s="1"/>
  <c r="M1574" i="8"/>
  <c r="M1387" i="8"/>
  <c r="Q38" i="1"/>
  <c r="N1574" i="8"/>
  <c r="N1387" i="8"/>
  <c r="R38" i="1" s="1"/>
  <c r="O1574" i="8"/>
  <c r="O1387" i="8"/>
  <c r="S38" i="1"/>
  <c r="P1574" i="8"/>
  <c r="P1387" i="8"/>
  <c r="T38" i="1" s="1"/>
  <c r="Q1574" i="8"/>
  <c r="Q1387" i="8"/>
  <c r="U38" i="1" s="1"/>
  <c r="R1574" i="8"/>
  <c r="R1387" i="8"/>
  <c r="V38" i="1"/>
  <c r="S1574" i="8"/>
  <c r="S1387" i="8"/>
  <c r="W38" i="1"/>
  <c r="T1574" i="8"/>
  <c r="T1387" i="8"/>
  <c r="X38" i="1" s="1"/>
  <c r="U1574" i="8"/>
  <c r="U1387" i="8"/>
  <c r="Y38" i="1"/>
  <c r="V1574" i="8"/>
  <c r="V1387" i="8"/>
  <c r="Z38" i="1" s="1"/>
  <c r="W1574" i="8"/>
  <c r="W1387" i="8"/>
  <c r="AA38" i="1"/>
  <c r="B1388" i="8"/>
  <c r="F39" i="1"/>
  <c r="C1388" i="8"/>
  <c r="G39" i="1"/>
  <c r="D1388" i="8"/>
  <c r="H39" i="1"/>
  <c r="E1388" i="8"/>
  <c r="I39" i="1"/>
  <c r="F1388" i="8"/>
  <c r="J39" i="1"/>
  <c r="G1388" i="8"/>
  <c r="K39" i="1"/>
  <c r="H1388" i="8"/>
  <c r="L39" i="1"/>
  <c r="I1388" i="8"/>
  <c r="M39" i="1"/>
  <c r="J1388" i="8"/>
  <c r="N39" i="1"/>
  <c r="K1388" i="8"/>
  <c r="O39" i="1"/>
  <c r="L1388" i="8"/>
  <c r="P39" i="1"/>
  <c r="M1388" i="8"/>
  <c r="Q39" i="1"/>
  <c r="N1388" i="8"/>
  <c r="R39" i="1"/>
  <c r="O1388" i="8"/>
  <c r="S39" i="1"/>
  <c r="P1388" i="8"/>
  <c r="T39" i="1"/>
  <c r="Q1388" i="8"/>
  <c r="U39" i="1"/>
  <c r="R1388" i="8"/>
  <c r="V39" i="1"/>
  <c r="S1388" i="8"/>
  <c r="W39" i="1"/>
  <c r="T1388" i="8"/>
  <c r="X39" i="1"/>
  <c r="U1388" i="8"/>
  <c r="Y39" i="1"/>
  <c r="V1388" i="8"/>
  <c r="Z39" i="1"/>
  <c r="W1388" i="8"/>
  <c r="AA39" i="1"/>
  <c r="B1697" i="8"/>
  <c r="B1391" i="8"/>
  <c r="F40" i="1" s="1"/>
  <c r="C1697" i="8"/>
  <c r="C1391" i="8"/>
  <c r="G40" i="1" s="1"/>
  <c r="D1697" i="8"/>
  <c r="D1391" i="8"/>
  <c r="H40" i="1"/>
  <c r="E1697" i="8"/>
  <c r="E1391" i="8"/>
  <c r="I40" i="1"/>
  <c r="F1697" i="8"/>
  <c r="F1391" i="8"/>
  <c r="J40" i="1" s="1"/>
  <c r="G1697" i="8"/>
  <c r="G1391" i="8"/>
  <c r="K40" i="1"/>
  <c r="H1697" i="8"/>
  <c r="H1391" i="8"/>
  <c r="L40" i="1" s="1"/>
  <c r="I1697" i="8"/>
  <c r="I1391" i="8"/>
  <c r="M40" i="1"/>
  <c r="J1697" i="8"/>
  <c r="J1391" i="8"/>
  <c r="N40" i="1" s="1"/>
  <c r="K1697" i="8"/>
  <c r="K1391" i="8"/>
  <c r="O40" i="1" s="1"/>
  <c r="L1697" i="8"/>
  <c r="L1391" i="8"/>
  <c r="P40" i="1"/>
  <c r="M1697" i="8"/>
  <c r="M1391" i="8"/>
  <c r="Q40" i="1"/>
  <c r="N1697" i="8"/>
  <c r="N1391" i="8"/>
  <c r="R40" i="1" s="1"/>
  <c r="O1697" i="8"/>
  <c r="O1391" i="8"/>
  <c r="S40" i="1"/>
  <c r="P1697" i="8"/>
  <c r="P1391" i="8"/>
  <c r="T40" i="1" s="1"/>
  <c r="Q1697" i="8"/>
  <c r="Q1391" i="8"/>
  <c r="U40" i="1"/>
  <c r="R1697" i="8"/>
  <c r="R1391" i="8"/>
  <c r="V40" i="1" s="1"/>
  <c r="S1697" i="8"/>
  <c r="S1391" i="8"/>
  <c r="W40" i="1" s="1"/>
  <c r="T1697" i="8"/>
  <c r="T1391" i="8"/>
  <c r="X40" i="1"/>
  <c r="U1697" i="8"/>
  <c r="U1391" i="8"/>
  <c r="Y40" i="1"/>
  <c r="V1697" i="8"/>
  <c r="V1391" i="8"/>
  <c r="Z40" i="1" s="1"/>
  <c r="W1697" i="8"/>
  <c r="W1391" i="8"/>
  <c r="AA40" i="1"/>
  <c r="B1560" i="8"/>
  <c r="B1395" i="8"/>
  <c r="F41" i="1" s="1"/>
  <c r="C1560" i="8"/>
  <c r="C1395" i="8"/>
  <c r="G41" i="1"/>
  <c r="D1560" i="8"/>
  <c r="D1395" i="8"/>
  <c r="H41" i="1" s="1"/>
  <c r="E1560" i="8"/>
  <c r="E1395" i="8"/>
  <c r="I41" i="1" s="1"/>
  <c r="F1560" i="8"/>
  <c r="F1395" i="8"/>
  <c r="J41" i="1"/>
  <c r="G1560" i="8"/>
  <c r="G1395" i="8"/>
  <c r="K41" i="1"/>
  <c r="H1560" i="8"/>
  <c r="H1395" i="8"/>
  <c r="L41" i="1" s="1"/>
  <c r="I1560" i="8"/>
  <c r="I1395" i="8"/>
  <c r="M41" i="1"/>
  <c r="J1560" i="8"/>
  <c r="J1395" i="8"/>
  <c r="N41" i="1" s="1"/>
  <c r="K1560" i="8"/>
  <c r="K1395" i="8"/>
  <c r="O41" i="1"/>
  <c r="L1560" i="8"/>
  <c r="L1395" i="8"/>
  <c r="P41" i="1" s="1"/>
  <c r="M1560" i="8"/>
  <c r="M1395" i="8"/>
  <c r="Q41" i="1" s="1"/>
  <c r="N1560" i="8"/>
  <c r="N1395" i="8"/>
  <c r="R41" i="1"/>
  <c r="O1560" i="8"/>
  <c r="O1395" i="8"/>
  <c r="S41" i="1"/>
  <c r="P1560" i="8"/>
  <c r="P1395" i="8"/>
  <c r="T41" i="1" s="1"/>
  <c r="Q1560" i="8"/>
  <c r="Q1395" i="8"/>
  <c r="U41" i="1"/>
  <c r="R1560" i="8"/>
  <c r="R1395" i="8"/>
  <c r="V41" i="1" s="1"/>
  <c r="S1560" i="8"/>
  <c r="S1395" i="8"/>
  <c r="W41" i="1"/>
  <c r="T1560" i="8"/>
  <c r="T1395" i="8"/>
  <c r="X41" i="1" s="1"/>
  <c r="U1560" i="8"/>
  <c r="U1395" i="8"/>
  <c r="Y41" i="1" s="1"/>
  <c r="V1560" i="8"/>
  <c r="V1395" i="8"/>
  <c r="Z41" i="1"/>
  <c r="W1560" i="8"/>
  <c r="W1395" i="8"/>
  <c r="AA41" i="1"/>
  <c r="B1637" i="8"/>
  <c r="B1396" i="8"/>
  <c r="F42" i="1" s="1"/>
  <c r="C1637" i="8"/>
  <c r="C1396" i="8"/>
  <c r="G42" i="1"/>
  <c r="D1637" i="8"/>
  <c r="D1396" i="8"/>
  <c r="H42" i="1" s="1"/>
  <c r="E1637" i="8"/>
  <c r="E1396" i="8"/>
  <c r="I42" i="1"/>
  <c r="F1637" i="8"/>
  <c r="F1396" i="8"/>
  <c r="J42" i="1" s="1"/>
  <c r="G1637" i="8"/>
  <c r="G1396" i="8"/>
  <c r="K42" i="1" s="1"/>
  <c r="H1637" i="8"/>
  <c r="H1396" i="8"/>
  <c r="L42" i="1"/>
  <c r="I1637" i="8"/>
  <c r="I1396" i="8"/>
  <c r="M42" i="1"/>
  <c r="J1637" i="8"/>
  <c r="J1396" i="8"/>
  <c r="N42" i="1" s="1"/>
  <c r="K1637" i="8"/>
  <c r="K1396" i="8"/>
  <c r="O42" i="1"/>
  <c r="L1637" i="8"/>
  <c r="L1396" i="8"/>
  <c r="P42" i="1" s="1"/>
  <c r="M1637" i="8"/>
  <c r="M1396" i="8"/>
  <c r="Q42" i="1"/>
  <c r="N1637" i="8"/>
  <c r="N1396" i="8"/>
  <c r="R42" i="1" s="1"/>
  <c r="O1637" i="8"/>
  <c r="O1396" i="8"/>
  <c r="S42" i="1" s="1"/>
  <c r="P1637" i="8"/>
  <c r="P1396" i="8"/>
  <c r="T42" i="1"/>
  <c r="Q1637" i="8"/>
  <c r="Q1396" i="8"/>
  <c r="U42" i="1"/>
  <c r="R1637" i="8"/>
  <c r="R1396" i="8"/>
  <c r="V42" i="1" s="1"/>
  <c r="S1637" i="8"/>
  <c r="S1396" i="8"/>
  <c r="W42" i="1"/>
  <c r="T1637" i="8"/>
  <c r="T1396" i="8"/>
  <c r="X42" i="1" s="1"/>
  <c r="U1637" i="8"/>
  <c r="U1396" i="8"/>
  <c r="Y42" i="1"/>
  <c r="V1637" i="8"/>
  <c r="V1396" i="8"/>
  <c r="Z42" i="1" s="1"/>
  <c r="W1637" i="8"/>
  <c r="W1396" i="8"/>
  <c r="AA42" i="1" s="1"/>
  <c r="B1398" i="8"/>
  <c r="F43" i="1"/>
  <c r="C1398" i="8"/>
  <c r="G43" i="1" s="1"/>
  <c r="D1398" i="8"/>
  <c r="H43" i="1"/>
  <c r="E1398" i="8"/>
  <c r="I43" i="1" s="1"/>
  <c r="F1398" i="8"/>
  <c r="J43" i="1"/>
  <c r="G1398" i="8"/>
  <c r="K43" i="1" s="1"/>
  <c r="H1398" i="8"/>
  <c r="L43" i="1"/>
  <c r="I1398" i="8"/>
  <c r="M43" i="1" s="1"/>
  <c r="J1398" i="8"/>
  <c r="N43" i="1"/>
  <c r="K1398" i="8"/>
  <c r="O43" i="1" s="1"/>
  <c r="L1398" i="8"/>
  <c r="P43" i="1"/>
  <c r="M1398" i="8"/>
  <c r="Q43" i="1" s="1"/>
  <c r="N1398" i="8"/>
  <c r="R43" i="1"/>
  <c r="O1398" i="8"/>
  <c r="S43" i="1" s="1"/>
  <c r="P1398" i="8"/>
  <c r="T43" i="1"/>
  <c r="Q1398" i="8"/>
  <c r="U43" i="1" s="1"/>
  <c r="R1398" i="8"/>
  <c r="V43" i="1"/>
  <c r="S1398" i="8"/>
  <c r="W43" i="1" s="1"/>
  <c r="T1398" i="8"/>
  <c r="X43" i="1"/>
  <c r="U1398" i="8"/>
  <c r="Y43" i="1"/>
  <c r="V1398" i="8"/>
  <c r="Z43" i="1"/>
  <c r="W1398" i="8"/>
  <c r="AA43" i="1"/>
  <c r="B1595" i="8"/>
  <c r="B1402" i="8"/>
  <c r="F44" i="1"/>
  <c r="C1595" i="8"/>
  <c r="C1402" i="8"/>
  <c r="G44" i="1"/>
  <c r="D1595" i="8"/>
  <c r="D1402" i="8"/>
  <c r="H44" i="1" s="1"/>
  <c r="E1595" i="8"/>
  <c r="E1402" i="8"/>
  <c r="I44" i="1"/>
  <c r="F1595" i="8"/>
  <c r="F1402" i="8"/>
  <c r="J44" i="1" s="1"/>
  <c r="G1595" i="8"/>
  <c r="G1402" i="8"/>
  <c r="K44" i="1"/>
  <c r="H1595" i="8"/>
  <c r="H1402" i="8"/>
  <c r="L44" i="1" s="1"/>
  <c r="I1595" i="8"/>
  <c r="I1402" i="8"/>
  <c r="M44" i="1" s="1"/>
  <c r="J1595" i="8"/>
  <c r="J1402" i="8"/>
  <c r="N44" i="1" s="1"/>
  <c r="K1595" i="8"/>
  <c r="K1402" i="8"/>
  <c r="O44" i="1"/>
  <c r="L1595" i="8"/>
  <c r="L1402" i="8"/>
  <c r="P44" i="1" s="1"/>
  <c r="M1595" i="8"/>
  <c r="M1402" i="8"/>
  <c r="Q44" i="1" s="1"/>
  <c r="N1595" i="8"/>
  <c r="N1402" i="8"/>
  <c r="R44" i="1"/>
  <c r="O1595" i="8"/>
  <c r="O1402" i="8"/>
  <c r="S44" i="1"/>
  <c r="P1595" i="8"/>
  <c r="P1402" i="8"/>
  <c r="T44" i="1" s="1"/>
  <c r="Q1595" i="8"/>
  <c r="Q1402" i="8"/>
  <c r="U44" i="1"/>
  <c r="R1595" i="8"/>
  <c r="R1402" i="8"/>
  <c r="V44" i="1"/>
  <c r="S1595" i="8"/>
  <c r="S1402" i="8"/>
  <c r="W44" i="1"/>
  <c r="T1595" i="8"/>
  <c r="T1402" i="8"/>
  <c r="X44" i="1" s="1"/>
  <c r="U1595" i="8"/>
  <c r="U1402" i="8"/>
  <c r="Y44" i="1"/>
  <c r="V1595" i="8"/>
  <c r="V1402" i="8"/>
  <c r="Z44" i="1" s="1"/>
  <c r="W1595" i="8"/>
  <c r="W1402" i="8"/>
  <c r="AA44" i="1"/>
  <c r="B1403" i="8"/>
  <c r="F45" i="1"/>
  <c r="C1403" i="8"/>
  <c r="G45" i="1"/>
  <c r="D1403" i="8"/>
  <c r="H45" i="1"/>
  <c r="E1403" i="8"/>
  <c r="I45" i="1"/>
  <c r="F1403" i="8"/>
  <c r="J45" i="1"/>
  <c r="G1403" i="8"/>
  <c r="K45" i="1"/>
  <c r="H1403" i="8"/>
  <c r="L45" i="1"/>
  <c r="I1403" i="8"/>
  <c r="M45" i="1"/>
  <c r="J1403" i="8"/>
  <c r="N45" i="1"/>
  <c r="K1403" i="8"/>
  <c r="O45" i="1"/>
  <c r="L1403" i="8"/>
  <c r="P45" i="1"/>
  <c r="M1403" i="8"/>
  <c r="Q45" i="1"/>
  <c r="N1403" i="8"/>
  <c r="R45" i="1"/>
  <c r="O1403" i="8"/>
  <c r="S45" i="1"/>
  <c r="P1403" i="8"/>
  <c r="T45" i="1"/>
  <c r="Q1403" i="8"/>
  <c r="U45" i="1"/>
  <c r="R1403" i="8"/>
  <c r="V45" i="1"/>
  <c r="S1403" i="8"/>
  <c r="W45" i="1"/>
  <c r="T1403" i="8"/>
  <c r="X45" i="1"/>
  <c r="U1403" i="8"/>
  <c r="Y45" i="1"/>
  <c r="V1403" i="8"/>
  <c r="Z45" i="1"/>
  <c r="W1403" i="8"/>
  <c r="AA45" i="1"/>
  <c r="B1705" i="8"/>
  <c r="B1406" i="8"/>
  <c r="F46" i="1" s="1"/>
  <c r="C1705" i="8"/>
  <c r="C1406" i="8"/>
  <c r="G46" i="1" s="1"/>
  <c r="D1705" i="8"/>
  <c r="D1406" i="8"/>
  <c r="H46" i="1" s="1"/>
  <c r="E1705" i="8"/>
  <c r="E1406" i="8"/>
  <c r="I46" i="1"/>
  <c r="F1705" i="8"/>
  <c r="F1406" i="8"/>
  <c r="J46" i="1" s="1"/>
  <c r="G1705" i="8"/>
  <c r="G1406" i="8"/>
  <c r="K46" i="1" s="1"/>
  <c r="H1705" i="8"/>
  <c r="H1406" i="8"/>
  <c r="L46" i="1"/>
  <c r="I1705" i="8"/>
  <c r="I1406" i="8"/>
  <c r="M46" i="1"/>
  <c r="J1705" i="8"/>
  <c r="J1406" i="8"/>
  <c r="N46" i="1" s="1"/>
  <c r="K1705" i="8"/>
  <c r="K1406" i="8"/>
  <c r="O46" i="1"/>
  <c r="L1705" i="8"/>
  <c r="L1406" i="8"/>
  <c r="P46" i="1"/>
  <c r="M1705" i="8"/>
  <c r="M1406" i="8"/>
  <c r="Q46" i="1"/>
  <c r="N1705" i="8"/>
  <c r="N1406" i="8"/>
  <c r="R46" i="1" s="1"/>
  <c r="O1705" i="8"/>
  <c r="O1406" i="8"/>
  <c r="S46" i="1"/>
  <c r="P1705" i="8"/>
  <c r="P1406" i="8"/>
  <c r="T46" i="1" s="1"/>
  <c r="Q1705" i="8"/>
  <c r="Q1406" i="8"/>
  <c r="U46" i="1"/>
  <c r="R1705" i="8"/>
  <c r="R1406" i="8"/>
  <c r="V46" i="1" s="1"/>
  <c r="S1705" i="8"/>
  <c r="S1406" i="8"/>
  <c r="W46" i="1" s="1"/>
  <c r="T1705" i="8"/>
  <c r="T1406" i="8"/>
  <c r="X46" i="1" s="1"/>
  <c r="U1705" i="8"/>
  <c r="U1406" i="8"/>
  <c r="Y46" i="1"/>
  <c r="V1705" i="8"/>
  <c r="V1406" i="8"/>
  <c r="Z46" i="1" s="1"/>
  <c r="W1705" i="8"/>
  <c r="W1406" i="8"/>
  <c r="AA46" i="1" s="1"/>
  <c r="B1408" i="8"/>
  <c r="F47" i="1"/>
  <c r="C1408" i="8"/>
  <c r="G47" i="1" s="1"/>
  <c r="D1408" i="8"/>
  <c r="H47" i="1"/>
  <c r="E1408" i="8"/>
  <c r="I47" i="1" s="1"/>
  <c r="F1408" i="8"/>
  <c r="J47" i="1"/>
  <c r="G1408" i="8"/>
  <c r="K47" i="1" s="1"/>
  <c r="H1408" i="8"/>
  <c r="L47" i="1"/>
  <c r="I1408" i="8"/>
  <c r="M47" i="1" s="1"/>
  <c r="J1408" i="8"/>
  <c r="N47" i="1"/>
  <c r="K1408" i="8"/>
  <c r="O47" i="1" s="1"/>
  <c r="L1408" i="8"/>
  <c r="P47" i="1"/>
  <c r="M1408" i="8"/>
  <c r="Q47" i="1" s="1"/>
  <c r="N1408" i="8"/>
  <c r="R47" i="1"/>
  <c r="O1408" i="8"/>
  <c r="S47" i="1" s="1"/>
  <c r="P1408" i="8"/>
  <c r="T47" i="1"/>
  <c r="Q1408" i="8"/>
  <c r="U47" i="1" s="1"/>
  <c r="R1408" i="8"/>
  <c r="V47" i="1"/>
  <c r="S1408" i="8"/>
  <c r="W47" i="1" s="1"/>
  <c r="T1408" i="8"/>
  <c r="X47" i="1"/>
  <c r="U1408" i="8"/>
  <c r="Y47" i="1" s="1"/>
  <c r="V1408" i="8"/>
  <c r="Z47" i="1"/>
  <c r="W1408" i="8"/>
  <c r="AA47" i="1" s="1"/>
  <c r="B1638" i="8"/>
  <c r="B1409" i="8"/>
  <c r="F48" i="1"/>
  <c r="C1638" i="8"/>
  <c r="C1409" i="8"/>
  <c r="G48" i="1"/>
  <c r="D1638" i="8"/>
  <c r="D1409" i="8"/>
  <c r="H48" i="1" s="1"/>
  <c r="E1638" i="8"/>
  <c r="E1409" i="8"/>
  <c r="I48" i="1"/>
  <c r="F1638" i="8"/>
  <c r="F1409" i="8"/>
  <c r="J48" i="1"/>
  <c r="G1638" i="8"/>
  <c r="G1409" i="8"/>
  <c r="K48" i="1"/>
  <c r="H1638" i="8"/>
  <c r="H1409" i="8"/>
  <c r="L48" i="1" s="1"/>
  <c r="I1638" i="8"/>
  <c r="I1409" i="8"/>
  <c r="M48" i="1"/>
  <c r="J1638" i="8"/>
  <c r="J1409" i="8"/>
  <c r="N48" i="1" s="1"/>
  <c r="K1638" i="8"/>
  <c r="K1409" i="8"/>
  <c r="O48" i="1"/>
  <c r="L1638" i="8"/>
  <c r="L1409" i="8"/>
  <c r="P48" i="1" s="1"/>
  <c r="M1638" i="8"/>
  <c r="M1409" i="8"/>
  <c r="Q48" i="1" s="1"/>
  <c r="N1638" i="8"/>
  <c r="N1409" i="8"/>
  <c r="R48" i="1" s="1"/>
  <c r="O1638" i="8"/>
  <c r="O1409" i="8"/>
  <c r="S48" i="1"/>
  <c r="P1638" i="8"/>
  <c r="P1409" i="8"/>
  <c r="T48" i="1" s="1"/>
  <c r="Q1638" i="8"/>
  <c r="Q1409" i="8"/>
  <c r="U48" i="1" s="1"/>
  <c r="R1638" i="8"/>
  <c r="R1409" i="8"/>
  <c r="V48" i="1"/>
  <c r="S1638" i="8"/>
  <c r="S1409" i="8"/>
  <c r="W48" i="1"/>
  <c r="T1638" i="8"/>
  <c r="T1409" i="8"/>
  <c r="X48" i="1" s="1"/>
  <c r="U1638" i="8"/>
  <c r="U1409" i="8"/>
  <c r="Y48" i="1"/>
  <c r="V1638" i="8"/>
  <c r="V1409" i="8"/>
  <c r="Z48" i="1"/>
  <c r="W1638" i="8"/>
  <c r="W1409" i="8"/>
  <c r="AA48" i="1"/>
  <c r="B1618" i="8"/>
  <c r="B1413" i="8"/>
  <c r="F49" i="1" s="1"/>
  <c r="C1618" i="8"/>
  <c r="C1413" i="8"/>
  <c r="G49" i="1"/>
  <c r="D1618" i="8"/>
  <c r="D1413" i="8"/>
  <c r="H49" i="1" s="1"/>
  <c r="E1618" i="8"/>
  <c r="E1413" i="8"/>
  <c r="I49" i="1"/>
  <c r="F1618" i="8"/>
  <c r="F1413" i="8"/>
  <c r="J49" i="1" s="1"/>
  <c r="G1618" i="8"/>
  <c r="G1413" i="8"/>
  <c r="K49" i="1" s="1"/>
  <c r="H1618" i="8"/>
  <c r="H1413" i="8"/>
  <c r="L49" i="1" s="1"/>
  <c r="I1618" i="8"/>
  <c r="I1413" i="8"/>
  <c r="M49" i="1"/>
  <c r="J1618" i="8"/>
  <c r="J1413" i="8"/>
  <c r="N49" i="1" s="1"/>
  <c r="K1618" i="8"/>
  <c r="K1413" i="8"/>
  <c r="O49" i="1" s="1"/>
  <c r="L1618" i="8"/>
  <c r="L1413" i="8"/>
  <c r="P49" i="1"/>
  <c r="M1618" i="8"/>
  <c r="M1413" i="8"/>
  <c r="Q49" i="1"/>
  <c r="N1618" i="8"/>
  <c r="N1413" i="8"/>
  <c r="R49" i="1" s="1"/>
  <c r="O1618" i="8"/>
  <c r="O1413" i="8"/>
  <c r="S49" i="1"/>
  <c r="P1618" i="8"/>
  <c r="P1413" i="8"/>
  <c r="T49" i="1"/>
  <c r="Q1618" i="8"/>
  <c r="Q1413" i="8"/>
  <c r="U49" i="1"/>
  <c r="R1618" i="8"/>
  <c r="R1413" i="8"/>
  <c r="V49" i="1" s="1"/>
  <c r="S1618" i="8"/>
  <c r="S1413" i="8"/>
  <c r="W49" i="1"/>
  <c r="T1618" i="8"/>
  <c r="T1413" i="8"/>
  <c r="X49" i="1" s="1"/>
  <c r="U1618" i="8"/>
  <c r="U1413" i="8"/>
  <c r="Y49" i="1"/>
  <c r="V1618" i="8"/>
  <c r="V1413" i="8"/>
  <c r="Z49" i="1" s="1"/>
  <c r="W1618" i="8"/>
  <c r="W1413" i="8"/>
  <c r="AA49" i="1" s="1"/>
  <c r="B1418" i="8"/>
  <c r="F50" i="1"/>
  <c r="C1418" i="8"/>
  <c r="G50" i="1" s="1"/>
  <c r="D1418" i="8"/>
  <c r="H50" i="1"/>
  <c r="E1418" i="8"/>
  <c r="I50" i="1" s="1"/>
  <c r="F1418" i="8"/>
  <c r="J50" i="1"/>
  <c r="G1418" i="8"/>
  <c r="K50" i="1" s="1"/>
  <c r="H1418" i="8"/>
  <c r="L50" i="1"/>
  <c r="I1418" i="8"/>
  <c r="M50" i="1" s="1"/>
  <c r="J1418" i="8"/>
  <c r="N50" i="1"/>
  <c r="K1418" i="8"/>
  <c r="O50" i="1" s="1"/>
  <c r="L1418" i="8"/>
  <c r="P50" i="1"/>
  <c r="M1418" i="8"/>
  <c r="Q50" i="1" s="1"/>
  <c r="N1418" i="8"/>
  <c r="R50" i="1"/>
  <c r="O1418" i="8"/>
  <c r="S50" i="1" s="1"/>
  <c r="P1418" i="8"/>
  <c r="T50" i="1"/>
  <c r="Q1418" i="8"/>
  <c r="U50" i="1" s="1"/>
  <c r="R1418" i="8"/>
  <c r="V50" i="1"/>
  <c r="S1418" i="8"/>
  <c r="W50" i="1" s="1"/>
  <c r="T1418" i="8"/>
  <c r="X50" i="1"/>
  <c r="U1418" i="8"/>
  <c r="Y50" i="1" s="1"/>
  <c r="V1418" i="8"/>
  <c r="Z50" i="1"/>
  <c r="W1418" i="8"/>
  <c r="AA50" i="1" s="1"/>
  <c r="B1688" i="8"/>
  <c r="B1426" i="8"/>
  <c r="F51" i="1"/>
  <c r="C1688" i="8"/>
  <c r="C1426" i="8"/>
  <c r="G51" i="1"/>
  <c r="D1688" i="8"/>
  <c r="D1426" i="8"/>
  <c r="H51" i="1" s="1"/>
  <c r="E1688" i="8"/>
  <c r="E1426" i="8"/>
  <c r="I51" i="1"/>
  <c r="F1688" i="8"/>
  <c r="F1426" i="8"/>
  <c r="J51" i="1" s="1"/>
  <c r="G1688" i="8"/>
  <c r="G1426" i="8"/>
  <c r="K51" i="1"/>
  <c r="H1688" i="8"/>
  <c r="H1426" i="8"/>
  <c r="L51" i="1" s="1"/>
  <c r="I1688" i="8"/>
  <c r="I1426" i="8"/>
  <c r="M51" i="1" s="1"/>
  <c r="J1688" i="8"/>
  <c r="J1426" i="8"/>
  <c r="N51" i="1"/>
  <c r="K1688" i="8"/>
  <c r="K1426" i="8"/>
  <c r="O51" i="1"/>
  <c r="L1688" i="8"/>
  <c r="L1426" i="8"/>
  <c r="P51" i="1" s="1"/>
  <c r="M1688" i="8"/>
  <c r="M1426" i="8"/>
  <c r="Q51" i="1"/>
  <c r="N1688" i="8"/>
  <c r="N1426" i="8"/>
  <c r="R51" i="1" s="1"/>
  <c r="O1688" i="8"/>
  <c r="O1426" i="8"/>
  <c r="S51" i="1"/>
  <c r="P1688" i="8"/>
  <c r="P1426" i="8"/>
  <c r="T51" i="1" s="1"/>
  <c r="Q1688" i="8"/>
  <c r="Q1426" i="8"/>
  <c r="U51" i="1" s="1"/>
  <c r="R1688" i="8"/>
  <c r="R1426" i="8"/>
  <c r="V51" i="1"/>
  <c r="S1688" i="8"/>
  <c r="S1426" i="8"/>
  <c r="W51" i="1"/>
  <c r="T1688" i="8"/>
  <c r="T1426" i="8"/>
  <c r="X51" i="1" s="1"/>
  <c r="U1688" i="8"/>
  <c r="U1426" i="8"/>
  <c r="Y51" i="1"/>
  <c r="V1688" i="8"/>
  <c r="V1426" i="8"/>
  <c r="Z51" i="1" s="1"/>
  <c r="W1688" i="8"/>
  <c r="W1426" i="8"/>
  <c r="AA51" i="1"/>
  <c r="B1427" i="8"/>
  <c r="F52" i="1"/>
  <c r="C1427" i="8"/>
  <c r="G52" i="1"/>
  <c r="D1427" i="8"/>
  <c r="H52" i="1"/>
  <c r="E1427" i="8"/>
  <c r="I52" i="1"/>
  <c r="F1427" i="8"/>
  <c r="J52" i="1"/>
  <c r="G1427" i="8"/>
  <c r="K52" i="1"/>
  <c r="H1427" i="8"/>
  <c r="L52" i="1"/>
  <c r="I1427" i="8"/>
  <c r="M52" i="1"/>
  <c r="J1427" i="8"/>
  <c r="N52" i="1"/>
  <c r="K1427" i="8"/>
  <c r="O52" i="1"/>
  <c r="L1427" i="8"/>
  <c r="P52" i="1"/>
  <c r="M1427" i="8"/>
  <c r="Q52" i="1"/>
  <c r="N1427" i="8"/>
  <c r="R52" i="1"/>
  <c r="O1427" i="8"/>
  <c r="S52" i="1"/>
  <c r="P1427" i="8"/>
  <c r="T52" i="1"/>
  <c r="Q1427" i="8"/>
  <c r="U52" i="1"/>
  <c r="R1427" i="8"/>
  <c r="V52" i="1"/>
  <c r="S1427" i="8"/>
  <c r="W52" i="1"/>
  <c r="T1427" i="8"/>
  <c r="X52" i="1"/>
  <c r="U1427" i="8"/>
  <c r="Y52" i="1"/>
  <c r="V1427" i="8"/>
  <c r="Z52" i="1"/>
  <c r="W1427" i="8"/>
  <c r="AA52" i="1"/>
  <c r="B1428" i="8"/>
  <c r="F53" i="1"/>
  <c r="C1428" i="8"/>
  <c r="G53" i="1"/>
  <c r="D1428" i="8"/>
  <c r="H53" i="1"/>
  <c r="E1428" i="8"/>
  <c r="I53" i="1"/>
  <c r="F1428" i="8"/>
  <c r="J53" i="1"/>
  <c r="G1428" i="8"/>
  <c r="K53" i="1"/>
  <c r="H1428" i="8"/>
  <c r="L53" i="1"/>
  <c r="I1428" i="8"/>
  <c r="M53" i="1"/>
  <c r="J1428" i="8"/>
  <c r="N53" i="1"/>
  <c r="K1428" i="8"/>
  <c r="O53" i="1"/>
  <c r="L1428" i="8"/>
  <c r="P53" i="1"/>
  <c r="M1428" i="8"/>
  <c r="Q53" i="1"/>
  <c r="N1428" i="8"/>
  <c r="R53" i="1"/>
  <c r="O1428" i="8"/>
  <c r="S53" i="1"/>
  <c r="P1428" i="8"/>
  <c r="T53" i="1"/>
  <c r="Q1428" i="8"/>
  <c r="U53" i="1"/>
  <c r="R1428" i="8"/>
  <c r="V53" i="1"/>
  <c r="S1428" i="8"/>
  <c r="W53" i="1"/>
  <c r="T1428" i="8"/>
  <c r="X53" i="1"/>
  <c r="U1428" i="8"/>
  <c r="Y53" i="1"/>
  <c r="V1428" i="8"/>
  <c r="Z53" i="1"/>
  <c r="W1428" i="8"/>
  <c r="AA53" i="1"/>
  <c r="B1430" i="8"/>
  <c r="F54" i="1"/>
  <c r="C1430" i="8"/>
  <c r="G54" i="1"/>
  <c r="D1430" i="8"/>
  <c r="H54" i="1"/>
  <c r="E1430" i="8"/>
  <c r="I54" i="1"/>
  <c r="F1430" i="8"/>
  <c r="J54" i="1"/>
  <c r="G1430" i="8"/>
  <c r="K54" i="1"/>
  <c r="H1430" i="8"/>
  <c r="L54" i="1"/>
  <c r="I1430" i="8"/>
  <c r="M54" i="1"/>
  <c r="J1430" i="8"/>
  <c r="N54" i="1"/>
  <c r="K1430" i="8"/>
  <c r="O54" i="1"/>
  <c r="L1430" i="8"/>
  <c r="P54" i="1"/>
  <c r="M1430" i="8"/>
  <c r="Q54" i="1"/>
  <c r="N1430" i="8"/>
  <c r="R54" i="1"/>
  <c r="O1430" i="8"/>
  <c r="S54" i="1"/>
  <c r="P1430" i="8"/>
  <c r="T54" i="1"/>
  <c r="Q1430" i="8"/>
  <c r="U54" i="1"/>
  <c r="R1430" i="8"/>
  <c r="V54" i="1"/>
  <c r="S1430" i="8"/>
  <c r="W54" i="1"/>
  <c r="T1430" i="8"/>
  <c r="X54" i="1"/>
  <c r="U1430" i="8"/>
  <c r="Y54" i="1"/>
  <c r="V1430" i="8"/>
  <c r="Z54" i="1"/>
  <c r="W1430" i="8"/>
  <c r="AA54" i="1"/>
  <c r="B1706" i="8"/>
  <c r="B1431" i="8"/>
  <c r="F55" i="1" s="1"/>
  <c r="C1706" i="8"/>
  <c r="C1431" i="8"/>
  <c r="G55" i="1" s="1"/>
  <c r="D1706" i="8"/>
  <c r="D1431" i="8"/>
  <c r="H55" i="1"/>
  <c r="E1706" i="8"/>
  <c r="E1431" i="8"/>
  <c r="I55" i="1"/>
  <c r="F1706" i="8"/>
  <c r="F1431" i="8"/>
  <c r="J55" i="1" s="1"/>
  <c r="G1706" i="8"/>
  <c r="G1431" i="8"/>
  <c r="K55" i="1"/>
  <c r="H1706" i="8"/>
  <c r="H1431" i="8"/>
  <c r="L55" i="1" s="1"/>
  <c r="I1706" i="8"/>
  <c r="I1431" i="8"/>
  <c r="M55" i="1"/>
  <c r="J1706" i="8"/>
  <c r="J1431" i="8"/>
  <c r="N55" i="1" s="1"/>
  <c r="K1706" i="8"/>
  <c r="K1431" i="8"/>
  <c r="O55" i="1" s="1"/>
  <c r="L1706" i="8"/>
  <c r="L1431" i="8"/>
  <c r="P55" i="1"/>
  <c r="M1706" i="8"/>
  <c r="M1431" i="8"/>
  <c r="Q55" i="1"/>
  <c r="N1706" i="8"/>
  <c r="N1431" i="8"/>
  <c r="R55" i="1" s="1"/>
  <c r="O1706" i="8"/>
  <c r="O1431" i="8"/>
  <c r="S55" i="1"/>
  <c r="P1706" i="8"/>
  <c r="P1431" i="8"/>
  <c r="T55" i="1" s="1"/>
  <c r="Q1706" i="8"/>
  <c r="Q1431" i="8"/>
  <c r="U55" i="1"/>
  <c r="R1706" i="8"/>
  <c r="R1431" i="8"/>
  <c r="V55" i="1" s="1"/>
  <c r="S1706" i="8"/>
  <c r="S1431" i="8"/>
  <c r="W55" i="1" s="1"/>
  <c r="T1706" i="8"/>
  <c r="T1431" i="8"/>
  <c r="X55" i="1"/>
  <c r="U1706" i="8"/>
  <c r="U1431" i="8"/>
  <c r="Y55" i="1"/>
  <c r="V1706" i="8"/>
  <c r="V1431" i="8"/>
  <c r="Z55" i="1" s="1"/>
  <c r="W1706" i="8"/>
  <c r="W1431" i="8"/>
  <c r="AA55" i="1"/>
  <c r="B1631" i="8"/>
  <c r="B1432" i="8"/>
  <c r="F56" i="1" s="1"/>
  <c r="C1631" i="8"/>
  <c r="C1432" i="8"/>
  <c r="G56" i="1"/>
  <c r="D1631" i="8"/>
  <c r="D1432" i="8"/>
  <c r="H56" i="1" s="1"/>
  <c r="E1631" i="8"/>
  <c r="E1432" i="8"/>
  <c r="I56" i="1" s="1"/>
  <c r="F1631" i="8"/>
  <c r="F1432" i="8"/>
  <c r="J56" i="1"/>
  <c r="G1631" i="8"/>
  <c r="G1432" i="8"/>
  <c r="K56" i="1"/>
  <c r="H1631" i="8"/>
  <c r="H1432" i="8"/>
  <c r="L56" i="1" s="1"/>
  <c r="I1631" i="8"/>
  <c r="I1432" i="8"/>
  <c r="M56" i="1"/>
  <c r="J1631" i="8"/>
  <c r="J1432" i="8"/>
  <c r="N56" i="1" s="1"/>
  <c r="K1631" i="8"/>
  <c r="K1432" i="8"/>
  <c r="O56" i="1"/>
  <c r="L1631" i="8"/>
  <c r="L1432" i="8"/>
  <c r="P56" i="1" s="1"/>
  <c r="M1631" i="8"/>
  <c r="M1432" i="8"/>
  <c r="Q56" i="1" s="1"/>
  <c r="N1631" i="8"/>
  <c r="N1432" i="8"/>
  <c r="R56" i="1"/>
  <c r="O1631" i="8"/>
  <c r="O1432" i="8"/>
  <c r="S56" i="1"/>
  <c r="P1631" i="8"/>
  <c r="P1432" i="8"/>
  <c r="T56" i="1" s="1"/>
  <c r="Q1631" i="8"/>
  <c r="Q1432" i="8"/>
  <c r="U56" i="1"/>
  <c r="R1631" i="8"/>
  <c r="R1432" i="8"/>
  <c r="V56" i="1" s="1"/>
  <c r="S1631" i="8"/>
  <c r="S1432" i="8"/>
  <c r="W56" i="1"/>
  <c r="T1631" i="8"/>
  <c r="T1432" i="8"/>
  <c r="X56" i="1" s="1"/>
  <c r="U1631" i="8"/>
  <c r="U1432" i="8"/>
  <c r="Y56" i="1" s="1"/>
  <c r="V1631" i="8"/>
  <c r="V1432" i="8"/>
  <c r="Z56" i="1"/>
  <c r="W1631" i="8"/>
  <c r="W1432" i="8"/>
  <c r="AA56" i="1"/>
  <c r="B1639" i="8"/>
  <c r="B1434" i="8"/>
  <c r="F57" i="1" s="1"/>
  <c r="C1639" i="8"/>
  <c r="C1434" i="8"/>
  <c r="G57" i="1"/>
  <c r="D1639" i="8"/>
  <c r="D1434" i="8"/>
  <c r="H57" i="1" s="1"/>
  <c r="E1639" i="8"/>
  <c r="E1434" i="8"/>
  <c r="I57" i="1"/>
  <c r="F1639" i="8"/>
  <c r="F1434" i="8"/>
  <c r="J57" i="1" s="1"/>
  <c r="G1639" i="8"/>
  <c r="G1434" i="8"/>
  <c r="K57" i="1" s="1"/>
  <c r="H1639" i="8"/>
  <c r="H1434" i="8"/>
  <c r="L57" i="1"/>
  <c r="I1639" i="8"/>
  <c r="I1434" i="8"/>
  <c r="M57" i="1"/>
  <c r="J1639" i="8"/>
  <c r="J1434" i="8"/>
  <c r="N57" i="1" s="1"/>
  <c r="K1639" i="8"/>
  <c r="K1434" i="8"/>
  <c r="O57" i="1"/>
  <c r="L1639" i="8"/>
  <c r="L1434" i="8"/>
  <c r="P57" i="1" s="1"/>
  <c r="M1639" i="8"/>
  <c r="M1434" i="8"/>
  <c r="Q57" i="1"/>
  <c r="N1639" i="8"/>
  <c r="N1434" i="8"/>
  <c r="R57" i="1" s="1"/>
  <c r="O1639" i="8"/>
  <c r="O1434" i="8"/>
  <c r="S57" i="1" s="1"/>
  <c r="P1639" i="8"/>
  <c r="P1434" i="8"/>
  <c r="T57" i="1"/>
  <c r="Q1639" i="8"/>
  <c r="Q1434" i="8"/>
  <c r="U57" i="1"/>
  <c r="R1639" i="8"/>
  <c r="R1434" i="8"/>
  <c r="V57" i="1" s="1"/>
  <c r="S1639" i="8"/>
  <c r="S1434" i="8"/>
  <c r="W57" i="1"/>
  <c r="T1639" i="8"/>
  <c r="T1434" i="8"/>
  <c r="X57" i="1" s="1"/>
  <c r="U1639" i="8"/>
  <c r="U1434" i="8"/>
  <c r="Y57" i="1"/>
  <c r="V1639" i="8"/>
  <c r="V1434" i="8"/>
  <c r="Z57" i="1" s="1"/>
  <c r="W1639" i="8"/>
  <c r="W1434" i="8"/>
  <c r="AA57" i="1" s="1"/>
  <c r="B1656" i="8"/>
  <c r="B1437" i="8"/>
  <c r="F58" i="1"/>
  <c r="C1656" i="8"/>
  <c r="C1437" i="8"/>
  <c r="G58" i="1"/>
  <c r="D1656" i="8"/>
  <c r="D1437" i="8"/>
  <c r="H58" i="1" s="1"/>
  <c r="E1656" i="8"/>
  <c r="E1437" i="8"/>
  <c r="I58" i="1"/>
  <c r="F1656" i="8"/>
  <c r="F1437" i="8"/>
  <c r="J58" i="1" s="1"/>
  <c r="G1656" i="8"/>
  <c r="G1437" i="8"/>
  <c r="K58" i="1"/>
  <c r="H1656" i="8"/>
  <c r="H1437" i="8"/>
  <c r="L58" i="1" s="1"/>
  <c r="I1656" i="8"/>
  <c r="I1437" i="8"/>
  <c r="M58" i="1" s="1"/>
  <c r="J1656" i="8"/>
  <c r="J1437" i="8"/>
  <c r="N58" i="1"/>
  <c r="K1656" i="8"/>
  <c r="K1437" i="8"/>
  <c r="O58" i="1"/>
  <c r="L1656" i="8"/>
  <c r="L1437" i="8"/>
  <c r="P58" i="1" s="1"/>
  <c r="M1656" i="8"/>
  <c r="M1437" i="8"/>
  <c r="Q58" i="1"/>
  <c r="N1656" i="8"/>
  <c r="N1437" i="8"/>
  <c r="R58" i="1" s="1"/>
  <c r="O1656" i="8"/>
  <c r="O1437" i="8"/>
  <c r="S58" i="1"/>
  <c r="P1656" i="8"/>
  <c r="P1437" i="8"/>
  <c r="T58" i="1" s="1"/>
  <c r="Q1656" i="8"/>
  <c r="Q1437" i="8"/>
  <c r="U58" i="1" s="1"/>
  <c r="R1656" i="8"/>
  <c r="R1437" i="8"/>
  <c r="V58" i="1"/>
  <c r="S1656" i="8"/>
  <c r="S1437" i="8"/>
  <c r="W58" i="1"/>
  <c r="T1656" i="8"/>
  <c r="T1437" i="8"/>
  <c r="X58" i="1" s="1"/>
  <c r="U1656" i="8"/>
  <c r="U1437" i="8"/>
  <c r="Y58" i="1"/>
  <c r="V1656" i="8"/>
  <c r="V1437" i="8"/>
  <c r="Z58" i="1" s="1"/>
  <c r="W1656" i="8"/>
  <c r="W1437" i="8"/>
  <c r="AA58" i="1"/>
  <c r="B1439" i="8"/>
  <c r="F59" i="1"/>
  <c r="C1439" i="8"/>
  <c r="G59" i="1"/>
  <c r="D1439" i="8"/>
  <c r="H59" i="1"/>
  <c r="E1439" i="8"/>
  <c r="I59" i="1"/>
  <c r="F1439" i="8"/>
  <c r="J59" i="1"/>
  <c r="G1439" i="8"/>
  <c r="K59" i="1"/>
  <c r="H1439" i="8"/>
  <c r="L59" i="1"/>
  <c r="I1439" i="8"/>
  <c r="M59" i="1"/>
  <c r="J1439" i="8"/>
  <c r="N59" i="1"/>
  <c r="K1439" i="8"/>
  <c r="O59" i="1"/>
  <c r="L1439" i="8"/>
  <c r="P59" i="1"/>
  <c r="M1439" i="8"/>
  <c r="Q59" i="1"/>
  <c r="N1439" i="8"/>
  <c r="R59" i="1"/>
  <c r="O1439" i="8"/>
  <c r="S59" i="1"/>
  <c r="P1439" i="8"/>
  <c r="T59" i="1"/>
  <c r="Q1439" i="8"/>
  <c r="U59" i="1"/>
  <c r="R1439" i="8"/>
  <c r="V59" i="1"/>
  <c r="S1439" i="8"/>
  <c r="W59" i="1"/>
  <c r="T1439" i="8"/>
  <c r="X59" i="1"/>
  <c r="U1439" i="8"/>
  <c r="Y59" i="1"/>
  <c r="V1439" i="8"/>
  <c r="Z59" i="1"/>
  <c r="W1439" i="8"/>
  <c r="AA59" i="1"/>
  <c r="B1440" i="8"/>
  <c r="F60" i="1"/>
  <c r="C1440" i="8"/>
  <c r="G60" i="1"/>
  <c r="D1440" i="8"/>
  <c r="H60" i="1"/>
  <c r="E1440" i="8"/>
  <c r="I60" i="1"/>
  <c r="F1440" i="8"/>
  <c r="J60" i="1"/>
  <c r="G1440" i="8"/>
  <c r="K60" i="1"/>
  <c r="H1440" i="8"/>
  <c r="L60" i="1"/>
  <c r="I1440" i="8"/>
  <c r="M60" i="1"/>
  <c r="J1440" i="8"/>
  <c r="N60" i="1"/>
  <c r="K1440" i="8"/>
  <c r="O60" i="1"/>
  <c r="L1440" i="8"/>
  <c r="P60" i="1"/>
  <c r="M1440" i="8"/>
  <c r="Q60" i="1"/>
  <c r="N1440" i="8"/>
  <c r="R60" i="1"/>
  <c r="O1440" i="8"/>
  <c r="S60" i="1"/>
  <c r="P1440" i="8"/>
  <c r="T60" i="1"/>
  <c r="Q1440" i="8"/>
  <c r="U60" i="1"/>
  <c r="R1440" i="8"/>
  <c r="V60" i="1"/>
  <c r="S1440" i="8"/>
  <c r="W60" i="1"/>
  <c r="T1440" i="8"/>
  <c r="X60" i="1"/>
  <c r="U1440" i="8"/>
  <c r="Y60" i="1"/>
  <c r="V1440" i="8"/>
  <c r="Z60" i="1"/>
  <c r="W1440" i="8"/>
  <c r="AA60" i="1"/>
  <c r="B1561" i="8"/>
  <c r="B1441" i="8"/>
  <c r="F61" i="1" s="1"/>
  <c r="C1561" i="8"/>
  <c r="C1441" i="8"/>
  <c r="G61" i="1" s="1"/>
  <c r="D1561" i="8"/>
  <c r="D1441" i="8"/>
  <c r="H61" i="1"/>
  <c r="E1561" i="8"/>
  <c r="E1441" i="8"/>
  <c r="I61" i="1"/>
  <c r="F1561" i="8"/>
  <c r="F1441" i="8"/>
  <c r="J61" i="1" s="1"/>
  <c r="G1561" i="8"/>
  <c r="G1441" i="8"/>
  <c r="K61" i="1"/>
  <c r="H1561" i="8"/>
  <c r="H1441" i="8"/>
  <c r="L61" i="1" s="1"/>
  <c r="I1561" i="8"/>
  <c r="I1441" i="8"/>
  <c r="M61" i="1"/>
  <c r="J1561" i="8"/>
  <c r="J1441" i="8"/>
  <c r="N61" i="1" s="1"/>
  <c r="K1561" i="8"/>
  <c r="K1441" i="8"/>
  <c r="O61" i="1" s="1"/>
  <c r="L1561" i="8"/>
  <c r="L1441" i="8"/>
  <c r="P61" i="1"/>
  <c r="M1561" i="8"/>
  <c r="M1441" i="8"/>
  <c r="Q61" i="1"/>
  <c r="N1561" i="8"/>
  <c r="N1441" i="8"/>
  <c r="R61" i="1" s="1"/>
  <c r="O1561" i="8"/>
  <c r="O1441" i="8"/>
  <c r="S61" i="1"/>
  <c r="P1561" i="8"/>
  <c r="P1441" i="8"/>
  <c r="T61" i="1" s="1"/>
  <c r="Q1561" i="8"/>
  <c r="Q1441" i="8"/>
  <c r="U61" i="1"/>
  <c r="R1561" i="8"/>
  <c r="R1441" i="8"/>
  <c r="V61" i="1" s="1"/>
  <c r="S1561" i="8"/>
  <c r="S1441" i="8"/>
  <c r="W61" i="1" s="1"/>
  <c r="T1561" i="8"/>
  <c r="T1441" i="8"/>
  <c r="X61" i="1"/>
  <c r="U1561" i="8"/>
  <c r="U1441" i="8"/>
  <c r="Y61" i="1"/>
  <c r="V1561" i="8"/>
  <c r="V1441" i="8"/>
  <c r="Z61" i="1" s="1"/>
  <c r="W1561" i="8"/>
  <c r="W1441" i="8"/>
  <c r="AA61" i="1"/>
  <c r="B1444" i="8"/>
  <c r="F62" i="1"/>
  <c r="C1444" i="8"/>
  <c r="G62" i="1"/>
  <c r="D1444" i="8"/>
  <c r="H62" i="1"/>
  <c r="E1444" i="8"/>
  <c r="I62" i="1"/>
  <c r="F1444" i="8"/>
  <c r="J62" i="1"/>
  <c r="G1444" i="8"/>
  <c r="K62" i="1"/>
  <c r="H1444" i="8"/>
  <c r="L62" i="1"/>
  <c r="I1444" i="8"/>
  <c r="M62" i="1"/>
  <c r="J1444" i="8"/>
  <c r="N62" i="1"/>
  <c r="K1444" i="8"/>
  <c r="O62" i="1"/>
  <c r="L1444" i="8"/>
  <c r="P62" i="1"/>
  <c r="M1444" i="8"/>
  <c r="Q62" i="1"/>
  <c r="N1444" i="8"/>
  <c r="R62" i="1"/>
  <c r="O1444" i="8"/>
  <c r="S62" i="1"/>
  <c r="P1444" i="8"/>
  <c r="T62" i="1"/>
  <c r="Q1444" i="8"/>
  <c r="U62" i="1"/>
  <c r="R1444" i="8"/>
  <c r="V62" i="1"/>
  <c r="S1444" i="8"/>
  <c r="W62" i="1"/>
  <c r="T1444" i="8"/>
  <c r="X62" i="1"/>
  <c r="U1444" i="8"/>
  <c r="Y62" i="1"/>
  <c r="V1444" i="8"/>
  <c r="Z62" i="1"/>
  <c r="W1444" i="8"/>
  <c r="AA62" i="1"/>
  <c r="B1698" i="8"/>
  <c r="B1446" i="8"/>
  <c r="F63" i="1" s="1"/>
  <c r="C1698" i="8"/>
  <c r="C1446" i="8"/>
  <c r="G63" i="1"/>
  <c r="D1698" i="8"/>
  <c r="D1446" i="8"/>
  <c r="H63" i="1" s="1"/>
  <c r="E1698" i="8"/>
  <c r="E1446" i="8"/>
  <c r="I63" i="1" s="1"/>
  <c r="F1698" i="8"/>
  <c r="F1446" i="8"/>
  <c r="J63" i="1"/>
  <c r="G1698" i="8"/>
  <c r="G1446" i="8"/>
  <c r="K63" i="1"/>
  <c r="H1698" i="8"/>
  <c r="H1446" i="8"/>
  <c r="L63" i="1" s="1"/>
  <c r="I1698" i="8"/>
  <c r="I1446" i="8"/>
  <c r="M63" i="1"/>
  <c r="J1698" i="8"/>
  <c r="J1446" i="8"/>
  <c r="N63" i="1" s="1"/>
  <c r="K1698" i="8"/>
  <c r="K1446" i="8"/>
  <c r="O63" i="1"/>
  <c r="L1698" i="8"/>
  <c r="L1446" i="8"/>
  <c r="P63" i="1" s="1"/>
  <c r="M1698" i="8"/>
  <c r="M1446" i="8"/>
  <c r="Q63" i="1" s="1"/>
  <c r="N1698" i="8"/>
  <c r="N1446" i="8"/>
  <c r="R63" i="1"/>
  <c r="O1698" i="8"/>
  <c r="O1446" i="8"/>
  <c r="S63" i="1"/>
  <c r="P1698" i="8"/>
  <c r="P1446" i="8"/>
  <c r="T63" i="1" s="1"/>
  <c r="Q1698" i="8"/>
  <c r="Q1446" i="8"/>
  <c r="U63" i="1"/>
  <c r="R1698" i="8"/>
  <c r="R1446" i="8"/>
  <c r="V63" i="1" s="1"/>
  <c r="S1698" i="8"/>
  <c r="S1446" i="8"/>
  <c r="W63" i="1"/>
  <c r="T1698" i="8"/>
  <c r="T1446" i="8"/>
  <c r="X63" i="1" s="1"/>
  <c r="U1698" i="8"/>
  <c r="U1446" i="8"/>
  <c r="Y63" i="1" s="1"/>
  <c r="V1698" i="8"/>
  <c r="V1446" i="8"/>
  <c r="Z63" i="1"/>
  <c r="W1698" i="8"/>
  <c r="W1446" i="8"/>
  <c r="AA63" i="1"/>
  <c r="B1447" i="8"/>
  <c r="F64" i="1" s="1"/>
  <c r="C1447" i="8"/>
  <c r="G64" i="1"/>
  <c r="D1447" i="8"/>
  <c r="H64" i="1" s="1"/>
  <c r="E1447" i="8"/>
  <c r="I64" i="1"/>
  <c r="F1447" i="8"/>
  <c r="J64" i="1" s="1"/>
  <c r="G1447" i="8"/>
  <c r="K64" i="1"/>
  <c r="H1447" i="8"/>
  <c r="L64" i="1" s="1"/>
  <c r="I1447" i="8"/>
  <c r="M64" i="1"/>
  <c r="J1447" i="8"/>
  <c r="N64" i="1" s="1"/>
  <c r="K1447" i="8"/>
  <c r="O64" i="1"/>
  <c r="L1447" i="8"/>
  <c r="P64" i="1" s="1"/>
  <c r="M1447" i="8"/>
  <c r="Q64" i="1"/>
  <c r="N1447" i="8"/>
  <c r="R64" i="1" s="1"/>
  <c r="O1447" i="8"/>
  <c r="S64" i="1"/>
  <c r="P1447" i="8"/>
  <c r="T64" i="1" s="1"/>
  <c r="Q1447" i="8"/>
  <c r="U64" i="1"/>
  <c r="R1447" i="8"/>
  <c r="V64" i="1" s="1"/>
  <c r="S1447" i="8"/>
  <c r="W64" i="1"/>
  <c r="T1447" i="8"/>
  <c r="X64" i="1" s="1"/>
  <c r="U1447" i="8"/>
  <c r="Y64" i="1"/>
  <c r="V1447" i="8"/>
  <c r="Z64" i="1" s="1"/>
  <c r="W1447" i="8"/>
  <c r="AA64" i="1"/>
  <c r="B1619" i="8"/>
  <c r="B1448" i="8"/>
  <c r="F65" i="1" s="1"/>
  <c r="C1619" i="8"/>
  <c r="C1448" i="8"/>
  <c r="G65" i="1"/>
  <c r="D1619" i="8"/>
  <c r="D1448" i="8"/>
  <c r="H65" i="1" s="1"/>
  <c r="E1619" i="8"/>
  <c r="E1448" i="8"/>
  <c r="I65" i="1"/>
  <c r="F1619" i="8"/>
  <c r="F1448" i="8"/>
  <c r="J65" i="1" s="1"/>
  <c r="G1619" i="8"/>
  <c r="G1448" i="8"/>
  <c r="K65" i="1" s="1"/>
  <c r="H1619" i="8"/>
  <c r="H1448" i="8"/>
  <c r="L65" i="1"/>
  <c r="I1619" i="8"/>
  <c r="I1448" i="8"/>
  <c r="M65" i="1"/>
  <c r="J1619" i="8"/>
  <c r="J1448" i="8"/>
  <c r="N65" i="1" s="1"/>
  <c r="K1619" i="8"/>
  <c r="K1448" i="8"/>
  <c r="O65" i="1"/>
  <c r="L1619" i="8"/>
  <c r="L1448" i="8"/>
  <c r="P65" i="1" s="1"/>
  <c r="M1619" i="8"/>
  <c r="M1448" i="8"/>
  <c r="Q65" i="1"/>
  <c r="N1619" i="8"/>
  <c r="N1448" i="8"/>
  <c r="R65" i="1" s="1"/>
  <c r="O1619" i="8"/>
  <c r="O1448" i="8"/>
  <c r="S65" i="1" s="1"/>
  <c r="P1619" i="8"/>
  <c r="P1448" i="8"/>
  <c r="T65" i="1"/>
  <c r="Q1619" i="8"/>
  <c r="Q1448" i="8"/>
  <c r="U65" i="1"/>
  <c r="R1619" i="8"/>
  <c r="R1448" i="8"/>
  <c r="V65" i="1" s="1"/>
  <c r="S1619" i="8"/>
  <c r="S1448" i="8"/>
  <c r="W65" i="1"/>
  <c r="T1619" i="8"/>
  <c r="T1448" i="8"/>
  <c r="X65" i="1" s="1"/>
  <c r="U1619" i="8"/>
  <c r="U1448" i="8"/>
  <c r="Y65" i="1"/>
  <c r="V1619" i="8"/>
  <c r="V1448" i="8"/>
  <c r="Z65" i="1" s="1"/>
  <c r="W1619" i="8"/>
  <c r="W1448" i="8"/>
  <c r="AA65" i="1" s="1"/>
  <c r="B1450" i="8"/>
  <c r="F66" i="1"/>
  <c r="C1450" i="8"/>
  <c r="G66" i="1" s="1"/>
  <c r="D1450" i="8"/>
  <c r="H66" i="1"/>
  <c r="E1450" i="8"/>
  <c r="I66" i="1" s="1"/>
  <c r="F1450" i="8"/>
  <c r="J66" i="1"/>
  <c r="G1450" i="8"/>
  <c r="K66" i="1" s="1"/>
  <c r="H1450" i="8"/>
  <c r="L66" i="1"/>
  <c r="I1450" i="8"/>
  <c r="M66" i="1" s="1"/>
  <c r="J1450" i="8"/>
  <c r="N66" i="1"/>
  <c r="K1450" i="8"/>
  <c r="O66" i="1" s="1"/>
  <c r="L1450" i="8"/>
  <c r="P66" i="1"/>
  <c r="M1450" i="8"/>
  <c r="Q66" i="1" s="1"/>
  <c r="N1450" i="8"/>
  <c r="R66" i="1"/>
  <c r="O1450" i="8"/>
  <c r="S66" i="1" s="1"/>
  <c r="P1450" i="8"/>
  <c r="T66" i="1"/>
  <c r="Q1450" i="8"/>
  <c r="U66" i="1" s="1"/>
  <c r="R1450" i="8"/>
  <c r="V66" i="1"/>
  <c r="S1450" i="8"/>
  <c r="W66" i="1" s="1"/>
  <c r="T1450" i="8"/>
  <c r="X66" i="1"/>
  <c r="U1450" i="8"/>
  <c r="Y66" i="1" s="1"/>
  <c r="V1450" i="8"/>
  <c r="Z66" i="1"/>
  <c r="W1450" i="8"/>
  <c r="AA66" i="1" s="1"/>
  <c r="B1452" i="8"/>
  <c r="F67" i="1"/>
  <c r="C1452" i="8"/>
  <c r="G67" i="1" s="1"/>
  <c r="D1452" i="8"/>
  <c r="H67" i="1"/>
  <c r="E1452" i="8"/>
  <c r="I67" i="1" s="1"/>
  <c r="F1452" i="8"/>
  <c r="J67" i="1"/>
  <c r="G1452" i="8"/>
  <c r="K67" i="1" s="1"/>
  <c r="H1452" i="8"/>
  <c r="L67" i="1"/>
  <c r="I1452" i="8"/>
  <c r="M67" i="1" s="1"/>
  <c r="J1452" i="8"/>
  <c r="N67" i="1"/>
  <c r="K1452" i="8"/>
  <c r="O67" i="1" s="1"/>
  <c r="L1452" i="8"/>
  <c r="P67" i="1"/>
  <c r="M1452" i="8"/>
  <c r="Q67" i="1" s="1"/>
  <c r="N1452" i="8"/>
  <c r="R67" i="1"/>
  <c r="O1452" i="8"/>
  <c r="S67" i="1" s="1"/>
  <c r="P1452" i="8"/>
  <c r="T67" i="1"/>
  <c r="Q1452" i="8"/>
  <c r="U67" i="1" s="1"/>
  <c r="R1452" i="8"/>
  <c r="V67" i="1"/>
  <c r="S1452" i="8"/>
  <c r="W67" i="1" s="1"/>
  <c r="T1452" i="8"/>
  <c r="X67" i="1"/>
  <c r="U1452" i="8"/>
  <c r="Y67" i="1" s="1"/>
  <c r="V1452" i="8"/>
  <c r="Z67" i="1"/>
  <c r="W1452" i="8"/>
  <c r="AA67" i="1" s="1"/>
  <c r="B1689" i="8"/>
  <c r="B1453" i="8"/>
  <c r="F68" i="1"/>
  <c r="C1689" i="8"/>
  <c r="C1453" i="8"/>
  <c r="G68" i="1"/>
  <c r="D1689" i="8"/>
  <c r="D1453" i="8"/>
  <c r="H68" i="1" s="1"/>
  <c r="E1689" i="8"/>
  <c r="E1453" i="8"/>
  <c r="I68" i="1"/>
  <c r="F1689" i="8"/>
  <c r="F1453" i="8"/>
  <c r="J68" i="1" s="1"/>
  <c r="G1689" i="8"/>
  <c r="G1453" i="8"/>
  <c r="K68" i="1"/>
  <c r="H1689" i="8"/>
  <c r="H1453" i="8"/>
  <c r="L68" i="1" s="1"/>
  <c r="I1689" i="8"/>
  <c r="I1453" i="8"/>
  <c r="M68" i="1" s="1"/>
  <c r="J1689" i="8"/>
  <c r="J1453" i="8"/>
  <c r="N68" i="1"/>
  <c r="K1689" i="8"/>
  <c r="K1453" i="8"/>
  <c r="O68" i="1"/>
  <c r="L1689" i="8"/>
  <c r="L1453" i="8"/>
  <c r="P68" i="1" s="1"/>
  <c r="M1689" i="8"/>
  <c r="M1453" i="8"/>
  <c r="Q68" i="1"/>
  <c r="N1689" i="8"/>
  <c r="N1453" i="8"/>
  <c r="R68" i="1" s="1"/>
  <c r="O1689" i="8"/>
  <c r="O1453" i="8"/>
  <c r="S68" i="1"/>
  <c r="P1689" i="8"/>
  <c r="P1453" i="8"/>
  <c r="T68" i="1" s="1"/>
  <c r="Q1689" i="8"/>
  <c r="Q1453" i="8"/>
  <c r="U68" i="1" s="1"/>
  <c r="R1689" i="8"/>
  <c r="R1453" i="8"/>
  <c r="V68" i="1"/>
  <c r="S1689" i="8"/>
  <c r="S1453" i="8"/>
  <c r="W68" i="1"/>
  <c r="T1689" i="8"/>
  <c r="T1453" i="8"/>
  <c r="X68" i="1" s="1"/>
  <c r="U1689" i="8"/>
  <c r="U1453" i="8"/>
  <c r="Y68" i="1"/>
  <c r="V1689" i="8"/>
  <c r="V1453" i="8"/>
  <c r="Z68" i="1" s="1"/>
  <c r="W1689" i="8"/>
  <c r="W1453" i="8"/>
  <c r="AA68" i="1"/>
  <c r="B1722" i="8"/>
  <c r="B1457" i="8"/>
  <c r="F69" i="1" s="1"/>
  <c r="C1722" i="8"/>
  <c r="C1457" i="8"/>
  <c r="G69" i="1" s="1"/>
  <c r="D1722" i="8"/>
  <c r="D1457" i="8"/>
  <c r="H69" i="1"/>
  <c r="E1722" i="8"/>
  <c r="E1457" i="8"/>
  <c r="I69" i="1"/>
  <c r="F1722" i="8"/>
  <c r="F1457" i="8"/>
  <c r="J69" i="1" s="1"/>
  <c r="G1722" i="8"/>
  <c r="G1457" i="8"/>
  <c r="K69" i="1"/>
  <c r="H1722" i="8"/>
  <c r="H1457" i="8"/>
  <c r="L69" i="1" s="1"/>
  <c r="I1722" i="8"/>
  <c r="I1457" i="8"/>
  <c r="M69" i="1"/>
  <c r="J1722" i="8"/>
  <c r="J1457" i="8"/>
  <c r="N69" i="1" s="1"/>
  <c r="K1722" i="8"/>
  <c r="K1457" i="8"/>
  <c r="O69" i="1" s="1"/>
  <c r="L1722" i="8"/>
  <c r="L1457" i="8"/>
  <c r="P69" i="1"/>
  <c r="M1722" i="8"/>
  <c r="M1457" i="8"/>
  <c r="Q69" i="1"/>
  <c r="N1722" i="8"/>
  <c r="N1457" i="8"/>
  <c r="R69" i="1" s="1"/>
  <c r="O1722" i="8"/>
  <c r="O1457" i="8"/>
  <c r="S69" i="1"/>
  <c r="P1722" i="8"/>
  <c r="P1457" i="8"/>
  <c r="T69" i="1" s="1"/>
  <c r="Q1722" i="8"/>
  <c r="Q1457" i="8"/>
  <c r="U69" i="1"/>
  <c r="R1722" i="8"/>
  <c r="R1457" i="8"/>
  <c r="V69" i="1" s="1"/>
  <c r="S1722" i="8"/>
  <c r="S1457" i="8"/>
  <c r="W69" i="1" s="1"/>
  <c r="T1722" i="8"/>
  <c r="T1457" i="8"/>
  <c r="X69" i="1"/>
  <c r="U1722" i="8"/>
  <c r="U1457" i="8"/>
  <c r="Y69" i="1"/>
  <c r="V1722" i="8"/>
  <c r="V1457" i="8"/>
  <c r="Z69" i="1" s="1"/>
  <c r="W1722" i="8"/>
  <c r="W1457" i="8"/>
  <c r="AA69" i="1"/>
  <c r="B1458" i="8"/>
  <c r="F70" i="1"/>
  <c r="C1458" i="8"/>
  <c r="G70" i="1"/>
  <c r="D1458" i="8"/>
  <c r="H70" i="1"/>
  <c r="E1458" i="8"/>
  <c r="I70" i="1"/>
  <c r="F1458" i="8"/>
  <c r="J70" i="1"/>
  <c r="G1458" i="8"/>
  <c r="K70" i="1"/>
  <c r="H1458" i="8"/>
  <c r="L70" i="1"/>
  <c r="I1458" i="8"/>
  <c r="M70" i="1"/>
  <c r="J1458" i="8"/>
  <c r="N70" i="1"/>
  <c r="K1458" i="8"/>
  <c r="O70" i="1"/>
  <c r="L1458" i="8"/>
  <c r="P70" i="1"/>
  <c r="M1458" i="8"/>
  <c r="Q70" i="1"/>
  <c r="N1458" i="8"/>
  <c r="R70" i="1"/>
  <c r="O1458" i="8"/>
  <c r="S70" i="1"/>
  <c r="P1458" i="8"/>
  <c r="T70" i="1"/>
  <c r="Q1458" i="8"/>
  <c r="U70" i="1"/>
  <c r="R1458" i="8"/>
  <c r="V70" i="1"/>
  <c r="S1458" i="8"/>
  <c r="W70" i="1"/>
  <c r="T1458" i="8"/>
  <c r="X70" i="1"/>
  <c r="U1458" i="8"/>
  <c r="Y70" i="1"/>
  <c r="V1458" i="8"/>
  <c r="Z70" i="1"/>
  <c r="W1458" i="8"/>
  <c r="AA70" i="1"/>
  <c r="B1575" i="8"/>
  <c r="B1459" i="8"/>
  <c r="F71" i="1" s="1"/>
  <c r="C1575" i="8"/>
  <c r="C1459" i="8"/>
  <c r="G71" i="1"/>
  <c r="D1575" i="8"/>
  <c r="D1459" i="8"/>
  <c r="H71" i="1" s="1"/>
  <c r="E1575" i="8"/>
  <c r="E1459" i="8"/>
  <c r="I71" i="1" s="1"/>
  <c r="F1575" i="8"/>
  <c r="F1459" i="8"/>
  <c r="J71" i="1"/>
  <c r="G1575" i="8"/>
  <c r="G1459" i="8"/>
  <c r="K71" i="1"/>
  <c r="H1575" i="8"/>
  <c r="H1459" i="8"/>
  <c r="L71" i="1" s="1"/>
  <c r="I1575" i="8"/>
  <c r="I1459" i="8"/>
  <c r="M71" i="1"/>
  <c r="J1575" i="8"/>
  <c r="J1459" i="8"/>
  <c r="N71" i="1" s="1"/>
  <c r="K1575" i="8"/>
  <c r="K1459" i="8"/>
  <c r="O71" i="1"/>
  <c r="L1575" i="8"/>
  <c r="L1459" i="8"/>
  <c r="P71" i="1" s="1"/>
  <c r="M1575" i="8"/>
  <c r="M1459" i="8"/>
  <c r="Q71" i="1" s="1"/>
  <c r="N1575" i="8"/>
  <c r="N1459" i="8"/>
  <c r="R71" i="1"/>
  <c r="O1575" i="8"/>
  <c r="O1459" i="8"/>
  <c r="S71" i="1"/>
  <c r="P1575" i="8"/>
  <c r="P1459" i="8"/>
  <c r="T71" i="1" s="1"/>
  <c r="Q1575" i="8"/>
  <c r="Q1459" i="8"/>
  <c r="U71" i="1"/>
  <c r="R1575" i="8"/>
  <c r="R1459" i="8"/>
  <c r="V71" i="1" s="1"/>
  <c r="S1575" i="8"/>
  <c r="S1459" i="8"/>
  <c r="W71" i="1"/>
  <c r="T1575" i="8"/>
  <c r="T1459" i="8"/>
  <c r="X71" i="1" s="1"/>
  <c r="U1575" i="8"/>
  <c r="U1459" i="8"/>
  <c r="Y71" i="1" s="1"/>
  <c r="V1575" i="8"/>
  <c r="V1459" i="8"/>
  <c r="Z71" i="1"/>
  <c r="W1575" i="8"/>
  <c r="W1459" i="8"/>
  <c r="AA71" i="1"/>
  <c r="B1647" i="8"/>
  <c r="B1461" i="8"/>
  <c r="F72" i="1" s="1"/>
  <c r="C1647" i="8"/>
  <c r="C1461" i="8"/>
  <c r="G72" i="1"/>
  <c r="D1647" i="8"/>
  <c r="D1461" i="8"/>
  <c r="H72" i="1" s="1"/>
  <c r="E1647" i="8"/>
  <c r="E1461" i="8"/>
  <c r="I72" i="1"/>
  <c r="F1647" i="8"/>
  <c r="F1461" i="8"/>
  <c r="J72" i="1" s="1"/>
  <c r="G1647" i="8"/>
  <c r="G1461" i="8"/>
  <c r="K72" i="1" s="1"/>
  <c r="H1647" i="8"/>
  <c r="H1461" i="8"/>
  <c r="L72" i="1"/>
  <c r="I1647" i="8"/>
  <c r="I1461" i="8"/>
  <c r="M72" i="1"/>
  <c r="J1647" i="8"/>
  <c r="J1461" i="8"/>
  <c r="N72" i="1" s="1"/>
  <c r="K1647" i="8"/>
  <c r="K1461" i="8"/>
  <c r="O72" i="1"/>
  <c r="L1647" i="8"/>
  <c r="L1461" i="8"/>
  <c r="P72" i="1" s="1"/>
  <c r="M1647" i="8"/>
  <c r="M1461" i="8"/>
  <c r="Q72" i="1"/>
  <c r="N1647" i="8"/>
  <c r="N1461" i="8"/>
  <c r="R72" i="1" s="1"/>
  <c r="O1647" i="8"/>
  <c r="O1461" i="8"/>
  <c r="S72" i="1" s="1"/>
  <c r="P1647" i="8"/>
  <c r="P1461" i="8"/>
  <c r="T72" i="1"/>
  <c r="Q1647" i="8"/>
  <c r="Q1461" i="8"/>
  <c r="U72" i="1"/>
  <c r="R1647" i="8"/>
  <c r="R1461" i="8"/>
  <c r="V72" i="1" s="1"/>
  <c r="S1647" i="8"/>
  <c r="S1461" i="8"/>
  <c r="W72" i="1"/>
  <c r="T1647" i="8"/>
  <c r="T1461" i="8"/>
  <c r="X72" i="1" s="1"/>
  <c r="U1647" i="8"/>
  <c r="U1461" i="8"/>
  <c r="Y72" i="1"/>
  <c r="V1647" i="8"/>
  <c r="V1461" i="8"/>
  <c r="Z72" i="1" s="1"/>
  <c r="W1647" i="8"/>
  <c r="W1461" i="8"/>
  <c r="AA72" i="1" s="1"/>
  <c r="B1463" i="8"/>
  <c r="F73" i="1"/>
  <c r="C1463" i="8"/>
  <c r="G73" i="1" s="1"/>
  <c r="D1463" i="8"/>
  <c r="H73" i="1"/>
  <c r="E1463" i="8"/>
  <c r="I73" i="1" s="1"/>
  <c r="F1463" i="8"/>
  <c r="J73" i="1"/>
  <c r="G1463" i="8"/>
  <c r="K73" i="1" s="1"/>
  <c r="H1463" i="8"/>
  <c r="L73" i="1"/>
  <c r="I1463" i="8"/>
  <c r="M73" i="1" s="1"/>
  <c r="J1463" i="8"/>
  <c r="N73" i="1"/>
  <c r="K1463" i="8"/>
  <c r="O73" i="1" s="1"/>
  <c r="L1463" i="8"/>
  <c r="P73" i="1"/>
  <c r="M1463" i="8"/>
  <c r="Q73" i="1" s="1"/>
  <c r="N1463" i="8"/>
  <c r="R73" i="1"/>
  <c r="O1463" i="8"/>
  <c r="S73" i="1" s="1"/>
  <c r="P1463" i="8"/>
  <c r="T73" i="1"/>
  <c r="Q1463" i="8"/>
  <c r="U73" i="1" s="1"/>
  <c r="R1463" i="8"/>
  <c r="V73" i="1"/>
  <c r="S1463" i="8"/>
  <c r="W73" i="1" s="1"/>
  <c r="T1463" i="8"/>
  <c r="X73" i="1"/>
  <c r="U1463" i="8"/>
  <c r="Y73" i="1" s="1"/>
  <c r="V1463" i="8"/>
  <c r="Z73" i="1"/>
  <c r="W1463" i="8"/>
  <c r="AA73" i="1" s="1"/>
  <c r="B1465" i="8"/>
  <c r="F74" i="1"/>
  <c r="C1465" i="8"/>
  <c r="G74" i="1" s="1"/>
  <c r="D1465" i="8"/>
  <c r="H74" i="1"/>
  <c r="E1465" i="8"/>
  <c r="I74" i="1" s="1"/>
  <c r="F1465" i="8"/>
  <c r="J74" i="1"/>
  <c r="G1465" i="8"/>
  <c r="K74" i="1" s="1"/>
  <c r="H1465" i="8"/>
  <c r="L74" i="1"/>
  <c r="I1465" i="8"/>
  <c r="M74" i="1" s="1"/>
  <c r="J1465" i="8"/>
  <c r="N74" i="1"/>
  <c r="K1465" i="8"/>
  <c r="O74" i="1" s="1"/>
  <c r="L1465" i="8"/>
  <c r="P74" i="1"/>
  <c r="M1465" i="8"/>
  <c r="Q74" i="1" s="1"/>
  <c r="N1465" i="8"/>
  <c r="R74" i="1"/>
  <c r="O1465" i="8"/>
  <c r="S74" i="1" s="1"/>
  <c r="P1465" i="8"/>
  <c r="T74" i="1"/>
  <c r="Q1465" i="8"/>
  <c r="U74" i="1" s="1"/>
  <c r="R1465" i="8"/>
  <c r="V74" i="1"/>
  <c r="S1465" i="8"/>
  <c r="W74" i="1" s="1"/>
  <c r="T1465" i="8"/>
  <c r="X74" i="1"/>
  <c r="U1465" i="8"/>
  <c r="Y74" i="1" s="1"/>
  <c r="V1465" i="8"/>
  <c r="Z74" i="1"/>
  <c r="W1465" i="8"/>
  <c r="AA74" i="1" s="1"/>
  <c r="B1466" i="8"/>
  <c r="F75" i="1"/>
  <c r="C1466" i="8"/>
  <c r="G75" i="1" s="1"/>
  <c r="D1466" i="8"/>
  <c r="H75" i="1"/>
  <c r="E1466" i="8"/>
  <c r="I75" i="1" s="1"/>
  <c r="F1466" i="8"/>
  <c r="J75" i="1"/>
  <c r="G1466" i="8"/>
  <c r="K75" i="1" s="1"/>
  <c r="H1466" i="8"/>
  <c r="L75" i="1"/>
  <c r="I1466" i="8"/>
  <c r="M75" i="1" s="1"/>
  <c r="J1466" i="8"/>
  <c r="N75" i="1"/>
  <c r="K1466" i="8"/>
  <c r="O75" i="1" s="1"/>
  <c r="L1466" i="8"/>
  <c r="P75" i="1"/>
  <c r="M1466" i="8"/>
  <c r="Q75" i="1" s="1"/>
  <c r="N1466" i="8"/>
  <c r="R75" i="1"/>
  <c r="O1466" i="8"/>
  <c r="S75" i="1" s="1"/>
  <c r="P1466" i="8"/>
  <c r="T75" i="1"/>
  <c r="Q1466" i="8"/>
  <c r="U75" i="1" s="1"/>
  <c r="R1466" i="8"/>
  <c r="V75" i="1"/>
  <c r="S1466" i="8"/>
  <c r="W75" i="1" s="1"/>
  <c r="T1466" i="8"/>
  <c r="X75" i="1"/>
  <c r="U1466" i="8"/>
  <c r="Y75" i="1" s="1"/>
  <c r="V1466" i="8"/>
  <c r="Z75" i="1"/>
  <c r="W1466" i="8"/>
  <c r="AA75" i="1" s="1"/>
  <c r="B1716" i="8"/>
  <c r="B1467" i="8"/>
  <c r="F76" i="1"/>
  <c r="C1716" i="8"/>
  <c r="C1467" i="8"/>
  <c r="G76" i="1"/>
  <c r="D1716" i="8"/>
  <c r="D1467" i="8"/>
  <c r="H76" i="1" s="1"/>
  <c r="E1716" i="8"/>
  <c r="E1467" i="8"/>
  <c r="I76" i="1"/>
  <c r="F1716" i="8"/>
  <c r="F1467" i="8"/>
  <c r="J76" i="1" s="1"/>
  <c r="G1716" i="8"/>
  <c r="G1467" i="8"/>
  <c r="K76" i="1"/>
  <c r="H1716" i="8"/>
  <c r="H1467" i="8"/>
  <c r="L76" i="1" s="1"/>
  <c r="I1716" i="8"/>
  <c r="I1467" i="8"/>
  <c r="M76" i="1" s="1"/>
  <c r="J1716" i="8"/>
  <c r="J1467" i="8"/>
  <c r="N76" i="1"/>
  <c r="K1716" i="8"/>
  <c r="K1467" i="8"/>
  <c r="O76" i="1"/>
  <c r="L1716" i="8"/>
  <c r="L1467" i="8"/>
  <c r="P76" i="1" s="1"/>
  <c r="M1716" i="8"/>
  <c r="M1467" i="8"/>
  <c r="Q76" i="1"/>
  <c r="N1716" i="8"/>
  <c r="N1467" i="8"/>
  <c r="R76" i="1" s="1"/>
  <c r="O1716" i="8"/>
  <c r="O1467" i="8"/>
  <c r="S76" i="1"/>
  <c r="P1716" i="8"/>
  <c r="P1467" i="8"/>
  <c r="T76" i="1" s="1"/>
  <c r="Q1716" i="8"/>
  <c r="Q1467" i="8"/>
  <c r="U76" i="1" s="1"/>
  <c r="R1716" i="8"/>
  <c r="R1467" i="8"/>
  <c r="V76" i="1"/>
  <c r="S1716" i="8"/>
  <c r="S1467" i="8"/>
  <c r="W76" i="1"/>
  <c r="T1716" i="8"/>
  <c r="T1467" i="8"/>
  <c r="X76" i="1" s="1"/>
  <c r="U1716" i="8"/>
  <c r="U1467" i="8"/>
  <c r="Y76" i="1"/>
  <c r="V1716" i="8"/>
  <c r="V1467" i="8"/>
  <c r="Z76" i="1" s="1"/>
  <c r="W1716" i="8"/>
  <c r="W1467" i="8"/>
  <c r="AA76" i="1"/>
  <c r="B1469" i="8"/>
  <c r="F77" i="1"/>
  <c r="C1469" i="8"/>
  <c r="G77" i="1"/>
  <c r="D1469" i="8"/>
  <c r="H77" i="1"/>
  <c r="E1469" i="8"/>
  <c r="I77" i="1"/>
  <c r="F1469" i="8"/>
  <c r="J77" i="1"/>
  <c r="G1469" i="8"/>
  <c r="K77" i="1"/>
  <c r="H1469" i="8"/>
  <c r="L77" i="1"/>
  <c r="I1469" i="8"/>
  <c r="M77" i="1"/>
  <c r="J1469" i="8"/>
  <c r="N77" i="1"/>
  <c r="K1469" i="8"/>
  <c r="O77" i="1"/>
  <c r="L1469" i="8"/>
  <c r="P77" i="1"/>
  <c r="M1469" i="8"/>
  <c r="Q77" i="1"/>
  <c r="N1469" i="8"/>
  <c r="R77" i="1"/>
  <c r="O1469" i="8"/>
  <c r="S77" i="1"/>
  <c r="P1469" i="8"/>
  <c r="T77" i="1"/>
  <c r="Q1469" i="8"/>
  <c r="U77" i="1"/>
  <c r="R1469" i="8"/>
  <c r="V77" i="1"/>
  <c r="S1469" i="8"/>
  <c r="W77" i="1"/>
  <c r="T1469" i="8"/>
  <c r="X77" i="1"/>
  <c r="U1469" i="8"/>
  <c r="Y77" i="1"/>
  <c r="V1469" i="8"/>
  <c r="Z77" i="1"/>
  <c r="W1469" i="8"/>
  <c r="AA77" i="1"/>
  <c r="B1596" i="8"/>
  <c r="B1473" i="8"/>
  <c r="F78" i="1" s="1"/>
  <c r="C1596" i="8"/>
  <c r="C1473" i="8"/>
  <c r="G78" i="1" s="1"/>
  <c r="D1596" i="8"/>
  <c r="D1473" i="8"/>
  <c r="H78" i="1"/>
  <c r="E1596" i="8"/>
  <c r="E1473" i="8"/>
  <c r="I78" i="1"/>
  <c r="F1596" i="8"/>
  <c r="F1473" i="8"/>
  <c r="J78" i="1" s="1"/>
  <c r="G1596" i="8"/>
  <c r="G1473" i="8"/>
  <c r="K78" i="1"/>
  <c r="H1596" i="8"/>
  <c r="H1473" i="8"/>
  <c r="L78" i="1" s="1"/>
  <c r="I1596" i="8"/>
  <c r="I1473" i="8"/>
  <c r="M78" i="1"/>
  <c r="J1596" i="8"/>
  <c r="J1473" i="8"/>
  <c r="N78" i="1" s="1"/>
  <c r="K1596" i="8"/>
  <c r="K1473" i="8"/>
  <c r="O78" i="1" s="1"/>
  <c r="L1596" i="8"/>
  <c r="L1473" i="8"/>
  <c r="P78" i="1"/>
  <c r="M1596" i="8"/>
  <c r="M1473" i="8"/>
  <c r="Q78" i="1"/>
  <c r="N1596" i="8"/>
  <c r="N1473" i="8"/>
  <c r="R78" i="1" s="1"/>
  <c r="O1596" i="8"/>
  <c r="O1473" i="8"/>
  <c r="S78" i="1"/>
  <c r="P1596" i="8"/>
  <c r="P1473" i="8"/>
  <c r="T78" i="1" s="1"/>
  <c r="Q1596" i="8"/>
  <c r="Q1473" i="8"/>
  <c r="U78" i="1"/>
  <c r="R1596" i="8"/>
  <c r="R1473" i="8"/>
  <c r="V78" i="1" s="1"/>
  <c r="S1596" i="8"/>
  <c r="S1473" i="8"/>
  <c r="W78" i="1" s="1"/>
  <c r="T1596" i="8"/>
  <c r="T1473" i="8"/>
  <c r="X78" i="1"/>
  <c r="U1596" i="8"/>
  <c r="U1473" i="8"/>
  <c r="Y78" i="1"/>
  <c r="V1596" i="8"/>
  <c r="V1473" i="8"/>
  <c r="Z78" i="1" s="1"/>
  <c r="W1596" i="8"/>
  <c r="W1473" i="8"/>
  <c r="AA78" i="1"/>
  <c r="B1625" i="8"/>
  <c r="B1476" i="8"/>
  <c r="F79" i="1" s="1"/>
  <c r="C1625" i="8"/>
  <c r="C1476" i="8"/>
  <c r="G79" i="1"/>
  <c r="D1625" i="8"/>
  <c r="D1476" i="8"/>
  <c r="H79" i="1" s="1"/>
  <c r="E1625" i="8"/>
  <c r="E1476" i="8"/>
  <c r="I79" i="1" s="1"/>
  <c r="F1625" i="8"/>
  <c r="F1476" i="8"/>
  <c r="J79" i="1"/>
  <c r="G1625" i="8"/>
  <c r="G1476" i="8"/>
  <c r="K79" i="1"/>
  <c r="H1625" i="8"/>
  <c r="H1476" i="8"/>
  <c r="L79" i="1" s="1"/>
  <c r="I1625" i="8"/>
  <c r="I1476" i="8"/>
  <c r="M79" i="1"/>
  <c r="J1625" i="8"/>
  <c r="J1476" i="8"/>
  <c r="N79" i="1" s="1"/>
  <c r="K1625" i="8"/>
  <c r="K1476" i="8"/>
  <c r="O79" i="1"/>
  <c r="L1625" i="8"/>
  <c r="L1476" i="8"/>
  <c r="P79" i="1" s="1"/>
  <c r="M1625" i="8"/>
  <c r="M1476" i="8"/>
  <c r="Q79" i="1" s="1"/>
  <c r="N1625" i="8"/>
  <c r="N1476" i="8"/>
  <c r="R79" i="1"/>
  <c r="O1625" i="8"/>
  <c r="O1476" i="8"/>
  <c r="S79" i="1"/>
  <c r="P1625" i="8"/>
  <c r="P1476" i="8"/>
  <c r="T79" i="1" s="1"/>
  <c r="Q1625" i="8"/>
  <c r="Q1476" i="8"/>
  <c r="U79" i="1"/>
  <c r="R1625" i="8"/>
  <c r="R1476" i="8"/>
  <c r="V79" i="1" s="1"/>
  <c r="S1625" i="8"/>
  <c r="S1476" i="8"/>
  <c r="W79" i="1"/>
  <c r="T1625" i="8"/>
  <c r="T1476" i="8"/>
  <c r="X79" i="1" s="1"/>
  <c r="U1625" i="8"/>
  <c r="U1476" i="8"/>
  <c r="Y79" i="1" s="1"/>
  <c r="V1625" i="8"/>
  <c r="V1476" i="8"/>
  <c r="Z79" i="1"/>
  <c r="W1625" i="8"/>
  <c r="W1476" i="8"/>
  <c r="AA79" i="1"/>
  <c r="B1699" i="8"/>
  <c r="B1478" i="8"/>
  <c r="F80" i="1" s="1"/>
  <c r="C1699" i="8"/>
  <c r="C1478" i="8"/>
  <c r="G80" i="1"/>
  <c r="D1699" i="8"/>
  <c r="D1478" i="8"/>
  <c r="H80" i="1" s="1"/>
  <c r="E1699" i="8"/>
  <c r="E1478" i="8"/>
  <c r="I80" i="1"/>
  <c r="F1699" i="8"/>
  <c r="F1478" i="8"/>
  <c r="J80" i="1" s="1"/>
  <c r="G1699" i="8"/>
  <c r="G1478" i="8"/>
  <c r="K80" i="1" s="1"/>
  <c r="H1699" i="8"/>
  <c r="H1478" i="8"/>
  <c r="L80" i="1"/>
  <c r="I1699" i="8"/>
  <c r="I1478" i="8"/>
  <c r="M80" i="1"/>
  <c r="J1699" i="8"/>
  <c r="J1478" i="8"/>
  <c r="N80" i="1" s="1"/>
  <c r="K1699" i="8"/>
  <c r="K1478" i="8"/>
  <c r="O80" i="1"/>
  <c r="L1699" i="8"/>
  <c r="L1478" i="8"/>
  <c r="P80" i="1" s="1"/>
  <c r="M1699" i="8"/>
  <c r="M1478" i="8"/>
  <c r="Q80" i="1"/>
  <c r="N1699" i="8"/>
  <c r="N1478" i="8"/>
  <c r="R80" i="1" s="1"/>
  <c r="O1699" i="8"/>
  <c r="O1478" i="8"/>
  <c r="S80" i="1" s="1"/>
  <c r="P1699" i="8"/>
  <c r="P1478" i="8"/>
  <c r="T80" i="1"/>
  <c r="Q1699" i="8"/>
  <c r="Q1478" i="8"/>
  <c r="U80" i="1"/>
  <c r="R1699" i="8"/>
  <c r="R1478" i="8"/>
  <c r="V80" i="1" s="1"/>
  <c r="S1699" i="8"/>
  <c r="S1478" i="8"/>
  <c r="W80" i="1"/>
  <c r="T1699" i="8"/>
  <c r="T1478" i="8"/>
  <c r="X80" i="1" s="1"/>
  <c r="U1699" i="8"/>
  <c r="U1478" i="8"/>
  <c r="Y80" i="1"/>
  <c r="V1699" i="8"/>
  <c r="V1478" i="8"/>
  <c r="Z80" i="1" s="1"/>
  <c r="W1699" i="8"/>
  <c r="W1478" i="8"/>
  <c r="AA80" i="1" s="1"/>
  <c r="B1597" i="8"/>
  <c r="B1479" i="8"/>
  <c r="F81" i="1"/>
  <c r="C1597" i="8"/>
  <c r="C1479" i="8"/>
  <c r="G81" i="1"/>
  <c r="D1597" i="8"/>
  <c r="D1479" i="8"/>
  <c r="H81" i="1" s="1"/>
  <c r="E1597" i="8"/>
  <c r="E1479" i="8"/>
  <c r="I81" i="1"/>
  <c r="F1597" i="8"/>
  <c r="F1479" i="8"/>
  <c r="J81" i="1" s="1"/>
  <c r="G1597" i="8"/>
  <c r="G1479" i="8"/>
  <c r="K81" i="1"/>
  <c r="H1597" i="8"/>
  <c r="H1479" i="8"/>
  <c r="L81" i="1" s="1"/>
  <c r="I1597" i="8"/>
  <c r="I1479" i="8"/>
  <c r="M81" i="1" s="1"/>
  <c r="J1597" i="8"/>
  <c r="J1479" i="8"/>
  <c r="N81" i="1"/>
  <c r="K1597" i="8"/>
  <c r="K1479" i="8"/>
  <c r="O81" i="1"/>
  <c r="L1597" i="8"/>
  <c r="L1479" i="8"/>
  <c r="P81" i="1" s="1"/>
  <c r="M1597" i="8"/>
  <c r="M1479" i="8"/>
  <c r="Q81" i="1"/>
  <c r="N1597" i="8"/>
  <c r="N1479" i="8"/>
  <c r="R81" i="1" s="1"/>
  <c r="O1597" i="8"/>
  <c r="O1479" i="8"/>
  <c r="S81" i="1"/>
  <c r="P1597" i="8"/>
  <c r="P1479" i="8"/>
  <c r="T81" i="1" s="1"/>
  <c r="Q1597" i="8"/>
  <c r="Q1479" i="8"/>
  <c r="U81" i="1" s="1"/>
  <c r="R1597" i="8"/>
  <c r="R1479" i="8"/>
  <c r="V81" i="1"/>
  <c r="S1597" i="8"/>
  <c r="S1479" i="8"/>
  <c r="W81" i="1"/>
  <c r="T1597" i="8"/>
  <c r="T1479" i="8"/>
  <c r="X81" i="1" s="1"/>
  <c r="U1597" i="8"/>
  <c r="U1479" i="8"/>
  <c r="Y81" i="1"/>
  <c r="V1597" i="8"/>
  <c r="V1479" i="8"/>
  <c r="Z81" i="1" s="1"/>
  <c r="W1597" i="8"/>
  <c r="W1479" i="8"/>
  <c r="AA81" i="1"/>
  <c r="B1481" i="8"/>
  <c r="F82" i="1"/>
  <c r="C1481" i="8"/>
  <c r="G82" i="1"/>
  <c r="D1481" i="8"/>
  <c r="H82" i="1"/>
  <c r="E1481" i="8"/>
  <c r="I82" i="1"/>
  <c r="F1481" i="8"/>
  <c r="J82" i="1"/>
  <c r="G1481" i="8"/>
  <c r="K82" i="1"/>
  <c r="H1481" i="8"/>
  <c r="L82" i="1"/>
  <c r="I1481" i="8"/>
  <c r="M82" i="1"/>
  <c r="J1481" i="8"/>
  <c r="N82" i="1"/>
  <c r="K1481" i="8"/>
  <c r="O82" i="1"/>
  <c r="L1481" i="8"/>
  <c r="P82" i="1"/>
  <c r="M1481" i="8"/>
  <c r="Q82" i="1"/>
  <c r="N1481" i="8"/>
  <c r="R82" i="1"/>
  <c r="O1481" i="8"/>
  <c r="S82" i="1"/>
  <c r="P1481" i="8"/>
  <c r="T82" i="1"/>
  <c r="Q1481" i="8"/>
  <c r="U82" i="1"/>
  <c r="R1481" i="8"/>
  <c r="V82" i="1"/>
  <c r="S1481" i="8"/>
  <c r="W82" i="1"/>
  <c r="T1481" i="8"/>
  <c r="X82" i="1"/>
  <c r="U1481" i="8"/>
  <c r="Y82" i="1"/>
  <c r="V1481" i="8"/>
  <c r="Z82" i="1"/>
  <c r="W1481" i="8"/>
  <c r="AA82" i="1"/>
  <c r="B1483" i="8"/>
  <c r="F83" i="1"/>
  <c r="C1483" i="8"/>
  <c r="G83" i="1"/>
  <c r="D1483" i="8"/>
  <c r="H83" i="1"/>
  <c r="E1483" i="8"/>
  <c r="I83" i="1"/>
  <c r="F1483" i="8"/>
  <c r="J83" i="1"/>
  <c r="G1483" i="8"/>
  <c r="K83" i="1"/>
  <c r="H1483" i="8"/>
  <c r="L83" i="1"/>
  <c r="I1483" i="8"/>
  <c r="M83" i="1"/>
  <c r="J1483" i="8"/>
  <c r="N83" i="1"/>
  <c r="K1483" i="8"/>
  <c r="O83" i="1"/>
  <c r="L1483" i="8"/>
  <c r="P83" i="1"/>
  <c r="M1483" i="8"/>
  <c r="Q83" i="1"/>
  <c r="N1483" i="8"/>
  <c r="R83" i="1"/>
  <c r="O1483" i="8"/>
  <c r="S83" i="1"/>
  <c r="P1483" i="8"/>
  <c r="T83" i="1"/>
  <c r="Q1483" i="8"/>
  <c r="U83" i="1"/>
  <c r="R1483" i="8"/>
  <c r="V83" i="1"/>
  <c r="S1483" i="8"/>
  <c r="W83" i="1"/>
  <c r="T1483" i="8"/>
  <c r="X83" i="1"/>
  <c r="U1483" i="8"/>
  <c r="Y83" i="1"/>
  <c r="V1483" i="8"/>
  <c r="Z83" i="1"/>
  <c r="W1483" i="8"/>
  <c r="AA83" i="1"/>
  <c r="B1484" i="8"/>
  <c r="F84" i="1"/>
  <c r="C1484" i="8"/>
  <c r="G84" i="1"/>
  <c r="D1484" i="8"/>
  <c r="H84" i="1"/>
  <c r="E1484" i="8"/>
  <c r="I84" i="1"/>
  <c r="F1484" i="8"/>
  <c r="J84" i="1"/>
  <c r="G1484" i="8"/>
  <c r="K84" i="1"/>
  <c r="H1484" i="8"/>
  <c r="L84" i="1"/>
  <c r="I1484" i="8"/>
  <c r="M84" i="1"/>
  <c r="J1484" i="8"/>
  <c r="N84" i="1"/>
  <c r="K1484" i="8"/>
  <c r="O84" i="1"/>
  <c r="L1484" i="8"/>
  <c r="P84" i="1"/>
  <c r="M1484" i="8"/>
  <c r="Q84" i="1"/>
  <c r="N1484" i="8"/>
  <c r="R84" i="1"/>
  <c r="O1484" i="8"/>
  <c r="S84" i="1"/>
  <c r="P1484" i="8"/>
  <c r="T84" i="1"/>
  <c r="Q1484" i="8"/>
  <c r="U84" i="1"/>
  <c r="R1484" i="8"/>
  <c r="V84" i="1"/>
  <c r="S1484" i="8"/>
  <c r="W84" i="1"/>
  <c r="T1484" i="8"/>
  <c r="X84" i="1"/>
  <c r="U1484" i="8"/>
  <c r="Y84" i="1"/>
  <c r="V1484" i="8"/>
  <c r="Z84" i="1"/>
  <c r="W1484" i="8"/>
  <c r="AA84" i="1"/>
  <c r="B1707" i="8"/>
  <c r="B1488" i="8"/>
  <c r="F85" i="1" s="1"/>
  <c r="C1707" i="8"/>
  <c r="C1488" i="8"/>
  <c r="G85" i="1" s="1"/>
  <c r="D1707" i="8"/>
  <c r="D1488" i="8"/>
  <c r="H85" i="1"/>
  <c r="E1707" i="8"/>
  <c r="E1488" i="8"/>
  <c r="I85" i="1"/>
  <c r="F1707" i="8"/>
  <c r="F1488" i="8"/>
  <c r="J85" i="1" s="1"/>
  <c r="G1707" i="8"/>
  <c r="G1488" i="8"/>
  <c r="K85" i="1"/>
  <c r="H1707" i="8"/>
  <c r="H1488" i="8"/>
  <c r="L85" i="1" s="1"/>
  <c r="I1707" i="8"/>
  <c r="I1488" i="8"/>
  <c r="M85" i="1"/>
  <c r="J1707" i="8"/>
  <c r="J1488" i="8"/>
  <c r="N85" i="1" s="1"/>
  <c r="K1707" i="8"/>
  <c r="K1488" i="8"/>
  <c r="O85" i="1" s="1"/>
  <c r="L1707" i="8"/>
  <c r="L1488" i="8"/>
  <c r="P85" i="1"/>
  <c r="M1707" i="8"/>
  <c r="M1488" i="8"/>
  <c r="Q85" i="1"/>
  <c r="N1707" i="8"/>
  <c r="N1488" i="8"/>
  <c r="R85" i="1" s="1"/>
  <c r="O1707" i="8"/>
  <c r="O1488" i="8"/>
  <c r="S85" i="1"/>
  <c r="P1707" i="8"/>
  <c r="P1488" i="8"/>
  <c r="T85" i="1" s="1"/>
  <c r="Q1707" i="8"/>
  <c r="Q1488" i="8"/>
  <c r="U85" i="1"/>
  <c r="R1707" i="8"/>
  <c r="R1488" i="8"/>
  <c r="V85" i="1" s="1"/>
  <c r="S1707" i="8"/>
  <c r="S1488" i="8"/>
  <c r="W85" i="1" s="1"/>
  <c r="T1707" i="8"/>
  <c r="T1488" i="8"/>
  <c r="X85" i="1"/>
  <c r="U1707" i="8"/>
  <c r="U1488" i="8"/>
  <c r="Y85" i="1"/>
  <c r="V1707" i="8"/>
  <c r="V1488" i="8"/>
  <c r="Z85" i="1" s="1"/>
  <c r="W1707" i="8"/>
  <c r="W1488" i="8"/>
  <c r="AA85" i="1"/>
  <c r="B1620" i="8"/>
  <c r="B1489" i="8"/>
  <c r="F86" i="1" s="1"/>
  <c r="C1620" i="8"/>
  <c r="C1489" i="8"/>
  <c r="G86" i="1"/>
  <c r="D1620" i="8"/>
  <c r="D1489" i="8"/>
  <c r="H86" i="1" s="1"/>
  <c r="E1620" i="8"/>
  <c r="E1489" i="8"/>
  <c r="I86" i="1" s="1"/>
  <c r="F1620" i="8"/>
  <c r="F1489" i="8"/>
  <c r="J86" i="1"/>
  <c r="G1620" i="8"/>
  <c r="G1489" i="8"/>
  <c r="K86" i="1"/>
  <c r="H1620" i="8"/>
  <c r="H1489" i="8"/>
  <c r="L86" i="1" s="1"/>
  <c r="I1620" i="8"/>
  <c r="I1489" i="8"/>
  <c r="M86" i="1"/>
  <c r="J1620" i="8"/>
  <c r="J1489" i="8"/>
  <c r="N86" i="1" s="1"/>
  <c r="K1620" i="8"/>
  <c r="K1489" i="8"/>
  <c r="O86" i="1"/>
  <c r="L1620" i="8"/>
  <c r="L1489" i="8"/>
  <c r="P86" i="1" s="1"/>
  <c r="M1620" i="8"/>
  <c r="M1489" i="8"/>
  <c r="Q86" i="1" s="1"/>
  <c r="N1620" i="8"/>
  <c r="N1489" i="8"/>
  <c r="R86" i="1"/>
  <c r="O1620" i="8"/>
  <c r="O1489" i="8"/>
  <c r="S86" i="1"/>
  <c r="P1620" i="8"/>
  <c r="P1489" i="8"/>
  <c r="T86" i="1" s="1"/>
  <c r="Q1620" i="8"/>
  <c r="Q1489" i="8"/>
  <c r="U86" i="1"/>
  <c r="R1620" i="8"/>
  <c r="R1489" i="8"/>
  <c r="V86" i="1" s="1"/>
  <c r="S1620" i="8"/>
  <c r="S1489" i="8"/>
  <c r="W86" i="1"/>
  <c r="T1620" i="8"/>
  <c r="T1489" i="8"/>
  <c r="X86" i="1" s="1"/>
  <c r="U1620" i="8"/>
  <c r="U1489" i="8"/>
  <c r="Y86" i="1" s="1"/>
  <c r="V1620" i="8"/>
  <c r="V1489" i="8"/>
  <c r="Z86" i="1"/>
  <c r="W1620" i="8"/>
  <c r="W1489" i="8"/>
  <c r="AA86" i="1"/>
  <c r="B1626" i="8"/>
  <c r="B1492" i="8"/>
  <c r="F87" i="1" s="1"/>
  <c r="C1626" i="8"/>
  <c r="C1492" i="8"/>
  <c r="G87" i="1"/>
  <c r="D1626" i="8"/>
  <c r="D1492" i="8"/>
  <c r="H87" i="1" s="1"/>
  <c r="E1626" i="8"/>
  <c r="E1492" i="8"/>
  <c r="I87" i="1"/>
  <c r="F1626" i="8"/>
  <c r="F1492" i="8"/>
  <c r="J87" i="1" s="1"/>
  <c r="G1626" i="8"/>
  <c r="G1492" i="8"/>
  <c r="K87" i="1" s="1"/>
  <c r="H1626" i="8"/>
  <c r="H1492" i="8"/>
  <c r="L87" i="1"/>
  <c r="I1626" i="8"/>
  <c r="I1492" i="8"/>
  <c r="M87" i="1"/>
  <c r="J1626" i="8"/>
  <c r="J1492" i="8"/>
  <c r="N87" i="1" s="1"/>
  <c r="K1626" i="8"/>
  <c r="K1492" i="8"/>
  <c r="O87" i="1"/>
  <c r="L1626" i="8"/>
  <c r="L1492" i="8"/>
  <c r="P87" i="1" s="1"/>
  <c r="M1626" i="8"/>
  <c r="M1492" i="8"/>
  <c r="Q87" i="1"/>
  <c r="N1626" i="8"/>
  <c r="N1492" i="8"/>
  <c r="R87" i="1" s="1"/>
  <c r="O1626" i="8"/>
  <c r="O1492" i="8"/>
  <c r="S87" i="1" s="1"/>
  <c r="P1626" i="8"/>
  <c r="P1492" i="8"/>
  <c r="T87" i="1"/>
  <c r="Q1626" i="8"/>
  <c r="Q1492" i="8"/>
  <c r="U87" i="1"/>
  <c r="R1626" i="8"/>
  <c r="R1492" i="8"/>
  <c r="V87" i="1" s="1"/>
  <c r="S1626" i="8"/>
  <c r="S1492" i="8"/>
  <c r="W87" i="1"/>
  <c r="T1626" i="8"/>
  <c r="T1492" i="8"/>
  <c r="X87" i="1" s="1"/>
  <c r="U1626" i="8"/>
  <c r="U1492" i="8"/>
  <c r="Y87" i="1"/>
  <c r="V1626" i="8"/>
  <c r="V1492" i="8"/>
  <c r="Z87" i="1" s="1"/>
  <c r="W1626" i="8"/>
  <c r="W1492" i="8"/>
  <c r="AA87" i="1" s="1"/>
  <c r="B1493" i="8"/>
  <c r="F88" i="1"/>
  <c r="C1493" i="8"/>
  <c r="G88" i="1" s="1"/>
  <c r="D1493" i="8"/>
  <c r="H88" i="1"/>
  <c r="E1493" i="8"/>
  <c r="I88" i="1" s="1"/>
  <c r="F1493" i="8"/>
  <c r="J88" i="1"/>
  <c r="G1493" i="8"/>
  <c r="K88" i="1" s="1"/>
  <c r="H1493" i="8"/>
  <c r="L88" i="1"/>
  <c r="I1493" i="8"/>
  <c r="M88" i="1" s="1"/>
  <c r="J1493" i="8"/>
  <c r="N88" i="1"/>
  <c r="K1493" i="8"/>
  <c r="O88" i="1" s="1"/>
  <c r="L1493" i="8"/>
  <c r="P88" i="1"/>
  <c r="M1493" i="8"/>
  <c r="Q88" i="1" s="1"/>
  <c r="N1493" i="8"/>
  <c r="R88" i="1"/>
  <c r="O1493" i="8"/>
  <c r="S88" i="1" s="1"/>
  <c r="P1493" i="8"/>
  <c r="T88" i="1"/>
  <c r="Q1493" i="8"/>
  <c r="U88" i="1" s="1"/>
  <c r="R1493" i="8"/>
  <c r="V88" i="1"/>
  <c r="S1493" i="8"/>
  <c r="W88" i="1" s="1"/>
  <c r="T1493" i="8"/>
  <c r="X88" i="1"/>
  <c r="U1493" i="8"/>
  <c r="Y88" i="1" s="1"/>
  <c r="V1493" i="8"/>
  <c r="Z88" i="1"/>
  <c r="W1493" i="8"/>
  <c r="AA88" i="1" s="1"/>
  <c r="B1690" i="8"/>
  <c r="B1495" i="8"/>
  <c r="F89" i="1"/>
  <c r="C1690" i="8"/>
  <c r="C1495" i="8"/>
  <c r="G89" i="1"/>
  <c r="D1690" i="8"/>
  <c r="D1495" i="8"/>
  <c r="H89" i="1" s="1"/>
  <c r="E1690" i="8"/>
  <c r="E1495" i="8"/>
  <c r="I89" i="1"/>
  <c r="F1690" i="8"/>
  <c r="F1495" i="8"/>
  <c r="J89" i="1" s="1"/>
  <c r="G1690" i="8"/>
  <c r="G1495" i="8"/>
  <c r="K89" i="1"/>
  <c r="H1690" i="8"/>
  <c r="H1495" i="8"/>
  <c r="L89" i="1" s="1"/>
  <c r="I1690" i="8"/>
  <c r="I1495" i="8"/>
  <c r="M89" i="1" s="1"/>
  <c r="J1690" i="8"/>
  <c r="J1495" i="8"/>
  <c r="N89" i="1"/>
  <c r="K1690" i="8"/>
  <c r="K1495" i="8"/>
  <c r="O89" i="1"/>
  <c r="L1690" i="8"/>
  <c r="L1495" i="8"/>
  <c r="P89" i="1" s="1"/>
  <c r="M1690" i="8"/>
  <c r="M1495" i="8"/>
  <c r="Q89" i="1"/>
  <c r="N1690" i="8"/>
  <c r="N1495" i="8"/>
  <c r="R89" i="1" s="1"/>
  <c r="O1690" i="8"/>
  <c r="O1495" i="8"/>
  <c r="S89" i="1"/>
  <c r="P1690" i="8"/>
  <c r="P1495" i="8"/>
  <c r="T89" i="1" s="1"/>
  <c r="Q1690" i="8"/>
  <c r="Q1495" i="8"/>
  <c r="U89" i="1"/>
  <c r="R1690" i="8"/>
  <c r="R1495" i="8"/>
  <c r="V89" i="1" s="1"/>
  <c r="S1690" i="8"/>
  <c r="S1495" i="8"/>
  <c r="W89" i="1"/>
  <c r="T1690" i="8"/>
  <c r="T1495" i="8"/>
  <c r="X89" i="1" s="1"/>
  <c r="U1690" i="8"/>
  <c r="U1495" i="8"/>
  <c r="Y89" i="1"/>
  <c r="V1690" i="8"/>
  <c r="V1495" i="8"/>
  <c r="Z89" i="1" s="1"/>
  <c r="W1690" i="8"/>
  <c r="W1495" i="8"/>
  <c r="AA89" i="1"/>
  <c r="B1576" i="8"/>
  <c r="B1496" i="8"/>
  <c r="F90" i="1" s="1"/>
  <c r="C1576" i="8"/>
  <c r="C1496" i="8"/>
  <c r="G90" i="1"/>
  <c r="D1576" i="8"/>
  <c r="D1496" i="8"/>
  <c r="H90" i="1" s="1"/>
  <c r="E1576" i="8"/>
  <c r="E1496" i="8"/>
  <c r="I90" i="1"/>
  <c r="F1576" i="8"/>
  <c r="F1496" i="8"/>
  <c r="J90" i="1" s="1"/>
  <c r="G1576" i="8"/>
  <c r="G1496" i="8"/>
  <c r="K90" i="1"/>
  <c r="H1576" i="8"/>
  <c r="H1496" i="8"/>
  <c r="L90" i="1" s="1"/>
  <c r="I1576" i="8"/>
  <c r="I1496" i="8"/>
  <c r="M90" i="1"/>
  <c r="J1576" i="8"/>
  <c r="J1496" i="8"/>
  <c r="N90" i="1" s="1"/>
  <c r="K1576" i="8"/>
  <c r="K1496" i="8"/>
  <c r="O90" i="1"/>
  <c r="L1576" i="8"/>
  <c r="L1496" i="8"/>
  <c r="P90" i="1" s="1"/>
  <c r="M1576" i="8"/>
  <c r="M1496" i="8"/>
  <c r="Q90" i="1"/>
  <c r="N1576" i="8"/>
  <c r="N1496" i="8"/>
  <c r="R90" i="1" s="1"/>
  <c r="O1576" i="8"/>
  <c r="O1496" i="8"/>
  <c r="S90" i="1"/>
  <c r="P1576" i="8"/>
  <c r="P1496" i="8"/>
  <c r="T90" i="1" s="1"/>
  <c r="Q1576" i="8"/>
  <c r="Q1496" i="8"/>
  <c r="U90" i="1"/>
  <c r="R1576" i="8"/>
  <c r="R1496" i="8"/>
  <c r="V90" i="1" s="1"/>
  <c r="S1576" i="8"/>
  <c r="S1496" i="8"/>
  <c r="W90" i="1"/>
  <c r="T1576" i="8"/>
  <c r="T1496" i="8"/>
  <c r="X90" i="1" s="1"/>
  <c r="U1576" i="8"/>
  <c r="U1496" i="8"/>
  <c r="Y90" i="1"/>
  <c r="V1576" i="8"/>
  <c r="V1496" i="8"/>
  <c r="Z90" i="1" s="1"/>
  <c r="W1576" i="8"/>
  <c r="W1496" i="8"/>
  <c r="AA90" i="1"/>
  <c r="B1723" i="8"/>
  <c r="B1498" i="8"/>
  <c r="F91" i="1" s="1"/>
  <c r="C1723" i="8"/>
  <c r="C1498" i="8"/>
  <c r="G91" i="1"/>
  <c r="D1723" i="8"/>
  <c r="D1498" i="8"/>
  <c r="H91" i="1" s="1"/>
  <c r="E1723" i="8"/>
  <c r="E1498" i="8"/>
  <c r="I91" i="1"/>
  <c r="F1723" i="8"/>
  <c r="F1498" i="8"/>
  <c r="J91" i="1" s="1"/>
  <c r="G1723" i="8"/>
  <c r="G1498" i="8"/>
  <c r="K91" i="1"/>
  <c r="H1723" i="8"/>
  <c r="H1498" i="8"/>
  <c r="L91" i="1" s="1"/>
  <c r="I1723" i="8"/>
  <c r="I1498" i="8"/>
  <c r="M91" i="1"/>
  <c r="J1723" i="8"/>
  <c r="J1498" i="8"/>
  <c r="N91" i="1" s="1"/>
  <c r="K1723" i="8"/>
  <c r="K1498" i="8"/>
  <c r="O91" i="1"/>
  <c r="L1723" i="8"/>
  <c r="L1498" i="8"/>
  <c r="P91" i="1" s="1"/>
  <c r="M1723" i="8"/>
  <c r="M1498" i="8"/>
  <c r="Q91" i="1"/>
  <c r="N1723" i="8"/>
  <c r="N1498" i="8"/>
  <c r="R91" i="1" s="1"/>
  <c r="O1723" i="8"/>
  <c r="O1498" i="8"/>
  <c r="S91" i="1"/>
  <c r="P1723" i="8"/>
  <c r="P1498" i="8"/>
  <c r="T91" i="1" s="1"/>
  <c r="Q1723" i="8"/>
  <c r="Q1498" i="8"/>
  <c r="U91" i="1"/>
  <c r="R1723" i="8"/>
  <c r="R1498" i="8"/>
  <c r="V91" i="1" s="1"/>
  <c r="S1723" i="8"/>
  <c r="S1498" i="8"/>
  <c r="W91" i="1"/>
  <c r="T1723" i="8"/>
  <c r="T1498" i="8"/>
  <c r="X91" i="1" s="1"/>
  <c r="U1723" i="8"/>
  <c r="U1498" i="8"/>
  <c r="Y91" i="1"/>
  <c r="V1723" i="8"/>
  <c r="V1498" i="8"/>
  <c r="Z91" i="1" s="1"/>
  <c r="W1723" i="8"/>
  <c r="W1498" i="8"/>
  <c r="AA91" i="1"/>
  <c r="B1640" i="8"/>
  <c r="B1504" i="8"/>
  <c r="F92" i="1" s="1"/>
  <c r="C1640" i="8"/>
  <c r="C1504" i="8"/>
  <c r="G92" i="1"/>
  <c r="D1640" i="8"/>
  <c r="D1504" i="8"/>
  <c r="H92" i="1" s="1"/>
  <c r="E1640" i="8"/>
  <c r="E1504" i="8"/>
  <c r="I92" i="1"/>
  <c r="F1640" i="8"/>
  <c r="F1504" i="8"/>
  <c r="J92" i="1" s="1"/>
  <c r="G1640" i="8"/>
  <c r="G1504" i="8"/>
  <c r="K92" i="1"/>
  <c r="H1640" i="8"/>
  <c r="H1504" i="8"/>
  <c r="L92" i="1" s="1"/>
  <c r="I1640" i="8"/>
  <c r="I1504" i="8"/>
  <c r="M92" i="1"/>
  <c r="J1640" i="8"/>
  <c r="J1504" i="8"/>
  <c r="N92" i="1" s="1"/>
  <c r="K1640" i="8"/>
  <c r="K1504" i="8"/>
  <c r="O92" i="1"/>
  <c r="L1640" i="8"/>
  <c r="L1504" i="8"/>
  <c r="P92" i="1" s="1"/>
  <c r="M1640" i="8"/>
  <c r="M1504" i="8"/>
  <c r="Q92" i="1"/>
  <c r="N1640" i="8"/>
  <c r="N1504" i="8"/>
  <c r="R92" i="1" s="1"/>
  <c r="O1640" i="8"/>
  <c r="O1504" i="8"/>
  <c r="S92" i="1"/>
  <c r="P1640" i="8"/>
  <c r="P1504" i="8"/>
  <c r="T92" i="1" s="1"/>
  <c r="Q1640" i="8"/>
  <c r="Q1504" i="8"/>
  <c r="U92" i="1"/>
  <c r="R1640" i="8"/>
  <c r="R1504" i="8"/>
  <c r="V92" i="1" s="1"/>
  <c r="S1640" i="8"/>
  <c r="S1504" i="8"/>
  <c r="W92" i="1"/>
  <c r="T1640" i="8"/>
  <c r="T1504" i="8"/>
  <c r="X92" i="1" s="1"/>
  <c r="U1640" i="8"/>
  <c r="U1504" i="8"/>
  <c r="Y92" i="1"/>
  <c r="V1640" i="8"/>
  <c r="V1504" i="8"/>
  <c r="Z92" i="1" s="1"/>
  <c r="W1640" i="8"/>
  <c r="W1504" i="8"/>
  <c r="AA92" i="1"/>
  <c r="B1505" i="8"/>
  <c r="F93" i="1"/>
  <c r="C1505" i="8"/>
  <c r="G93" i="1"/>
  <c r="D1505" i="8"/>
  <c r="H93" i="1"/>
  <c r="E1505" i="8"/>
  <c r="I93" i="1"/>
  <c r="F1505" i="8"/>
  <c r="J93" i="1"/>
  <c r="G1505" i="8"/>
  <c r="K93" i="1"/>
  <c r="H1505" i="8"/>
  <c r="L93" i="1"/>
  <c r="I1505" i="8"/>
  <c r="M93" i="1"/>
  <c r="J1505" i="8"/>
  <c r="N93" i="1"/>
  <c r="K1505" i="8"/>
  <c r="O93" i="1"/>
  <c r="L1505" i="8"/>
  <c r="P93" i="1"/>
  <c r="M1505" i="8"/>
  <c r="Q93" i="1"/>
  <c r="N1505" i="8"/>
  <c r="R93" i="1"/>
  <c r="O1505" i="8"/>
  <c r="S93" i="1"/>
  <c r="P1505" i="8"/>
  <c r="T93" i="1"/>
  <c r="Q1505" i="8"/>
  <c r="U93" i="1"/>
  <c r="R1505" i="8"/>
  <c r="V93" i="1"/>
  <c r="S1505" i="8"/>
  <c r="W93" i="1"/>
  <c r="T1505" i="8"/>
  <c r="X93" i="1"/>
  <c r="U1505" i="8"/>
  <c r="Y93" i="1"/>
  <c r="V1505" i="8"/>
  <c r="Z93" i="1"/>
  <c r="W1505" i="8"/>
  <c r="AA93" i="1"/>
  <c r="B1577" i="8"/>
  <c r="B1512" i="8"/>
  <c r="F94" i="1" s="1"/>
  <c r="C1577" i="8"/>
  <c r="C1512" i="8"/>
  <c r="G94" i="1"/>
  <c r="D1577" i="8"/>
  <c r="D1512" i="8"/>
  <c r="H94" i="1" s="1"/>
  <c r="E1577" i="8"/>
  <c r="E1512" i="8"/>
  <c r="I94" i="1"/>
  <c r="F1577" i="8"/>
  <c r="F1512" i="8"/>
  <c r="J94" i="1" s="1"/>
  <c r="G1577" i="8"/>
  <c r="G1512" i="8"/>
  <c r="K94" i="1"/>
  <c r="H1577" i="8"/>
  <c r="H1512" i="8"/>
  <c r="L94" i="1" s="1"/>
  <c r="I1577" i="8"/>
  <c r="I1512" i="8"/>
  <c r="M94" i="1"/>
  <c r="J1577" i="8"/>
  <c r="J1512" i="8"/>
  <c r="N94" i="1" s="1"/>
  <c r="K1577" i="8"/>
  <c r="K1512" i="8"/>
  <c r="O94" i="1"/>
  <c r="L1577" i="8"/>
  <c r="L1512" i="8"/>
  <c r="P94" i="1" s="1"/>
  <c r="M1577" i="8"/>
  <c r="M1512" i="8"/>
  <c r="Q94" i="1"/>
  <c r="N1577" i="8"/>
  <c r="N1512" i="8"/>
  <c r="R94" i="1" s="1"/>
  <c r="O1577" i="8"/>
  <c r="O1512" i="8"/>
  <c r="S94" i="1"/>
  <c r="P1577" i="8"/>
  <c r="P1512" i="8"/>
  <c r="T94" i="1" s="1"/>
  <c r="Q1577" i="8"/>
  <c r="Q1512" i="8"/>
  <c r="U94" i="1"/>
  <c r="R1577" i="8"/>
  <c r="R1512" i="8"/>
  <c r="V94" i="1" s="1"/>
  <c r="S1577" i="8"/>
  <c r="S1512" i="8"/>
  <c r="W94" i="1"/>
  <c r="T1577" i="8"/>
  <c r="T1512" i="8"/>
  <c r="X94" i="1" s="1"/>
  <c r="U1577" i="8"/>
  <c r="U1512" i="8"/>
  <c r="Y94" i="1"/>
  <c r="V1577" i="8"/>
  <c r="V1512" i="8"/>
  <c r="Z94" i="1" s="1"/>
  <c r="W1577" i="8"/>
  <c r="W1512" i="8"/>
  <c r="AA94" i="1"/>
  <c r="B1517" i="8"/>
  <c r="F95" i="1"/>
  <c r="C1517" i="8"/>
  <c r="G95" i="1"/>
  <c r="D1517" i="8"/>
  <c r="H95" i="1"/>
  <c r="E1517" i="8"/>
  <c r="I95" i="1"/>
  <c r="F1517" i="8"/>
  <c r="J95" i="1"/>
  <c r="G1517" i="8"/>
  <c r="K95" i="1"/>
  <c r="H1517" i="8"/>
  <c r="L95" i="1"/>
  <c r="I1517" i="8"/>
  <c r="M95" i="1"/>
  <c r="J1517" i="8"/>
  <c r="N95" i="1"/>
  <c r="K1517" i="8"/>
  <c r="O95" i="1"/>
  <c r="L1517" i="8"/>
  <c r="P95" i="1"/>
  <c r="M1517" i="8"/>
  <c r="Q95" i="1"/>
  <c r="N1517" i="8"/>
  <c r="R95" i="1"/>
  <c r="O1517" i="8"/>
  <c r="S95" i="1"/>
  <c r="P1517" i="8"/>
  <c r="T95" i="1"/>
  <c r="Q1517" i="8"/>
  <c r="U95" i="1"/>
  <c r="R1517" i="8"/>
  <c r="V95" i="1"/>
  <c r="S1517" i="8"/>
  <c r="W95" i="1"/>
  <c r="T1517" i="8"/>
  <c r="X95" i="1"/>
  <c r="U1517" i="8"/>
  <c r="Y95" i="1"/>
  <c r="V1517" i="8"/>
  <c r="Z95" i="1"/>
  <c r="W1517" i="8"/>
  <c r="AA95" i="1"/>
  <c r="B1657" i="8"/>
  <c r="B1519" i="8"/>
  <c r="F96" i="1" s="1"/>
  <c r="C1657" i="8"/>
  <c r="C1519" i="8"/>
  <c r="G96" i="1"/>
  <c r="D1657" i="8"/>
  <c r="D1519" i="8"/>
  <c r="H96" i="1" s="1"/>
  <c r="E1657" i="8"/>
  <c r="E1519" i="8"/>
  <c r="I96" i="1"/>
  <c r="F1657" i="8"/>
  <c r="F1519" i="8"/>
  <c r="J96" i="1" s="1"/>
  <c r="G1657" i="8"/>
  <c r="G1519" i="8"/>
  <c r="K96" i="1"/>
  <c r="H1657" i="8"/>
  <c r="H1519" i="8"/>
  <c r="L96" i="1" s="1"/>
  <c r="I1657" i="8"/>
  <c r="I1519" i="8"/>
  <c r="M96" i="1"/>
  <c r="J1657" i="8"/>
  <c r="J1519" i="8"/>
  <c r="N96" i="1" s="1"/>
  <c r="K1657" i="8"/>
  <c r="K1519" i="8"/>
  <c r="O96" i="1"/>
  <c r="L1657" i="8"/>
  <c r="L1519" i="8"/>
  <c r="P96" i="1" s="1"/>
  <c r="M1657" i="8"/>
  <c r="M1519" i="8"/>
  <c r="Q96" i="1"/>
  <c r="N1657" i="8"/>
  <c r="N1519" i="8"/>
  <c r="R96" i="1" s="1"/>
  <c r="O1657" i="8"/>
  <c r="O1519" i="8"/>
  <c r="S96" i="1"/>
  <c r="P1657" i="8"/>
  <c r="P1519" i="8"/>
  <c r="T96" i="1" s="1"/>
  <c r="Q1657" i="8"/>
  <c r="Q1519" i="8"/>
  <c r="U96" i="1"/>
  <c r="R1657" i="8"/>
  <c r="R1519" i="8"/>
  <c r="V96" i="1" s="1"/>
  <c r="S1657" i="8"/>
  <c r="S1519" i="8"/>
  <c r="W96" i="1"/>
  <c r="T1657" i="8"/>
  <c r="T1519" i="8"/>
  <c r="X96" i="1" s="1"/>
  <c r="U1657" i="8"/>
  <c r="U1519" i="8"/>
  <c r="Y96" i="1"/>
  <c r="V1657" i="8"/>
  <c r="V1519" i="8"/>
  <c r="Z96" i="1" s="1"/>
  <c r="W1657" i="8"/>
  <c r="W1519" i="8"/>
  <c r="AA96" i="1"/>
  <c r="B1632" i="8"/>
  <c r="B1521" i="8"/>
  <c r="F97" i="1" s="1"/>
  <c r="C1632" i="8"/>
  <c r="C1521" i="8"/>
  <c r="G97" i="1"/>
  <c r="D1632" i="8"/>
  <c r="D1521" i="8"/>
  <c r="H97" i="1" s="1"/>
  <c r="E1632" i="8"/>
  <c r="E1521" i="8"/>
  <c r="I97" i="1"/>
  <c r="F1632" i="8"/>
  <c r="F1521" i="8"/>
  <c r="J97" i="1" s="1"/>
  <c r="G1632" i="8"/>
  <c r="G1521" i="8"/>
  <c r="K97" i="1"/>
  <c r="H1632" i="8"/>
  <c r="H1521" i="8"/>
  <c r="L97" i="1" s="1"/>
  <c r="I1632" i="8"/>
  <c r="I1521" i="8"/>
  <c r="M97" i="1"/>
  <c r="J1632" i="8"/>
  <c r="J1521" i="8"/>
  <c r="N97" i="1" s="1"/>
  <c r="K1632" i="8"/>
  <c r="K1521" i="8"/>
  <c r="O97" i="1"/>
  <c r="L1632" i="8"/>
  <c r="L1521" i="8"/>
  <c r="P97" i="1" s="1"/>
  <c r="M1632" i="8"/>
  <c r="M1521" i="8"/>
  <c r="Q97" i="1"/>
  <c r="N1632" i="8"/>
  <c r="N1521" i="8"/>
  <c r="R97" i="1" s="1"/>
  <c r="O1632" i="8"/>
  <c r="O1521" i="8"/>
  <c r="S97" i="1"/>
  <c r="P1632" i="8"/>
  <c r="P1521" i="8"/>
  <c r="T97" i="1" s="1"/>
  <c r="Q1632" i="8"/>
  <c r="Q1521" i="8"/>
  <c r="U97" i="1"/>
  <c r="R1632" i="8"/>
  <c r="R1521" i="8"/>
  <c r="V97" i="1" s="1"/>
  <c r="S1632" i="8"/>
  <c r="S1521" i="8"/>
  <c r="W97" i="1"/>
  <c r="T1632" i="8"/>
  <c r="T1521" i="8"/>
  <c r="X97" i="1" s="1"/>
  <c r="U1632" i="8"/>
  <c r="U1521" i="8"/>
  <c r="Y97" i="1"/>
  <c r="V1632" i="8"/>
  <c r="V1521" i="8"/>
  <c r="Z97" i="1" s="1"/>
  <c r="W1632" i="8"/>
  <c r="W1521" i="8"/>
  <c r="AA97" i="1" s="1"/>
  <c r="B1527" i="8"/>
  <c r="F98" i="1"/>
  <c r="C1527" i="8"/>
  <c r="G98" i="1" s="1"/>
  <c r="D1527" i="8"/>
  <c r="H98" i="1"/>
  <c r="E1527" i="8"/>
  <c r="I98" i="1" s="1"/>
  <c r="F1527" i="8"/>
  <c r="J98" i="1"/>
  <c r="G1527" i="8"/>
  <c r="K98" i="1" s="1"/>
  <c r="H1527" i="8"/>
  <c r="L98" i="1"/>
  <c r="I1527" i="8"/>
  <c r="M98" i="1" s="1"/>
  <c r="J1527" i="8"/>
  <c r="N98" i="1"/>
  <c r="K1527" i="8"/>
  <c r="O98" i="1" s="1"/>
  <c r="L1527" i="8"/>
  <c r="P98" i="1"/>
  <c r="M1527" i="8"/>
  <c r="Q98" i="1" s="1"/>
  <c r="N1527" i="8"/>
  <c r="R98" i="1"/>
  <c r="O1527" i="8"/>
  <c r="S98" i="1" s="1"/>
  <c r="P1527" i="8"/>
  <c r="T98" i="1"/>
  <c r="Q1527" i="8"/>
  <c r="U98" i="1" s="1"/>
  <c r="R1527" i="8"/>
  <c r="V98" i="1"/>
  <c r="S1527" i="8"/>
  <c r="W98" i="1" s="1"/>
  <c r="T1527" i="8"/>
  <c r="X98" i="1"/>
  <c r="U1527" i="8"/>
  <c r="Y98" i="1" s="1"/>
  <c r="V1527" i="8"/>
  <c r="Z98" i="1"/>
  <c r="W1527" i="8"/>
  <c r="AA98" i="1" s="1"/>
  <c r="B1700" i="8"/>
  <c r="B1528" i="8"/>
  <c r="F99" i="1"/>
  <c r="C1700" i="8"/>
  <c r="C1528" i="8"/>
  <c r="G99" i="1"/>
  <c r="D1700" i="8"/>
  <c r="D1528" i="8"/>
  <c r="H99" i="1" s="1"/>
  <c r="E1700" i="8"/>
  <c r="E1528" i="8"/>
  <c r="I99" i="1"/>
  <c r="F1700" i="8"/>
  <c r="F1528" i="8"/>
  <c r="J99" i="1" s="1"/>
  <c r="G1700" i="8"/>
  <c r="G1528" i="8"/>
  <c r="K99" i="1"/>
  <c r="H1700" i="8"/>
  <c r="H1528" i="8"/>
  <c r="L99" i="1" s="1"/>
  <c r="I1700" i="8"/>
  <c r="I1528" i="8"/>
  <c r="M99" i="1" s="1"/>
  <c r="J1700" i="8"/>
  <c r="J1528" i="8"/>
  <c r="N99" i="1"/>
  <c r="K1700" i="8"/>
  <c r="K1528" i="8"/>
  <c r="O99" i="1"/>
  <c r="L1700" i="8"/>
  <c r="L1528" i="8"/>
  <c r="P99" i="1" s="1"/>
  <c r="M1700" i="8"/>
  <c r="M1528" i="8"/>
  <c r="Q99" i="1"/>
  <c r="N1700" i="8"/>
  <c r="N1528" i="8"/>
  <c r="R99" i="1" s="1"/>
  <c r="O1700" i="8"/>
  <c r="O1528" i="8"/>
  <c r="S99" i="1"/>
  <c r="P1700" i="8"/>
  <c r="P1528" i="8"/>
  <c r="T99" i="1" s="1"/>
  <c r="Q1700" i="8"/>
  <c r="Q1528" i="8"/>
  <c r="U99" i="1" s="1"/>
  <c r="R1700" i="8"/>
  <c r="R1528" i="8"/>
  <c r="V99" i="1"/>
  <c r="S1700" i="8"/>
  <c r="S1528" i="8"/>
  <c r="W99" i="1"/>
  <c r="T1700" i="8"/>
  <c r="T1528" i="8"/>
  <c r="X99" i="1" s="1"/>
  <c r="U1700" i="8"/>
  <c r="U1528" i="8"/>
  <c r="Y99" i="1"/>
  <c r="V1700" i="8"/>
  <c r="V1528" i="8"/>
  <c r="Z99" i="1" s="1"/>
  <c r="W1700" i="8"/>
  <c r="W1528" i="8"/>
  <c r="AA99" i="1"/>
  <c r="B1676" i="8"/>
  <c r="B1529" i="8"/>
  <c r="F100" i="1" s="1"/>
  <c r="C1676" i="8"/>
  <c r="C1529" i="8"/>
  <c r="G100" i="1" s="1"/>
  <c r="D1676" i="8"/>
  <c r="D1529" i="8"/>
  <c r="H100" i="1"/>
  <c r="E1676" i="8"/>
  <c r="E1529" i="8"/>
  <c r="I100" i="1"/>
  <c r="F1676" i="8"/>
  <c r="F1529" i="8"/>
  <c r="J100" i="1" s="1"/>
  <c r="G1676" i="8"/>
  <c r="G1529" i="8"/>
  <c r="K100" i="1"/>
  <c r="H1676" i="8"/>
  <c r="H1529" i="8"/>
  <c r="L100" i="1" s="1"/>
  <c r="I1676" i="8"/>
  <c r="I1529" i="8"/>
  <c r="M100" i="1"/>
  <c r="J1676" i="8"/>
  <c r="J1529" i="8"/>
  <c r="N100" i="1" s="1"/>
  <c r="K1676" i="8"/>
  <c r="K1529" i="8"/>
  <c r="O100" i="1" s="1"/>
  <c r="L1676" i="8"/>
  <c r="L1529" i="8"/>
  <c r="P100" i="1"/>
  <c r="M1676" i="8"/>
  <c r="M1529" i="8"/>
  <c r="Q100" i="1"/>
  <c r="N1676" i="8"/>
  <c r="N1529" i="8"/>
  <c r="R100" i="1" s="1"/>
  <c r="O1676" i="8"/>
  <c r="O1529" i="8"/>
  <c r="S100" i="1"/>
  <c r="P1676" i="8"/>
  <c r="P1529" i="8"/>
  <c r="T100" i="1" s="1"/>
  <c r="Q1676" i="8"/>
  <c r="Q1529" i="8"/>
  <c r="U100" i="1"/>
  <c r="R1676" i="8"/>
  <c r="R1529" i="8"/>
  <c r="V100" i="1" s="1"/>
  <c r="S1676" i="8"/>
  <c r="S1529" i="8"/>
  <c r="W100" i="1" s="1"/>
  <c r="T1676" i="8"/>
  <c r="T1529" i="8"/>
  <c r="X100" i="1"/>
  <c r="U1676" i="8"/>
  <c r="U1529" i="8"/>
  <c r="Y100" i="1"/>
  <c r="V1676" i="8"/>
  <c r="V1529" i="8"/>
  <c r="Z100" i="1" s="1"/>
  <c r="W1676" i="8"/>
  <c r="W1529" i="8"/>
  <c r="AA100" i="1"/>
  <c r="B1648" i="8"/>
  <c r="B1531" i="8"/>
  <c r="F101" i="1" s="1"/>
  <c r="C1648" i="8"/>
  <c r="C1531" i="8"/>
  <c r="G101" i="1"/>
  <c r="D1648" i="8"/>
  <c r="D1531" i="8"/>
  <c r="H101" i="1" s="1"/>
  <c r="E1648" i="8"/>
  <c r="E1531" i="8"/>
  <c r="I101" i="1" s="1"/>
  <c r="F1648" i="8"/>
  <c r="F1531" i="8"/>
  <c r="J101" i="1"/>
  <c r="G1648" i="8"/>
  <c r="G1531" i="8"/>
  <c r="K101" i="1"/>
  <c r="H1648" i="8"/>
  <c r="H1531" i="8"/>
  <c r="L101" i="1" s="1"/>
  <c r="I1648" i="8"/>
  <c r="I1531" i="8"/>
  <c r="M101" i="1"/>
  <c r="J1648" i="8"/>
  <c r="J1531" i="8"/>
  <c r="N101" i="1" s="1"/>
  <c r="K1648" i="8"/>
  <c r="K1531" i="8"/>
  <c r="O101" i="1"/>
  <c r="L1648" i="8"/>
  <c r="L1531" i="8"/>
  <c r="P101" i="1" s="1"/>
  <c r="M1648" i="8"/>
  <c r="M1531" i="8"/>
  <c r="Q101" i="1" s="1"/>
  <c r="N1648" i="8"/>
  <c r="N1531" i="8"/>
  <c r="R101" i="1"/>
  <c r="O1648" i="8"/>
  <c r="O1531" i="8"/>
  <c r="S101" i="1"/>
  <c r="P1648" i="8"/>
  <c r="P1531" i="8"/>
  <c r="T101" i="1" s="1"/>
  <c r="Q1648" i="8"/>
  <c r="Q1531" i="8"/>
  <c r="U101" i="1"/>
  <c r="R1648" i="8"/>
  <c r="R1531" i="8"/>
  <c r="V101" i="1" s="1"/>
  <c r="S1648" i="8"/>
  <c r="S1531" i="8"/>
  <c r="W101" i="1"/>
  <c r="T1648" i="8"/>
  <c r="T1531" i="8"/>
  <c r="X101" i="1" s="1"/>
  <c r="U1648" i="8"/>
  <c r="U1531" i="8"/>
  <c r="Y101" i="1" s="1"/>
  <c r="V1648" i="8"/>
  <c r="V1531" i="8"/>
  <c r="Z101" i="1"/>
  <c r="W1648" i="8"/>
  <c r="W1531" i="8"/>
  <c r="AA101" i="1"/>
  <c r="B1627" i="8"/>
  <c r="B1533" i="8"/>
  <c r="F102" i="1" s="1"/>
  <c r="C1627" i="8"/>
  <c r="C1533" i="8"/>
  <c r="G102" i="1"/>
  <c r="D1627" i="8"/>
  <c r="D1533" i="8"/>
  <c r="H102" i="1" s="1"/>
  <c r="E1627" i="8"/>
  <c r="E1533" i="8"/>
  <c r="I102" i="1"/>
  <c r="F1627" i="8"/>
  <c r="F1533" i="8"/>
  <c r="J102" i="1" s="1"/>
  <c r="G1627" i="8"/>
  <c r="G1533" i="8"/>
  <c r="K102" i="1" s="1"/>
  <c r="H1627" i="8"/>
  <c r="H1533" i="8"/>
  <c r="L102" i="1"/>
  <c r="I1627" i="8"/>
  <c r="I1533" i="8"/>
  <c r="M102" i="1"/>
  <c r="J1627" i="8"/>
  <c r="J1533" i="8"/>
  <c r="N102" i="1" s="1"/>
  <c r="K1627" i="8"/>
  <c r="K1533" i="8"/>
  <c r="O102" i="1"/>
  <c r="L1627" i="8"/>
  <c r="L1533" i="8"/>
  <c r="P102" i="1" s="1"/>
  <c r="M1627" i="8"/>
  <c r="M1533" i="8"/>
  <c r="Q102" i="1"/>
  <c r="N1627" i="8"/>
  <c r="N1533" i="8"/>
  <c r="R102" i="1" s="1"/>
  <c r="O1627" i="8"/>
  <c r="O1533" i="8"/>
  <c r="S102" i="1"/>
  <c r="P1627" i="8"/>
  <c r="P1533" i="8"/>
  <c r="T102" i="1" s="1"/>
  <c r="Q1627" i="8"/>
  <c r="Q1533" i="8"/>
  <c r="U102" i="1"/>
  <c r="R1627" i="8"/>
  <c r="R1533" i="8"/>
  <c r="V102" i="1" s="1"/>
  <c r="S1627" i="8"/>
  <c r="S1533" i="8"/>
  <c r="W102" i="1"/>
  <c r="T1627" i="8"/>
  <c r="T1533" i="8"/>
  <c r="X102" i="1" s="1"/>
  <c r="U1627" i="8"/>
  <c r="U1533" i="8"/>
  <c r="Y102" i="1"/>
  <c r="V1627" i="8"/>
  <c r="V1533" i="8"/>
  <c r="Z102" i="1" s="1"/>
  <c r="W1627" i="8"/>
  <c r="W1533" i="8"/>
  <c r="AA102" i="1"/>
  <c r="B1534" i="8"/>
  <c r="F103" i="1"/>
  <c r="C1534" i="8"/>
  <c r="G103" i="1"/>
  <c r="D1534" i="8"/>
  <c r="H103" i="1"/>
  <c r="E1534" i="8"/>
  <c r="I103" i="1"/>
  <c r="F1534" i="8"/>
  <c r="J103" i="1"/>
  <c r="G1534" i="8"/>
  <c r="K103" i="1"/>
  <c r="H1534" i="8"/>
  <c r="L103" i="1"/>
  <c r="I1534" i="8"/>
  <c r="M103" i="1"/>
  <c r="J1534" i="8"/>
  <c r="N103" i="1"/>
  <c r="K1534" i="8"/>
  <c r="O103" i="1"/>
  <c r="L1534" i="8"/>
  <c r="P103" i="1"/>
  <c r="M1534" i="8"/>
  <c r="Q103" i="1"/>
  <c r="N1534" i="8"/>
  <c r="R103" i="1"/>
  <c r="O1534" i="8"/>
  <c r="S103" i="1"/>
  <c r="P1534" i="8"/>
  <c r="T103" i="1"/>
  <c r="Q1534" i="8"/>
  <c r="U103" i="1"/>
  <c r="R1534" i="8"/>
  <c r="V103" i="1"/>
  <c r="S1534" i="8"/>
  <c r="W103" i="1"/>
  <c r="T1534" i="8"/>
  <c r="X103" i="1"/>
  <c r="U1534" i="8"/>
  <c r="Y103" i="1"/>
  <c r="V1534" i="8"/>
  <c r="Z103" i="1"/>
  <c r="W1534" i="8"/>
  <c r="AA103" i="1"/>
  <c r="B1537" i="8"/>
  <c r="F104" i="1"/>
  <c r="C1537" i="8"/>
  <c r="G104" i="1"/>
  <c r="D1537" i="8"/>
  <c r="H104" i="1"/>
  <c r="E1537" i="8"/>
  <c r="I104" i="1"/>
  <c r="F1537" i="8"/>
  <c r="J104" i="1"/>
  <c r="G1537" i="8"/>
  <c r="K104" i="1"/>
  <c r="H1537" i="8"/>
  <c r="L104" i="1"/>
  <c r="I1537" i="8"/>
  <c r="M104" i="1"/>
  <c r="J1537" i="8"/>
  <c r="N104" i="1"/>
  <c r="K1537" i="8"/>
  <c r="O104" i="1"/>
  <c r="L1537" i="8"/>
  <c r="P104" i="1"/>
  <c r="M1537" i="8"/>
  <c r="Q104" i="1"/>
  <c r="N1537" i="8"/>
  <c r="R104" i="1"/>
  <c r="O1537" i="8"/>
  <c r="S104" i="1"/>
  <c r="P1537" i="8"/>
  <c r="T104" i="1"/>
  <c r="Q1537" i="8"/>
  <c r="U104" i="1"/>
  <c r="R1537" i="8"/>
  <c r="V104" i="1"/>
  <c r="S1537" i="8"/>
  <c r="W104" i="1"/>
  <c r="T1537" i="8"/>
  <c r="X104" i="1"/>
  <c r="U1537" i="8"/>
  <c r="Y104" i="1"/>
  <c r="V1537" i="8"/>
  <c r="Z104" i="1"/>
  <c r="W1537" i="8"/>
  <c r="AA104" i="1"/>
  <c r="B1724" i="8"/>
  <c r="B1538" i="8"/>
  <c r="F105" i="1" s="1"/>
  <c r="C1724" i="8"/>
  <c r="C1538" i="8"/>
  <c r="G105" i="1"/>
  <c r="D1724" i="8"/>
  <c r="D1538" i="8"/>
  <c r="H105" i="1" s="1"/>
  <c r="E1724" i="8"/>
  <c r="E1538" i="8"/>
  <c r="I105" i="1"/>
  <c r="F1724" i="8"/>
  <c r="F1538" i="8"/>
  <c r="J105" i="1" s="1"/>
  <c r="G1724" i="8"/>
  <c r="G1538" i="8"/>
  <c r="K105" i="1"/>
  <c r="H1724" i="8"/>
  <c r="H1538" i="8"/>
  <c r="L105" i="1" s="1"/>
  <c r="I1724" i="8"/>
  <c r="I1538" i="8"/>
  <c r="M105" i="1"/>
  <c r="J1724" i="8"/>
  <c r="J1538" i="8"/>
  <c r="N105" i="1" s="1"/>
  <c r="K1724" i="8"/>
  <c r="K1538" i="8"/>
  <c r="O105" i="1"/>
  <c r="L1724" i="8"/>
  <c r="L1538" i="8"/>
  <c r="P105" i="1" s="1"/>
  <c r="M1724" i="8"/>
  <c r="M1538" i="8"/>
  <c r="Q105" i="1"/>
  <c r="N1724" i="8"/>
  <c r="N1538" i="8"/>
  <c r="R105" i="1" s="1"/>
  <c r="O1724" i="8"/>
  <c r="O1538" i="8"/>
  <c r="S105" i="1"/>
  <c r="P1724" i="8"/>
  <c r="P1538" i="8"/>
  <c r="T105" i="1" s="1"/>
  <c r="Q1724" i="8"/>
  <c r="Q1538" i="8"/>
  <c r="U105" i="1"/>
  <c r="R1724" i="8"/>
  <c r="R1538" i="8"/>
  <c r="V105" i="1" s="1"/>
  <c r="S1724" i="8"/>
  <c r="S1538" i="8"/>
  <c r="W105" i="1"/>
  <c r="T1724" i="8"/>
  <c r="T1538" i="8"/>
  <c r="X105" i="1" s="1"/>
  <c r="U1724" i="8"/>
  <c r="U1538" i="8"/>
  <c r="Y105" i="1"/>
  <c r="V1724" i="8"/>
  <c r="V1538" i="8"/>
  <c r="Z105" i="1" s="1"/>
  <c r="W1724" i="8"/>
  <c r="W1538" i="8"/>
  <c r="AA105" i="1"/>
  <c r="B1539" i="8"/>
  <c r="F106" i="1"/>
  <c r="C1539" i="8"/>
  <c r="G106" i="1"/>
  <c r="D1539" i="8"/>
  <c r="H106" i="1"/>
  <c r="E1539" i="8"/>
  <c r="I106" i="1"/>
  <c r="F1539" i="8"/>
  <c r="J106" i="1"/>
  <c r="G1539" i="8"/>
  <c r="K106" i="1"/>
  <c r="H1539" i="8"/>
  <c r="L106" i="1"/>
  <c r="I1539" i="8"/>
  <c r="M106" i="1"/>
  <c r="J1539" i="8"/>
  <c r="N106" i="1"/>
  <c r="K1539" i="8"/>
  <c r="O106" i="1"/>
  <c r="L1539" i="8"/>
  <c r="P106" i="1"/>
  <c r="M1539" i="8"/>
  <c r="Q106" i="1"/>
  <c r="N1539" i="8"/>
  <c r="R106" i="1"/>
  <c r="O1539" i="8"/>
  <c r="S106" i="1"/>
  <c r="P1539" i="8"/>
  <c r="T106" i="1"/>
  <c r="Q1539" i="8"/>
  <c r="U106" i="1"/>
  <c r="R1539" i="8"/>
  <c r="V106" i="1"/>
  <c r="S1539" i="8"/>
  <c r="W106" i="1"/>
  <c r="T1539" i="8"/>
  <c r="X106" i="1"/>
  <c r="U1539" i="8"/>
  <c r="Y106" i="1"/>
  <c r="V1539" i="8"/>
  <c r="Z106" i="1"/>
  <c r="W1539" i="8"/>
  <c r="AA106" i="1"/>
  <c r="B1543" i="8"/>
  <c r="F107" i="1"/>
  <c r="C1543" i="8"/>
  <c r="G107" i="1"/>
  <c r="D1543" i="8"/>
  <c r="H107" i="1"/>
  <c r="E1543" i="8"/>
  <c r="I107" i="1"/>
  <c r="F1543" i="8"/>
  <c r="J107" i="1"/>
  <c r="G1543" i="8"/>
  <c r="K107" i="1"/>
  <c r="H1543" i="8"/>
  <c r="L107" i="1"/>
  <c r="I1543" i="8"/>
  <c r="M107" i="1"/>
  <c r="J1543" i="8"/>
  <c r="N107" i="1"/>
  <c r="K1543" i="8"/>
  <c r="O107" i="1"/>
  <c r="L1543" i="8"/>
  <c r="P107" i="1"/>
  <c r="M1543" i="8"/>
  <c r="Q107" i="1"/>
  <c r="N1543" i="8"/>
  <c r="R107" i="1"/>
  <c r="O1543" i="8"/>
  <c r="S107" i="1"/>
  <c r="P1543" i="8"/>
  <c r="T107" i="1"/>
  <c r="Q1543" i="8"/>
  <c r="U107" i="1"/>
  <c r="R1543" i="8"/>
  <c r="V107" i="1"/>
  <c r="S1543" i="8"/>
  <c r="W107" i="1"/>
  <c r="T1543" i="8"/>
  <c r="X107" i="1"/>
  <c r="U1543" i="8"/>
  <c r="Y107" i="1"/>
  <c r="V1543" i="8"/>
  <c r="Z107" i="1"/>
  <c r="W1543" i="8"/>
  <c r="AA107" i="1"/>
  <c r="B1548" i="8"/>
  <c r="F108" i="1"/>
  <c r="C1548" i="8"/>
  <c r="G108" i="1"/>
  <c r="D1548" i="8"/>
  <c r="H108" i="1"/>
  <c r="E1548" i="8"/>
  <c r="I108" i="1"/>
  <c r="F1548" i="8"/>
  <c r="J108" i="1"/>
  <c r="G1548" i="8"/>
  <c r="K108" i="1"/>
  <c r="H1548" i="8"/>
  <c r="L108" i="1"/>
  <c r="I1548" i="8"/>
  <c r="M108" i="1"/>
  <c r="J1548" i="8"/>
  <c r="N108" i="1"/>
  <c r="K1548" i="8"/>
  <c r="O108" i="1"/>
  <c r="L1548" i="8"/>
  <c r="P108" i="1"/>
  <c r="M1548" i="8"/>
  <c r="Q108" i="1"/>
  <c r="N1548" i="8"/>
  <c r="R108" i="1"/>
  <c r="O1548" i="8"/>
  <c r="S108" i="1"/>
  <c r="P1548" i="8"/>
  <c r="T108" i="1"/>
  <c r="Q1548" i="8"/>
  <c r="U108" i="1"/>
  <c r="R1548" i="8"/>
  <c r="V108" i="1"/>
  <c r="S1548" i="8"/>
  <c r="W108" i="1"/>
  <c r="T1548" i="8"/>
  <c r="X108" i="1"/>
  <c r="U1548" i="8"/>
  <c r="Y108" i="1"/>
  <c r="V1548" i="8"/>
  <c r="Z108" i="1"/>
  <c r="W1548" i="8"/>
  <c r="AA108" i="1"/>
  <c r="B1649" i="8"/>
  <c r="B1549" i="8"/>
  <c r="F109" i="1" s="1"/>
  <c r="C1649" i="8"/>
  <c r="C1549" i="8"/>
  <c r="G109" i="1"/>
  <c r="D1649" i="8"/>
  <c r="D1549" i="8"/>
  <c r="H109" i="1" s="1"/>
  <c r="E1649" i="8"/>
  <c r="E1549" i="8"/>
  <c r="I109" i="1"/>
  <c r="F1649" i="8"/>
  <c r="F1549" i="8"/>
  <c r="J109" i="1" s="1"/>
  <c r="G1649" i="8"/>
  <c r="G1549" i="8"/>
  <c r="K109" i="1"/>
  <c r="H1649" i="8"/>
  <c r="H1549" i="8"/>
  <c r="L109" i="1" s="1"/>
  <c r="I1649" i="8"/>
  <c r="I1549" i="8"/>
  <c r="M109" i="1"/>
  <c r="J1649" i="8"/>
  <c r="J1549" i="8"/>
  <c r="N109" i="1" s="1"/>
  <c r="K1649" i="8"/>
  <c r="K1549" i="8"/>
  <c r="O109" i="1"/>
  <c r="L1649" i="8"/>
  <c r="L1549" i="8"/>
  <c r="P109" i="1" s="1"/>
  <c r="M1649" i="8"/>
  <c r="M1549" i="8"/>
  <c r="Q109" i="1"/>
  <c r="N1649" i="8"/>
  <c r="N1549" i="8"/>
  <c r="R109" i="1" s="1"/>
  <c r="O1649" i="8"/>
  <c r="O1549" i="8"/>
  <c r="S109" i="1"/>
  <c r="P1649" i="8"/>
  <c r="P1549" i="8"/>
  <c r="T109" i="1" s="1"/>
  <c r="Q1649" i="8"/>
  <c r="Q1549" i="8"/>
  <c r="U109" i="1"/>
  <c r="R1649" i="8"/>
  <c r="R1549" i="8"/>
  <c r="V109" i="1" s="1"/>
  <c r="S1649" i="8"/>
  <c r="S1549" i="8"/>
  <c r="W109" i="1"/>
  <c r="T1649" i="8"/>
  <c r="T1549" i="8"/>
  <c r="X109" i="1" s="1"/>
  <c r="U1649" i="8"/>
  <c r="U1549" i="8"/>
  <c r="Y109" i="1"/>
  <c r="V1649" i="8"/>
  <c r="V1549" i="8"/>
  <c r="Z109" i="1" s="1"/>
  <c r="W1649" i="8"/>
  <c r="W1549" i="8"/>
  <c r="AA109" i="1"/>
  <c r="B1658" i="8"/>
  <c r="B1551" i="8"/>
  <c r="F110" i="1" s="1"/>
  <c r="C1658" i="8"/>
  <c r="C1551" i="8"/>
  <c r="G110" i="1"/>
  <c r="D1658" i="8"/>
  <c r="D1551" i="8"/>
  <c r="H110" i="1" s="1"/>
  <c r="E1658" i="8"/>
  <c r="E1551" i="8"/>
  <c r="I110" i="1"/>
  <c r="F1658" i="8"/>
  <c r="F1551" i="8"/>
  <c r="J110" i="1" s="1"/>
  <c r="G1658" i="8"/>
  <c r="G1551" i="8"/>
  <c r="K110" i="1"/>
  <c r="H1658" i="8"/>
  <c r="H1551" i="8"/>
  <c r="L110" i="1" s="1"/>
  <c r="I1658" i="8"/>
  <c r="I1551" i="8"/>
  <c r="M110" i="1"/>
  <c r="J1658" i="8"/>
  <c r="J1551" i="8"/>
  <c r="N110" i="1" s="1"/>
  <c r="K1658" i="8"/>
  <c r="K1551" i="8"/>
  <c r="O110" i="1"/>
  <c r="L1658" i="8"/>
  <c r="L1551" i="8"/>
  <c r="P110" i="1" s="1"/>
  <c r="M1658" i="8"/>
  <c r="M1551" i="8"/>
  <c r="Q110" i="1"/>
  <c r="N1658" i="8"/>
  <c r="N1551" i="8"/>
  <c r="R110" i="1" s="1"/>
  <c r="O1658" i="8"/>
  <c r="O1551" i="8"/>
  <c r="S110" i="1"/>
  <c r="P1658" i="8"/>
  <c r="P1551" i="8"/>
  <c r="T110" i="1" s="1"/>
  <c r="Q1658" i="8"/>
  <c r="Q1551" i="8"/>
  <c r="U110" i="1"/>
  <c r="R1658" i="8"/>
  <c r="R1551" i="8"/>
  <c r="V110" i="1" s="1"/>
  <c r="S1658" i="8"/>
  <c r="S1551" i="8"/>
  <c r="W110" i="1"/>
  <c r="T1658" i="8"/>
  <c r="T1551" i="8"/>
  <c r="X110" i="1" s="1"/>
  <c r="U1658" i="8"/>
  <c r="U1551" i="8"/>
  <c r="Y110" i="1"/>
  <c r="V1658" i="8"/>
  <c r="V1551" i="8"/>
  <c r="Z110" i="1" s="1"/>
  <c r="W1658" i="8"/>
  <c r="W1551" i="8"/>
  <c r="AA110" i="1"/>
  <c r="F111" i="1"/>
  <c r="G111" i="1"/>
  <c r="H111" i="1"/>
  <c r="I111" i="1"/>
  <c r="J111" i="1"/>
  <c r="K111" i="1"/>
  <c r="L111" i="1"/>
  <c r="M111" i="1"/>
  <c r="N111" i="1"/>
  <c r="O111" i="1"/>
  <c r="P111" i="1"/>
  <c r="Q111" i="1"/>
  <c r="R111" i="1"/>
  <c r="S111" i="1"/>
  <c r="T111" i="1"/>
  <c r="U111" i="1"/>
  <c r="V111" i="1"/>
  <c r="W111" i="1"/>
  <c r="X111" i="1"/>
  <c r="Y111" i="1"/>
  <c r="Z111" i="1"/>
  <c r="AA111" i="1"/>
  <c r="F112" i="1"/>
  <c r="G112" i="1"/>
  <c r="H112" i="1"/>
  <c r="I112" i="1"/>
  <c r="J112" i="1"/>
  <c r="K112" i="1"/>
  <c r="L112" i="1"/>
  <c r="M112" i="1"/>
  <c r="N112" i="1"/>
  <c r="O112" i="1"/>
  <c r="P112" i="1"/>
  <c r="Q112" i="1"/>
  <c r="R112" i="1"/>
  <c r="S112" i="1"/>
  <c r="T112" i="1"/>
  <c r="U112" i="1"/>
  <c r="V112" i="1"/>
  <c r="W112" i="1"/>
  <c r="X112" i="1"/>
  <c r="Y112" i="1"/>
  <c r="Z112" i="1"/>
  <c r="AA112" i="1"/>
  <c r="B1621" i="8"/>
  <c r="F113" i="1"/>
  <c r="C1621" i="8"/>
  <c r="G113" i="1"/>
  <c r="D1621" i="8"/>
  <c r="H113" i="1"/>
  <c r="E1621" i="8"/>
  <c r="I113" i="1"/>
  <c r="F1621" i="8"/>
  <c r="J113" i="1"/>
  <c r="G1621" i="8"/>
  <c r="K113" i="1"/>
  <c r="H1621" i="8"/>
  <c r="L113" i="1"/>
  <c r="I1621" i="8"/>
  <c r="M113" i="1"/>
  <c r="J1621" i="8"/>
  <c r="N113" i="1"/>
  <c r="K1621" i="8"/>
  <c r="O113" i="1"/>
  <c r="L1621" i="8"/>
  <c r="P113" i="1"/>
  <c r="M1621" i="8"/>
  <c r="Q113" i="1"/>
  <c r="N1621" i="8"/>
  <c r="R113" i="1"/>
  <c r="O1621" i="8"/>
  <c r="S113" i="1"/>
  <c r="P1621" i="8"/>
  <c r="T113" i="1"/>
  <c r="Q1621" i="8"/>
  <c r="U113" i="1"/>
  <c r="R1621" i="8"/>
  <c r="V113" i="1"/>
  <c r="S1621" i="8"/>
  <c r="W113" i="1"/>
  <c r="T1621" i="8"/>
  <c r="X113" i="1"/>
  <c r="U1621" i="8"/>
  <c r="Y113" i="1"/>
  <c r="V1621" i="8"/>
  <c r="Z113" i="1"/>
  <c r="W1621" i="8"/>
  <c r="AA113" i="1"/>
  <c r="B1708" i="8"/>
  <c r="B1563" i="8"/>
  <c r="F114" i="1" s="1"/>
  <c r="C1708" i="8"/>
  <c r="C1563" i="8"/>
  <c r="G114" i="1"/>
  <c r="D1708" i="8"/>
  <c r="D1563" i="8"/>
  <c r="H114" i="1" s="1"/>
  <c r="E1708" i="8"/>
  <c r="E1563" i="8"/>
  <c r="I114" i="1"/>
  <c r="F1708" i="8"/>
  <c r="F1563" i="8"/>
  <c r="J114" i="1" s="1"/>
  <c r="G1708" i="8"/>
  <c r="G1563" i="8"/>
  <c r="K114" i="1"/>
  <c r="H1708" i="8"/>
  <c r="H1563" i="8"/>
  <c r="L114" i="1" s="1"/>
  <c r="I1708" i="8"/>
  <c r="I1563" i="8"/>
  <c r="M114" i="1"/>
  <c r="J1708" i="8"/>
  <c r="J1563" i="8"/>
  <c r="N114" i="1" s="1"/>
  <c r="K1708" i="8"/>
  <c r="K1563" i="8"/>
  <c r="O114" i="1"/>
  <c r="L1708" i="8"/>
  <c r="L1563" i="8"/>
  <c r="P114" i="1" s="1"/>
  <c r="M1708" i="8"/>
  <c r="M1563" i="8"/>
  <c r="Q114" i="1"/>
  <c r="N1708" i="8"/>
  <c r="N1563" i="8"/>
  <c r="R114" i="1" s="1"/>
  <c r="O1708" i="8"/>
  <c r="O1563" i="8"/>
  <c r="S114" i="1"/>
  <c r="P1708" i="8"/>
  <c r="P1563" i="8"/>
  <c r="T114" i="1" s="1"/>
  <c r="Q1708" i="8"/>
  <c r="Q1563" i="8"/>
  <c r="U114" i="1"/>
  <c r="R1708" i="8"/>
  <c r="R1563" i="8"/>
  <c r="V114" i="1" s="1"/>
  <c r="S1708" i="8"/>
  <c r="S1563" i="8"/>
  <c r="W114" i="1"/>
  <c r="T1708" i="8"/>
  <c r="T1563" i="8"/>
  <c r="X114" i="1" s="1"/>
  <c r="U1708" i="8"/>
  <c r="U1563" i="8"/>
  <c r="Y114" i="1"/>
  <c r="V1708" i="8"/>
  <c r="V1563" i="8"/>
  <c r="Z114" i="1" s="1"/>
  <c r="W1708" i="8"/>
  <c r="W1563" i="8"/>
  <c r="AA114" i="1"/>
  <c r="B1633" i="8"/>
  <c r="B1564" i="8"/>
  <c r="F115" i="1" s="1"/>
  <c r="C1633" i="8"/>
  <c r="C1564" i="8"/>
  <c r="G115" i="1"/>
  <c r="D1633" i="8"/>
  <c r="D1564" i="8"/>
  <c r="H115" i="1" s="1"/>
  <c r="E1633" i="8"/>
  <c r="E1564" i="8"/>
  <c r="I115" i="1"/>
  <c r="F1633" i="8"/>
  <c r="F1564" i="8"/>
  <c r="J115" i="1" s="1"/>
  <c r="G1633" i="8"/>
  <c r="G1564" i="8"/>
  <c r="K115" i="1"/>
  <c r="H1633" i="8"/>
  <c r="H1564" i="8"/>
  <c r="L115" i="1" s="1"/>
  <c r="I1633" i="8"/>
  <c r="I1564" i="8"/>
  <c r="M115" i="1"/>
  <c r="J1633" i="8"/>
  <c r="J1564" i="8"/>
  <c r="N115" i="1" s="1"/>
  <c r="K1633" i="8"/>
  <c r="K1564" i="8"/>
  <c r="O115" i="1"/>
  <c r="L1633" i="8"/>
  <c r="L1564" i="8"/>
  <c r="P115" i="1" s="1"/>
  <c r="M1633" i="8"/>
  <c r="M1564" i="8"/>
  <c r="Q115" i="1"/>
  <c r="N1633" i="8"/>
  <c r="N1564" i="8"/>
  <c r="R115" i="1" s="1"/>
  <c r="O1633" i="8"/>
  <c r="O1564" i="8"/>
  <c r="S115" i="1"/>
  <c r="P1633" i="8"/>
  <c r="P1564" i="8"/>
  <c r="T115" i="1" s="1"/>
  <c r="Q1633" i="8"/>
  <c r="Q1564" i="8"/>
  <c r="U115" i="1"/>
  <c r="R1633" i="8"/>
  <c r="R1564" i="8"/>
  <c r="V115" i="1" s="1"/>
  <c r="S1633" i="8"/>
  <c r="S1564" i="8"/>
  <c r="W115" i="1"/>
  <c r="T1633" i="8"/>
  <c r="T1564" i="8"/>
  <c r="X115" i="1" s="1"/>
  <c r="U1633" i="8"/>
  <c r="U1564" i="8"/>
  <c r="Y115" i="1"/>
  <c r="V1633" i="8"/>
  <c r="V1564" i="8"/>
  <c r="Z115" i="1" s="1"/>
  <c r="W1633" i="8"/>
  <c r="W1564" i="8"/>
  <c r="AA115" i="1"/>
  <c r="B1718" i="8"/>
  <c r="B1567" i="8"/>
  <c r="F116" i="1" s="1"/>
  <c r="C1718" i="8"/>
  <c r="C1567" i="8"/>
  <c r="G116" i="1"/>
  <c r="D1718" i="8"/>
  <c r="D1567" i="8"/>
  <c r="H116" i="1" s="1"/>
  <c r="E1718" i="8"/>
  <c r="E1567" i="8"/>
  <c r="I116" i="1"/>
  <c r="F1718" i="8"/>
  <c r="F1567" i="8"/>
  <c r="J116" i="1" s="1"/>
  <c r="G1718" i="8"/>
  <c r="G1567" i="8"/>
  <c r="K116" i="1"/>
  <c r="H1718" i="8"/>
  <c r="H1567" i="8"/>
  <c r="L116" i="1" s="1"/>
  <c r="I1718" i="8"/>
  <c r="I1567" i="8"/>
  <c r="M116" i="1"/>
  <c r="J1718" i="8"/>
  <c r="J1567" i="8"/>
  <c r="N116" i="1" s="1"/>
  <c r="K1718" i="8"/>
  <c r="K1567" i="8"/>
  <c r="O116" i="1"/>
  <c r="L1718" i="8"/>
  <c r="L1567" i="8"/>
  <c r="P116" i="1" s="1"/>
  <c r="M1718" i="8"/>
  <c r="M1567" i="8"/>
  <c r="Q116" i="1"/>
  <c r="N1718" i="8"/>
  <c r="N1567" i="8"/>
  <c r="R116" i="1" s="1"/>
  <c r="O1718" i="8"/>
  <c r="O1567" i="8"/>
  <c r="S116" i="1"/>
  <c r="P1718" i="8"/>
  <c r="P1567" i="8"/>
  <c r="T116" i="1" s="1"/>
  <c r="Q1718" i="8"/>
  <c r="Q1567" i="8"/>
  <c r="U116" i="1"/>
  <c r="R1718" i="8"/>
  <c r="R1567" i="8"/>
  <c r="V116" i="1" s="1"/>
  <c r="S1718" i="8"/>
  <c r="S1567" i="8"/>
  <c r="W116" i="1"/>
  <c r="T1718" i="8"/>
  <c r="T1567" i="8"/>
  <c r="X116" i="1" s="1"/>
  <c r="U1718" i="8"/>
  <c r="U1567" i="8"/>
  <c r="Y116" i="1"/>
  <c r="V1718" i="8"/>
  <c r="V1567" i="8"/>
  <c r="Z116" i="1" s="1"/>
  <c r="W1718" i="8"/>
  <c r="W1567" i="8"/>
  <c r="AA116" i="1"/>
  <c r="B1663" i="8"/>
  <c r="B1570" i="8"/>
  <c r="F117" i="1" s="1"/>
  <c r="C1663" i="8"/>
  <c r="C1570" i="8"/>
  <c r="G117" i="1"/>
  <c r="D1663" i="8"/>
  <c r="D1570" i="8"/>
  <c r="H117" i="1" s="1"/>
  <c r="E1663" i="8"/>
  <c r="E1570" i="8"/>
  <c r="I117" i="1"/>
  <c r="F1663" i="8"/>
  <c r="F1570" i="8"/>
  <c r="J117" i="1" s="1"/>
  <c r="G1663" i="8"/>
  <c r="G1570" i="8"/>
  <c r="K117" i="1"/>
  <c r="H1663" i="8"/>
  <c r="H1570" i="8"/>
  <c r="L117" i="1" s="1"/>
  <c r="I1663" i="8"/>
  <c r="I1570" i="8"/>
  <c r="M117" i="1"/>
  <c r="J1663" i="8"/>
  <c r="J1570" i="8"/>
  <c r="N117" i="1" s="1"/>
  <c r="K1663" i="8"/>
  <c r="K1570" i="8"/>
  <c r="O117" i="1"/>
  <c r="L1663" i="8"/>
  <c r="L1570" i="8"/>
  <c r="P117" i="1" s="1"/>
  <c r="M1663" i="8"/>
  <c r="M1570" i="8"/>
  <c r="Q117" i="1"/>
  <c r="N1663" i="8"/>
  <c r="N1570" i="8"/>
  <c r="R117" i="1" s="1"/>
  <c r="O1663" i="8"/>
  <c r="O1570" i="8"/>
  <c r="S117" i="1"/>
  <c r="P1663" i="8"/>
  <c r="P1570" i="8"/>
  <c r="T117" i="1" s="1"/>
  <c r="Q1663" i="8"/>
  <c r="Q1570" i="8"/>
  <c r="U117" i="1"/>
  <c r="R1663" i="8"/>
  <c r="R1570" i="8"/>
  <c r="V117" i="1" s="1"/>
  <c r="S1663" i="8"/>
  <c r="S1570" i="8"/>
  <c r="W117" i="1"/>
  <c r="T1663" i="8"/>
  <c r="T1570" i="8"/>
  <c r="X117" i="1" s="1"/>
  <c r="U1663" i="8"/>
  <c r="U1570" i="8"/>
  <c r="Y117" i="1"/>
  <c r="V1663" i="8"/>
  <c r="V1570" i="8"/>
  <c r="Z117" i="1" s="1"/>
  <c r="W1663" i="8"/>
  <c r="W1570" i="8"/>
  <c r="AA117" i="1"/>
  <c r="B1628" i="8"/>
  <c r="B1571" i="8"/>
  <c r="F118" i="1" s="1"/>
  <c r="C1628" i="8"/>
  <c r="C1571" i="8"/>
  <c r="G118" i="1"/>
  <c r="D1628" i="8"/>
  <c r="D1571" i="8"/>
  <c r="H118" i="1" s="1"/>
  <c r="E1628" i="8"/>
  <c r="E1571" i="8"/>
  <c r="I118" i="1"/>
  <c r="F1628" i="8"/>
  <c r="F1571" i="8"/>
  <c r="J118" i="1" s="1"/>
  <c r="G1628" i="8"/>
  <c r="G1571" i="8"/>
  <c r="K118" i="1"/>
  <c r="H1628" i="8"/>
  <c r="H1571" i="8"/>
  <c r="L118" i="1" s="1"/>
  <c r="I1628" i="8"/>
  <c r="I1571" i="8"/>
  <c r="M118" i="1"/>
  <c r="J1628" i="8"/>
  <c r="J1571" i="8"/>
  <c r="N118" i="1" s="1"/>
  <c r="K1628" i="8"/>
  <c r="K1571" i="8"/>
  <c r="O118" i="1"/>
  <c r="L1628" i="8"/>
  <c r="L1571" i="8"/>
  <c r="P118" i="1" s="1"/>
  <c r="M1628" i="8"/>
  <c r="M1571" i="8"/>
  <c r="Q118" i="1"/>
  <c r="N1628" i="8"/>
  <c r="N1571" i="8"/>
  <c r="R118" i="1" s="1"/>
  <c r="O1628" i="8"/>
  <c r="O1571" i="8"/>
  <c r="S118" i="1"/>
  <c r="P1628" i="8"/>
  <c r="P1571" i="8"/>
  <c r="T118" i="1" s="1"/>
  <c r="Q1628" i="8"/>
  <c r="Q1571" i="8"/>
  <c r="U118" i="1"/>
  <c r="R1628" i="8"/>
  <c r="R1571" i="8"/>
  <c r="V118" i="1" s="1"/>
  <c r="S1628" i="8"/>
  <c r="S1571" i="8"/>
  <c r="W118" i="1"/>
  <c r="T1628" i="8"/>
  <c r="T1571" i="8"/>
  <c r="X118" i="1" s="1"/>
  <c r="U1628" i="8"/>
  <c r="U1571" i="8"/>
  <c r="Y118" i="1"/>
  <c r="V1628" i="8"/>
  <c r="V1571" i="8"/>
  <c r="Z118" i="1" s="1"/>
  <c r="W1628" i="8"/>
  <c r="W1571" i="8"/>
  <c r="AA118" i="1"/>
  <c r="B1641" i="8"/>
  <c r="F119" i="1"/>
  <c r="C1641" i="8"/>
  <c r="G119" i="1"/>
  <c r="D1641" i="8"/>
  <c r="H119" i="1"/>
  <c r="E1641" i="8"/>
  <c r="I119" i="1"/>
  <c r="F1641" i="8"/>
  <c r="J119" i="1"/>
  <c r="G1641" i="8"/>
  <c r="K119" i="1"/>
  <c r="H1641" i="8"/>
  <c r="L119" i="1"/>
  <c r="I1641" i="8"/>
  <c r="M119" i="1"/>
  <c r="J1641" i="8"/>
  <c r="N119" i="1"/>
  <c r="K1641" i="8"/>
  <c r="O119" i="1"/>
  <c r="L1641" i="8"/>
  <c r="P119" i="1"/>
  <c r="M1641" i="8"/>
  <c r="Q119" i="1"/>
  <c r="N1641" i="8"/>
  <c r="R119" i="1"/>
  <c r="O1641" i="8"/>
  <c r="S119" i="1"/>
  <c r="P1641" i="8"/>
  <c r="T119" i="1"/>
  <c r="Q1641" i="8"/>
  <c r="U119" i="1"/>
  <c r="R1641" i="8"/>
  <c r="V119" i="1"/>
  <c r="S1641" i="8"/>
  <c r="W119" i="1"/>
  <c r="T1641" i="8"/>
  <c r="X119" i="1"/>
  <c r="U1641" i="8"/>
  <c r="Y119" i="1"/>
  <c r="V1641" i="8"/>
  <c r="Z119" i="1"/>
  <c r="W1641" i="8"/>
  <c r="AA119" i="1"/>
  <c r="B1719" i="8"/>
  <c r="F120" i="1"/>
  <c r="C1719" i="8"/>
  <c r="G120" i="1"/>
  <c r="D1719" i="8"/>
  <c r="H120" i="1"/>
  <c r="E1719" i="8"/>
  <c r="I120" i="1"/>
  <c r="F1719" i="8"/>
  <c r="J120" i="1"/>
  <c r="G1719" i="8"/>
  <c r="K120" i="1"/>
  <c r="H1719" i="8"/>
  <c r="L120" i="1"/>
  <c r="I1719" i="8"/>
  <c r="M120" i="1"/>
  <c r="J1719" i="8"/>
  <c r="N120" i="1"/>
  <c r="K1719" i="8"/>
  <c r="O120" i="1"/>
  <c r="L1719" i="8"/>
  <c r="P120" i="1"/>
  <c r="M1719" i="8"/>
  <c r="Q120" i="1"/>
  <c r="N1719" i="8"/>
  <c r="R120" i="1"/>
  <c r="O1719" i="8"/>
  <c r="S120" i="1"/>
  <c r="P1719" i="8"/>
  <c r="T120" i="1"/>
  <c r="Q1719" i="8"/>
  <c r="U120" i="1"/>
  <c r="R1719" i="8"/>
  <c r="V120" i="1"/>
  <c r="S1719" i="8"/>
  <c r="W120" i="1"/>
  <c r="T1719" i="8"/>
  <c r="X120" i="1"/>
  <c r="U1719" i="8"/>
  <c r="Y120" i="1"/>
  <c r="V1719" i="8"/>
  <c r="Z120" i="1"/>
  <c r="W1719" i="8"/>
  <c r="AA120" i="1"/>
  <c r="B1664" i="8"/>
  <c r="B1579" i="8"/>
  <c r="F121" i="1" s="1"/>
  <c r="C1664" i="8"/>
  <c r="C1579" i="8"/>
  <c r="G121" i="1"/>
  <c r="D1664" i="8"/>
  <c r="D1579" i="8"/>
  <c r="H121" i="1" s="1"/>
  <c r="E1664" i="8"/>
  <c r="E1579" i="8"/>
  <c r="I121" i="1"/>
  <c r="F1664" i="8"/>
  <c r="F1579" i="8"/>
  <c r="J121" i="1" s="1"/>
  <c r="G1664" i="8"/>
  <c r="G1579" i="8"/>
  <c r="K121" i="1"/>
  <c r="H1664" i="8"/>
  <c r="H1579" i="8"/>
  <c r="L121" i="1" s="1"/>
  <c r="I1664" i="8"/>
  <c r="I1579" i="8"/>
  <c r="M121" i="1"/>
  <c r="J1664" i="8"/>
  <c r="J1579" i="8"/>
  <c r="N121" i="1" s="1"/>
  <c r="K1664" i="8"/>
  <c r="K1579" i="8"/>
  <c r="O121" i="1"/>
  <c r="L1664" i="8"/>
  <c r="L1579" i="8"/>
  <c r="P121" i="1" s="1"/>
  <c r="M1664" i="8"/>
  <c r="M1579" i="8"/>
  <c r="Q121" i="1"/>
  <c r="N1664" i="8"/>
  <c r="N1579" i="8"/>
  <c r="R121" i="1" s="1"/>
  <c r="O1664" i="8"/>
  <c r="O1579" i="8"/>
  <c r="S121" i="1"/>
  <c r="P1664" i="8"/>
  <c r="P1579" i="8"/>
  <c r="T121" i="1" s="1"/>
  <c r="Q1664" i="8"/>
  <c r="Q1579" i="8"/>
  <c r="U121" i="1"/>
  <c r="R1664" i="8"/>
  <c r="R1579" i="8"/>
  <c r="V121" i="1" s="1"/>
  <c r="S1664" i="8"/>
  <c r="S1579" i="8"/>
  <c r="W121" i="1"/>
  <c r="T1664" i="8"/>
  <c r="T1579" i="8"/>
  <c r="X121" i="1" s="1"/>
  <c r="U1664" i="8"/>
  <c r="U1579" i="8"/>
  <c r="Y121" i="1"/>
  <c r="V1664" i="8"/>
  <c r="V1579" i="8"/>
  <c r="Z121" i="1" s="1"/>
  <c r="W1664" i="8"/>
  <c r="W1579" i="8"/>
  <c r="AA121" i="1"/>
  <c r="B1629" i="8"/>
  <c r="B1580" i="8"/>
  <c r="F122" i="1" s="1"/>
  <c r="C1629" i="8"/>
  <c r="C1580" i="8"/>
  <c r="G122" i="1"/>
  <c r="D1629" i="8"/>
  <c r="D1580" i="8"/>
  <c r="H122" i="1" s="1"/>
  <c r="E1629" i="8"/>
  <c r="E1580" i="8"/>
  <c r="I122" i="1"/>
  <c r="F1629" i="8"/>
  <c r="F1580" i="8"/>
  <c r="J122" i="1" s="1"/>
  <c r="G1629" i="8"/>
  <c r="G1580" i="8"/>
  <c r="K122" i="1"/>
  <c r="H1629" i="8"/>
  <c r="H1580" i="8"/>
  <c r="L122" i="1" s="1"/>
  <c r="I1629" i="8"/>
  <c r="I1580" i="8"/>
  <c r="M122" i="1"/>
  <c r="J1629" i="8"/>
  <c r="J1580" i="8"/>
  <c r="N122" i="1" s="1"/>
  <c r="K1629" i="8"/>
  <c r="K1580" i="8"/>
  <c r="O122" i="1"/>
  <c r="L1629" i="8"/>
  <c r="L1580" i="8"/>
  <c r="P122" i="1" s="1"/>
  <c r="M1629" i="8"/>
  <c r="M1580" i="8"/>
  <c r="Q122" i="1"/>
  <c r="N1629" i="8"/>
  <c r="N1580" i="8"/>
  <c r="R122" i="1" s="1"/>
  <c r="O1629" i="8"/>
  <c r="O1580" i="8"/>
  <c r="S122" i="1"/>
  <c r="P1629" i="8"/>
  <c r="P1580" i="8"/>
  <c r="T122" i="1" s="1"/>
  <c r="Q1629" i="8"/>
  <c r="Q1580" i="8"/>
  <c r="U122" i="1"/>
  <c r="R1629" i="8"/>
  <c r="R1580" i="8"/>
  <c r="V122" i="1" s="1"/>
  <c r="S1629" i="8"/>
  <c r="S1580" i="8"/>
  <c r="W122" i="1"/>
  <c r="T1629" i="8"/>
  <c r="T1580" i="8"/>
  <c r="X122" i="1" s="1"/>
  <c r="U1629" i="8"/>
  <c r="U1580" i="8"/>
  <c r="Y122" i="1"/>
  <c r="V1629" i="8"/>
  <c r="V1580" i="8"/>
  <c r="Z122" i="1" s="1"/>
  <c r="W1629" i="8"/>
  <c r="W1580" i="8"/>
  <c r="AA122" i="1"/>
  <c r="B1584" i="8"/>
  <c r="F123" i="1"/>
  <c r="C1584" i="8"/>
  <c r="G123" i="1"/>
  <c r="D1584" i="8"/>
  <c r="H123" i="1"/>
  <c r="E1584" i="8"/>
  <c r="I123" i="1"/>
  <c r="F1584" i="8"/>
  <c r="J123" i="1"/>
  <c r="G1584" i="8"/>
  <c r="K123" i="1"/>
  <c r="H1584" i="8"/>
  <c r="L123" i="1"/>
  <c r="I1584" i="8"/>
  <c r="M123" i="1"/>
  <c r="J1584" i="8"/>
  <c r="N123" i="1"/>
  <c r="K1584" i="8"/>
  <c r="O123" i="1"/>
  <c r="L1584" i="8"/>
  <c r="P123" i="1"/>
  <c r="M1584" i="8"/>
  <c r="Q123" i="1"/>
  <c r="N1584" i="8"/>
  <c r="R123" i="1"/>
  <c r="O1584" i="8"/>
  <c r="S123" i="1"/>
  <c r="P1584" i="8"/>
  <c r="T123" i="1"/>
  <c r="Q1584" i="8"/>
  <c r="U123" i="1"/>
  <c r="R1584" i="8"/>
  <c r="V123" i="1"/>
  <c r="S1584" i="8"/>
  <c r="W123" i="1"/>
  <c r="T1584" i="8"/>
  <c r="X123" i="1"/>
  <c r="U1584" i="8"/>
  <c r="Y123" i="1"/>
  <c r="V1584" i="8"/>
  <c r="Z123" i="1"/>
  <c r="W1584" i="8"/>
  <c r="AA123" i="1"/>
  <c r="B1578" i="8"/>
  <c r="B1587" i="8"/>
  <c r="F124" i="1" s="1"/>
  <c r="C1578" i="8"/>
  <c r="C1587" i="8"/>
  <c r="G124" i="1"/>
  <c r="D1578" i="8"/>
  <c r="D1587" i="8"/>
  <c r="H124" i="1" s="1"/>
  <c r="E1578" i="8"/>
  <c r="E1587" i="8"/>
  <c r="I124" i="1"/>
  <c r="F1578" i="8"/>
  <c r="F1587" i="8"/>
  <c r="J124" i="1" s="1"/>
  <c r="G1578" i="8"/>
  <c r="G1587" i="8"/>
  <c r="K124" i="1"/>
  <c r="H1578" i="8"/>
  <c r="H1587" i="8"/>
  <c r="L124" i="1" s="1"/>
  <c r="I1578" i="8"/>
  <c r="I1587" i="8"/>
  <c r="M124" i="1"/>
  <c r="J1578" i="8"/>
  <c r="J1587" i="8"/>
  <c r="N124" i="1" s="1"/>
  <c r="K1578" i="8"/>
  <c r="K1587" i="8"/>
  <c r="O124" i="1"/>
  <c r="L1578" i="8"/>
  <c r="L1587" i="8"/>
  <c r="P124" i="1" s="1"/>
  <c r="M1578" i="8"/>
  <c r="M1587" i="8"/>
  <c r="Q124" i="1"/>
  <c r="N1578" i="8"/>
  <c r="N1587" i="8"/>
  <c r="R124" i="1" s="1"/>
  <c r="O1578" i="8"/>
  <c r="O1587" i="8"/>
  <c r="S124" i="1"/>
  <c r="P1578" i="8"/>
  <c r="P1587" i="8"/>
  <c r="T124" i="1" s="1"/>
  <c r="Q1578" i="8"/>
  <c r="Q1587" i="8"/>
  <c r="U124" i="1"/>
  <c r="R1578" i="8"/>
  <c r="R1587" i="8"/>
  <c r="V124" i="1" s="1"/>
  <c r="S1578" i="8"/>
  <c r="S1587" i="8"/>
  <c r="W124" i="1"/>
  <c r="T1578" i="8"/>
  <c r="T1587" i="8"/>
  <c r="X124" i="1" s="1"/>
  <c r="U1578" i="8"/>
  <c r="U1587" i="8"/>
  <c r="Y124" i="1"/>
  <c r="V1578" i="8"/>
  <c r="V1587" i="8"/>
  <c r="Z124" i="1" s="1"/>
  <c r="W1578" i="8"/>
  <c r="W1587" i="8"/>
  <c r="AA124" i="1"/>
  <c r="B1594" i="8"/>
  <c r="F125" i="1"/>
  <c r="C1594" i="8"/>
  <c r="G125" i="1"/>
  <c r="D1594" i="8"/>
  <c r="H125" i="1"/>
  <c r="E1594" i="8"/>
  <c r="I125" i="1"/>
  <c r="F1594" i="8"/>
  <c r="J125" i="1"/>
  <c r="G1594" i="8"/>
  <c r="K125" i="1"/>
  <c r="H1594" i="8"/>
  <c r="L125" i="1"/>
  <c r="I1594" i="8"/>
  <c r="M125" i="1"/>
  <c r="J1594" i="8"/>
  <c r="N125" i="1"/>
  <c r="K1594" i="8"/>
  <c r="O125" i="1"/>
  <c r="L1594" i="8"/>
  <c r="P125" i="1"/>
  <c r="M1594" i="8"/>
  <c r="Q125" i="1"/>
  <c r="N1594" i="8"/>
  <c r="R125" i="1"/>
  <c r="O1594" i="8"/>
  <c r="S125" i="1"/>
  <c r="P1594" i="8"/>
  <c r="T125" i="1"/>
  <c r="Q1594" i="8"/>
  <c r="U125" i="1"/>
  <c r="R1594" i="8"/>
  <c r="V125" i="1"/>
  <c r="S1594" i="8"/>
  <c r="W125" i="1"/>
  <c r="T1594" i="8"/>
  <c r="X125" i="1"/>
  <c r="U1594" i="8"/>
  <c r="Y125" i="1"/>
  <c r="V1594" i="8"/>
  <c r="Z125" i="1"/>
  <c r="W1594" i="8"/>
  <c r="AA125" i="1"/>
  <c r="F126" i="1"/>
  <c r="G126" i="1"/>
  <c r="H126" i="1"/>
  <c r="I126" i="1"/>
  <c r="J126" i="1"/>
  <c r="K126" i="1"/>
  <c r="L126" i="1"/>
  <c r="M126" i="1"/>
  <c r="N126" i="1"/>
  <c r="O126" i="1"/>
  <c r="P126" i="1"/>
  <c r="Q126" i="1"/>
  <c r="R126" i="1"/>
  <c r="S126" i="1"/>
  <c r="T126" i="1"/>
  <c r="U126" i="1"/>
  <c r="V126" i="1"/>
  <c r="W126" i="1"/>
  <c r="X126" i="1"/>
  <c r="Y126" i="1"/>
  <c r="Z126" i="1"/>
  <c r="AA126" i="1"/>
  <c r="B1677" i="8"/>
  <c r="B1599" i="8"/>
  <c r="F127" i="1" s="1"/>
  <c r="C1677" i="8"/>
  <c r="C1599" i="8"/>
  <c r="G127" i="1"/>
  <c r="D1677" i="8"/>
  <c r="D1599" i="8"/>
  <c r="H127" i="1" s="1"/>
  <c r="E1677" i="8"/>
  <c r="E1599" i="8"/>
  <c r="I127" i="1"/>
  <c r="F1677" i="8"/>
  <c r="F1599" i="8"/>
  <c r="J127" i="1" s="1"/>
  <c r="G1677" i="8"/>
  <c r="G1599" i="8"/>
  <c r="K127" i="1"/>
  <c r="H1677" i="8"/>
  <c r="H1599" i="8"/>
  <c r="L127" i="1" s="1"/>
  <c r="I1677" i="8"/>
  <c r="I1599" i="8"/>
  <c r="M127" i="1"/>
  <c r="J1677" i="8"/>
  <c r="J1599" i="8"/>
  <c r="N127" i="1" s="1"/>
  <c r="K1677" i="8"/>
  <c r="K1599" i="8"/>
  <c r="O127" i="1"/>
  <c r="L1677" i="8"/>
  <c r="L1599" i="8"/>
  <c r="P127" i="1" s="1"/>
  <c r="M1677" i="8"/>
  <c r="M1599" i="8"/>
  <c r="Q127" i="1"/>
  <c r="N1677" i="8"/>
  <c r="N1599" i="8"/>
  <c r="R127" i="1" s="1"/>
  <c r="O1677" i="8"/>
  <c r="O1599" i="8"/>
  <c r="S127" i="1"/>
  <c r="P1677" i="8"/>
  <c r="P1599" i="8"/>
  <c r="T127" i="1" s="1"/>
  <c r="Q1677" i="8"/>
  <c r="Q1599" i="8"/>
  <c r="U127" i="1"/>
  <c r="R1677" i="8"/>
  <c r="R1599" i="8"/>
  <c r="V127" i="1" s="1"/>
  <c r="S1677" i="8"/>
  <c r="S1599" i="8"/>
  <c r="W127" i="1"/>
  <c r="T1677" i="8"/>
  <c r="T1599" i="8"/>
  <c r="X127" i="1" s="1"/>
  <c r="U1677" i="8"/>
  <c r="U1599" i="8"/>
  <c r="Y127" i="1"/>
  <c r="V1677" i="8"/>
  <c r="V1599" i="8"/>
  <c r="Z127" i="1" s="1"/>
  <c r="W1677" i="8"/>
  <c r="W1599" i="8"/>
  <c r="AA127" i="1"/>
  <c r="B1600" i="8"/>
  <c r="F128" i="1"/>
  <c r="C1600" i="8"/>
  <c r="G128" i="1"/>
  <c r="D1600" i="8"/>
  <c r="H128" i="1"/>
  <c r="E1600" i="8"/>
  <c r="I128" i="1"/>
  <c r="F1600" i="8"/>
  <c r="J128" i="1"/>
  <c r="G1600" i="8"/>
  <c r="K128" i="1"/>
  <c r="H1600" i="8"/>
  <c r="L128" i="1"/>
  <c r="I1600" i="8"/>
  <c r="M128" i="1"/>
  <c r="J1600" i="8"/>
  <c r="N128" i="1"/>
  <c r="K1600" i="8"/>
  <c r="O128" i="1"/>
  <c r="L1600" i="8"/>
  <c r="P128" i="1"/>
  <c r="M1600" i="8"/>
  <c r="Q128" i="1"/>
  <c r="N1600" i="8"/>
  <c r="R128" i="1"/>
  <c r="O1600" i="8"/>
  <c r="S128" i="1"/>
  <c r="P1600" i="8"/>
  <c r="T128" i="1"/>
  <c r="Q1600" i="8"/>
  <c r="U128" i="1"/>
  <c r="R1600" i="8"/>
  <c r="V128" i="1"/>
  <c r="S1600" i="8"/>
  <c r="W128" i="1"/>
  <c r="T1600" i="8"/>
  <c r="X128" i="1"/>
  <c r="U1600" i="8"/>
  <c r="Y128" i="1"/>
  <c r="V1600" i="8"/>
  <c r="Z128" i="1"/>
  <c r="W1600" i="8"/>
  <c r="AA128" i="1"/>
  <c r="B1603" i="8"/>
  <c r="F129" i="1"/>
  <c r="C1603" i="8"/>
  <c r="G129" i="1"/>
  <c r="D1603" i="8"/>
  <c r="H129" i="1"/>
  <c r="E1603" i="8"/>
  <c r="I129" i="1"/>
  <c r="F1603" i="8"/>
  <c r="J129" i="1"/>
  <c r="G1603" i="8"/>
  <c r="K129" i="1"/>
  <c r="H1603" i="8"/>
  <c r="L129" i="1"/>
  <c r="I1603" i="8"/>
  <c r="M129" i="1"/>
  <c r="J1603" i="8"/>
  <c r="N129" i="1"/>
  <c r="K1603" i="8"/>
  <c r="O129" i="1"/>
  <c r="L1603" i="8"/>
  <c r="P129" i="1"/>
  <c r="M1603" i="8"/>
  <c r="Q129" i="1"/>
  <c r="N1603" i="8"/>
  <c r="R129" i="1"/>
  <c r="O1603" i="8"/>
  <c r="S129" i="1"/>
  <c r="P1603" i="8"/>
  <c r="T129" i="1"/>
  <c r="Q1603" i="8"/>
  <c r="U129" i="1"/>
  <c r="R1603" i="8"/>
  <c r="V129" i="1"/>
  <c r="S1603" i="8"/>
  <c r="W129" i="1"/>
  <c r="T1603" i="8"/>
  <c r="X129" i="1"/>
  <c r="U1603" i="8"/>
  <c r="Y129" i="1"/>
  <c r="V1603" i="8"/>
  <c r="Z129" i="1"/>
  <c r="W1603" i="8"/>
  <c r="AA129" i="1"/>
  <c r="B1598" i="8"/>
  <c r="B1605" i="8"/>
  <c r="F130" i="1" s="1"/>
  <c r="C1598" i="8"/>
  <c r="C1605" i="8"/>
  <c r="G130" i="1"/>
  <c r="D1598" i="8"/>
  <c r="D1605" i="8"/>
  <c r="H130" i="1" s="1"/>
  <c r="E1598" i="8"/>
  <c r="E1605" i="8"/>
  <c r="I130" i="1"/>
  <c r="F1598" i="8"/>
  <c r="F1605" i="8"/>
  <c r="J130" i="1" s="1"/>
  <c r="G1598" i="8"/>
  <c r="G1605" i="8"/>
  <c r="K130" i="1"/>
  <c r="H1598" i="8"/>
  <c r="H1605" i="8"/>
  <c r="L130" i="1" s="1"/>
  <c r="I1598" i="8"/>
  <c r="I1605" i="8"/>
  <c r="M130" i="1"/>
  <c r="J1598" i="8"/>
  <c r="J1605" i="8"/>
  <c r="N130" i="1" s="1"/>
  <c r="K1598" i="8"/>
  <c r="K1605" i="8"/>
  <c r="O130" i="1"/>
  <c r="L1598" i="8"/>
  <c r="L1605" i="8"/>
  <c r="P130" i="1" s="1"/>
  <c r="M1598" i="8"/>
  <c r="M1605" i="8"/>
  <c r="Q130" i="1"/>
  <c r="N1598" i="8"/>
  <c r="N1605" i="8"/>
  <c r="R130" i="1" s="1"/>
  <c r="O1598" i="8"/>
  <c r="O1605" i="8"/>
  <c r="S130" i="1"/>
  <c r="P1598" i="8"/>
  <c r="P1605" i="8"/>
  <c r="T130" i="1" s="1"/>
  <c r="Q1598" i="8"/>
  <c r="Q1605" i="8"/>
  <c r="U130" i="1"/>
  <c r="R1598" i="8"/>
  <c r="R1605" i="8"/>
  <c r="V130" i="1" s="1"/>
  <c r="S1598" i="8"/>
  <c r="S1605" i="8"/>
  <c r="W130" i="1"/>
  <c r="T1598" i="8"/>
  <c r="T1605" i="8"/>
  <c r="X130" i="1" s="1"/>
  <c r="U1598" i="8"/>
  <c r="U1605" i="8"/>
  <c r="Y130" i="1"/>
  <c r="V1598" i="8"/>
  <c r="V1605" i="8"/>
  <c r="Z130" i="1" s="1"/>
  <c r="W1598" i="8"/>
  <c r="W1605" i="8"/>
  <c r="AA130" i="1"/>
  <c r="B1701" i="8"/>
  <c r="B1607" i="8"/>
  <c r="F131" i="1" s="1"/>
  <c r="C1701" i="8"/>
  <c r="C1607" i="8"/>
  <c r="G131" i="1"/>
  <c r="D1701" i="8"/>
  <c r="D1607" i="8"/>
  <c r="H131" i="1" s="1"/>
  <c r="E1701" i="8"/>
  <c r="E1607" i="8"/>
  <c r="I131" i="1"/>
  <c r="F1701" i="8"/>
  <c r="F1607" i="8"/>
  <c r="J131" i="1" s="1"/>
  <c r="G1701" i="8"/>
  <c r="G1607" i="8"/>
  <c r="K131" i="1"/>
  <c r="H1701" i="8"/>
  <c r="H1607" i="8"/>
  <c r="L131" i="1" s="1"/>
  <c r="I1701" i="8"/>
  <c r="I1607" i="8"/>
  <c r="M131" i="1"/>
  <c r="J1701" i="8"/>
  <c r="J1607" i="8"/>
  <c r="N131" i="1" s="1"/>
  <c r="K1701" i="8"/>
  <c r="K1607" i="8"/>
  <c r="O131" i="1"/>
  <c r="L1701" i="8"/>
  <c r="L1607" i="8"/>
  <c r="P131" i="1" s="1"/>
  <c r="M1701" i="8"/>
  <c r="M1607" i="8"/>
  <c r="Q131" i="1"/>
  <c r="N1701" i="8"/>
  <c r="N1607" i="8"/>
  <c r="R131" i="1" s="1"/>
  <c r="O1701" i="8"/>
  <c r="O1607" i="8"/>
  <c r="S131" i="1"/>
  <c r="P1701" i="8"/>
  <c r="P1607" i="8"/>
  <c r="T131" i="1" s="1"/>
  <c r="Q1701" i="8"/>
  <c r="Q1607" i="8"/>
  <c r="U131" i="1"/>
  <c r="R1701" i="8"/>
  <c r="R1607" i="8"/>
  <c r="V131" i="1" s="1"/>
  <c r="S1701" i="8"/>
  <c r="S1607" i="8"/>
  <c r="W131" i="1"/>
  <c r="T1701" i="8"/>
  <c r="T1607" i="8"/>
  <c r="X131" i="1" s="1"/>
  <c r="U1701" i="8"/>
  <c r="U1607" i="8"/>
  <c r="Y131" i="1"/>
  <c r="V1701" i="8"/>
  <c r="V1607" i="8"/>
  <c r="Z131" i="1" s="1"/>
  <c r="W1701" i="8"/>
  <c r="W1607" i="8"/>
  <c r="AA131" i="1"/>
  <c r="B1581" i="8"/>
  <c r="B1608" i="8"/>
  <c r="F132" i="1" s="1"/>
  <c r="C1581" i="8"/>
  <c r="C1608" i="8"/>
  <c r="G132" i="1"/>
  <c r="D1581" i="8"/>
  <c r="D1608" i="8"/>
  <c r="H132" i="1" s="1"/>
  <c r="E1581" i="8"/>
  <c r="E1608" i="8"/>
  <c r="I132" i="1"/>
  <c r="F1581" i="8"/>
  <c r="F1608" i="8"/>
  <c r="J132" i="1" s="1"/>
  <c r="G1581" i="8"/>
  <c r="G1608" i="8"/>
  <c r="K132" i="1"/>
  <c r="H1581" i="8"/>
  <c r="H1608" i="8"/>
  <c r="L132" i="1" s="1"/>
  <c r="I1581" i="8"/>
  <c r="I1608" i="8"/>
  <c r="M132" i="1"/>
  <c r="J1581" i="8"/>
  <c r="J1608" i="8"/>
  <c r="N132" i="1" s="1"/>
  <c r="K1581" i="8"/>
  <c r="K1608" i="8"/>
  <c r="O132" i="1"/>
  <c r="L1581" i="8"/>
  <c r="L1608" i="8"/>
  <c r="P132" i="1" s="1"/>
  <c r="M1581" i="8"/>
  <c r="M1608" i="8"/>
  <c r="Q132" i="1"/>
  <c r="N1581" i="8"/>
  <c r="N1608" i="8"/>
  <c r="R132" i="1" s="1"/>
  <c r="O1581" i="8"/>
  <c r="O1608" i="8"/>
  <c r="S132" i="1"/>
  <c r="P1581" i="8"/>
  <c r="P1608" i="8"/>
  <c r="T132" i="1" s="1"/>
  <c r="Q1581" i="8"/>
  <c r="Q1608" i="8"/>
  <c r="U132" i="1"/>
  <c r="R1581" i="8"/>
  <c r="R1608" i="8"/>
  <c r="V132" i="1" s="1"/>
  <c r="S1581" i="8"/>
  <c r="S1608" i="8"/>
  <c r="W132" i="1"/>
  <c r="T1581" i="8"/>
  <c r="T1608" i="8"/>
  <c r="X132" i="1" s="1"/>
  <c r="U1581" i="8"/>
  <c r="U1608" i="8"/>
  <c r="Y132" i="1"/>
  <c r="V1581" i="8"/>
  <c r="V1608" i="8"/>
  <c r="Z132" i="1" s="1"/>
  <c r="W1581" i="8"/>
  <c r="W1608" i="8"/>
  <c r="AA132" i="1"/>
  <c r="B1609" i="8"/>
  <c r="F133" i="1"/>
  <c r="C1609" i="8"/>
  <c r="G133" i="1"/>
  <c r="D1609" i="8"/>
  <c r="H133" i="1"/>
  <c r="E1609" i="8"/>
  <c r="I133" i="1"/>
  <c r="F1609" i="8"/>
  <c r="J133" i="1"/>
  <c r="G1609" i="8"/>
  <c r="K133" i="1"/>
  <c r="H1609" i="8"/>
  <c r="L133" i="1"/>
  <c r="I1609" i="8"/>
  <c r="M133" i="1"/>
  <c r="J1609" i="8"/>
  <c r="N133" i="1"/>
  <c r="K1609" i="8"/>
  <c r="O133" i="1"/>
  <c r="L1609" i="8"/>
  <c r="P133" i="1"/>
  <c r="M1609" i="8"/>
  <c r="Q133" i="1"/>
  <c r="N1609" i="8"/>
  <c r="R133" i="1"/>
  <c r="O1609" i="8"/>
  <c r="S133" i="1"/>
  <c r="P1609" i="8"/>
  <c r="T133" i="1"/>
  <c r="Q1609" i="8"/>
  <c r="U133" i="1"/>
  <c r="R1609" i="8"/>
  <c r="V133" i="1"/>
  <c r="S1609" i="8"/>
  <c r="W133" i="1"/>
  <c r="T1609" i="8"/>
  <c r="X133" i="1"/>
  <c r="U1609" i="8"/>
  <c r="Y133" i="1"/>
  <c r="V1609" i="8"/>
  <c r="Z133" i="1"/>
  <c r="W1609" i="8"/>
  <c r="AA133" i="1"/>
  <c r="B1665" i="8"/>
  <c r="B1611" i="8"/>
  <c r="F134" i="1" s="1"/>
  <c r="C1665" i="8"/>
  <c r="C1611" i="8"/>
  <c r="G134" i="1"/>
  <c r="D1665" i="8"/>
  <c r="D1611" i="8"/>
  <c r="H134" i="1" s="1"/>
  <c r="E1665" i="8"/>
  <c r="E1611" i="8"/>
  <c r="I134" i="1"/>
  <c r="F1665" i="8"/>
  <c r="F1611" i="8"/>
  <c r="J134" i="1" s="1"/>
  <c r="G1665" i="8"/>
  <c r="G1611" i="8"/>
  <c r="K134" i="1"/>
  <c r="H1665" i="8"/>
  <c r="H1611" i="8"/>
  <c r="L134" i="1" s="1"/>
  <c r="I1665" i="8"/>
  <c r="I1611" i="8"/>
  <c r="M134" i="1"/>
  <c r="J1665" i="8"/>
  <c r="J1611" i="8"/>
  <c r="N134" i="1" s="1"/>
  <c r="K1665" i="8"/>
  <c r="K1611" i="8"/>
  <c r="O134" i="1"/>
  <c r="L1665" i="8"/>
  <c r="L1611" i="8"/>
  <c r="P134" i="1" s="1"/>
  <c r="M1665" i="8"/>
  <c r="M1611" i="8"/>
  <c r="Q134" i="1"/>
  <c r="N1665" i="8"/>
  <c r="N1611" i="8"/>
  <c r="R134" i="1" s="1"/>
  <c r="O1665" i="8"/>
  <c r="O1611" i="8"/>
  <c r="S134" i="1"/>
  <c r="P1665" i="8"/>
  <c r="P1611" i="8"/>
  <c r="T134" i="1" s="1"/>
  <c r="Q1665" i="8"/>
  <c r="Q1611" i="8"/>
  <c r="U134" i="1"/>
  <c r="R1665" i="8"/>
  <c r="R1611" i="8"/>
  <c r="V134" i="1" s="1"/>
  <c r="S1665" i="8"/>
  <c r="S1611" i="8"/>
  <c r="W134" i="1"/>
  <c r="T1665" i="8"/>
  <c r="T1611" i="8"/>
  <c r="X134" i="1" s="1"/>
  <c r="U1665" i="8"/>
  <c r="U1611" i="8"/>
  <c r="Y134" i="1"/>
  <c r="V1665" i="8"/>
  <c r="V1611" i="8"/>
  <c r="Z134" i="1" s="1"/>
  <c r="W1665" i="8"/>
  <c r="W1611" i="8"/>
  <c r="AA134" i="1"/>
  <c r="B1612" i="8"/>
  <c r="F135" i="1"/>
  <c r="C1612" i="8"/>
  <c r="G135" i="1"/>
  <c r="D1612" i="8"/>
  <c r="H135" i="1"/>
  <c r="E1612" i="8"/>
  <c r="I135" i="1"/>
  <c r="F1612" i="8"/>
  <c r="J135" i="1"/>
  <c r="G1612" i="8"/>
  <c r="K135" i="1"/>
  <c r="H1612" i="8"/>
  <c r="L135" i="1"/>
  <c r="I1612" i="8"/>
  <c r="M135" i="1"/>
  <c r="J1612" i="8"/>
  <c r="N135" i="1"/>
  <c r="K1612" i="8"/>
  <c r="O135" i="1"/>
  <c r="L1612" i="8"/>
  <c r="P135" i="1"/>
  <c r="M1612" i="8"/>
  <c r="Q135" i="1"/>
  <c r="N1612" i="8"/>
  <c r="R135" i="1"/>
  <c r="O1612" i="8"/>
  <c r="S135" i="1"/>
  <c r="P1612" i="8"/>
  <c r="T135" i="1"/>
  <c r="Q1612" i="8"/>
  <c r="U135" i="1"/>
  <c r="R1612" i="8"/>
  <c r="V135" i="1"/>
  <c r="S1612" i="8"/>
  <c r="W135" i="1"/>
  <c r="T1612" i="8"/>
  <c r="X135" i="1"/>
  <c r="U1612" i="8"/>
  <c r="Y135" i="1"/>
  <c r="V1612" i="8"/>
  <c r="Z135" i="1"/>
  <c r="W1612" i="8"/>
  <c r="AA135" i="1"/>
  <c r="B1650" i="8"/>
  <c r="B1613" i="8"/>
  <c r="F136" i="1" s="1"/>
  <c r="C1650" i="8"/>
  <c r="C1613" i="8"/>
  <c r="G136" i="1"/>
  <c r="D1650" i="8"/>
  <c r="D1613" i="8"/>
  <c r="H136" i="1" s="1"/>
  <c r="E1650" i="8"/>
  <c r="E1613" i="8"/>
  <c r="I136" i="1"/>
  <c r="F1650" i="8"/>
  <c r="F1613" i="8"/>
  <c r="J136" i="1" s="1"/>
  <c r="G1650" i="8"/>
  <c r="G1613" i="8"/>
  <c r="K136" i="1"/>
  <c r="H1650" i="8"/>
  <c r="H1613" i="8"/>
  <c r="L136" i="1" s="1"/>
  <c r="I1650" i="8"/>
  <c r="I1613" i="8"/>
  <c r="M136" i="1"/>
  <c r="J1650" i="8"/>
  <c r="J1613" i="8"/>
  <c r="N136" i="1" s="1"/>
  <c r="K1650" i="8"/>
  <c r="K1613" i="8"/>
  <c r="O136" i="1"/>
  <c r="L1650" i="8"/>
  <c r="L1613" i="8"/>
  <c r="P136" i="1" s="1"/>
  <c r="M1650" i="8"/>
  <c r="M1613" i="8"/>
  <c r="Q136" i="1"/>
  <c r="N1650" i="8"/>
  <c r="N1613" i="8"/>
  <c r="R136" i="1" s="1"/>
  <c r="O1650" i="8"/>
  <c r="O1613" i="8"/>
  <c r="S136" i="1"/>
  <c r="P1650" i="8"/>
  <c r="P1613" i="8"/>
  <c r="T136" i="1" s="1"/>
  <c r="Q1650" i="8"/>
  <c r="Q1613" i="8"/>
  <c r="U136" i="1"/>
  <c r="R1650" i="8"/>
  <c r="R1613" i="8"/>
  <c r="V136" i="1" s="1"/>
  <c r="S1650" i="8"/>
  <c r="S1613" i="8"/>
  <c r="W136" i="1"/>
  <c r="T1650" i="8"/>
  <c r="T1613" i="8"/>
  <c r="X136" i="1" s="1"/>
  <c r="U1650" i="8"/>
  <c r="U1613" i="8"/>
  <c r="Y136" i="1"/>
  <c r="V1650" i="8"/>
  <c r="V1613" i="8"/>
  <c r="Z136" i="1" s="1"/>
  <c r="W1650" i="8"/>
  <c r="W1613" i="8"/>
  <c r="AA136" i="1"/>
  <c r="B1614" i="8"/>
  <c r="F137" i="1"/>
  <c r="C1614" i="8"/>
  <c r="G137" i="1"/>
  <c r="D1614" i="8"/>
  <c r="H137" i="1"/>
  <c r="E1614" i="8"/>
  <c r="I137" i="1"/>
  <c r="F1614" i="8"/>
  <c r="J137" i="1"/>
  <c r="G1614" i="8"/>
  <c r="K137" i="1"/>
  <c r="H1614" i="8"/>
  <c r="L137" i="1"/>
  <c r="I1614" i="8"/>
  <c r="M137" i="1"/>
  <c r="J1614" i="8"/>
  <c r="N137" i="1"/>
  <c r="K1614" i="8"/>
  <c r="O137" i="1"/>
  <c r="L1614" i="8"/>
  <c r="P137" i="1"/>
  <c r="M1614" i="8"/>
  <c r="Q137" i="1"/>
  <c r="N1614" i="8"/>
  <c r="R137" i="1"/>
  <c r="O1614" i="8"/>
  <c r="S137" i="1"/>
  <c r="P1614" i="8"/>
  <c r="T137" i="1"/>
  <c r="Q1614" i="8"/>
  <c r="U137" i="1"/>
  <c r="R1614" i="8"/>
  <c r="V137" i="1"/>
  <c r="S1614" i="8"/>
  <c r="W137" i="1"/>
  <c r="T1614" i="8"/>
  <c r="X137" i="1"/>
  <c r="U1614" i="8"/>
  <c r="Y137" i="1"/>
  <c r="V1614" i="8"/>
  <c r="Z137" i="1"/>
  <c r="W1614" i="8"/>
  <c r="AA137" i="1"/>
  <c r="F138" i="1"/>
  <c r="G138" i="1"/>
  <c r="H138" i="1"/>
  <c r="I138" i="1"/>
  <c r="J138" i="1"/>
  <c r="K138" i="1"/>
  <c r="L138" i="1"/>
  <c r="M138" i="1"/>
  <c r="N138" i="1"/>
  <c r="O138" i="1"/>
  <c r="P138" i="1"/>
  <c r="Q138" i="1"/>
  <c r="R138" i="1"/>
  <c r="S138" i="1"/>
  <c r="T138" i="1"/>
  <c r="U138" i="1"/>
  <c r="V138" i="1"/>
  <c r="W138" i="1"/>
  <c r="X138" i="1"/>
  <c r="Y138" i="1"/>
  <c r="Z138" i="1"/>
  <c r="AA138" i="1"/>
  <c r="F139" i="1"/>
  <c r="G139" i="1"/>
  <c r="H139" i="1"/>
  <c r="I139" i="1"/>
  <c r="J139" i="1"/>
  <c r="K139" i="1"/>
  <c r="L139" i="1"/>
  <c r="M139" i="1"/>
  <c r="N139" i="1"/>
  <c r="O139" i="1"/>
  <c r="P139" i="1"/>
  <c r="Q139" i="1"/>
  <c r="R139" i="1"/>
  <c r="S139" i="1"/>
  <c r="T139" i="1"/>
  <c r="U139" i="1"/>
  <c r="V139" i="1"/>
  <c r="W139" i="1"/>
  <c r="X139" i="1"/>
  <c r="Y139" i="1"/>
  <c r="Z139" i="1"/>
  <c r="AA139" i="1"/>
  <c r="F140" i="1"/>
  <c r="G140" i="1"/>
  <c r="H140" i="1"/>
  <c r="I140" i="1"/>
  <c r="J140" i="1"/>
  <c r="K140" i="1"/>
  <c r="L140" i="1"/>
  <c r="M140" i="1"/>
  <c r="N140" i="1"/>
  <c r="O140" i="1"/>
  <c r="P140" i="1"/>
  <c r="Q140" i="1"/>
  <c r="R140" i="1"/>
  <c r="S140" i="1"/>
  <c r="T140" i="1"/>
  <c r="U140" i="1"/>
  <c r="V140" i="1"/>
  <c r="W140" i="1"/>
  <c r="X140" i="1"/>
  <c r="Y140" i="1"/>
  <c r="Z140" i="1"/>
  <c r="AA140" i="1"/>
  <c r="B1601" i="8"/>
  <c r="F141" i="1"/>
  <c r="C1601" i="8"/>
  <c r="G141" i="1"/>
  <c r="D1601" i="8"/>
  <c r="H141" i="1"/>
  <c r="E1601" i="8"/>
  <c r="I141" i="1"/>
  <c r="F1601" i="8"/>
  <c r="J141" i="1"/>
  <c r="G1601" i="8"/>
  <c r="K141" i="1"/>
  <c r="H1601" i="8"/>
  <c r="L141" i="1"/>
  <c r="I1601" i="8"/>
  <c r="M141" i="1"/>
  <c r="J1601" i="8"/>
  <c r="N141" i="1"/>
  <c r="K1601" i="8"/>
  <c r="O141" i="1"/>
  <c r="L1601" i="8"/>
  <c r="P141" i="1"/>
  <c r="M1601" i="8"/>
  <c r="Q141" i="1"/>
  <c r="N1601" i="8"/>
  <c r="R141" i="1"/>
  <c r="O1601" i="8"/>
  <c r="S141" i="1"/>
  <c r="P1601" i="8"/>
  <c r="T141" i="1"/>
  <c r="Q1601" i="8"/>
  <c r="U141" i="1"/>
  <c r="R1601" i="8"/>
  <c r="V141" i="1"/>
  <c r="S1601" i="8"/>
  <c r="W141" i="1"/>
  <c r="T1601" i="8"/>
  <c r="X141" i="1"/>
  <c r="U1601" i="8"/>
  <c r="Y141" i="1"/>
  <c r="V1601" i="8"/>
  <c r="Z141" i="1"/>
  <c r="W1601" i="8"/>
  <c r="AA141" i="1"/>
  <c r="F142" i="1"/>
  <c r="G142" i="1"/>
  <c r="H142" i="1"/>
  <c r="I142" i="1"/>
  <c r="J142" i="1"/>
  <c r="K142" i="1"/>
  <c r="L142" i="1"/>
  <c r="M142" i="1"/>
  <c r="N142" i="1"/>
  <c r="O142" i="1"/>
  <c r="P142" i="1"/>
  <c r="Q142" i="1"/>
  <c r="R142" i="1"/>
  <c r="S142" i="1"/>
  <c r="T142" i="1"/>
  <c r="U142" i="1"/>
  <c r="V142" i="1"/>
  <c r="W142" i="1"/>
  <c r="X142" i="1"/>
  <c r="Y142" i="1"/>
  <c r="Z142" i="1"/>
  <c r="AA142" i="1"/>
  <c r="F143" i="1"/>
  <c r="G143" i="1"/>
  <c r="H143" i="1"/>
  <c r="I143" i="1"/>
  <c r="J143" i="1"/>
  <c r="K143" i="1"/>
  <c r="L143" i="1"/>
  <c r="M143" i="1"/>
  <c r="N143" i="1"/>
  <c r="O143" i="1"/>
  <c r="P143" i="1"/>
  <c r="Q143" i="1"/>
  <c r="R143" i="1"/>
  <c r="S143" i="1"/>
  <c r="T143" i="1"/>
  <c r="U143" i="1"/>
  <c r="V143" i="1"/>
  <c r="W143" i="1"/>
  <c r="X143" i="1"/>
  <c r="Y143" i="1"/>
  <c r="Z143" i="1"/>
  <c r="AA143" i="1"/>
  <c r="F144" i="1"/>
  <c r="G144" i="1"/>
  <c r="H144" i="1"/>
  <c r="I144" i="1"/>
  <c r="J144" i="1"/>
  <c r="K144" i="1"/>
  <c r="L144" i="1"/>
  <c r="M144" i="1"/>
  <c r="N144" i="1"/>
  <c r="O144" i="1"/>
  <c r="P144" i="1"/>
  <c r="Q144" i="1"/>
  <c r="R144" i="1"/>
  <c r="S144" i="1"/>
  <c r="T144" i="1"/>
  <c r="U144" i="1"/>
  <c r="V144" i="1"/>
  <c r="W144" i="1"/>
  <c r="X144" i="1"/>
  <c r="Y144" i="1"/>
  <c r="Z144" i="1"/>
  <c r="AA144" i="1"/>
  <c r="B1691" i="8"/>
  <c r="B1634" i="8"/>
  <c r="F145" i="1" s="1"/>
  <c r="C1691" i="8"/>
  <c r="C1634" i="8"/>
  <c r="G145" i="1"/>
  <c r="D1691" i="8"/>
  <c r="D1634" i="8"/>
  <c r="H145" i="1" s="1"/>
  <c r="E1691" i="8"/>
  <c r="E1634" i="8"/>
  <c r="I145" i="1"/>
  <c r="F1691" i="8"/>
  <c r="F1634" i="8"/>
  <c r="J145" i="1" s="1"/>
  <c r="G1691" i="8"/>
  <c r="G1634" i="8"/>
  <c r="K145" i="1"/>
  <c r="H1691" i="8"/>
  <c r="H1634" i="8"/>
  <c r="L145" i="1" s="1"/>
  <c r="I1691" i="8"/>
  <c r="I1634" i="8"/>
  <c r="M145" i="1"/>
  <c r="J1691" i="8"/>
  <c r="J1634" i="8"/>
  <c r="N145" i="1" s="1"/>
  <c r="K1691" i="8"/>
  <c r="K1634" i="8"/>
  <c r="O145" i="1"/>
  <c r="L1691" i="8"/>
  <c r="L1634" i="8"/>
  <c r="P145" i="1" s="1"/>
  <c r="M1691" i="8"/>
  <c r="M1634" i="8"/>
  <c r="Q145" i="1"/>
  <c r="N1691" i="8"/>
  <c r="N1634" i="8"/>
  <c r="R145" i="1" s="1"/>
  <c r="O1691" i="8"/>
  <c r="O1634" i="8"/>
  <c r="S145" i="1"/>
  <c r="P1691" i="8"/>
  <c r="P1634" i="8"/>
  <c r="T145" i="1" s="1"/>
  <c r="Q1691" i="8"/>
  <c r="Q1634" i="8"/>
  <c r="U145" i="1"/>
  <c r="R1691" i="8"/>
  <c r="R1634" i="8"/>
  <c r="V145" i="1" s="1"/>
  <c r="S1691" i="8"/>
  <c r="S1634" i="8"/>
  <c r="W145" i="1"/>
  <c r="T1691" i="8"/>
  <c r="T1634" i="8"/>
  <c r="X145" i="1" s="1"/>
  <c r="U1691" i="8"/>
  <c r="U1634" i="8"/>
  <c r="Y145" i="1"/>
  <c r="V1691" i="8"/>
  <c r="V1634" i="8"/>
  <c r="Z145" i="1" s="1"/>
  <c r="W1691" i="8"/>
  <c r="W1634" i="8"/>
  <c r="AA145" i="1"/>
  <c r="B1622" i="8"/>
  <c r="B1635" i="8"/>
  <c r="F146" i="1" s="1"/>
  <c r="C1622" i="8"/>
  <c r="C1635" i="8"/>
  <c r="G146" i="1"/>
  <c r="D1622" i="8"/>
  <c r="D1635" i="8"/>
  <c r="H146" i="1" s="1"/>
  <c r="E1622" i="8"/>
  <c r="E1635" i="8"/>
  <c r="I146" i="1"/>
  <c r="F1622" i="8"/>
  <c r="F1635" i="8"/>
  <c r="J146" i="1" s="1"/>
  <c r="G1622" i="8"/>
  <c r="G1635" i="8"/>
  <c r="K146" i="1"/>
  <c r="H1622" i="8"/>
  <c r="H1635" i="8"/>
  <c r="L146" i="1" s="1"/>
  <c r="I1622" i="8"/>
  <c r="I1635" i="8"/>
  <c r="M146" i="1"/>
  <c r="J1622" i="8"/>
  <c r="J1635" i="8"/>
  <c r="N146" i="1" s="1"/>
  <c r="K1622" i="8"/>
  <c r="K1635" i="8"/>
  <c r="O146" i="1"/>
  <c r="L1622" i="8"/>
  <c r="L1635" i="8"/>
  <c r="P146" i="1" s="1"/>
  <c r="M1622" i="8"/>
  <c r="M1635" i="8"/>
  <c r="Q146" i="1"/>
  <c r="N1622" i="8"/>
  <c r="N1635" i="8"/>
  <c r="R146" i="1" s="1"/>
  <c r="O1622" i="8"/>
  <c r="O1635" i="8"/>
  <c r="S146" i="1"/>
  <c r="P1622" i="8"/>
  <c r="P1635" i="8"/>
  <c r="T146" i="1" s="1"/>
  <c r="Q1622" i="8"/>
  <c r="Q1635" i="8"/>
  <c r="U146" i="1"/>
  <c r="R1622" i="8"/>
  <c r="R1635" i="8"/>
  <c r="V146" i="1" s="1"/>
  <c r="S1622" i="8"/>
  <c r="S1635" i="8"/>
  <c r="W146" i="1"/>
  <c r="T1622" i="8"/>
  <c r="T1635" i="8"/>
  <c r="X146" i="1" s="1"/>
  <c r="U1622" i="8"/>
  <c r="U1635" i="8"/>
  <c r="Y146" i="1"/>
  <c r="V1622" i="8"/>
  <c r="V1635" i="8"/>
  <c r="Z146" i="1" s="1"/>
  <c r="W1622" i="8"/>
  <c r="W1635" i="8"/>
  <c r="AA146" i="1"/>
  <c r="F147" i="1"/>
  <c r="G147" i="1"/>
  <c r="H147" i="1"/>
  <c r="I147" i="1"/>
  <c r="J147" i="1"/>
  <c r="K147" i="1"/>
  <c r="L147" i="1"/>
  <c r="M147" i="1"/>
  <c r="N147" i="1"/>
  <c r="O147" i="1"/>
  <c r="P147" i="1"/>
  <c r="Q147" i="1"/>
  <c r="R147" i="1"/>
  <c r="S147" i="1"/>
  <c r="T147" i="1"/>
  <c r="U147" i="1"/>
  <c r="V147" i="1"/>
  <c r="W147" i="1"/>
  <c r="X147" i="1"/>
  <c r="Y147" i="1"/>
  <c r="Z147" i="1"/>
  <c r="AA147" i="1"/>
  <c r="F148" i="1"/>
  <c r="G148" i="1"/>
  <c r="H148" i="1"/>
  <c r="I148" i="1"/>
  <c r="J148" i="1"/>
  <c r="K148" i="1"/>
  <c r="L148" i="1"/>
  <c r="M148" i="1"/>
  <c r="N148" i="1"/>
  <c r="O148" i="1"/>
  <c r="P148" i="1"/>
  <c r="Q148" i="1"/>
  <c r="R148" i="1"/>
  <c r="S148" i="1"/>
  <c r="T148" i="1"/>
  <c r="U148" i="1"/>
  <c r="V148" i="1"/>
  <c r="W148" i="1"/>
  <c r="X148" i="1"/>
  <c r="Y148" i="1"/>
  <c r="Z148" i="1"/>
  <c r="AA148" i="1"/>
  <c r="F149" i="1"/>
  <c r="G149" i="1"/>
  <c r="H149" i="1"/>
  <c r="I149" i="1"/>
  <c r="J149" i="1"/>
  <c r="K149" i="1"/>
  <c r="L149" i="1"/>
  <c r="M149" i="1"/>
  <c r="N149" i="1"/>
  <c r="O149" i="1"/>
  <c r="P149" i="1"/>
  <c r="Q149" i="1"/>
  <c r="R149" i="1"/>
  <c r="S149" i="1"/>
  <c r="T149" i="1"/>
  <c r="U149" i="1"/>
  <c r="V149" i="1"/>
  <c r="W149" i="1"/>
  <c r="X149" i="1"/>
  <c r="Y149" i="1"/>
  <c r="Z149" i="1"/>
  <c r="AA149" i="1"/>
  <c r="B1562" i="8"/>
  <c r="F150" i="1"/>
  <c r="C1562" i="8"/>
  <c r="G150" i="1"/>
  <c r="D1562" i="8"/>
  <c r="H150" i="1"/>
  <c r="E1562" i="8"/>
  <c r="I150" i="1"/>
  <c r="F1562" i="8"/>
  <c r="J150" i="1"/>
  <c r="G1562" i="8"/>
  <c r="K150" i="1"/>
  <c r="H1562" i="8"/>
  <c r="L150" i="1"/>
  <c r="I1562" i="8"/>
  <c r="M150" i="1"/>
  <c r="J1562" i="8"/>
  <c r="N150" i="1"/>
  <c r="K1562" i="8"/>
  <c r="O150" i="1"/>
  <c r="L1562" i="8"/>
  <c r="P150" i="1"/>
  <c r="M1562" i="8"/>
  <c r="Q150" i="1"/>
  <c r="N1562" i="8"/>
  <c r="R150" i="1"/>
  <c r="O1562" i="8"/>
  <c r="S150" i="1"/>
  <c r="P1562" i="8"/>
  <c r="T150" i="1"/>
  <c r="Q1562" i="8"/>
  <c r="U150" i="1"/>
  <c r="R1562" i="8"/>
  <c r="V150" i="1"/>
  <c r="S1562" i="8"/>
  <c r="W150" i="1"/>
  <c r="T1562" i="8"/>
  <c r="X150" i="1"/>
  <c r="U1562" i="8"/>
  <c r="Y150" i="1"/>
  <c r="V1562" i="8"/>
  <c r="Z150" i="1"/>
  <c r="W1562" i="8"/>
  <c r="AA150" i="1"/>
  <c r="B1720" i="8"/>
  <c r="B1642" i="8"/>
  <c r="F151" i="1" s="1"/>
  <c r="C1720" i="8"/>
  <c r="C1642" i="8"/>
  <c r="G151" i="1"/>
  <c r="D1720" i="8"/>
  <c r="D1642" i="8"/>
  <c r="H151" i="1" s="1"/>
  <c r="E1720" i="8"/>
  <c r="E1642" i="8"/>
  <c r="I151" i="1"/>
  <c r="F1720" i="8"/>
  <c r="F1642" i="8"/>
  <c r="J151" i="1" s="1"/>
  <c r="G1720" i="8"/>
  <c r="G1642" i="8"/>
  <c r="K151" i="1"/>
  <c r="H1720" i="8"/>
  <c r="H1642" i="8"/>
  <c r="L151" i="1" s="1"/>
  <c r="I1720" i="8"/>
  <c r="I1642" i="8"/>
  <c r="M151" i="1"/>
  <c r="J1720" i="8"/>
  <c r="J1642" i="8"/>
  <c r="N151" i="1" s="1"/>
  <c r="K1720" i="8"/>
  <c r="K1642" i="8"/>
  <c r="O151" i="1"/>
  <c r="L1720" i="8"/>
  <c r="L1642" i="8"/>
  <c r="P151" i="1" s="1"/>
  <c r="M1720" i="8"/>
  <c r="M1642" i="8"/>
  <c r="Q151" i="1"/>
  <c r="N1720" i="8"/>
  <c r="N1642" i="8"/>
  <c r="R151" i="1" s="1"/>
  <c r="O1720" i="8"/>
  <c r="O1642" i="8"/>
  <c r="S151" i="1"/>
  <c r="P1720" i="8"/>
  <c r="P1642" i="8"/>
  <c r="T151" i="1" s="1"/>
  <c r="Q1720" i="8"/>
  <c r="Q1642" i="8"/>
  <c r="U151" i="1"/>
  <c r="R1720" i="8"/>
  <c r="R1642" i="8"/>
  <c r="V151" i="1" s="1"/>
  <c r="S1720" i="8"/>
  <c r="S1642" i="8"/>
  <c r="W151" i="1"/>
  <c r="T1720" i="8"/>
  <c r="T1642" i="8"/>
  <c r="X151" i="1" s="1"/>
  <c r="U1720" i="8"/>
  <c r="U1642" i="8"/>
  <c r="Y151" i="1"/>
  <c r="V1720" i="8"/>
  <c r="V1642" i="8"/>
  <c r="Z151" i="1" s="1"/>
  <c r="W1720" i="8"/>
  <c r="W1642" i="8"/>
  <c r="AA151" i="1"/>
  <c r="B1643" i="8"/>
  <c r="F152" i="1"/>
  <c r="C1643" i="8"/>
  <c r="G152" i="1"/>
  <c r="D1643" i="8"/>
  <c r="H152" i="1"/>
  <c r="E1643" i="8"/>
  <c r="I152" i="1"/>
  <c r="F1643" i="8"/>
  <c r="J152" i="1"/>
  <c r="G1643" i="8"/>
  <c r="K152" i="1"/>
  <c r="H1643" i="8"/>
  <c r="L152" i="1"/>
  <c r="I1643" i="8"/>
  <c r="M152" i="1"/>
  <c r="J1643" i="8"/>
  <c r="N152" i="1"/>
  <c r="K1643" i="8"/>
  <c r="O152" i="1"/>
  <c r="L1643" i="8"/>
  <c r="P152" i="1"/>
  <c r="M1643" i="8"/>
  <c r="Q152" i="1"/>
  <c r="N1643" i="8"/>
  <c r="R152" i="1"/>
  <c r="O1643" i="8"/>
  <c r="S152" i="1"/>
  <c r="P1643" i="8"/>
  <c r="T152" i="1"/>
  <c r="Q1643" i="8"/>
  <c r="U152" i="1"/>
  <c r="R1643" i="8"/>
  <c r="V152" i="1"/>
  <c r="S1643" i="8"/>
  <c r="W152" i="1"/>
  <c r="T1643" i="8"/>
  <c r="X152" i="1"/>
  <c r="U1643" i="8"/>
  <c r="Y152" i="1"/>
  <c r="V1643" i="8"/>
  <c r="Z152" i="1"/>
  <c r="W1643" i="8"/>
  <c r="AA152" i="1"/>
  <c r="F153" i="1"/>
  <c r="G153" i="1"/>
  <c r="H153" i="1"/>
  <c r="I153" i="1"/>
  <c r="J153" i="1"/>
  <c r="K153" i="1"/>
  <c r="L153" i="1"/>
  <c r="M153" i="1"/>
  <c r="N153" i="1"/>
  <c r="O153" i="1"/>
  <c r="P153" i="1"/>
  <c r="Q153" i="1"/>
  <c r="R153" i="1"/>
  <c r="S153" i="1"/>
  <c r="T153" i="1"/>
  <c r="U153" i="1"/>
  <c r="V153" i="1"/>
  <c r="W153" i="1"/>
  <c r="X153" i="1"/>
  <c r="Y153" i="1"/>
  <c r="Z153" i="1"/>
  <c r="AA153" i="1"/>
  <c r="B1582" i="8"/>
  <c r="F154" i="1"/>
  <c r="C1582" i="8"/>
  <c r="G154" i="1"/>
  <c r="D1582" i="8"/>
  <c r="H154" i="1"/>
  <c r="E1582" i="8"/>
  <c r="I154" i="1"/>
  <c r="F1582" i="8"/>
  <c r="J154" i="1"/>
  <c r="G1582" i="8"/>
  <c r="K154" i="1"/>
  <c r="H1582" i="8"/>
  <c r="L154" i="1"/>
  <c r="I1582" i="8"/>
  <c r="M154" i="1"/>
  <c r="J1582" i="8"/>
  <c r="N154" i="1"/>
  <c r="K1582" i="8"/>
  <c r="O154" i="1"/>
  <c r="L1582" i="8"/>
  <c r="P154" i="1"/>
  <c r="M1582" i="8"/>
  <c r="Q154" i="1"/>
  <c r="N1582" i="8"/>
  <c r="R154" i="1"/>
  <c r="O1582" i="8"/>
  <c r="S154" i="1"/>
  <c r="P1582" i="8"/>
  <c r="T154" i="1"/>
  <c r="Q1582" i="8"/>
  <c r="U154" i="1"/>
  <c r="R1582" i="8"/>
  <c r="V154" i="1"/>
  <c r="S1582" i="8"/>
  <c r="W154" i="1"/>
  <c r="T1582" i="8"/>
  <c r="X154" i="1"/>
  <c r="U1582" i="8"/>
  <c r="Y154" i="1"/>
  <c r="V1582" i="8"/>
  <c r="Z154" i="1"/>
  <c r="W1582" i="8"/>
  <c r="AA154" i="1"/>
  <c r="F155" i="1"/>
  <c r="G155" i="1"/>
  <c r="H155" i="1"/>
  <c r="I155" i="1"/>
  <c r="J155" i="1"/>
  <c r="K155" i="1"/>
  <c r="L155" i="1"/>
  <c r="M155" i="1"/>
  <c r="N155" i="1"/>
  <c r="O155" i="1"/>
  <c r="P155" i="1"/>
  <c r="Q155" i="1"/>
  <c r="R155" i="1"/>
  <c r="S155" i="1"/>
  <c r="T155" i="1"/>
  <c r="U155" i="1"/>
  <c r="V155" i="1"/>
  <c r="W155" i="1"/>
  <c r="X155" i="1"/>
  <c r="Y155" i="1"/>
  <c r="Z155" i="1"/>
  <c r="AA155" i="1"/>
  <c r="B1659" i="8"/>
  <c r="F156" i="1"/>
  <c r="C1659" i="8"/>
  <c r="G156" i="1"/>
  <c r="D1659" i="8"/>
  <c r="H156" i="1"/>
  <c r="E1659" i="8"/>
  <c r="I156" i="1"/>
  <c r="F1659" i="8"/>
  <c r="J156" i="1"/>
  <c r="G1659" i="8"/>
  <c r="K156" i="1"/>
  <c r="H1659" i="8"/>
  <c r="L156" i="1"/>
  <c r="I1659" i="8"/>
  <c r="M156" i="1"/>
  <c r="J1659" i="8"/>
  <c r="N156" i="1"/>
  <c r="K1659" i="8"/>
  <c r="O156" i="1"/>
  <c r="L1659" i="8"/>
  <c r="P156" i="1"/>
  <c r="M1659" i="8"/>
  <c r="Q156" i="1"/>
  <c r="N1659" i="8"/>
  <c r="R156" i="1"/>
  <c r="O1659" i="8"/>
  <c r="S156" i="1"/>
  <c r="P1659" i="8"/>
  <c r="T156" i="1"/>
  <c r="Q1659" i="8"/>
  <c r="U156" i="1"/>
  <c r="R1659" i="8"/>
  <c r="V156" i="1"/>
  <c r="S1659" i="8"/>
  <c r="W156" i="1"/>
  <c r="T1659" i="8"/>
  <c r="X156" i="1"/>
  <c r="U1659" i="8"/>
  <c r="Y156" i="1"/>
  <c r="V1659" i="8"/>
  <c r="Z156" i="1"/>
  <c r="W1659" i="8"/>
  <c r="AA156" i="1"/>
  <c r="B1652" i="8"/>
  <c r="F157" i="1"/>
  <c r="C1652" i="8"/>
  <c r="G157" i="1"/>
  <c r="D1652" i="8"/>
  <c r="H157" i="1"/>
  <c r="E1652" i="8"/>
  <c r="I157" i="1"/>
  <c r="F1652" i="8"/>
  <c r="J157" i="1"/>
  <c r="G1652" i="8"/>
  <c r="K157" i="1"/>
  <c r="H1652" i="8"/>
  <c r="L157" i="1"/>
  <c r="I1652" i="8"/>
  <c r="M157" i="1"/>
  <c r="J1652" i="8"/>
  <c r="N157" i="1"/>
  <c r="K1652" i="8"/>
  <c r="O157" i="1"/>
  <c r="L1652" i="8"/>
  <c r="P157" i="1"/>
  <c r="M1652" i="8"/>
  <c r="Q157" i="1"/>
  <c r="N1652" i="8"/>
  <c r="R157" i="1"/>
  <c r="O1652" i="8"/>
  <c r="S157" i="1"/>
  <c r="P1652" i="8"/>
  <c r="T157" i="1"/>
  <c r="Q1652" i="8"/>
  <c r="U157" i="1"/>
  <c r="R1652" i="8"/>
  <c r="V157" i="1"/>
  <c r="S1652" i="8"/>
  <c r="W157" i="1"/>
  <c r="T1652" i="8"/>
  <c r="X157" i="1"/>
  <c r="U1652" i="8"/>
  <c r="Y157" i="1"/>
  <c r="V1652" i="8"/>
  <c r="Z157" i="1"/>
  <c r="W1652" i="8"/>
  <c r="AA157" i="1"/>
  <c r="B1709" i="8"/>
  <c r="B1653" i="8"/>
  <c r="F158" i="1" s="1"/>
  <c r="C1709" i="8"/>
  <c r="C1653" i="8"/>
  <c r="G158" i="1"/>
  <c r="D1709" i="8"/>
  <c r="H187" i="1" s="1"/>
  <c r="D1653" i="8"/>
  <c r="H158" i="1" s="1"/>
  <c r="E1709" i="8"/>
  <c r="E1653" i="8"/>
  <c r="I158" i="1"/>
  <c r="F1709" i="8"/>
  <c r="F1653" i="8"/>
  <c r="J158" i="1" s="1"/>
  <c r="G1709" i="8"/>
  <c r="G1653" i="8"/>
  <c r="K158" i="1"/>
  <c r="H1709" i="8"/>
  <c r="L187" i="1" s="1"/>
  <c r="H1653" i="8"/>
  <c r="L158" i="1" s="1"/>
  <c r="I1709" i="8"/>
  <c r="I1653" i="8"/>
  <c r="M158" i="1"/>
  <c r="J1709" i="8"/>
  <c r="J1653" i="8"/>
  <c r="N158" i="1" s="1"/>
  <c r="K1709" i="8"/>
  <c r="K1653" i="8"/>
  <c r="O158" i="1"/>
  <c r="L1709" i="8"/>
  <c r="P187" i="1" s="1"/>
  <c r="L1653" i="8"/>
  <c r="P158" i="1" s="1"/>
  <c r="M1709" i="8"/>
  <c r="M1653" i="8"/>
  <c r="Q158" i="1"/>
  <c r="N1709" i="8"/>
  <c r="N1653" i="8"/>
  <c r="R158" i="1" s="1"/>
  <c r="O1709" i="8"/>
  <c r="O1653" i="8"/>
  <c r="S158" i="1"/>
  <c r="P1709" i="8"/>
  <c r="T187" i="1" s="1"/>
  <c r="P1653" i="8"/>
  <c r="T158" i="1" s="1"/>
  <c r="Q1709" i="8"/>
  <c r="Q1653" i="8"/>
  <c r="U158" i="1"/>
  <c r="R1709" i="8"/>
  <c r="R1653" i="8"/>
  <c r="V158" i="1" s="1"/>
  <c r="S1709" i="8"/>
  <c r="S1653" i="8"/>
  <c r="W158" i="1"/>
  <c r="T1709" i="8"/>
  <c r="X187" i="1" s="1"/>
  <c r="T1653" i="8"/>
  <c r="X158" i="1" s="1"/>
  <c r="U1709" i="8"/>
  <c r="U1653" i="8"/>
  <c r="Y158" i="1"/>
  <c r="V1709" i="8"/>
  <c r="V1653" i="8"/>
  <c r="Z158" i="1" s="1"/>
  <c r="W1709" i="8"/>
  <c r="W1653" i="8"/>
  <c r="AA158" i="1"/>
  <c r="B1725" i="8"/>
  <c r="B1654" i="8"/>
  <c r="F159" i="1" s="1"/>
  <c r="C1725" i="8"/>
  <c r="C1654" i="8"/>
  <c r="G159" i="1"/>
  <c r="D1725" i="8"/>
  <c r="D1654" i="8"/>
  <c r="H159" i="1" s="1"/>
  <c r="E1725" i="8"/>
  <c r="E1654" i="8"/>
  <c r="I159" i="1"/>
  <c r="F1725" i="8"/>
  <c r="F1654" i="8"/>
  <c r="J159" i="1" s="1"/>
  <c r="G1725" i="8"/>
  <c r="G1654" i="8"/>
  <c r="K159" i="1"/>
  <c r="H1725" i="8"/>
  <c r="H1654" i="8"/>
  <c r="L159" i="1" s="1"/>
  <c r="I1725" i="8"/>
  <c r="I1654" i="8"/>
  <c r="M159" i="1"/>
  <c r="J1725" i="8"/>
  <c r="J1654" i="8"/>
  <c r="N159" i="1" s="1"/>
  <c r="K1725" i="8"/>
  <c r="K1654" i="8"/>
  <c r="O159" i="1"/>
  <c r="L1725" i="8"/>
  <c r="L1654" i="8"/>
  <c r="P159" i="1" s="1"/>
  <c r="M1725" i="8"/>
  <c r="M1654" i="8"/>
  <c r="Q159" i="1"/>
  <c r="N1725" i="8"/>
  <c r="N1654" i="8"/>
  <c r="R159" i="1" s="1"/>
  <c r="O1725" i="8"/>
  <c r="O1654" i="8"/>
  <c r="S159" i="1"/>
  <c r="P1725" i="8"/>
  <c r="P1654" i="8"/>
  <c r="T159" i="1" s="1"/>
  <c r="Q1725" i="8"/>
  <c r="Q1654" i="8"/>
  <c r="U159" i="1"/>
  <c r="R1725" i="8"/>
  <c r="R1654" i="8"/>
  <c r="V159" i="1" s="1"/>
  <c r="S1725" i="8"/>
  <c r="S1654" i="8"/>
  <c r="W159" i="1"/>
  <c r="T1725" i="8"/>
  <c r="T1654" i="8"/>
  <c r="X159" i="1" s="1"/>
  <c r="U1725" i="8"/>
  <c r="U1654" i="8"/>
  <c r="Y159" i="1"/>
  <c r="V1725" i="8"/>
  <c r="V1654" i="8"/>
  <c r="Z159" i="1" s="1"/>
  <c r="W1725" i="8"/>
  <c r="W1654" i="8"/>
  <c r="AA159" i="1"/>
  <c r="B1660" i="8"/>
  <c r="F160" i="1"/>
  <c r="C1660" i="8"/>
  <c r="G160" i="1"/>
  <c r="D1660" i="8"/>
  <c r="H160" i="1"/>
  <c r="E1660" i="8"/>
  <c r="I160" i="1"/>
  <c r="F1660" i="8"/>
  <c r="J160" i="1"/>
  <c r="G1660" i="8"/>
  <c r="K160" i="1"/>
  <c r="H1660" i="8"/>
  <c r="L160" i="1"/>
  <c r="I1660" i="8"/>
  <c r="M160" i="1"/>
  <c r="J1660" i="8"/>
  <c r="N160" i="1"/>
  <c r="K1660" i="8"/>
  <c r="O160" i="1"/>
  <c r="L1660" i="8"/>
  <c r="P160" i="1"/>
  <c r="M1660" i="8"/>
  <c r="Q160" i="1"/>
  <c r="N1660" i="8"/>
  <c r="R160" i="1"/>
  <c r="O1660" i="8"/>
  <c r="S160" i="1"/>
  <c r="P1660" i="8"/>
  <c r="T160" i="1"/>
  <c r="Q1660" i="8"/>
  <c r="U160" i="1"/>
  <c r="R1660" i="8"/>
  <c r="V160" i="1"/>
  <c r="S1660" i="8"/>
  <c r="W160" i="1"/>
  <c r="T1660" i="8"/>
  <c r="X160" i="1"/>
  <c r="U1660" i="8"/>
  <c r="Y160" i="1"/>
  <c r="V1660" i="8"/>
  <c r="Z160" i="1"/>
  <c r="W1660" i="8"/>
  <c r="AA160" i="1"/>
  <c r="B1661" i="8"/>
  <c r="F161" i="1"/>
  <c r="C1661" i="8"/>
  <c r="G161" i="1"/>
  <c r="D1661" i="8"/>
  <c r="H161" i="1"/>
  <c r="E1661" i="8"/>
  <c r="I161" i="1"/>
  <c r="F1661" i="8"/>
  <c r="J161" i="1"/>
  <c r="G1661" i="8"/>
  <c r="K161" i="1"/>
  <c r="H1661" i="8"/>
  <c r="L161" i="1"/>
  <c r="I1661" i="8"/>
  <c r="M161" i="1"/>
  <c r="J1661" i="8"/>
  <c r="N161" i="1"/>
  <c r="K1661" i="8"/>
  <c r="O161" i="1"/>
  <c r="L1661" i="8"/>
  <c r="P161" i="1"/>
  <c r="M1661" i="8"/>
  <c r="Q161" i="1"/>
  <c r="N1661" i="8"/>
  <c r="R161" i="1"/>
  <c r="O1661" i="8"/>
  <c r="S161" i="1"/>
  <c r="P1661" i="8"/>
  <c r="T161" i="1"/>
  <c r="Q1661" i="8"/>
  <c r="U161" i="1"/>
  <c r="R1661" i="8"/>
  <c r="V161" i="1"/>
  <c r="S1661" i="8"/>
  <c r="W161" i="1"/>
  <c r="T1661" i="8"/>
  <c r="X161" i="1"/>
  <c r="U1661" i="8"/>
  <c r="Y161" i="1"/>
  <c r="V1661" i="8"/>
  <c r="Z161" i="1"/>
  <c r="W1661" i="8"/>
  <c r="AA161" i="1"/>
  <c r="B1710" i="8"/>
  <c r="F162" i="1"/>
  <c r="C1710" i="8"/>
  <c r="G162" i="1"/>
  <c r="D1710" i="8"/>
  <c r="H162" i="1"/>
  <c r="E1710" i="8"/>
  <c r="I162" i="1"/>
  <c r="F1710" i="8"/>
  <c r="J162" i="1"/>
  <c r="G1710" i="8"/>
  <c r="K162" i="1"/>
  <c r="H1710" i="8"/>
  <c r="L162" i="1"/>
  <c r="I1710" i="8"/>
  <c r="M162" i="1"/>
  <c r="J1710" i="8"/>
  <c r="N162" i="1"/>
  <c r="K1710" i="8"/>
  <c r="O162" i="1"/>
  <c r="L1710" i="8"/>
  <c r="P162" i="1"/>
  <c r="M1710" i="8"/>
  <c r="Q162" i="1"/>
  <c r="N1710" i="8"/>
  <c r="R162" i="1"/>
  <c r="O1710" i="8"/>
  <c r="S162" i="1"/>
  <c r="P1710" i="8"/>
  <c r="T162" i="1"/>
  <c r="Q1710" i="8"/>
  <c r="U162" i="1"/>
  <c r="R1710" i="8"/>
  <c r="V162" i="1"/>
  <c r="S1710" i="8"/>
  <c r="W162" i="1"/>
  <c r="T1710" i="8"/>
  <c r="X162" i="1"/>
  <c r="U1710" i="8"/>
  <c r="Y162" i="1"/>
  <c r="V1710" i="8"/>
  <c r="Z162" i="1"/>
  <c r="W1710" i="8"/>
  <c r="AA162" i="1"/>
  <c r="B1666" i="8"/>
  <c r="F163" i="1"/>
  <c r="C1666" i="8"/>
  <c r="G163" i="1"/>
  <c r="D1666" i="8"/>
  <c r="H163" i="1"/>
  <c r="E1666" i="8"/>
  <c r="I163" i="1"/>
  <c r="F1666" i="8"/>
  <c r="J163" i="1"/>
  <c r="G1666" i="8"/>
  <c r="K163" i="1"/>
  <c r="H1666" i="8"/>
  <c r="L163" i="1"/>
  <c r="I1666" i="8"/>
  <c r="M163" i="1"/>
  <c r="J1666" i="8"/>
  <c r="N163" i="1"/>
  <c r="K1666" i="8"/>
  <c r="O163" i="1"/>
  <c r="L1666" i="8"/>
  <c r="P163" i="1"/>
  <c r="M1666" i="8"/>
  <c r="Q163" i="1"/>
  <c r="N1666" i="8"/>
  <c r="R163" i="1"/>
  <c r="O1666" i="8"/>
  <c r="S163" i="1"/>
  <c r="P1666" i="8"/>
  <c r="T163" i="1"/>
  <c r="Q1666" i="8"/>
  <c r="U163" i="1"/>
  <c r="R1666" i="8"/>
  <c r="V163" i="1"/>
  <c r="S1666" i="8"/>
  <c r="W163" i="1"/>
  <c r="T1666" i="8"/>
  <c r="X163" i="1"/>
  <c r="U1666" i="8"/>
  <c r="Y163" i="1"/>
  <c r="V1666" i="8"/>
  <c r="Z163" i="1"/>
  <c r="W1666" i="8"/>
  <c r="AA163" i="1"/>
  <c r="F164" i="1"/>
  <c r="G164" i="1"/>
  <c r="H164" i="1"/>
  <c r="I164" i="1"/>
  <c r="J164" i="1"/>
  <c r="K164" i="1"/>
  <c r="L164" i="1"/>
  <c r="M164" i="1"/>
  <c r="N164" i="1"/>
  <c r="O164" i="1"/>
  <c r="P164" i="1"/>
  <c r="Q164" i="1"/>
  <c r="R164" i="1"/>
  <c r="S164" i="1"/>
  <c r="T164" i="1"/>
  <c r="U164" i="1"/>
  <c r="V164" i="1"/>
  <c r="W164" i="1"/>
  <c r="X164" i="1"/>
  <c r="Y164" i="1"/>
  <c r="Z164" i="1"/>
  <c r="AA164" i="1"/>
  <c r="B1726" i="8"/>
  <c r="B1668" i="8"/>
  <c r="F165" i="1" s="1"/>
  <c r="C1726" i="8"/>
  <c r="C1668" i="8"/>
  <c r="G165" i="1"/>
  <c r="D1726" i="8"/>
  <c r="D1668" i="8"/>
  <c r="H165" i="1" s="1"/>
  <c r="E1726" i="8"/>
  <c r="E1668" i="8"/>
  <c r="I165" i="1"/>
  <c r="F1726" i="8"/>
  <c r="F1668" i="8"/>
  <c r="J165" i="1" s="1"/>
  <c r="G1726" i="8"/>
  <c r="G1668" i="8"/>
  <c r="K165" i="1"/>
  <c r="H1726" i="8"/>
  <c r="H1668" i="8"/>
  <c r="L165" i="1" s="1"/>
  <c r="I1726" i="8"/>
  <c r="I1668" i="8"/>
  <c r="M165" i="1"/>
  <c r="J1726" i="8"/>
  <c r="J1668" i="8"/>
  <c r="N165" i="1" s="1"/>
  <c r="K1726" i="8"/>
  <c r="K1668" i="8"/>
  <c r="O165" i="1"/>
  <c r="L1726" i="8"/>
  <c r="L1668" i="8"/>
  <c r="P165" i="1" s="1"/>
  <c r="M1726" i="8"/>
  <c r="M1668" i="8"/>
  <c r="Q165" i="1"/>
  <c r="N1726" i="8"/>
  <c r="N1668" i="8"/>
  <c r="R165" i="1" s="1"/>
  <c r="O1726" i="8"/>
  <c r="O1668" i="8"/>
  <c r="S165" i="1"/>
  <c r="P1726" i="8"/>
  <c r="P1668" i="8"/>
  <c r="T165" i="1" s="1"/>
  <c r="Q1726" i="8"/>
  <c r="Q1668" i="8"/>
  <c r="U165" i="1"/>
  <c r="R1726" i="8"/>
  <c r="R1668" i="8"/>
  <c r="V165" i="1" s="1"/>
  <c r="S1726" i="8"/>
  <c r="S1668" i="8"/>
  <c r="W165" i="1"/>
  <c r="T1726" i="8"/>
  <c r="T1668" i="8"/>
  <c r="X165" i="1" s="1"/>
  <c r="U1726" i="8"/>
  <c r="U1668" i="8"/>
  <c r="Y165" i="1"/>
  <c r="V1726" i="8"/>
  <c r="V1668" i="8"/>
  <c r="Z165" i="1" s="1"/>
  <c r="W1726" i="8"/>
  <c r="W1668" i="8"/>
  <c r="AA165" i="1"/>
  <c r="B1671" i="8"/>
  <c r="F166" i="1"/>
  <c r="C1671" i="8"/>
  <c r="G166" i="1"/>
  <c r="D1671" i="8"/>
  <c r="H166" i="1"/>
  <c r="E1671" i="8"/>
  <c r="I166" i="1"/>
  <c r="F1671" i="8"/>
  <c r="J166" i="1"/>
  <c r="G1671" i="8"/>
  <c r="K166" i="1"/>
  <c r="H1671" i="8"/>
  <c r="L166" i="1"/>
  <c r="I1671" i="8"/>
  <c r="M166" i="1"/>
  <c r="J1671" i="8"/>
  <c r="N166" i="1"/>
  <c r="K1671" i="8"/>
  <c r="O166" i="1"/>
  <c r="L1671" i="8"/>
  <c r="P166" i="1"/>
  <c r="M1671" i="8"/>
  <c r="Q166" i="1"/>
  <c r="N1671" i="8"/>
  <c r="R166" i="1"/>
  <c r="O1671" i="8"/>
  <c r="S166" i="1"/>
  <c r="P1671" i="8"/>
  <c r="T166" i="1"/>
  <c r="Q1671" i="8"/>
  <c r="U166" i="1"/>
  <c r="R1671" i="8"/>
  <c r="V166" i="1"/>
  <c r="S1671" i="8"/>
  <c r="W166" i="1"/>
  <c r="T1671" i="8"/>
  <c r="X166" i="1"/>
  <c r="U1671" i="8"/>
  <c r="Y166" i="1"/>
  <c r="V1671" i="8"/>
  <c r="Z166" i="1"/>
  <c r="W1671" i="8"/>
  <c r="AA166" i="1"/>
  <c r="B1673" i="8"/>
  <c r="F167" i="1"/>
  <c r="C1673" i="8"/>
  <c r="G167" i="1"/>
  <c r="D1673" i="8"/>
  <c r="H167" i="1"/>
  <c r="E1673" i="8"/>
  <c r="I167" i="1"/>
  <c r="F1673" i="8"/>
  <c r="J167" i="1"/>
  <c r="G1673" i="8"/>
  <c r="K167" i="1"/>
  <c r="H1673" i="8"/>
  <c r="L167" i="1"/>
  <c r="I1673" i="8"/>
  <c r="M167" i="1"/>
  <c r="J1673" i="8"/>
  <c r="N167" i="1"/>
  <c r="K1673" i="8"/>
  <c r="O167" i="1"/>
  <c r="L1673" i="8"/>
  <c r="P167" i="1"/>
  <c r="M1673" i="8"/>
  <c r="Q167" i="1"/>
  <c r="N1673" i="8"/>
  <c r="R167" i="1"/>
  <c r="O1673" i="8"/>
  <c r="S167" i="1"/>
  <c r="P1673" i="8"/>
  <c r="T167" i="1"/>
  <c r="Q1673" i="8"/>
  <c r="U167" i="1"/>
  <c r="R1673" i="8"/>
  <c r="V167" i="1"/>
  <c r="S1673" i="8"/>
  <c r="W167" i="1"/>
  <c r="T1673" i="8"/>
  <c r="X167" i="1"/>
  <c r="U1673" i="8"/>
  <c r="Y167" i="1"/>
  <c r="V1673" i="8"/>
  <c r="Z167" i="1"/>
  <c r="W1673" i="8"/>
  <c r="AA167" i="1"/>
  <c r="B1662" i="8"/>
  <c r="F168" i="1"/>
  <c r="C1662" i="8"/>
  <c r="G168" i="1"/>
  <c r="D1662" i="8"/>
  <c r="H168" i="1"/>
  <c r="E1662" i="8"/>
  <c r="I168" i="1"/>
  <c r="F1662" i="8"/>
  <c r="J168" i="1"/>
  <c r="G1662" i="8"/>
  <c r="K168" i="1"/>
  <c r="H1662" i="8"/>
  <c r="L168" i="1"/>
  <c r="I1662" i="8"/>
  <c r="M168" i="1"/>
  <c r="J1662" i="8"/>
  <c r="N168" i="1"/>
  <c r="K1662" i="8"/>
  <c r="O168" i="1"/>
  <c r="L1662" i="8"/>
  <c r="P168" i="1"/>
  <c r="M1662" i="8"/>
  <c r="Q168" i="1"/>
  <c r="N1662" i="8"/>
  <c r="R168" i="1"/>
  <c r="O1662" i="8"/>
  <c r="S168" i="1"/>
  <c r="P1662" i="8"/>
  <c r="T168" i="1"/>
  <c r="Q1662" i="8"/>
  <c r="U168" i="1"/>
  <c r="R1662" i="8"/>
  <c r="V168" i="1"/>
  <c r="S1662" i="8"/>
  <c r="W168" i="1"/>
  <c r="T1662" i="8"/>
  <c r="X168" i="1"/>
  <c r="U1662" i="8"/>
  <c r="Y168" i="1"/>
  <c r="V1662" i="8"/>
  <c r="Z168" i="1"/>
  <c r="W1662" i="8"/>
  <c r="AA168" i="1"/>
  <c r="B1678" i="8"/>
  <c r="F169" i="1"/>
  <c r="C1678" i="8"/>
  <c r="G169" i="1"/>
  <c r="D1678" i="8"/>
  <c r="H169" i="1"/>
  <c r="E1678" i="8"/>
  <c r="I169" i="1"/>
  <c r="F1678" i="8"/>
  <c r="J169" i="1"/>
  <c r="G1678" i="8"/>
  <c r="K169" i="1"/>
  <c r="H1678" i="8"/>
  <c r="L169" i="1"/>
  <c r="I1678" i="8"/>
  <c r="M169" i="1"/>
  <c r="J1678" i="8"/>
  <c r="N169" i="1"/>
  <c r="K1678" i="8"/>
  <c r="O169" i="1"/>
  <c r="L1678" i="8"/>
  <c r="P169" i="1"/>
  <c r="M1678" i="8"/>
  <c r="Q169" i="1"/>
  <c r="N1678" i="8"/>
  <c r="R169" i="1"/>
  <c r="O1678" i="8"/>
  <c r="S169" i="1"/>
  <c r="P1678" i="8"/>
  <c r="T169" i="1"/>
  <c r="Q1678" i="8"/>
  <c r="U169" i="1"/>
  <c r="R1678" i="8"/>
  <c r="V169" i="1"/>
  <c r="S1678" i="8"/>
  <c r="W169" i="1"/>
  <c r="T1678" i="8"/>
  <c r="X169" i="1"/>
  <c r="U1678" i="8"/>
  <c r="Y169" i="1"/>
  <c r="V1678" i="8"/>
  <c r="Z169" i="1"/>
  <c r="W1678" i="8"/>
  <c r="AA169" i="1"/>
  <c r="B1679" i="8"/>
  <c r="F170" i="1"/>
  <c r="C1679" i="8"/>
  <c r="G170" i="1"/>
  <c r="D1679" i="8"/>
  <c r="H170" i="1"/>
  <c r="E1679" i="8"/>
  <c r="I170" i="1"/>
  <c r="F1679" i="8"/>
  <c r="J170" i="1"/>
  <c r="G1679" i="8"/>
  <c r="K170" i="1"/>
  <c r="H1679" i="8"/>
  <c r="L170" i="1"/>
  <c r="I1679" i="8"/>
  <c r="M170" i="1"/>
  <c r="J1679" i="8"/>
  <c r="N170" i="1"/>
  <c r="K1679" i="8"/>
  <c r="O170" i="1"/>
  <c r="L1679" i="8"/>
  <c r="P170" i="1"/>
  <c r="M1679" i="8"/>
  <c r="Q170" i="1"/>
  <c r="N1679" i="8"/>
  <c r="R170" i="1"/>
  <c r="O1679" i="8"/>
  <c r="S170" i="1"/>
  <c r="P1679" i="8"/>
  <c r="T170" i="1"/>
  <c r="Q1679" i="8"/>
  <c r="U170" i="1"/>
  <c r="R1679" i="8"/>
  <c r="V170" i="1"/>
  <c r="S1679" i="8"/>
  <c r="W170" i="1"/>
  <c r="T1679" i="8"/>
  <c r="X170" i="1"/>
  <c r="U1679" i="8"/>
  <c r="Y170" i="1"/>
  <c r="V1679" i="8"/>
  <c r="Z170" i="1"/>
  <c r="W1679" i="8"/>
  <c r="AA170" i="1"/>
  <c r="B1680" i="8"/>
  <c r="F171" i="1"/>
  <c r="C1680" i="8"/>
  <c r="G171" i="1"/>
  <c r="D1680" i="8"/>
  <c r="H171" i="1"/>
  <c r="E1680" i="8"/>
  <c r="I171" i="1"/>
  <c r="F1680" i="8"/>
  <c r="J171" i="1"/>
  <c r="G1680" i="8"/>
  <c r="K171" i="1"/>
  <c r="H1680" i="8"/>
  <c r="L171" i="1"/>
  <c r="I1680" i="8"/>
  <c r="M171" i="1"/>
  <c r="J1680" i="8"/>
  <c r="N171" i="1"/>
  <c r="K1680" i="8"/>
  <c r="O171" i="1"/>
  <c r="L1680" i="8"/>
  <c r="P171" i="1"/>
  <c r="M1680" i="8"/>
  <c r="Q171" i="1"/>
  <c r="N1680" i="8"/>
  <c r="R171" i="1"/>
  <c r="O1680" i="8"/>
  <c r="S171" i="1"/>
  <c r="P1680" i="8"/>
  <c r="T171" i="1"/>
  <c r="Q1680" i="8"/>
  <c r="U171" i="1"/>
  <c r="R1680" i="8"/>
  <c r="V171" i="1"/>
  <c r="S1680" i="8"/>
  <c r="W171" i="1"/>
  <c r="T1680" i="8"/>
  <c r="X171" i="1"/>
  <c r="U1680" i="8"/>
  <c r="Y171" i="1"/>
  <c r="V1680" i="8"/>
  <c r="Z171" i="1"/>
  <c r="W1680" i="8"/>
  <c r="AA171" i="1"/>
  <c r="B1702" i="8"/>
  <c r="B1682" i="8"/>
  <c r="F172" i="1" s="1"/>
  <c r="C1702" i="8"/>
  <c r="C1682" i="8"/>
  <c r="G172" i="1"/>
  <c r="D1702" i="8"/>
  <c r="D1682" i="8"/>
  <c r="H172" i="1" s="1"/>
  <c r="E1702" i="8"/>
  <c r="E1682" i="8"/>
  <c r="I172" i="1"/>
  <c r="F1702" i="8"/>
  <c r="F1682" i="8"/>
  <c r="J172" i="1" s="1"/>
  <c r="G1702" i="8"/>
  <c r="G1682" i="8"/>
  <c r="K172" i="1"/>
  <c r="H1702" i="8"/>
  <c r="H1682" i="8"/>
  <c r="L172" i="1" s="1"/>
  <c r="I1702" i="8"/>
  <c r="I1682" i="8"/>
  <c r="M172" i="1"/>
  <c r="J1702" i="8"/>
  <c r="J1682" i="8"/>
  <c r="N172" i="1" s="1"/>
  <c r="K1702" i="8"/>
  <c r="K1682" i="8"/>
  <c r="O172" i="1"/>
  <c r="L1702" i="8"/>
  <c r="L1682" i="8"/>
  <c r="P172" i="1" s="1"/>
  <c r="M1702" i="8"/>
  <c r="M1682" i="8"/>
  <c r="Q172" i="1"/>
  <c r="N1702" i="8"/>
  <c r="N1682" i="8"/>
  <c r="R172" i="1" s="1"/>
  <c r="O1702" i="8"/>
  <c r="O1682" i="8"/>
  <c r="S172" i="1"/>
  <c r="P1702" i="8"/>
  <c r="P1682" i="8"/>
  <c r="T172" i="1" s="1"/>
  <c r="Q1702" i="8"/>
  <c r="Q1682" i="8"/>
  <c r="U172" i="1"/>
  <c r="R1702" i="8"/>
  <c r="R1682" i="8"/>
  <c r="V172" i="1" s="1"/>
  <c r="S1702" i="8"/>
  <c r="S1682" i="8"/>
  <c r="W172" i="1"/>
  <c r="T1702" i="8"/>
  <c r="T1682" i="8"/>
  <c r="X172" i="1" s="1"/>
  <c r="U1702" i="8"/>
  <c r="U1682" i="8"/>
  <c r="Y172" i="1"/>
  <c r="V1702" i="8"/>
  <c r="V1682" i="8"/>
  <c r="Z172" i="1" s="1"/>
  <c r="W1702" i="8"/>
  <c r="W1682" i="8"/>
  <c r="AA172" i="1"/>
  <c r="B1683" i="8"/>
  <c r="F173" i="1"/>
  <c r="C1683" i="8"/>
  <c r="G173" i="1"/>
  <c r="D1683" i="8"/>
  <c r="H173" i="1"/>
  <c r="E1683" i="8"/>
  <c r="I173" i="1"/>
  <c r="F1683" i="8"/>
  <c r="J173" i="1"/>
  <c r="G1683" i="8"/>
  <c r="K173" i="1"/>
  <c r="H1683" i="8"/>
  <c r="L173" i="1"/>
  <c r="I1683" i="8"/>
  <c r="M173" i="1"/>
  <c r="J1683" i="8"/>
  <c r="N173" i="1"/>
  <c r="K1683" i="8"/>
  <c r="O173" i="1"/>
  <c r="L1683" i="8"/>
  <c r="P173" i="1"/>
  <c r="M1683" i="8"/>
  <c r="Q173" i="1"/>
  <c r="N1683" i="8"/>
  <c r="R173" i="1"/>
  <c r="O1683" i="8"/>
  <c r="S173" i="1"/>
  <c r="P1683" i="8"/>
  <c r="T173" i="1"/>
  <c r="Q1683" i="8"/>
  <c r="U173" i="1"/>
  <c r="R1683" i="8"/>
  <c r="V173" i="1"/>
  <c r="S1683" i="8"/>
  <c r="W173" i="1"/>
  <c r="T1683" i="8"/>
  <c r="X173" i="1"/>
  <c r="U1683" i="8"/>
  <c r="Y173" i="1"/>
  <c r="V1683" i="8"/>
  <c r="Z173" i="1"/>
  <c r="W1683" i="8"/>
  <c r="AA173" i="1"/>
  <c r="B1684" i="8"/>
  <c r="F174" i="1"/>
  <c r="C1684" i="8"/>
  <c r="G174" i="1"/>
  <c r="D1684" i="8"/>
  <c r="H174" i="1"/>
  <c r="E1684" i="8"/>
  <c r="I174" i="1"/>
  <c r="F1684" i="8"/>
  <c r="J174" i="1"/>
  <c r="G1684" i="8"/>
  <c r="K174" i="1"/>
  <c r="H1684" i="8"/>
  <c r="L174" i="1"/>
  <c r="I1684" i="8"/>
  <c r="M174" i="1"/>
  <c r="J1684" i="8"/>
  <c r="N174" i="1"/>
  <c r="K1684" i="8"/>
  <c r="O174" i="1"/>
  <c r="L1684" i="8"/>
  <c r="P174" i="1"/>
  <c r="M1684" i="8"/>
  <c r="Q174" i="1"/>
  <c r="N1684" i="8"/>
  <c r="R174" i="1"/>
  <c r="O1684" i="8"/>
  <c r="S174" i="1"/>
  <c r="P1684" i="8"/>
  <c r="T174" i="1"/>
  <c r="Q1684" i="8"/>
  <c r="U174" i="1"/>
  <c r="R1684" i="8"/>
  <c r="V174" i="1"/>
  <c r="S1684" i="8"/>
  <c r="W174" i="1"/>
  <c r="T1684" i="8"/>
  <c r="X174" i="1"/>
  <c r="U1684" i="8"/>
  <c r="Y174" i="1"/>
  <c r="V1684" i="8"/>
  <c r="Z174" i="1"/>
  <c r="W1684" i="8"/>
  <c r="AA174" i="1"/>
  <c r="B1685" i="8"/>
  <c r="F175" i="1"/>
  <c r="C1685" i="8"/>
  <c r="G175" i="1"/>
  <c r="D1685" i="8"/>
  <c r="H175" i="1"/>
  <c r="E1685" i="8"/>
  <c r="I175" i="1"/>
  <c r="F1685" i="8"/>
  <c r="J175" i="1"/>
  <c r="G1685" i="8"/>
  <c r="K175" i="1"/>
  <c r="H1685" i="8"/>
  <c r="L175" i="1"/>
  <c r="I1685" i="8"/>
  <c r="M175" i="1"/>
  <c r="J1685" i="8"/>
  <c r="N175" i="1"/>
  <c r="K1685" i="8"/>
  <c r="O175" i="1"/>
  <c r="L1685" i="8"/>
  <c r="P175" i="1"/>
  <c r="M1685" i="8"/>
  <c r="Q175" i="1"/>
  <c r="N1685" i="8"/>
  <c r="R175" i="1"/>
  <c r="O1685" i="8"/>
  <c r="S175" i="1"/>
  <c r="P1685" i="8"/>
  <c r="T175" i="1"/>
  <c r="Q1685" i="8"/>
  <c r="U175" i="1"/>
  <c r="R1685" i="8"/>
  <c r="V175" i="1"/>
  <c r="S1685" i="8"/>
  <c r="W175" i="1"/>
  <c r="T1685" i="8"/>
  <c r="X175" i="1"/>
  <c r="U1685" i="8"/>
  <c r="Y175" i="1"/>
  <c r="V1685" i="8"/>
  <c r="Z175" i="1"/>
  <c r="W1685" i="8"/>
  <c r="AA175" i="1"/>
  <c r="B1711" i="8"/>
  <c r="F176" i="1"/>
  <c r="C1711" i="8"/>
  <c r="G176" i="1"/>
  <c r="D1711" i="8"/>
  <c r="H176" i="1"/>
  <c r="E1711" i="8"/>
  <c r="I176" i="1"/>
  <c r="F1711" i="8"/>
  <c r="J176" i="1"/>
  <c r="G1711" i="8"/>
  <c r="K176" i="1"/>
  <c r="H1711" i="8"/>
  <c r="L176" i="1"/>
  <c r="I1711" i="8"/>
  <c r="M176" i="1"/>
  <c r="J1711" i="8"/>
  <c r="N176" i="1"/>
  <c r="K1711" i="8"/>
  <c r="O176" i="1"/>
  <c r="L1711" i="8"/>
  <c r="P176" i="1"/>
  <c r="M1711" i="8"/>
  <c r="Q176" i="1"/>
  <c r="N1711" i="8"/>
  <c r="R176" i="1"/>
  <c r="O1711" i="8"/>
  <c r="S176" i="1"/>
  <c r="P1711" i="8"/>
  <c r="T176" i="1"/>
  <c r="Q1711" i="8"/>
  <c r="U176" i="1"/>
  <c r="R1711" i="8"/>
  <c r="V176" i="1"/>
  <c r="S1711" i="8"/>
  <c r="W176" i="1"/>
  <c r="T1711" i="8"/>
  <c r="X176" i="1"/>
  <c r="U1711" i="8"/>
  <c r="Y176" i="1"/>
  <c r="V1711" i="8"/>
  <c r="Z176" i="1"/>
  <c r="W1711" i="8"/>
  <c r="AA176" i="1"/>
  <c r="F177" i="1"/>
  <c r="G177" i="1"/>
  <c r="H177" i="1"/>
  <c r="I177" i="1"/>
  <c r="J177" i="1"/>
  <c r="K177" i="1"/>
  <c r="L177" i="1"/>
  <c r="M177" i="1"/>
  <c r="N177" i="1"/>
  <c r="O177" i="1"/>
  <c r="P177" i="1"/>
  <c r="Q177" i="1"/>
  <c r="R177" i="1"/>
  <c r="S177" i="1"/>
  <c r="T177" i="1"/>
  <c r="U177" i="1"/>
  <c r="V177" i="1"/>
  <c r="W177" i="1"/>
  <c r="X177" i="1"/>
  <c r="Y177" i="1"/>
  <c r="Z177" i="1"/>
  <c r="AA177" i="1"/>
  <c r="F178" i="1"/>
  <c r="G178" i="1"/>
  <c r="H178" i="1"/>
  <c r="I178" i="1"/>
  <c r="J178" i="1"/>
  <c r="K178" i="1"/>
  <c r="L178" i="1"/>
  <c r="M178" i="1"/>
  <c r="N178" i="1"/>
  <c r="O178" i="1"/>
  <c r="P178" i="1"/>
  <c r="Q178" i="1"/>
  <c r="R178" i="1"/>
  <c r="S178" i="1"/>
  <c r="T178" i="1"/>
  <c r="U178" i="1"/>
  <c r="V178" i="1"/>
  <c r="W178" i="1"/>
  <c r="X178" i="1"/>
  <c r="Y178" i="1"/>
  <c r="Z178" i="1"/>
  <c r="AA178" i="1"/>
  <c r="F179" i="1"/>
  <c r="G179" i="1"/>
  <c r="H179" i="1"/>
  <c r="I179" i="1"/>
  <c r="J179" i="1"/>
  <c r="K179" i="1"/>
  <c r="L179" i="1"/>
  <c r="M179" i="1"/>
  <c r="N179" i="1"/>
  <c r="O179" i="1"/>
  <c r="P179" i="1"/>
  <c r="Q179" i="1"/>
  <c r="R179" i="1"/>
  <c r="S179" i="1"/>
  <c r="T179" i="1"/>
  <c r="U179" i="1"/>
  <c r="V179" i="1"/>
  <c r="W179" i="1"/>
  <c r="X179" i="1"/>
  <c r="Y179" i="1"/>
  <c r="Z179" i="1"/>
  <c r="AA179" i="1"/>
  <c r="B1703" i="8"/>
  <c r="F180" i="1"/>
  <c r="C1703" i="8"/>
  <c r="G180" i="1"/>
  <c r="D1703" i="8"/>
  <c r="H180" i="1"/>
  <c r="E1703" i="8"/>
  <c r="I180" i="1"/>
  <c r="F1703" i="8"/>
  <c r="J180" i="1"/>
  <c r="G1703" i="8"/>
  <c r="K180" i="1"/>
  <c r="H1703" i="8"/>
  <c r="L180" i="1"/>
  <c r="I1703" i="8"/>
  <c r="M180" i="1"/>
  <c r="J1703" i="8"/>
  <c r="N180" i="1"/>
  <c r="K1703" i="8"/>
  <c r="O180" i="1"/>
  <c r="L1703" i="8"/>
  <c r="P180" i="1"/>
  <c r="M1703" i="8"/>
  <c r="Q180" i="1"/>
  <c r="N1703" i="8"/>
  <c r="R180" i="1"/>
  <c r="O1703" i="8"/>
  <c r="S180" i="1"/>
  <c r="P1703" i="8"/>
  <c r="T180" i="1"/>
  <c r="Q1703" i="8"/>
  <c r="U180" i="1"/>
  <c r="R1703" i="8"/>
  <c r="V180" i="1"/>
  <c r="S1703" i="8"/>
  <c r="W180" i="1"/>
  <c r="T1703" i="8"/>
  <c r="X180" i="1"/>
  <c r="U1703" i="8"/>
  <c r="Y180" i="1"/>
  <c r="V1703" i="8"/>
  <c r="Z180" i="1"/>
  <c r="W1703" i="8"/>
  <c r="AA180" i="1"/>
  <c r="F181" i="1"/>
  <c r="G181" i="1"/>
  <c r="H181" i="1"/>
  <c r="I181" i="1"/>
  <c r="J181" i="1"/>
  <c r="K181" i="1"/>
  <c r="L181" i="1"/>
  <c r="M181" i="1"/>
  <c r="N181" i="1"/>
  <c r="O181" i="1"/>
  <c r="P181" i="1"/>
  <c r="Q181" i="1"/>
  <c r="R181" i="1"/>
  <c r="S181" i="1"/>
  <c r="T181" i="1"/>
  <c r="U181" i="1"/>
  <c r="V181" i="1"/>
  <c r="W181" i="1"/>
  <c r="X181" i="1"/>
  <c r="Y181" i="1"/>
  <c r="Z181" i="1"/>
  <c r="AA181" i="1"/>
  <c r="B1667" i="8"/>
  <c r="F182" i="1"/>
  <c r="C1667" i="8"/>
  <c r="G182" i="1"/>
  <c r="D1667" i="8"/>
  <c r="H182" i="1"/>
  <c r="E1667" i="8"/>
  <c r="I182" i="1"/>
  <c r="F1667" i="8"/>
  <c r="J182" i="1"/>
  <c r="G1667" i="8"/>
  <c r="K182" i="1"/>
  <c r="H1667" i="8"/>
  <c r="L182" i="1"/>
  <c r="I1667" i="8"/>
  <c r="M182" i="1"/>
  <c r="J1667" i="8"/>
  <c r="N182" i="1"/>
  <c r="K1667" i="8"/>
  <c r="O182" i="1"/>
  <c r="L1667" i="8"/>
  <c r="P182" i="1"/>
  <c r="M1667" i="8"/>
  <c r="Q182" i="1"/>
  <c r="N1667" i="8"/>
  <c r="R182" i="1"/>
  <c r="O1667" i="8"/>
  <c r="S182" i="1"/>
  <c r="P1667" i="8"/>
  <c r="T182" i="1"/>
  <c r="Q1667" i="8"/>
  <c r="U182" i="1"/>
  <c r="R1667" i="8"/>
  <c r="V182" i="1"/>
  <c r="S1667" i="8"/>
  <c r="W182" i="1"/>
  <c r="T1667" i="8"/>
  <c r="X182" i="1"/>
  <c r="U1667" i="8"/>
  <c r="Y182" i="1"/>
  <c r="V1667" i="8"/>
  <c r="Z182" i="1"/>
  <c r="W1667" i="8"/>
  <c r="AA182" i="1"/>
  <c r="B1712" i="8"/>
  <c r="F189" i="1" s="1"/>
  <c r="F183" i="1"/>
  <c r="C1712" i="8"/>
  <c r="G183" i="1"/>
  <c r="D1712" i="8"/>
  <c r="H183" i="1"/>
  <c r="E1712" i="8"/>
  <c r="I183" i="1"/>
  <c r="F1712" i="8"/>
  <c r="J189" i="1" s="1"/>
  <c r="J183" i="1"/>
  <c r="G1712" i="8"/>
  <c r="K183" i="1"/>
  <c r="H1712" i="8"/>
  <c r="L183" i="1"/>
  <c r="I1712" i="8"/>
  <c r="M183" i="1"/>
  <c r="J1712" i="8"/>
  <c r="N189" i="1" s="1"/>
  <c r="N183" i="1"/>
  <c r="K1712" i="8"/>
  <c r="O183" i="1"/>
  <c r="L1712" i="8"/>
  <c r="P183" i="1"/>
  <c r="M1712" i="8"/>
  <c r="Q183" i="1"/>
  <c r="N1712" i="8"/>
  <c r="R189" i="1" s="1"/>
  <c r="R183" i="1"/>
  <c r="O1712" i="8"/>
  <c r="S183" i="1"/>
  <c r="P1712" i="8"/>
  <c r="T183" i="1"/>
  <c r="Q1712" i="8"/>
  <c r="U183" i="1"/>
  <c r="R1712" i="8"/>
  <c r="V189" i="1" s="1"/>
  <c r="V183" i="1"/>
  <c r="S1712" i="8"/>
  <c r="W183" i="1"/>
  <c r="T1712" i="8"/>
  <c r="X183" i="1"/>
  <c r="U1712" i="8"/>
  <c r="Y183" i="1"/>
  <c r="V1712" i="8"/>
  <c r="Z189" i="1" s="1"/>
  <c r="Z183" i="1"/>
  <c r="W1712" i="8"/>
  <c r="AA183" i="1"/>
  <c r="B1727" i="8"/>
  <c r="F184" i="1"/>
  <c r="C1727" i="8"/>
  <c r="G184" i="1"/>
  <c r="D1727" i="8"/>
  <c r="H184" i="1"/>
  <c r="E1727" i="8"/>
  <c r="I184" i="1"/>
  <c r="F1727" i="8"/>
  <c r="J184" i="1"/>
  <c r="G1727" i="8"/>
  <c r="K184" i="1"/>
  <c r="H1727" i="8"/>
  <c r="L184" i="1"/>
  <c r="I1727" i="8"/>
  <c r="M184" i="1"/>
  <c r="J1727" i="8"/>
  <c r="N184" i="1"/>
  <c r="K1727" i="8"/>
  <c r="O184" i="1"/>
  <c r="L1727" i="8"/>
  <c r="P184" i="1"/>
  <c r="M1727" i="8"/>
  <c r="Q184" i="1"/>
  <c r="N1727" i="8"/>
  <c r="R184" i="1"/>
  <c r="O1727" i="8"/>
  <c r="S184" i="1"/>
  <c r="P1727" i="8"/>
  <c r="T184" i="1"/>
  <c r="Q1727" i="8"/>
  <c r="U184" i="1"/>
  <c r="R1727" i="8"/>
  <c r="V184" i="1"/>
  <c r="S1727" i="8"/>
  <c r="W184" i="1"/>
  <c r="T1727" i="8"/>
  <c r="X184" i="1"/>
  <c r="U1727" i="8"/>
  <c r="Y184" i="1"/>
  <c r="V1727" i="8"/>
  <c r="Z184" i="1"/>
  <c r="W1727" i="8"/>
  <c r="AA184" i="1"/>
  <c r="F185" i="1"/>
  <c r="G185" i="1"/>
  <c r="H185" i="1"/>
  <c r="I185" i="1"/>
  <c r="J185" i="1"/>
  <c r="K185" i="1"/>
  <c r="L185" i="1"/>
  <c r="M185" i="1"/>
  <c r="N185" i="1"/>
  <c r="O185" i="1"/>
  <c r="P185" i="1"/>
  <c r="Q185" i="1"/>
  <c r="R185" i="1"/>
  <c r="S185" i="1"/>
  <c r="T185" i="1"/>
  <c r="U185" i="1"/>
  <c r="V185" i="1"/>
  <c r="W185" i="1"/>
  <c r="X185" i="1"/>
  <c r="Y185" i="1"/>
  <c r="Z185" i="1"/>
  <c r="AA185" i="1"/>
  <c r="F186" i="1"/>
  <c r="G186" i="1"/>
  <c r="H186" i="1"/>
  <c r="I186" i="1"/>
  <c r="J186" i="1"/>
  <c r="K186" i="1"/>
  <c r="L186" i="1"/>
  <c r="M186" i="1"/>
  <c r="N186" i="1"/>
  <c r="O186" i="1"/>
  <c r="P186" i="1"/>
  <c r="Q186" i="1"/>
  <c r="R186" i="1"/>
  <c r="S186" i="1"/>
  <c r="T186" i="1"/>
  <c r="U186" i="1"/>
  <c r="V186" i="1"/>
  <c r="W186" i="1"/>
  <c r="X186" i="1"/>
  <c r="Y186" i="1"/>
  <c r="Z186" i="1"/>
  <c r="AA186" i="1"/>
  <c r="F187" i="1"/>
  <c r="G187" i="1"/>
  <c r="I187" i="1"/>
  <c r="J187" i="1"/>
  <c r="K187" i="1"/>
  <c r="M187" i="1"/>
  <c r="N187" i="1"/>
  <c r="O187" i="1"/>
  <c r="Q187" i="1"/>
  <c r="R187" i="1"/>
  <c r="S187" i="1"/>
  <c r="U187" i="1"/>
  <c r="V187" i="1"/>
  <c r="W187" i="1"/>
  <c r="Y187" i="1"/>
  <c r="Z187" i="1"/>
  <c r="AA187" i="1"/>
  <c r="B1713" i="8"/>
  <c r="F188" i="1"/>
  <c r="C1713" i="8"/>
  <c r="G188" i="1"/>
  <c r="D1713" i="8"/>
  <c r="H188" i="1"/>
  <c r="E1713" i="8"/>
  <c r="I188" i="1"/>
  <c r="F1713" i="8"/>
  <c r="J188" i="1"/>
  <c r="G1713" i="8"/>
  <c r="K188" i="1"/>
  <c r="H1713" i="8"/>
  <c r="L188" i="1"/>
  <c r="I1713" i="8"/>
  <c r="M188" i="1"/>
  <c r="J1713" i="8"/>
  <c r="N188" i="1"/>
  <c r="K1713" i="8"/>
  <c r="O188" i="1"/>
  <c r="L1713" i="8"/>
  <c r="P188" i="1"/>
  <c r="M1713" i="8"/>
  <c r="Q188" i="1"/>
  <c r="N1713" i="8"/>
  <c r="R188" i="1"/>
  <c r="O1713" i="8"/>
  <c r="S188" i="1"/>
  <c r="P1713" i="8"/>
  <c r="T188" i="1"/>
  <c r="Q1713" i="8"/>
  <c r="U188" i="1"/>
  <c r="R1713" i="8"/>
  <c r="V188" i="1"/>
  <c r="S1713" i="8"/>
  <c r="W188" i="1"/>
  <c r="T1713" i="8"/>
  <c r="X188" i="1"/>
  <c r="U1713" i="8"/>
  <c r="Y188" i="1"/>
  <c r="V1713" i="8"/>
  <c r="Z188" i="1"/>
  <c r="W1713" i="8"/>
  <c r="AA188" i="1"/>
  <c r="G189" i="1"/>
  <c r="H189" i="1"/>
  <c r="I189" i="1"/>
  <c r="K189" i="1"/>
  <c r="L189" i="1"/>
  <c r="M189" i="1"/>
  <c r="O189" i="1"/>
  <c r="P189" i="1"/>
  <c r="Q189" i="1"/>
  <c r="S189" i="1"/>
  <c r="T189" i="1"/>
  <c r="U189" i="1"/>
  <c r="W189" i="1"/>
  <c r="X189" i="1"/>
  <c r="Y189" i="1"/>
  <c r="AA189" i="1"/>
  <c r="F190" i="1"/>
  <c r="G190" i="1"/>
  <c r="H190" i="1"/>
  <c r="I190" i="1"/>
  <c r="J190" i="1"/>
  <c r="K190" i="1"/>
  <c r="L190" i="1"/>
  <c r="M190" i="1"/>
  <c r="N190" i="1"/>
  <c r="O190" i="1"/>
  <c r="P190" i="1"/>
  <c r="Q190" i="1"/>
  <c r="R190" i="1"/>
  <c r="S190" i="1"/>
  <c r="T190" i="1"/>
  <c r="U190" i="1"/>
  <c r="V190" i="1"/>
  <c r="W190" i="1"/>
  <c r="X190" i="1"/>
  <c r="Y190" i="1"/>
  <c r="Z190" i="1"/>
  <c r="AA190" i="1"/>
  <c r="B1583" i="8"/>
  <c r="F191" i="1"/>
  <c r="C1583" i="8"/>
  <c r="G191" i="1"/>
  <c r="D1583" i="8"/>
  <c r="H191" i="1"/>
  <c r="E1583" i="8"/>
  <c r="I191" i="1"/>
  <c r="F1583" i="8"/>
  <c r="J191" i="1"/>
  <c r="G1583" i="8"/>
  <c r="K191" i="1"/>
  <c r="H1583" i="8"/>
  <c r="L191" i="1"/>
  <c r="I1583" i="8"/>
  <c r="M191" i="1"/>
  <c r="J1583" i="8"/>
  <c r="N191" i="1"/>
  <c r="K1583" i="8"/>
  <c r="O191" i="1"/>
  <c r="L1583" i="8"/>
  <c r="P191" i="1"/>
  <c r="M1583" i="8"/>
  <c r="Q191" i="1"/>
  <c r="N1583" i="8"/>
  <c r="R191" i="1"/>
  <c r="O1583" i="8"/>
  <c r="S191" i="1"/>
  <c r="P1583" i="8"/>
  <c r="T191" i="1"/>
  <c r="Q1583" i="8"/>
  <c r="U191" i="1"/>
  <c r="R1583" i="8"/>
  <c r="V191" i="1"/>
  <c r="S1583" i="8"/>
  <c r="W191" i="1"/>
  <c r="T1583" i="8"/>
  <c r="X191" i="1"/>
  <c r="U1583" i="8"/>
  <c r="Y191" i="1"/>
  <c r="V1583" i="8"/>
  <c r="Z191" i="1"/>
  <c r="W1583" i="8"/>
  <c r="AA191" i="1"/>
  <c r="B1636" i="8"/>
  <c r="F192" i="1"/>
  <c r="C1636" i="8"/>
  <c r="G192" i="1"/>
  <c r="D1636" i="8"/>
  <c r="H192" i="1"/>
  <c r="E1636" i="8"/>
  <c r="I192" i="1"/>
  <c r="F1636" i="8"/>
  <c r="J192" i="1"/>
  <c r="G1636" i="8"/>
  <c r="K192" i="1"/>
  <c r="H1636" i="8"/>
  <c r="L192" i="1"/>
  <c r="I1636" i="8"/>
  <c r="M192" i="1"/>
  <c r="J1636" i="8"/>
  <c r="N192" i="1"/>
  <c r="K1636" i="8"/>
  <c r="O192" i="1"/>
  <c r="L1636" i="8"/>
  <c r="P192" i="1"/>
  <c r="M1636" i="8"/>
  <c r="Q192" i="1"/>
  <c r="N1636" i="8"/>
  <c r="R192" i="1"/>
  <c r="O1636" i="8"/>
  <c r="S192" i="1"/>
  <c r="P1636" i="8"/>
  <c r="T192" i="1"/>
  <c r="Q1636" i="8"/>
  <c r="U192" i="1"/>
  <c r="R1636" i="8"/>
  <c r="V192" i="1"/>
  <c r="S1636" i="8"/>
  <c r="W192" i="1"/>
  <c r="T1636" i="8"/>
  <c r="X192" i="1"/>
  <c r="U1636" i="8"/>
  <c r="Y192" i="1"/>
  <c r="V1636" i="8"/>
  <c r="Z192" i="1"/>
  <c r="W1636" i="8"/>
  <c r="AA192" i="1"/>
  <c r="F193" i="1"/>
  <c r="G193" i="1"/>
  <c r="H193" i="1"/>
  <c r="I193" i="1"/>
  <c r="J193" i="1"/>
  <c r="K193" i="1"/>
  <c r="L193" i="1"/>
  <c r="M193" i="1"/>
  <c r="N193" i="1"/>
  <c r="O193" i="1"/>
  <c r="P193" i="1"/>
  <c r="Q193" i="1"/>
  <c r="R193" i="1"/>
  <c r="S193" i="1"/>
  <c r="T193" i="1"/>
  <c r="U193" i="1"/>
  <c r="V193" i="1"/>
  <c r="W193" i="1"/>
  <c r="X193" i="1"/>
  <c r="Y193" i="1"/>
  <c r="Z193" i="1"/>
  <c r="AA193" i="1"/>
  <c r="F194" i="1"/>
  <c r="G194" i="1"/>
  <c r="H194" i="1"/>
  <c r="I194" i="1"/>
  <c r="J194" i="1"/>
  <c r="K194" i="1"/>
  <c r="L194" i="1"/>
  <c r="M194" i="1"/>
  <c r="N194" i="1"/>
  <c r="O194" i="1"/>
  <c r="P194" i="1"/>
  <c r="Q194" i="1"/>
  <c r="R194" i="1"/>
  <c r="S194" i="1"/>
  <c r="T194" i="1"/>
  <c r="U194" i="1"/>
  <c r="V194" i="1"/>
  <c r="W194" i="1"/>
  <c r="X194" i="1"/>
  <c r="Y194" i="1"/>
  <c r="Z194" i="1"/>
  <c r="AA194" i="1"/>
  <c r="F195" i="1"/>
  <c r="G195" i="1"/>
  <c r="H195" i="1"/>
  <c r="I195" i="1"/>
  <c r="J195" i="1"/>
  <c r="K195" i="1"/>
  <c r="L195" i="1"/>
  <c r="M195" i="1"/>
  <c r="N195" i="1"/>
  <c r="O195" i="1"/>
  <c r="P195" i="1"/>
  <c r="Q195" i="1"/>
  <c r="R195" i="1"/>
  <c r="S195" i="1"/>
  <c r="T195" i="1"/>
  <c r="U195" i="1"/>
  <c r="V195" i="1"/>
  <c r="W195" i="1"/>
  <c r="X195" i="1"/>
  <c r="Y195" i="1"/>
  <c r="Z195" i="1"/>
  <c r="AA195" i="1"/>
  <c r="F196" i="1"/>
  <c r="G196" i="1"/>
  <c r="H196" i="1"/>
  <c r="I196" i="1"/>
  <c r="J196" i="1"/>
  <c r="K196" i="1"/>
  <c r="L196" i="1"/>
  <c r="M196" i="1"/>
  <c r="N196" i="1"/>
  <c r="O196" i="1"/>
  <c r="P196" i="1"/>
  <c r="Q196" i="1"/>
  <c r="R196" i="1"/>
  <c r="S196" i="1"/>
  <c r="T196" i="1"/>
  <c r="U196" i="1"/>
  <c r="V196" i="1"/>
  <c r="W196" i="1"/>
  <c r="X196" i="1"/>
  <c r="Y196" i="1"/>
  <c r="Z196" i="1"/>
  <c r="AA196" i="1"/>
  <c r="B1728" i="8"/>
  <c r="F197" i="1"/>
  <c r="C1728" i="8"/>
  <c r="G197" i="1"/>
  <c r="D1728" i="8"/>
  <c r="H197" i="1"/>
  <c r="E1728" i="8"/>
  <c r="I197" i="1"/>
  <c r="F1728" i="8"/>
  <c r="J197" i="1"/>
  <c r="G1728" i="8"/>
  <c r="K197" i="1"/>
  <c r="H1728" i="8"/>
  <c r="L197" i="1"/>
  <c r="I1728" i="8"/>
  <c r="M197" i="1"/>
  <c r="J1728" i="8"/>
  <c r="N197" i="1"/>
  <c r="K1728" i="8"/>
  <c r="O197" i="1"/>
  <c r="L1728" i="8"/>
  <c r="P197" i="1"/>
  <c r="M1728" i="8"/>
  <c r="Q197" i="1"/>
  <c r="N1728" i="8"/>
  <c r="R197" i="1"/>
  <c r="O1728" i="8"/>
  <c r="S197" i="1"/>
  <c r="P1728" i="8"/>
  <c r="T197" i="1"/>
  <c r="Q1728" i="8"/>
  <c r="U197" i="1"/>
  <c r="R1728" i="8"/>
  <c r="V197" i="1"/>
  <c r="S1728" i="8"/>
  <c r="W197" i="1"/>
  <c r="T1728" i="8"/>
  <c r="X197" i="1"/>
  <c r="U1728" i="8"/>
  <c r="Y197" i="1"/>
  <c r="V1728" i="8"/>
  <c r="Z197" i="1"/>
  <c r="W1728" i="8"/>
  <c r="AA197" i="1"/>
  <c r="B1731" i="8"/>
  <c r="F198" i="1"/>
  <c r="C1731" i="8"/>
  <c r="G198" i="1"/>
  <c r="D1731" i="8"/>
  <c r="H198" i="1"/>
  <c r="E1731" i="8"/>
  <c r="I198" i="1"/>
  <c r="F1731" i="8"/>
  <c r="J198" i="1"/>
  <c r="G1731" i="8"/>
  <c r="K198" i="1"/>
  <c r="H1731" i="8"/>
  <c r="L198" i="1"/>
  <c r="I1731" i="8"/>
  <c r="M198" i="1"/>
  <c r="J1731" i="8"/>
  <c r="N198" i="1"/>
  <c r="K1731" i="8"/>
  <c r="O198" i="1"/>
  <c r="L1731" i="8"/>
  <c r="P198" i="1"/>
  <c r="M1731" i="8"/>
  <c r="Q198" i="1"/>
  <c r="N1731" i="8"/>
  <c r="R198" i="1"/>
  <c r="O1731" i="8"/>
  <c r="S198" i="1"/>
  <c r="P1731" i="8"/>
  <c r="T198" i="1"/>
  <c r="Q1731" i="8"/>
  <c r="U198" i="1"/>
  <c r="R1731" i="8"/>
  <c r="V198" i="1"/>
  <c r="S1731" i="8"/>
  <c r="W198" i="1"/>
  <c r="T1731" i="8"/>
  <c r="X198" i="1"/>
  <c r="U1731" i="8"/>
  <c r="Y198" i="1"/>
  <c r="V1731" i="8"/>
  <c r="Z198" i="1"/>
  <c r="W1731" i="8"/>
  <c r="AA198" i="1"/>
  <c r="B1733" i="8"/>
  <c r="F199" i="1"/>
  <c r="C1733" i="8"/>
  <c r="G199" i="1"/>
  <c r="D1733" i="8"/>
  <c r="H199" i="1"/>
  <c r="E1733" i="8"/>
  <c r="I199" i="1"/>
  <c r="F1733" i="8"/>
  <c r="J199" i="1"/>
  <c r="G1733" i="8"/>
  <c r="K199" i="1"/>
  <c r="H1733" i="8"/>
  <c r="L199" i="1"/>
  <c r="I1733" i="8"/>
  <c r="M199" i="1"/>
  <c r="J1733" i="8"/>
  <c r="N199" i="1"/>
  <c r="K1733" i="8"/>
  <c r="O199" i="1"/>
  <c r="L1733" i="8"/>
  <c r="P199" i="1"/>
  <c r="M1733" i="8"/>
  <c r="Q199" i="1"/>
  <c r="N1733" i="8"/>
  <c r="R199" i="1"/>
  <c r="O1733" i="8"/>
  <c r="S199" i="1"/>
  <c r="P1733" i="8"/>
  <c r="T199" i="1"/>
  <c r="Q1733" i="8"/>
  <c r="U199" i="1"/>
  <c r="R1733" i="8"/>
  <c r="V199" i="1"/>
  <c r="S1733" i="8"/>
  <c r="W199" i="1"/>
  <c r="T1733" i="8"/>
  <c r="X199" i="1"/>
  <c r="U1733" i="8"/>
  <c r="Y199" i="1"/>
  <c r="V1733" i="8"/>
  <c r="Z199" i="1"/>
  <c r="W1733" i="8"/>
  <c r="AA199" i="1"/>
  <c r="W1309" i="8"/>
  <c r="AA3" i="1"/>
  <c r="W1735" i="8"/>
  <c r="AA200" i="1"/>
  <c r="W1736" i="8"/>
  <c r="AA201" i="1"/>
  <c r="W1737" i="8"/>
  <c r="AA202" i="1"/>
  <c r="W1738" i="8"/>
  <c r="AA203" i="1"/>
  <c r="B1735" i="8"/>
  <c r="F200" i="1"/>
  <c r="C1735" i="8"/>
  <c r="G200" i="1"/>
  <c r="D1735" i="8"/>
  <c r="H200" i="1"/>
  <c r="E1735" i="8"/>
  <c r="I200" i="1"/>
  <c r="F1735" i="8"/>
  <c r="J200" i="1"/>
  <c r="G1735" i="8"/>
  <c r="K200" i="1"/>
  <c r="H1735" i="8"/>
  <c r="L200" i="1"/>
  <c r="I1735" i="8"/>
  <c r="M200" i="1"/>
  <c r="J1735" i="8"/>
  <c r="N200" i="1"/>
  <c r="K1735" i="8"/>
  <c r="O200" i="1"/>
  <c r="L1735" i="8"/>
  <c r="P200" i="1"/>
  <c r="M1735" i="8"/>
  <c r="Q200" i="1"/>
  <c r="N1735" i="8"/>
  <c r="R200" i="1"/>
  <c r="O1735" i="8"/>
  <c r="S200" i="1"/>
  <c r="P1735" i="8"/>
  <c r="T200" i="1"/>
  <c r="Q1735" i="8"/>
  <c r="U200" i="1"/>
  <c r="R1735" i="8"/>
  <c r="V200" i="1"/>
  <c r="S1735" i="8"/>
  <c r="W200" i="1"/>
  <c r="T1735" i="8"/>
  <c r="X200" i="1"/>
  <c r="U1735" i="8"/>
  <c r="Y200" i="1"/>
  <c r="V1735" i="8"/>
  <c r="Z200" i="1"/>
  <c r="B1736" i="8"/>
  <c r="F201" i="1"/>
  <c r="C1736" i="8"/>
  <c r="G201" i="1"/>
  <c r="D1736" i="8"/>
  <c r="H201" i="1"/>
  <c r="E1736" i="8"/>
  <c r="I201" i="1"/>
  <c r="F1736" i="8"/>
  <c r="J201" i="1"/>
  <c r="G1736" i="8"/>
  <c r="K201" i="1"/>
  <c r="H1736" i="8"/>
  <c r="L201" i="1"/>
  <c r="I1736" i="8"/>
  <c r="M201" i="1"/>
  <c r="J1736" i="8"/>
  <c r="N201" i="1"/>
  <c r="K1736" i="8"/>
  <c r="O201" i="1"/>
  <c r="L1736" i="8"/>
  <c r="P201" i="1"/>
  <c r="M1736" i="8"/>
  <c r="Q201" i="1"/>
  <c r="N1736" i="8"/>
  <c r="R201" i="1"/>
  <c r="O1736" i="8"/>
  <c r="S201" i="1"/>
  <c r="P1736" i="8"/>
  <c r="T201" i="1"/>
  <c r="Q1736" i="8"/>
  <c r="U201" i="1"/>
  <c r="R1736" i="8"/>
  <c r="V201" i="1"/>
  <c r="S1736" i="8"/>
  <c r="W201" i="1"/>
  <c r="T1736" i="8"/>
  <c r="X201" i="1"/>
  <c r="U1736" i="8"/>
  <c r="Y201" i="1"/>
  <c r="V1736" i="8"/>
  <c r="Z201" i="1"/>
  <c r="B1737" i="8"/>
  <c r="F202" i="1"/>
  <c r="C1737" i="8"/>
  <c r="G202" i="1"/>
  <c r="D1737" i="8"/>
  <c r="H202" i="1"/>
  <c r="E1737" i="8"/>
  <c r="I202" i="1"/>
  <c r="F1737" i="8"/>
  <c r="J202" i="1"/>
  <c r="G1737" i="8"/>
  <c r="K202" i="1"/>
  <c r="H1737" i="8"/>
  <c r="L202" i="1"/>
  <c r="I1737" i="8"/>
  <c r="M202" i="1"/>
  <c r="J1737" i="8"/>
  <c r="N202" i="1"/>
  <c r="K1737" i="8"/>
  <c r="O202" i="1"/>
  <c r="L1737" i="8"/>
  <c r="P202" i="1"/>
  <c r="M1737" i="8"/>
  <c r="Q202" i="1"/>
  <c r="N1737" i="8"/>
  <c r="R202" i="1"/>
  <c r="O1737" i="8"/>
  <c r="S202" i="1"/>
  <c r="P1737" i="8"/>
  <c r="T202" i="1"/>
  <c r="Q1737" i="8"/>
  <c r="U202" i="1"/>
  <c r="R1737" i="8"/>
  <c r="V202" i="1"/>
  <c r="S1737" i="8"/>
  <c r="W202" i="1"/>
  <c r="T1737" i="8"/>
  <c r="X202" i="1"/>
  <c r="U1737" i="8"/>
  <c r="Y202" i="1"/>
  <c r="V1737" i="8"/>
  <c r="Z202" i="1"/>
  <c r="B1738" i="8"/>
  <c r="F203" i="1"/>
  <c r="C1738" i="8"/>
  <c r="G203" i="1"/>
  <c r="D1738" i="8"/>
  <c r="H203" i="1"/>
  <c r="E1738" i="8"/>
  <c r="I203" i="1"/>
  <c r="F1738" i="8"/>
  <c r="J203" i="1"/>
  <c r="G1738" i="8"/>
  <c r="K203" i="1"/>
  <c r="H1738" i="8"/>
  <c r="L203" i="1"/>
  <c r="I1738" i="8"/>
  <c r="M203" i="1"/>
  <c r="J1738" i="8"/>
  <c r="N203" i="1"/>
  <c r="K1738" i="8"/>
  <c r="O203" i="1"/>
  <c r="L1738" i="8"/>
  <c r="P203" i="1"/>
  <c r="M1738" i="8"/>
  <c r="Q203" i="1"/>
  <c r="N1738" i="8"/>
  <c r="R203" i="1"/>
  <c r="O1738" i="8"/>
  <c r="S203" i="1"/>
  <c r="P1738" i="8"/>
  <c r="T203" i="1"/>
  <c r="Q1738" i="8"/>
  <c r="U203" i="1"/>
  <c r="R1738" i="8"/>
  <c r="V203" i="1"/>
  <c r="S1738" i="8"/>
  <c r="W203" i="1"/>
  <c r="T1738" i="8"/>
  <c r="X203" i="1"/>
  <c r="U1738" i="8"/>
  <c r="Y203" i="1"/>
  <c r="V1738" i="8"/>
  <c r="Z203" i="1"/>
  <c r="V1309" i="8"/>
  <c r="Z3" i="1"/>
  <c r="U1309" i="8"/>
  <c r="Y3" i="1"/>
  <c r="T1309" i="8"/>
  <c r="X3" i="1"/>
  <c r="S1309" i="8"/>
  <c r="W3" i="1"/>
  <c r="R1309" i="8"/>
  <c r="V3" i="1"/>
  <c r="Q1309" i="8"/>
  <c r="U3" i="1"/>
  <c r="U210" i="1" s="1"/>
  <c r="P1309" i="8"/>
  <c r="T3" i="1"/>
  <c r="O1309" i="8"/>
  <c r="S3" i="1"/>
  <c r="S210" i="1" s="1"/>
  <c r="N1309" i="8"/>
  <c r="R3" i="1"/>
  <c r="M1309" i="8"/>
  <c r="Q3" i="1"/>
  <c r="L1309" i="8"/>
  <c r="P3" i="1"/>
  <c r="K1309" i="8"/>
  <c r="O3" i="1"/>
  <c r="O210" i="1" s="1"/>
  <c r="J1309" i="8"/>
  <c r="N3" i="1"/>
  <c r="I1309" i="8"/>
  <c r="M3" i="1"/>
  <c r="H1309" i="8"/>
  <c r="L3" i="1"/>
  <c r="G1309" i="8"/>
  <c r="K3" i="1"/>
  <c r="F1309" i="8"/>
  <c r="J3" i="1"/>
  <c r="E1309" i="8"/>
  <c r="I3" i="1"/>
  <c r="I210" i="1" s="1"/>
  <c r="D1309" i="8"/>
  <c r="H3" i="1"/>
  <c r="C1309" i="8"/>
  <c r="G3" i="1"/>
  <c r="G1" i="1"/>
  <c r="G209" i="1" s="1"/>
  <c r="H1" i="1"/>
  <c r="H209" i="1" s="1"/>
  <c r="I1" i="1"/>
  <c r="I209" i="1" s="1"/>
  <c r="J1" i="1"/>
  <c r="J209" i="1" s="1"/>
  <c r="K1" i="1"/>
  <c r="K209" i="1" s="1"/>
  <c r="L1" i="1"/>
  <c r="L209" i="1" s="1"/>
  <c r="M1" i="1"/>
  <c r="M209" i="1" s="1"/>
  <c r="N1" i="1"/>
  <c r="N209" i="1" s="1"/>
  <c r="O1" i="1"/>
  <c r="O209" i="1" s="1"/>
  <c r="P1" i="1"/>
  <c r="P209" i="1" s="1"/>
  <c r="Q1" i="1"/>
  <c r="Q209" i="1" s="1"/>
  <c r="R1" i="1"/>
  <c r="R209" i="1" s="1"/>
  <c r="S1" i="1"/>
  <c r="S209" i="1"/>
  <c r="T1" i="1"/>
  <c r="T209" i="1" s="1"/>
  <c r="U1" i="1"/>
  <c r="U209" i="1" s="1"/>
  <c r="V1" i="1"/>
  <c r="V209" i="1" s="1"/>
  <c r="W1" i="1"/>
  <c r="W209" i="1" s="1"/>
  <c r="X1" i="1"/>
  <c r="X209" i="1" s="1"/>
  <c r="Y1" i="1"/>
  <c r="Y209" i="1" s="1"/>
  <c r="Z1" i="1"/>
  <c r="Z209" i="1" s="1"/>
  <c r="AA1" i="1"/>
  <c r="AA209" i="1"/>
  <c r="F1" i="1"/>
  <c r="F209" i="1" s="1"/>
  <c r="B1309" i="8"/>
  <c r="F3" i="1" s="1"/>
  <c r="B1308" i="8"/>
  <c r="C1308" i="8"/>
  <c r="D1308" i="8"/>
  <c r="E1308" i="8"/>
  <c r="F1308" i="8"/>
  <c r="G1308" i="8"/>
  <c r="H1308" i="8"/>
  <c r="I1308" i="8"/>
  <c r="J1308" i="8"/>
  <c r="K1308" i="8"/>
  <c r="L1308" i="8"/>
  <c r="M1308" i="8"/>
  <c r="N1308" i="8"/>
  <c r="O1308" i="8"/>
  <c r="P1308" i="8"/>
  <c r="Q1308" i="8"/>
  <c r="R1308" i="8"/>
  <c r="S1308" i="8"/>
  <c r="T1308" i="8"/>
  <c r="U1308" i="8"/>
  <c r="V1308" i="8"/>
  <c r="W1308" i="8"/>
  <c r="B1312" i="8"/>
  <c r="C1312" i="8"/>
  <c r="D1312" i="8"/>
  <c r="E1312" i="8"/>
  <c r="F1312" i="8"/>
  <c r="G1312" i="8"/>
  <c r="H1312" i="8"/>
  <c r="I1312" i="8"/>
  <c r="J1312" i="8"/>
  <c r="K1312" i="8"/>
  <c r="L1312" i="8"/>
  <c r="M1312" i="8"/>
  <c r="N1312" i="8"/>
  <c r="O1312" i="8"/>
  <c r="P1312" i="8"/>
  <c r="Q1312" i="8"/>
  <c r="R1312" i="8"/>
  <c r="S1312" i="8"/>
  <c r="T1312" i="8"/>
  <c r="U1312" i="8"/>
  <c r="V1312" i="8"/>
  <c r="W1312" i="8"/>
  <c r="B1313" i="8"/>
  <c r="C1313" i="8"/>
  <c r="D1313" i="8"/>
  <c r="E1313" i="8"/>
  <c r="F1313" i="8"/>
  <c r="G1313" i="8"/>
  <c r="H1313" i="8"/>
  <c r="I1313" i="8"/>
  <c r="J1313" i="8"/>
  <c r="K1313" i="8"/>
  <c r="L1313" i="8"/>
  <c r="M1313" i="8"/>
  <c r="N1313" i="8"/>
  <c r="O1313" i="8"/>
  <c r="P1313" i="8"/>
  <c r="Q1313" i="8"/>
  <c r="R1313" i="8"/>
  <c r="S1313" i="8"/>
  <c r="T1313" i="8"/>
  <c r="U1313" i="8"/>
  <c r="V1313" i="8"/>
  <c r="W1313" i="8"/>
  <c r="B1314" i="8"/>
  <c r="C1314" i="8"/>
  <c r="D1314" i="8"/>
  <c r="E1314" i="8"/>
  <c r="F1314" i="8"/>
  <c r="G1314" i="8"/>
  <c r="H1314" i="8"/>
  <c r="I1314" i="8"/>
  <c r="J1314" i="8"/>
  <c r="K1314" i="8"/>
  <c r="L1314" i="8"/>
  <c r="M1314" i="8"/>
  <c r="N1314" i="8"/>
  <c r="O1314" i="8"/>
  <c r="P1314" i="8"/>
  <c r="Q1314" i="8"/>
  <c r="R1314" i="8"/>
  <c r="S1314" i="8"/>
  <c r="T1314" i="8"/>
  <c r="U1314" i="8"/>
  <c r="V1314" i="8"/>
  <c r="W1314" i="8"/>
  <c r="B1315" i="8"/>
  <c r="C1315" i="8"/>
  <c r="D1315" i="8"/>
  <c r="E1315" i="8"/>
  <c r="F1315" i="8"/>
  <c r="G1315" i="8"/>
  <c r="H1315" i="8"/>
  <c r="I1315" i="8"/>
  <c r="J1315" i="8"/>
  <c r="K1315" i="8"/>
  <c r="L1315" i="8"/>
  <c r="M1315" i="8"/>
  <c r="N1315" i="8"/>
  <c r="O1315" i="8"/>
  <c r="P1315" i="8"/>
  <c r="Q1315" i="8"/>
  <c r="R1315" i="8"/>
  <c r="S1315" i="8"/>
  <c r="T1315" i="8"/>
  <c r="U1315" i="8"/>
  <c r="V1315" i="8"/>
  <c r="W1315" i="8"/>
  <c r="B1316" i="8"/>
  <c r="C1316" i="8"/>
  <c r="D1316" i="8"/>
  <c r="E1316" i="8"/>
  <c r="F1316" i="8"/>
  <c r="G1316" i="8"/>
  <c r="H1316" i="8"/>
  <c r="I1316" i="8"/>
  <c r="J1316" i="8"/>
  <c r="K1316" i="8"/>
  <c r="L1316" i="8"/>
  <c r="M1316" i="8"/>
  <c r="N1316" i="8"/>
  <c r="O1316" i="8"/>
  <c r="P1316" i="8"/>
  <c r="Q1316" i="8"/>
  <c r="R1316" i="8"/>
  <c r="S1316" i="8"/>
  <c r="T1316" i="8"/>
  <c r="U1316" i="8"/>
  <c r="V1316" i="8"/>
  <c r="W1316" i="8"/>
  <c r="B1317" i="8"/>
  <c r="C1317" i="8"/>
  <c r="D1317" i="8"/>
  <c r="E1317" i="8"/>
  <c r="F1317" i="8"/>
  <c r="G1317" i="8"/>
  <c r="H1317" i="8"/>
  <c r="I1317" i="8"/>
  <c r="J1317" i="8"/>
  <c r="K1317" i="8"/>
  <c r="L1317" i="8"/>
  <c r="M1317" i="8"/>
  <c r="N1317" i="8"/>
  <c r="O1317" i="8"/>
  <c r="P1317" i="8"/>
  <c r="Q1317" i="8"/>
  <c r="R1317" i="8"/>
  <c r="S1317" i="8"/>
  <c r="T1317" i="8"/>
  <c r="U1317" i="8"/>
  <c r="V1317" i="8"/>
  <c r="W1317" i="8"/>
  <c r="B1323" i="8"/>
  <c r="C1323" i="8"/>
  <c r="D1323" i="8"/>
  <c r="E1323" i="8"/>
  <c r="F1323" i="8"/>
  <c r="G1323" i="8"/>
  <c r="H1323" i="8"/>
  <c r="I1323" i="8"/>
  <c r="J1323" i="8"/>
  <c r="K1323" i="8"/>
  <c r="L1323" i="8"/>
  <c r="M1323" i="8"/>
  <c r="N1323" i="8"/>
  <c r="O1323" i="8"/>
  <c r="P1323" i="8"/>
  <c r="Q1323" i="8"/>
  <c r="R1323" i="8"/>
  <c r="S1323" i="8"/>
  <c r="T1323" i="8"/>
  <c r="U1323" i="8"/>
  <c r="V1323" i="8"/>
  <c r="W1323" i="8"/>
  <c r="B1324" i="8"/>
  <c r="C1324" i="8"/>
  <c r="D1324" i="8"/>
  <c r="E1324" i="8"/>
  <c r="F1324" i="8"/>
  <c r="G1324" i="8"/>
  <c r="H1324" i="8"/>
  <c r="I1324" i="8"/>
  <c r="J1324" i="8"/>
  <c r="K1324" i="8"/>
  <c r="L1324" i="8"/>
  <c r="M1324" i="8"/>
  <c r="N1324" i="8"/>
  <c r="O1324" i="8"/>
  <c r="P1324" i="8"/>
  <c r="Q1324" i="8"/>
  <c r="R1324" i="8"/>
  <c r="S1324" i="8"/>
  <c r="T1324" i="8"/>
  <c r="U1324" i="8"/>
  <c r="V1324" i="8"/>
  <c r="W1324" i="8"/>
  <c r="B1325" i="8"/>
  <c r="C1325" i="8"/>
  <c r="D1325" i="8"/>
  <c r="E1325" i="8"/>
  <c r="F1325" i="8"/>
  <c r="G1325" i="8"/>
  <c r="H1325" i="8"/>
  <c r="I1325" i="8"/>
  <c r="J1325" i="8"/>
  <c r="K1325" i="8"/>
  <c r="L1325" i="8"/>
  <c r="M1325" i="8"/>
  <c r="N1325" i="8"/>
  <c r="O1325" i="8"/>
  <c r="P1325" i="8"/>
  <c r="Q1325" i="8"/>
  <c r="R1325" i="8"/>
  <c r="S1325" i="8"/>
  <c r="T1325" i="8"/>
  <c r="U1325" i="8"/>
  <c r="V1325" i="8"/>
  <c r="W1325" i="8"/>
  <c r="B1326" i="8"/>
  <c r="C1326" i="8"/>
  <c r="D1326" i="8"/>
  <c r="E1326" i="8"/>
  <c r="F1326" i="8"/>
  <c r="G1326" i="8"/>
  <c r="H1326" i="8"/>
  <c r="I1326" i="8"/>
  <c r="J1326" i="8"/>
  <c r="K1326" i="8"/>
  <c r="L1326" i="8"/>
  <c r="M1326" i="8"/>
  <c r="N1326" i="8"/>
  <c r="O1326" i="8"/>
  <c r="P1326" i="8"/>
  <c r="Q1326" i="8"/>
  <c r="R1326" i="8"/>
  <c r="S1326" i="8"/>
  <c r="T1326" i="8"/>
  <c r="U1326" i="8"/>
  <c r="V1326" i="8"/>
  <c r="W1326" i="8"/>
  <c r="B1327" i="8"/>
  <c r="C1327" i="8"/>
  <c r="D1327" i="8"/>
  <c r="E1327" i="8"/>
  <c r="F1327" i="8"/>
  <c r="G1327" i="8"/>
  <c r="H1327" i="8"/>
  <c r="I1327" i="8"/>
  <c r="J1327" i="8"/>
  <c r="K1327" i="8"/>
  <c r="L1327" i="8"/>
  <c r="M1327" i="8"/>
  <c r="N1327" i="8"/>
  <c r="O1327" i="8"/>
  <c r="P1327" i="8"/>
  <c r="Q1327" i="8"/>
  <c r="R1327" i="8"/>
  <c r="S1327" i="8"/>
  <c r="T1327" i="8"/>
  <c r="U1327" i="8"/>
  <c r="V1327" i="8"/>
  <c r="W1327" i="8"/>
  <c r="B1328" i="8"/>
  <c r="C1328" i="8"/>
  <c r="D1328" i="8"/>
  <c r="E1328" i="8"/>
  <c r="F1328" i="8"/>
  <c r="G1328" i="8"/>
  <c r="H1328" i="8"/>
  <c r="I1328" i="8"/>
  <c r="J1328" i="8"/>
  <c r="K1328" i="8"/>
  <c r="L1328" i="8"/>
  <c r="M1328" i="8"/>
  <c r="N1328" i="8"/>
  <c r="O1328" i="8"/>
  <c r="P1328" i="8"/>
  <c r="Q1328" i="8"/>
  <c r="R1328" i="8"/>
  <c r="S1328" i="8"/>
  <c r="T1328" i="8"/>
  <c r="U1328" i="8"/>
  <c r="V1328" i="8"/>
  <c r="W1328" i="8"/>
  <c r="B1333" i="8"/>
  <c r="C1333" i="8"/>
  <c r="D1333" i="8"/>
  <c r="E1333" i="8"/>
  <c r="F1333" i="8"/>
  <c r="G1333" i="8"/>
  <c r="H1333" i="8"/>
  <c r="I1333" i="8"/>
  <c r="J1333" i="8"/>
  <c r="K1333" i="8"/>
  <c r="L1333" i="8"/>
  <c r="M1333" i="8"/>
  <c r="N1333" i="8"/>
  <c r="O1333" i="8"/>
  <c r="P1333" i="8"/>
  <c r="Q1333" i="8"/>
  <c r="R1333" i="8"/>
  <c r="S1333" i="8"/>
  <c r="T1333" i="8"/>
  <c r="U1333" i="8"/>
  <c r="V1333" i="8"/>
  <c r="W1333" i="8"/>
  <c r="B1334" i="8"/>
  <c r="C1334" i="8"/>
  <c r="D1334" i="8"/>
  <c r="E1334" i="8"/>
  <c r="F1334" i="8"/>
  <c r="G1334" i="8"/>
  <c r="H1334" i="8"/>
  <c r="I1334" i="8"/>
  <c r="J1334" i="8"/>
  <c r="K1334" i="8"/>
  <c r="L1334" i="8"/>
  <c r="M1334" i="8"/>
  <c r="N1334" i="8"/>
  <c r="O1334" i="8"/>
  <c r="P1334" i="8"/>
  <c r="Q1334" i="8"/>
  <c r="R1334" i="8"/>
  <c r="S1334" i="8"/>
  <c r="T1334" i="8"/>
  <c r="U1334" i="8"/>
  <c r="V1334" i="8"/>
  <c r="W1334" i="8"/>
  <c r="B1335" i="8"/>
  <c r="C1335" i="8"/>
  <c r="D1335" i="8"/>
  <c r="E1335" i="8"/>
  <c r="F1335" i="8"/>
  <c r="G1335" i="8"/>
  <c r="H1335" i="8"/>
  <c r="I1335" i="8"/>
  <c r="J1335" i="8"/>
  <c r="K1335" i="8"/>
  <c r="L1335" i="8"/>
  <c r="M1335" i="8"/>
  <c r="N1335" i="8"/>
  <c r="O1335" i="8"/>
  <c r="P1335" i="8"/>
  <c r="Q1335" i="8"/>
  <c r="R1335" i="8"/>
  <c r="S1335" i="8"/>
  <c r="T1335" i="8"/>
  <c r="U1335" i="8"/>
  <c r="V1335" i="8"/>
  <c r="W1335" i="8"/>
  <c r="B1336" i="8"/>
  <c r="C1336" i="8"/>
  <c r="D1336" i="8"/>
  <c r="E1336" i="8"/>
  <c r="F1336" i="8"/>
  <c r="G1336" i="8"/>
  <c r="H1336" i="8"/>
  <c r="I1336" i="8"/>
  <c r="J1336" i="8"/>
  <c r="K1336" i="8"/>
  <c r="L1336" i="8"/>
  <c r="M1336" i="8"/>
  <c r="N1336" i="8"/>
  <c r="O1336" i="8"/>
  <c r="P1336" i="8"/>
  <c r="Q1336" i="8"/>
  <c r="R1336" i="8"/>
  <c r="S1336" i="8"/>
  <c r="T1336" i="8"/>
  <c r="U1336" i="8"/>
  <c r="V1336" i="8"/>
  <c r="W1336" i="8"/>
  <c r="B1337" i="8"/>
  <c r="C1337" i="8"/>
  <c r="D1337" i="8"/>
  <c r="E1337" i="8"/>
  <c r="F1337" i="8"/>
  <c r="G1337" i="8"/>
  <c r="H1337" i="8"/>
  <c r="I1337" i="8"/>
  <c r="J1337" i="8"/>
  <c r="K1337" i="8"/>
  <c r="L1337" i="8"/>
  <c r="M1337" i="8"/>
  <c r="N1337" i="8"/>
  <c r="O1337" i="8"/>
  <c r="P1337" i="8"/>
  <c r="Q1337" i="8"/>
  <c r="R1337" i="8"/>
  <c r="S1337" i="8"/>
  <c r="T1337" i="8"/>
  <c r="U1337" i="8"/>
  <c r="V1337" i="8"/>
  <c r="W1337" i="8"/>
  <c r="B1339" i="8"/>
  <c r="C1339" i="8"/>
  <c r="D1339" i="8"/>
  <c r="E1339" i="8"/>
  <c r="F1339" i="8"/>
  <c r="G1339" i="8"/>
  <c r="H1339" i="8"/>
  <c r="I1339" i="8"/>
  <c r="J1339" i="8"/>
  <c r="K1339" i="8"/>
  <c r="L1339" i="8"/>
  <c r="M1339" i="8"/>
  <c r="N1339" i="8"/>
  <c r="O1339" i="8"/>
  <c r="P1339" i="8"/>
  <c r="Q1339" i="8"/>
  <c r="R1339" i="8"/>
  <c r="S1339" i="8"/>
  <c r="T1339" i="8"/>
  <c r="U1339" i="8"/>
  <c r="V1339" i="8"/>
  <c r="W1339" i="8"/>
  <c r="B1340" i="8"/>
  <c r="C1340" i="8"/>
  <c r="D1340" i="8"/>
  <c r="E1340" i="8"/>
  <c r="F1340" i="8"/>
  <c r="G1340" i="8"/>
  <c r="H1340" i="8"/>
  <c r="I1340" i="8"/>
  <c r="J1340" i="8"/>
  <c r="K1340" i="8"/>
  <c r="L1340" i="8"/>
  <c r="M1340" i="8"/>
  <c r="N1340" i="8"/>
  <c r="O1340" i="8"/>
  <c r="P1340" i="8"/>
  <c r="Q1340" i="8"/>
  <c r="R1340" i="8"/>
  <c r="S1340" i="8"/>
  <c r="T1340" i="8"/>
  <c r="U1340" i="8"/>
  <c r="V1340" i="8"/>
  <c r="W1340" i="8"/>
  <c r="B1341" i="8"/>
  <c r="C1341" i="8"/>
  <c r="D1341" i="8"/>
  <c r="E1341" i="8"/>
  <c r="F1341" i="8"/>
  <c r="G1341" i="8"/>
  <c r="H1341" i="8"/>
  <c r="I1341" i="8"/>
  <c r="J1341" i="8"/>
  <c r="K1341" i="8"/>
  <c r="L1341" i="8"/>
  <c r="M1341" i="8"/>
  <c r="N1341" i="8"/>
  <c r="O1341" i="8"/>
  <c r="P1341" i="8"/>
  <c r="Q1341" i="8"/>
  <c r="R1341" i="8"/>
  <c r="S1341" i="8"/>
  <c r="T1341" i="8"/>
  <c r="U1341" i="8"/>
  <c r="V1341" i="8"/>
  <c r="W1341" i="8"/>
  <c r="B1343" i="8"/>
  <c r="C1343" i="8"/>
  <c r="D1343" i="8"/>
  <c r="E1343" i="8"/>
  <c r="F1343" i="8"/>
  <c r="G1343" i="8"/>
  <c r="H1343" i="8"/>
  <c r="I1343" i="8"/>
  <c r="J1343" i="8"/>
  <c r="K1343" i="8"/>
  <c r="L1343" i="8"/>
  <c r="M1343" i="8"/>
  <c r="N1343" i="8"/>
  <c r="O1343" i="8"/>
  <c r="P1343" i="8"/>
  <c r="Q1343" i="8"/>
  <c r="R1343" i="8"/>
  <c r="S1343" i="8"/>
  <c r="T1343" i="8"/>
  <c r="U1343" i="8"/>
  <c r="V1343" i="8"/>
  <c r="W1343" i="8"/>
  <c r="B1345" i="8"/>
  <c r="C1345" i="8"/>
  <c r="D1345" i="8"/>
  <c r="E1345" i="8"/>
  <c r="F1345" i="8"/>
  <c r="G1345" i="8"/>
  <c r="H1345" i="8"/>
  <c r="I1345" i="8"/>
  <c r="J1345" i="8"/>
  <c r="K1345" i="8"/>
  <c r="L1345" i="8"/>
  <c r="M1345" i="8"/>
  <c r="N1345" i="8"/>
  <c r="O1345" i="8"/>
  <c r="P1345" i="8"/>
  <c r="Q1345" i="8"/>
  <c r="R1345" i="8"/>
  <c r="S1345" i="8"/>
  <c r="T1345" i="8"/>
  <c r="U1345" i="8"/>
  <c r="V1345" i="8"/>
  <c r="W1345" i="8"/>
  <c r="B1346" i="8"/>
  <c r="C1346" i="8"/>
  <c r="D1346" i="8"/>
  <c r="E1346" i="8"/>
  <c r="F1346" i="8"/>
  <c r="G1346" i="8"/>
  <c r="H1346" i="8"/>
  <c r="I1346" i="8"/>
  <c r="J1346" i="8"/>
  <c r="K1346" i="8"/>
  <c r="L1346" i="8"/>
  <c r="M1346" i="8"/>
  <c r="N1346" i="8"/>
  <c r="O1346" i="8"/>
  <c r="P1346" i="8"/>
  <c r="Q1346" i="8"/>
  <c r="R1346" i="8"/>
  <c r="S1346" i="8"/>
  <c r="T1346" i="8"/>
  <c r="U1346" i="8"/>
  <c r="V1346" i="8"/>
  <c r="W1346" i="8"/>
  <c r="B1347" i="8"/>
  <c r="C1347" i="8"/>
  <c r="D1347" i="8"/>
  <c r="E1347" i="8"/>
  <c r="F1347" i="8"/>
  <c r="G1347" i="8"/>
  <c r="H1347" i="8"/>
  <c r="I1347" i="8"/>
  <c r="J1347" i="8"/>
  <c r="K1347" i="8"/>
  <c r="L1347" i="8"/>
  <c r="M1347" i="8"/>
  <c r="N1347" i="8"/>
  <c r="O1347" i="8"/>
  <c r="P1347" i="8"/>
  <c r="Q1347" i="8"/>
  <c r="R1347" i="8"/>
  <c r="S1347" i="8"/>
  <c r="T1347" i="8"/>
  <c r="U1347" i="8"/>
  <c r="V1347" i="8"/>
  <c r="W1347" i="8"/>
  <c r="B1350" i="8"/>
  <c r="C1350" i="8"/>
  <c r="D1350" i="8"/>
  <c r="E1350" i="8"/>
  <c r="F1350" i="8"/>
  <c r="G1350" i="8"/>
  <c r="H1350" i="8"/>
  <c r="I1350" i="8"/>
  <c r="J1350" i="8"/>
  <c r="K1350" i="8"/>
  <c r="L1350" i="8"/>
  <c r="M1350" i="8"/>
  <c r="N1350" i="8"/>
  <c r="O1350" i="8"/>
  <c r="P1350" i="8"/>
  <c r="Q1350" i="8"/>
  <c r="R1350" i="8"/>
  <c r="S1350" i="8"/>
  <c r="T1350" i="8"/>
  <c r="U1350" i="8"/>
  <c r="V1350" i="8"/>
  <c r="W1350" i="8"/>
  <c r="B1352" i="8"/>
  <c r="C1352" i="8"/>
  <c r="D1352" i="8"/>
  <c r="E1352" i="8"/>
  <c r="F1352" i="8"/>
  <c r="G1352" i="8"/>
  <c r="H1352" i="8"/>
  <c r="I1352" i="8"/>
  <c r="J1352" i="8"/>
  <c r="K1352" i="8"/>
  <c r="L1352" i="8"/>
  <c r="M1352" i="8"/>
  <c r="N1352" i="8"/>
  <c r="O1352" i="8"/>
  <c r="P1352" i="8"/>
  <c r="Q1352" i="8"/>
  <c r="R1352" i="8"/>
  <c r="S1352" i="8"/>
  <c r="T1352" i="8"/>
  <c r="U1352" i="8"/>
  <c r="V1352" i="8"/>
  <c r="W1352" i="8"/>
  <c r="B1353" i="8"/>
  <c r="C1353" i="8"/>
  <c r="D1353" i="8"/>
  <c r="E1353" i="8"/>
  <c r="F1353" i="8"/>
  <c r="G1353" i="8"/>
  <c r="H1353" i="8"/>
  <c r="I1353" i="8"/>
  <c r="J1353" i="8"/>
  <c r="K1353" i="8"/>
  <c r="L1353" i="8"/>
  <c r="M1353" i="8"/>
  <c r="N1353" i="8"/>
  <c r="O1353" i="8"/>
  <c r="P1353" i="8"/>
  <c r="Q1353" i="8"/>
  <c r="R1353" i="8"/>
  <c r="S1353" i="8"/>
  <c r="T1353" i="8"/>
  <c r="U1353" i="8"/>
  <c r="V1353" i="8"/>
  <c r="W1353" i="8"/>
  <c r="B1354" i="8"/>
  <c r="C1354" i="8"/>
  <c r="D1354" i="8"/>
  <c r="E1354" i="8"/>
  <c r="F1354" i="8"/>
  <c r="G1354" i="8"/>
  <c r="H1354" i="8"/>
  <c r="I1354" i="8"/>
  <c r="J1354" i="8"/>
  <c r="K1354" i="8"/>
  <c r="L1354" i="8"/>
  <c r="M1354" i="8"/>
  <c r="N1354" i="8"/>
  <c r="O1354" i="8"/>
  <c r="P1354" i="8"/>
  <c r="Q1354" i="8"/>
  <c r="R1354" i="8"/>
  <c r="S1354" i="8"/>
  <c r="T1354" i="8"/>
  <c r="U1354" i="8"/>
  <c r="V1354" i="8"/>
  <c r="W1354" i="8"/>
  <c r="B1356" i="8"/>
  <c r="C1356" i="8"/>
  <c r="D1356" i="8"/>
  <c r="E1356" i="8"/>
  <c r="F1356" i="8"/>
  <c r="G1356" i="8"/>
  <c r="H1356" i="8"/>
  <c r="I1356" i="8"/>
  <c r="J1356" i="8"/>
  <c r="K1356" i="8"/>
  <c r="L1356" i="8"/>
  <c r="M1356" i="8"/>
  <c r="N1356" i="8"/>
  <c r="O1356" i="8"/>
  <c r="P1356" i="8"/>
  <c r="Q1356" i="8"/>
  <c r="R1356" i="8"/>
  <c r="S1356" i="8"/>
  <c r="T1356" i="8"/>
  <c r="U1356" i="8"/>
  <c r="V1356" i="8"/>
  <c r="W1356" i="8"/>
  <c r="B1360" i="8"/>
  <c r="C1360" i="8"/>
  <c r="D1360" i="8"/>
  <c r="E1360" i="8"/>
  <c r="F1360" i="8"/>
  <c r="G1360" i="8"/>
  <c r="H1360" i="8"/>
  <c r="I1360" i="8"/>
  <c r="J1360" i="8"/>
  <c r="K1360" i="8"/>
  <c r="L1360" i="8"/>
  <c r="M1360" i="8"/>
  <c r="N1360" i="8"/>
  <c r="O1360" i="8"/>
  <c r="P1360" i="8"/>
  <c r="Q1360" i="8"/>
  <c r="R1360" i="8"/>
  <c r="S1360" i="8"/>
  <c r="T1360" i="8"/>
  <c r="U1360" i="8"/>
  <c r="V1360" i="8"/>
  <c r="W1360" i="8"/>
  <c r="B1362" i="8"/>
  <c r="C1362" i="8"/>
  <c r="D1362" i="8"/>
  <c r="E1362" i="8"/>
  <c r="F1362" i="8"/>
  <c r="G1362" i="8"/>
  <c r="H1362" i="8"/>
  <c r="I1362" i="8"/>
  <c r="J1362" i="8"/>
  <c r="K1362" i="8"/>
  <c r="L1362" i="8"/>
  <c r="M1362" i="8"/>
  <c r="N1362" i="8"/>
  <c r="O1362" i="8"/>
  <c r="P1362" i="8"/>
  <c r="Q1362" i="8"/>
  <c r="R1362" i="8"/>
  <c r="S1362" i="8"/>
  <c r="T1362" i="8"/>
  <c r="U1362" i="8"/>
  <c r="V1362" i="8"/>
  <c r="W1362" i="8"/>
  <c r="B1363" i="8"/>
  <c r="C1363" i="8"/>
  <c r="D1363" i="8"/>
  <c r="E1363" i="8"/>
  <c r="F1363" i="8"/>
  <c r="G1363" i="8"/>
  <c r="H1363" i="8"/>
  <c r="I1363" i="8"/>
  <c r="J1363" i="8"/>
  <c r="K1363" i="8"/>
  <c r="L1363" i="8"/>
  <c r="M1363" i="8"/>
  <c r="N1363" i="8"/>
  <c r="O1363" i="8"/>
  <c r="P1363" i="8"/>
  <c r="Q1363" i="8"/>
  <c r="R1363" i="8"/>
  <c r="S1363" i="8"/>
  <c r="T1363" i="8"/>
  <c r="U1363" i="8"/>
  <c r="V1363" i="8"/>
  <c r="W1363" i="8"/>
  <c r="B1364" i="8"/>
  <c r="C1364" i="8"/>
  <c r="D1364" i="8"/>
  <c r="E1364" i="8"/>
  <c r="F1364" i="8"/>
  <c r="G1364" i="8"/>
  <c r="H1364" i="8"/>
  <c r="I1364" i="8"/>
  <c r="J1364" i="8"/>
  <c r="K1364" i="8"/>
  <c r="L1364" i="8"/>
  <c r="M1364" i="8"/>
  <c r="N1364" i="8"/>
  <c r="O1364" i="8"/>
  <c r="P1364" i="8"/>
  <c r="Q1364" i="8"/>
  <c r="R1364" i="8"/>
  <c r="S1364" i="8"/>
  <c r="T1364" i="8"/>
  <c r="U1364" i="8"/>
  <c r="V1364" i="8"/>
  <c r="W1364" i="8"/>
  <c r="B1366" i="8"/>
  <c r="C1366" i="8"/>
  <c r="D1366" i="8"/>
  <c r="E1366" i="8"/>
  <c r="F1366" i="8"/>
  <c r="G1366" i="8"/>
  <c r="H1366" i="8"/>
  <c r="I1366" i="8"/>
  <c r="J1366" i="8"/>
  <c r="K1366" i="8"/>
  <c r="L1366" i="8"/>
  <c r="M1366" i="8"/>
  <c r="N1366" i="8"/>
  <c r="O1366" i="8"/>
  <c r="P1366" i="8"/>
  <c r="Q1366" i="8"/>
  <c r="R1366" i="8"/>
  <c r="S1366" i="8"/>
  <c r="T1366" i="8"/>
  <c r="U1366" i="8"/>
  <c r="V1366" i="8"/>
  <c r="W1366" i="8"/>
  <c r="B1367" i="8"/>
  <c r="C1367" i="8"/>
  <c r="D1367" i="8"/>
  <c r="E1367" i="8"/>
  <c r="F1367" i="8"/>
  <c r="G1367" i="8"/>
  <c r="H1367" i="8"/>
  <c r="I1367" i="8"/>
  <c r="J1367" i="8"/>
  <c r="K1367" i="8"/>
  <c r="L1367" i="8"/>
  <c r="M1367" i="8"/>
  <c r="N1367" i="8"/>
  <c r="O1367" i="8"/>
  <c r="P1367" i="8"/>
  <c r="Q1367" i="8"/>
  <c r="R1367" i="8"/>
  <c r="S1367" i="8"/>
  <c r="T1367" i="8"/>
  <c r="U1367" i="8"/>
  <c r="V1367" i="8"/>
  <c r="W1367" i="8"/>
  <c r="B1370" i="8"/>
  <c r="C1370" i="8"/>
  <c r="D1370" i="8"/>
  <c r="E1370" i="8"/>
  <c r="F1370" i="8"/>
  <c r="G1370" i="8"/>
  <c r="H1370" i="8"/>
  <c r="I1370" i="8"/>
  <c r="J1370" i="8"/>
  <c r="K1370" i="8"/>
  <c r="L1370" i="8"/>
  <c r="M1370" i="8"/>
  <c r="N1370" i="8"/>
  <c r="O1370" i="8"/>
  <c r="P1370" i="8"/>
  <c r="Q1370" i="8"/>
  <c r="R1370" i="8"/>
  <c r="S1370" i="8"/>
  <c r="T1370" i="8"/>
  <c r="U1370" i="8"/>
  <c r="V1370" i="8"/>
  <c r="W1370" i="8"/>
  <c r="B1372" i="8"/>
  <c r="C1372" i="8"/>
  <c r="D1372" i="8"/>
  <c r="E1372" i="8"/>
  <c r="F1372" i="8"/>
  <c r="G1372" i="8"/>
  <c r="H1372" i="8"/>
  <c r="I1372" i="8"/>
  <c r="J1372" i="8"/>
  <c r="K1372" i="8"/>
  <c r="L1372" i="8"/>
  <c r="M1372" i="8"/>
  <c r="N1372" i="8"/>
  <c r="O1372" i="8"/>
  <c r="P1372" i="8"/>
  <c r="Q1372" i="8"/>
  <c r="R1372" i="8"/>
  <c r="S1372" i="8"/>
  <c r="T1372" i="8"/>
  <c r="U1372" i="8"/>
  <c r="V1372" i="8"/>
  <c r="W1372" i="8"/>
  <c r="B1373" i="8"/>
  <c r="C1373" i="8"/>
  <c r="D1373" i="8"/>
  <c r="E1373" i="8"/>
  <c r="F1373" i="8"/>
  <c r="G1373" i="8"/>
  <c r="H1373" i="8"/>
  <c r="I1373" i="8"/>
  <c r="J1373" i="8"/>
  <c r="K1373" i="8"/>
  <c r="L1373" i="8"/>
  <c r="M1373" i="8"/>
  <c r="N1373" i="8"/>
  <c r="O1373" i="8"/>
  <c r="P1373" i="8"/>
  <c r="Q1373" i="8"/>
  <c r="R1373" i="8"/>
  <c r="S1373" i="8"/>
  <c r="T1373" i="8"/>
  <c r="U1373" i="8"/>
  <c r="V1373" i="8"/>
  <c r="W1373" i="8"/>
  <c r="B1375" i="8"/>
  <c r="C1375" i="8"/>
  <c r="D1375" i="8"/>
  <c r="E1375" i="8"/>
  <c r="F1375" i="8"/>
  <c r="G1375" i="8"/>
  <c r="H1375" i="8"/>
  <c r="I1375" i="8"/>
  <c r="J1375" i="8"/>
  <c r="K1375" i="8"/>
  <c r="L1375" i="8"/>
  <c r="M1375" i="8"/>
  <c r="N1375" i="8"/>
  <c r="O1375" i="8"/>
  <c r="P1375" i="8"/>
  <c r="Q1375" i="8"/>
  <c r="R1375" i="8"/>
  <c r="S1375" i="8"/>
  <c r="T1375" i="8"/>
  <c r="U1375" i="8"/>
  <c r="V1375" i="8"/>
  <c r="W1375" i="8"/>
  <c r="B1376" i="8"/>
  <c r="C1376" i="8"/>
  <c r="D1376" i="8"/>
  <c r="E1376" i="8"/>
  <c r="F1376" i="8"/>
  <c r="G1376" i="8"/>
  <c r="H1376" i="8"/>
  <c r="I1376" i="8"/>
  <c r="J1376" i="8"/>
  <c r="K1376" i="8"/>
  <c r="L1376" i="8"/>
  <c r="M1376" i="8"/>
  <c r="N1376" i="8"/>
  <c r="O1376" i="8"/>
  <c r="P1376" i="8"/>
  <c r="Q1376" i="8"/>
  <c r="R1376" i="8"/>
  <c r="S1376" i="8"/>
  <c r="T1376" i="8"/>
  <c r="U1376" i="8"/>
  <c r="V1376" i="8"/>
  <c r="W1376" i="8"/>
  <c r="B1377" i="8"/>
  <c r="C1377" i="8"/>
  <c r="D1377" i="8"/>
  <c r="E1377" i="8"/>
  <c r="F1377" i="8"/>
  <c r="G1377" i="8"/>
  <c r="H1377" i="8"/>
  <c r="I1377" i="8"/>
  <c r="J1377" i="8"/>
  <c r="K1377" i="8"/>
  <c r="L1377" i="8"/>
  <c r="M1377" i="8"/>
  <c r="N1377" i="8"/>
  <c r="O1377" i="8"/>
  <c r="P1377" i="8"/>
  <c r="Q1377" i="8"/>
  <c r="R1377" i="8"/>
  <c r="S1377" i="8"/>
  <c r="T1377" i="8"/>
  <c r="U1377" i="8"/>
  <c r="V1377" i="8"/>
  <c r="W1377" i="8"/>
  <c r="B1382" i="8"/>
  <c r="C1382" i="8"/>
  <c r="D1382" i="8"/>
  <c r="E1382" i="8"/>
  <c r="F1382" i="8"/>
  <c r="G1382" i="8"/>
  <c r="H1382" i="8"/>
  <c r="I1382" i="8"/>
  <c r="J1382" i="8"/>
  <c r="K1382" i="8"/>
  <c r="L1382" i="8"/>
  <c r="M1382" i="8"/>
  <c r="N1382" i="8"/>
  <c r="O1382" i="8"/>
  <c r="P1382" i="8"/>
  <c r="Q1382" i="8"/>
  <c r="R1382" i="8"/>
  <c r="S1382" i="8"/>
  <c r="T1382" i="8"/>
  <c r="U1382" i="8"/>
  <c r="V1382" i="8"/>
  <c r="W1382" i="8"/>
  <c r="B1383" i="8"/>
  <c r="C1383" i="8"/>
  <c r="D1383" i="8"/>
  <c r="E1383" i="8"/>
  <c r="F1383" i="8"/>
  <c r="G1383" i="8"/>
  <c r="H1383" i="8"/>
  <c r="I1383" i="8"/>
  <c r="J1383" i="8"/>
  <c r="K1383" i="8"/>
  <c r="L1383" i="8"/>
  <c r="M1383" i="8"/>
  <c r="N1383" i="8"/>
  <c r="O1383" i="8"/>
  <c r="P1383" i="8"/>
  <c r="Q1383" i="8"/>
  <c r="R1383" i="8"/>
  <c r="S1383" i="8"/>
  <c r="T1383" i="8"/>
  <c r="U1383" i="8"/>
  <c r="V1383" i="8"/>
  <c r="W1383" i="8"/>
  <c r="B1389" i="8"/>
  <c r="C1389" i="8"/>
  <c r="D1389" i="8"/>
  <c r="E1389" i="8"/>
  <c r="F1389" i="8"/>
  <c r="G1389" i="8"/>
  <c r="H1389" i="8"/>
  <c r="I1389" i="8"/>
  <c r="J1389" i="8"/>
  <c r="K1389" i="8"/>
  <c r="L1389" i="8"/>
  <c r="M1389" i="8"/>
  <c r="N1389" i="8"/>
  <c r="O1389" i="8"/>
  <c r="P1389" i="8"/>
  <c r="Q1389" i="8"/>
  <c r="R1389" i="8"/>
  <c r="S1389" i="8"/>
  <c r="T1389" i="8"/>
  <c r="U1389" i="8"/>
  <c r="V1389" i="8"/>
  <c r="W1389" i="8"/>
  <c r="B1390" i="8"/>
  <c r="C1390" i="8"/>
  <c r="D1390" i="8"/>
  <c r="E1390" i="8"/>
  <c r="F1390" i="8"/>
  <c r="G1390" i="8"/>
  <c r="H1390" i="8"/>
  <c r="I1390" i="8"/>
  <c r="J1390" i="8"/>
  <c r="K1390" i="8"/>
  <c r="L1390" i="8"/>
  <c r="M1390" i="8"/>
  <c r="N1390" i="8"/>
  <c r="O1390" i="8"/>
  <c r="P1390" i="8"/>
  <c r="Q1390" i="8"/>
  <c r="R1390" i="8"/>
  <c r="S1390" i="8"/>
  <c r="T1390" i="8"/>
  <c r="U1390" i="8"/>
  <c r="V1390" i="8"/>
  <c r="W1390" i="8"/>
  <c r="B1392" i="8"/>
  <c r="C1392" i="8"/>
  <c r="D1392" i="8"/>
  <c r="E1392" i="8"/>
  <c r="F1392" i="8"/>
  <c r="G1392" i="8"/>
  <c r="H1392" i="8"/>
  <c r="I1392" i="8"/>
  <c r="J1392" i="8"/>
  <c r="K1392" i="8"/>
  <c r="L1392" i="8"/>
  <c r="M1392" i="8"/>
  <c r="N1392" i="8"/>
  <c r="O1392" i="8"/>
  <c r="P1392" i="8"/>
  <c r="Q1392" i="8"/>
  <c r="R1392" i="8"/>
  <c r="S1392" i="8"/>
  <c r="T1392" i="8"/>
  <c r="U1392" i="8"/>
  <c r="V1392" i="8"/>
  <c r="W1392" i="8"/>
  <c r="B1393" i="8"/>
  <c r="C1393" i="8"/>
  <c r="D1393" i="8"/>
  <c r="E1393" i="8"/>
  <c r="F1393" i="8"/>
  <c r="G1393" i="8"/>
  <c r="H1393" i="8"/>
  <c r="I1393" i="8"/>
  <c r="J1393" i="8"/>
  <c r="K1393" i="8"/>
  <c r="L1393" i="8"/>
  <c r="M1393" i="8"/>
  <c r="N1393" i="8"/>
  <c r="O1393" i="8"/>
  <c r="P1393" i="8"/>
  <c r="Q1393" i="8"/>
  <c r="R1393" i="8"/>
  <c r="S1393" i="8"/>
  <c r="T1393" i="8"/>
  <c r="U1393" i="8"/>
  <c r="V1393" i="8"/>
  <c r="W1393" i="8"/>
  <c r="B1394" i="8"/>
  <c r="C1394" i="8"/>
  <c r="D1394" i="8"/>
  <c r="E1394" i="8"/>
  <c r="F1394" i="8"/>
  <c r="G1394" i="8"/>
  <c r="H1394" i="8"/>
  <c r="I1394" i="8"/>
  <c r="J1394" i="8"/>
  <c r="K1394" i="8"/>
  <c r="L1394" i="8"/>
  <c r="M1394" i="8"/>
  <c r="N1394" i="8"/>
  <c r="O1394" i="8"/>
  <c r="P1394" i="8"/>
  <c r="Q1394" i="8"/>
  <c r="R1394" i="8"/>
  <c r="S1394" i="8"/>
  <c r="T1394" i="8"/>
  <c r="U1394" i="8"/>
  <c r="V1394" i="8"/>
  <c r="W1394" i="8"/>
  <c r="B1397" i="8"/>
  <c r="C1397" i="8"/>
  <c r="D1397" i="8"/>
  <c r="E1397" i="8"/>
  <c r="F1397" i="8"/>
  <c r="G1397" i="8"/>
  <c r="H1397" i="8"/>
  <c r="I1397" i="8"/>
  <c r="J1397" i="8"/>
  <c r="K1397" i="8"/>
  <c r="L1397" i="8"/>
  <c r="M1397" i="8"/>
  <c r="N1397" i="8"/>
  <c r="O1397" i="8"/>
  <c r="P1397" i="8"/>
  <c r="Q1397" i="8"/>
  <c r="R1397" i="8"/>
  <c r="S1397" i="8"/>
  <c r="T1397" i="8"/>
  <c r="U1397" i="8"/>
  <c r="V1397" i="8"/>
  <c r="W1397" i="8"/>
  <c r="B1399" i="8"/>
  <c r="C1399" i="8"/>
  <c r="D1399" i="8"/>
  <c r="E1399" i="8"/>
  <c r="F1399" i="8"/>
  <c r="G1399" i="8"/>
  <c r="H1399" i="8"/>
  <c r="I1399" i="8"/>
  <c r="J1399" i="8"/>
  <c r="K1399" i="8"/>
  <c r="L1399" i="8"/>
  <c r="M1399" i="8"/>
  <c r="N1399" i="8"/>
  <c r="O1399" i="8"/>
  <c r="P1399" i="8"/>
  <c r="Q1399" i="8"/>
  <c r="R1399" i="8"/>
  <c r="S1399" i="8"/>
  <c r="T1399" i="8"/>
  <c r="U1399" i="8"/>
  <c r="V1399" i="8"/>
  <c r="W1399" i="8"/>
  <c r="B1400" i="8"/>
  <c r="C1400" i="8"/>
  <c r="D1400" i="8"/>
  <c r="E1400" i="8"/>
  <c r="F1400" i="8"/>
  <c r="G1400" i="8"/>
  <c r="H1400" i="8"/>
  <c r="I1400" i="8"/>
  <c r="J1400" i="8"/>
  <c r="K1400" i="8"/>
  <c r="L1400" i="8"/>
  <c r="M1400" i="8"/>
  <c r="N1400" i="8"/>
  <c r="O1400" i="8"/>
  <c r="P1400" i="8"/>
  <c r="Q1400" i="8"/>
  <c r="R1400" i="8"/>
  <c r="S1400" i="8"/>
  <c r="T1400" i="8"/>
  <c r="U1400" i="8"/>
  <c r="V1400" i="8"/>
  <c r="W1400" i="8"/>
  <c r="B1401" i="8"/>
  <c r="C1401" i="8"/>
  <c r="D1401" i="8"/>
  <c r="E1401" i="8"/>
  <c r="F1401" i="8"/>
  <c r="G1401" i="8"/>
  <c r="H1401" i="8"/>
  <c r="I1401" i="8"/>
  <c r="J1401" i="8"/>
  <c r="K1401" i="8"/>
  <c r="L1401" i="8"/>
  <c r="M1401" i="8"/>
  <c r="N1401" i="8"/>
  <c r="O1401" i="8"/>
  <c r="P1401" i="8"/>
  <c r="Q1401" i="8"/>
  <c r="R1401" i="8"/>
  <c r="S1401" i="8"/>
  <c r="T1401" i="8"/>
  <c r="U1401" i="8"/>
  <c r="V1401" i="8"/>
  <c r="W1401" i="8"/>
  <c r="B1404" i="8"/>
  <c r="C1404" i="8"/>
  <c r="D1404" i="8"/>
  <c r="E1404" i="8"/>
  <c r="F1404" i="8"/>
  <c r="G1404" i="8"/>
  <c r="H1404" i="8"/>
  <c r="I1404" i="8"/>
  <c r="J1404" i="8"/>
  <c r="K1404" i="8"/>
  <c r="L1404" i="8"/>
  <c r="M1404" i="8"/>
  <c r="N1404" i="8"/>
  <c r="O1404" i="8"/>
  <c r="P1404" i="8"/>
  <c r="Q1404" i="8"/>
  <c r="R1404" i="8"/>
  <c r="S1404" i="8"/>
  <c r="T1404" i="8"/>
  <c r="U1404" i="8"/>
  <c r="V1404" i="8"/>
  <c r="W1404" i="8"/>
  <c r="B1405" i="8"/>
  <c r="C1405" i="8"/>
  <c r="D1405" i="8"/>
  <c r="E1405" i="8"/>
  <c r="F1405" i="8"/>
  <c r="G1405" i="8"/>
  <c r="H1405" i="8"/>
  <c r="I1405" i="8"/>
  <c r="J1405" i="8"/>
  <c r="K1405" i="8"/>
  <c r="L1405" i="8"/>
  <c r="M1405" i="8"/>
  <c r="N1405" i="8"/>
  <c r="O1405" i="8"/>
  <c r="P1405" i="8"/>
  <c r="Q1405" i="8"/>
  <c r="R1405" i="8"/>
  <c r="S1405" i="8"/>
  <c r="T1405" i="8"/>
  <c r="U1405" i="8"/>
  <c r="V1405" i="8"/>
  <c r="W1405" i="8"/>
  <c r="B1407" i="8"/>
  <c r="C1407" i="8"/>
  <c r="D1407" i="8"/>
  <c r="E1407" i="8"/>
  <c r="F1407" i="8"/>
  <c r="G1407" i="8"/>
  <c r="H1407" i="8"/>
  <c r="I1407" i="8"/>
  <c r="J1407" i="8"/>
  <c r="K1407" i="8"/>
  <c r="L1407" i="8"/>
  <c r="M1407" i="8"/>
  <c r="N1407" i="8"/>
  <c r="O1407" i="8"/>
  <c r="P1407" i="8"/>
  <c r="Q1407" i="8"/>
  <c r="R1407" i="8"/>
  <c r="S1407" i="8"/>
  <c r="T1407" i="8"/>
  <c r="U1407" i="8"/>
  <c r="V1407" i="8"/>
  <c r="W1407" i="8"/>
  <c r="B1410" i="8"/>
  <c r="C1410" i="8"/>
  <c r="D1410" i="8"/>
  <c r="E1410" i="8"/>
  <c r="F1410" i="8"/>
  <c r="G1410" i="8"/>
  <c r="H1410" i="8"/>
  <c r="I1410" i="8"/>
  <c r="J1410" i="8"/>
  <c r="K1410" i="8"/>
  <c r="L1410" i="8"/>
  <c r="M1410" i="8"/>
  <c r="N1410" i="8"/>
  <c r="O1410" i="8"/>
  <c r="P1410" i="8"/>
  <c r="Q1410" i="8"/>
  <c r="R1410" i="8"/>
  <c r="S1410" i="8"/>
  <c r="T1410" i="8"/>
  <c r="U1410" i="8"/>
  <c r="V1410" i="8"/>
  <c r="W1410" i="8"/>
  <c r="B1411" i="8"/>
  <c r="C1411" i="8"/>
  <c r="D1411" i="8"/>
  <c r="E1411" i="8"/>
  <c r="F1411" i="8"/>
  <c r="G1411" i="8"/>
  <c r="H1411" i="8"/>
  <c r="I1411" i="8"/>
  <c r="J1411" i="8"/>
  <c r="K1411" i="8"/>
  <c r="L1411" i="8"/>
  <c r="M1411" i="8"/>
  <c r="N1411" i="8"/>
  <c r="O1411" i="8"/>
  <c r="P1411" i="8"/>
  <c r="Q1411" i="8"/>
  <c r="R1411" i="8"/>
  <c r="S1411" i="8"/>
  <c r="T1411" i="8"/>
  <c r="U1411" i="8"/>
  <c r="V1411" i="8"/>
  <c r="W1411" i="8"/>
  <c r="B1412" i="8"/>
  <c r="C1412" i="8"/>
  <c r="D1412" i="8"/>
  <c r="E1412" i="8"/>
  <c r="F1412" i="8"/>
  <c r="G1412" i="8"/>
  <c r="H1412" i="8"/>
  <c r="I1412" i="8"/>
  <c r="J1412" i="8"/>
  <c r="K1412" i="8"/>
  <c r="L1412" i="8"/>
  <c r="M1412" i="8"/>
  <c r="N1412" i="8"/>
  <c r="O1412" i="8"/>
  <c r="P1412" i="8"/>
  <c r="Q1412" i="8"/>
  <c r="R1412" i="8"/>
  <c r="S1412" i="8"/>
  <c r="T1412" i="8"/>
  <c r="U1412" i="8"/>
  <c r="V1412" i="8"/>
  <c r="W1412" i="8"/>
  <c r="B1414" i="8"/>
  <c r="C1414" i="8"/>
  <c r="D1414" i="8"/>
  <c r="E1414" i="8"/>
  <c r="F1414" i="8"/>
  <c r="G1414" i="8"/>
  <c r="H1414" i="8"/>
  <c r="I1414" i="8"/>
  <c r="J1414" i="8"/>
  <c r="K1414" i="8"/>
  <c r="L1414" i="8"/>
  <c r="M1414" i="8"/>
  <c r="N1414" i="8"/>
  <c r="O1414" i="8"/>
  <c r="P1414" i="8"/>
  <c r="Q1414" i="8"/>
  <c r="R1414" i="8"/>
  <c r="S1414" i="8"/>
  <c r="T1414" i="8"/>
  <c r="U1414" i="8"/>
  <c r="V1414" i="8"/>
  <c r="W1414" i="8"/>
  <c r="B1415" i="8"/>
  <c r="C1415" i="8"/>
  <c r="D1415" i="8"/>
  <c r="E1415" i="8"/>
  <c r="F1415" i="8"/>
  <c r="G1415" i="8"/>
  <c r="H1415" i="8"/>
  <c r="I1415" i="8"/>
  <c r="J1415" i="8"/>
  <c r="K1415" i="8"/>
  <c r="L1415" i="8"/>
  <c r="M1415" i="8"/>
  <c r="N1415" i="8"/>
  <c r="O1415" i="8"/>
  <c r="P1415" i="8"/>
  <c r="Q1415" i="8"/>
  <c r="R1415" i="8"/>
  <c r="S1415" i="8"/>
  <c r="T1415" i="8"/>
  <c r="U1415" i="8"/>
  <c r="V1415" i="8"/>
  <c r="W1415" i="8"/>
  <c r="B1416" i="8"/>
  <c r="C1416" i="8"/>
  <c r="D1416" i="8"/>
  <c r="E1416" i="8"/>
  <c r="F1416" i="8"/>
  <c r="G1416" i="8"/>
  <c r="H1416" i="8"/>
  <c r="I1416" i="8"/>
  <c r="J1416" i="8"/>
  <c r="K1416" i="8"/>
  <c r="L1416" i="8"/>
  <c r="M1416" i="8"/>
  <c r="N1416" i="8"/>
  <c r="O1416" i="8"/>
  <c r="P1416" i="8"/>
  <c r="Q1416" i="8"/>
  <c r="R1416" i="8"/>
  <c r="S1416" i="8"/>
  <c r="T1416" i="8"/>
  <c r="U1416" i="8"/>
  <c r="V1416" i="8"/>
  <c r="W1416" i="8"/>
  <c r="B1417" i="8"/>
  <c r="C1417" i="8"/>
  <c r="D1417" i="8"/>
  <c r="E1417" i="8"/>
  <c r="F1417" i="8"/>
  <c r="G1417" i="8"/>
  <c r="H1417" i="8"/>
  <c r="I1417" i="8"/>
  <c r="J1417" i="8"/>
  <c r="K1417" i="8"/>
  <c r="L1417" i="8"/>
  <c r="M1417" i="8"/>
  <c r="N1417" i="8"/>
  <c r="O1417" i="8"/>
  <c r="P1417" i="8"/>
  <c r="Q1417" i="8"/>
  <c r="R1417" i="8"/>
  <c r="S1417" i="8"/>
  <c r="T1417" i="8"/>
  <c r="U1417" i="8"/>
  <c r="V1417" i="8"/>
  <c r="W1417" i="8"/>
  <c r="B1419" i="8"/>
  <c r="C1419" i="8"/>
  <c r="D1419" i="8"/>
  <c r="E1419" i="8"/>
  <c r="F1419" i="8"/>
  <c r="G1419" i="8"/>
  <c r="H1419" i="8"/>
  <c r="I1419" i="8"/>
  <c r="J1419" i="8"/>
  <c r="K1419" i="8"/>
  <c r="L1419" i="8"/>
  <c r="M1419" i="8"/>
  <c r="N1419" i="8"/>
  <c r="O1419" i="8"/>
  <c r="P1419" i="8"/>
  <c r="Q1419" i="8"/>
  <c r="R1419" i="8"/>
  <c r="S1419" i="8"/>
  <c r="T1419" i="8"/>
  <c r="U1419" i="8"/>
  <c r="V1419" i="8"/>
  <c r="W1419" i="8"/>
  <c r="B1420" i="8"/>
  <c r="C1420" i="8"/>
  <c r="D1420" i="8"/>
  <c r="E1420" i="8"/>
  <c r="F1420" i="8"/>
  <c r="G1420" i="8"/>
  <c r="H1420" i="8"/>
  <c r="I1420" i="8"/>
  <c r="J1420" i="8"/>
  <c r="K1420" i="8"/>
  <c r="L1420" i="8"/>
  <c r="M1420" i="8"/>
  <c r="N1420" i="8"/>
  <c r="O1420" i="8"/>
  <c r="P1420" i="8"/>
  <c r="Q1420" i="8"/>
  <c r="R1420" i="8"/>
  <c r="S1420" i="8"/>
  <c r="T1420" i="8"/>
  <c r="U1420" i="8"/>
  <c r="V1420" i="8"/>
  <c r="W1420" i="8"/>
  <c r="B1421" i="8"/>
  <c r="C1421" i="8"/>
  <c r="D1421" i="8"/>
  <c r="E1421" i="8"/>
  <c r="F1421" i="8"/>
  <c r="G1421" i="8"/>
  <c r="H1421" i="8"/>
  <c r="I1421" i="8"/>
  <c r="J1421" i="8"/>
  <c r="K1421" i="8"/>
  <c r="L1421" i="8"/>
  <c r="M1421" i="8"/>
  <c r="N1421" i="8"/>
  <c r="O1421" i="8"/>
  <c r="P1421" i="8"/>
  <c r="Q1421" i="8"/>
  <c r="R1421" i="8"/>
  <c r="S1421" i="8"/>
  <c r="T1421" i="8"/>
  <c r="U1421" i="8"/>
  <c r="V1421" i="8"/>
  <c r="W1421" i="8"/>
  <c r="B1422" i="8"/>
  <c r="C1422" i="8"/>
  <c r="D1422" i="8"/>
  <c r="E1422" i="8"/>
  <c r="F1422" i="8"/>
  <c r="G1422" i="8"/>
  <c r="H1422" i="8"/>
  <c r="I1422" i="8"/>
  <c r="J1422" i="8"/>
  <c r="K1422" i="8"/>
  <c r="L1422" i="8"/>
  <c r="M1422" i="8"/>
  <c r="N1422" i="8"/>
  <c r="O1422" i="8"/>
  <c r="P1422" i="8"/>
  <c r="Q1422" i="8"/>
  <c r="R1422" i="8"/>
  <c r="S1422" i="8"/>
  <c r="T1422" i="8"/>
  <c r="U1422" i="8"/>
  <c r="V1422" i="8"/>
  <c r="W1422" i="8"/>
  <c r="B1423" i="8"/>
  <c r="C1423" i="8"/>
  <c r="D1423" i="8"/>
  <c r="E1423" i="8"/>
  <c r="F1423" i="8"/>
  <c r="G1423" i="8"/>
  <c r="H1423" i="8"/>
  <c r="I1423" i="8"/>
  <c r="J1423" i="8"/>
  <c r="K1423" i="8"/>
  <c r="L1423" i="8"/>
  <c r="M1423" i="8"/>
  <c r="N1423" i="8"/>
  <c r="O1423" i="8"/>
  <c r="P1423" i="8"/>
  <c r="Q1423" i="8"/>
  <c r="R1423" i="8"/>
  <c r="S1423" i="8"/>
  <c r="T1423" i="8"/>
  <c r="U1423" i="8"/>
  <c r="V1423" i="8"/>
  <c r="W1423" i="8"/>
  <c r="B1424" i="8"/>
  <c r="C1424" i="8"/>
  <c r="D1424" i="8"/>
  <c r="E1424" i="8"/>
  <c r="F1424" i="8"/>
  <c r="G1424" i="8"/>
  <c r="H1424" i="8"/>
  <c r="I1424" i="8"/>
  <c r="J1424" i="8"/>
  <c r="K1424" i="8"/>
  <c r="L1424" i="8"/>
  <c r="M1424" i="8"/>
  <c r="N1424" i="8"/>
  <c r="O1424" i="8"/>
  <c r="P1424" i="8"/>
  <c r="Q1424" i="8"/>
  <c r="R1424" i="8"/>
  <c r="S1424" i="8"/>
  <c r="T1424" i="8"/>
  <c r="U1424" i="8"/>
  <c r="V1424" i="8"/>
  <c r="W1424" i="8"/>
  <c r="B1425" i="8"/>
  <c r="C1425" i="8"/>
  <c r="D1425" i="8"/>
  <c r="E1425" i="8"/>
  <c r="F1425" i="8"/>
  <c r="G1425" i="8"/>
  <c r="H1425" i="8"/>
  <c r="I1425" i="8"/>
  <c r="J1425" i="8"/>
  <c r="K1425" i="8"/>
  <c r="L1425" i="8"/>
  <c r="M1425" i="8"/>
  <c r="N1425" i="8"/>
  <c r="O1425" i="8"/>
  <c r="P1425" i="8"/>
  <c r="Q1425" i="8"/>
  <c r="R1425" i="8"/>
  <c r="S1425" i="8"/>
  <c r="T1425" i="8"/>
  <c r="U1425" i="8"/>
  <c r="V1425" i="8"/>
  <c r="W1425" i="8"/>
  <c r="B1429" i="8"/>
  <c r="C1429" i="8"/>
  <c r="D1429" i="8"/>
  <c r="E1429" i="8"/>
  <c r="F1429" i="8"/>
  <c r="G1429" i="8"/>
  <c r="H1429" i="8"/>
  <c r="I1429" i="8"/>
  <c r="J1429" i="8"/>
  <c r="K1429" i="8"/>
  <c r="L1429" i="8"/>
  <c r="M1429" i="8"/>
  <c r="N1429" i="8"/>
  <c r="O1429" i="8"/>
  <c r="P1429" i="8"/>
  <c r="Q1429" i="8"/>
  <c r="R1429" i="8"/>
  <c r="S1429" i="8"/>
  <c r="T1429" i="8"/>
  <c r="U1429" i="8"/>
  <c r="V1429" i="8"/>
  <c r="W1429" i="8"/>
  <c r="B1433" i="8"/>
  <c r="C1433" i="8"/>
  <c r="D1433" i="8"/>
  <c r="E1433" i="8"/>
  <c r="F1433" i="8"/>
  <c r="G1433" i="8"/>
  <c r="H1433" i="8"/>
  <c r="I1433" i="8"/>
  <c r="J1433" i="8"/>
  <c r="K1433" i="8"/>
  <c r="L1433" i="8"/>
  <c r="M1433" i="8"/>
  <c r="N1433" i="8"/>
  <c r="O1433" i="8"/>
  <c r="P1433" i="8"/>
  <c r="Q1433" i="8"/>
  <c r="R1433" i="8"/>
  <c r="S1433" i="8"/>
  <c r="T1433" i="8"/>
  <c r="U1433" i="8"/>
  <c r="V1433" i="8"/>
  <c r="W1433" i="8"/>
  <c r="B1435" i="8"/>
  <c r="C1435" i="8"/>
  <c r="D1435" i="8"/>
  <c r="E1435" i="8"/>
  <c r="F1435" i="8"/>
  <c r="G1435" i="8"/>
  <c r="H1435" i="8"/>
  <c r="I1435" i="8"/>
  <c r="J1435" i="8"/>
  <c r="K1435" i="8"/>
  <c r="L1435" i="8"/>
  <c r="M1435" i="8"/>
  <c r="N1435" i="8"/>
  <c r="O1435" i="8"/>
  <c r="P1435" i="8"/>
  <c r="Q1435" i="8"/>
  <c r="R1435" i="8"/>
  <c r="S1435" i="8"/>
  <c r="T1435" i="8"/>
  <c r="U1435" i="8"/>
  <c r="V1435" i="8"/>
  <c r="W1435" i="8"/>
  <c r="B1436" i="8"/>
  <c r="C1436" i="8"/>
  <c r="D1436" i="8"/>
  <c r="E1436" i="8"/>
  <c r="F1436" i="8"/>
  <c r="G1436" i="8"/>
  <c r="H1436" i="8"/>
  <c r="I1436" i="8"/>
  <c r="J1436" i="8"/>
  <c r="K1436" i="8"/>
  <c r="L1436" i="8"/>
  <c r="M1436" i="8"/>
  <c r="N1436" i="8"/>
  <c r="O1436" i="8"/>
  <c r="P1436" i="8"/>
  <c r="Q1436" i="8"/>
  <c r="R1436" i="8"/>
  <c r="S1436" i="8"/>
  <c r="T1436" i="8"/>
  <c r="U1436" i="8"/>
  <c r="V1436" i="8"/>
  <c r="W1436" i="8"/>
  <c r="B1438" i="8"/>
  <c r="C1438" i="8"/>
  <c r="D1438" i="8"/>
  <c r="E1438" i="8"/>
  <c r="F1438" i="8"/>
  <c r="G1438" i="8"/>
  <c r="H1438" i="8"/>
  <c r="I1438" i="8"/>
  <c r="J1438" i="8"/>
  <c r="K1438" i="8"/>
  <c r="L1438" i="8"/>
  <c r="M1438" i="8"/>
  <c r="N1438" i="8"/>
  <c r="O1438" i="8"/>
  <c r="P1438" i="8"/>
  <c r="Q1438" i="8"/>
  <c r="R1438" i="8"/>
  <c r="S1438" i="8"/>
  <c r="T1438" i="8"/>
  <c r="U1438" i="8"/>
  <c r="V1438" i="8"/>
  <c r="W1438" i="8"/>
  <c r="B1442" i="8"/>
  <c r="C1442" i="8"/>
  <c r="D1442" i="8"/>
  <c r="E1442" i="8"/>
  <c r="F1442" i="8"/>
  <c r="G1442" i="8"/>
  <c r="H1442" i="8"/>
  <c r="I1442" i="8"/>
  <c r="J1442" i="8"/>
  <c r="K1442" i="8"/>
  <c r="L1442" i="8"/>
  <c r="M1442" i="8"/>
  <c r="N1442" i="8"/>
  <c r="O1442" i="8"/>
  <c r="P1442" i="8"/>
  <c r="Q1442" i="8"/>
  <c r="R1442" i="8"/>
  <c r="S1442" i="8"/>
  <c r="T1442" i="8"/>
  <c r="U1442" i="8"/>
  <c r="V1442" i="8"/>
  <c r="W1442" i="8"/>
  <c r="B1443" i="8"/>
  <c r="C1443" i="8"/>
  <c r="D1443" i="8"/>
  <c r="E1443" i="8"/>
  <c r="F1443" i="8"/>
  <c r="G1443" i="8"/>
  <c r="H1443" i="8"/>
  <c r="I1443" i="8"/>
  <c r="J1443" i="8"/>
  <c r="K1443" i="8"/>
  <c r="L1443" i="8"/>
  <c r="M1443" i="8"/>
  <c r="N1443" i="8"/>
  <c r="O1443" i="8"/>
  <c r="P1443" i="8"/>
  <c r="Q1443" i="8"/>
  <c r="R1443" i="8"/>
  <c r="S1443" i="8"/>
  <c r="T1443" i="8"/>
  <c r="U1443" i="8"/>
  <c r="V1443" i="8"/>
  <c r="W1443" i="8"/>
  <c r="B1445" i="8"/>
  <c r="C1445" i="8"/>
  <c r="D1445" i="8"/>
  <c r="E1445" i="8"/>
  <c r="F1445" i="8"/>
  <c r="G1445" i="8"/>
  <c r="H1445" i="8"/>
  <c r="I1445" i="8"/>
  <c r="J1445" i="8"/>
  <c r="K1445" i="8"/>
  <c r="L1445" i="8"/>
  <c r="M1445" i="8"/>
  <c r="N1445" i="8"/>
  <c r="O1445" i="8"/>
  <c r="P1445" i="8"/>
  <c r="Q1445" i="8"/>
  <c r="R1445" i="8"/>
  <c r="S1445" i="8"/>
  <c r="T1445" i="8"/>
  <c r="U1445" i="8"/>
  <c r="V1445" i="8"/>
  <c r="W1445" i="8"/>
  <c r="B1449" i="8"/>
  <c r="C1449" i="8"/>
  <c r="D1449" i="8"/>
  <c r="E1449" i="8"/>
  <c r="F1449" i="8"/>
  <c r="G1449" i="8"/>
  <c r="H1449" i="8"/>
  <c r="I1449" i="8"/>
  <c r="J1449" i="8"/>
  <c r="K1449" i="8"/>
  <c r="L1449" i="8"/>
  <c r="M1449" i="8"/>
  <c r="N1449" i="8"/>
  <c r="O1449" i="8"/>
  <c r="P1449" i="8"/>
  <c r="Q1449" i="8"/>
  <c r="R1449" i="8"/>
  <c r="S1449" i="8"/>
  <c r="T1449" i="8"/>
  <c r="U1449" i="8"/>
  <c r="V1449" i="8"/>
  <c r="W1449" i="8"/>
  <c r="B1451" i="8"/>
  <c r="C1451" i="8"/>
  <c r="D1451" i="8"/>
  <c r="E1451" i="8"/>
  <c r="F1451" i="8"/>
  <c r="G1451" i="8"/>
  <c r="H1451" i="8"/>
  <c r="I1451" i="8"/>
  <c r="J1451" i="8"/>
  <c r="K1451" i="8"/>
  <c r="L1451" i="8"/>
  <c r="M1451" i="8"/>
  <c r="N1451" i="8"/>
  <c r="O1451" i="8"/>
  <c r="P1451" i="8"/>
  <c r="Q1451" i="8"/>
  <c r="R1451" i="8"/>
  <c r="S1451" i="8"/>
  <c r="T1451" i="8"/>
  <c r="U1451" i="8"/>
  <c r="V1451" i="8"/>
  <c r="W1451" i="8"/>
  <c r="B1454" i="8"/>
  <c r="C1454" i="8"/>
  <c r="D1454" i="8"/>
  <c r="E1454" i="8"/>
  <c r="F1454" i="8"/>
  <c r="G1454" i="8"/>
  <c r="H1454" i="8"/>
  <c r="I1454" i="8"/>
  <c r="J1454" i="8"/>
  <c r="K1454" i="8"/>
  <c r="L1454" i="8"/>
  <c r="M1454" i="8"/>
  <c r="N1454" i="8"/>
  <c r="O1454" i="8"/>
  <c r="P1454" i="8"/>
  <c r="Q1454" i="8"/>
  <c r="R1454" i="8"/>
  <c r="S1454" i="8"/>
  <c r="T1454" i="8"/>
  <c r="U1454" i="8"/>
  <c r="V1454" i="8"/>
  <c r="W1454" i="8"/>
  <c r="B1455" i="8"/>
  <c r="C1455" i="8"/>
  <c r="D1455" i="8"/>
  <c r="E1455" i="8"/>
  <c r="F1455" i="8"/>
  <c r="G1455" i="8"/>
  <c r="H1455" i="8"/>
  <c r="I1455" i="8"/>
  <c r="J1455" i="8"/>
  <c r="K1455" i="8"/>
  <c r="L1455" i="8"/>
  <c r="M1455" i="8"/>
  <c r="N1455" i="8"/>
  <c r="O1455" i="8"/>
  <c r="P1455" i="8"/>
  <c r="Q1455" i="8"/>
  <c r="R1455" i="8"/>
  <c r="S1455" i="8"/>
  <c r="T1455" i="8"/>
  <c r="U1455" i="8"/>
  <c r="V1455" i="8"/>
  <c r="W1455" i="8"/>
  <c r="B1456" i="8"/>
  <c r="C1456" i="8"/>
  <c r="D1456" i="8"/>
  <c r="E1456" i="8"/>
  <c r="F1456" i="8"/>
  <c r="G1456" i="8"/>
  <c r="H1456" i="8"/>
  <c r="I1456" i="8"/>
  <c r="J1456" i="8"/>
  <c r="K1456" i="8"/>
  <c r="L1456" i="8"/>
  <c r="M1456" i="8"/>
  <c r="N1456" i="8"/>
  <c r="O1456" i="8"/>
  <c r="P1456" i="8"/>
  <c r="Q1456" i="8"/>
  <c r="R1456" i="8"/>
  <c r="S1456" i="8"/>
  <c r="T1456" i="8"/>
  <c r="U1456" i="8"/>
  <c r="V1456" i="8"/>
  <c r="W1456" i="8"/>
  <c r="B1460" i="8"/>
  <c r="C1460" i="8"/>
  <c r="D1460" i="8"/>
  <c r="E1460" i="8"/>
  <c r="F1460" i="8"/>
  <c r="G1460" i="8"/>
  <c r="H1460" i="8"/>
  <c r="I1460" i="8"/>
  <c r="J1460" i="8"/>
  <c r="K1460" i="8"/>
  <c r="L1460" i="8"/>
  <c r="M1460" i="8"/>
  <c r="N1460" i="8"/>
  <c r="O1460" i="8"/>
  <c r="P1460" i="8"/>
  <c r="Q1460" i="8"/>
  <c r="R1460" i="8"/>
  <c r="S1460" i="8"/>
  <c r="T1460" i="8"/>
  <c r="U1460" i="8"/>
  <c r="V1460" i="8"/>
  <c r="W1460" i="8"/>
  <c r="B1462" i="8"/>
  <c r="C1462" i="8"/>
  <c r="D1462" i="8"/>
  <c r="E1462" i="8"/>
  <c r="F1462" i="8"/>
  <c r="G1462" i="8"/>
  <c r="H1462" i="8"/>
  <c r="I1462" i="8"/>
  <c r="J1462" i="8"/>
  <c r="K1462" i="8"/>
  <c r="L1462" i="8"/>
  <c r="M1462" i="8"/>
  <c r="N1462" i="8"/>
  <c r="O1462" i="8"/>
  <c r="P1462" i="8"/>
  <c r="Q1462" i="8"/>
  <c r="R1462" i="8"/>
  <c r="S1462" i="8"/>
  <c r="T1462" i="8"/>
  <c r="U1462" i="8"/>
  <c r="V1462" i="8"/>
  <c r="W1462" i="8"/>
  <c r="B1464" i="8"/>
  <c r="C1464" i="8"/>
  <c r="D1464" i="8"/>
  <c r="E1464" i="8"/>
  <c r="F1464" i="8"/>
  <c r="G1464" i="8"/>
  <c r="H1464" i="8"/>
  <c r="I1464" i="8"/>
  <c r="J1464" i="8"/>
  <c r="K1464" i="8"/>
  <c r="L1464" i="8"/>
  <c r="M1464" i="8"/>
  <c r="N1464" i="8"/>
  <c r="O1464" i="8"/>
  <c r="P1464" i="8"/>
  <c r="Q1464" i="8"/>
  <c r="R1464" i="8"/>
  <c r="S1464" i="8"/>
  <c r="T1464" i="8"/>
  <c r="U1464" i="8"/>
  <c r="V1464" i="8"/>
  <c r="W1464" i="8"/>
  <c r="B1468" i="8"/>
  <c r="C1468" i="8"/>
  <c r="D1468" i="8"/>
  <c r="E1468" i="8"/>
  <c r="F1468" i="8"/>
  <c r="G1468" i="8"/>
  <c r="H1468" i="8"/>
  <c r="I1468" i="8"/>
  <c r="J1468" i="8"/>
  <c r="K1468" i="8"/>
  <c r="L1468" i="8"/>
  <c r="M1468" i="8"/>
  <c r="N1468" i="8"/>
  <c r="O1468" i="8"/>
  <c r="P1468" i="8"/>
  <c r="Q1468" i="8"/>
  <c r="R1468" i="8"/>
  <c r="S1468" i="8"/>
  <c r="T1468" i="8"/>
  <c r="U1468" i="8"/>
  <c r="V1468" i="8"/>
  <c r="W1468" i="8"/>
  <c r="B1470" i="8"/>
  <c r="C1470" i="8"/>
  <c r="D1470" i="8"/>
  <c r="E1470" i="8"/>
  <c r="F1470" i="8"/>
  <c r="G1470" i="8"/>
  <c r="H1470" i="8"/>
  <c r="I1470" i="8"/>
  <c r="J1470" i="8"/>
  <c r="K1470" i="8"/>
  <c r="L1470" i="8"/>
  <c r="M1470" i="8"/>
  <c r="N1470" i="8"/>
  <c r="O1470" i="8"/>
  <c r="P1470" i="8"/>
  <c r="Q1470" i="8"/>
  <c r="R1470" i="8"/>
  <c r="S1470" i="8"/>
  <c r="T1470" i="8"/>
  <c r="U1470" i="8"/>
  <c r="V1470" i="8"/>
  <c r="W1470" i="8"/>
  <c r="B1471" i="8"/>
  <c r="C1471" i="8"/>
  <c r="D1471" i="8"/>
  <c r="E1471" i="8"/>
  <c r="F1471" i="8"/>
  <c r="G1471" i="8"/>
  <c r="H1471" i="8"/>
  <c r="I1471" i="8"/>
  <c r="J1471" i="8"/>
  <c r="K1471" i="8"/>
  <c r="L1471" i="8"/>
  <c r="M1471" i="8"/>
  <c r="N1471" i="8"/>
  <c r="O1471" i="8"/>
  <c r="P1471" i="8"/>
  <c r="Q1471" i="8"/>
  <c r="R1471" i="8"/>
  <c r="S1471" i="8"/>
  <c r="T1471" i="8"/>
  <c r="U1471" i="8"/>
  <c r="V1471" i="8"/>
  <c r="W1471" i="8"/>
  <c r="B1472" i="8"/>
  <c r="C1472" i="8"/>
  <c r="D1472" i="8"/>
  <c r="E1472" i="8"/>
  <c r="F1472" i="8"/>
  <c r="G1472" i="8"/>
  <c r="H1472" i="8"/>
  <c r="I1472" i="8"/>
  <c r="J1472" i="8"/>
  <c r="K1472" i="8"/>
  <c r="L1472" i="8"/>
  <c r="M1472" i="8"/>
  <c r="N1472" i="8"/>
  <c r="O1472" i="8"/>
  <c r="P1472" i="8"/>
  <c r="Q1472" i="8"/>
  <c r="R1472" i="8"/>
  <c r="S1472" i="8"/>
  <c r="T1472" i="8"/>
  <c r="U1472" i="8"/>
  <c r="V1472" i="8"/>
  <c r="W1472" i="8"/>
  <c r="B1474" i="8"/>
  <c r="C1474" i="8"/>
  <c r="D1474" i="8"/>
  <c r="E1474" i="8"/>
  <c r="F1474" i="8"/>
  <c r="G1474" i="8"/>
  <c r="H1474" i="8"/>
  <c r="I1474" i="8"/>
  <c r="J1474" i="8"/>
  <c r="K1474" i="8"/>
  <c r="L1474" i="8"/>
  <c r="M1474" i="8"/>
  <c r="N1474" i="8"/>
  <c r="O1474" i="8"/>
  <c r="P1474" i="8"/>
  <c r="Q1474" i="8"/>
  <c r="R1474" i="8"/>
  <c r="S1474" i="8"/>
  <c r="T1474" i="8"/>
  <c r="U1474" i="8"/>
  <c r="V1474" i="8"/>
  <c r="W1474" i="8"/>
  <c r="B1475" i="8"/>
  <c r="C1475" i="8"/>
  <c r="D1475" i="8"/>
  <c r="E1475" i="8"/>
  <c r="F1475" i="8"/>
  <c r="G1475" i="8"/>
  <c r="H1475" i="8"/>
  <c r="I1475" i="8"/>
  <c r="J1475" i="8"/>
  <c r="K1475" i="8"/>
  <c r="L1475" i="8"/>
  <c r="M1475" i="8"/>
  <c r="N1475" i="8"/>
  <c r="O1475" i="8"/>
  <c r="P1475" i="8"/>
  <c r="Q1475" i="8"/>
  <c r="R1475" i="8"/>
  <c r="S1475" i="8"/>
  <c r="T1475" i="8"/>
  <c r="U1475" i="8"/>
  <c r="V1475" i="8"/>
  <c r="W1475" i="8"/>
  <c r="B1477" i="8"/>
  <c r="C1477" i="8"/>
  <c r="D1477" i="8"/>
  <c r="E1477" i="8"/>
  <c r="F1477" i="8"/>
  <c r="G1477" i="8"/>
  <c r="H1477" i="8"/>
  <c r="I1477" i="8"/>
  <c r="J1477" i="8"/>
  <c r="K1477" i="8"/>
  <c r="L1477" i="8"/>
  <c r="M1477" i="8"/>
  <c r="N1477" i="8"/>
  <c r="O1477" i="8"/>
  <c r="P1477" i="8"/>
  <c r="Q1477" i="8"/>
  <c r="R1477" i="8"/>
  <c r="S1477" i="8"/>
  <c r="T1477" i="8"/>
  <c r="U1477" i="8"/>
  <c r="V1477" i="8"/>
  <c r="W1477" i="8"/>
  <c r="B1480" i="8"/>
  <c r="C1480" i="8"/>
  <c r="D1480" i="8"/>
  <c r="E1480" i="8"/>
  <c r="F1480" i="8"/>
  <c r="G1480" i="8"/>
  <c r="H1480" i="8"/>
  <c r="I1480" i="8"/>
  <c r="J1480" i="8"/>
  <c r="K1480" i="8"/>
  <c r="L1480" i="8"/>
  <c r="M1480" i="8"/>
  <c r="N1480" i="8"/>
  <c r="O1480" i="8"/>
  <c r="P1480" i="8"/>
  <c r="Q1480" i="8"/>
  <c r="R1480" i="8"/>
  <c r="S1480" i="8"/>
  <c r="T1480" i="8"/>
  <c r="U1480" i="8"/>
  <c r="V1480" i="8"/>
  <c r="W1480" i="8"/>
  <c r="B1482" i="8"/>
  <c r="C1482" i="8"/>
  <c r="D1482" i="8"/>
  <c r="E1482" i="8"/>
  <c r="F1482" i="8"/>
  <c r="G1482" i="8"/>
  <c r="H1482" i="8"/>
  <c r="I1482" i="8"/>
  <c r="J1482" i="8"/>
  <c r="K1482" i="8"/>
  <c r="L1482" i="8"/>
  <c r="M1482" i="8"/>
  <c r="N1482" i="8"/>
  <c r="O1482" i="8"/>
  <c r="P1482" i="8"/>
  <c r="Q1482" i="8"/>
  <c r="R1482" i="8"/>
  <c r="S1482" i="8"/>
  <c r="T1482" i="8"/>
  <c r="U1482" i="8"/>
  <c r="V1482" i="8"/>
  <c r="W1482" i="8"/>
  <c r="B1485" i="8"/>
  <c r="C1485" i="8"/>
  <c r="D1485" i="8"/>
  <c r="E1485" i="8"/>
  <c r="F1485" i="8"/>
  <c r="G1485" i="8"/>
  <c r="H1485" i="8"/>
  <c r="I1485" i="8"/>
  <c r="J1485" i="8"/>
  <c r="K1485" i="8"/>
  <c r="L1485" i="8"/>
  <c r="M1485" i="8"/>
  <c r="N1485" i="8"/>
  <c r="O1485" i="8"/>
  <c r="P1485" i="8"/>
  <c r="Q1485" i="8"/>
  <c r="R1485" i="8"/>
  <c r="S1485" i="8"/>
  <c r="T1485" i="8"/>
  <c r="U1485" i="8"/>
  <c r="V1485" i="8"/>
  <c r="W1485" i="8"/>
  <c r="B1486" i="8"/>
  <c r="C1486" i="8"/>
  <c r="D1486" i="8"/>
  <c r="E1486" i="8"/>
  <c r="F1486" i="8"/>
  <c r="G1486" i="8"/>
  <c r="H1486" i="8"/>
  <c r="I1486" i="8"/>
  <c r="J1486" i="8"/>
  <c r="K1486" i="8"/>
  <c r="L1486" i="8"/>
  <c r="M1486" i="8"/>
  <c r="N1486" i="8"/>
  <c r="O1486" i="8"/>
  <c r="P1486" i="8"/>
  <c r="Q1486" i="8"/>
  <c r="R1486" i="8"/>
  <c r="S1486" i="8"/>
  <c r="T1486" i="8"/>
  <c r="U1486" i="8"/>
  <c r="V1486" i="8"/>
  <c r="W1486" i="8"/>
  <c r="B1487" i="8"/>
  <c r="C1487" i="8"/>
  <c r="D1487" i="8"/>
  <c r="E1487" i="8"/>
  <c r="F1487" i="8"/>
  <c r="G1487" i="8"/>
  <c r="H1487" i="8"/>
  <c r="I1487" i="8"/>
  <c r="J1487" i="8"/>
  <c r="K1487" i="8"/>
  <c r="L1487" i="8"/>
  <c r="M1487" i="8"/>
  <c r="N1487" i="8"/>
  <c r="O1487" i="8"/>
  <c r="P1487" i="8"/>
  <c r="Q1487" i="8"/>
  <c r="R1487" i="8"/>
  <c r="S1487" i="8"/>
  <c r="T1487" i="8"/>
  <c r="U1487" i="8"/>
  <c r="V1487" i="8"/>
  <c r="W1487" i="8"/>
  <c r="B1490" i="8"/>
  <c r="C1490" i="8"/>
  <c r="D1490" i="8"/>
  <c r="E1490" i="8"/>
  <c r="F1490" i="8"/>
  <c r="G1490" i="8"/>
  <c r="H1490" i="8"/>
  <c r="I1490" i="8"/>
  <c r="J1490" i="8"/>
  <c r="K1490" i="8"/>
  <c r="L1490" i="8"/>
  <c r="M1490" i="8"/>
  <c r="N1490" i="8"/>
  <c r="O1490" i="8"/>
  <c r="P1490" i="8"/>
  <c r="Q1490" i="8"/>
  <c r="R1490" i="8"/>
  <c r="S1490" i="8"/>
  <c r="T1490" i="8"/>
  <c r="U1490" i="8"/>
  <c r="V1490" i="8"/>
  <c r="W1490" i="8"/>
  <c r="B1491" i="8"/>
  <c r="C1491" i="8"/>
  <c r="D1491" i="8"/>
  <c r="E1491" i="8"/>
  <c r="F1491" i="8"/>
  <c r="G1491" i="8"/>
  <c r="H1491" i="8"/>
  <c r="I1491" i="8"/>
  <c r="J1491" i="8"/>
  <c r="K1491" i="8"/>
  <c r="L1491" i="8"/>
  <c r="M1491" i="8"/>
  <c r="N1491" i="8"/>
  <c r="O1491" i="8"/>
  <c r="P1491" i="8"/>
  <c r="Q1491" i="8"/>
  <c r="R1491" i="8"/>
  <c r="S1491" i="8"/>
  <c r="T1491" i="8"/>
  <c r="U1491" i="8"/>
  <c r="V1491" i="8"/>
  <c r="W1491" i="8"/>
  <c r="B1494" i="8"/>
  <c r="C1494" i="8"/>
  <c r="D1494" i="8"/>
  <c r="E1494" i="8"/>
  <c r="F1494" i="8"/>
  <c r="G1494" i="8"/>
  <c r="H1494" i="8"/>
  <c r="I1494" i="8"/>
  <c r="J1494" i="8"/>
  <c r="K1494" i="8"/>
  <c r="L1494" i="8"/>
  <c r="M1494" i="8"/>
  <c r="N1494" i="8"/>
  <c r="O1494" i="8"/>
  <c r="P1494" i="8"/>
  <c r="Q1494" i="8"/>
  <c r="R1494" i="8"/>
  <c r="S1494" i="8"/>
  <c r="T1494" i="8"/>
  <c r="U1494" i="8"/>
  <c r="V1494" i="8"/>
  <c r="W1494" i="8"/>
  <c r="B1497" i="8"/>
  <c r="C1497" i="8"/>
  <c r="D1497" i="8"/>
  <c r="E1497" i="8"/>
  <c r="F1497" i="8"/>
  <c r="G1497" i="8"/>
  <c r="H1497" i="8"/>
  <c r="I1497" i="8"/>
  <c r="J1497" i="8"/>
  <c r="K1497" i="8"/>
  <c r="L1497" i="8"/>
  <c r="M1497" i="8"/>
  <c r="N1497" i="8"/>
  <c r="O1497" i="8"/>
  <c r="P1497" i="8"/>
  <c r="Q1497" i="8"/>
  <c r="R1497" i="8"/>
  <c r="S1497" i="8"/>
  <c r="T1497" i="8"/>
  <c r="U1497" i="8"/>
  <c r="V1497" i="8"/>
  <c r="W1497" i="8"/>
  <c r="B1499" i="8"/>
  <c r="C1499" i="8"/>
  <c r="D1499" i="8"/>
  <c r="E1499" i="8"/>
  <c r="F1499" i="8"/>
  <c r="G1499" i="8"/>
  <c r="H1499" i="8"/>
  <c r="I1499" i="8"/>
  <c r="J1499" i="8"/>
  <c r="K1499" i="8"/>
  <c r="L1499" i="8"/>
  <c r="M1499" i="8"/>
  <c r="N1499" i="8"/>
  <c r="O1499" i="8"/>
  <c r="P1499" i="8"/>
  <c r="Q1499" i="8"/>
  <c r="R1499" i="8"/>
  <c r="S1499" i="8"/>
  <c r="T1499" i="8"/>
  <c r="U1499" i="8"/>
  <c r="V1499" i="8"/>
  <c r="W1499" i="8"/>
  <c r="B1500" i="8"/>
  <c r="C1500" i="8"/>
  <c r="D1500" i="8"/>
  <c r="E1500" i="8"/>
  <c r="F1500" i="8"/>
  <c r="G1500" i="8"/>
  <c r="H1500" i="8"/>
  <c r="I1500" i="8"/>
  <c r="J1500" i="8"/>
  <c r="K1500" i="8"/>
  <c r="L1500" i="8"/>
  <c r="M1500" i="8"/>
  <c r="N1500" i="8"/>
  <c r="O1500" i="8"/>
  <c r="P1500" i="8"/>
  <c r="Q1500" i="8"/>
  <c r="R1500" i="8"/>
  <c r="S1500" i="8"/>
  <c r="T1500" i="8"/>
  <c r="U1500" i="8"/>
  <c r="V1500" i="8"/>
  <c r="W1500" i="8"/>
  <c r="B1501" i="8"/>
  <c r="C1501" i="8"/>
  <c r="D1501" i="8"/>
  <c r="E1501" i="8"/>
  <c r="F1501" i="8"/>
  <c r="G1501" i="8"/>
  <c r="H1501" i="8"/>
  <c r="I1501" i="8"/>
  <c r="J1501" i="8"/>
  <c r="K1501" i="8"/>
  <c r="L1501" i="8"/>
  <c r="M1501" i="8"/>
  <c r="N1501" i="8"/>
  <c r="O1501" i="8"/>
  <c r="P1501" i="8"/>
  <c r="Q1501" i="8"/>
  <c r="R1501" i="8"/>
  <c r="S1501" i="8"/>
  <c r="T1501" i="8"/>
  <c r="U1501" i="8"/>
  <c r="V1501" i="8"/>
  <c r="W1501" i="8"/>
  <c r="B1502" i="8"/>
  <c r="C1502" i="8"/>
  <c r="D1502" i="8"/>
  <c r="E1502" i="8"/>
  <c r="F1502" i="8"/>
  <c r="G1502" i="8"/>
  <c r="H1502" i="8"/>
  <c r="I1502" i="8"/>
  <c r="J1502" i="8"/>
  <c r="K1502" i="8"/>
  <c r="L1502" i="8"/>
  <c r="M1502" i="8"/>
  <c r="N1502" i="8"/>
  <c r="O1502" i="8"/>
  <c r="P1502" i="8"/>
  <c r="Q1502" i="8"/>
  <c r="R1502" i="8"/>
  <c r="S1502" i="8"/>
  <c r="T1502" i="8"/>
  <c r="U1502" i="8"/>
  <c r="V1502" i="8"/>
  <c r="W1502" i="8"/>
  <c r="B1503" i="8"/>
  <c r="C1503" i="8"/>
  <c r="D1503" i="8"/>
  <c r="E1503" i="8"/>
  <c r="F1503" i="8"/>
  <c r="G1503" i="8"/>
  <c r="H1503" i="8"/>
  <c r="I1503" i="8"/>
  <c r="J1503" i="8"/>
  <c r="K1503" i="8"/>
  <c r="L1503" i="8"/>
  <c r="M1503" i="8"/>
  <c r="N1503" i="8"/>
  <c r="O1503" i="8"/>
  <c r="P1503" i="8"/>
  <c r="Q1503" i="8"/>
  <c r="R1503" i="8"/>
  <c r="S1503" i="8"/>
  <c r="T1503" i="8"/>
  <c r="U1503" i="8"/>
  <c r="V1503" i="8"/>
  <c r="W1503" i="8"/>
  <c r="B1506" i="8"/>
  <c r="C1506" i="8"/>
  <c r="D1506" i="8"/>
  <c r="E1506" i="8"/>
  <c r="F1506" i="8"/>
  <c r="G1506" i="8"/>
  <c r="H1506" i="8"/>
  <c r="I1506" i="8"/>
  <c r="J1506" i="8"/>
  <c r="K1506" i="8"/>
  <c r="L1506" i="8"/>
  <c r="M1506" i="8"/>
  <c r="N1506" i="8"/>
  <c r="O1506" i="8"/>
  <c r="P1506" i="8"/>
  <c r="Q1506" i="8"/>
  <c r="R1506" i="8"/>
  <c r="S1506" i="8"/>
  <c r="T1506" i="8"/>
  <c r="U1506" i="8"/>
  <c r="V1506" i="8"/>
  <c r="W1506" i="8"/>
  <c r="B1507" i="8"/>
  <c r="C1507" i="8"/>
  <c r="D1507" i="8"/>
  <c r="E1507" i="8"/>
  <c r="F1507" i="8"/>
  <c r="G1507" i="8"/>
  <c r="H1507" i="8"/>
  <c r="I1507" i="8"/>
  <c r="J1507" i="8"/>
  <c r="K1507" i="8"/>
  <c r="L1507" i="8"/>
  <c r="M1507" i="8"/>
  <c r="N1507" i="8"/>
  <c r="O1507" i="8"/>
  <c r="P1507" i="8"/>
  <c r="Q1507" i="8"/>
  <c r="R1507" i="8"/>
  <c r="S1507" i="8"/>
  <c r="T1507" i="8"/>
  <c r="U1507" i="8"/>
  <c r="V1507" i="8"/>
  <c r="W1507" i="8"/>
  <c r="B1508" i="8"/>
  <c r="C1508" i="8"/>
  <c r="D1508" i="8"/>
  <c r="E1508" i="8"/>
  <c r="F1508" i="8"/>
  <c r="G1508" i="8"/>
  <c r="H1508" i="8"/>
  <c r="I1508" i="8"/>
  <c r="J1508" i="8"/>
  <c r="K1508" i="8"/>
  <c r="L1508" i="8"/>
  <c r="M1508" i="8"/>
  <c r="N1508" i="8"/>
  <c r="O1508" i="8"/>
  <c r="P1508" i="8"/>
  <c r="Q1508" i="8"/>
  <c r="R1508" i="8"/>
  <c r="S1508" i="8"/>
  <c r="T1508" i="8"/>
  <c r="U1508" i="8"/>
  <c r="V1508" i="8"/>
  <c r="W1508" i="8"/>
  <c r="B1509" i="8"/>
  <c r="C1509" i="8"/>
  <c r="D1509" i="8"/>
  <c r="E1509" i="8"/>
  <c r="F1509" i="8"/>
  <c r="G1509" i="8"/>
  <c r="H1509" i="8"/>
  <c r="I1509" i="8"/>
  <c r="J1509" i="8"/>
  <c r="K1509" i="8"/>
  <c r="L1509" i="8"/>
  <c r="M1509" i="8"/>
  <c r="N1509" i="8"/>
  <c r="O1509" i="8"/>
  <c r="P1509" i="8"/>
  <c r="Q1509" i="8"/>
  <c r="R1509" i="8"/>
  <c r="S1509" i="8"/>
  <c r="T1509" i="8"/>
  <c r="U1509" i="8"/>
  <c r="V1509" i="8"/>
  <c r="W1509" i="8"/>
  <c r="B1510" i="8"/>
  <c r="C1510" i="8"/>
  <c r="D1510" i="8"/>
  <c r="E1510" i="8"/>
  <c r="F1510" i="8"/>
  <c r="G1510" i="8"/>
  <c r="H1510" i="8"/>
  <c r="I1510" i="8"/>
  <c r="J1510" i="8"/>
  <c r="K1510" i="8"/>
  <c r="L1510" i="8"/>
  <c r="M1510" i="8"/>
  <c r="N1510" i="8"/>
  <c r="O1510" i="8"/>
  <c r="P1510" i="8"/>
  <c r="Q1510" i="8"/>
  <c r="R1510" i="8"/>
  <c r="S1510" i="8"/>
  <c r="T1510" i="8"/>
  <c r="U1510" i="8"/>
  <c r="V1510" i="8"/>
  <c r="W1510" i="8"/>
  <c r="B1511" i="8"/>
  <c r="C1511" i="8"/>
  <c r="D1511" i="8"/>
  <c r="E1511" i="8"/>
  <c r="F1511" i="8"/>
  <c r="G1511" i="8"/>
  <c r="H1511" i="8"/>
  <c r="I1511" i="8"/>
  <c r="J1511" i="8"/>
  <c r="K1511" i="8"/>
  <c r="L1511" i="8"/>
  <c r="M1511" i="8"/>
  <c r="N1511" i="8"/>
  <c r="O1511" i="8"/>
  <c r="P1511" i="8"/>
  <c r="Q1511" i="8"/>
  <c r="R1511" i="8"/>
  <c r="S1511" i="8"/>
  <c r="T1511" i="8"/>
  <c r="U1511" i="8"/>
  <c r="V1511" i="8"/>
  <c r="W1511" i="8"/>
  <c r="B1513" i="8"/>
  <c r="C1513" i="8"/>
  <c r="D1513" i="8"/>
  <c r="E1513" i="8"/>
  <c r="F1513" i="8"/>
  <c r="G1513" i="8"/>
  <c r="H1513" i="8"/>
  <c r="I1513" i="8"/>
  <c r="J1513" i="8"/>
  <c r="K1513" i="8"/>
  <c r="L1513" i="8"/>
  <c r="M1513" i="8"/>
  <c r="N1513" i="8"/>
  <c r="O1513" i="8"/>
  <c r="P1513" i="8"/>
  <c r="Q1513" i="8"/>
  <c r="R1513" i="8"/>
  <c r="S1513" i="8"/>
  <c r="T1513" i="8"/>
  <c r="U1513" i="8"/>
  <c r="V1513" i="8"/>
  <c r="W1513" i="8"/>
  <c r="B1514" i="8"/>
  <c r="C1514" i="8"/>
  <c r="D1514" i="8"/>
  <c r="E1514" i="8"/>
  <c r="F1514" i="8"/>
  <c r="G1514" i="8"/>
  <c r="H1514" i="8"/>
  <c r="I1514" i="8"/>
  <c r="J1514" i="8"/>
  <c r="K1514" i="8"/>
  <c r="L1514" i="8"/>
  <c r="M1514" i="8"/>
  <c r="N1514" i="8"/>
  <c r="O1514" i="8"/>
  <c r="P1514" i="8"/>
  <c r="Q1514" i="8"/>
  <c r="R1514" i="8"/>
  <c r="S1514" i="8"/>
  <c r="T1514" i="8"/>
  <c r="U1514" i="8"/>
  <c r="V1514" i="8"/>
  <c r="W1514" i="8"/>
  <c r="B1515" i="8"/>
  <c r="C1515" i="8"/>
  <c r="D1515" i="8"/>
  <c r="E1515" i="8"/>
  <c r="F1515" i="8"/>
  <c r="G1515" i="8"/>
  <c r="H1515" i="8"/>
  <c r="I1515" i="8"/>
  <c r="J1515" i="8"/>
  <c r="K1515" i="8"/>
  <c r="L1515" i="8"/>
  <c r="M1515" i="8"/>
  <c r="N1515" i="8"/>
  <c r="O1515" i="8"/>
  <c r="P1515" i="8"/>
  <c r="Q1515" i="8"/>
  <c r="R1515" i="8"/>
  <c r="S1515" i="8"/>
  <c r="T1515" i="8"/>
  <c r="U1515" i="8"/>
  <c r="V1515" i="8"/>
  <c r="W1515" i="8"/>
  <c r="B1516" i="8"/>
  <c r="C1516" i="8"/>
  <c r="D1516" i="8"/>
  <c r="E1516" i="8"/>
  <c r="F1516" i="8"/>
  <c r="G1516" i="8"/>
  <c r="H1516" i="8"/>
  <c r="I1516" i="8"/>
  <c r="J1516" i="8"/>
  <c r="K1516" i="8"/>
  <c r="L1516" i="8"/>
  <c r="M1516" i="8"/>
  <c r="N1516" i="8"/>
  <c r="O1516" i="8"/>
  <c r="P1516" i="8"/>
  <c r="Q1516" i="8"/>
  <c r="R1516" i="8"/>
  <c r="S1516" i="8"/>
  <c r="T1516" i="8"/>
  <c r="U1516" i="8"/>
  <c r="V1516" i="8"/>
  <c r="W1516" i="8"/>
  <c r="B1518" i="8"/>
  <c r="C1518" i="8"/>
  <c r="D1518" i="8"/>
  <c r="E1518" i="8"/>
  <c r="F1518" i="8"/>
  <c r="G1518" i="8"/>
  <c r="H1518" i="8"/>
  <c r="I1518" i="8"/>
  <c r="J1518" i="8"/>
  <c r="K1518" i="8"/>
  <c r="L1518" i="8"/>
  <c r="M1518" i="8"/>
  <c r="N1518" i="8"/>
  <c r="O1518" i="8"/>
  <c r="P1518" i="8"/>
  <c r="Q1518" i="8"/>
  <c r="R1518" i="8"/>
  <c r="S1518" i="8"/>
  <c r="T1518" i="8"/>
  <c r="U1518" i="8"/>
  <c r="V1518" i="8"/>
  <c r="W1518" i="8"/>
  <c r="B1520" i="8"/>
  <c r="C1520" i="8"/>
  <c r="D1520" i="8"/>
  <c r="E1520" i="8"/>
  <c r="F1520" i="8"/>
  <c r="G1520" i="8"/>
  <c r="H1520" i="8"/>
  <c r="I1520" i="8"/>
  <c r="J1520" i="8"/>
  <c r="K1520" i="8"/>
  <c r="L1520" i="8"/>
  <c r="M1520" i="8"/>
  <c r="N1520" i="8"/>
  <c r="O1520" i="8"/>
  <c r="P1520" i="8"/>
  <c r="Q1520" i="8"/>
  <c r="R1520" i="8"/>
  <c r="S1520" i="8"/>
  <c r="T1520" i="8"/>
  <c r="U1520" i="8"/>
  <c r="V1520" i="8"/>
  <c r="W1520" i="8"/>
  <c r="B1522" i="8"/>
  <c r="C1522" i="8"/>
  <c r="D1522" i="8"/>
  <c r="E1522" i="8"/>
  <c r="F1522" i="8"/>
  <c r="G1522" i="8"/>
  <c r="H1522" i="8"/>
  <c r="I1522" i="8"/>
  <c r="J1522" i="8"/>
  <c r="K1522" i="8"/>
  <c r="L1522" i="8"/>
  <c r="M1522" i="8"/>
  <c r="N1522" i="8"/>
  <c r="O1522" i="8"/>
  <c r="P1522" i="8"/>
  <c r="Q1522" i="8"/>
  <c r="R1522" i="8"/>
  <c r="S1522" i="8"/>
  <c r="T1522" i="8"/>
  <c r="U1522" i="8"/>
  <c r="V1522" i="8"/>
  <c r="W1522" i="8"/>
  <c r="B1523" i="8"/>
  <c r="C1523" i="8"/>
  <c r="D1523" i="8"/>
  <c r="E1523" i="8"/>
  <c r="F1523" i="8"/>
  <c r="G1523" i="8"/>
  <c r="H1523" i="8"/>
  <c r="I1523" i="8"/>
  <c r="J1523" i="8"/>
  <c r="K1523" i="8"/>
  <c r="L1523" i="8"/>
  <c r="M1523" i="8"/>
  <c r="N1523" i="8"/>
  <c r="O1523" i="8"/>
  <c r="P1523" i="8"/>
  <c r="Q1523" i="8"/>
  <c r="R1523" i="8"/>
  <c r="S1523" i="8"/>
  <c r="T1523" i="8"/>
  <c r="U1523" i="8"/>
  <c r="V1523" i="8"/>
  <c r="W1523" i="8"/>
  <c r="B1524" i="8"/>
  <c r="C1524" i="8"/>
  <c r="D1524" i="8"/>
  <c r="E1524" i="8"/>
  <c r="F1524" i="8"/>
  <c r="G1524" i="8"/>
  <c r="H1524" i="8"/>
  <c r="I1524" i="8"/>
  <c r="J1524" i="8"/>
  <c r="K1524" i="8"/>
  <c r="L1524" i="8"/>
  <c r="M1524" i="8"/>
  <c r="N1524" i="8"/>
  <c r="O1524" i="8"/>
  <c r="P1524" i="8"/>
  <c r="Q1524" i="8"/>
  <c r="R1524" i="8"/>
  <c r="S1524" i="8"/>
  <c r="T1524" i="8"/>
  <c r="U1524" i="8"/>
  <c r="V1524" i="8"/>
  <c r="W1524" i="8"/>
  <c r="B1525" i="8"/>
  <c r="C1525" i="8"/>
  <c r="D1525" i="8"/>
  <c r="E1525" i="8"/>
  <c r="F1525" i="8"/>
  <c r="G1525" i="8"/>
  <c r="H1525" i="8"/>
  <c r="I1525" i="8"/>
  <c r="J1525" i="8"/>
  <c r="K1525" i="8"/>
  <c r="L1525" i="8"/>
  <c r="M1525" i="8"/>
  <c r="N1525" i="8"/>
  <c r="O1525" i="8"/>
  <c r="P1525" i="8"/>
  <c r="Q1525" i="8"/>
  <c r="R1525" i="8"/>
  <c r="S1525" i="8"/>
  <c r="T1525" i="8"/>
  <c r="U1525" i="8"/>
  <c r="V1525" i="8"/>
  <c r="W1525" i="8"/>
  <c r="B1526" i="8"/>
  <c r="C1526" i="8"/>
  <c r="D1526" i="8"/>
  <c r="E1526" i="8"/>
  <c r="F1526" i="8"/>
  <c r="G1526" i="8"/>
  <c r="H1526" i="8"/>
  <c r="I1526" i="8"/>
  <c r="J1526" i="8"/>
  <c r="K1526" i="8"/>
  <c r="L1526" i="8"/>
  <c r="M1526" i="8"/>
  <c r="N1526" i="8"/>
  <c r="O1526" i="8"/>
  <c r="P1526" i="8"/>
  <c r="Q1526" i="8"/>
  <c r="R1526" i="8"/>
  <c r="S1526" i="8"/>
  <c r="T1526" i="8"/>
  <c r="U1526" i="8"/>
  <c r="V1526" i="8"/>
  <c r="W1526" i="8"/>
  <c r="B1530" i="8"/>
  <c r="C1530" i="8"/>
  <c r="D1530" i="8"/>
  <c r="E1530" i="8"/>
  <c r="F1530" i="8"/>
  <c r="G1530" i="8"/>
  <c r="H1530" i="8"/>
  <c r="I1530" i="8"/>
  <c r="J1530" i="8"/>
  <c r="K1530" i="8"/>
  <c r="L1530" i="8"/>
  <c r="M1530" i="8"/>
  <c r="N1530" i="8"/>
  <c r="O1530" i="8"/>
  <c r="P1530" i="8"/>
  <c r="Q1530" i="8"/>
  <c r="R1530" i="8"/>
  <c r="S1530" i="8"/>
  <c r="T1530" i="8"/>
  <c r="U1530" i="8"/>
  <c r="V1530" i="8"/>
  <c r="W1530" i="8"/>
  <c r="B1532" i="8"/>
  <c r="C1532" i="8"/>
  <c r="D1532" i="8"/>
  <c r="E1532" i="8"/>
  <c r="F1532" i="8"/>
  <c r="G1532" i="8"/>
  <c r="H1532" i="8"/>
  <c r="I1532" i="8"/>
  <c r="J1532" i="8"/>
  <c r="K1532" i="8"/>
  <c r="L1532" i="8"/>
  <c r="M1532" i="8"/>
  <c r="N1532" i="8"/>
  <c r="O1532" i="8"/>
  <c r="P1532" i="8"/>
  <c r="Q1532" i="8"/>
  <c r="R1532" i="8"/>
  <c r="S1532" i="8"/>
  <c r="T1532" i="8"/>
  <c r="U1532" i="8"/>
  <c r="V1532" i="8"/>
  <c r="W1532" i="8"/>
  <c r="B1535" i="8"/>
  <c r="C1535" i="8"/>
  <c r="D1535" i="8"/>
  <c r="E1535" i="8"/>
  <c r="F1535" i="8"/>
  <c r="G1535" i="8"/>
  <c r="H1535" i="8"/>
  <c r="I1535" i="8"/>
  <c r="J1535" i="8"/>
  <c r="K1535" i="8"/>
  <c r="L1535" i="8"/>
  <c r="M1535" i="8"/>
  <c r="N1535" i="8"/>
  <c r="O1535" i="8"/>
  <c r="P1535" i="8"/>
  <c r="Q1535" i="8"/>
  <c r="R1535" i="8"/>
  <c r="S1535" i="8"/>
  <c r="T1535" i="8"/>
  <c r="U1535" i="8"/>
  <c r="V1535" i="8"/>
  <c r="W1535" i="8"/>
  <c r="B1536" i="8"/>
  <c r="C1536" i="8"/>
  <c r="D1536" i="8"/>
  <c r="E1536" i="8"/>
  <c r="F1536" i="8"/>
  <c r="G1536" i="8"/>
  <c r="H1536" i="8"/>
  <c r="I1536" i="8"/>
  <c r="J1536" i="8"/>
  <c r="K1536" i="8"/>
  <c r="L1536" i="8"/>
  <c r="M1536" i="8"/>
  <c r="N1536" i="8"/>
  <c r="O1536" i="8"/>
  <c r="P1536" i="8"/>
  <c r="Q1536" i="8"/>
  <c r="R1536" i="8"/>
  <c r="S1536" i="8"/>
  <c r="T1536" i="8"/>
  <c r="U1536" i="8"/>
  <c r="V1536" i="8"/>
  <c r="W1536" i="8"/>
  <c r="B1540" i="8"/>
  <c r="C1540" i="8"/>
  <c r="D1540" i="8"/>
  <c r="E1540" i="8"/>
  <c r="F1540" i="8"/>
  <c r="G1540" i="8"/>
  <c r="H1540" i="8"/>
  <c r="I1540" i="8"/>
  <c r="J1540" i="8"/>
  <c r="K1540" i="8"/>
  <c r="L1540" i="8"/>
  <c r="M1540" i="8"/>
  <c r="N1540" i="8"/>
  <c r="O1540" i="8"/>
  <c r="P1540" i="8"/>
  <c r="Q1540" i="8"/>
  <c r="R1540" i="8"/>
  <c r="S1540" i="8"/>
  <c r="T1540" i="8"/>
  <c r="U1540" i="8"/>
  <c r="V1540" i="8"/>
  <c r="W1540" i="8"/>
  <c r="B1541" i="8"/>
  <c r="C1541" i="8"/>
  <c r="D1541" i="8"/>
  <c r="E1541" i="8"/>
  <c r="F1541" i="8"/>
  <c r="G1541" i="8"/>
  <c r="H1541" i="8"/>
  <c r="I1541" i="8"/>
  <c r="J1541" i="8"/>
  <c r="K1541" i="8"/>
  <c r="L1541" i="8"/>
  <c r="M1541" i="8"/>
  <c r="N1541" i="8"/>
  <c r="O1541" i="8"/>
  <c r="P1541" i="8"/>
  <c r="Q1541" i="8"/>
  <c r="R1541" i="8"/>
  <c r="S1541" i="8"/>
  <c r="T1541" i="8"/>
  <c r="U1541" i="8"/>
  <c r="V1541" i="8"/>
  <c r="W1541" i="8"/>
  <c r="B1542" i="8"/>
  <c r="C1542" i="8"/>
  <c r="D1542" i="8"/>
  <c r="E1542" i="8"/>
  <c r="F1542" i="8"/>
  <c r="G1542" i="8"/>
  <c r="H1542" i="8"/>
  <c r="I1542" i="8"/>
  <c r="J1542" i="8"/>
  <c r="K1542" i="8"/>
  <c r="L1542" i="8"/>
  <c r="M1542" i="8"/>
  <c r="N1542" i="8"/>
  <c r="O1542" i="8"/>
  <c r="P1542" i="8"/>
  <c r="Q1542" i="8"/>
  <c r="R1542" i="8"/>
  <c r="S1542" i="8"/>
  <c r="T1542" i="8"/>
  <c r="U1542" i="8"/>
  <c r="V1542" i="8"/>
  <c r="W1542" i="8"/>
  <c r="B1544" i="8"/>
  <c r="C1544" i="8"/>
  <c r="D1544" i="8"/>
  <c r="E1544" i="8"/>
  <c r="F1544" i="8"/>
  <c r="G1544" i="8"/>
  <c r="H1544" i="8"/>
  <c r="I1544" i="8"/>
  <c r="J1544" i="8"/>
  <c r="K1544" i="8"/>
  <c r="L1544" i="8"/>
  <c r="M1544" i="8"/>
  <c r="N1544" i="8"/>
  <c r="O1544" i="8"/>
  <c r="P1544" i="8"/>
  <c r="Q1544" i="8"/>
  <c r="R1544" i="8"/>
  <c r="S1544" i="8"/>
  <c r="T1544" i="8"/>
  <c r="U1544" i="8"/>
  <c r="V1544" i="8"/>
  <c r="W1544" i="8"/>
  <c r="B1545" i="8"/>
  <c r="C1545" i="8"/>
  <c r="D1545" i="8"/>
  <c r="E1545" i="8"/>
  <c r="F1545" i="8"/>
  <c r="G1545" i="8"/>
  <c r="H1545" i="8"/>
  <c r="I1545" i="8"/>
  <c r="J1545" i="8"/>
  <c r="K1545" i="8"/>
  <c r="L1545" i="8"/>
  <c r="M1545" i="8"/>
  <c r="N1545" i="8"/>
  <c r="O1545" i="8"/>
  <c r="P1545" i="8"/>
  <c r="Q1545" i="8"/>
  <c r="R1545" i="8"/>
  <c r="S1545" i="8"/>
  <c r="T1545" i="8"/>
  <c r="U1545" i="8"/>
  <c r="V1545" i="8"/>
  <c r="W1545" i="8"/>
  <c r="B1546" i="8"/>
  <c r="C1546" i="8"/>
  <c r="D1546" i="8"/>
  <c r="E1546" i="8"/>
  <c r="F1546" i="8"/>
  <c r="G1546" i="8"/>
  <c r="H1546" i="8"/>
  <c r="I1546" i="8"/>
  <c r="J1546" i="8"/>
  <c r="K1546" i="8"/>
  <c r="L1546" i="8"/>
  <c r="M1546" i="8"/>
  <c r="N1546" i="8"/>
  <c r="O1546" i="8"/>
  <c r="P1546" i="8"/>
  <c r="Q1546" i="8"/>
  <c r="R1546" i="8"/>
  <c r="S1546" i="8"/>
  <c r="T1546" i="8"/>
  <c r="U1546" i="8"/>
  <c r="V1546" i="8"/>
  <c r="W1546" i="8"/>
  <c r="B1547" i="8"/>
  <c r="C1547" i="8"/>
  <c r="D1547" i="8"/>
  <c r="E1547" i="8"/>
  <c r="F1547" i="8"/>
  <c r="G1547" i="8"/>
  <c r="H1547" i="8"/>
  <c r="I1547" i="8"/>
  <c r="J1547" i="8"/>
  <c r="K1547" i="8"/>
  <c r="L1547" i="8"/>
  <c r="M1547" i="8"/>
  <c r="N1547" i="8"/>
  <c r="O1547" i="8"/>
  <c r="P1547" i="8"/>
  <c r="Q1547" i="8"/>
  <c r="R1547" i="8"/>
  <c r="S1547" i="8"/>
  <c r="T1547" i="8"/>
  <c r="U1547" i="8"/>
  <c r="V1547" i="8"/>
  <c r="W1547" i="8"/>
  <c r="B1550" i="8"/>
  <c r="C1550" i="8"/>
  <c r="D1550" i="8"/>
  <c r="E1550" i="8"/>
  <c r="F1550" i="8"/>
  <c r="G1550" i="8"/>
  <c r="H1550" i="8"/>
  <c r="I1550" i="8"/>
  <c r="J1550" i="8"/>
  <c r="K1550" i="8"/>
  <c r="L1550" i="8"/>
  <c r="M1550" i="8"/>
  <c r="N1550" i="8"/>
  <c r="O1550" i="8"/>
  <c r="P1550" i="8"/>
  <c r="Q1550" i="8"/>
  <c r="R1550" i="8"/>
  <c r="S1550" i="8"/>
  <c r="T1550" i="8"/>
  <c r="U1550" i="8"/>
  <c r="V1550" i="8"/>
  <c r="W1550" i="8"/>
  <c r="B1552" i="8"/>
  <c r="C1552" i="8"/>
  <c r="D1552" i="8"/>
  <c r="E1552" i="8"/>
  <c r="F1552" i="8"/>
  <c r="G1552" i="8"/>
  <c r="H1552" i="8"/>
  <c r="I1552" i="8"/>
  <c r="J1552" i="8"/>
  <c r="K1552" i="8"/>
  <c r="L1552" i="8"/>
  <c r="M1552" i="8"/>
  <c r="N1552" i="8"/>
  <c r="O1552" i="8"/>
  <c r="P1552" i="8"/>
  <c r="Q1552" i="8"/>
  <c r="R1552" i="8"/>
  <c r="S1552" i="8"/>
  <c r="T1552" i="8"/>
  <c r="U1552" i="8"/>
  <c r="V1552" i="8"/>
  <c r="W1552" i="8"/>
  <c r="B1553" i="8"/>
  <c r="C1553" i="8"/>
  <c r="D1553" i="8"/>
  <c r="E1553" i="8"/>
  <c r="F1553" i="8"/>
  <c r="G1553" i="8"/>
  <c r="H1553" i="8"/>
  <c r="I1553" i="8"/>
  <c r="J1553" i="8"/>
  <c r="K1553" i="8"/>
  <c r="L1553" i="8"/>
  <c r="M1553" i="8"/>
  <c r="N1553" i="8"/>
  <c r="O1553" i="8"/>
  <c r="P1553" i="8"/>
  <c r="Q1553" i="8"/>
  <c r="R1553" i="8"/>
  <c r="S1553" i="8"/>
  <c r="T1553" i="8"/>
  <c r="U1553" i="8"/>
  <c r="V1553" i="8"/>
  <c r="W1553" i="8"/>
  <c r="B1554" i="8"/>
  <c r="C1554" i="8"/>
  <c r="D1554" i="8"/>
  <c r="E1554" i="8"/>
  <c r="F1554" i="8"/>
  <c r="G1554" i="8"/>
  <c r="H1554" i="8"/>
  <c r="I1554" i="8"/>
  <c r="J1554" i="8"/>
  <c r="K1554" i="8"/>
  <c r="L1554" i="8"/>
  <c r="M1554" i="8"/>
  <c r="N1554" i="8"/>
  <c r="O1554" i="8"/>
  <c r="P1554" i="8"/>
  <c r="Q1554" i="8"/>
  <c r="R1554" i="8"/>
  <c r="S1554" i="8"/>
  <c r="T1554" i="8"/>
  <c r="U1554" i="8"/>
  <c r="V1554" i="8"/>
  <c r="W1554" i="8"/>
  <c r="B1555" i="8"/>
  <c r="C1555" i="8"/>
  <c r="D1555" i="8"/>
  <c r="E1555" i="8"/>
  <c r="F1555" i="8"/>
  <c r="G1555" i="8"/>
  <c r="H1555" i="8"/>
  <c r="I1555" i="8"/>
  <c r="J1555" i="8"/>
  <c r="K1555" i="8"/>
  <c r="L1555" i="8"/>
  <c r="M1555" i="8"/>
  <c r="N1555" i="8"/>
  <c r="O1555" i="8"/>
  <c r="P1555" i="8"/>
  <c r="Q1555" i="8"/>
  <c r="R1555" i="8"/>
  <c r="S1555" i="8"/>
  <c r="T1555" i="8"/>
  <c r="U1555" i="8"/>
  <c r="V1555" i="8"/>
  <c r="W1555" i="8"/>
  <c r="B1556" i="8"/>
  <c r="C1556" i="8"/>
  <c r="D1556" i="8"/>
  <c r="E1556" i="8"/>
  <c r="F1556" i="8"/>
  <c r="G1556" i="8"/>
  <c r="H1556" i="8"/>
  <c r="I1556" i="8"/>
  <c r="J1556" i="8"/>
  <c r="K1556" i="8"/>
  <c r="L1556" i="8"/>
  <c r="M1556" i="8"/>
  <c r="N1556" i="8"/>
  <c r="O1556" i="8"/>
  <c r="P1556" i="8"/>
  <c r="Q1556" i="8"/>
  <c r="R1556" i="8"/>
  <c r="S1556" i="8"/>
  <c r="T1556" i="8"/>
  <c r="U1556" i="8"/>
  <c r="V1556" i="8"/>
  <c r="W1556" i="8"/>
  <c r="B1565" i="8"/>
  <c r="C1565" i="8"/>
  <c r="D1565" i="8"/>
  <c r="E1565" i="8"/>
  <c r="F1565" i="8"/>
  <c r="G1565" i="8"/>
  <c r="H1565" i="8"/>
  <c r="I1565" i="8"/>
  <c r="J1565" i="8"/>
  <c r="K1565" i="8"/>
  <c r="L1565" i="8"/>
  <c r="M1565" i="8"/>
  <c r="N1565" i="8"/>
  <c r="O1565" i="8"/>
  <c r="P1565" i="8"/>
  <c r="Q1565" i="8"/>
  <c r="R1565" i="8"/>
  <c r="S1565" i="8"/>
  <c r="T1565" i="8"/>
  <c r="U1565" i="8"/>
  <c r="V1565" i="8"/>
  <c r="W1565" i="8"/>
  <c r="B1566" i="8"/>
  <c r="C1566" i="8"/>
  <c r="D1566" i="8"/>
  <c r="E1566" i="8"/>
  <c r="F1566" i="8"/>
  <c r="G1566" i="8"/>
  <c r="H1566" i="8"/>
  <c r="I1566" i="8"/>
  <c r="J1566" i="8"/>
  <c r="K1566" i="8"/>
  <c r="L1566" i="8"/>
  <c r="M1566" i="8"/>
  <c r="N1566" i="8"/>
  <c r="O1566" i="8"/>
  <c r="P1566" i="8"/>
  <c r="Q1566" i="8"/>
  <c r="R1566" i="8"/>
  <c r="S1566" i="8"/>
  <c r="T1566" i="8"/>
  <c r="U1566" i="8"/>
  <c r="V1566" i="8"/>
  <c r="W1566" i="8"/>
  <c r="B1568" i="8"/>
  <c r="C1568" i="8"/>
  <c r="D1568" i="8"/>
  <c r="E1568" i="8"/>
  <c r="F1568" i="8"/>
  <c r="G1568" i="8"/>
  <c r="H1568" i="8"/>
  <c r="I1568" i="8"/>
  <c r="J1568" i="8"/>
  <c r="K1568" i="8"/>
  <c r="L1568" i="8"/>
  <c r="M1568" i="8"/>
  <c r="N1568" i="8"/>
  <c r="O1568" i="8"/>
  <c r="P1568" i="8"/>
  <c r="Q1568" i="8"/>
  <c r="R1568" i="8"/>
  <c r="S1568" i="8"/>
  <c r="T1568" i="8"/>
  <c r="U1568" i="8"/>
  <c r="V1568" i="8"/>
  <c r="W1568" i="8"/>
  <c r="B1569" i="8"/>
  <c r="C1569" i="8"/>
  <c r="D1569" i="8"/>
  <c r="E1569" i="8"/>
  <c r="F1569" i="8"/>
  <c r="G1569" i="8"/>
  <c r="H1569" i="8"/>
  <c r="I1569" i="8"/>
  <c r="J1569" i="8"/>
  <c r="K1569" i="8"/>
  <c r="L1569" i="8"/>
  <c r="M1569" i="8"/>
  <c r="N1569" i="8"/>
  <c r="O1569" i="8"/>
  <c r="P1569" i="8"/>
  <c r="Q1569" i="8"/>
  <c r="R1569" i="8"/>
  <c r="S1569" i="8"/>
  <c r="T1569" i="8"/>
  <c r="U1569" i="8"/>
  <c r="V1569" i="8"/>
  <c r="W1569" i="8"/>
  <c r="B1572" i="8"/>
  <c r="C1572" i="8"/>
  <c r="D1572" i="8"/>
  <c r="E1572" i="8"/>
  <c r="F1572" i="8"/>
  <c r="G1572" i="8"/>
  <c r="H1572" i="8"/>
  <c r="I1572" i="8"/>
  <c r="J1572" i="8"/>
  <c r="K1572" i="8"/>
  <c r="L1572" i="8"/>
  <c r="M1572" i="8"/>
  <c r="N1572" i="8"/>
  <c r="O1572" i="8"/>
  <c r="P1572" i="8"/>
  <c r="Q1572" i="8"/>
  <c r="R1572" i="8"/>
  <c r="S1572" i="8"/>
  <c r="T1572" i="8"/>
  <c r="U1572" i="8"/>
  <c r="V1572" i="8"/>
  <c r="W1572" i="8"/>
  <c r="B1585" i="8"/>
  <c r="C1585" i="8"/>
  <c r="D1585" i="8"/>
  <c r="E1585" i="8"/>
  <c r="F1585" i="8"/>
  <c r="G1585" i="8"/>
  <c r="H1585" i="8"/>
  <c r="I1585" i="8"/>
  <c r="J1585" i="8"/>
  <c r="K1585" i="8"/>
  <c r="L1585" i="8"/>
  <c r="M1585" i="8"/>
  <c r="N1585" i="8"/>
  <c r="O1585" i="8"/>
  <c r="P1585" i="8"/>
  <c r="Q1585" i="8"/>
  <c r="R1585" i="8"/>
  <c r="S1585" i="8"/>
  <c r="T1585" i="8"/>
  <c r="U1585" i="8"/>
  <c r="V1585" i="8"/>
  <c r="W1585" i="8"/>
  <c r="B1586" i="8"/>
  <c r="C1586" i="8"/>
  <c r="D1586" i="8"/>
  <c r="E1586" i="8"/>
  <c r="F1586" i="8"/>
  <c r="G1586" i="8"/>
  <c r="H1586" i="8"/>
  <c r="I1586" i="8"/>
  <c r="J1586" i="8"/>
  <c r="K1586" i="8"/>
  <c r="L1586" i="8"/>
  <c r="M1586" i="8"/>
  <c r="N1586" i="8"/>
  <c r="O1586" i="8"/>
  <c r="P1586" i="8"/>
  <c r="Q1586" i="8"/>
  <c r="R1586" i="8"/>
  <c r="S1586" i="8"/>
  <c r="T1586" i="8"/>
  <c r="U1586" i="8"/>
  <c r="V1586" i="8"/>
  <c r="W1586" i="8"/>
  <c r="B1588" i="8"/>
  <c r="C1588" i="8"/>
  <c r="D1588" i="8"/>
  <c r="E1588" i="8"/>
  <c r="F1588" i="8"/>
  <c r="G1588" i="8"/>
  <c r="H1588" i="8"/>
  <c r="I1588" i="8"/>
  <c r="J1588" i="8"/>
  <c r="K1588" i="8"/>
  <c r="L1588" i="8"/>
  <c r="M1588" i="8"/>
  <c r="N1588" i="8"/>
  <c r="O1588" i="8"/>
  <c r="P1588" i="8"/>
  <c r="Q1588" i="8"/>
  <c r="R1588" i="8"/>
  <c r="S1588" i="8"/>
  <c r="T1588" i="8"/>
  <c r="U1588" i="8"/>
  <c r="V1588" i="8"/>
  <c r="W1588" i="8"/>
  <c r="B1589" i="8"/>
  <c r="C1589" i="8"/>
  <c r="D1589" i="8"/>
  <c r="E1589" i="8"/>
  <c r="F1589" i="8"/>
  <c r="G1589" i="8"/>
  <c r="H1589" i="8"/>
  <c r="I1589" i="8"/>
  <c r="J1589" i="8"/>
  <c r="K1589" i="8"/>
  <c r="L1589" i="8"/>
  <c r="M1589" i="8"/>
  <c r="N1589" i="8"/>
  <c r="O1589" i="8"/>
  <c r="P1589" i="8"/>
  <c r="Q1589" i="8"/>
  <c r="R1589" i="8"/>
  <c r="S1589" i="8"/>
  <c r="T1589" i="8"/>
  <c r="U1589" i="8"/>
  <c r="V1589" i="8"/>
  <c r="W1589" i="8"/>
  <c r="B1590" i="8"/>
  <c r="C1590" i="8"/>
  <c r="D1590" i="8"/>
  <c r="E1590" i="8"/>
  <c r="F1590" i="8"/>
  <c r="G1590" i="8"/>
  <c r="H1590" i="8"/>
  <c r="I1590" i="8"/>
  <c r="J1590" i="8"/>
  <c r="K1590" i="8"/>
  <c r="L1590" i="8"/>
  <c r="M1590" i="8"/>
  <c r="N1590" i="8"/>
  <c r="O1590" i="8"/>
  <c r="P1590" i="8"/>
  <c r="Q1590" i="8"/>
  <c r="R1590" i="8"/>
  <c r="S1590" i="8"/>
  <c r="T1590" i="8"/>
  <c r="U1590" i="8"/>
  <c r="V1590" i="8"/>
  <c r="W1590" i="8"/>
  <c r="B1591" i="8"/>
  <c r="C1591" i="8"/>
  <c r="D1591" i="8"/>
  <c r="E1591" i="8"/>
  <c r="F1591" i="8"/>
  <c r="G1591" i="8"/>
  <c r="H1591" i="8"/>
  <c r="I1591" i="8"/>
  <c r="J1591" i="8"/>
  <c r="K1591" i="8"/>
  <c r="L1591" i="8"/>
  <c r="M1591" i="8"/>
  <c r="N1591" i="8"/>
  <c r="O1591" i="8"/>
  <c r="P1591" i="8"/>
  <c r="Q1591" i="8"/>
  <c r="R1591" i="8"/>
  <c r="S1591" i="8"/>
  <c r="T1591" i="8"/>
  <c r="U1591" i="8"/>
  <c r="V1591" i="8"/>
  <c r="W1591" i="8"/>
  <c r="B1592" i="8"/>
  <c r="C1592" i="8"/>
  <c r="D1592" i="8"/>
  <c r="E1592" i="8"/>
  <c r="F1592" i="8"/>
  <c r="G1592" i="8"/>
  <c r="H1592" i="8"/>
  <c r="I1592" i="8"/>
  <c r="J1592" i="8"/>
  <c r="K1592" i="8"/>
  <c r="L1592" i="8"/>
  <c r="M1592" i="8"/>
  <c r="N1592" i="8"/>
  <c r="O1592" i="8"/>
  <c r="P1592" i="8"/>
  <c r="Q1592" i="8"/>
  <c r="R1592" i="8"/>
  <c r="S1592" i="8"/>
  <c r="T1592" i="8"/>
  <c r="U1592" i="8"/>
  <c r="V1592" i="8"/>
  <c r="W1592" i="8"/>
  <c r="B1593" i="8"/>
  <c r="C1593" i="8"/>
  <c r="D1593" i="8"/>
  <c r="E1593" i="8"/>
  <c r="F1593" i="8"/>
  <c r="G1593" i="8"/>
  <c r="H1593" i="8"/>
  <c r="I1593" i="8"/>
  <c r="J1593" i="8"/>
  <c r="K1593" i="8"/>
  <c r="L1593" i="8"/>
  <c r="M1593" i="8"/>
  <c r="N1593" i="8"/>
  <c r="O1593" i="8"/>
  <c r="P1593" i="8"/>
  <c r="Q1593" i="8"/>
  <c r="R1593" i="8"/>
  <c r="S1593" i="8"/>
  <c r="T1593" i="8"/>
  <c r="U1593" i="8"/>
  <c r="V1593" i="8"/>
  <c r="W1593" i="8"/>
  <c r="B1602" i="8"/>
  <c r="C1602" i="8"/>
  <c r="D1602" i="8"/>
  <c r="E1602" i="8"/>
  <c r="F1602" i="8"/>
  <c r="G1602" i="8"/>
  <c r="H1602" i="8"/>
  <c r="I1602" i="8"/>
  <c r="J1602" i="8"/>
  <c r="K1602" i="8"/>
  <c r="L1602" i="8"/>
  <c r="M1602" i="8"/>
  <c r="N1602" i="8"/>
  <c r="O1602" i="8"/>
  <c r="P1602" i="8"/>
  <c r="Q1602" i="8"/>
  <c r="R1602" i="8"/>
  <c r="S1602" i="8"/>
  <c r="T1602" i="8"/>
  <c r="U1602" i="8"/>
  <c r="V1602" i="8"/>
  <c r="W1602" i="8"/>
  <c r="B1604" i="8"/>
  <c r="C1604" i="8"/>
  <c r="D1604" i="8"/>
  <c r="E1604" i="8"/>
  <c r="F1604" i="8"/>
  <c r="G1604" i="8"/>
  <c r="H1604" i="8"/>
  <c r="I1604" i="8"/>
  <c r="J1604" i="8"/>
  <c r="K1604" i="8"/>
  <c r="L1604" i="8"/>
  <c r="M1604" i="8"/>
  <c r="N1604" i="8"/>
  <c r="O1604" i="8"/>
  <c r="P1604" i="8"/>
  <c r="Q1604" i="8"/>
  <c r="R1604" i="8"/>
  <c r="S1604" i="8"/>
  <c r="T1604" i="8"/>
  <c r="U1604" i="8"/>
  <c r="V1604" i="8"/>
  <c r="W1604" i="8"/>
  <c r="B1606" i="8"/>
  <c r="C1606" i="8"/>
  <c r="D1606" i="8"/>
  <c r="E1606" i="8"/>
  <c r="F1606" i="8"/>
  <c r="G1606" i="8"/>
  <c r="H1606" i="8"/>
  <c r="I1606" i="8"/>
  <c r="J1606" i="8"/>
  <c r="K1606" i="8"/>
  <c r="L1606" i="8"/>
  <c r="M1606" i="8"/>
  <c r="N1606" i="8"/>
  <c r="O1606" i="8"/>
  <c r="P1606" i="8"/>
  <c r="Q1606" i="8"/>
  <c r="R1606" i="8"/>
  <c r="S1606" i="8"/>
  <c r="T1606" i="8"/>
  <c r="U1606" i="8"/>
  <c r="V1606" i="8"/>
  <c r="W1606" i="8"/>
  <c r="B1610" i="8"/>
  <c r="C1610" i="8"/>
  <c r="D1610" i="8"/>
  <c r="E1610" i="8"/>
  <c r="F1610" i="8"/>
  <c r="G1610" i="8"/>
  <c r="H1610" i="8"/>
  <c r="I1610" i="8"/>
  <c r="J1610" i="8"/>
  <c r="K1610" i="8"/>
  <c r="L1610" i="8"/>
  <c r="M1610" i="8"/>
  <c r="N1610" i="8"/>
  <c r="O1610" i="8"/>
  <c r="P1610" i="8"/>
  <c r="Q1610" i="8"/>
  <c r="R1610" i="8"/>
  <c r="S1610" i="8"/>
  <c r="T1610" i="8"/>
  <c r="U1610" i="8"/>
  <c r="V1610" i="8"/>
  <c r="W1610" i="8"/>
  <c r="B1651" i="8"/>
  <c r="C1651" i="8"/>
  <c r="D1651" i="8"/>
  <c r="E1651" i="8"/>
  <c r="F1651" i="8"/>
  <c r="G1651" i="8"/>
  <c r="H1651" i="8"/>
  <c r="I1651" i="8"/>
  <c r="J1651" i="8"/>
  <c r="K1651" i="8"/>
  <c r="L1651" i="8"/>
  <c r="M1651" i="8"/>
  <c r="N1651" i="8"/>
  <c r="O1651" i="8"/>
  <c r="P1651" i="8"/>
  <c r="Q1651" i="8"/>
  <c r="R1651" i="8"/>
  <c r="S1651" i="8"/>
  <c r="T1651" i="8"/>
  <c r="U1651" i="8"/>
  <c r="V1651" i="8"/>
  <c r="W1651" i="8"/>
  <c r="B1669" i="8"/>
  <c r="C1669" i="8"/>
  <c r="D1669" i="8"/>
  <c r="E1669" i="8"/>
  <c r="F1669" i="8"/>
  <c r="G1669" i="8"/>
  <c r="H1669" i="8"/>
  <c r="I1669" i="8"/>
  <c r="J1669" i="8"/>
  <c r="K1669" i="8"/>
  <c r="L1669" i="8"/>
  <c r="M1669" i="8"/>
  <c r="N1669" i="8"/>
  <c r="O1669" i="8"/>
  <c r="P1669" i="8"/>
  <c r="Q1669" i="8"/>
  <c r="R1669" i="8"/>
  <c r="S1669" i="8"/>
  <c r="T1669" i="8"/>
  <c r="U1669" i="8"/>
  <c r="V1669" i="8"/>
  <c r="W1669" i="8"/>
  <c r="B1670" i="8"/>
  <c r="C1670" i="8"/>
  <c r="D1670" i="8"/>
  <c r="E1670" i="8"/>
  <c r="F1670" i="8"/>
  <c r="G1670" i="8"/>
  <c r="H1670" i="8"/>
  <c r="I1670" i="8"/>
  <c r="J1670" i="8"/>
  <c r="K1670" i="8"/>
  <c r="L1670" i="8"/>
  <c r="M1670" i="8"/>
  <c r="N1670" i="8"/>
  <c r="O1670" i="8"/>
  <c r="P1670" i="8"/>
  <c r="Q1670" i="8"/>
  <c r="R1670" i="8"/>
  <c r="S1670" i="8"/>
  <c r="T1670" i="8"/>
  <c r="U1670" i="8"/>
  <c r="V1670" i="8"/>
  <c r="W1670" i="8"/>
  <c r="B1672" i="8"/>
  <c r="C1672" i="8"/>
  <c r="D1672" i="8"/>
  <c r="E1672" i="8"/>
  <c r="F1672" i="8"/>
  <c r="G1672" i="8"/>
  <c r="H1672" i="8"/>
  <c r="I1672" i="8"/>
  <c r="J1672" i="8"/>
  <c r="K1672" i="8"/>
  <c r="L1672" i="8"/>
  <c r="M1672" i="8"/>
  <c r="N1672" i="8"/>
  <c r="O1672" i="8"/>
  <c r="P1672" i="8"/>
  <c r="Q1672" i="8"/>
  <c r="R1672" i="8"/>
  <c r="S1672" i="8"/>
  <c r="T1672" i="8"/>
  <c r="U1672" i="8"/>
  <c r="V1672" i="8"/>
  <c r="W1672" i="8"/>
  <c r="B1674" i="8"/>
  <c r="C1674" i="8"/>
  <c r="D1674" i="8"/>
  <c r="E1674" i="8"/>
  <c r="F1674" i="8"/>
  <c r="G1674" i="8"/>
  <c r="H1674" i="8"/>
  <c r="I1674" i="8"/>
  <c r="J1674" i="8"/>
  <c r="K1674" i="8"/>
  <c r="L1674" i="8"/>
  <c r="M1674" i="8"/>
  <c r="N1674" i="8"/>
  <c r="O1674" i="8"/>
  <c r="P1674" i="8"/>
  <c r="Q1674" i="8"/>
  <c r="R1674" i="8"/>
  <c r="S1674" i="8"/>
  <c r="T1674" i="8"/>
  <c r="U1674" i="8"/>
  <c r="V1674" i="8"/>
  <c r="W1674" i="8"/>
  <c r="B1681" i="8"/>
  <c r="C1681" i="8"/>
  <c r="D1681" i="8"/>
  <c r="E1681" i="8"/>
  <c r="F1681" i="8"/>
  <c r="G1681" i="8"/>
  <c r="H1681" i="8"/>
  <c r="I1681" i="8"/>
  <c r="J1681" i="8"/>
  <c r="K1681" i="8"/>
  <c r="L1681" i="8"/>
  <c r="M1681" i="8"/>
  <c r="N1681" i="8"/>
  <c r="O1681" i="8"/>
  <c r="P1681" i="8"/>
  <c r="Q1681" i="8"/>
  <c r="R1681" i="8"/>
  <c r="S1681" i="8"/>
  <c r="T1681" i="8"/>
  <c r="U1681" i="8"/>
  <c r="V1681" i="8"/>
  <c r="W1681" i="8"/>
  <c r="B1686" i="8"/>
  <c r="C1686" i="8"/>
  <c r="D1686" i="8"/>
  <c r="E1686" i="8"/>
  <c r="F1686" i="8"/>
  <c r="G1686" i="8"/>
  <c r="H1686" i="8"/>
  <c r="I1686" i="8"/>
  <c r="J1686" i="8"/>
  <c r="K1686" i="8"/>
  <c r="L1686" i="8"/>
  <c r="M1686" i="8"/>
  <c r="N1686" i="8"/>
  <c r="O1686" i="8"/>
  <c r="P1686" i="8"/>
  <c r="Q1686" i="8"/>
  <c r="R1686" i="8"/>
  <c r="S1686" i="8"/>
  <c r="T1686" i="8"/>
  <c r="U1686" i="8"/>
  <c r="V1686" i="8"/>
  <c r="W1686" i="8"/>
  <c r="B1717" i="8"/>
  <c r="C1717" i="8"/>
  <c r="D1717" i="8"/>
  <c r="E1717" i="8"/>
  <c r="F1717" i="8"/>
  <c r="G1717" i="8"/>
  <c r="H1717" i="8"/>
  <c r="I1717" i="8"/>
  <c r="J1717" i="8"/>
  <c r="K1717" i="8"/>
  <c r="L1717" i="8"/>
  <c r="M1717" i="8"/>
  <c r="N1717" i="8"/>
  <c r="O1717" i="8"/>
  <c r="P1717" i="8"/>
  <c r="Q1717" i="8"/>
  <c r="R1717" i="8"/>
  <c r="S1717" i="8"/>
  <c r="T1717" i="8"/>
  <c r="U1717" i="8"/>
  <c r="V1717" i="8"/>
  <c r="W1717" i="8"/>
  <c r="B1729" i="8"/>
  <c r="C1729" i="8"/>
  <c r="D1729" i="8"/>
  <c r="E1729" i="8"/>
  <c r="F1729" i="8"/>
  <c r="G1729" i="8"/>
  <c r="H1729" i="8"/>
  <c r="I1729" i="8"/>
  <c r="J1729" i="8"/>
  <c r="K1729" i="8"/>
  <c r="L1729" i="8"/>
  <c r="M1729" i="8"/>
  <c r="N1729" i="8"/>
  <c r="O1729" i="8"/>
  <c r="P1729" i="8"/>
  <c r="Q1729" i="8"/>
  <c r="R1729" i="8"/>
  <c r="S1729" i="8"/>
  <c r="T1729" i="8"/>
  <c r="U1729" i="8"/>
  <c r="V1729" i="8"/>
  <c r="W1729" i="8"/>
  <c r="B1730" i="8"/>
  <c r="C1730" i="8"/>
  <c r="D1730" i="8"/>
  <c r="E1730" i="8"/>
  <c r="F1730" i="8"/>
  <c r="G1730" i="8"/>
  <c r="H1730" i="8"/>
  <c r="I1730" i="8"/>
  <c r="J1730" i="8"/>
  <c r="K1730" i="8"/>
  <c r="L1730" i="8"/>
  <c r="M1730" i="8"/>
  <c r="N1730" i="8"/>
  <c r="O1730" i="8"/>
  <c r="P1730" i="8"/>
  <c r="Q1730" i="8"/>
  <c r="R1730" i="8"/>
  <c r="S1730" i="8"/>
  <c r="T1730" i="8"/>
  <c r="U1730" i="8"/>
  <c r="V1730" i="8"/>
  <c r="W1730" i="8"/>
  <c r="B1732" i="8"/>
  <c r="C1732" i="8"/>
  <c r="D1732" i="8"/>
  <c r="E1732" i="8"/>
  <c r="F1732" i="8"/>
  <c r="G1732" i="8"/>
  <c r="H1732" i="8"/>
  <c r="I1732" i="8"/>
  <c r="J1732" i="8"/>
  <c r="K1732" i="8"/>
  <c r="L1732" i="8"/>
  <c r="M1732" i="8"/>
  <c r="N1732" i="8"/>
  <c r="O1732" i="8"/>
  <c r="P1732" i="8"/>
  <c r="Q1732" i="8"/>
  <c r="R1732" i="8"/>
  <c r="S1732" i="8"/>
  <c r="T1732" i="8"/>
  <c r="U1732" i="8"/>
  <c r="V1732" i="8"/>
  <c r="W1732" i="8"/>
  <c r="B1734" i="8"/>
  <c r="C1734" i="8"/>
  <c r="D1734" i="8"/>
  <c r="E1734" i="8"/>
  <c r="F1734" i="8"/>
  <c r="G1734" i="8"/>
  <c r="H1734" i="8"/>
  <c r="I1734" i="8"/>
  <c r="J1734" i="8"/>
  <c r="K1734" i="8"/>
  <c r="L1734" i="8"/>
  <c r="M1734" i="8"/>
  <c r="N1734" i="8"/>
  <c r="O1734" i="8"/>
  <c r="P1734" i="8"/>
  <c r="Q1734" i="8"/>
  <c r="R1734" i="8"/>
  <c r="S1734" i="8"/>
  <c r="T1734" i="8"/>
  <c r="U1734" i="8"/>
  <c r="V1734" i="8"/>
  <c r="W1734" i="8"/>
  <c r="B1739" i="8"/>
  <c r="C1739" i="8"/>
  <c r="D1739" i="8"/>
  <c r="E1739" i="8"/>
  <c r="F1739" i="8"/>
  <c r="G1739" i="8"/>
  <c r="H1739" i="8"/>
  <c r="I1739" i="8"/>
  <c r="J1739" i="8"/>
  <c r="K1739" i="8"/>
  <c r="L1739" i="8"/>
  <c r="M1739" i="8"/>
  <c r="N1739" i="8"/>
  <c r="O1739" i="8"/>
  <c r="P1739" i="8"/>
  <c r="Q1739" i="8"/>
  <c r="R1739" i="8"/>
  <c r="S1739" i="8"/>
  <c r="T1739" i="8"/>
  <c r="U1739" i="8"/>
  <c r="V1739" i="8"/>
  <c r="W1739" i="8"/>
  <c r="D1307" i="8"/>
  <c r="E1307" i="8"/>
  <c r="F1307" i="8"/>
  <c r="G1307" i="8"/>
  <c r="H1307" i="8"/>
  <c r="I1307" i="8"/>
  <c r="J1307" i="8"/>
  <c r="K1307" i="8"/>
  <c r="L1307" i="8"/>
  <c r="M1307" i="8"/>
  <c r="N1307" i="8"/>
  <c r="O1307" i="8"/>
  <c r="P1307" i="8"/>
  <c r="Q1307" i="8"/>
  <c r="R1307" i="8"/>
  <c r="S1307" i="8"/>
  <c r="T1307" i="8"/>
  <c r="U1307" i="8"/>
  <c r="V1307" i="8"/>
  <c r="W1307" i="8"/>
  <c r="C1307" i="8"/>
  <c r="B1307" i="8"/>
  <c r="AQ11" i="8"/>
  <c r="AQ12" i="8"/>
  <c r="AQ13" i="8"/>
  <c r="AQ14" i="8"/>
  <c r="AQ15" i="8"/>
  <c r="AQ16" i="8"/>
  <c r="AQ17" i="8"/>
  <c r="AQ18" i="8"/>
  <c r="AQ19" i="8"/>
  <c r="AQ20" i="8"/>
  <c r="AQ21" i="8"/>
  <c r="AQ22" i="8"/>
  <c r="AQ23" i="8"/>
  <c r="AQ24" i="8"/>
  <c r="AQ25" i="8"/>
  <c r="AQ26" i="8"/>
  <c r="AQ27" i="8"/>
  <c r="AQ28" i="8"/>
  <c r="AQ29" i="8"/>
  <c r="AQ30" i="8"/>
  <c r="AQ31" i="8"/>
  <c r="AQ32" i="8"/>
  <c r="AQ33" i="8"/>
  <c r="AQ34" i="8"/>
  <c r="AQ35" i="8"/>
  <c r="AQ36" i="8"/>
  <c r="AQ37" i="8"/>
  <c r="AQ38" i="8"/>
  <c r="AQ39" i="8"/>
  <c r="AQ40" i="8"/>
  <c r="AQ41" i="8"/>
  <c r="AQ42" i="8"/>
  <c r="AQ43" i="8"/>
  <c r="AQ44" i="8"/>
  <c r="AQ45" i="8"/>
  <c r="AQ46" i="8"/>
  <c r="AQ47" i="8"/>
  <c r="AQ48" i="8"/>
  <c r="AQ49" i="8"/>
  <c r="AQ50" i="8"/>
  <c r="AQ51" i="8"/>
  <c r="AQ52" i="8"/>
  <c r="AQ53" i="8"/>
  <c r="AQ54" i="8"/>
  <c r="AQ55" i="8"/>
  <c r="AQ56" i="8"/>
  <c r="AQ57" i="8"/>
  <c r="AQ58" i="8"/>
  <c r="AQ59" i="8"/>
  <c r="AQ60" i="8"/>
  <c r="AQ61" i="8"/>
  <c r="AQ62" i="8"/>
  <c r="AQ63" i="8"/>
  <c r="AQ64" i="8"/>
  <c r="AQ65" i="8"/>
  <c r="AQ66" i="8"/>
  <c r="AQ67" i="8"/>
  <c r="AQ68" i="8"/>
  <c r="AQ69" i="8"/>
  <c r="AQ70" i="8"/>
  <c r="AQ71" i="8"/>
  <c r="AQ72" i="8"/>
  <c r="AQ73" i="8"/>
  <c r="AQ74" i="8"/>
  <c r="AQ75" i="8"/>
  <c r="AQ76" i="8"/>
  <c r="AQ77" i="8"/>
  <c r="AQ78" i="8"/>
  <c r="AQ79" i="8"/>
  <c r="AQ80" i="8"/>
  <c r="AQ81" i="8"/>
  <c r="AQ82" i="8"/>
  <c r="AQ83" i="8"/>
  <c r="AQ84" i="8"/>
  <c r="AQ85" i="8"/>
  <c r="AQ86" i="8"/>
  <c r="AQ87" i="8"/>
  <c r="AQ88" i="8"/>
  <c r="AQ89" i="8"/>
  <c r="AQ90" i="8"/>
  <c r="AQ91" i="8"/>
  <c r="AQ92" i="8"/>
  <c r="AQ93" i="8"/>
  <c r="AQ94" i="8"/>
  <c r="AQ95" i="8"/>
  <c r="AQ96" i="8"/>
  <c r="AQ97" i="8"/>
  <c r="AQ98" i="8"/>
  <c r="AQ99" i="8"/>
  <c r="AQ100" i="8"/>
  <c r="AQ101" i="8"/>
  <c r="AQ102" i="8"/>
  <c r="AQ103" i="8"/>
  <c r="AQ104" i="8"/>
  <c r="AQ105" i="8"/>
  <c r="AQ106" i="8"/>
  <c r="AQ107" i="8"/>
  <c r="AQ108" i="8"/>
  <c r="AQ109" i="8"/>
  <c r="AQ110" i="8"/>
  <c r="AQ111" i="8"/>
  <c r="AQ112" i="8"/>
  <c r="AQ113" i="8"/>
  <c r="AQ114" i="8"/>
  <c r="AQ115" i="8"/>
  <c r="AQ116" i="8"/>
  <c r="AQ117" i="8"/>
  <c r="AQ118" i="8"/>
  <c r="AQ119" i="8"/>
  <c r="AQ120" i="8"/>
  <c r="AQ121" i="8"/>
  <c r="AQ122" i="8"/>
  <c r="AQ123" i="8"/>
  <c r="AQ124" i="8"/>
  <c r="AQ125" i="8"/>
  <c r="AQ126" i="8"/>
  <c r="AQ127" i="8"/>
  <c r="AQ128" i="8"/>
  <c r="AQ129" i="8"/>
  <c r="AQ130" i="8"/>
  <c r="AQ131" i="8"/>
  <c r="AQ132" i="8"/>
  <c r="AQ133" i="8"/>
  <c r="AQ134" i="8"/>
  <c r="AQ135" i="8"/>
  <c r="AQ136" i="8"/>
  <c r="AQ137" i="8"/>
  <c r="AQ138" i="8"/>
  <c r="AQ139" i="8"/>
  <c r="AQ140" i="8"/>
  <c r="AQ141" i="8"/>
  <c r="AQ142" i="8"/>
  <c r="AQ143" i="8"/>
  <c r="AQ144" i="8"/>
  <c r="AQ145" i="8"/>
  <c r="AQ146" i="8"/>
  <c r="AQ147" i="8"/>
  <c r="AQ148" i="8"/>
  <c r="AQ149" i="8"/>
  <c r="AQ150" i="8"/>
  <c r="AQ151" i="8"/>
  <c r="AQ152" i="8"/>
  <c r="AQ153" i="8"/>
  <c r="AQ154" i="8"/>
  <c r="AQ155" i="8"/>
  <c r="AQ156" i="8"/>
  <c r="AQ157" i="8"/>
  <c r="AQ158" i="8"/>
  <c r="AQ159" i="8"/>
  <c r="AQ160" i="8"/>
  <c r="AQ161" i="8"/>
  <c r="AQ162" i="8"/>
  <c r="AQ163" i="8"/>
  <c r="AQ164" i="8"/>
  <c r="AQ165" i="8"/>
  <c r="AQ166" i="8"/>
  <c r="AQ167" i="8"/>
  <c r="AQ168" i="8"/>
  <c r="AQ169" i="8"/>
  <c r="AQ170" i="8"/>
  <c r="AQ171" i="8"/>
  <c r="AQ172" i="8"/>
  <c r="AQ173" i="8"/>
  <c r="AQ174" i="8"/>
  <c r="AQ175" i="8"/>
  <c r="AQ176" i="8"/>
  <c r="AQ177" i="8"/>
  <c r="AQ178" i="8"/>
  <c r="AQ179" i="8"/>
  <c r="AQ180" i="8"/>
  <c r="AQ181" i="8"/>
  <c r="AQ182" i="8"/>
  <c r="AQ183" i="8"/>
  <c r="AQ184" i="8"/>
  <c r="AQ185" i="8"/>
  <c r="AQ186" i="8"/>
  <c r="AQ187" i="8"/>
  <c r="AQ188" i="8"/>
  <c r="AQ189" i="8"/>
  <c r="AQ190" i="8"/>
  <c r="AQ191" i="8"/>
  <c r="AQ192" i="8"/>
  <c r="AQ193" i="8"/>
  <c r="AQ194" i="8"/>
  <c r="AQ195" i="8"/>
  <c r="AQ196" i="8"/>
  <c r="AQ197" i="8"/>
  <c r="AQ198" i="8"/>
  <c r="AQ199" i="8"/>
  <c r="AQ200" i="8"/>
  <c r="AQ201" i="8"/>
  <c r="AQ202" i="8"/>
  <c r="AQ203" i="8"/>
  <c r="AQ204" i="8"/>
  <c r="AQ205" i="8"/>
  <c r="AQ206" i="8"/>
  <c r="AQ207" i="8"/>
  <c r="AQ208" i="8"/>
  <c r="AQ209" i="8"/>
  <c r="AQ210" i="8"/>
  <c r="AQ211" i="8"/>
  <c r="AQ212" i="8"/>
  <c r="AQ213" i="8"/>
  <c r="AQ214" i="8"/>
  <c r="AQ215" i="8"/>
  <c r="AQ216" i="8"/>
  <c r="AQ217" i="8"/>
  <c r="AQ218" i="8"/>
  <c r="AQ219" i="8"/>
  <c r="AQ220" i="8"/>
  <c r="AQ221" i="8"/>
  <c r="AQ222" i="8"/>
  <c r="AQ223" i="8"/>
  <c r="AQ224" i="8"/>
  <c r="AQ225" i="8"/>
  <c r="AQ226" i="8"/>
  <c r="AQ227" i="8"/>
  <c r="AQ228" i="8"/>
  <c r="AQ229" i="8"/>
  <c r="AQ230" i="8"/>
  <c r="AQ231" i="8"/>
  <c r="AQ232" i="8"/>
  <c r="AQ233" i="8"/>
  <c r="AQ234" i="8"/>
  <c r="AQ235" i="8"/>
  <c r="AQ236" i="8"/>
  <c r="AQ237" i="8"/>
  <c r="AQ238" i="8"/>
  <c r="AQ239" i="8"/>
  <c r="AQ240" i="8"/>
  <c r="AQ241" i="8"/>
  <c r="AQ242" i="8"/>
  <c r="AQ243" i="8"/>
  <c r="AQ244" i="8"/>
  <c r="AQ245" i="8"/>
  <c r="AQ246" i="8"/>
  <c r="AQ247" i="8"/>
  <c r="AQ248" i="8"/>
  <c r="AQ249" i="8"/>
  <c r="AQ250" i="8"/>
  <c r="AQ251" i="8"/>
  <c r="AQ252" i="8"/>
  <c r="AQ253" i="8"/>
  <c r="AQ254" i="8"/>
  <c r="AQ255" i="8"/>
  <c r="AQ256" i="8"/>
  <c r="AQ257" i="8"/>
  <c r="AQ258" i="8"/>
  <c r="AQ259" i="8"/>
  <c r="AQ260" i="8"/>
  <c r="AQ261" i="8"/>
  <c r="AQ262" i="8"/>
  <c r="AQ263" i="8"/>
  <c r="AQ264" i="8"/>
  <c r="AQ265" i="8"/>
  <c r="AQ266" i="8"/>
  <c r="AQ267" i="8"/>
  <c r="AQ268" i="8"/>
  <c r="AQ269" i="8"/>
  <c r="AQ270" i="8"/>
  <c r="AQ271" i="8"/>
  <c r="AQ272" i="8"/>
  <c r="AQ273" i="8"/>
  <c r="AQ274" i="8"/>
  <c r="AQ275" i="8"/>
  <c r="AQ276" i="8"/>
  <c r="AQ277" i="8"/>
  <c r="AQ278" i="8"/>
  <c r="AQ279" i="8"/>
  <c r="AQ280" i="8"/>
  <c r="AQ281" i="8"/>
  <c r="AQ282" i="8"/>
  <c r="AQ283" i="8"/>
  <c r="AQ284" i="8"/>
  <c r="AQ285" i="8"/>
  <c r="AQ286" i="8"/>
  <c r="AQ287" i="8"/>
  <c r="AQ288" i="8"/>
  <c r="AQ289" i="8"/>
  <c r="AQ290" i="8"/>
  <c r="AQ291" i="8"/>
  <c r="AQ292" i="8"/>
  <c r="AQ293" i="8"/>
  <c r="AQ294" i="8"/>
  <c r="AQ295" i="8"/>
  <c r="AQ296" i="8"/>
  <c r="AQ297" i="8"/>
  <c r="AQ298" i="8"/>
  <c r="AQ299" i="8"/>
  <c r="AQ300" i="8"/>
  <c r="AQ301" i="8"/>
  <c r="AQ302" i="8"/>
  <c r="AQ303" i="8"/>
  <c r="AQ304" i="8"/>
  <c r="AQ305" i="8"/>
  <c r="AQ306" i="8"/>
  <c r="AQ307" i="8"/>
  <c r="AQ308" i="8"/>
  <c r="AQ309" i="8"/>
  <c r="AQ310" i="8"/>
  <c r="AQ311" i="8"/>
  <c r="AQ312" i="8"/>
  <c r="AQ313" i="8"/>
  <c r="AQ314" i="8"/>
  <c r="AQ315" i="8"/>
  <c r="AQ316" i="8"/>
  <c r="AQ317" i="8"/>
  <c r="AQ318" i="8"/>
  <c r="AQ319" i="8"/>
  <c r="AQ320" i="8"/>
  <c r="AQ321" i="8"/>
  <c r="AQ322" i="8"/>
  <c r="AQ323" i="8"/>
  <c r="AQ324" i="8"/>
  <c r="AQ325" i="8"/>
  <c r="AQ326" i="8"/>
  <c r="AQ327" i="8"/>
  <c r="AQ328" i="8"/>
  <c r="AQ329" i="8"/>
  <c r="AQ330" i="8"/>
  <c r="AQ331" i="8"/>
  <c r="AQ332" i="8"/>
  <c r="AQ333" i="8"/>
  <c r="AQ334" i="8"/>
  <c r="AQ335" i="8"/>
  <c r="AQ336" i="8"/>
  <c r="AQ337" i="8"/>
  <c r="AQ338" i="8"/>
  <c r="AQ339" i="8"/>
  <c r="AQ340" i="8"/>
  <c r="AQ341" i="8"/>
  <c r="AQ342" i="8"/>
  <c r="AQ343" i="8"/>
  <c r="AQ344" i="8"/>
  <c r="AQ345" i="8"/>
  <c r="AQ346" i="8"/>
  <c r="AQ347" i="8"/>
  <c r="AQ348" i="8"/>
  <c r="AQ349" i="8"/>
  <c r="AQ350" i="8"/>
  <c r="AQ351" i="8"/>
  <c r="AQ352" i="8"/>
  <c r="AQ353" i="8"/>
  <c r="AQ354" i="8"/>
  <c r="AQ355" i="8"/>
  <c r="AQ356" i="8"/>
  <c r="AQ357" i="8"/>
  <c r="AQ358" i="8"/>
  <c r="AQ359" i="8"/>
  <c r="AQ360" i="8"/>
  <c r="AQ361" i="8"/>
  <c r="AQ362" i="8"/>
  <c r="AQ363" i="8"/>
  <c r="AQ364" i="8"/>
  <c r="AQ365" i="8"/>
  <c r="AQ366" i="8"/>
  <c r="AQ367" i="8"/>
  <c r="AQ368" i="8"/>
  <c r="AQ369" i="8"/>
  <c r="AQ370" i="8"/>
  <c r="AQ371" i="8"/>
  <c r="AQ372" i="8"/>
  <c r="AQ373" i="8"/>
  <c r="AQ374" i="8"/>
  <c r="AQ375" i="8"/>
  <c r="AQ376" i="8"/>
  <c r="AQ377" i="8"/>
  <c r="AQ378" i="8"/>
  <c r="AQ379" i="8"/>
  <c r="AQ380" i="8"/>
  <c r="AQ381" i="8"/>
  <c r="AQ382" i="8"/>
  <c r="AQ383" i="8"/>
  <c r="AQ384" i="8"/>
  <c r="AQ385" i="8"/>
  <c r="AQ386" i="8"/>
  <c r="AQ387" i="8"/>
  <c r="AQ388" i="8"/>
  <c r="AQ389" i="8"/>
  <c r="AQ390" i="8"/>
  <c r="AQ391" i="8"/>
  <c r="AQ392" i="8"/>
  <c r="AQ393" i="8"/>
  <c r="AQ394" i="8"/>
  <c r="AQ395" i="8"/>
  <c r="AQ396" i="8"/>
  <c r="AQ397" i="8"/>
  <c r="AQ398" i="8"/>
  <c r="AQ399" i="8"/>
  <c r="AQ400" i="8"/>
  <c r="AQ401" i="8"/>
  <c r="AQ402" i="8"/>
  <c r="AQ403" i="8"/>
  <c r="AQ404" i="8"/>
  <c r="AQ405" i="8"/>
  <c r="AQ406" i="8"/>
  <c r="AQ407" i="8"/>
  <c r="AQ408" i="8"/>
  <c r="AQ409" i="8"/>
  <c r="AQ410" i="8"/>
  <c r="AQ411" i="8"/>
  <c r="AQ412" i="8"/>
  <c r="AQ413" i="8"/>
  <c r="AQ414" i="8"/>
  <c r="AQ415" i="8"/>
  <c r="AQ416" i="8"/>
  <c r="AQ417" i="8"/>
  <c r="AQ418" i="8"/>
  <c r="AQ419" i="8"/>
  <c r="AQ420" i="8"/>
  <c r="AQ421" i="8"/>
  <c r="AQ422" i="8"/>
  <c r="AQ423" i="8"/>
  <c r="AQ424" i="8"/>
  <c r="AQ425" i="8"/>
  <c r="AQ426" i="8"/>
  <c r="AQ427" i="8"/>
  <c r="AQ428" i="8"/>
  <c r="AQ429" i="8"/>
  <c r="AQ430" i="8"/>
  <c r="AQ431" i="8"/>
  <c r="AQ432" i="8"/>
  <c r="AQ433" i="8"/>
  <c r="AQ434" i="8"/>
  <c r="AQ435" i="8"/>
  <c r="AQ436" i="8"/>
  <c r="AQ437" i="8"/>
  <c r="AQ438" i="8"/>
  <c r="AQ439" i="8"/>
  <c r="AQ440" i="8"/>
  <c r="AQ441" i="8"/>
  <c r="AQ442" i="8"/>
  <c r="AQ443" i="8"/>
  <c r="AQ444" i="8"/>
  <c r="AQ445" i="8"/>
  <c r="AQ446" i="8"/>
  <c r="AQ447" i="8"/>
  <c r="AQ448" i="8"/>
  <c r="AQ449" i="8"/>
  <c r="AQ450" i="8"/>
  <c r="AQ451" i="8"/>
  <c r="AQ452" i="8"/>
  <c r="AQ453" i="8"/>
  <c r="AQ454" i="8"/>
  <c r="AQ455" i="8"/>
  <c r="AQ456" i="8"/>
  <c r="AQ457" i="8"/>
  <c r="AQ458" i="8"/>
  <c r="AQ459" i="8"/>
  <c r="AQ460" i="8"/>
  <c r="AQ461" i="8"/>
  <c r="AQ462" i="8"/>
  <c r="AQ463" i="8"/>
  <c r="AQ464" i="8"/>
  <c r="AQ465" i="8"/>
  <c r="AQ466" i="8"/>
  <c r="AQ467" i="8"/>
  <c r="AQ468" i="8"/>
  <c r="AQ469" i="8"/>
  <c r="AQ470" i="8"/>
  <c r="AQ471" i="8"/>
  <c r="AQ472" i="8"/>
  <c r="AQ473" i="8"/>
  <c r="AQ474" i="8"/>
  <c r="AQ475" i="8"/>
  <c r="AQ476" i="8"/>
  <c r="AQ477" i="8"/>
  <c r="AQ478" i="8"/>
  <c r="AQ479" i="8"/>
  <c r="AQ480" i="8"/>
  <c r="AQ481" i="8"/>
  <c r="AQ482" i="8"/>
  <c r="AQ483" i="8"/>
  <c r="AQ484" i="8"/>
  <c r="AQ485" i="8"/>
  <c r="AQ486" i="8"/>
  <c r="AQ487" i="8"/>
  <c r="AQ488" i="8"/>
  <c r="AQ489" i="8"/>
  <c r="AQ490" i="8"/>
  <c r="AQ491" i="8"/>
  <c r="AQ492" i="8"/>
  <c r="AQ493" i="8"/>
  <c r="AQ494" i="8"/>
  <c r="AQ495" i="8"/>
  <c r="AQ496" i="8"/>
  <c r="AQ497" i="8"/>
  <c r="AQ498" i="8"/>
  <c r="AQ499" i="8"/>
  <c r="AQ500" i="8"/>
  <c r="AQ501" i="8"/>
  <c r="AQ502" i="8"/>
  <c r="AQ503" i="8"/>
  <c r="AQ504" i="8"/>
  <c r="AQ505" i="8"/>
  <c r="AQ506" i="8"/>
  <c r="AQ507" i="8"/>
  <c r="AQ508" i="8"/>
  <c r="AQ509" i="8"/>
  <c r="AQ510" i="8"/>
  <c r="AQ511" i="8"/>
  <c r="AQ512" i="8"/>
  <c r="AQ513" i="8"/>
  <c r="AQ514" i="8"/>
  <c r="AQ515" i="8"/>
  <c r="AQ516" i="8"/>
  <c r="AQ517" i="8"/>
  <c r="AQ518" i="8"/>
  <c r="AQ519" i="8"/>
  <c r="AQ520" i="8"/>
  <c r="AQ521" i="8"/>
  <c r="AQ522" i="8"/>
  <c r="AQ523" i="8"/>
  <c r="AQ524" i="8"/>
  <c r="AQ525" i="8"/>
  <c r="AQ526" i="8"/>
  <c r="AQ527" i="8"/>
  <c r="AQ528" i="8"/>
  <c r="AQ529" i="8"/>
  <c r="AQ530" i="8"/>
  <c r="AQ531" i="8"/>
  <c r="AQ532" i="8"/>
  <c r="AQ533" i="8"/>
  <c r="AQ534" i="8"/>
  <c r="AQ535" i="8"/>
  <c r="AQ536" i="8"/>
  <c r="AQ537" i="8"/>
  <c r="AQ538" i="8"/>
  <c r="AQ539" i="8"/>
  <c r="AQ540" i="8"/>
  <c r="AQ541" i="8"/>
  <c r="AQ542" i="8"/>
  <c r="AQ543" i="8"/>
  <c r="AQ544" i="8"/>
  <c r="AQ545" i="8"/>
  <c r="AQ546" i="8"/>
  <c r="AQ547" i="8"/>
  <c r="AQ548" i="8"/>
  <c r="AQ549" i="8"/>
  <c r="AQ550" i="8"/>
  <c r="AQ551" i="8"/>
  <c r="AQ552" i="8"/>
  <c r="AQ553" i="8"/>
  <c r="AQ554" i="8"/>
  <c r="AQ555" i="8"/>
  <c r="AQ556" i="8"/>
  <c r="AQ557" i="8"/>
  <c r="AQ558" i="8"/>
  <c r="AQ559" i="8"/>
  <c r="AQ560" i="8"/>
  <c r="AQ561" i="8"/>
  <c r="AQ562" i="8"/>
  <c r="AQ563" i="8"/>
  <c r="AQ564" i="8"/>
  <c r="AQ565" i="8"/>
  <c r="AQ566" i="8"/>
  <c r="AQ567" i="8"/>
  <c r="AQ568" i="8"/>
  <c r="AQ569" i="8"/>
  <c r="AQ570" i="8"/>
  <c r="AQ571" i="8"/>
  <c r="AQ572" i="8"/>
  <c r="AQ573" i="8"/>
  <c r="AQ574" i="8"/>
  <c r="AQ575" i="8"/>
  <c r="AQ576" i="8"/>
  <c r="AQ577" i="8"/>
  <c r="AQ578" i="8"/>
  <c r="AQ579" i="8"/>
  <c r="AQ580" i="8"/>
  <c r="AQ581" i="8"/>
  <c r="AQ582" i="8"/>
  <c r="AQ583" i="8"/>
  <c r="AQ584" i="8"/>
  <c r="AQ585" i="8"/>
  <c r="AQ586" i="8"/>
  <c r="AQ587" i="8"/>
  <c r="AQ588" i="8"/>
  <c r="AQ589" i="8"/>
  <c r="AQ590" i="8"/>
  <c r="AQ591" i="8"/>
  <c r="AQ592" i="8"/>
  <c r="AQ593" i="8"/>
  <c r="AQ594" i="8"/>
  <c r="AQ595" i="8"/>
  <c r="AQ596" i="8"/>
  <c r="AQ597" i="8"/>
  <c r="AQ598" i="8"/>
  <c r="AQ599" i="8"/>
  <c r="AQ600" i="8"/>
  <c r="AQ601" i="8"/>
  <c r="AQ602" i="8"/>
  <c r="AQ603" i="8"/>
  <c r="AQ604" i="8"/>
  <c r="AQ605" i="8"/>
  <c r="AQ606" i="8"/>
  <c r="AQ607" i="8"/>
  <c r="AQ608" i="8"/>
  <c r="AQ609" i="8"/>
  <c r="AQ610" i="8"/>
  <c r="AQ611" i="8"/>
  <c r="AQ612" i="8"/>
  <c r="AQ613" i="8"/>
  <c r="AQ614" i="8"/>
  <c r="AQ615" i="8"/>
  <c r="AQ616" i="8"/>
  <c r="AQ617" i="8"/>
  <c r="AQ618" i="8"/>
  <c r="AQ619" i="8"/>
  <c r="AQ620" i="8"/>
  <c r="AQ621" i="8"/>
  <c r="AQ622" i="8"/>
  <c r="AQ623" i="8"/>
  <c r="AQ624" i="8"/>
  <c r="AQ625" i="8"/>
  <c r="AQ626" i="8"/>
  <c r="AQ627" i="8"/>
  <c r="AQ628" i="8"/>
  <c r="AQ629" i="8"/>
  <c r="AQ630" i="8"/>
  <c r="AQ631" i="8"/>
  <c r="AQ632" i="8"/>
  <c r="AQ633" i="8"/>
  <c r="AQ634" i="8"/>
  <c r="AQ635" i="8"/>
  <c r="AQ636" i="8"/>
  <c r="AQ637" i="8"/>
  <c r="AQ638" i="8"/>
  <c r="AQ639" i="8"/>
  <c r="AQ640" i="8"/>
  <c r="AQ641" i="8"/>
  <c r="AQ642" i="8"/>
  <c r="AQ643" i="8"/>
  <c r="AQ644" i="8"/>
  <c r="AQ645" i="8"/>
  <c r="AQ646" i="8"/>
  <c r="AQ647" i="8"/>
  <c r="AQ10" i="8"/>
  <c r="AA9" i="7"/>
  <c r="AA10" i="7"/>
  <c r="AA11" i="7"/>
  <c r="AA12" i="7"/>
  <c r="AA13" i="7"/>
  <c r="AA14" i="7"/>
  <c r="AA15" i="7"/>
  <c r="AA16" i="7"/>
  <c r="AA17" i="7"/>
  <c r="AA18" i="7"/>
  <c r="AA19" i="7"/>
  <c r="AA20" i="7"/>
  <c r="AA21" i="7"/>
  <c r="AA22" i="7"/>
  <c r="AA23" i="7"/>
  <c r="AA24" i="7"/>
  <c r="AA25" i="7"/>
  <c r="AA26" i="7"/>
  <c r="AA27" i="7"/>
  <c r="AA28" i="7"/>
  <c r="AA29" i="7"/>
  <c r="AA30" i="7"/>
  <c r="AA31" i="7"/>
  <c r="AA32" i="7"/>
  <c r="AA33" i="7"/>
  <c r="AA34" i="7"/>
  <c r="AA35" i="7"/>
  <c r="AA36" i="7"/>
  <c r="AA37" i="7"/>
  <c r="AA38" i="7"/>
  <c r="AA39" i="7"/>
  <c r="AA40" i="7"/>
  <c r="AA41" i="7"/>
  <c r="AA42" i="7"/>
  <c r="AA43" i="7"/>
  <c r="AA44" i="7"/>
  <c r="AA45" i="7"/>
  <c r="AA46" i="7"/>
  <c r="AA47" i="7"/>
  <c r="AA48" i="7"/>
  <c r="AA49" i="7"/>
  <c r="AA50" i="7"/>
  <c r="AA51" i="7"/>
  <c r="AA52" i="7"/>
  <c r="AA53" i="7"/>
  <c r="AA54" i="7"/>
  <c r="AA55" i="7"/>
  <c r="AA56" i="7"/>
  <c r="AA57" i="7"/>
  <c r="AA58" i="7"/>
  <c r="AA59" i="7"/>
  <c r="AA60" i="7"/>
  <c r="AA61" i="7"/>
  <c r="AA62" i="7"/>
  <c r="AA63" i="7"/>
  <c r="AA64" i="7"/>
  <c r="AA65" i="7"/>
  <c r="AA66" i="7"/>
  <c r="AA67" i="7"/>
  <c r="AA68" i="7"/>
  <c r="AA69" i="7"/>
  <c r="AA70" i="7"/>
  <c r="AA71" i="7"/>
  <c r="AA72" i="7"/>
  <c r="AA73" i="7"/>
  <c r="AA74" i="7"/>
  <c r="AA75" i="7"/>
  <c r="AA76" i="7"/>
  <c r="AA77" i="7"/>
  <c r="AA78" i="7"/>
  <c r="AA79" i="7"/>
  <c r="AA80" i="7"/>
  <c r="AA81" i="7"/>
  <c r="AA82" i="7"/>
  <c r="AA83" i="7"/>
  <c r="AA84" i="7"/>
  <c r="AA85" i="7"/>
  <c r="AA86" i="7"/>
  <c r="AA87" i="7"/>
  <c r="AA88" i="7"/>
  <c r="AA89" i="7"/>
  <c r="AA90" i="7"/>
  <c r="AA91" i="7"/>
  <c r="AA92" i="7"/>
  <c r="AA93" i="7"/>
  <c r="AA94" i="7"/>
  <c r="AA95" i="7"/>
  <c r="AA96" i="7"/>
  <c r="AA97" i="7"/>
  <c r="AA98" i="7"/>
  <c r="AA99" i="7"/>
  <c r="AA100" i="7"/>
  <c r="AA101" i="7"/>
  <c r="AA102" i="7"/>
  <c r="AA103" i="7"/>
  <c r="AA104" i="7"/>
  <c r="AA105" i="7"/>
  <c r="AA106" i="7"/>
  <c r="AA107" i="7"/>
  <c r="AA108" i="7"/>
  <c r="AA109" i="7"/>
  <c r="AA110" i="7"/>
  <c r="AA111" i="7"/>
  <c r="AA112" i="7"/>
  <c r="AA113" i="7"/>
  <c r="AA114" i="7"/>
  <c r="AA115" i="7"/>
  <c r="AA116" i="7"/>
  <c r="AA117" i="7"/>
  <c r="AA118" i="7"/>
  <c r="AA119" i="7"/>
  <c r="AA120" i="7"/>
  <c r="AA121" i="7"/>
  <c r="AA122" i="7"/>
  <c r="AA123" i="7"/>
  <c r="AA124" i="7"/>
  <c r="AA125" i="7"/>
  <c r="AA126" i="7"/>
  <c r="AA127" i="7"/>
  <c r="AA128" i="7"/>
  <c r="AA129" i="7"/>
  <c r="AA130" i="7"/>
  <c r="AA131" i="7"/>
  <c r="AA132" i="7"/>
  <c r="AA133" i="7"/>
  <c r="AA134" i="7"/>
  <c r="AA135" i="7"/>
  <c r="AA136" i="7"/>
  <c r="AA137" i="7"/>
  <c r="AA138" i="7"/>
  <c r="AA139" i="7"/>
  <c r="AA140" i="7"/>
  <c r="AA141" i="7"/>
  <c r="AA142" i="7"/>
  <c r="AA143" i="7"/>
  <c r="AA144" i="7"/>
  <c r="AA145" i="7"/>
  <c r="AA146" i="7"/>
  <c r="AA147" i="7"/>
  <c r="AA148" i="7"/>
  <c r="AA149" i="7"/>
  <c r="AA150" i="7"/>
  <c r="AA151" i="7"/>
  <c r="AA152" i="7"/>
  <c r="AA153" i="7"/>
  <c r="AA154" i="7"/>
  <c r="AA155" i="7"/>
  <c r="AA156" i="7"/>
  <c r="AA157" i="7"/>
  <c r="AA158" i="7"/>
  <c r="AA159" i="7"/>
  <c r="AA160" i="7"/>
  <c r="AA161" i="7"/>
  <c r="AA162" i="7"/>
  <c r="AA163" i="7"/>
  <c r="AA164" i="7"/>
  <c r="AA165" i="7"/>
  <c r="AA166" i="7"/>
  <c r="AA167" i="7"/>
  <c r="AA168" i="7"/>
  <c r="AA169" i="7"/>
  <c r="AA170" i="7"/>
  <c r="AA171" i="7"/>
  <c r="AA172" i="7"/>
  <c r="AA173" i="7"/>
  <c r="AA174" i="7"/>
  <c r="AA175" i="7"/>
  <c r="AA176" i="7"/>
  <c r="AA177" i="7"/>
  <c r="AA178" i="7"/>
  <c r="AA179" i="7"/>
  <c r="AA180" i="7"/>
  <c r="AA181" i="7"/>
  <c r="AA182" i="7"/>
  <c r="AA183" i="7"/>
  <c r="AA184" i="7"/>
  <c r="AA185" i="7"/>
  <c r="AA186" i="7"/>
  <c r="AA187" i="7"/>
  <c r="AA188" i="7"/>
  <c r="AA189" i="7"/>
  <c r="AA190" i="7"/>
  <c r="AA191" i="7"/>
  <c r="AA192" i="7"/>
  <c r="AA193" i="7"/>
  <c r="AA194" i="7"/>
  <c r="AA195" i="7"/>
  <c r="AA196" i="7"/>
  <c r="AA197" i="7"/>
  <c r="AA198" i="7"/>
  <c r="AA199" i="7"/>
  <c r="AA200" i="7"/>
  <c r="AA201" i="7"/>
  <c r="AA202" i="7"/>
  <c r="AA203" i="7"/>
  <c r="AA204" i="7"/>
  <c r="AA205" i="7"/>
  <c r="AA206" i="7"/>
  <c r="AA207" i="7"/>
  <c r="AA208" i="7"/>
  <c r="AA209" i="7"/>
  <c r="AA210" i="7"/>
  <c r="AA211" i="7"/>
  <c r="AA212" i="7"/>
  <c r="AA213" i="7"/>
  <c r="AA214" i="7"/>
  <c r="AA215" i="7"/>
  <c r="AA216" i="7"/>
  <c r="AA217" i="7"/>
  <c r="AA218" i="7"/>
  <c r="AA219" i="7"/>
  <c r="AA220" i="7"/>
  <c r="AA221" i="7"/>
  <c r="AA222" i="7"/>
  <c r="AA223" i="7"/>
  <c r="AA224" i="7"/>
  <c r="AA225" i="7"/>
  <c r="AA226" i="7"/>
  <c r="AA227" i="7"/>
  <c r="AA228" i="7"/>
  <c r="AA229" i="7"/>
  <c r="AA230" i="7"/>
  <c r="AA231" i="7"/>
  <c r="AA232" i="7"/>
  <c r="AA233" i="7"/>
  <c r="AA234" i="7"/>
  <c r="AA235" i="7"/>
  <c r="AA236" i="7"/>
  <c r="AA237" i="7"/>
  <c r="AA238" i="7"/>
  <c r="AA239" i="7"/>
  <c r="AA240" i="7"/>
  <c r="AA241" i="7"/>
  <c r="AA242" i="7"/>
  <c r="AA243" i="7"/>
  <c r="AA244" i="7"/>
  <c r="AA245" i="7"/>
  <c r="AA246" i="7"/>
  <c r="AA247" i="7"/>
  <c r="AA248" i="7"/>
  <c r="AA249" i="7"/>
  <c r="AA250" i="7"/>
  <c r="AA251" i="7"/>
  <c r="AA252" i="7"/>
  <c r="AA253" i="7"/>
  <c r="AA254" i="7"/>
  <c r="AA255" i="7"/>
  <c r="AA256" i="7"/>
  <c r="AA257" i="7"/>
  <c r="AA258" i="7"/>
  <c r="AA259" i="7"/>
  <c r="AA260" i="7"/>
  <c r="AA261" i="7"/>
  <c r="AA262" i="7"/>
  <c r="AA263" i="7"/>
  <c r="AA264" i="7"/>
  <c r="AA265" i="7"/>
  <c r="AA266" i="7"/>
  <c r="AA267" i="7"/>
  <c r="AA268" i="7"/>
  <c r="AA269" i="7"/>
  <c r="AA270" i="7"/>
  <c r="AA271" i="7"/>
  <c r="AA272" i="7"/>
  <c r="AA273" i="7"/>
  <c r="AA274" i="7"/>
  <c r="AA275" i="7"/>
  <c r="AA276" i="7"/>
  <c r="AA277" i="7"/>
  <c r="AA278" i="7"/>
  <c r="AA279" i="7"/>
  <c r="AA280" i="7"/>
  <c r="AA281" i="7"/>
  <c r="AA282" i="7"/>
  <c r="AA283" i="7"/>
  <c r="AA284" i="7"/>
  <c r="AA285" i="7"/>
  <c r="AA286" i="7"/>
  <c r="AA287" i="7"/>
  <c r="AA288" i="7"/>
  <c r="AA289" i="7"/>
  <c r="AA290" i="7"/>
  <c r="AA291" i="7"/>
  <c r="AA292" i="7"/>
  <c r="AA293" i="7"/>
  <c r="AA294" i="7"/>
  <c r="AA295" i="7"/>
  <c r="AA296" i="7"/>
  <c r="AA297" i="7"/>
  <c r="AA298" i="7"/>
  <c r="AA299" i="7"/>
  <c r="AA300" i="7"/>
  <c r="AA301" i="7"/>
  <c r="AA302" i="7"/>
  <c r="AA303" i="7"/>
  <c r="AA304" i="7"/>
  <c r="AA305" i="7"/>
  <c r="AA306" i="7"/>
  <c r="AA307" i="7"/>
  <c r="AA308" i="7"/>
  <c r="AA309" i="7"/>
  <c r="AA310" i="7"/>
  <c r="AA311" i="7"/>
  <c r="AA312" i="7"/>
  <c r="AA313" i="7"/>
  <c r="AA314" i="7"/>
  <c r="AA315" i="7"/>
  <c r="AA316" i="7"/>
  <c r="AA317" i="7"/>
  <c r="AA318" i="7"/>
  <c r="AA319" i="7"/>
  <c r="AA320" i="7"/>
  <c r="AA321" i="7"/>
  <c r="AA322" i="7"/>
  <c r="AA323" i="7"/>
  <c r="AA324" i="7"/>
  <c r="AA325" i="7"/>
  <c r="AA326" i="7"/>
  <c r="AA327" i="7"/>
  <c r="AA328" i="7"/>
  <c r="AA329" i="7"/>
  <c r="AA330" i="7"/>
  <c r="AA331" i="7"/>
  <c r="AA332" i="7"/>
  <c r="AA333" i="7"/>
  <c r="AA334" i="7"/>
  <c r="AA335" i="7"/>
  <c r="AA336" i="7"/>
  <c r="AA337" i="7"/>
  <c r="AA338" i="7"/>
  <c r="AA339" i="7"/>
  <c r="AA340" i="7"/>
  <c r="AA341" i="7"/>
  <c r="AA342" i="7"/>
  <c r="AA343" i="7"/>
  <c r="AA344" i="7"/>
  <c r="AA345" i="7"/>
  <c r="AA346" i="7"/>
  <c r="AA347" i="7"/>
  <c r="AA348" i="7"/>
  <c r="AA349" i="7"/>
  <c r="AA350" i="7"/>
  <c r="AA351" i="7"/>
  <c r="AA352" i="7"/>
  <c r="AA353" i="7"/>
  <c r="AA354" i="7"/>
  <c r="AA355" i="7"/>
  <c r="AA356" i="7"/>
  <c r="AA357" i="7"/>
  <c r="AA358" i="7"/>
  <c r="AA359" i="7"/>
  <c r="AA360" i="7"/>
  <c r="AA361" i="7"/>
  <c r="AA362" i="7"/>
  <c r="AA363" i="7"/>
  <c r="AA364" i="7"/>
  <c r="AA365" i="7"/>
  <c r="AA366" i="7"/>
  <c r="AA367" i="7"/>
  <c r="AA368" i="7"/>
  <c r="AA369" i="7"/>
  <c r="AA370" i="7"/>
  <c r="AA371" i="7"/>
  <c r="AA372" i="7"/>
  <c r="AA373" i="7"/>
  <c r="AA374" i="7"/>
  <c r="AA375" i="7"/>
  <c r="AA376" i="7"/>
  <c r="AA377" i="7"/>
  <c r="AA378" i="7"/>
  <c r="AA379" i="7"/>
  <c r="AA380" i="7"/>
  <c r="AA381" i="7"/>
  <c r="AA382" i="7"/>
  <c r="AA383" i="7"/>
  <c r="AA384" i="7"/>
  <c r="AA385" i="7"/>
  <c r="AA386" i="7"/>
  <c r="AA387" i="7"/>
  <c r="AA388" i="7"/>
  <c r="AA389" i="7"/>
  <c r="AA390" i="7"/>
  <c r="AA391" i="7"/>
  <c r="AA392" i="7"/>
  <c r="AA393" i="7"/>
  <c r="AA394" i="7"/>
  <c r="AA395" i="7"/>
  <c r="AA396" i="7"/>
  <c r="AA397" i="7"/>
  <c r="AA398" i="7"/>
  <c r="AA399" i="7"/>
  <c r="AA400" i="7"/>
  <c r="AA401" i="7"/>
  <c r="AA402" i="7"/>
  <c r="AA403" i="7"/>
  <c r="AA404" i="7"/>
  <c r="AA405" i="7"/>
  <c r="AA406" i="7"/>
  <c r="AA407" i="7"/>
  <c r="AA408" i="7"/>
  <c r="AA409" i="7"/>
  <c r="AA410" i="7"/>
  <c r="AA411" i="7"/>
  <c r="AA412" i="7"/>
  <c r="AA413" i="7"/>
  <c r="AL419" i="7"/>
  <c r="AM419" i="7"/>
  <c r="AN419" i="7"/>
  <c r="AO419" i="7"/>
  <c r="AP419" i="7"/>
  <c r="AQ419" i="7"/>
  <c r="AR419" i="7"/>
  <c r="AL420" i="7"/>
  <c r="AM420" i="7"/>
  <c r="AN420" i="7"/>
  <c r="AO420" i="7"/>
  <c r="AP420" i="7"/>
  <c r="AQ420" i="7"/>
  <c r="AR420" i="7"/>
  <c r="AL421" i="7"/>
  <c r="AM421" i="7"/>
  <c r="AN421" i="7"/>
  <c r="AO421" i="7"/>
  <c r="AP421" i="7"/>
  <c r="AQ421" i="7"/>
  <c r="AR421" i="7"/>
  <c r="AL422" i="7"/>
  <c r="AM422" i="7"/>
  <c r="AN422" i="7"/>
  <c r="AO422" i="7"/>
  <c r="AP422" i="7"/>
  <c r="AQ422" i="7"/>
  <c r="AR422" i="7"/>
  <c r="AL423" i="7"/>
  <c r="AM423" i="7"/>
  <c r="AN423" i="7"/>
  <c r="AO423" i="7"/>
  <c r="AP423" i="7"/>
  <c r="AQ423" i="7"/>
  <c r="AR423" i="7"/>
  <c r="AL424" i="7"/>
  <c r="AM424" i="7"/>
  <c r="AN424" i="7"/>
  <c r="AO424" i="7"/>
  <c r="AP424" i="7"/>
  <c r="AQ424" i="7"/>
  <c r="AR424" i="7"/>
  <c r="AL425" i="7"/>
  <c r="AM425" i="7"/>
  <c r="AN425" i="7"/>
  <c r="AO425" i="7"/>
  <c r="AP425" i="7"/>
  <c r="AQ425" i="7"/>
  <c r="AR425" i="7"/>
  <c r="AL426" i="7"/>
  <c r="AM426" i="7"/>
  <c r="AN426" i="7"/>
  <c r="AO426" i="7"/>
  <c r="AP426" i="7"/>
  <c r="AQ426" i="7"/>
  <c r="AR426" i="7"/>
  <c r="AL427" i="7"/>
  <c r="AM427" i="7"/>
  <c r="AN427" i="7"/>
  <c r="AO427" i="7"/>
  <c r="AP427" i="7"/>
  <c r="AQ427" i="7"/>
  <c r="AR427" i="7"/>
  <c r="AL428" i="7"/>
  <c r="AM428" i="7"/>
  <c r="AN428" i="7"/>
  <c r="AO428" i="7"/>
  <c r="AP428" i="7"/>
  <c r="AQ428" i="7"/>
  <c r="AR428" i="7"/>
  <c r="AL429" i="7"/>
  <c r="AM429" i="7"/>
  <c r="AN429" i="7"/>
  <c r="AO429" i="7"/>
  <c r="AP429" i="7"/>
  <c r="AQ429" i="7"/>
  <c r="AR429" i="7"/>
  <c r="AL430" i="7"/>
  <c r="AM430" i="7"/>
  <c r="AN430" i="7"/>
  <c r="AO430" i="7"/>
  <c r="AP430" i="7"/>
  <c r="AQ430" i="7"/>
  <c r="AR430" i="7"/>
  <c r="AL431" i="7"/>
  <c r="AM431" i="7"/>
  <c r="AN431" i="7"/>
  <c r="AO431" i="7"/>
  <c r="AP431" i="7"/>
  <c r="AQ431" i="7"/>
  <c r="AR431" i="7"/>
  <c r="AL432" i="7"/>
  <c r="AM432" i="7"/>
  <c r="AN432" i="7"/>
  <c r="AO432" i="7"/>
  <c r="AP432" i="7"/>
  <c r="AQ432" i="7"/>
  <c r="AR432" i="7"/>
  <c r="AL433" i="7"/>
  <c r="AM433" i="7"/>
  <c r="AN433" i="7"/>
  <c r="AO433" i="7"/>
  <c r="AP433" i="7"/>
  <c r="AQ433" i="7"/>
  <c r="AR433" i="7"/>
  <c r="AL434" i="7"/>
  <c r="AM434" i="7"/>
  <c r="AN434" i="7"/>
  <c r="AO434" i="7"/>
  <c r="AP434" i="7"/>
  <c r="AQ434" i="7"/>
  <c r="AR434" i="7"/>
  <c r="AL435" i="7"/>
  <c r="AM435" i="7"/>
  <c r="AN435" i="7"/>
  <c r="AO435" i="7"/>
  <c r="AP435" i="7"/>
  <c r="AQ435" i="7"/>
  <c r="AR435" i="7"/>
  <c r="AL436" i="7"/>
  <c r="AM436" i="7"/>
  <c r="AN436" i="7"/>
  <c r="AO436" i="7"/>
  <c r="AP436" i="7"/>
  <c r="AQ436" i="7"/>
  <c r="AR436" i="7"/>
  <c r="AL437" i="7"/>
  <c r="AM437" i="7"/>
  <c r="AN437" i="7"/>
  <c r="AO437" i="7"/>
  <c r="AP437" i="7"/>
  <c r="AQ437" i="7"/>
  <c r="AR437" i="7"/>
  <c r="AL438" i="7"/>
  <c r="AM438" i="7"/>
  <c r="AN438" i="7"/>
  <c r="AO438" i="7"/>
  <c r="AP438" i="7"/>
  <c r="AQ438" i="7"/>
  <c r="AR438" i="7"/>
  <c r="AL439" i="7"/>
  <c r="AM439" i="7"/>
  <c r="AN439" i="7"/>
  <c r="AO439" i="7"/>
  <c r="AP439" i="7"/>
  <c r="AQ439" i="7"/>
  <c r="AR439" i="7"/>
  <c r="AL440" i="7"/>
  <c r="AM440" i="7"/>
  <c r="AN440" i="7"/>
  <c r="AO440" i="7"/>
  <c r="AP440" i="7"/>
  <c r="AQ440" i="7"/>
  <c r="AR440" i="7"/>
  <c r="AL441" i="7"/>
  <c r="AM441" i="7"/>
  <c r="AN441" i="7"/>
  <c r="AO441" i="7"/>
  <c r="AP441" i="7"/>
  <c r="AQ441" i="7"/>
  <c r="AR441" i="7"/>
  <c r="AL442" i="7"/>
  <c r="AM442" i="7"/>
  <c r="AN442" i="7"/>
  <c r="AO442" i="7"/>
  <c r="AP442" i="7"/>
  <c r="AQ442" i="7"/>
  <c r="AR442" i="7"/>
  <c r="AL443" i="7"/>
  <c r="AM443" i="7"/>
  <c r="AN443" i="7"/>
  <c r="AO443" i="7"/>
  <c r="AP443" i="7"/>
  <c r="AQ443" i="7"/>
  <c r="AR443" i="7"/>
  <c r="AL444" i="7"/>
  <c r="AM444" i="7"/>
  <c r="AN444" i="7"/>
  <c r="AO444" i="7"/>
  <c r="AP444" i="7"/>
  <c r="AQ444" i="7"/>
  <c r="AR444" i="7"/>
  <c r="AL445" i="7"/>
  <c r="AM445" i="7"/>
  <c r="AN445" i="7"/>
  <c r="AO445" i="7"/>
  <c r="AP445" i="7"/>
  <c r="AQ445" i="7"/>
  <c r="AR445" i="7"/>
  <c r="AL446" i="7"/>
  <c r="AM446" i="7"/>
  <c r="AN446" i="7"/>
  <c r="AO446" i="7"/>
  <c r="AP446" i="7"/>
  <c r="AQ446" i="7"/>
  <c r="AR446" i="7"/>
  <c r="AL447" i="7"/>
  <c r="AM447" i="7"/>
  <c r="AN447" i="7"/>
  <c r="AO447" i="7"/>
  <c r="AP447" i="7"/>
  <c r="AQ447" i="7"/>
  <c r="AR447" i="7"/>
  <c r="AL448" i="7"/>
  <c r="AM448" i="7"/>
  <c r="AN448" i="7"/>
  <c r="AO448" i="7"/>
  <c r="AP448" i="7"/>
  <c r="AQ448" i="7"/>
  <c r="AR448" i="7"/>
  <c r="AL449" i="7"/>
  <c r="AM449" i="7"/>
  <c r="AN449" i="7"/>
  <c r="AO449" i="7"/>
  <c r="AP449" i="7"/>
  <c r="AQ449" i="7"/>
  <c r="AR449" i="7"/>
  <c r="AL450" i="7"/>
  <c r="AM450" i="7"/>
  <c r="AN450" i="7"/>
  <c r="AO450" i="7"/>
  <c r="AP450" i="7"/>
  <c r="AQ450" i="7"/>
  <c r="AR450" i="7"/>
  <c r="AL451" i="7"/>
  <c r="AM451" i="7"/>
  <c r="AN451" i="7"/>
  <c r="AO451" i="7"/>
  <c r="AP451" i="7"/>
  <c r="AQ451" i="7"/>
  <c r="AR451" i="7"/>
  <c r="AL452" i="7"/>
  <c r="AM452" i="7"/>
  <c r="AN452" i="7"/>
  <c r="AO452" i="7"/>
  <c r="AP452" i="7"/>
  <c r="AQ452" i="7"/>
  <c r="AR452" i="7"/>
  <c r="AL453" i="7"/>
  <c r="AM453" i="7"/>
  <c r="AN453" i="7"/>
  <c r="AO453" i="7"/>
  <c r="AP453" i="7"/>
  <c r="AQ453" i="7"/>
  <c r="AR453" i="7"/>
  <c r="AL454" i="7"/>
  <c r="AM454" i="7"/>
  <c r="AN454" i="7"/>
  <c r="AO454" i="7"/>
  <c r="AP454" i="7"/>
  <c r="AQ454" i="7"/>
  <c r="AR454" i="7"/>
  <c r="AL455" i="7"/>
  <c r="AM455" i="7"/>
  <c r="AN455" i="7"/>
  <c r="AO455" i="7"/>
  <c r="AP455" i="7"/>
  <c r="AQ455" i="7"/>
  <c r="AR455" i="7"/>
  <c r="AL456" i="7"/>
  <c r="AM456" i="7"/>
  <c r="AN456" i="7"/>
  <c r="AO456" i="7"/>
  <c r="AP456" i="7"/>
  <c r="AQ456" i="7"/>
  <c r="AR456" i="7"/>
  <c r="AL457" i="7"/>
  <c r="AM457" i="7"/>
  <c r="AN457" i="7"/>
  <c r="AO457" i="7"/>
  <c r="AP457" i="7"/>
  <c r="AQ457" i="7"/>
  <c r="AR457" i="7"/>
  <c r="AL458" i="7"/>
  <c r="AM458" i="7"/>
  <c r="AN458" i="7"/>
  <c r="AO458" i="7"/>
  <c r="AP458" i="7"/>
  <c r="AQ458" i="7"/>
  <c r="AR458" i="7"/>
  <c r="AL459" i="7"/>
  <c r="AM459" i="7"/>
  <c r="AN459" i="7"/>
  <c r="AO459" i="7"/>
  <c r="AP459" i="7"/>
  <c r="AQ459" i="7"/>
  <c r="AR459" i="7"/>
  <c r="AL460" i="7"/>
  <c r="AM460" i="7"/>
  <c r="AN460" i="7"/>
  <c r="AO460" i="7"/>
  <c r="AP460" i="7"/>
  <c r="AQ460" i="7"/>
  <c r="AR460" i="7"/>
  <c r="AL461" i="7"/>
  <c r="AM461" i="7"/>
  <c r="AN461" i="7"/>
  <c r="AO461" i="7"/>
  <c r="AP461" i="7"/>
  <c r="AQ461" i="7"/>
  <c r="AR461" i="7"/>
  <c r="AL462" i="7"/>
  <c r="AM462" i="7"/>
  <c r="AN462" i="7"/>
  <c r="AO462" i="7"/>
  <c r="AP462" i="7"/>
  <c r="AQ462" i="7"/>
  <c r="AR462" i="7"/>
  <c r="AL463" i="7"/>
  <c r="AM463" i="7"/>
  <c r="AN463" i="7"/>
  <c r="AO463" i="7"/>
  <c r="AP463" i="7"/>
  <c r="AQ463" i="7"/>
  <c r="AR463" i="7"/>
  <c r="AL464" i="7"/>
  <c r="AM464" i="7"/>
  <c r="AN464" i="7"/>
  <c r="AO464" i="7"/>
  <c r="AP464" i="7"/>
  <c r="AQ464" i="7"/>
  <c r="AR464" i="7"/>
  <c r="AL465" i="7"/>
  <c r="AM465" i="7"/>
  <c r="AN465" i="7"/>
  <c r="AO465" i="7"/>
  <c r="AP465" i="7"/>
  <c r="AQ465" i="7"/>
  <c r="AR465" i="7"/>
  <c r="AL466" i="7"/>
  <c r="AM466" i="7"/>
  <c r="AN466" i="7"/>
  <c r="AO466" i="7"/>
  <c r="AP466" i="7"/>
  <c r="AQ466" i="7"/>
  <c r="AR466" i="7"/>
  <c r="AL467" i="7"/>
  <c r="AM467" i="7"/>
  <c r="AN467" i="7"/>
  <c r="AO467" i="7"/>
  <c r="AP467" i="7"/>
  <c r="AQ467" i="7"/>
  <c r="AR467" i="7"/>
  <c r="AL468" i="7"/>
  <c r="AM468" i="7"/>
  <c r="AN468" i="7"/>
  <c r="AO468" i="7"/>
  <c r="AP468" i="7"/>
  <c r="AQ468" i="7"/>
  <c r="AR468" i="7"/>
  <c r="AL469" i="7"/>
  <c r="AM469" i="7"/>
  <c r="AN469" i="7"/>
  <c r="AO469" i="7"/>
  <c r="AP469" i="7"/>
  <c r="AQ469" i="7"/>
  <c r="AR469" i="7"/>
  <c r="AL470" i="7"/>
  <c r="AM470" i="7"/>
  <c r="AN470" i="7"/>
  <c r="AO470" i="7"/>
  <c r="AP470" i="7"/>
  <c r="AQ470" i="7"/>
  <c r="AR470" i="7"/>
  <c r="AL471" i="7"/>
  <c r="AM471" i="7"/>
  <c r="AN471" i="7"/>
  <c r="AO471" i="7"/>
  <c r="AP471" i="7"/>
  <c r="AQ471" i="7"/>
  <c r="AR471" i="7"/>
  <c r="AL472" i="7"/>
  <c r="AM472" i="7"/>
  <c r="AN472" i="7"/>
  <c r="AO472" i="7"/>
  <c r="AP472" i="7"/>
  <c r="AQ472" i="7"/>
  <c r="AR472" i="7"/>
  <c r="AL473" i="7"/>
  <c r="AM473" i="7"/>
  <c r="AN473" i="7"/>
  <c r="AO473" i="7"/>
  <c r="AP473" i="7"/>
  <c r="AQ473" i="7"/>
  <c r="AR473" i="7"/>
  <c r="AL474" i="7"/>
  <c r="AM474" i="7"/>
  <c r="AN474" i="7"/>
  <c r="AO474" i="7"/>
  <c r="AP474" i="7"/>
  <c r="AQ474" i="7"/>
  <c r="AR474" i="7"/>
  <c r="AL475" i="7"/>
  <c r="AM475" i="7"/>
  <c r="AN475" i="7"/>
  <c r="AO475" i="7"/>
  <c r="AP475" i="7"/>
  <c r="AQ475" i="7"/>
  <c r="AR475" i="7"/>
  <c r="AL476" i="7"/>
  <c r="AM476" i="7"/>
  <c r="AN476" i="7"/>
  <c r="AO476" i="7"/>
  <c r="AP476" i="7"/>
  <c r="AQ476" i="7"/>
  <c r="AR476" i="7"/>
  <c r="AL477" i="7"/>
  <c r="AM477" i="7"/>
  <c r="AN477" i="7"/>
  <c r="AO477" i="7"/>
  <c r="AP477" i="7"/>
  <c r="AQ477" i="7"/>
  <c r="AR477" i="7"/>
  <c r="AL478" i="7"/>
  <c r="AM478" i="7"/>
  <c r="AN478" i="7"/>
  <c r="AO478" i="7"/>
  <c r="AP478" i="7"/>
  <c r="AQ478" i="7"/>
  <c r="AR478" i="7"/>
  <c r="AL479" i="7"/>
  <c r="AM479" i="7"/>
  <c r="AN479" i="7"/>
  <c r="AO479" i="7"/>
  <c r="AP479" i="7"/>
  <c r="AQ479" i="7"/>
  <c r="AR479" i="7"/>
  <c r="AL480" i="7"/>
  <c r="AM480" i="7"/>
  <c r="AN480" i="7"/>
  <c r="AO480" i="7"/>
  <c r="AP480" i="7"/>
  <c r="AQ480" i="7"/>
  <c r="AR480" i="7"/>
  <c r="AL481" i="7"/>
  <c r="AM481" i="7"/>
  <c r="AN481" i="7"/>
  <c r="AO481" i="7"/>
  <c r="AP481" i="7"/>
  <c r="AQ481" i="7"/>
  <c r="AR481" i="7"/>
  <c r="AL482" i="7"/>
  <c r="AM482" i="7"/>
  <c r="AN482" i="7"/>
  <c r="AO482" i="7"/>
  <c r="AP482" i="7"/>
  <c r="AQ482" i="7"/>
  <c r="AR482" i="7"/>
  <c r="AL483" i="7"/>
  <c r="AM483" i="7"/>
  <c r="AN483" i="7"/>
  <c r="AO483" i="7"/>
  <c r="AP483" i="7"/>
  <c r="AQ483" i="7"/>
  <c r="AR483" i="7"/>
  <c r="AL484" i="7"/>
  <c r="AM484" i="7"/>
  <c r="AN484" i="7"/>
  <c r="AO484" i="7"/>
  <c r="AP484" i="7"/>
  <c r="AQ484" i="7"/>
  <c r="AR484" i="7"/>
  <c r="AL485" i="7"/>
  <c r="AM485" i="7"/>
  <c r="AN485" i="7"/>
  <c r="AO485" i="7"/>
  <c r="AP485" i="7"/>
  <c r="AQ485" i="7"/>
  <c r="AR485" i="7"/>
  <c r="AL486" i="7"/>
  <c r="AM486" i="7"/>
  <c r="AN486" i="7"/>
  <c r="AO486" i="7"/>
  <c r="AP486" i="7"/>
  <c r="AQ486" i="7"/>
  <c r="AR486" i="7"/>
  <c r="AL487" i="7"/>
  <c r="AM487" i="7"/>
  <c r="AN487" i="7"/>
  <c r="AO487" i="7"/>
  <c r="AP487" i="7"/>
  <c r="AQ487" i="7"/>
  <c r="AR487" i="7"/>
  <c r="AL488" i="7"/>
  <c r="AM488" i="7"/>
  <c r="AN488" i="7"/>
  <c r="AO488" i="7"/>
  <c r="AP488" i="7"/>
  <c r="AQ488" i="7"/>
  <c r="AR488" i="7"/>
  <c r="AL489" i="7"/>
  <c r="AM489" i="7"/>
  <c r="AN489" i="7"/>
  <c r="AO489" i="7"/>
  <c r="AP489" i="7"/>
  <c r="AQ489" i="7"/>
  <c r="AR489" i="7"/>
  <c r="AL490" i="7"/>
  <c r="AM490" i="7"/>
  <c r="AN490" i="7"/>
  <c r="AO490" i="7"/>
  <c r="AP490" i="7"/>
  <c r="AQ490" i="7"/>
  <c r="AR490" i="7"/>
  <c r="AL491" i="7"/>
  <c r="AM491" i="7"/>
  <c r="AN491" i="7"/>
  <c r="AO491" i="7"/>
  <c r="AP491" i="7"/>
  <c r="AQ491" i="7"/>
  <c r="AR491" i="7"/>
  <c r="AL492" i="7"/>
  <c r="AM492" i="7"/>
  <c r="AN492" i="7"/>
  <c r="AO492" i="7"/>
  <c r="AP492" i="7"/>
  <c r="AQ492" i="7"/>
  <c r="AR492" i="7"/>
  <c r="AL493" i="7"/>
  <c r="AM493" i="7"/>
  <c r="AN493" i="7"/>
  <c r="AO493" i="7"/>
  <c r="AP493" i="7"/>
  <c r="AQ493" i="7"/>
  <c r="AR493" i="7"/>
  <c r="AL494" i="7"/>
  <c r="AM494" i="7"/>
  <c r="AN494" i="7"/>
  <c r="AO494" i="7"/>
  <c r="AP494" i="7"/>
  <c r="AQ494" i="7"/>
  <c r="AR494" i="7"/>
  <c r="AL495" i="7"/>
  <c r="AM495" i="7"/>
  <c r="AN495" i="7"/>
  <c r="AO495" i="7"/>
  <c r="AP495" i="7"/>
  <c r="AQ495" i="7"/>
  <c r="AR495" i="7"/>
  <c r="AL496" i="7"/>
  <c r="AM496" i="7"/>
  <c r="AN496" i="7"/>
  <c r="AO496" i="7"/>
  <c r="AP496" i="7"/>
  <c r="AQ496" i="7"/>
  <c r="AR496" i="7"/>
  <c r="AL497" i="7"/>
  <c r="AM497" i="7"/>
  <c r="AN497" i="7"/>
  <c r="AO497" i="7"/>
  <c r="AP497" i="7"/>
  <c r="AQ497" i="7"/>
  <c r="AR497" i="7"/>
  <c r="AL498" i="7"/>
  <c r="AM498" i="7"/>
  <c r="AN498" i="7"/>
  <c r="AO498" i="7"/>
  <c r="AP498" i="7"/>
  <c r="AQ498" i="7"/>
  <c r="AR498" i="7"/>
  <c r="AL499" i="7"/>
  <c r="AM499" i="7"/>
  <c r="AN499" i="7"/>
  <c r="AO499" i="7"/>
  <c r="AP499" i="7"/>
  <c r="AQ499" i="7"/>
  <c r="AR499" i="7"/>
  <c r="AL500" i="7"/>
  <c r="AM500" i="7"/>
  <c r="AN500" i="7"/>
  <c r="AO500" i="7"/>
  <c r="AP500" i="7"/>
  <c r="AQ500" i="7"/>
  <c r="AR500" i="7"/>
  <c r="AL501" i="7"/>
  <c r="AM501" i="7"/>
  <c r="AN501" i="7"/>
  <c r="AO501" i="7"/>
  <c r="AP501" i="7"/>
  <c r="AQ501" i="7"/>
  <c r="AR501" i="7"/>
  <c r="AL502" i="7"/>
  <c r="AM502" i="7"/>
  <c r="AN502" i="7"/>
  <c r="AO502" i="7"/>
  <c r="AP502" i="7"/>
  <c r="AQ502" i="7"/>
  <c r="AR502" i="7"/>
  <c r="AL503" i="7"/>
  <c r="AM503" i="7"/>
  <c r="AN503" i="7"/>
  <c r="AO503" i="7"/>
  <c r="AP503" i="7"/>
  <c r="AQ503" i="7"/>
  <c r="AR503" i="7"/>
  <c r="AL504" i="7"/>
  <c r="AM504" i="7"/>
  <c r="AN504" i="7"/>
  <c r="AO504" i="7"/>
  <c r="AP504" i="7"/>
  <c r="AQ504" i="7"/>
  <c r="AR504" i="7"/>
  <c r="AL505" i="7"/>
  <c r="AM505" i="7"/>
  <c r="AN505" i="7"/>
  <c r="AO505" i="7"/>
  <c r="AP505" i="7"/>
  <c r="AQ505" i="7"/>
  <c r="AR505" i="7"/>
  <c r="AL506" i="7"/>
  <c r="AM506" i="7"/>
  <c r="AN506" i="7"/>
  <c r="AO506" i="7"/>
  <c r="AP506" i="7"/>
  <c r="AQ506" i="7"/>
  <c r="AR506" i="7"/>
  <c r="AL507" i="7"/>
  <c r="AM507" i="7"/>
  <c r="AN507" i="7"/>
  <c r="AO507" i="7"/>
  <c r="AP507" i="7"/>
  <c r="AQ507" i="7"/>
  <c r="AR507" i="7"/>
  <c r="AL508" i="7"/>
  <c r="AM508" i="7"/>
  <c r="AN508" i="7"/>
  <c r="AO508" i="7"/>
  <c r="AP508" i="7"/>
  <c r="AQ508" i="7"/>
  <c r="AR508" i="7"/>
  <c r="AL509" i="7"/>
  <c r="AM509" i="7"/>
  <c r="AN509" i="7"/>
  <c r="AO509" i="7"/>
  <c r="AP509" i="7"/>
  <c r="AQ509" i="7"/>
  <c r="AR509" i="7"/>
  <c r="AL510" i="7"/>
  <c r="AM510" i="7"/>
  <c r="AN510" i="7"/>
  <c r="AO510" i="7"/>
  <c r="AP510" i="7"/>
  <c r="AQ510" i="7"/>
  <c r="AR510" i="7"/>
  <c r="AL511" i="7"/>
  <c r="AM511" i="7"/>
  <c r="AN511" i="7"/>
  <c r="AO511" i="7"/>
  <c r="AP511" i="7"/>
  <c r="AQ511" i="7"/>
  <c r="AR511" i="7"/>
  <c r="AL512" i="7"/>
  <c r="AM512" i="7"/>
  <c r="AN512" i="7"/>
  <c r="AO512" i="7"/>
  <c r="AP512" i="7"/>
  <c r="AQ512" i="7"/>
  <c r="AR512" i="7"/>
  <c r="AL513" i="7"/>
  <c r="AM513" i="7"/>
  <c r="AN513" i="7"/>
  <c r="AO513" i="7"/>
  <c r="AP513" i="7"/>
  <c r="AQ513" i="7"/>
  <c r="AR513" i="7"/>
  <c r="AL514" i="7"/>
  <c r="AM514" i="7"/>
  <c r="AN514" i="7"/>
  <c r="AO514" i="7"/>
  <c r="AP514" i="7"/>
  <c r="AQ514" i="7"/>
  <c r="AR514" i="7"/>
  <c r="AL515" i="7"/>
  <c r="AM515" i="7"/>
  <c r="AN515" i="7"/>
  <c r="AO515" i="7"/>
  <c r="AP515" i="7"/>
  <c r="AQ515" i="7"/>
  <c r="AR515" i="7"/>
  <c r="AL516" i="7"/>
  <c r="AM516" i="7"/>
  <c r="AN516" i="7"/>
  <c r="AO516" i="7"/>
  <c r="AP516" i="7"/>
  <c r="AQ516" i="7"/>
  <c r="AR516" i="7"/>
  <c r="AL517" i="7"/>
  <c r="AM517" i="7"/>
  <c r="AN517" i="7"/>
  <c r="AO517" i="7"/>
  <c r="AP517" i="7"/>
  <c r="AQ517" i="7"/>
  <c r="AR517" i="7"/>
  <c r="AL518" i="7"/>
  <c r="AM518" i="7"/>
  <c r="AN518" i="7"/>
  <c r="AO518" i="7"/>
  <c r="AP518" i="7"/>
  <c r="AQ518" i="7"/>
  <c r="AR518" i="7"/>
  <c r="AL519" i="7"/>
  <c r="AM519" i="7"/>
  <c r="AN519" i="7"/>
  <c r="AO519" i="7"/>
  <c r="AP519" i="7"/>
  <c r="AQ519" i="7"/>
  <c r="AR519" i="7"/>
  <c r="AL520" i="7"/>
  <c r="AM520" i="7"/>
  <c r="AN520" i="7"/>
  <c r="AO520" i="7"/>
  <c r="AP520" i="7"/>
  <c r="AQ520" i="7"/>
  <c r="AR520" i="7"/>
  <c r="AL521" i="7"/>
  <c r="AM521" i="7"/>
  <c r="AN521" i="7"/>
  <c r="AO521" i="7"/>
  <c r="AP521" i="7"/>
  <c r="AQ521" i="7"/>
  <c r="AR521" i="7"/>
  <c r="AL522" i="7"/>
  <c r="AM522" i="7"/>
  <c r="AN522" i="7"/>
  <c r="AO522" i="7"/>
  <c r="AP522" i="7"/>
  <c r="AQ522" i="7"/>
  <c r="AR522" i="7"/>
  <c r="AL523" i="7"/>
  <c r="AM523" i="7"/>
  <c r="AN523" i="7"/>
  <c r="AO523" i="7"/>
  <c r="AP523" i="7"/>
  <c r="AQ523" i="7"/>
  <c r="AR523" i="7"/>
  <c r="AL524" i="7"/>
  <c r="AM524" i="7"/>
  <c r="AN524" i="7"/>
  <c r="AO524" i="7"/>
  <c r="AP524" i="7"/>
  <c r="AQ524" i="7"/>
  <c r="AR524" i="7"/>
  <c r="AL525" i="7"/>
  <c r="AM525" i="7"/>
  <c r="AN525" i="7"/>
  <c r="AO525" i="7"/>
  <c r="AP525" i="7"/>
  <c r="AQ525" i="7"/>
  <c r="AR525" i="7"/>
  <c r="AL526" i="7"/>
  <c r="AM526" i="7"/>
  <c r="AN526" i="7"/>
  <c r="AO526" i="7"/>
  <c r="AP526" i="7"/>
  <c r="AQ526" i="7"/>
  <c r="AR526" i="7"/>
  <c r="AL527" i="7"/>
  <c r="AM527" i="7"/>
  <c r="AN527" i="7"/>
  <c r="AO527" i="7"/>
  <c r="AP527" i="7"/>
  <c r="AQ527" i="7"/>
  <c r="AR527" i="7"/>
  <c r="AL528" i="7"/>
  <c r="AM528" i="7"/>
  <c r="AN528" i="7"/>
  <c r="AO528" i="7"/>
  <c r="AP528" i="7"/>
  <c r="AQ528" i="7"/>
  <c r="AR528" i="7"/>
  <c r="AL529" i="7"/>
  <c r="AM529" i="7"/>
  <c r="AN529" i="7"/>
  <c r="AO529" i="7"/>
  <c r="AP529" i="7"/>
  <c r="AQ529" i="7"/>
  <c r="AR529" i="7"/>
  <c r="AL530" i="7"/>
  <c r="AM530" i="7"/>
  <c r="AN530" i="7"/>
  <c r="AO530" i="7"/>
  <c r="AP530" i="7"/>
  <c r="AQ530" i="7"/>
  <c r="AR530" i="7"/>
  <c r="AL531" i="7"/>
  <c r="AM531" i="7"/>
  <c r="AN531" i="7"/>
  <c r="AO531" i="7"/>
  <c r="AP531" i="7"/>
  <c r="AQ531" i="7"/>
  <c r="AR531" i="7"/>
  <c r="AL532" i="7"/>
  <c r="AM532" i="7"/>
  <c r="AN532" i="7"/>
  <c r="AO532" i="7"/>
  <c r="AP532" i="7"/>
  <c r="AQ532" i="7"/>
  <c r="AR532" i="7"/>
  <c r="AL533" i="7"/>
  <c r="AM533" i="7"/>
  <c r="AN533" i="7"/>
  <c r="AO533" i="7"/>
  <c r="AP533" i="7"/>
  <c r="AQ533" i="7"/>
  <c r="AR533" i="7"/>
  <c r="AL534" i="7"/>
  <c r="AM534" i="7"/>
  <c r="AN534" i="7"/>
  <c r="AO534" i="7"/>
  <c r="AP534" i="7"/>
  <c r="AQ534" i="7"/>
  <c r="AR534" i="7"/>
  <c r="AL535" i="7"/>
  <c r="AM535" i="7"/>
  <c r="AN535" i="7"/>
  <c r="AO535" i="7"/>
  <c r="AP535" i="7"/>
  <c r="AQ535" i="7"/>
  <c r="AR535" i="7"/>
  <c r="AL536" i="7"/>
  <c r="AM536" i="7"/>
  <c r="AN536" i="7"/>
  <c r="AO536" i="7"/>
  <c r="AP536" i="7"/>
  <c r="AQ536" i="7"/>
  <c r="AR536" i="7"/>
  <c r="AL537" i="7"/>
  <c r="AM537" i="7"/>
  <c r="AN537" i="7"/>
  <c r="AO537" i="7"/>
  <c r="AP537" i="7"/>
  <c r="AQ537" i="7"/>
  <c r="AR537" i="7"/>
  <c r="AL538" i="7"/>
  <c r="AM538" i="7"/>
  <c r="AN538" i="7"/>
  <c r="AO538" i="7"/>
  <c r="AP538" i="7"/>
  <c r="AQ538" i="7"/>
  <c r="AR538" i="7"/>
  <c r="AL539" i="7"/>
  <c r="AM539" i="7"/>
  <c r="AN539" i="7"/>
  <c r="AO539" i="7"/>
  <c r="AP539" i="7"/>
  <c r="AQ539" i="7"/>
  <c r="AR539" i="7"/>
  <c r="AL540" i="7"/>
  <c r="AM540" i="7"/>
  <c r="AN540" i="7"/>
  <c r="AO540" i="7"/>
  <c r="AP540" i="7"/>
  <c r="AQ540" i="7"/>
  <c r="AR540" i="7"/>
  <c r="AL541" i="7"/>
  <c r="AM541" i="7"/>
  <c r="AN541" i="7"/>
  <c r="AO541" i="7"/>
  <c r="AP541" i="7"/>
  <c r="AQ541" i="7"/>
  <c r="AR541" i="7"/>
  <c r="AL542" i="7"/>
  <c r="AM542" i="7"/>
  <c r="AN542" i="7"/>
  <c r="AO542" i="7"/>
  <c r="AP542" i="7"/>
  <c r="AQ542" i="7"/>
  <c r="AR542" i="7"/>
  <c r="AL543" i="7"/>
  <c r="AM543" i="7"/>
  <c r="AN543" i="7"/>
  <c r="AO543" i="7"/>
  <c r="AP543" i="7"/>
  <c r="AQ543" i="7"/>
  <c r="AR543" i="7"/>
  <c r="AL544" i="7"/>
  <c r="AM544" i="7"/>
  <c r="AN544" i="7"/>
  <c r="AO544" i="7"/>
  <c r="AP544" i="7"/>
  <c r="AQ544" i="7"/>
  <c r="AR544" i="7"/>
  <c r="AL545" i="7"/>
  <c r="AM545" i="7"/>
  <c r="AN545" i="7"/>
  <c r="AO545" i="7"/>
  <c r="AP545" i="7"/>
  <c r="AQ545" i="7"/>
  <c r="AR545" i="7"/>
  <c r="AL546" i="7"/>
  <c r="AM546" i="7"/>
  <c r="AN546" i="7"/>
  <c r="AO546" i="7"/>
  <c r="AP546" i="7"/>
  <c r="AQ546" i="7"/>
  <c r="AR546" i="7"/>
  <c r="AL547" i="7"/>
  <c r="AM547" i="7"/>
  <c r="AN547" i="7"/>
  <c r="AO547" i="7"/>
  <c r="AP547" i="7"/>
  <c r="AQ547" i="7"/>
  <c r="AR547" i="7"/>
  <c r="AL548" i="7"/>
  <c r="AM548" i="7"/>
  <c r="AN548" i="7"/>
  <c r="AO548" i="7"/>
  <c r="AP548" i="7"/>
  <c r="AQ548" i="7"/>
  <c r="AR548" i="7"/>
  <c r="AL549" i="7"/>
  <c r="AM549" i="7"/>
  <c r="AN549" i="7"/>
  <c r="AO549" i="7"/>
  <c r="AP549" i="7"/>
  <c r="AQ549" i="7"/>
  <c r="AR549" i="7"/>
  <c r="AL550" i="7"/>
  <c r="AM550" i="7"/>
  <c r="AN550" i="7"/>
  <c r="AO550" i="7"/>
  <c r="AP550" i="7"/>
  <c r="AQ550" i="7"/>
  <c r="AR550" i="7"/>
  <c r="AL551" i="7"/>
  <c r="AM551" i="7"/>
  <c r="AN551" i="7"/>
  <c r="AO551" i="7"/>
  <c r="AP551" i="7"/>
  <c r="AQ551" i="7"/>
  <c r="AR551" i="7"/>
  <c r="AL552" i="7"/>
  <c r="AM552" i="7"/>
  <c r="AN552" i="7"/>
  <c r="AO552" i="7"/>
  <c r="AP552" i="7"/>
  <c r="AQ552" i="7"/>
  <c r="AR552" i="7"/>
  <c r="AL553" i="7"/>
  <c r="AM553" i="7"/>
  <c r="AN553" i="7"/>
  <c r="AO553" i="7"/>
  <c r="AP553" i="7"/>
  <c r="AQ553" i="7"/>
  <c r="AR553" i="7"/>
  <c r="AL554" i="7"/>
  <c r="AM554" i="7"/>
  <c r="AN554" i="7"/>
  <c r="AO554" i="7"/>
  <c r="AP554" i="7"/>
  <c r="AQ554" i="7"/>
  <c r="AR554" i="7"/>
  <c r="AL555" i="7"/>
  <c r="AM555" i="7"/>
  <c r="AN555" i="7"/>
  <c r="AO555" i="7"/>
  <c r="AP555" i="7"/>
  <c r="AQ555" i="7"/>
  <c r="AR555" i="7"/>
  <c r="AL556" i="7"/>
  <c r="AM556" i="7"/>
  <c r="AN556" i="7"/>
  <c r="AO556" i="7"/>
  <c r="AP556" i="7"/>
  <c r="AQ556" i="7"/>
  <c r="AR556" i="7"/>
  <c r="AL557" i="7"/>
  <c r="AM557" i="7"/>
  <c r="AN557" i="7"/>
  <c r="AO557" i="7"/>
  <c r="AP557" i="7"/>
  <c r="AQ557" i="7"/>
  <c r="AR557" i="7"/>
  <c r="AL558" i="7"/>
  <c r="AM558" i="7"/>
  <c r="AN558" i="7"/>
  <c r="AO558" i="7"/>
  <c r="AP558" i="7"/>
  <c r="AQ558" i="7"/>
  <c r="AR558" i="7"/>
  <c r="AL559" i="7"/>
  <c r="AM559" i="7"/>
  <c r="AN559" i="7"/>
  <c r="AO559" i="7"/>
  <c r="AP559" i="7"/>
  <c r="AQ559" i="7"/>
  <c r="AR559" i="7"/>
  <c r="AL560" i="7"/>
  <c r="AM560" i="7"/>
  <c r="AN560" i="7"/>
  <c r="AO560" i="7"/>
  <c r="AP560" i="7"/>
  <c r="AQ560" i="7"/>
  <c r="AR560" i="7"/>
  <c r="AL561" i="7"/>
  <c r="AM561" i="7"/>
  <c r="AN561" i="7"/>
  <c r="AO561" i="7"/>
  <c r="AP561" i="7"/>
  <c r="AQ561" i="7"/>
  <c r="AR561" i="7"/>
  <c r="AL562" i="7"/>
  <c r="AM562" i="7"/>
  <c r="AN562" i="7"/>
  <c r="AO562" i="7"/>
  <c r="AP562" i="7"/>
  <c r="AQ562" i="7"/>
  <c r="AR562" i="7"/>
  <c r="AL563" i="7"/>
  <c r="AM563" i="7"/>
  <c r="AN563" i="7"/>
  <c r="AO563" i="7"/>
  <c r="AP563" i="7"/>
  <c r="AQ563" i="7"/>
  <c r="AR563" i="7"/>
  <c r="AL564" i="7"/>
  <c r="AM564" i="7"/>
  <c r="AN564" i="7"/>
  <c r="AO564" i="7"/>
  <c r="AP564" i="7"/>
  <c r="AQ564" i="7"/>
  <c r="AR564" i="7"/>
  <c r="AL565" i="7"/>
  <c r="AM565" i="7"/>
  <c r="AN565" i="7"/>
  <c r="AO565" i="7"/>
  <c r="AP565" i="7"/>
  <c r="AQ565" i="7"/>
  <c r="AR565" i="7"/>
  <c r="AL566" i="7"/>
  <c r="AM566" i="7"/>
  <c r="AN566" i="7"/>
  <c r="AO566" i="7"/>
  <c r="AP566" i="7"/>
  <c r="AQ566" i="7"/>
  <c r="AR566" i="7"/>
  <c r="AL567" i="7"/>
  <c r="AM567" i="7"/>
  <c r="AN567" i="7"/>
  <c r="AO567" i="7"/>
  <c r="AP567" i="7"/>
  <c r="AQ567" i="7"/>
  <c r="AR567" i="7"/>
  <c r="AL568" i="7"/>
  <c r="AM568" i="7"/>
  <c r="AN568" i="7"/>
  <c r="AO568" i="7"/>
  <c r="AP568" i="7"/>
  <c r="AQ568" i="7"/>
  <c r="AR568" i="7"/>
  <c r="AL569" i="7"/>
  <c r="AM569" i="7"/>
  <c r="AN569" i="7"/>
  <c r="AO569" i="7"/>
  <c r="AP569" i="7"/>
  <c r="AQ569" i="7"/>
  <c r="AR569" i="7"/>
  <c r="AL570" i="7"/>
  <c r="AM570" i="7"/>
  <c r="AN570" i="7"/>
  <c r="AO570" i="7"/>
  <c r="AP570" i="7"/>
  <c r="AQ570" i="7"/>
  <c r="AR570" i="7"/>
  <c r="AL571" i="7"/>
  <c r="AM571" i="7"/>
  <c r="AN571" i="7"/>
  <c r="AO571" i="7"/>
  <c r="AP571" i="7"/>
  <c r="AQ571" i="7"/>
  <c r="AR571" i="7"/>
  <c r="AL572" i="7"/>
  <c r="AM572" i="7"/>
  <c r="AN572" i="7"/>
  <c r="AO572" i="7"/>
  <c r="AP572" i="7"/>
  <c r="AQ572" i="7"/>
  <c r="AR572" i="7"/>
  <c r="AL573" i="7"/>
  <c r="AM573" i="7"/>
  <c r="AN573" i="7"/>
  <c r="AO573" i="7"/>
  <c r="AP573" i="7"/>
  <c r="AQ573" i="7"/>
  <c r="AR573" i="7"/>
  <c r="AL574" i="7"/>
  <c r="AM574" i="7"/>
  <c r="AN574" i="7"/>
  <c r="AO574" i="7"/>
  <c r="AP574" i="7"/>
  <c r="AQ574" i="7"/>
  <c r="AR574" i="7"/>
  <c r="AL575" i="7"/>
  <c r="AM575" i="7"/>
  <c r="AN575" i="7"/>
  <c r="AO575" i="7"/>
  <c r="AP575" i="7"/>
  <c r="AQ575" i="7"/>
  <c r="AR575" i="7"/>
  <c r="AL576" i="7"/>
  <c r="AM576" i="7"/>
  <c r="AN576" i="7"/>
  <c r="AO576" i="7"/>
  <c r="AP576" i="7"/>
  <c r="AQ576" i="7"/>
  <c r="AR576" i="7"/>
  <c r="AL577" i="7"/>
  <c r="AM577" i="7"/>
  <c r="AN577" i="7"/>
  <c r="AO577" i="7"/>
  <c r="AP577" i="7"/>
  <c r="AQ577" i="7"/>
  <c r="AR577" i="7"/>
  <c r="AL578" i="7"/>
  <c r="AM578" i="7"/>
  <c r="AN578" i="7"/>
  <c r="AO578" i="7"/>
  <c r="AP578" i="7"/>
  <c r="AQ578" i="7"/>
  <c r="AR578" i="7"/>
  <c r="AL579" i="7"/>
  <c r="AM579" i="7"/>
  <c r="AN579" i="7"/>
  <c r="AO579" i="7"/>
  <c r="AP579" i="7"/>
  <c r="AQ579" i="7"/>
  <c r="AR579" i="7"/>
  <c r="AL580" i="7"/>
  <c r="AM580" i="7"/>
  <c r="AN580" i="7"/>
  <c r="AO580" i="7"/>
  <c r="AP580" i="7"/>
  <c r="AQ580" i="7"/>
  <c r="AR580" i="7"/>
  <c r="AL581" i="7"/>
  <c r="AM581" i="7"/>
  <c r="AN581" i="7"/>
  <c r="AO581" i="7"/>
  <c r="AP581" i="7"/>
  <c r="AQ581" i="7"/>
  <c r="AR581" i="7"/>
  <c r="AL582" i="7"/>
  <c r="AM582" i="7"/>
  <c r="AN582" i="7"/>
  <c r="AO582" i="7"/>
  <c r="AP582" i="7"/>
  <c r="AQ582" i="7"/>
  <c r="AR582" i="7"/>
  <c r="AL583" i="7"/>
  <c r="AM583" i="7"/>
  <c r="AN583" i="7"/>
  <c r="AO583" i="7"/>
  <c r="AP583" i="7"/>
  <c r="AQ583" i="7"/>
  <c r="AR583" i="7"/>
  <c r="AL584" i="7"/>
  <c r="AM584" i="7"/>
  <c r="AN584" i="7"/>
  <c r="AO584" i="7"/>
  <c r="AP584" i="7"/>
  <c r="AQ584" i="7"/>
  <c r="AR584" i="7"/>
  <c r="AL585" i="7"/>
  <c r="AM585" i="7"/>
  <c r="AN585" i="7"/>
  <c r="AO585" i="7"/>
  <c r="AP585" i="7"/>
  <c r="AQ585" i="7"/>
  <c r="AR585" i="7"/>
  <c r="AL586" i="7"/>
  <c r="AM586" i="7"/>
  <c r="AN586" i="7"/>
  <c r="AO586" i="7"/>
  <c r="AP586" i="7"/>
  <c r="AQ586" i="7"/>
  <c r="AR586" i="7"/>
  <c r="AL587" i="7"/>
  <c r="AM587" i="7"/>
  <c r="AN587" i="7"/>
  <c r="AO587" i="7"/>
  <c r="AP587" i="7"/>
  <c r="AQ587" i="7"/>
  <c r="AR587" i="7"/>
  <c r="AL588" i="7"/>
  <c r="AM588" i="7"/>
  <c r="AN588" i="7"/>
  <c r="AO588" i="7"/>
  <c r="AP588" i="7"/>
  <c r="AQ588" i="7"/>
  <c r="AR588" i="7"/>
  <c r="AL589" i="7"/>
  <c r="AM589" i="7"/>
  <c r="AN589" i="7"/>
  <c r="AO589" i="7"/>
  <c r="AP589" i="7"/>
  <c r="AQ589" i="7"/>
  <c r="AR589" i="7"/>
  <c r="AL590" i="7"/>
  <c r="AM590" i="7"/>
  <c r="AN590" i="7"/>
  <c r="AO590" i="7"/>
  <c r="AP590" i="7"/>
  <c r="AQ590" i="7"/>
  <c r="AR590" i="7"/>
  <c r="AL591" i="7"/>
  <c r="AM591" i="7"/>
  <c r="AN591" i="7"/>
  <c r="AO591" i="7"/>
  <c r="AP591" i="7"/>
  <c r="AQ591" i="7"/>
  <c r="AR591" i="7"/>
  <c r="AL592" i="7"/>
  <c r="AM592" i="7"/>
  <c r="AN592" i="7"/>
  <c r="AO592" i="7"/>
  <c r="AP592" i="7"/>
  <c r="AQ592" i="7"/>
  <c r="AR592" i="7"/>
  <c r="AL593" i="7"/>
  <c r="AM593" i="7"/>
  <c r="AN593" i="7"/>
  <c r="AO593" i="7"/>
  <c r="AP593" i="7"/>
  <c r="AQ593" i="7"/>
  <c r="AR593" i="7"/>
  <c r="AL594" i="7"/>
  <c r="AM594" i="7"/>
  <c r="AN594" i="7"/>
  <c r="AO594" i="7"/>
  <c r="AP594" i="7"/>
  <c r="AQ594" i="7"/>
  <c r="AR594" i="7"/>
  <c r="BN9" i="7"/>
  <c r="BN10" i="7"/>
  <c r="BN416" i="7" s="1"/>
  <c r="BN11" i="7"/>
  <c r="BN12" i="7"/>
  <c r="BN415" i="7" s="1"/>
  <c r="BN13" i="7"/>
  <c r="BN14" i="7"/>
  <c r="BN15" i="7"/>
  <c r="BN16" i="7"/>
  <c r="BN17" i="7"/>
  <c r="BN18" i="7"/>
  <c r="BN19" i="7"/>
  <c r="BN20" i="7"/>
  <c r="BN21" i="7"/>
  <c r="BN22" i="7"/>
  <c r="BN23" i="7"/>
  <c r="BN24" i="7"/>
  <c r="BN25" i="7"/>
  <c r="BN26" i="7"/>
  <c r="BN27" i="7"/>
  <c r="BN28" i="7"/>
  <c r="BN29" i="7"/>
  <c r="BN30" i="7"/>
  <c r="BN31" i="7"/>
  <c r="BN32" i="7"/>
  <c r="BN33" i="7"/>
  <c r="BN34" i="7"/>
  <c r="BN35" i="7"/>
  <c r="BN36" i="7"/>
  <c r="BN37" i="7"/>
  <c r="BN38" i="7"/>
  <c r="BN39" i="7"/>
  <c r="BN40" i="7"/>
  <c r="BN41" i="7"/>
  <c r="BN42" i="7"/>
  <c r="BN43" i="7"/>
  <c r="BN44" i="7"/>
  <c r="BN45" i="7"/>
  <c r="BN46" i="7"/>
  <c r="BN47" i="7"/>
  <c r="BN48" i="7"/>
  <c r="BN49" i="7"/>
  <c r="BN50" i="7"/>
  <c r="BN51" i="7"/>
  <c r="BN52" i="7"/>
  <c r="BN53" i="7"/>
  <c r="BN54" i="7"/>
  <c r="BN55" i="7"/>
  <c r="BN56" i="7"/>
  <c r="BN57" i="7"/>
  <c r="BN58" i="7"/>
  <c r="BN59" i="7"/>
  <c r="BN60" i="7"/>
  <c r="BN61" i="7"/>
  <c r="BN62" i="7"/>
  <c r="BN63" i="7"/>
  <c r="BN64" i="7"/>
  <c r="BN65" i="7"/>
  <c r="BN66" i="7"/>
  <c r="BN67" i="7"/>
  <c r="BN68" i="7"/>
  <c r="BN69" i="7"/>
  <c r="BN70" i="7"/>
  <c r="BN71" i="7"/>
  <c r="BN72" i="7"/>
  <c r="BN73" i="7"/>
  <c r="BN74" i="7"/>
  <c r="BN75" i="7"/>
  <c r="BN76" i="7"/>
  <c r="BN77" i="7"/>
  <c r="BN78" i="7"/>
  <c r="BN79" i="7"/>
  <c r="BN80" i="7"/>
  <c r="BN81" i="7"/>
  <c r="BN82" i="7"/>
  <c r="BN83" i="7"/>
  <c r="BN84" i="7"/>
  <c r="BN85" i="7"/>
  <c r="BN86" i="7"/>
  <c r="BN87" i="7"/>
  <c r="BN88" i="7"/>
  <c r="BN89" i="7"/>
  <c r="BN90" i="7"/>
  <c r="BN91" i="7"/>
  <c r="BN92" i="7"/>
  <c r="BN93" i="7"/>
  <c r="BN94" i="7"/>
  <c r="BN95" i="7"/>
  <c r="BN96" i="7"/>
  <c r="BN97" i="7"/>
  <c r="BN98" i="7"/>
  <c r="BN99" i="7"/>
  <c r="BN100" i="7"/>
  <c r="BN101" i="7"/>
  <c r="BN102" i="7"/>
  <c r="BN103" i="7"/>
  <c r="BN104" i="7"/>
  <c r="BN105" i="7"/>
  <c r="BN106" i="7"/>
  <c r="BN107" i="7"/>
  <c r="BN108" i="7"/>
  <c r="BN109" i="7"/>
  <c r="BN110" i="7"/>
  <c r="BN111" i="7"/>
  <c r="BN112" i="7"/>
  <c r="BN113" i="7"/>
  <c r="BN114" i="7"/>
  <c r="BN115" i="7"/>
  <c r="BN116" i="7"/>
  <c r="BN117" i="7"/>
  <c r="BN118" i="7"/>
  <c r="BN119" i="7"/>
  <c r="BN120" i="7"/>
  <c r="BN121" i="7"/>
  <c r="BN122" i="7"/>
  <c r="BN123" i="7"/>
  <c r="BN124" i="7"/>
  <c r="BN125" i="7"/>
  <c r="BN126" i="7"/>
  <c r="BN127" i="7"/>
  <c r="BN128" i="7"/>
  <c r="BN129" i="7"/>
  <c r="BN130" i="7"/>
  <c r="BN131" i="7"/>
  <c r="BN132" i="7"/>
  <c r="BN133" i="7"/>
  <c r="BN134" i="7"/>
  <c r="BN135" i="7"/>
  <c r="BN136" i="7"/>
  <c r="BN137" i="7"/>
  <c r="BN138" i="7"/>
  <c r="BN139" i="7"/>
  <c r="BN140" i="7"/>
  <c r="BN141" i="7"/>
  <c r="BN142" i="7"/>
  <c r="BN143" i="7"/>
  <c r="BN144" i="7"/>
  <c r="BN145" i="7"/>
  <c r="BN146" i="7"/>
  <c r="BN147" i="7"/>
  <c r="BN148" i="7"/>
  <c r="BN149" i="7"/>
  <c r="BN150" i="7"/>
  <c r="BN151" i="7"/>
  <c r="BN152" i="7"/>
  <c r="BN153" i="7"/>
  <c r="BN154" i="7"/>
  <c r="BN155" i="7"/>
  <c r="BN156" i="7"/>
  <c r="BN157" i="7"/>
  <c r="BN158" i="7"/>
  <c r="BN159" i="7"/>
  <c r="BN160" i="7"/>
  <c r="BN161" i="7"/>
  <c r="BN162" i="7"/>
  <c r="BN163" i="7"/>
  <c r="BN164" i="7"/>
  <c r="BN165" i="7"/>
  <c r="BN166" i="7"/>
  <c r="BN167" i="7"/>
  <c r="BN168" i="7"/>
  <c r="BN169" i="7"/>
  <c r="BN170" i="7"/>
  <c r="BN171" i="7"/>
  <c r="BN172" i="7"/>
  <c r="BN173" i="7"/>
  <c r="BN174" i="7"/>
  <c r="BN175" i="7"/>
  <c r="BN176" i="7"/>
  <c r="BN177" i="7"/>
  <c r="BN178" i="7"/>
  <c r="BN179" i="7"/>
  <c r="BN180" i="7"/>
  <c r="BN181" i="7"/>
  <c r="BN182" i="7"/>
  <c r="BN183" i="7"/>
  <c r="BN184" i="7"/>
  <c r="BN185" i="7"/>
  <c r="BN186" i="7"/>
  <c r="BN187" i="7"/>
  <c r="BN188" i="7"/>
  <c r="BN189" i="7"/>
  <c r="BN190" i="7"/>
  <c r="BN191" i="7"/>
  <c r="BN192" i="7"/>
  <c r="BN193" i="7"/>
  <c r="BN194" i="7"/>
  <c r="BN195" i="7"/>
  <c r="BN196" i="7"/>
  <c r="BN197" i="7"/>
  <c r="BN198" i="7"/>
  <c r="BN199" i="7"/>
  <c r="BN200" i="7"/>
  <c r="BN201" i="7"/>
  <c r="BN202" i="7"/>
  <c r="BN203" i="7"/>
  <c r="BN204" i="7"/>
  <c r="BN205" i="7"/>
  <c r="BN206" i="7"/>
  <c r="BN207" i="7"/>
  <c r="BN208" i="7"/>
  <c r="BN209" i="7"/>
  <c r="BN210" i="7"/>
  <c r="BN211" i="7"/>
  <c r="BN212" i="7"/>
  <c r="BN213" i="7"/>
  <c r="BN214" i="7"/>
  <c r="BN215" i="7"/>
  <c r="BN216" i="7"/>
  <c r="BN217" i="7"/>
  <c r="BN218" i="7"/>
  <c r="BN219" i="7"/>
  <c r="BN220" i="7"/>
  <c r="BN221" i="7"/>
  <c r="BN222" i="7"/>
  <c r="BN223" i="7"/>
  <c r="BN224" i="7"/>
  <c r="BN225" i="7"/>
  <c r="BN226" i="7"/>
  <c r="BN227" i="7"/>
  <c r="BN228" i="7"/>
  <c r="BN229" i="7"/>
  <c r="BN230" i="7"/>
  <c r="BN231" i="7"/>
  <c r="BN232" i="7"/>
  <c r="BN233" i="7"/>
  <c r="BN234" i="7"/>
  <c r="BN235" i="7"/>
  <c r="BN236" i="7"/>
  <c r="BN237" i="7"/>
  <c r="BN238" i="7"/>
  <c r="BN239" i="7"/>
  <c r="BN240" i="7"/>
  <c r="BN241" i="7"/>
  <c r="BN242" i="7"/>
  <c r="BN243" i="7"/>
  <c r="BN244" i="7"/>
  <c r="BN245" i="7"/>
  <c r="BN246" i="7"/>
  <c r="BN247" i="7"/>
  <c r="BN248" i="7"/>
  <c r="BN249" i="7"/>
  <c r="BN250" i="7"/>
  <c r="BN251" i="7"/>
  <c r="BN252" i="7"/>
  <c r="BN253" i="7"/>
  <c r="BN254" i="7"/>
  <c r="BN255" i="7"/>
  <c r="BN256" i="7"/>
  <c r="BN257" i="7"/>
  <c r="BN258" i="7"/>
  <c r="BN259" i="7"/>
  <c r="BN260" i="7"/>
  <c r="BN261" i="7"/>
  <c r="BN262" i="7"/>
  <c r="BN263" i="7"/>
  <c r="BN264" i="7"/>
  <c r="BN265" i="7"/>
  <c r="BN266" i="7"/>
  <c r="BN267" i="7"/>
  <c r="BN268" i="7"/>
  <c r="BN269" i="7"/>
  <c r="BN270" i="7"/>
  <c r="BN271" i="7"/>
  <c r="BN272" i="7"/>
  <c r="BN273" i="7"/>
  <c r="BN274" i="7"/>
  <c r="BN275" i="7"/>
  <c r="BN276" i="7"/>
  <c r="BN277" i="7"/>
  <c r="BN278" i="7"/>
  <c r="BN279" i="7"/>
  <c r="BN280" i="7"/>
  <c r="BN281" i="7"/>
  <c r="BN282" i="7"/>
  <c r="BN283" i="7"/>
  <c r="BN284" i="7"/>
  <c r="BN285" i="7"/>
  <c r="BN286" i="7"/>
  <c r="BN287" i="7"/>
  <c r="BN288" i="7"/>
  <c r="BN289" i="7"/>
  <c r="BN290" i="7"/>
  <c r="BN291" i="7"/>
  <c r="BN292" i="7"/>
  <c r="BN293" i="7"/>
  <c r="BN294" i="7"/>
  <c r="BN295" i="7"/>
  <c r="BN296" i="7"/>
  <c r="BN297" i="7"/>
  <c r="BN298" i="7"/>
  <c r="BN299" i="7"/>
  <c r="BN300" i="7"/>
  <c r="BN301" i="7"/>
  <c r="BN302" i="7"/>
  <c r="BN303" i="7"/>
  <c r="BN304" i="7"/>
  <c r="BN305" i="7"/>
  <c r="BN306" i="7"/>
  <c r="BN307" i="7"/>
  <c r="BN308" i="7"/>
  <c r="BN309" i="7"/>
  <c r="BN310" i="7"/>
  <c r="BN311" i="7"/>
  <c r="BN312" i="7"/>
  <c r="BN313" i="7"/>
  <c r="BN314" i="7"/>
  <c r="BN315" i="7"/>
  <c r="BN316" i="7"/>
  <c r="BN317" i="7"/>
  <c r="BN318" i="7"/>
  <c r="BN319" i="7"/>
  <c r="BN320" i="7"/>
  <c r="BN321" i="7"/>
  <c r="BN322" i="7"/>
  <c r="BN323" i="7"/>
  <c r="BN324" i="7"/>
  <c r="BN325" i="7"/>
  <c r="BN326" i="7"/>
  <c r="BN327" i="7"/>
  <c r="BN328" i="7"/>
  <c r="BN329" i="7"/>
  <c r="BN330" i="7"/>
  <c r="BN331" i="7"/>
  <c r="BN332" i="7"/>
  <c r="BN333" i="7"/>
  <c r="BN334" i="7"/>
  <c r="BN335" i="7"/>
  <c r="BN336" i="7"/>
  <c r="BN337" i="7"/>
  <c r="BN338" i="7"/>
  <c r="BN339" i="7"/>
  <c r="BN340" i="7"/>
  <c r="BN341" i="7"/>
  <c r="BN342" i="7"/>
  <c r="BN343" i="7"/>
  <c r="BN344" i="7"/>
  <c r="BN345" i="7"/>
  <c r="BN346" i="7"/>
  <c r="BN347" i="7"/>
  <c r="BN348" i="7"/>
  <c r="BN349" i="7"/>
  <c r="BN350" i="7"/>
  <c r="BN351" i="7"/>
  <c r="BN352" i="7"/>
  <c r="BN353" i="7"/>
  <c r="BN354" i="7"/>
  <c r="BN355" i="7"/>
  <c r="BN356" i="7"/>
  <c r="BN357" i="7"/>
  <c r="BN358" i="7"/>
  <c r="BN359" i="7"/>
  <c r="BN360" i="7"/>
  <c r="BN361" i="7"/>
  <c r="BN362" i="7"/>
  <c r="BN363" i="7"/>
  <c r="BN364" i="7"/>
  <c r="BN365" i="7"/>
  <c r="BN366" i="7"/>
  <c r="BN367" i="7"/>
  <c r="BN368" i="7"/>
  <c r="BN369" i="7"/>
  <c r="BN370" i="7"/>
  <c r="BN371" i="7"/>
  <c r="BN372" i="7"/>
  <c r="BN373" i="7"/>
  <c r="BN374" i="7"/>
  <c r="BN375" i="7"/>
  <c r="BN376" i="7"/>
  <c r="BN377" i="7"/>
  <c r="BN378" i="7"/>
  <c r="BN379" i="7"/>
  <c r="BN380" i="7"/>
  <c r="BN381" i="7"/>
  <c r="BN382" i="7"/>
  <c r="BN383" i="7"/>
  <c r="BN384" i="7"/>
  <c r="BN385" i="7"/>
  <c r="BN386" i="7"/>
  <c r="BN387" i="7"/>
  <c r="BN388" i="7"/>
  <c r="BN389" i="7"/>
  <c r="BN390" i="7"/>
  <c r="BN391" i="7"/>
  <c r="BN392" i="7"/>
  <c r="BN393" i="7"/>
  <c r="BN394" i="7"/>
  <c r="BN395" i="7"/>
  <c r="BN396" i="7"/>
  <c r="BN397" i="7"/>
  <c r="BN398" i="7"/>
  <c r="BN399" i="7"/>
  <c r="BN400" i="7"/>
  <c r="BN401" i="7"/>
  <c r="BN402" i="7"/>
  <c r="BN403" i="7"/>
  <c r="BN404" i="7"/>
  <c r="BN405" i="7"/>
  <c r="BN406" i="7"/>
  <c r="BN407" i="7"/>
  <c r="BN408" i="7"/>
  <c r="BN409" i="7"/>
  <c r="BN410" i="7"/>
  <c r="BN411" i="7"/>
  <c r="BN412" i="7"/>
  <c r="BN413" i="7"/>
  <c r="BO9" i="7"/>
  <c r="BO10" i="7"/>
  <c r="BO11" i="7"/>
  <c r="BO12" i="7"/>
  <c r="BO13" i="7"/>
  <c r="BO14" i="7"/>
  <c r="BO15" i="7"/>
  <c r="BO16" i="7"/>
  <c r="BO17" i="7"/>
  <c r="BO18" i="7"/>
  <c r="BO19" i="7"/>
  <c r="BO20" i="7"/>
  <c r="BO21" i="7"/>
  <c r="BO22" i="7"/>
  <c r="BO23" i="7"/>
  <c r="BO24" i="7"/>
  <c r="BO25" i="7"/>
  <c r="BO26" i="7"/>
  <c r="BO27" i="7"/>
  <c r="BO28" i="7"/>
  <c r="BO29" i="7"/>
  <c r="BO30" i="7"/>
  <c r="BO31" i="7"/>
  <c r="BO32" i="7"/>
  <c r="BO33" i="7"/>
  <c r="BO34" i="7"/>
  <c r="BO35" i="7"/>
  <c r="BO36" i="7"/>
  <c r="BO37" i="7"/>
  <c r="BO38" i="7"/>
  <c r="BO39" i="7"/>
  <c r="BO40" i="7"/>
  <c r="BO41" i="7"/>
  <c r="BO42" i="7"/>
  <c r="BO43" i="7"/>
  <c r="BO44" i="7"/>
  <c r="BO45" i="7"/>
  <c r="BO46" i="7"/>
  <c r="BO47" i="7"/>
  <c r="BO48" i="7"/>
  <c r="BO49" i="7"/>
  <c r="BO50" i="7"/>
  <c r="BO51" i="7"/>
  <c r="BO52" i="7"/>
  <c r="BO53" i="7"/>
  <c r="BO54" i="7"/>
  <c r="BO55" i="7"/>
  <c r="BO56" i="7"/>
  <c r="BO57" i="7"/>
  <c r="BO58" i="7"/>
  <c r="BO59" i="7"/>
  <c r="BO60" i="7"/>
  <c r="BO61" i="7"/>
  <c r="BO62" i="7"/>
  <c r="BO63" i="7"/>
  <c r="BO64" i="7"/>
  <c r="BO65" i="7"/>
  <c r="BO66" i="7"/>
  <c r="BO67" i="7"/>
  <c r="BO68" i="7"/>
  <c r="BO69" i="7"/>
  <c r="BO70" i="7"/>
  <c r="BO71" i="7"/>
  <c r="BO72" i="7"/>
  <c r="BO73" i="7"/>
  <c r="BO74" i="7"/>
  <c r="BO75" i="7"/>
  <c r="BO76" i="7"/>
  <c r="BO77" i="7"/>
  <c r="BO78" i="7"/>
  <c r="BO79" i="7"/>
  <c r="BO80" i="7"/>
  <c r="BO81" i="7"/>
  <c r="BO82" i="7"/>
  <c r="BO83" i="7"/>
  <c r="BO84" i="7"/>
  <c r="BO85" i="7"/>
  <c r="BO86" i="7"/>
  <c r="BO87" i="7"/>
  <c r="BO88" i="7"/>
  <c r="BO89" i="7"/>
  <c r="BO90" i="7"/>
  <c r="BO91" i="7"/>
  <c r="BO92" i="7"/>
  <c r="BO93" i="7"/>
  <c r="BO94" i="7"/>
  <c r="BO95" i="7"/>
  <c r="BO96" i="7"/>
  <c r="BO97" i="7"/>
  <c r="BO98" i="7"/>
  <c r="BO99" i="7"/>
  <c r="BO100" i="7"/>
  <c r="BO101" i="7"/>
  <c r="BO102" i="7"/>
  <c r="BO103" i="7"/>
  <c r="BO104" i="7"/>
  <c r="BO105" i="7"/>
  <c r="BO106" i="7"/>
  <c r="BO107" i="7"/>
  <c r="BO108" i="7"/>
  <c r="BO109" i="7"/>
  <c r="BO110" i="7"/>
  <c r="BO111" i="7"/>
  <c r="BO112" i="7"/>
  <c r="BO113" i="7"/>
  <c r="BO114" i="7"/>
  <c r="BO115" i="7"/>
  <c r="BO116" i="7"/>
  <c r="BO117" i="7"/>
  <c r="BO118" i="7"/>
  <c r="BO119" i="7"/>
  <c r="BO120" i="7"/>
  <c r="BO121" i="7"/>
  <c r="BO122" i="7"/>
  <c r="BO123" i="7"/>
  <c r="BO124" i="7"/>
  <c r="BO125" i="7"/>
  <c r="BO126" i="7"/>
  <c r="BO127" i="7"/>
  <c r="BO128" i="7"/>
  <c r="BO129" i="7"/>
  <c r="BO130" i="7"/>
  <c r="BO131" i="7"/>
  <c r="BO132" i="7"/>
  <c r="BO133" i="7"/>
  <c r="BO134" i="7"/>
  <c r="BO135" i="7"/>
  <c r="BO136" i="7"/>
  <c r="BO137" i="7"/>
  <c r="BO138" i="7"/>
  <c r="BO139" i="7"/>
  <c r="BO140" i="7"/>
  <c r="BO141" i="7"/>
  <c r="BO142" i="7"/>
  <c r="BO143" i="7"/>
  <c r="BO144" i="7"/>
  <c r="BO145" i="7"/>
  <c r="BO146" i="7"/>
  <c r="BO147" i="7"/>
  <c r="BO148" i="7"/>
  <c r="BO149" i="7"/>
  <c r="BO150" i="7"/>
  <c r="BO151" i="7"/>
  <c r="BO152" i="7"/>
  <c r="BO153" i="7"/>
  <c r="BO154" i="7"/>
  <c r="BO155" i="7"/>
  <c r="BO156" i="7"/>
  <c r="BO157" i="7"/>
  <c r="BO158" i="7"/>
  <c r="BO159" i="7"/>
  <c r="BO160" i="7"/>
  <c r="BO161" i="7"/>
  <c r="BO162" i="7"/>
  <c r="BO163" i="7"/>
  <c r="BO164" i="7"/>
  <c r="BO165" i="7"/>
  <c r="BO166" i="7"/>
  <c r="BO167" i="7"/>
  <c r="BO168" i="7"/>
  <c r="BO169" i="7"/>
  <c r="BO170" i="7"/>
  <c r="BO171" i="7"/>
  <c r="BO172" i="7"/>
  <c r="BO173" i="7"/>
  <c r="BO174" i="7"/>
  <c r="BO175" i="7"/>
  <c r="BO176" i="7"/>
  <c r="BO177" i="7"/>
  <c r="BO178" i="7"/>
  <c r="BO179" i="7"/>
  <c r="BO180" i="7"/>
  <c r="BO181" i="7"/>
  <c r="BO182" i="7"/>
  <c r="BO183" i="7"/>
  <c r="BO184" i="7"/>
  <c r="BO185" i="7"/>
  <c r="BO186" i="7"/>
  <c r="BO187" i="7"/>
  <c r="BO188" i="7"/>
  <c r="BO189" i="7"/>
  <c r="BO190" i="7"/>
  <c r="BO191" i="7"/>
  <c r="BO192" i="7"/>
  <c r="BO193" i="7"/>
  <c r="BO194" i="7"/>
  <c r="BO195" i="7"/>
  <c r="BO196" i="7"/>
  <c r="BO197" i="7"/>
  <c r="BO198" i="7"/>
  <c r="BO199" i="7"/>
  <c r="BO200" i="7"/>
  <c r="BO201" i="7"/>
  <c r="BO202" i="7"/>
  <c r="BO203" i="7"/>
  <c r="BO204" i="7"/>
  <c r="BO205" i="7"/>
  <c r="BO206" i="7"/>
  <c r="BO207" i="7"/>
  <c r="BO208" i="7"/>
  <c r="BO209" i="7"/>
  <c r="BO210" i="7"/>
  <c r="BO211" i="7"/>
  <c r="BO212" i="7"/>
  <c r="BO213" i="7"/>
  <c r="BO214" i="7"/>
  <c r="BO215" i="7"/>
  <c r="BO216" i="7"/>
  <c r="BO217" i="7"/>
  <c r="BO218" i="7"/>
  <c r="BO219" i="7"/>
  <c r="BO220" i="7"/>
  <c r="BO221" i="7"/>
  <c r="BO222" i="7"/>
  <c r="BO223" i="7"/>
  <c r="BO224" i="7"/>
  <c r="BO225" i="7"/>
  <c r="BO226" i="7"/>
  <c r="BO227" i="7"/>
  <c r="BO228" i="7"/>
  <c r="BO229" i="7"/>
  <c r="BO230" i="7"/>
  <c r="BO231" i="7"/>
  <c r="BO232" i="7"/>
  <c r="BO233" i="7"/>
  <c r="BO234" i="7"/>
  <c r="BO235" i="7"/>
  <c r="BO236" i="7"/>
  <c r="BO237" i="7"/>
  <c r="BO238" i="7"/>
  <c r="BO239" i="7"/>
  <c r="BO240" i="7"/>
  <c r="BO241" i="7"/>
  <c r="BO242" i="7"/>
  <c r="BO243" i="7"/>
  <c r="BO244" i="7"/>
  <c r="BO245" i="7"/>
  <c r="BO246" i="7"/>
  <c r="BO247" i="7"/>
  <c r="BO248" i="7"/>
  <c r="BO249" i="7"/>
  <c r="BO250" i="7"/>
  <c r="BO251" i="7"/>
  <c r="BO252" i="7"/>
  <c r="BO253" i="7"/>
  <c r="BO254" i="7"/>
  <c r="BO255" i="7"/>
  <c r="BO256" i="7"/>
  <c r="BO257" i="7"/>
  <c r="BO258" i="7"/>
  <c r="BO259" i="7"/>
  <c r="BO260" i="7"/>
  <c r="BO261" i="7"/>
  <c r="BO262" i="7"/>
  <c r="BO263" i="7"/>
  <c r="BO264" i="7"/>
  <c r="BO265" i="7"/>
  <c r="BO266" i="7"/>
  <c r="BO267" i="7"/>
  <c r="BO268" i="7"/>
  <c r="BO269" i="7"/>
  <c r="BO270" i="7"/>
  <c r="BO271" i="7"/>
  <c r="BO272" i="7"/>
  <c r="BO273" i="7"/>
  <c r="BO274" i="7"/>
  <c r="BO275" i="7"/>
  <c r="BO276" i="7"/>
  <c r="BO277" i="7"/>
  <c r="BO278" i="7"/>
  <c r="BO279" i="7"/>
  <c r="BO280" i="7"/>
  <c r="BO281" i="7"/>
  <c r="BO282" i="7"/>
  <c r="BO283" i="7"/>
  <c r="BO284" i="7"/>
  <c r="BO285" i="7"/>
  <c r="BO286" i="7"/>
  <c r="BO287" i="7"/>
  <c r="BO288" i="7"/>
  <c r="BO289" i="7"/>
  <c r="BO290" i="7"/>
  <c r="BO291" i="7"/>
  <c r="BO292" i="7"/>
  <c r="BO293" i="7"/>
  <c r="BO294" i="7"/>
  <c r="BO295" i="7"/>
  <c r="BO296" i="7"/>
  <c r="BO297" i="7"/>
  <c r="BO298" i="7"/>
  <c r="BO299" i="7"/>
  <c r="BO300" i="7"/>
  <c r="BO301" i="7"/>
  <c r="BO302" i="7"/>
  <c r="BO303" i="7"/>
  <c r="BO304" i="7"/>
  <c r="BO305" i="7"/>
  <c r="BO306" i="7"/>
  <c r="BO307" i="7"/>
  <c r="BO308" i="7"/>
  <c r="BO309" i="7"/>
  <c r="BO310" i="7"/>
  <c r="BO311" i="7"/>
  <c r="BO312" i="7"/>
  <c r="BO313" i="7"/>
  <c r="BO314" i="7"/>
  <c r="BO315" i="7"/>
  <c r="BO316" i="7"/>
  <c r="BO317" i="7"/>
  <c r="BO318" i="7"/>
  <c r="BO319" i="7"/>
  <c r="BO320" i="7"/>
  <c r="BO321" i="7"/>
  <c r="BO322" i="7"/>
  <c r="BO323" i="7"/>
  <c r="BO324" i="7"/>
  <c r="BO325" i="7"/>
  <c r="BO326" i="7"/>
  <c r="BO327" i="7"/>
  <c r="BO328" i="7"/>
  <c r="BO329" i="7"/>
  <c r="BO330" i="7"/>
  <c r="BO331" i="7"/>
  <c r="BO332" i="7"/>
  <c r="BO333" i="7"/>
  <c r="BO334" i="7"/>
  <c r="BO335" i="7"/>
  <c r="BO336" i="7"/>
  <c r="BO337" i="7"/>
  <c r="BO338" i="7"/>
  <c r="BO339" i="7"/>
  <c r="BO340" i="7"/>
  <c r="BO341" i="7"/>
  <c r="BO342" i="7"/>
  <c r="BO343" i="7"/>
  <c r="BO344" i="7"/>
  <c r="BO345" i="7"/>
  <c r="BO346" i="7"/>
  <c r="BO347" i="7"/>
  <c r="BO348" i="7"/>
  <c r="BO349" i="7"/>
  <c r="BO350" i="7"/>
  <c r="BO351" i="7"/>
  <c r="BO352" i="7"/>
  <c r="BO353" i="7"/>
  <c r="BO354" i="7"/>
  <c r="BO355" i="7"/>
  <c r="BO356" i="7"/>
  <c r="BO357" i="7"/>
  <c r="BO358" i="7"/>
  <c r="BO359" i="7"/>
  <c r="BO360" i="7"/>
  <c r="BO361" i="7"/>
  <c r="BO362" i="7"/>
  <c r="BO363" i="7"/>
  <c r="BO364" i="7"/>
  <c r="BO365" i="7"/>
  <c r="BO366" i="7"/>
  <c r="BO367" i="7"/>
  <c r="BO368" i="7"/>
  <c r="BO369" i="7"/>
  <c r="BO370" i="7"/>
  <c r="BO371" i="7"/>
  <c r="BO372" i="7"/>
  <c r="BO373" i="7"/>
  <c r="BO374" i="7"/>
  <c r="BO375" i="7"/>
  <c r="BO376" i="7"/>
  <c r="BO377" i="7"/>
  <c r="BO378" i="7"/>
  <c r="BO379" i="7"/>
  <c r="BO380" i="7"/>
  <c r="BO381" i="7"/>
  <c r="BO382" i="7"/>
  <c r="BO383" i="7"/>
  <c r="BO384" i="7"/>
  <c r="BO385" i="7"/>
  <c r="BO386" i="7"/>
  <c r="BO387" i="7"/>
  <c r="BO388" i="7"/>
  <c r="BO389" i="7"/>
  <c r="BO390" i="7"/>
  <c r="BO391" i="7"/>
  <c r="BO392" i="7"/>
  <c r="BO393" i="7"/>
  <c r="BO394" i="7"/>
  <c r="BO395" i="7"/>
  <c r="BO396" i="7"/>
  <c r="BO397" i="7"/>
  <c r="BO398" i="7"/>
  <c r="BO399" i="7"/>
  <c r="BO400" i="7"/>
  <c r="BO401" i="7"/>
  <c r="BO402" i="7"/>
  <c r="BO403" i="7"/>
  <c r="BO404" i="7"/>
  <c r="BO405" i="7"/>
  <c r="BO406" i="7"/>
  <c r="BO407" i="7"/>
  <c r="BO408" i="7"/>
  <c r="BO409" i="7"/>
  <c r="BO410" i="7"/>
  <c r="BO411" i="7"/>
  <c r="BO412" i="7"/>
  <c r="BO413" i="7"/>
  <c r="BO415" i="7"/>
  <c r="BP9" i="7"/>
  <c r="BP10" i="7"/>
  <c r="BP416" i="7" s="1"/>
  <c r="BP11" i="7"/>
  <c r="BP12" i="7"/>
  <c r="BP415" i="7" s="1"/>
  <c r="BP13" i="7"/>
  <c r="BP14" i="7"/>
  <c r="BP15" i="7"/>
  <c r="BP16" i="7"/>
  <c r="BP17" i="7"/>
  <c r="BP18" i="7"/>
  <c r="BP19" i="7"/>
  <c r="BP20" i="7"/>
  <c r="BP21" i="7"/>
  <c r="BP22" i="7"/>
  <c r="BP23" i="7"/>
  <c r="BP24" i="7"/>
  <c r="BP25" i="7"/>
  <c r="BP26" i="7"/>
  <c r="BP27" i="7"/>
  <c r="BP28" i="7"/>
  <c r="BP29" i="7"/>
  <c r="BP30" i="7"/>
  <c r="BP31" i="7"/>
  <c r="BP32" i="7"/>
  <c r="BP33" i="7"/>
  <c r="BP34" i="7"/>
  <c r="BP35" i="7"/>
  <c r="BP36" i="7"/>
  <c r="BP37" i="7"/>
  <c r="BP38" i="7"/>
  <c r="BP39" i="7"/>
  <c r="BP40" i="7"/>
  <c r="BP41" i="7"/>
  <c r="BP42" i="7"/>
  <c r="BP43" i="7"/>
  <c r="BP44" i="7"/>
  <c r="BP45" i="7"/>
  <c r="BP46" i="7"/>
  <c r="BP47" i="7"/>
  <c r="BP48" i="7"/>
  <c r="BP49" i="7"/>
  <c r="BP50" i="7"/>
  <c r="BP51" i="7"/>
  <c r="BP52" i="7"/>
  <c r="BP53" i="7"/>
  <c r="BP54" i="7"/>
  <c r="BP55" i="7"/>
  <c r="BP56" i="7"/>
  <c r="BP57" i="7"/>
  <c r="BP58" i="7"/>
  <c r="BP59" i="7"/>
  <c r="BP60" i="7"/>
  <c r="BP61" i="7"/>
  <c r="BP62" i="7"/>
  <c r="BP63" i="7"/>
  <c r="BP64" i="7"/>
  <c r="BP65" i="7"/>
  <c r="BP66" i="7"/>
  <c r="BP67" i="7"/>
  <c r="BP68" i="7"/>
  <c r="BP69" i="7"/>
  <c r="BP70" i="7"/>
  <c r="BP71" i="7"/>
  <c r="BP72" i="7"/>
  <c r="BP73" i="7"/>
  <c r="BP74" i="7"/>
  <c r="BP75" i="7"/>
  <c r="BP76" i="7"/>
  <c r="BP77" i="7"/>
  <c r="BP78" i="7"/>
  <c r="BP79" i="7"/>
  <c r="BP80" i="7"/>
  <c r="BP81" i="7"/>
  <c r="BP82" i="7"/>
  <c r="BP83" i="7"/>
  <c r="BP84" i="7"/>
  <c r="BP85" i="7"/>
  <c r="BP86" i="7"/>
  <c r="BP87" i="7"/>
  <c r="BP88" i="7"/>
  <c r="BP89" i="7"/>
  <c r="BP90" i="7"/>
  <c r="BP91" i="7"/>
  <c r="BP92" i="7"/>
  <c r="BP93" i="7"/>
  <c r="BP94" i="7"/>
  <c r="BP95" i="7"/>
  <c r="BP96" i="7"/>
  <c r="BP97" i="7"/>
  <c r="BP98" i="7"/>
  <c r="BP99" i="7"/>
  <c r="BP100" i="7"/>
  <c r="BP101" i="7"/>
  <c r="BP102" i="7"/>
  <c r="BP103" i="7"/>
  <c r="BP104" i="7"/>
  <c r="BP105" i="7"/>
  <c r="BP106" i="7"/>
  <c r="BP107" i="7"/>
  <c r="BP108" i="7"/>
  <c r="BP109" i="7"/>
  <c r="BP110" i="7"/>
  <c r="BP111" i="7"/>
  <c r="BP112" i="7"/>
  <c r="BP113" i="7"/>
  <c r="BP114" i="7"/>
  <c r="BP115" i="7"/>
  <c r="BP116" i="7"/>
  <c r="BP117" i="7"/>
  <c r="BP118" i="7"/>
  <c r="BP119" i="7"/>
  <c r="BP120" i="7"/>
  <c r="BP121" i="7"/>
  <c r="BP122" i="7"/>
  <c r="BP123" i="7"/>
  <c r="BP124" i="7"/>
  <c r="BP125" i="7"/>
  <c r="BP126" i="7"/>
  <c r="BP127" i="7"/>
  <c r="BP128" i="7"/>
  <c r="BP129" i="7"/>
  <c r="BP130" i="7"/>
  <c r="BP131" i="7"/>
  <c r="BP132" i="7"/>
  <c r="BP133" i="7"/>
  <c r="BP134" i="7"/>
  <c r="BP135" i="7"/>
  <c r="BP136" i="7"/>
  <c r="BP137" i="7"/>
  <c r="BP138" i="7"/>
  <c r="BP139" i="7"/>
  <c r="BP140" i="7"/>
  <c r="BP141" i="7"/>
  <c r="BP142" i="7"/>
  <c r="BP143" i="7"/>
  <c r="BP144" i="7"/>
  <c r="BP145" i="7"/>
  <c r="BP146" i="7"/>
  <c r="BP147" i="7"/>
  <c r="BP148" i="7"/>
  <c r="BP149" i="7"/>
  <c r="BP150" i="7"/>
  <c r="BP151" i="7"/>
  <c r="BP152" i="7"/>
  <c r="BP153" i="7"/>
  <c r="BP154" i="7"/>
  <c r="BP155" i="7"/>
  <c r="BP156" i="7"/>
  <c r="BP157" i="7"/>
  <c r="BP158" i="7"/>
  <c r="BP159" i="7"/>
  <c r="BP160" i="7"/>
  <c r="BP161" i="7"/>
  <c r="BP162" i="7"/>
  <c r="BP163" i="7"/>
  <c r="BP164" i="7"/>
  <c r="BP165" i="7"/>
  <c r="BP166" i="7"/>
  <c r="BP167" i="7"/>
  <c r="BP168" i="7"/>
  <c r="BP169" i="7"/>
  <c r="BP170" i="7"/>
  <c r="BP171" i="7"/>
  <c r="BP172" i="7"/>
  <c r="BP173" i="7"/>
  <c r="BP174" i="7"/>
  <c r="BP175" i="7"/>
  <c r="BP176" i="7"/>
  <c r="BP177" i="7"/>
  <c r="BP178" i="7"/>
  <c r="BP179" i="7"/>
  <c r="BP180" i="7"/>
  <c r="BP181" i="7"/>
  <c r="BP182" i="7"/>
  <c r="BP183" i="7"/>
  <c r="BP184" i="7"/>
  <c r="BP185" i="7"/>
  <c r="BP186" i="7"/>
  <c r="BP187" i="7"/>
  <c r="BP188" i="7"/>
  <c r="BP189" i="7"/>
  <c r="BP190" i="7"/>
  <c r="BP191" i="7"/>
  <c r="BP192" i="7"/>
  <c r="BP193" i="7"/>
  <c r="BP194" i="7"/>
  <c r="BP195" i="7"/>
  <c r="BP196" i="7"/>
  <c r="BP197" i="7"/>
  <c r="BP198" i="7"/>
  <c r="BP199" i="7"/>
  <c r="BP200" i="7"/>
  <c r="BP201" i="7"/>
  <c r="BP202" i="7"/>
  <c r="BP203" i="7"/>
  <c r="BP204" i="7"/>
  <c r="BP205" i="7"/>
  <c r="BP206" i="7"/>
  <c r="BP207" i="7"/>
  <c r="BP208" i="7"/>
  <c r="BP209" i="7"/>
  <c r="BP210" i="7"/>
  <c r="BP211" i="7"/>
  <c r="BP212" i="7"/>
  <c r="BP213" i="7"/>
  <c r="BP214" i="7"/>
  <c r="BP215" i="7"/>
  <c r="BP216" i="7"/>
  <c r="BP217" i="7"/>
  <c r="BP218" i="7"/>
  <c r="BP219" i="7"/>
  <c r="BP220" i="7"/>
  <c r="BP221" i="7"/>
  <c r="BP222" i="7"/>
  <c r="BP223" i="7"/>
  <c r="BP224" i="7"/>
  <c r="BP225" i="7"/>
  <c r="BP226" i="7"/>
  <c r="BP227" i="7"/>
  <c r="BP228" i="7"/>
  <c r="BP229" i="7"/>
  <c r="BP230" i="7"/>
  <c r="BP231" i="7"/>
  <c r="BP232" i="7"/>
  <c r="BP233" i="7"/>
  <c r="BP234" i="7"/>
  <c r="BP235" i="7"/>
  <c r="BP236" i="7"/>
  <c r="BP237" i="7"/>
  <c r="BP238" i="7"/>
  <c r="BP239" i="7"/>
  <c r="BP240" i="7"/>
  <c r="BP241" i="7"/>
  <c r="BP242" i="7"/>
  <c r="BP243" i="7"/>
  <c r="BP244" i="7"/>
  <c r="BP245" i="7"/>
  <c r="BP246" i="7"/>
  <c r="BP247" i="7"/>
  <c r="BP248" i="7"/>
  <c r="BP249" i="7"/>
  <c r="BP250" i="7"/>
  <c r="BP251" i="7"/>
  <c r="BP252" i="7"/>
  <c r="BP253" i="7"/>
  <c r="BP254" i="7"/>
  <c r="BP255" i="7"/>
  <c r="BP256" i="7"/>
  <c r="BP257" i="7"/>
  <c r="BP258" i="7"/>
  <c r="BP259" i="7"/>
  <c r="BP260" i="7"/>
  <c r="BP261" i="7"/>
  <c r="BP262" i="7"/>
  <c r="BP263" i="7"/>
  <c r="BP264" i="7"/>
  <c r="BP265" i="7"/>
  <c r="BP266" i="7"/>
  <c r="BP267" i="7"/>
  <c r="BP268" i="7"/>
  <c r="BP269" i="7"/>
  <c r="BP270" i="7"/>
  <c r="BP271" i="7"/>
  <c r="BP272" i="7"/>
  <c r="BP273" i="7"/>
  <c r="BP274" i="7"/>
  <c r="BP275" i="7"/>
  <c r="BP276" i="7"/>
  <c r="BP277" i="7"/>
  <c r="BP278" i="7"/>
  <c r="BP279" i="7"/>
  <c r="BP280" i="7"/>
  <c r="BP281" i="7"/>
  <c r="BP282" i="7"/>
  <c r="BP283" i="7"/>
  <c r="BP284" i="7"/>
  <c r="BP285" i="7"/>
  <c r="BP286" i="7"/>
  <c r="BP287" i="7"/>
  <c r="BP288" i="7"/>
  <c r="BP289" i="7"/>
  <c r="BP290" i="7"/>
  <c r="BP291" i="7"/>
  <c r="BP292" i="7"/>
  <c r="BP293" i="7"/>
  <c r="BP294" i="7"/>
  <c r="BP295" i="7"/>
  <c r="BP296" i="7"/>
  <c r="BP297" i="7"/>
  <c r="BP298" i="7"/>
  <c r="BP299" i="7"/>
  <c r="BP300" i="7"/>
  <c r="BP301" i="7"/>
  <c r="BP302" i="7"/>
  <c r="BP303" i="7"/>
  <c r="BP304" i="7"/>
  <c r="BP305" i="7"/>
  <c r="BP306" i="7"/>
  <c r="BP307" i="7"/>
  <c r="BP308" i="7"/>
  <c r="BP309" i="7"/>
  <c r="BP310" i="7"/>
  <c r="BP311" i="7"/>
  <c r="BP312" i="7"/>
  <c r="BP313" i="7"/>
  <c r="BP314" i="7"/>
  <c r="BP315" i="7"/>
  <c r="BP316" i="7"/>
  <c r="BP317" i="7"/>
  <c r="BP318" i="7"/>
  <c r="BP319" i="7"/>
  <c r="BP320" i="7"/>
  <c r="BP321" i="7"/>
  <c r="BP322" i="7"/>
  <c r="BP323" i="7"/>
  <c r="BP324" i="7"/>
  <c r="BP325" i="7"/>
  <c r="BP326" i="7"/>
  <c r="BP327" i="7"/>
  <c r="BP328" i="7"/>
  <c r="BP329" i="7"/>
  <c r="BP330" i="7"/>
  <c r="BP331" i="7"/>
  <c r="BP332" i="7"/>
  <c r="BP333" i="7"/>
  <c r="BP334" i="7"/>
  <c r="BP335" i="7"/>
  <c r="BP336" i="7"/>
  <c r="BP337" i="7"/>
  <c r="BP338" i="7"/>
  <c r="BP339" i="7"/>
  <c r="BP340" i="7"/>
  <c r="BP341" i="7"/>
  <c r="BP342" i="7"/>
  <c r="BP343" i="7"/>
  <c r="BP344" i="7"/>
  <c r="BP345" i="7"/>
  <c r="BP346" i="7"/>
  <c r="BP347" i="7"/>
  <c r="BP348" i="7"/>
  <c r="BP349" i="7"/>
  <c r="BP350" i="7"/>
  <c r="BP351" i="7"/>
  <c r="BP352" i="7"/>
  <c r="BP353" i="7"/>
  <c r="BP354" i="7"/>
  <c r="BP355" i="7"/>
  <c r="BP356" i="7"/>
  <c r="BP357" i="7"/>
  <c r="BP358" i="7"/>
  <c r="BP359" i="7"/>
  <c r="BP360" i="7"/>
  <c r="BP361" i="7"/>
  <c r="BP362" i="7"/>
  <c r="BP363" i="7"/>
  <c r="BP364" i="7"/>
  <c r="BP365" i="7"/>
  <c r="BP366" i="7"/>
  <c r="BP367" i="7"/>
  <c r="BP368" i="7"/>
  <c r="BP369" i="7"/>
  <c r="BP370" i="7"/>
  <c r="BP371" i="7"/>
  <c r="BP372" i="7"/>
  <c r="BP373" i="7"/>
  <c r="BP374" i="7"/>
  <c r="BP375" i="7"/>
  <c r="BP376" i="7"/>
  <c r="BP377" i="7"/>
  <c r="BP378" i="7"/>
  <c r="BP379" i="7"/>
  <c r="BP380" i="7"/>
  <c r="BP381" i="7"/>
  <c r="BP382" i="7"/>
  <c r="BP383" i="7"/>
  <c r="BP384" i="7"/>
  <c r="BP385" i="7"/>
  <c r="BP386" i="7"/>
  <c r="BP387" i="7"/>
  <c r="BP388" i="7"/>
  <c r="BP389" i="7"/>
  <c r="BP390" i="7"/>
  <c r="BP391" i="7"/>
  <c r="BP392" i="7"/>
  <c r="BP393" i="7"/>
  <c r="BP394" i="7"/>
  <c r="BP395" i="7"/>
  <c r="BP396" i="7"/>
  <c r="BP397" i="7"/>
  <c r="BP398" i="7"/>
  <c r="BP399" i="7"/>
  <c r="BP400" i="7"/>
  <c r="BP401" i="7"/>
  <c r="BP402" i="7"/>
  <c r="BP403" i="7"/>
  <c r="BP404" i="7"/>
  <c r="BP405" i="7"/>
  <c r="BP406" i="7"/>
  <c r="BP407" i="7"/>
  <c r="BP408" i="7"/>
  <c r="BP409" i="7"/>
  <c r="BP410" i="7"/>
  <c r="BP411" i="7"/>
  <c r="BP412" i="7"/>
  <c r="BP413" i="7"/>
  <c r="BO416" i="7"/>
  <c r="BM382" i="7"/>
  <c r="BM213" i="7"/>
  <c r="BM238" i="7"/>
  <c r="BM383" i="7"/>
  <c r="BM267" i="7"/>
  <c r="BM354" i="7"/>
  <c r="BM334" i="7"/>
  <c r="BM327" i="7"/>
  <c r="BM214" i="7"/>
  <c r="BM298" i="7"/>
  <c r="BM343" i="7"/>
  <c r="BM268" i="7"/>
  <c r="BM246" i="7"/>
  <c r="BM239" i="7"/>
  <c r="BM253" i="7"/>
  <c r="BM299" i="7"/>
  <c r="BM320" i="7"/>
  <c r="BM300" i="7"/>
  <c r="BM321" i="7"/>
  <c r="BM287" i="7"/>
  <c r="BM310" i="7"/>
  <c r="BM269" i="7"/>
  <c r="BM219" i="7"/>
  <c r="BM293" i="7"/>
  <c r="BM274" i="7"/>
  <c r="BM355" i="7"/>
  <c r="BM215" i="7"/>
  <c r="BM301" i="7"/>
  <c r="BM247" i="7"/>
  <c r="BM302" i="7"/>
  <c r="BM403" i="7"/>
  <c r="BM366" i="7"/>
  <c r="BM240" i="7"/>
  <c r="BM384" i="7"/>
  <c r="BM335" i="7"/>
  <c r="BM220" i="7"/>
  <c r="BM397" i="7"/>
  <c r="BM303" i="7"/>
  <c r="BM216" i="7"/>
  <c r="BM260" i="7"/>
  <c r="BM404" i="7"/>
  <c r="BM231" i="7"/>
  <c r="BM385" i="7"/>
  <c r="BM311" i="7"/>
  <c r="BM356" i="7"/>
  <c r="BM261" i="7"/>
  <c r="BM241" i="7"/>
  <c r="BM357" i="7"/>
  <c r="BM294" i="7"/>
  <c r="BM389" i="7"/>
  <c r="BM398" i="7"/>
  <c r="BM344" i="7"/>
  <c r="BM312" i="7"/>
  <c r="BM254" i="7"/>
  <c r="BM262" i="7"/>
  <c r="BM275" i="7"/>
  <c r="BM338" i="7"/>
  <c r="BM345" i="7"/>
  <c r="BM217" i="7"/>
  <c r="BM371" i="7"/>
  <c r="BM304" i="7"/>
  <c r="BM372" i="7"/>
  <c r="BM242" i="7"/>
  <c r="BM390" i="7"/>
  <c r="BM346" i="7"/>
  <c r="BM295" i="7"/>
  <c r="BM328" i="7"/>
  <c r="BM405" i="7"/>
  <c r="BM221" i="7"/>
  <c r="BM270" i="7"/>
  <c r="BM406" i="7"/>
  <c r="BM347" i="7"/>
  <c r="BM358" i="7"/>
  <c r="BM322" i="7"/>
  <c r="BM373" i="7"/>
  <c r="BM232" i="7"/>
  <c r="BM248" i="7"/>
  <c r="BM305" i="7"/>
  <c r="BM233" i="7"/>
  <c r="BM348" i="7"/>
  <c r="BM339" i="7"/>
  <c r="BM349" i="7"/>
  <c r="BM313" i="7"/>
  <c r="BM243" i="7"/>
  <c r="BM249" i="7"/>
  <c r="BM386" i="7"/>
  <c r="BM296" i="7"/>
  <c r="BM222" i="7"/>
  <c r="BM329" i="7"/>
  <c r="BM263" i="7"/>
  <c r="BM323" i="7"/>
  <c r="BM223" i="7"/>
  <c r="BM340" i="7"/>
  <c r="BM276" i="7"/>
  <c r="BM255" i="7"/>
  <c r="BM359" i="7"/>
  <c r="BM306" i="7"/>
  <c r="BM288" i="7"/>
  <c r="BM271" i="7"/>
  <c r="BM250" i="7"/>
  <c r="BM409" i="7"/>
  <c r="BM391" i="7"/>
  <c r="BM330" i="7"/>
  <c r="BM387" i="7"/>
  <c r="BM374" i="7"/>
  <c r="BM350" i="7"/>
  <c r="BM272" i="7"/>
  <c r="BM277" i="7"/>
  <c r="BM392" i="7"/>
  <c r="BM399" i="7"/>
  <c r="BM244" i="7"/>
  <c r="BM314" i="7"/>
  <c r="BM256" i="7"/>
  <c r="BM324" i="7"/>
  <c r="BM282" i="7"/>
  <c r="BM251" i="7"/>
  <c r="BM264" i="7"/>
  <c r="BM325" i="7"/>
  <c r="BM283" i="7"/>
  <c r="BM252" i="7"/>
  <c r="BM367" i="7"/>
  <c r="BM224" i="7"/>
  <c r="BM225" i="7"/>
  <c r="BM400" i="7"/>
  <c r="BM289" i="7"/>
  <c r="BM375" i="7"/>
  <c r="BM226" i="7"/>
  <c r="BM234" i="7"/>
  <c r="BM307" i="7"/>
  <c r="BM227" i="7"/>
  <c r="BM341" i="7"/>
  <c r="BM284" i="7"/>
  <c r="BM376" i="7"/>
  <c r="BM273" i="7"/>
  <c r="BM351" i="7"/>
  <c r="BM235" i="7"/>
  <c r="BM236" i="7"/>
  <c r="BM410" i="7"/>
  <c r="BM237" i="7"/>
  <c r="BM360" i="7"/>
  <c r="BM361" i="7"/>
  <c r="BM336" i="7"/>
  <c r="BM297" i="7"/>
  <c r="BM245" i="7"/>
  <c r="BM393" i="7"/>
  <c r="BM257" i="7"/>
  <c r="BM258" i="7"/>
  <c r="BM218" i="7"/>
  <c r="BM326" i="7"/>
  <c r="BM265" i="7"/>
  <c r="BM368" i="7"/>
  <c r="BM228" i="7"/>
  <c r="BM411" i="7"/>
  <c r="BM278" i="7"/>
  <c r="BM377" i="7"/>
  <c r="BM315" i="7"/>
  <c r="BM331" i="7"/>
  <c r="BM279" i="7"/>
  <c r="BM280" i="7"/>
  <c r="BM316" i="7"/>
  <c r="BM285" i="7"/>
  <c r="BM407" i="7"/>
  <c r="BM332" i="7"/>
  <c r="BM378" i="7"/>
  <c r="BM362" i="7"/>
  <c r="BM281" i="7"/>
  <c r="BM379" i="7"/>
  <c r="BM412" i="7"/>
  <c r="BM394" i="7"/>
  <c r="BM308" i="7"/>
  <c r="BM352" i="7"/>
  <c r="BM408" i="7"/>
  <c r="BM363" i="7"/>
  <c r="BM317" i="7"/>
  <c r="BM364" i="7"/>
  <c r="BM395" i="7"/>
  <c r="BM365" i="7"/>
  <c r="BM309" i="7"/>
  <c r="BM369" i="7"/>
  <c r="BM286" i="7"/>
  <c r="BM318" i="7"/>
  <c r="BM333" i="7"/>
  <c r="BM380" i="7"/>
  <c r="BM342" i="7"/>
  <c r="BM266" i="7"/>
  <c r="BM319" i="7"/>
  <c r="BM396" i="7"/>
  <c r="BM401" i="7"/>
  <c r="BM229" i="7"/>
  <c r="BM259" i="7"/>
  <c r="BM370" i="7"/>
  <c r="BM413" i="7"/>
  <c r="BM402" i="7"/>
  <c r="BM353" i="7"/>
  <c r="BM381" i="7"/>
  <c r="BM290" i="7"/>
  <c r="BM388" i="7"/>
  <c r="BM291" i="7"/>
  <c r="BM337" i="7"/>
  <c r="BM230" i="7"/>
  <c r="BM292" i="7"/>
  <c r="BL382" i="7"/>
  <c r="BL213" i="7"/>
  <c r="BL238" i="7"/>
  <c r="BL383" i="7"/>
  <c r="BL267" i="7"/>
  <c r="BL354" i="7"/>
  <c r="BL334" i="7"/>
  <c r="BL327" i="7"/>
  <c r="BL214" i="7"/>
  <c r="BL298" i="7"/>
  <c r="BL343" i="7"/>
  <c r="BL268" i="7"/>
  <c r="BL246" i="7"/>
  <c r="BL239" i="7"/>
  <c r="BL253" i="7"/>
  <c r="BL299" i="7"/>
  <c r="BL320" i="7"/>
  <c r="BL300" i="7"/>
  <c r="BL321" i="7"/>
  <c r="BL287" i="7"/>
  <c r="BL310" i="7"/>
  <c r="BL269" i="7"/>
  <c r="BL219" i="7"/>
  <c r="BL293" i="7"/>
  <c r="BL274" i="7"/>
  <c r="BL355" i="7"/>
  <c r="BL215" i="7"/>
  <c r="BL301" i="7"/>
  <c r="BL247" i="7"/>
  <c r="BL302" i="7"/>
  <c r="BL403" i="7"/>
  <c r="BL366" i="7"/>
  <c r="BL240" i="7"/>
  <c r="BL384" i="7"/>
  <c r="BL335" i="7"/>
  <c r="BL220" i="7"/>
  <c r="BL397" i="7"/>
  <c r="BL303" i="7"/>
  <c r="BL216" i="7"/>
  <c r="BL260" i="7"/>
  <c r="BL404" i="7"/>
  <c r="BL231" i="7"/>
  <c r="BL385" i="7"/>
  <c r="BL311" i="7"/>
  <c r="BL356" i="7"/>
  <c r="BL261" i="7"/>
  <c r="BL241" i="7"/>
  <c r="BL357" i="7"/>
  <c r="BL294" i="7"/>
  <c r="BL389" i="7"/>
  <c r="BL398" i="7"/>
  <c r="BL344" i="7"/>
  <c r="BL312" i="7"/>
  <c r="BL254" i="7"/>
  <c r="BL262" i="7"/>
  <c r="BL275" i="7"/>
  <c r="BL338" i="7"/>
  <c r="BL345" i="7"/>
  <c r="BL217" i="7"/>
  <c r="BL371" i="7"/>
  <c r="BL304" i="7"/>
  <c r="BL372" i="7"/>
  <c r="BL242" i="7"/>
  <c r="BL390" i="7"/>
  <c r="BL346" i="7"/>
  <c r="BL295" i="7"/>
  <c r="BL328" i="7"/>
  <c r="BL405" i="7"/>
  <c r="BL221" i="7"/>
  <c r="BL270" i="7"/>
  <c r="BL406" i="7"/>
  <c r="BL347" i="7"/>
  <c r="BL358" i="7"/>
  <c r="BL322" i="7"/>
  <c r="BL373" i="7"/>
  <c r="BL232" i="7"/>
  <c r="BL248" i="7"/>
  <c r="BL305" i="7"/>
  <c r="BL233" i="7"/>
  <c r="BL348" i="7"/>
  <c r="BL339" i="7"/>
  <c r="BL349" i="7"/>
  <c r="BL313" i="7"/>
  <c r="BL243" i="7"/>
  <c r="BL249" i="7"/>
  <c r="BL386" i="7"/>
  <c r="BL296" i="7"/>
  <c r="BL222" i="7"/>
  <c r="BL329" i="7"/>
  <c r="BL263" i="7"/>
  <c r="BL323" i="7"/>
  <c r="BL223" i="7"/>
  <c r="BL340" i="7"/>
  <c r="BL276" i="7"/>
  <c r="BL255" i="7"/>
  <c r="BL359" i="7"/>
  <c r="BL306" i="7"/>
  <c r="BL288" i="7"/>
  <c r="BL271" i="7"/>
  <c r="BL250" i="7"/>
  <c r="BL409" i="7"/>
  <c r="BL391" i="7"/>
  <c r="BL330" i="7"/>
  <c r="BL387" i="7"/>
  <c r="BL374" i="7"/>
  <c r="BL350" i="7"/>
  <c r="BL272" i="7"/>
  <c r="BL277" i="7"/>
  <c r="BL392" i="7"/>
  <c r="BL399" i="7"/>
  <c r="BL244" i="7"/>
  <c r="BL314" i="7"/>
  <c r="BL256" i="7"/>
  <c r="BL324" i="7"/>
  <c r="BL282" i="7"/>
  <c r="BL251" i="7"/>
  <c r="BL264" i="7"/>
  <c r="BL325" i="7"/>
  <c r="BL283" i="7"/>
  <c r="BL252" i="7"/>
  <c r="BL367" i="7"/>
  <c r="BL224" i="7"/>
  <c r="BL225" i="7"/>
  <c r="BL400" i="7"/>
  <c r="BL289" i="7"/>
  <c r="BL375" i="7"/>
  <c r="BL226" i="7"/>
  <c r="BL234" i="7"/>
  <c r="BL307" i="7"/>
  <c r="BL227" i="7"/>
  <c r="BL341" i="7"/>
  <c r="BL284" i="7"/>
  <c r="BL376" i="7"/>
  <c r="BL273" i="7"/>
  <c r="BL351" i="7"/>
  <c r="BL235" i="7"/>
  <c r="BL236" i="7"/>
  <c r="BL410" i="7"/>
  <c r="BL237" i="7"/>
  <c r="BL360" i="7"/>
  <c r="BL361" i="7"/>
  <c r="BL336" i="7"/>
  <c r="BL297" i="7"/>
  <c r="BL245" i="7"/>
  <c r="BL393" i="7"/>
  <c r="BL257" i="7"/>
  <c r="BL258" i="7"/>
  <c r="BL218" i="7"/>
  <c r="BL326" i="7"/>
  <c r="BL265" i="7"/>
  <c r="BL368" i="7"/>
  <c r="BL228" i="7"/>
  <c r="BL411" i="7"/>
  <c r="BL278" i="7"/>
  <c r="BL377" i="7"/>
  <c r="BL315" i="7"/>
  <c r="BL331" i="7"/>
  <c r="BL279" i="7"/>
  <c r="BL280" i="7"/>
  <c r="BL316" i="7"/>
  <c r="BL285" i="7"/>
  <c r="BL407" i="7"/>
  <c r="BL332" i="7"/>
  <c r="BL378" i="7"/>
  <c r="BL362" i="7"/>
  <c r="BL281" i="7"/>
  <c r="BL379" i="7"/>
  <c r="BL412" i="7"/>
  <c r="BL394" i="7"/>
  <c r="BL308" i="7"/>
  <c r="BL352" i="7"/>
  <c r="BL408" i="7"/>
  <c r="BL363" i="7"/>
  <c r="BL317" i="7"/>
  <c r="BL364" i="7"/>
  <c r="BL395" i="7"/>
  <c r="BL365" i="7"/>
  <c r="BL309" i="7"/>
  <c r="BL369" i="7"/>
  <c r="BL286" i="7"/>
  <c r="BL318" i="7"/>
  <c r="BL333" i="7"/>
  <c r="BL380" i="7"/>
  <c r="BL342" i="7"/>
  <c r="BL266" i="7"/>
  <c r="BL319" i="7"/>
  <c r="BL396" i="7"/>
  <c r="BL401" i="7"/>
  <c r="BL229" i="7"/>
  <c r="BL259" i="7"/>
  <c r="BL370" i="7"/>
  <c r="BL413" i="7"/>
  <c r="BL402" i="7"/>
  <c r="BL353" i="7"/>
  <c r="BL381" i="7"/>
  <c r="BL290" i="7"/>
  <c r="BL388" i="7"/>
  <c r="BL291" i="7"/>
  <c r="BL337" i="7"/>
  <c r="BL230" i="7"/>
  <c r="BL292" i="7"/>
  <c r="BK382" i="7"/>
  <c r="BK213" i="7"/>
  <c r="BK238" i="7"/>
  <c r="BK383" i="7"/>
  <c r="BK267" i="7"/>
  <c r="BK354" i="7"/>
  <c r="BK334" i="7"/>
  <c r="BK327" i="7"/>
  <c r="BK214" i="7"/>
  <c r="BK298" i="7"/>
  <c r="BK343" i="7"/>
  <c r="BK268" i="7"/>
  <c r="BK246" i="7"/>
  <c r="BK239" i="7"/>
  <c r="BK253" i="7"/>
  <c r="BK299" i="7"/>
  <c r="BK320" i="7"/>
  <c r="BK300" i="7"/>
  <c r="BK321" i="7"/>
  <c r="BK287" i="7"/>
  <c r="BK310" i="7"/>
  <c r="BK269" i="7"/>
  <c r="BK219" i="7"/>
  <c r="BK293" i="7"/>
  <c r="BK274" i="7"/>
  <c r="BK355" i="7"/>
  <c r="BK215" i="7"/>
  <c r="BK301" i="7"/>
  <c r="BK247" i="7"/>
  <c r="BK302" i="7"/>
  <c r="BK403" i="7"/>
  <c r="BK366" i="7"/>
  <c r="BK240" i="7"/>
  <c r="BK384" i="7"/>
  <c r="BK335" i="7"/>
  <c r="BK220" i="7"/>
  <c r="BK397" i="7"/>
  <c r="BK303" i="7"/>
  <c r="BK216" i="7"/>
  <c r="BK260" i="7"/>
  <c r="BK404" i="7"/>
  <c r="BK231" i="7"/>
  <c r="BK385" i="7"/>
  <c r="BK311" i="7"/>
  <c r="BK356" i="7"/>
  <c r="BK261" i="7"/>
  <c r="BK241" i="7"/>
  <c r="BK357" i="7"/>
  <c r="BK294" i="7"/>
  <c r="BK389" i="7"/>
  <c r="BK398" i="7"/>
  <c r="BK344" i="7"/>
  <c r="BK312" i="7"/>
  <c r="BK254" i="7"/>
  <c r="BK262" i="7"/>
  <c r="BK275" i="7"/>
  <c r="BK338" i="7"/>
  <c r="BK345" i="7"/>
  <c r="BK217" i="7"/>
  <c r="BK371" i="7"/>
  <c r="BK304" i="7"/>
  <c r="BK372" i="7"/>
  <c r="BK242" i="7"/>
  <c r="BK390" i="7"/>
  <c r="BK346" i="7"/>
  <c r="BK295" i="7"/>
  <c r="BK328" i="7"/>
  <c r="BK405" i="7"/>
  <c r="BK221" i="7"/>
  <c r="BK270" i="7"/>
  <c r="BK406" i="7"/>
  <c r="BK347" i="7"/>
  <c r="BK358" i="7"/>
  <c r="BK322" i="7"/>
  <c r="BK373" i="7"/>
  <c r="BK232" i="7"/>
  <c r="BK248" i="7"/>
  <c r="BK305" i="7"/>
  <c r="BK233" i="7"/>
  <c r="BK348" i="7"/>
  <c r="BK339" i="7"/>
  <c r="BK349" i="7"/>
  <c r="BK313" i="7"/>
  <c r="BK243" i="7"/>
  <c r="BK249" i="7"/>
  <c r="BK386" i="7"/>
  <c r="BK296" i="7"/>
  <c r="BK222" i="7"/>
  <c r="BK329" i="7"/>
  <c r="BK263" i="7"/>
  <c r="BK323" i="7"/>
  <c r="BK223" i="7"/>
  <c r="BK340" i="7"/>
  <c r="BK276" i="7"/>
  <c r="BK255" i="7"/>
  <c r="BK359" i="7"/>
  <c r="BK306" i="7"/>
  <c r="BK288" i="7"/>
  <c r="BK271" i="7"/>
  <c r="BK250" i="7"/>
  <c r="BK409" i="7"/>
  <c r="BK391" i="7"/>
  <c r="BK330" i="7"/>
  <c r="BK387" i="7"/>
  <c r="BK374" i="7"/>
  <c r="BK350" i="7"/>
  <c r="BK272" i="7"/>
  <c r="BK277" i="7"/>
  <c r="BK392" i="7"/>
  <c r="BK399" i="7"/>
  <c r="BK244" i="7"/>
  <c r="BK314" i="7"/>
  <c r="BK256" i="7"/>
  <c r="BK324" i="7"/>
  <c r="BK282" i="7"/>
  <c r="BK251" i="7"/>
  <c r="BK264" i="7"/>
  <c r="BK325" i="7"/>
  <c r="BK283" i="7"/>
  <c r="BK252" i="7"/>
  <c r="BK367" i="7"/>
  <c r="BK224" i="7"/>
  <c r="BK225" i="7"/>
  <c r="BK400" i="7"/>
  <c r="BK289" i="7"/>
  <c r="BK375" i="7"/>
  <c r="BK226" i="7"/>
  <c r="BK234" i="7"/>
  <c r="BK307" i="7"/>
  <c r="BK227" i="7"/>
  <c r="BK341" i="7"/>
  <c r="BK284" i="7"/>
  <c r="BK376" i="7"/>
  <c r="BK273" i="7"/>
  <c r="BK351" i="7"/>
  <c r="BK235" i="7"/>
  <c r="BK236" i="7"/>
  <c r="BK410" i="7"/>
  <c r="BK237" i="7"/>
  <c r="BK360" i="7"/>
  <c r="BK361" i="7"/>
  <c r="BK336" i="7"/>
  <c r="BK297" i="7"/>
  <c r="BK245" i="7"/>
  <c r="BK393" i="7"/>
  <c r="BK257" i="7"/>
  <c r="BK258" i="7"/>
  <c r="BK218" i="7"/>
  <c r="BK326" i="7"/>
  <c r="BK265" i="7"/>
  <c r="BK368" i="7"/>
  <c r="BK228" i="7"/>
  <c r="BK411" i="7"/>
  <c r="BK278" i="7"/>
  <c r="BK377" i="7"/>
  <c r="BK315" i="7"/>
  <c r="BK331" i="7"/>
  <c r="BK279" i="7"/>
  <c r="BK280" i="7"/>
  <c r="BK316" i="7"/>
  <c r="BK285" i="7"/>
  <c r="BK407" i="7"/>
  <c r="BK332" i="7"/>
  <c r="BK378" i="7"/>
  <c r="BK362" i="7"/>
  <c r="BK281" i="7"/>
  <c r="BK379" i="7"/>
  <c r="BK412" i="7"/>
  <c r="BK394" i="7"/>
  <c r="BK308" i="7"/>
  <c r="BK352" i="7"/>
  <c r="BK408" i="7"/>
  <c r="BK363" i="7"/>
  <c r="BK317" i="7"/>
  <c r="BK364" i="7"/>
  <c r="BK395" i="7"/>
  <c r="BK365" i="7"/>
  <c r="BK309" i="7"/>
  <c r="BK369" i="7"/>
  <c r="BK286" i="7"/>
  <c r="BK318" i="7"/>
  <c r="BK333" i="7"/>
  <c r="BK380" i="7"/>
  <c r="BK342" i="7"/>
  <c r="BK266" i="7"/>
  <c r="BK319" i="7"/>
  <c r="BK396" i="7"/>
  <c r="BK401" i="7"/>
  <c r="BK229" i="7"/>
  <c r="BK259" i="7"/>
  <c r="BK370" i="7"/>
  <c r="BK413" i="7"/>
  <c r="BK402" i="7"/>
  <c r="BK353" i="7"/>
  <c r="BK381" i="7"/>
  <c r="BK290" i="7"/>
  <c r="BK388" i="7"/>
  <c r="BK291" i="7"/>
  <c r="BK337" i="7"/>
  <c r="BK230" i="7"/>
  <c r="BK292" i="7"/>
  <c r="BJ382" i="7"/>
  <c r="BJ213" i="7"/>
  <c r="BJ238" i="7"/>
  <c r="BJ383" i="7"/>
  <c r="BJ267" i="7"/>
  <c r="BJ354" i="7"/>
  <c r="BJ334" i="7"/>
  <c r="BJ327" i="7"/>
  <c r="BJ214" i="7"/>
  <c r="BJ298" i="7"/>
  <c r="BJ343" i="7"/>
  <c r="BJ268" i="7"/>
  <c r="BJ246" i="7"/>
  <c r="BJ239" i="7"/>
  <c r="BJ253" i="7"/>
  <c r="BJ299" i="7"/>
  <c r="BJ320" i="7"/>
  <c r="BJ300" i="7"/>
  <c r="BJ321" i="7"/>
  <c r="BJ287" i="7"/>
  <c r="BJ310" i="7"/>
  <c r="BJ269" i="7"/>
  <c r="BJ219" i="7"/>
  <c r="BJ293" i="7"/>
  <c r="BJ274" i="7"/>
  <c r="BJ355" i="7"/>
  <c r="BJ215" i="7"/>
  <c r="BJ301" i="7"/>
  <c r="BJ247" i="7"/>
  <c r="BJ302" i="7"/>
  <c r="BJ403" i="7"/>
  <c r="BJ366" i="7"/>
  <c r="BJ240" i="7"/>
  <c r="BJ384" i="7"/>
  <c r="BJ335" i="7"/>
  <c r="BJ220" i="7"/>
  <c r="BJ397" i="7"/>
  <c r="BJ303" i="7"/>
  <c r="BJ216" i="7"/>
  <c r="BJ260" i="7"/>
  <c r="BJ404" i="7"/>
  <c r="BJ231" i="7"/>
  <c r="BJ385" i="7"/>
  <c r="BJ311" i="7"/>
  <c r="BJ356" i="7"/>
  <c r="BJ261" i="7"/>
  <c r="BJ241" i="7"/>
  <c r="BJ357" i="7"/>
  <c r="BJ294" i="7"/>
  <c r="BJ389" i="7"/>
  <c r="BJ398" i="7"/>
  <c r="BJ344" i="7"/>
  <c r="BJ312" i="7"/>
  <c r="BJ254" i="7"/>
  <c r="BJ262" i="7"/>
  <c r="BJ275" i="7"/>
  <c r="BJ338" i="7"/>
  <c r="BJ345" i="7"/>
  <c r="BJ217" i="7"/>
  <c r="BJ371" i="7"/>
  <c r="BJ304" i="7"/>
  <c r="BJ372" i="7"/>
  <c r="BJ242" i="7"/>
  <c r="BJ390" i="7"/>
  <c r="BJ346" i="7"/>
  <c r="BJ295" i="7"/>
  <c r="BJ328" i="7"/>
  <c r="BJ405" i="7"/>
  <c r="BJ221" i="7"/>
  <c r="BJ270" i="7"/>
  <c r="BJ406" i="7"/>
  <c r="BJ347" i="7"/>
  <c r="BJ358" i="7"/>
  <c r="BJ322" i="7"/>
  <c r="BJ373" i="7"/>
  <c r="BJ232" i="7"/>
  <c r="BJ248" i="7"/>
  <c r="BJ305" i="7"/>
  <c r="BJ233" i="7"/>
  <c r="BJ348" i="7"/>
  <c r="BJ339" i="7"/>
  <c r="BJ349" i="7"/>
  <c r="BJ313" i="7"/>
  <c r="BJ243" i="7"/>
  <c r="BJ249" i="7"/>
  <c r="BJ386" i="7"/>
  <c r="BJ296" i="7"/>
  <c r="BJ222" i="7"/>
  <c r="BJ329" i="7"/>
  <c r="BJ263" i="7"/>
  <c r="BJ323" i="7"/>
  <c r="BJ223" i="7"/>
  <c r="BJ340" i="7"/>
  <c r="BJ276" i="7"/>
  <c r="BJ255" i="7"/>
  <c r="BJ359" i="7"/>
  <c r="BJ306" i="7"/>
  <c r="BJ288" i="7"/>
  <c r="BJ271" i="7"/>
  <c r="BJ250" i="7"/>
  <c r="BJ409" i="7"/>
  <c r="BJ391" i="7"/>
  <c r="BJ330" i="7"/>
  <c r="BJ387" i="7"/>
  <c r="BJ374" i="7"/>
  <c r="BJ350" i="7"/>
  <c r="BJ272" i="7"/>
  <c r="BJ277" i="7"/>
  <c r="BJ392" i="7"/>
  <c r="BJ399" i="7"/>
  <c r="BJ244" i="7"/>
  <c r="BJ314" i="7"/>
  <c r="BJ256" i="7"/>
  <c r="BJ324" i="7"/>
  <c r="BJ282" i="7"/>
  <c r="BJ251" i="7"/>
  <c r="BJ264" i="7"/>
  <c r="BJ325" i="7"/>
  <c r="BJ283" i="7"/>
  <c r="BJ252" i="7"/>
  <c r="BJ367" i="7"/>
  <c r="BJ224" i="7"/>
  <c r="BJ225" i="7"/>
  <c r="BJ400" i="7"/>
  <c r="BJ289" i="7"/>
  <c r="BJ375" i="7"/>
  <c r="BJ226" i="7"/>
  <c r="BJ234" i="7"/>
  <c r="BJ307" i="7"/>
  <c r="BJ227" i="7"/>
  <c r="BJ341" i="7"/>
  <c r="BJ284" i="7"/>
  <c r="BJ376" i="7"/>
  <c r="BJ273" i="7"/>
  <c r="BJ351" i="7"/>
  <c r="BJ235" i="7"/>
  <c r="BJ236" i="7"/>
  <c r="BJ410" i="7"/>
  <c r="BJ237" i="7"/>
  <c r="BJ360" i="7"/>
  <c r="BJ361" i="7"/>
  <c r="BJ336" i="7"/>
  <c r="BJ297" i="7"/>
  <c r="BJ245" i="7"/>
  <c r="BJ393" i="7"/>
  <c r="BJ257" i="7"/>
  <c r="BJ258" i="7"/>
  <c r="BJ218" i="7"/>
  <c r="BJ326" i="7"/>
  <c r="BJ265" i="7"/>
  <c r="BJ368" i="7"/>
  <c r="BJ228" i="7"/>
  <c r="BJ411" i="7"/>
  <c r="BJ278" i="7"/>
  <c r="BJ377" i="7"/>
  <c r="BJ315" i="7"/>
  <c r="BJ331" i="7"/>
  <c r="BJ279" i="7"/>
  <c r="BJ280" i="7"/>
  <c r="BJ316" i="7"/>
  <c r="BJ285" i="7"/>
  <c r="BJ407" i="7"/>
  <c r="BJ332" i="7"/>
  <c r="BJ378" i="7"/>
  <c r="BJ362" i="7"/>
  <c r="BJ281" i="7"/>
  <c r="BJ379" i="7"/>
  <c r="BJ412" i="7"/>
  <c r="BJ394" i="7"/>
  <c r="BJ308" i="7"/>
  <c r="BJ352" i="7"/>
  <c r="BJ408" i="7"/>
  <c r="BJ363" i="7"/>
  <c r="BJ317" i="7"/>
  <c r="BJ364" i="7"/>
  <c r="BJ395" i="7"/>
  <c r="BJ365" i="7"/>
  <c r="BJ309" i="7"/>
  <c r="BJ369" i="7"/>
  <c r="BJ286" i="7"/>
  <c r="BJ318" i="7"/>
  <c r="BJ333" i="7"/>
  <c r="BJ380" i="7"/>
  <c r="BJ342" i="7"/>
  <c r="BJ266" i="7"/>
  <c r="BJ319" i="7"/>
  <c r="BJ396" i="7"/>
  <c r="BJ401" i="7"/>
  <c r="BJ229" i="7"/>
  <c r="BJ259" i="7"/>
  <c r="BJ370" i="7"/>
  <c r="BJ413" i="7"/>
  <c r="BJ402" i="7"/>
  <c r="BJ353" i="7"/>
  <c r="BJ381" i="7"/>
  <c r="BJ290" i="7"/>
  <c r="BJ388" i="7"/>
  <c r="BJ291" i="7"/>
  <c r="BJ337" i="7"/>
  <c r="BJ230" i="7"/>
  <c r="BJ292" i="7"/>
  <c r="BI382" i="7"/>
  <c r="BI213" i="7"/>
  <c r="BI238" i="7"/>
  <c r="BI383" i="7"/>
  <c r="BI267" i="7"/>
  <c r="BI354" i="7"/>
  <c r="BI334" i="7"/>
  <c r="BI327" i="7"/>
  <c r="BI214" i="7"/>
  <c r="BI298" i="7"/>
  <c r="BI343" i="7"/>
  <c r="BI268" i="7"/>
  <c r="BI246" i="7"/>
  <c r="BI239" i="7"/>
  <c r="BI253" i="7"/>
  <c r="BI299" i="7"/>
  <c r="BI320" i="7"/>
  <c r="BI300" i="7"/>
  <c r="BI321" i="7"/>
  <c r="BI287" i="7"/>
  <c r="BI310" i="7"/>
  <c r="BI269" i="7"/>
  <c r="BI219" i="7"/>
  <c r="BI293" i="7"/>
  <c r="BI274" i="7"/>
  <c r="BI355" i="7"/>
  <c r="BI215" i="7"/>
  <c r="BI301" i="7"/>
  <c r="BI247" i="7"/>
  <c r="BI302" i="7"/>
  <c r="BI403" i="7"/>
  <c r="BI366" i="7"/>
  <c r="BI240" i="7"/>
  <c r="BI384" i="7"/>
  <c r="BI335" i="7"/>
  <c r="BI220" i="7"/>
  <c r="BI397" i="7"/>
  <c r="BI303" i="7"/>
  <c r="BI216" i="7"/>
  <c r="BI260" i="7"/>
  <c r="BI404" i="7"/>
  <c r="BI231" i="7"/>
  <c r="BI385" i="7"/>
  <c r="BI311" i="7"/>
  <c r="BI356" i="7"/>
  <c r="BI261" i="7"/>
  <c r="BI241" i="7"/>
  <c r="BI357" i="7"/>
  <c r="BI294" i="7"/>
  <c r="BI389" i="7"/>
  <c r="BI398" i="7"/>
  <c r="BI344" i="7"/>
  <c r="BI312" i="7"/>
  <c r="BI254" i="7"/>
  <c r="BI262" i="7"/>
  <c r="BI275" i="7"/>
  <c r="BI338" i="7"/>
  <c r="BI345" i="7"/>
  <c r="BI217" i="7"/>
  <c r="BI371" i="7"/>
  <c r="BI304" i="7"/>
  <c r="BI372" i="7"/>
  <c r="BI242" i="7"/>
  <c r="BI390" i="7"/>
  <c r="BI346" i="7"/>
  <c r="BI295" i="7"/>
  <c r="BI328" i="7"/>
  <c r="BI405" i="7"/>
  <c r="BI221" i="7"/>
  <c r="BI270" i="7"/>
  <c r="BI406" i="7"/>
  <c r="BI347" i="7"/>
  <c r="BI358" i="7"/>
  <c r="BI322" i="7"/>
  <c r="BI373" i="7"/>
  <c r="BI232" i="7"/>
  <c r="BI248" i="7"/>
  <c r="BI305" i="7"/>
  <c r="BI233" i="7"/>
  <c r="BI348" i="7"/>
  <c r="BI339" i="7"/>
  <c r="BI349" i="7"/>
  <c r="BI313" i="7"/>
  <c r="BI243" i="7"/>
  <c r="BI249" i="7"/>
  <c r="BI386" i="7"/>
  <c r="BI296" i="7"/>
  <c r="BI222" i="7"/>
  <c r="BI329" i="7"/>
  <c r="BI263" i="7"/>
  <c r="BI323" i="7"/>
  <c r="BI223" i="7"/>
  <c r="BI340" i="7"/>
  <c r="BI276" i="7"/>
  <c r="BI255" i="7"/>
  <c r="BI359" i="7"/>
  <c r="BI306" i="7"/>
  <c r="BI288" i="7"/>
  <c r="BI271" i="7"/>
  <c r="BI250" i="7"/>
  <c r="BI409" i="7"/>
  <c r="BI391" i="7"/>
  <c r="BI330" i="7"/>
  <c r="BI387" i="7"/>
  <c r="BI374" i="7"/>
  <c r="BI350" i="7"/>
  <c r="BI272" i="7"/>
  <c r="BI277" i="7"/>
  <c r="BI392" i="7"/>
  <c r="BI399" i="7"/>
  <c r="BI244" i="7"/>
  <c r="BI314" i="7"/>
  <c r="BI256" i="7"/>
  <c r="BI324" i="7"/>
  <c r="BI282" i="7"/>
  <c r="BI251" i="7"/>
  <c r="BI264" i="7"/>
  <c r="BI325" i="7"/>
  <c r="BI283" i="7"/>
  <c r="BI252" i="7"/>
  <c r="BI367" i="7"/>
  <c r="BI224" i="7"/>
  <c r="BI225" i="7"/>
  <c r="BI400" i="7"/>
  <c r="BI289" i="7"/>
  <c r="BI375" i="7"/>
  <c r="BI226" i="7"/>
  <c r="BI234" i="7"/>
  <c r="BI307" i="7"/>
  <c r="BI227" i="7"/>
  <c r="BI341" i="7"/>
  <c r="BI284" i="7"/>
  <c r="BI376" i="7"/>
  <c r="BI273" i="7"/>
  <c r="BI351" i="7"/>
  <c r="BI235" i="7"/>
  <c r="BI236" i="7"/>
  <c r="BI410" i="7"/>
  <c r="BI237" i="7"/>
  <c r="BI360" i="7"/>
  <c r="BI361" i="7"/>
  <c r="BI336" i="7"/>
  <c r="BI297" i="7"/>
  <c r="BI245" i="7"/>
  <c r="BI393" i="7"/>
  <c r="BI257" i="7"/>
  <c r="BI258" i="7"/>
  <c r="BI218" i="7"/>
  <c r="BI326" i="7"/>
  <c r="BI265" i="7"/>
  <c r="BI368" i="7"/>
  <c r="BI228" i="7"/>
  <c r="BI411" i="7"/>
  <c r="BI278" i="7"/>
  <c r="BI377" i="7"/>
  <c r="BI315" i="7"/>
  <c r="BI331" i="7"/>
  <c r="BI279" i="7"/>
  <c r="BI280" i="7"/>
  <c r="BI316" i="7"/>
  <c r="BI285" i="7"/>
  <c r="BI407" i="7"/>
  <c r="BI332" i="7"/>
  <c r="BI378" i="7"/>
  <c r="BI362" i="7"/>
  <c r="BI281" i="7"/>
  <c r="BI379" i="7"/>
  <c r="BI412" i="7"/>
  <c r="BI394" i="7"/>
  <c r="BI308" i="7"/>
  <c r="BI352" i="7"/>
  <c r="BI408" i="7"/>
  <c r="BI363" i="7"/>
  <c r="BI317" i="7"/>
  <c r="BI364" i="7"/>
  <c r="BI395" i="7"/>
  <c r="BI365" i="7"/>
  <c r="BI309" i="7"/>
  <c r="BI369" i="7"/>
  <c r="BI286" i="7"/>
  <c r="BI318" i="7"/>
  <c r="BI333" i="7"/>
  <c r="BI380" i="7"/>
  <c r="BI342" i="7"/>
  <c r="BI266" i="7"/>
  <c r="BI319" i="7"/>
  <c r="BI396" i="7"/>
  <c r="BI401" i="7"/>
  <c r="BI229" i="7"/>
  <c r="BI259" i="7"/>
  <c r="BI370" i="7"/>
  <c r="BI413" i="7"/>
  <c r="BI402" i="7"/>
  <c r="BI353" i="7"/>
  <c r="BI381" i="7"/>
  <c r="BI290" i="7"/>
  <c r="BI388" i="7"/>
  <c r="BI291" i="7"/>
  <c r="BI337" i="7"/>
  <c r="BI230" i="7"/>
  <c r="BI292" i="7"/>
  <c r="BH382" i="7"/>
  <c r="BH213" i="7"/>
  <c r="BH238" i="7"/>
  <c r="BH383" i="7"/>
  <c r="BH267" i="7"/>
  <c r="BH354" i="7"/>
  <c r="BH334" i="7"/>
  <c r="BH327" i="7"/>
  <c r="BH214" i="7"/>
  <c r="BH298" i="7"/>
  <c r="BH343" i="7"/>
  <c r="BH268" i="7"/>
  <c r="BH246" i="7"/>
  <c r="BH239" i="7"/>
  <c r="BH253" i="7"/>
  <c r="BH299" i="7"/>
  <c r="BH320" i="7"/>
  <c r="BH300" i="7"/>
  <c r="BH321" i="7"/>
  <c r="BH287" i="7"/>
  <c r="BH310" i="7"/>
  <c r="BH269" i="7"/>
  <c r="BH219" i="7"/>
  <c r="BH293" i="7"/>
  <c r="BH274" i="7"/>
  <c r="BH355" i="7"/>
  <c r="BH215" i="7"/>
  <c r="BH301" i="7"/>
  <c r="BH247" i="7"/>
  <c r="BH302" i="7"/>
  <c r="BH403" i="7"/>
  <c r="BH366" i="7"/>
  <c r="BH240" i="7"/>
  <c r="BH384" i="7"/>
  <c r="BH335" i="7"/>
  <c r="BH220" i="7"/>
  <c r="BH397" i="7"/>
  <c r="BH303" i="7"/>
  <c r="BH216" i="7"/>
  <c r="BH260" i="7"/>
  <c r="BH404" i="7"/>
  <c r="BH231" i="7"/>
  <c r="BH385" i="7"/>
  <c r="BH311" i="7"/>
  <c r="BH356" i="7"/>
  <c r="BH261" i="7"/>
  <c r="BH241" i="7"/>
  <c r="BH357" i="7"/>
  <c r="BH294" i="7"/>
  <c r="BH389" i="7"/>
  <c r="BH398" i="7"/>
  <c r="BH344" i="7"/>
  <c r="BH312" i="7"/>
  <c r="BH254" i="7"/>
  <c r="BH262" i="7"/>
  <c r="BH275" i="7"/>
  <c r="BH338" i="7"/>
  <c r="BH345" i="7"/>
  <c r="BH217" i="7"/>
  <c r="BH371" i="7"/>
  <c r="BH304" i="7"/>
  <c r="BH372" i="7"/>
  <c r="BH242" i="7"/>
  <c r="BH390" i="7"/>
  <c r="BH346" i="7"/>
  <c r="BH295" i="7"/>
  <c r="BH328" i="7"/>
  <c r="BH405" i="7"/>
  <c r="BH221" i="7"/>
  <c r="BH270" i="7"/>
  <c r="BH406" i="7"/>
  <c r="BH347" i="7"/>
  <c r="BH358" i="7"/>
  <c r="BH322" i="7"/>
  <c r="BH373" i="7"/>
  <c r="BH232" i="7"/>
  <c r="BH248" i="7"/>
  <c r="BH305" i="7"/>
  <c r="BH233" i="7"/>
  <c r="BH348" i="7"/>
  <c r="BH339" i="7"/>
  <c r="BH349" i="7"/>
  <c r="BH313" i="7"/>
  <c r="BH243" i="7"/>
  <c r="BH249" i="7"/>
  <c r="BH386" i="7"/>
  <c r="BH296" i="7"/>
  <c r="BH222" i="7"/>
  <c r="BH329" i="7"/>
  <c r="BH263" i="7"/>
  <c r="BH323" i="7"/>
  <c r="BH223" i="7"/>
  <c r="BH340" i="7"/>
  <c r="BH276" i="7"/>
  <c r="BH255" i="7"/>
  <c r="BH359" i="7"/>
  <c r="BH306" i="7"/>
  <c r="BH288" i="7"/>
  <c r="BH271" i="7"/>
  <c r="BH250" i="7"/>
  <c r="BH409" i="7"/>
  <c r="BH391" i="7"/>
  <c r="BH330" i="7"/>
  <c r="BH387" i="7"/>
  <c r="BH374" i="7"/>
  <c r="BH350" i="7"/>
  <c r="BH272" i="7"/>
  <c r="BH277" i="7"/>
  <c r="BH392" i="7"/>
  <c r="BH399" i="7"/>
  <c r="BH244" i="7"/>
  <c r="BH314" i="7"/>
  <c r="BH256" i="7"/>
  <c r="BH324" i="7"/>
  <c r="BH282" i="7"/>
  <c r="BH251" i="7"/>
  <c r="BH264" i="7"/>
  <c r="BH325" i="7"/>
  <c r="BH283" i="7"/>
  <c r="BH252" i="7"/>
  <c r="BH367" i="7"/>
  <c r="BH224" i="7"/>
  <c r="BH225" i="7"/>
  <c r="BH400" i="7"/>
  <c r="BH289" i="7"/>
  <c r="BH375" i="7"/>
  <c r="BH226" i="7"/>
  <c r="BH234" i="7"/>
  <c r="BH307" i="7"/>
  <c r="BH227" i="7"/>
  <c r="BH341" i="7"/>
  <c r="BH284" i="7"/>
  <c r="BH376" i="7"/>
  <c r="BH273" i="7"/>
  <c r="BH351" i="7"/>
  <c r="BH235" i="7"/>
  <c r="BH236" i="7"/>
  <c r="BH410" i="7"/>
  <c r="BH237" i="7"/>
  <c r="BH360" i="7"/>
  <c r="BH361" i="7"/>
  <c r="BH336" i="7"/>
  <c r="BH297" i="7"/>
  <c r="BH245" i="7"/>
  <c r="BH393" i="7"/>
  <c r="BH257" i="7"/>
  <c r="BH258" i="7"/>
  <c r="BH218" i="7"/>
  <c r="BH326" i="7"/>
  <c r="BH265" i="7"/>
  <c r="BH368" i="7"/>
  <c r="BH228" i="7"/>
  <c r="BH411" i="7"/>
  <c r="BH278" i="7"/>
  <c r="BH377" i="7"/>
  <c r="BH315" i="7"/>
  <c r="BH331" i="7"/>
  <c r="BH279" i="7"/>
  <c r="BH280" i="7"/>
  <c r="BH316" i="7"/>
  <c r="BH285" i="7"/>
  <c r="BH407" i="7"/>
  <c r="BH332" i="7"/>
  <c r="BH378" i="7"/>
  <c r="BH362" i="7"/>
  <c r="BH281" i="7"/>
  <c r="BH379" i="7"/>
  <c r="BH412" i="7"/>
  <c r="BH394" i="7"/>
  <c r="BH308" i="7"/>
  <c r="BH352" i="7"/>
  <c r="BH408" i="7"/>
  <c r="BH363" i="7"/>
  <c r="BH317" i="7"/>
  <c r="BH364" i="7"/>
  <c r="BH395" i="7"/>
  <c r="BH365" i="7"/>
  <c r="BH309" i="7"/>
  <c r="BH369" i="7"/>
  <c r="BH286" i="7"/>
  <c r="BH318" i="7"/>
  <c r="BH333" i="7"/>
  <c r="BH380" i="7"/>
  <c r="BH342" i="7"/>
  <c r="BH266" i="7"/>
  <c r="BH319" i="7"/>
  <c r="BH396" i="7"/>
  <c r="BH401" i="7"/>
  <c r="BH229" i="7"/>
  <c r="BH259" i="7"/>
  <c r="BH370" i="7"/>
  <c r="BH413" i="7"/>
  <c r="BH402" i="7"/>
  <c r="BH353" i="7"/>
  <c r="BH381" i="7"/>
  <c r="BH290" i="7"/>
  <c r="BH388" i="7"/>
  <c r="BH291" i="7"/>
  <c r="BH337" i="7"/>
  <c r="BH230" i="7"/>
  <c r="BH292" i="7"/>
  <c r="BG382" i="7"/>
  <c r="BG213" i="7"/>
  <c r="BG238" i="7"/>
  <c r="BG383" i="7"/>
  <c r="BG267" i="7"/>
  <c r="BG354" i="7"/>
  <c r="BG334" i="7"/>
  <c r="BG327" i="7"/>
  <c r="BG214" i="7"/>
  <c r="BG298" i="7"/>
  <c r="BG343" i="7"/>
  <c r="BG268" i="7"/>
  <c r="BG246" i="7"/>
  <c r="BG239" i="7"/>
  <c r="BG253" i="7"/>
  <c r="BG299" i="7"/>
  <c r="BG320" i="7"/>
  <c r="BG300" i="7"/>
  <c r="BG321" i="7"/>
  <c r="BG287" i="7"/>
  <c r="BG310" i="7"/>
  <c r="BG269" i="7"/>
  <c r="BG219" i="7"/>
  <c r="BG293" i="7"/>
  <c r="BG274" i="7"/>
  <c r="BG355" i="7"/>
  <c r="BG215" i="7"/>
  <c r="BG301" i="7"/>
  <c r="BG247" i="7"/>
  <c r="BG302" i="7"/>
  <c r="BG403" i="7"/>
  <c r="BG366" i="7"/>
  <c r="BG240" i="7"/>
  <c r="BG384" i="7"/>
  <c r="BG335" i="7"/>
  <c r="BG220" i="7"/>
  <c r="BG397" i="7"/>
  <c r="BG303" i="7"/>
  <c r="BG216" i="7"/>
  <c r="BG260" i="7"/>
  <c r="BG404" i="7"/>
  <c r="BG231" i="7"/>
  <c r="BG385" i="7"/>
  <c r="BG311" i="7"/>
  <c r="BG356" i="7"/>
  <c r="BG261" i="7"/>
  <c r="BG241" i="7"/>
  <c r="BG357" i="7"/>
  <c r="BG294" i="7"/>
  <c r="BG389" i="7"/>
  <c r="BG398" i="7"/>
  <c r="BG344" i="7"/>
  <c r="BG312" i="7"/>
  <c r="BG254" i="7"/>
  <c r="BG262" i="7"/>
  <c r="BG275" i="7"/>
  <c r="BG338" i="7"/>
  <c r="BG345" i="7"/>
  <c r="BG217" i="7"/>
  <c r="BG371" i="7"/>
  <c r="BG304" i="7"/>
  <c r="BG372" i="7"/>
  <c r="BG242" i="7"/>
  <c r="BG390" i="7"/>
  <c r="BG346" i="7"/>
  <c r="BG295" i="7"/>
  <c r="BG328" i="7"/>
  <c r="BG405" i="7"/>
  <c r="BG221" i="7"/>
  <c r="BG270" i="7"/>
  <c r="BG406" i="7"/>
  <c r="BG347" i="7"/>
  <c r="BG358" i="7"/>
  <c r="BG322" i="7"/>
  <c r="BG373" i="7"/>
  <c r="BG232" i="7"/>
  <c r="BG248" i="7"/>
  <c r="BG305" i="7"/>
  <c r="BG233" i="7"/>
  <c r="BG348" i="7"/>
  <c r="BG339" i="7"/>
  <c r="BG349" i="7"/>
  <c r="BG313" i="7"/>
  <c r="BG243" i="7"/>
  <c r="BG249" i="7"/>
  <c r="BG386" i="7"/>
  <c r="BG296" i="7"/>
  <c r="BG222" i="7"/>
  <c r="BG329" i="7"/>
  <c r="BG263" i="7"/>
  <c r="BG323" i="7"/>
  <c r="BG223" i="7"/>
  <c r="BG340" i="7"/>
  <c r="BG276" i="7"/>
  <c r="BG255" i="7"/>
  <c r="BG359" i="7"/>
  <c r="BG306" i="7"/>
  <c r="BG288" i="7"/>
  <c r="BG271" i="7"/>
  <c r="BG250" i="7"/>
  <c r="BG409" i="7"/>
  <c r="BG391" i="7"/>
  <c r="BG330" i="7"/>
  <c r="BG387" i="7"/>
  <c r="BG374" i="7"/>
  <c r="BG350" i="7"/>
  <c r="BG272" i="7"/>
  <c r="BG277" i="7"/>
  <c r="BG392" i="7"/>
  <c r="BG399" i="7"/>
  <c r="BG244" i="7"/>
  <c r="BG314" i="7"/>
  <c r="BG256" i="7"/>
  <c r="BG324" i="7"/>
  <c r="BG282" i="7"/>
  <c r="BG251" i="7"/>
  <c r="BG264" i="7"/>
  <c r="BG325" i="7"/>
  <c r="BG283" i="7"/>
  <c r="BG252" i="7"/>
  <c r="BG367" i="7"/>
  <c r="BG224" i="7"/>
  <c r="BG225" i="7"/>
  <c r="BG400" i="7"/>
  <c r="BG289" i="7"/>
  <c r="BG375" i="7"/>
  <c r="BG226" i="7"/>
  <c r="BG234" i="7"/>
  <c r="BG307" i="7"/>
  <c r="BG227" i="7"/>
  <c r="BG341" i="7"/>
  <c r="BG284" i="7"/>
  <c r="BG376" i="7"/>
  <c r="BG273" i="7"/>
  <c r="BG351" i="7"/>
  <c r="BG235" i="7"/>
  <c r="BG236" i="7"/>
  <c r="BG410" i="7"/>
  <c r="BG237" i="7"/>
  <c r="BG360" i="7"/>
  <c r="BG361" i="7"/>
  <c r="BG336" i="7"/>
  <c r="BG297" i="7"/>
  <c r="BG245" i="7"/>
  <c r="BG393" i="7"/>
  <c r="BG257" i="7"/>
  <c r="BG258" i="7"/>
  <c r="BG218" i="7"/>
  <c r="BG326" i="7"/>
  <c r="BG265" i="7"/>
  <c r="BG368" i="7"/>
  <c r="BG228" i="7"/>
  <c r="BG411" i="7"/>
  <c r="BG278" i="7"/>
  <c r="BG377" i="7"/>
  <c r="BG315" i="7"/>
  <c r="BG331" i="7"/>
  <c r="BG279" i="7"/>
  <c r="BG280" i="7"/>
  <c r="BG316" i="7"/>
  <c r="BG285" i="7"/>
  <c r="BG407" i="7"/>
  <c r="BG332" i="7"/>
  <c r="BG378" i="7"/>
  <c r="BG362" i="7"/>
  <c r="BG281" i="7"/>
  <c r="BG379" i="7"/>
  <c r="BG412" i="7"/>
  <c r="BG394" i="7"/>
  <c r="BG308" i="7"/>
  <c r="BG352" i="7"/>
  <c r="BG408" i="7"/>
  <c r="BG363" i="7"/>
  <c r="BG317" i="7"/>
  <c r="BG364" i="7"/>
  <c r="BG395" i="7"/>
  <c r="BG365" i="7"/>
  <c r="BG309" i="7"/>
  <c r="BG369" i="7"/>
  <c r="BG286" i="7"/>
  <c r="BG318" i="7"/>
  <c r="BG333" i="7"/>
  <c r="BG380" i="7"/>
  <c r="BG342" i="7"/>
  <c r="BG266" i="7"/>
  <c r="BG319" i="7"/>
  <c r="BG396" i="7"/>
  <c r="BG401" i="7"/>
  <c r="BG229" i="7"/>
  <c r="BG259" i="7"/>
  <c r="BG370" i="7"/>
  <c r="BG413" i="7"/>
  <c r="BG402" i="7"/>
  <c r="BG353" i="7"/>
  <c r="BG381" i="7"/>
  <c r="BG290" i="7"/>
  <c r="BG388" i="7"/>
  <c r="BG291" i="7"/>
  <c r="BG337" i="7"/>
  <c r="BG230" i="7"/>
  <c r="BG292" i="7"/>
  <c r="BF382" i="7"/>
  <c r="BF213" i="7"/>
  <c r="BF238" i="7"/>
  <c r="BF383" i="7"/>
  <c r="BF267" i="7"/>
  <c r="BF354" i="7"/>
  <c r="BF334" i="7"/>
  <c r="BF327" i="7"/>
  <c r="BF214" i="7"/>
  <c r="BF298" i="7"/>
  <c r="BF343" i="7"/>
  <c r="BF268" i="7"/>
  <c r="BF246" i="7"/>
  <c r="BF239" i="7"/>
  <c r="BF253" i="7"/>
  <c r="BF299" i="7"/>
  <c r="BF320" i="7"/>
  <c r="BF300" i="7"/>
  <c r="BF321" i="7"/>
  <c r="BF287" i="7"/>
  <c r="BF310" i="7"/>
  <c r="BF269" i="7"/>
  <c r="BF219" i="7"/>
  <c r="BF293" i="7"/>
  <c r="BF274" i="7"/>
  <c r="BF355" i="7"/>
  <c r="BF215" i="7"/>
  <c r="BF301" i="7"/>
  <c r="BF247" i="7"/>
  <c r="BF302" i="7"/>
  <c r="BF403" i="7"/>
  <c r="BF366" i="7"/>
  <c r="BF240" i="7"/>
  <c r="BF384" i="7"/>
  <c r="BF335" i="7"/>
  <c r="BF220" i="7"/>
  <c r="BF397" i="7"/>
  <c r="BF303" i="7"/>
  <c r="BF216" i="7"/>
  <c r="BF260" i="7"/>
  <c r="BF404" i="7"/>
  <c r="BF231" i="7"/>
  <c r="BF385" i="7"/>
  <c r="BF311" i="7"/>
  <c r="BF356" i="7"/>
  <c r="BF261" i="7"/>
  <c r="BF241" i="7"/>
  <c r="BF357" i="7"/>
  <c r="BF294" i="7"/>
  <c r="BF389" i="7"/>
  <c r="BF398" i="7"/>
  <c r="BF344" i="7"/>
  <c r="BF312" i="7"/>
  <c r="BF254" i="7"/>
  <c r="BF262" i="7"/>
  <c r="BF275" i="7"/>
  <c r="BF338" i="7"/>
  <c r="BF345" i="7"/>
  <c r="BF217" i="7"/>
  <c r="BF371" i="7"/>
  <c r="BF304" i="7"/>
  <c r="BF372" i="7"/>
  <c r="BF242" i="7"/>
  <c r="BF390" i="7"/>
  <c r="BF346" i="7"/>
  <c r="BF295" i="7"/>
  <c r="BF328" i="7"/>
  <c r="BF405" i="7"/>
  <c r="BF221" i="7"/>
  <c r="BF270" i="7"/>
  <c r="BF406" i="7"/>
  <c r="BF347" i="7"/>
  <c r="BF358" i="7"/>
  <c r="BF322" i="7"/>
  <c r="BF373" i="7"/>
  <c r="BF232" i="7"/>
  <c r="BF248" i="7"/>
  <c r="BF305" i="7"/>
  <c r="BF233" i="7"/>
  <c r="BF348" i="7"/>
  <c r="BF339" i="7"/>
  <c r="BF349" i="7"/>
  <c r="BF313" i="7"/>
  <c r="BF243" i="7"/>
  <c r="BF249" i="7"/>
  <c r="BF386" i="7"/>
  <c r="BF296" i="7"/>
  <c r="BF222" i="7"/>
  <c r="BF329" i="7"/>
  <c r="BF263" i="7"/>
  <c r="BF323" i="7"/>
  <c r="BF223" i="7"/>
  <c r="BF340" i="7"/>
  <c r="BF276" i="7"/>
  <c r="BF255" i="7"/>
  <c r="BF359" i="7"/>
  <c r="BF306" i="7"/>
  <c r="BF288" i="7"/>
  <c r="BF271" i="7"/>
  <c r="BF250" i="7"/>
  <c r="BF409" i="7"/>
  <c r="BF391" i="7"/>
  <c r="BF330" i="7"/>
  <c r="BF387" i="7"/>
  <c r="BF374" i="7"/>
  <c r="BF350" i="7"/>
  <c r="BF272" i="7"/>
  <c r="BF277" i="7"/>
  <c r="BF392" i="7"/>
  <c r="BF399" i="7"/>
  <c r="BF244" i="7"/>
  <c r="BF314" i="7"/>
  <c r="BF256" i="7"/>
  <c r="BF324" i="7"/>
  <c r="BF282" i="7"/>
  <c r="BF251" i="7"/>
  <c r="BF264" i="7"/>
  <c r="BF325" i="7"/>
  <c r="BF283" i="7"/>
  <c r="BF252" i="7"/>
  <c r="BF367" i="7"/>
  <c r="BF224" i="7"/>
  <c r="BF225" i="7"/>
  <c r="BF400" i="7"/>
  <c r="BF289" i="7"/>
  <c r="BF375" i="7"/>
  <c r="BF226" i="7"/>
  <c r="BF234" i="7"/>
  <c r="BF307" i="7"/>
  <c r="BF227" i="7"/>
  <c r="BF341" i="7"/>
  <c r="BF284" i="7"/>
  <c r="BF376" i="7"/>
  <c r="BF273" i="7"/>
  <c r="BF351" i="7"/>
  <c r="BF235" i="7"/>
  <c r="BF236" i="7"/>
  <c r="BF410" i="7"/>
  <c r="BF237" i="7"/>
  <c r="BF360" i="7"/>
  <c r="BF361" i="7"/>
  <c r="BF336" i="7"/>
  <c r="BF297" i="7"/>
  <c r="BF245" i="7"/>
  <c r="BF393" i="7"/>
  <c r="BF257" i="7"/>
  <c r="BF258" i="7"/>
  <c r="BF218" i="7"/>
  <c r="BF326" i="7"/>
  <c r="BF265" i="7"/>
  <c r="BF368" i="7"/>
  <c r="BF228" i="7"/>
  <c r="BF411" i="7"/>
  <c r="BF278" i="7"/>
  <c r="BF377" i="7"/>
  <c r="BF315" i="7"/>
  <c r="BF331" i="7"/>
  <c r="BF279" i="7"/>
  <c r="BF280" i="7"/>
  <c r="BF316" i="7"/>
  <c r="BF285" i="7"/>
  <c r="BF407" i="7"/>
  <c r="BF332" i="7"/>
  <c r="BF378" i="7"/>
  <c r="BF362" i="7"/>
  <c r="BF281" i="7"/>
  <c r="BF379" i="7"/>
  <c r="BF412" i="7"/>
  <c r="BF394" i="7"/>
  <c r="BF308" i="7"/>
  <c r="BF352" i="7"/>
  <c r="BF408" i="7"/>
  <c r="BF363" i="7"/>
  <c r="BF317" i="7"/>
  <c r="BF364" i="7"/>
  <c r="BF395" i="7"/>
  <c r="BF365" i="7"/>
  <c r="BF309" i="7"/>
  <c r="BF369" i="7"/>
  <c r="BF286" i="7"/>
  <c r="BF318" i="7"/>
  <c r="BF333" i="7"/>
  <c r="BF380" i="7"/>
  <c r="BF342" i="7"/>
  <c r="BF266" i="7"/>
  <c r="BF319" i="7"/>
  <c r="BF396" i="7"/>
  <c r="BF401" i="7"/>
  <c r="BF229" i="7"/>
  <c r="BF259" i="7"/>
  <c r="BF370" i="7"/>
  <c r="BF413" i="7"/>
  <c r="BF402" i="7"/>
  <c r="BF353" i="7"/>
  <c r="BF381" i="7"/>
  <c r="BF290" i="7"/>
  <c r="BF388" i="7"/>
  <c r="BF291" i="7"/>
  <c r="BF337" i="7"/>
  <c r="BF230" i="7"/>
  <c r="BF292" i="7"/>
  <c r="BE382" i="7"/>
  <c r="BE213" i="7"/>
  <c r="BE238" i="7"/>
  <c r="BE383" i="7"/>
  <c r="BE267" i="7"/>
  <c r="BE354" i="7"/>
  <c r="BE334" i="7"/>
  <c r="BE327" i="7"/>
  <c r="BE214" i="7"/>
  <c r="BE298" i="7"/>
  <c r="BE343" i="7"/>
  <c r="BE268" i="7"/>
  <c r="BE246" i="7"/>
  <c r="BE239" i="7"/>
  <c r="BE253" i="7"/>
  <c r="BE299" i="7"/>
  <c r="BE320" i="7"/>
  <c r="BE300" i="7"/>
  <c r="BE321" i="7"/>
  <c r="BE287" i="7"/>
  <c r="BE310" i="7"/>
  <c r="BE269" i="7"/>
  <c r="BE219" i="7"/>
  <c r="BE293" i="7"/>
  <c r="BE274" i="7"/>
  <c r="BE355" i="7"/>
  <c r="BE215" i="7"/>
  <c r="BE301" i="7"/>
  <c r="BE247" i="7"/>
  <c r="BE302" i="7"/>
  <c r="BE403" i="7"/>
  <c r="BE366" i="7"/>
  <c r="BE240" i="7"/>
  <c r="BE384" i="7"/>
  <c r="BE335" i="7"/>
  <c r="BE220" i="7"/>
  <c r="BE397" i="7"/>
  <c r="BE303" i="7"/>
  <c r="BE216" i="7"/>
  <c r="BE260" i="7"/>
  <c r="BE404" i="7"/>
  <c r="BE231" i="7"/>
  <c r="BE385" i="7"/>
  <c r="BE311" i="7"/>
  <c r="BE356" i="7"/>
  <c r="BE261" i="7"/>
  <c r="BE241" i="7"/>
  <c r="BE357" i="7"/>
  <c r="BE294" i="7"/>
  <c r="BE389" i="7"/>
  <c r="BE398" i="7"/>
  <c r="BE344" i="7"/>
  <c r="BE312" i="7"/>
  <c r="BE254" i="7"/>
  <c r="BE262" i="7"/>
  <c r="BE275" i="7"/>
  <c r="BE338" i="7"/>
  <c r="BE345" i="7"/>
  <c r="BE217" i="7"/>
  <c r="BE371" i="7"/>
  <c r="BE304" i="7"/>
  <c r="BE372" i="7"/>
  <c r="BE242" i="7"/>
  <c r="BE390" i="7"/>
  <c r="BE346" i="7"/>
  <c r="BE295" i="7"/>
  <c r="BE328" i="7"/>
  <c r="BE405" i="7"/>
  <c r="BE221" i="7"/>
  <c r="BE270" i="7"/>
  <c r="BE406" i="7"/>
  <c r="BE347" i="7"/>
  <c r="BE358" i="7"/>
  <c r="BE322" i="7"/>
  <c r="BE373" i="7"/>
  <c r="BE232" i="7"/>
  <c r="BE248" i="7"/>
  <c r="BE305" i="7"/>
  <c r="BE233" i="7"/>
  <c r="BE348" i="7"/>
  <c r="BE339" i="7"/>
  <c r="BE349" i="7"/>
  <c r="BE313" i="7"/>
  <c r="BE243" i="7"/>
  <c r="BE249" i="7"/>
  <c r="BE386" i="7"/>
  <c r="BE296" i="7"/>
  <c r="BE222" i="7"/>
  <c r="BE329" i="7"/>
  <c r="BE263" i="7"/>
  <c r="BE323" i="7"/>
  <c r="BE223" i="7"/>
  <c r="BE340" i="7"/>
  <c r="BE276" i="7"/>
  <c r="BE255" i="7"/>
  <c r="BE359" i="7"/>
  <c r="BE306" i="7"/>
  <c r="BE288" i="7"/>
  <c r="BE271" i="7"/>
  <c r="BE250" i="7"/>
  <c r="BE409" i="7"/>
  <c r="BE391" i="7"/>
  <c r="BE330" i="7"/>
  <c r="BE387" i="7"/>
  <c r="BE374" i="7"/>
  <c r="BE350" i="7"/>
  <c r="BE272" i="7"/>
  <c r="BE277" i="7"/>
  <c r="BE392" i="7"/>
  <c r="BE399" i="7"/>
  <c r="BE244" i="7"/>
  <c r="BE314" i="7"/>
  <c r="BE256" i="7"/>
  <c r="BE324" i="7"/>
  <c r="BE282" i="7"/>
  <c r="BE251" i="7"/>
  <c r="BE264" i="7"/>
  <c r="BE325" i="7"/>
  <c r="BE283" i="7"/>
  <c r="BE252" i="7"/>
  <c r="BE367" i="7"/>
  <c r="BE224" i="7"/>
  <c r="BE225" i="7"/>
  <c r="BE400" i="7"/>
  <c r="BE289" i="7"/>
  <c r="BE375" i="7"/>
  <c r="BE226" i="7"/>
  <c r="BE234" i="7"/>
  <c r="BE307" i="7"/>
  <c r="BE227" i="7"/>
  <c r="BE341" i="7"/>
  <c r="BE284" i="7"/>
  <c r="BE376" i="7"/>
  <c r="BE273" i="7"/>
  <c r="BE351" i="7"/>
  <c r="BE235" i="7"/>
  <c r="BE236" i="7"/>
  <c r="BE410" i="7"/>
  <c r="BE237" i="7"/>
  <c r="BE360" i="7"/>
  <c r="BE361" i="7"/>
  <c r="BE336" i="7"/>
  <c r="BE297" i="7"/>
  <c r="BE245" i="7"/>
  <c r="BE393" i="7"/>
  <c r="BE257" i="7"/>
  <c r="BE258" i="7"/>
  <c r="BE218" i="7"/>
  <c r="BE326" i="7"/>
  <c r="BE265" i="7"/>
  <c r="BE368" i="7"/>
  <c r="BE228" i="7"/>
  <c r="BE411" i="7"/>
  <c r="BE278" i="7"/>
  <c r="BE377" i="7"/>
  <c r="BE315" i="7"/>
  <c r="BE331" i="7"/>
  <c r="BE279" i="7"/>
  <c r="BE280" i="7"/>
  <c r="BE316" i="7"/>
  <c r="BE285" i="7"/>
  <c r="BE407" i="7"/>
  <c r="BE332" i="7"/>
  <c r="BE378" i="7"/>
  <c r="BE362" i="7"/>
  <c r="BE281" i="7"/>
  <c r="BE379" i="7"/>
  <c r="BE412" i="7"/>
  <c r="BE394" i="7"/>
  <c r="BE308" i="7"/>
  <c r="BE352" i="7"/>
  <c r="BE408" i="7"/>
  <c r="BE363" i="7"/>
  <c r="BE317" i="7"/>
  <c r="BE364" i="7"/>
  <c r="BE395" i="7"/>
  <c r="BE365" i="7"/>
  <c r="BE309" i="7"/>
  <c r="BE369" i="7"/>
  <c r="BE286" i="7"/>
  <c r="BE318" i="7"/>
  <c r="BE333" i="7"/>
  <c r="BE380" i="7"/>
  <c r="BE342" i="7"/>
  <c r="BE266" i="7"/>
  <c r="BE319" i="7"/>
  <c r="BE396" i="7"/>
  <c r="BE401" i="7"/>
  <c r="BE229" i="7"/>
  <c r="BE259" i="7"/>
  <c r="BE370" i="7"/>
  <c r="BE413" i="7"/>
  <c r="BE402" i="7"/>
  <c r="BE353" i="7"/>
  <c r="BE381" i="7"/>
  <c r="BE290" i="7"/>
  <c r="BE388" i="7"/>
  <c r="BE291" i="7"/>
  <c r="BE337" i="7"/>
  <c r="BE230" i="7"/>
  <c r="BE292" i="7"/>
  <c r="BD382" i="7"/>
  <c r="BD213" i="7"/>
  <c r="BD238" i="7"/>
  <c r="BD383" i="7"/>
  <c r="BD267" i="7"/>
  <c r="BD354" i="7"/>
  <c r="BD334" i="7"/>
  <c r="BD327" i="7"/>
  <c r="BD214" i="7"/>
  <c r="BD298" i="7"/>
  <c r="BD343" i="7"/>
  <c r="BD268" i="7"/>
  <c r="BD246" i="7"/>
  <c r="BD239" i="7"/>
  <c r="BD253" i="7"/>
  <c r="BD299" i="7"/>
  <c r="BD320" i="7"/>
  <c r="BD300" i="7"/>
  <c r="BD321" i="7"/>
  <c r="BD287" i="7"/>
  <c r="BD310" i="7"/>
  <c r="BD269" i="7"/>
  <c r="BD219" i="7"/>
  <c r="BD293" i="7"/>
  <c r="BD274" i="7"/>
  <c r="BD355" i="7"/>
  <c r="BD215" i="7"/>
  <c r="BD301" i="7"/>
  <c r="BD247" i="7"/>
  <c r="BD302" i="7"/>
  <c r="BD403" i="7"/>
  <c r="BD366" i="7"/>
  <c r="BD240" i="7"/>
  <c r="BD384" i="7"/>
  <c r="BD335" i="7"/>
  <c r="BD220" i="7"/>
  <c r="BD397" i="7"/>
  <c r="BD303" i="7"/>
  <c r="BD216" i="7"/>
  <c r="BD260" i="7"/>
  <c r="BD404" i="7"/>
  <c r="BD231" i="7"/>
  <c r="BD385" i="7"/>
  <c r="BD311" i="7"/>
  <c r="BD356" i="7"/>
  <c r="BD261" i="7"/>
  <c r="BD241" i="7"/>
  <c r="BD357" i="7"/>
  <c r="BD294" i="7"/>
  <c r="BD389" i="7"/>
  <c r="BD398" i="7"/>
  <c r="BD344" i="7"/>
  <c r="BD312" i="7"/>
  <c r="BD254" i="7"/>
  <c r="BD262" i="7"/>
  <c r="BD275" i="7"/>
  <c r="BD338" i="7"/>
  <c r="BD345" i="7"/>
  <c r="BD217" i="7"/>
  <c r="BD371" i="7"/>
  <c r="BD304" i="7"/>
  <c r="BD372" i="7"/>
  <c r="BD242" i="7"/>
  <c r="BD390" i="7"/>
  <c r="BD346" i="7"/>
  <c r="BD295" i="7"/>
  <c r="BD328" i="7"/>
  <c r="BD405" i="7"/>
  <c r="BD221" i="7"/>
  <c r="BD270" i="7"/>
  <c r="BD406" i="7"/>
  <c r="BD347" i="7"/>
  <c r="BD358" i="7"/>
  <c r="BD322" i="7"/>
  <c r="BD373" i="7"/>
  <c r="BD232" i="7"/>
  <c r="BD248" i="7"/>
  <c r="BD305" i="7"/>
  <c r="BD233" i="7"/>
  <c r="BD348" i="7"/>
  <c r="BD339" i="7"/>
  <c r="BD349" i="7"/>
  <c r="BD313" i="7"/>
  <c r="BD243" i="7"/>
  <c r="BD249" i="7"/>
  <c r="BD386" i="7"/>
  <c r="BD296" i="7"/>
  <c r="BD222" i="7"/>
  <c r="BD329" i="7"/>
  <c r="BD263" i="7"/>
  <c r="BD323" i="7"/>
  <c r="BD223" i="7"/>
  <c r="BD340" i="7"/>
  <c r="BD276" i="7"/>
  <c r="BD255" i="7"/>
  <c r="BD359" i="7"/>
  <c r="BD306" i="7"/>
  <c r="BD288" i="7"/>
  <c r="BD271" i="7"/>
  <c r="BD250" i="7"/>
  <c r="BD409" i="7"/>
  <c r="BD391" i="7"/>
  <c r="BD330" i="7"/>
  <c r="BD387" i="7"/>
  <c r="BD374" i="7"/>
  <c r="BD350" i="7"/>
  <c r="BD272" i="7"/>
  <c r="BD277" i="7"/>
  <c r="BD392" i="7"/>
  <c r="BD399" i="7"/>
  <c r="BD244" i="7"/>
  <c r="BD314" i="7"/>
  <c r="BD256" i="7"/>
  <c r="BD324" i="7"/>
  <c r="BD282" i="7"/>
  <c r="BD251" i="7"/>
  <c r="BD264" i="7"/>
  <c r="BD325" i="7"/>
  <c r="BD283" i="7"/>
  <c r="BD252" i="7"/>
  <c r="BD367" i="7"/>
  <c r="BD224" i="7"/>
  <c r="BD225" i="7"/>
  <c r="BD400" i="7"/>
  <c r="BD289" i="7"/>
  <c r="BD375" i="7"/>
  <c r="BD226" i="7"/>
  <c r="BD234" i="7"/>
  <c r="BD307" i="7"/>
  <c r="BD227" i="7"/>
  <c r="BD341" i="7"/>
  <c r="BD284" i="7"/>
  <c r="BD376" i="7"/>
  <c r="BD273" i="7"/>
  <c r="BD351" i="7"/>
  <c r="BD235" i="7"/>
  <c r="BD236" i="7"/>
  <c r="BD410" i="7"/>
  <c r="BD237" i="7"/>
  <c r="BD360" i="7"/>
  <c r="BD361" i="7"/>
  <c r="BD336" i="7"/>
  <c r="BD297" i="7"/>
  <c r="BD245" i="7"/>
  <c r="BD393" i="7"/>
  <c r="BD257" i="7"/>
  <c r="BD258" i="7"/>
  <c r="BD218" i="7"/>
  <c r="BD326" i="7"/>
  <c r="BD265" i="7"/>
  <c r="BD368" i="7"/>
  <c r="BD228" i="7"/>
  <c r="BD411" i="7"/>
  <c r="BD278" i="7"/>
  <c r="BD377" i="7"/>
  <c r="BD315" i="7"/>
  <c r="BD331" i="7"/>
  <c r="BD279" i="7"/>
  <c r="BD280" i="7"/>
  <c r="BD316" i="7"/>
  <c r="BD285" i="7"/>
  <c r="BD407" i="7"/>
  <c r="BD332" i="7"/>
  <c r="BD378" i="7"/>
  <c r="BD362" i="7"/>
  <c r="BD281" i="7"/>
  <c r="BD379" i="7"/>
  <c r="BD412" i="7"/>
  <c r="BD394" i="7"/>
  <c r="BD308" i="7"/>
  <c r="BD352" i="7"/>
  <c r="BD408" i="7"/>
  <c r="BD363" i="7"/>
  <c r="BD317" i="7"/>
  <c r="BD364" i="7"/>
  <c r="BD395" i="7"/>
  <c r="BD365" i="7"/>
  <c r="BD309" i="7"/>
  <c r="BD369" i="7"/>
  <c r="BD286" i="7"/>
  <c r="BD318" i="7"/>
  <c r="BD333" i="7"/>
  <c r="BD380" i="7"/>
  <c r="BD342" i="7"/>
  <c r="BD266" i="7"/>
  <c r="BD319" i="7"/>
  <c r="BD396" i="7"/>
  <c r="BD401" i="7"/>
  <c r="BD229" i="7"/>
  <c r="BD259" i="7"/>
  <c r="BD370" i="7"/>
  <c r="BD413" i="7"/>
  <c r="BD402" i="7"/>
  <c r="BD353" i="7"/>
  <c r="BD381" i="7"/>
  <c r="BD290" i="7"/>
  <c r="BD388" i="7"/>
  <c r="BD291" i="7"/>
  <c r="BD337" i="7"/>
  <c r="BD230" i="7"/>
  <c r="BD292" i="7"/>
  <c r="BC382" i="7"/>
  <c r="BC213" i="7"/>
  <c r="BC238" i="7"/>
  <c r="BC383" i="7"/>
  <c r="BC267" i="7"/>
  <c r="BC354" i="7"/>
  <c r="BC334" i="7"/>
  <c r="BC327" i="7"/>
  <c r="BC214" i="7"/>
  <c r="BC298" i="7"/>
  <c r="BC343" i="7"/>
  <c r="BC268" i="7"/>
  <c r="BC246" i="7"/>
  <c r="BC239" i="7"/>
  <c r="BC253" i="7"/>
  <c r="BC299" i="7"/>
  <c r="BC320" i="7"/>
  <c r="BC300" i="7"/>
  <c r="BC321" i="7"/>
  <c r="BC287" i="7"/>
  <c r="BC310" i="7"/>
  <c r="BC269" i="7"/>
  <c r="BC219" i="7"/>
  <c r="BC293" i="7"/>
  <c r="BC274" i="7"/>
  <c r="BC355" i="7"/>
  <c r="BC215" i="7"/>
  <c r="BC301" i="7"/>
  <c r="BC247" i="7"/>
  <c r="BC302" i="7"/>
  <c r="BC403" i="7"/>
  <c r="BC366" i="7"/>
  <c r="BC240" i="7"/>
  <c r="BC384" i="7"/>
  <c r="BC335" i="7"/>
  <c r="BC220" i="7"/>
  <c r="BC397" i="7"/>
  <c r="BC303" i="7"/>
  <c r="BC216" i="7"/>
  <c r="BC260" i="7"/>
  <c r="BC404" i="7"/>
  <c r="BC231" i="7"/>
  <c r="BC385" i="7"/>
  <c r="BC311" i="7"/>
  <c r="BC356" i="7"/>
  <c r="BC261" i="7"/>
  <c r="BC241" i="7"/>
  <c r="BC357" i="7"/>
  <c r="BC294" i="7"/>
  <c r="BC389" i="7"/>
  <c r="BC398" i="7"/>
  <c r="BC344" i="7"/>
  <c r="BC312" i="7"/>
  <c r="BC254" i="7"/>
  <c r="BC262" i="7"/>
  <c r="BC275" i="7"/>
  <c r="BC338" i="7"/>
  <c r="BC345" i="7"/>
  <c r="BC217" i="7"/>
  <c r="BC371" i="7"/>
  <c r="BC304" i="7"/>
  <c r="BC372" i="7"/>
  <c r="BC242" i="7"/>
  <c r="BC390" i="7"/>
  <c r="BC346" i="7"/>
  <c r="BC295" i="7"/>
  <c r="BC328" i="7"/>
  <c r="BC405" i="7"/>
  <c r="BC221" i="7"/>
  <c r="BC270" i="7"/>
  <c r="BC406" i="7"/>
  <c r="BC347" i="7"/>
  <c r="BC358" i="7"/>
  <c r="BC322" i="7"/>
  <c r="BC373" i="7"/>
  <c r="BC232" i="7"/>
  <c r="BC248" i="7"/>
  <c r="BC305" i="7"/>
  <c r="BC233" i="7"/>
  <c r="BC348" i="7"/>
  <c r="BC339" i="7"/>
  <c r="BC349" i="7"/>
  <c r="BC313" i="7"/>
  <c r="BC243" i="7"/>
  <c r="BC249" i="7"/>
  <c r="BC386" i="7"/>
  <c r="BC296" i="7"/>
  <c r="BC222" i="7"/>
  <c r="BC329" i="7"/>
  <c r="BC263" i="7"/>
  <c r="BC323" i="7"/>
  <c r="BC223" i="7"/>
  <c r="BC340" i="7"/>
  <c r="BC276" i="7"/>
  <c r="BC255" i="7"/>
  <c r="BC359" i="7"/>
  <c r="BC306" i="7"/>
  <c r="BC288" i="7"/>
  <c r="BC271" i="7"/>
  <c r="BC250" i="7"/>
  <c r="BC409" i="7"/>
  <c r="BC391" i="7"/>
  <c r="BC330" i="7"/>
  <c r="BC387" i="7"/>
  <c r="BC374" i="7"/>
  <c r="BC350" i="7"/>
  <c r="BC272" i="7"/>
  <c r="BC277" i="7"/>
  <c r="BC392" i="7"/>
  <c r="BC399" i="7"/>
  <c r="BC244" i="7"/>
  <c r="BC314" i="7"/>
  <c r="BC256" i="7"/>
  <c r="BC324" i="7"/>
  <c r="BC282" i="7"/>
  <c r="BC251" i="7"/>
  <c r="BC264" i="7"/>
  <c r="BC325" i="7"/>
  <c r="BC283" i="7"/>
  <c r="BC252" i="7"/>
  <c r="BC367" i="7"/>
  <c r="BC224" i="7"/>
  <c r="BC225" i="7"/>
  <c r="BC400" i="7"/>
  <c r="BC289" i="7"/>
  <c r="BC375" i="7"/>
  <c r="BC226" i="7"/>
  <c r="BC234" i="7"/>
  <c r="BC307" i="7"/>
  <c r="BC227" i="7"/>
  <c r="BC341" i="7"/>
  <c r="BC284" i="7"/>
  <c r="BC376" i="7"/>
  <c r="BC273" i="7"/>
  <c r="BC351" i="7"/>
  <c r="BC235" i="7"/>
  <c r="BC236" i="7"/>
  <c r="BC410" i="7"/>
  <c r="BC237" i="7"/>
  <c r="BC360" i="7"/>
  <c r="BC361" i="7"/>
  <c r="BC336" i="7"/>
  <c r="BC297" i="7"/>
  <c r="BC245" i="7"/>
  <c r="BC393" i="7"/>
  <c r="BC257" i="7"/>
  <c r="BC258" i="7"/>
  <c r="BC218" i="7"/>
  <c r="BC326" i="7"/>
  <c r="BC265" i="7"/>
  <c r="BC368" i="7"/>
  <c r="BC228" i="7"/>
  <c r="BC411" i="7"/>
  <c r="BC278" i="7"/>
  <c r="BC377" i="7"/>
  <c r="BC315" i="7"/>
  <c r="BC331" i="7"/>
  <c r="BC279" i="7"/>
  <c r="BC280" i="7"/>
  <c r="BC316" i="7"/>
  <c r="BC285" i="7"/>
  <c r="BC407" i="7"/>
  <c r="BC332" i="7"/>
  <c r="BC378" i="7"/>
  <c r="BC362" i="7"/>
  <c r="BC281" i="7"/>
  <c r="BC379" i="7"/>
  <c r="BC412" i="7"/>
  <c r="BC394" i="7"/>
  <c r="BC308" i="7"/>
  <c r="BC352" i="7"/>
  <c r="BC408" i="7"/>
  <c r="BC363" i="7"/>
  <c r="BC317" i="7"/>
  <c r="BC364" i="7"/>
  <c r="BC395" i="7"/>
  <c r="BC365" i="7"/>
  <c r="BC309" i="7"/>
  <c r="BC369" i="7"/>
  <c r="BC286" i="7"/>
  <c r="BC318" i="7"/>
  <c r="BC333" i="7"/>
  <c r="BC380" i="7"/>
  <c r="BC342" i="7"/>
  <c r="BC266" i="7"/>
  <c r="BC319" i="7"/>
  <c r="BC396" i="7"/>
  <c r="BC401" i="7"/>
  <c r="BC229" i="7"/>
  <c r="BC259" i="7"/>
  <c r="BC370" i="7"/>
  <c r="BC413" i="7"/>
  <c r="BC402" i="7"/>
  <c r="BC353" i="7"/>
  <c r="BC381" i="7"/>
  <c r="BC290" i="7"/>
  <c r="BC388" i="7"/>
  <c r="BC291" i="7"/>
  <c r="BC337" i="7"/>
  <c r="BC230" i="7"/>
  <c r="BC292" i="7"/>
  <c r="BB382" i="7"/>
  <c r="BB213" i="7"/>
  <c r="BB238" i="7"/>
  <c r="BB383" i="7"/>
  <c r="BB267" i="7"/>
  <c r="BB354" i="7"/>
  <c r="BB334" i="7"/>
  <c r="BB327" i="7"/>
  <c r="BB214" i="7"/>
  <c r="BB298" i="7"/>
  <c r="BB343" i="7"/>
  <c r="BB268" i="7"/>
  <c r="BB246" i="7"/>
  <c r="BB239" i="7"/>
  <c r="BB253" i="7"/>
  <c r="BB299" i="7"/>
  <c r="BB320" i="7"/>
  <c r="BB300" i="7"/>
  <c r="BB321" i="7"/>
  <c r="BB287" i="7"/>
  <c r="BB310" i="7"/>
  <c r="BB269" i="7"/>
  <c r="BB219" i="7"/>
  <c r="BB293" i="7"/>
  <c r="BB274" i="7"/>
  <c r="BB355" i="7"/>
  <c r="BB215" i="7"/>
  <c r="BB301" i="7"/>
  <c r="BB247" i="7"/>
  <c r="BB302" i="7"/>
  <c r="BB403" i="7"/>
  <c r="BB366" i="7"/>
  <c r="BB240" i="7"/>
  <c r="BB384" i="7"/>
  <c r="BB335" i="7"/>
  <c r="BB220" i="7"/>
  <c r="BB397" i="7"/>
  <c r="BB303" i="7"/>
  <c r="BB216" i="7"/>
  <c r="BB260" i="7"/>
  <c r="BB404" i="7"/>
  <c r="BB231" i="7"/>
  <c r="BB385" i="7"/>
  <c r="BB311" i="7"/>
  <c r="BB356" i="7"/>
  <c r="BB261" i="7"/>
  <c r="BB241" i="7"/>
  <c r="BB357" i="7"/>
  <c r="BB294" i="7"/>
  <c r="BB389" i="7"/>
  <c r="BB398" i="7"/>
  <c r="BB344" i="7"/>
  <c r="BB312" i="7"/>
  <c r="BB254" i="7"/>
  <c r="BB262" i="7"/>
  <c r="BB275" i="7"/>
  <c r="BB338" i="7"/>
  <c r="BB345" i="7"/>
  <c r="BB217" i="7"/>
  <c r="BB371" i="7"/>
  <c r="BB304" i="7"/>
  <c r="BB372" i="7"/>
  <c r="BB242" i="7"/>
  <c r="BB390" i="7"/>
  <c r="BB346" i="7"/>
  <c r="BB295" i="7"/>
  <c r="BB328" i="7"/>
  <c r="BB405" i="7"/>
  <c r="BB221" i="7"/>
  <c r="BB270" i="7"/>
  <c r="BB406" i="7"/>
  <c r="BB347" i="7"/>
  <c r="BB358" i="7"/>
  <c r="BB322" i="7"/>
  <c r="BB373" i="7"/>
  <c r="BB232" i="7"/>
  <c r="BB248" i="7"/>
  <c r="BB305" i="7"/>
  <c r="BB233" i="7"/>
  <c r="BB348" i="7"/>
  <c r="BB339" i="7"/>
  <c r="BB349" i="7"/>
  <c r="BB313" i="7"/>
  <c r="BB243" i="7"/>
  <c r="BB249" i="7"/>
  <c r="BB386" i="7"/>
  <c r="BB296" i="7"/>
  <c r="BB222" i="7"/>
  <c r="BB329" i="7"/>
  <c r="BB263" i="7"/>
  <c r="BB323" i="7"/>
  <c r="BB223" i="7"/>
  <c r="BB340" i="7"/>
  <c r="BB276" i="7"/>
  <c r="BB255" i="7"/>
  <c r="BB359" i="7"/>
  <c r="BB306" i="7"/>
  <c r="BB288" i="7"/>
  <c r="BB271" i="7"/>
  <c r="BB250" i="7"/>
  <c r="BB409" i="7"/>
  <c r="BB391" i="7"/>
  <c r="BB330" i="7"/>
  <c r="BB387" i="7"/>
  <c r="BB374" i="7"/>
  <c r="BB350" i="7"/>
  <c r="BB272" i="7"/>
  <c r="BB277" i="7"/>
  <c r="BB392" i="7"/>
  <c r="BB399" i="7"/>
  <c r="BB244" i="7"/>
  <c r="BB314" i="7"/>
  <c r="BB256" i="7"/>
  <c r="BB324" i="7"/>
  <c r="BB282" i="7"/>
  <c r="BB251" i="7"/>
  <c r="BB264" i="7"/>
  <c r="BB325" i="7"/>
  <c r="BB283" i="7"/>
  <c r="BB252" i="7"/>
  <c r="BB367" i="7"/>
  <c r="BB224" i="7"/>
  <c r="BB225" i="7"/>
  <c r="BB400" i="7"/>
  <c r="BB289" i="7"/>
  <c r="BB375" i="7"/>
  <c r="BB226" i="7"/>
  <c r="BB234" i="7"/>
  <c r="BB307" i="7"/>
  <c r="BB227" i="7"/>
  <c r="BB341" i="7"/>
  <c r="BB284" i="7"/>
  <c r="BB376" i="7"/>
  <c r="BB273" i="7"/>
  <c r="BB351" i="7"/>
  <c r="BB235" i="7"/>
  <c r="BB236" i="7"/>
  <c r="BB410" i="7"/>
  <c r="BB237" i="7"/>
  <c r="BB360" i="7"/>
  <c r="BB361" i="7"/>
  <c r="BB336" i="7"/>
  <c r="BB297" i="7"/>
  <c r="BB245" i="7"/>
  <c r="BB393" i="7"/>
  <c r="BB257" i="7"/>
  <c r="BB258" i="7"/>
  <c r="BB218" i="7"/>
  <c r="BB326" i="7"/>
  <c r="BB265" i="7"/>
  <c r="BB368" i="7"/>
  <c r="BB228" i="7"/>
  <c r="BB411" i="7"/>
  <c r="BB278" i="7"/>
  <c r="BB377" i="7"/>
  <c r="BB315" i="7"/>
  <c r="BB331" i="7"/>
  <c r="BB279" i="7"/>
  <c r="BB280" i="7"/>
  <c r="BB316" i="7"/>
  <c r="BB285" i="7"/>
  <c r="BB407" i="7"/>
  <c r="BB332" i="7"/>
  <c r="BB378" i="7"/>
  <c r="BB362" i="7"/>
  <c r="BB281" i="7"/>
  <c r="BB379" i="7"/>
  <c r="BB412" i="7"/>
  <c r="BB394" i="7"/>
  <c r="BB308" i="7"/>
  <c r="BB352" i="7"/>
  <c r="BB408" i="7"/>
  <c r="BB363" i="7"/>
  <c r="BB317" i="7"/>
  <c r="BB364" i="7"/>
  <c r="BB395" i="7"/>
  <c r="BB365" i="7"/>
  <c r="BB309" i="7"/>
  <c r="BB369" i="7"/>
  <c r="BB286" i="7"/>
  <c r="BB318" i="7"/>
  <c r="BB333" i="7"/>
  <c r="BB380" i="7"/>
  <c r="BB342" i="7"/>
  <c r="BB266" i="7"/>
  <c r="BB319" i="7"/>
  <c r="BB396" i="7"/>
  <c r="BB401" i="7"/>
  <c r="BB229" i="7"/>
  <c r="BB259" i="7"/>
  <c r="BB370" i="7"/>
  <c r="BB413" i="7"/>
  <c r="BB402" i="7"/>
  <c r="BB353" i="7"/>
  <c r="BB381" i="7"/>
  <c r="BB290" i="7"/>
  <c r="BB388" i="7"/>
  <c r="BB291" i="7"/>
  <c r="BB337" i="7"/>
  <c r="BB230" i="7"/>
  <c r="BB292" i="7"/>
  <c r="BA382" i="7"/>
  <c r="BA213" i="7"/>
  <c r="BA238" i="7"/>
  <c r="BA383" i="7"/>
  <c r="BA267" i="7"/>
  <c r="BA354" i="7"/>
  <c r="BA334" i="7"/>
  <c r="BA327" i="7"/>
  <c r="BA214" i="7"/>
  <c r="BA298" i="7"/>
  <c r="BA343" i="7"/>
  <c r="BA268" i="7"/>
  <c r="BA246" i="7"/>
  <c r="BA239" i="7"/>
  <c r="BA253" i="7"/>
  <c r="BA299" i="7"/>
  <c r="BA320" i="7"/>
  <c r="BA300" i="7"/>
  <c r="BA321" i="7"/>
  <c r="BA287" i="7"/>
  <c r="BA310" i="7"/>
  <c r="BA269" i="7"/>
  <c r="BA219" i="7"/>
  <c r="BA293" i="7"/>
  <c r="BA274" i="7"/>
  <c r="BA355" i="7"/>
  <c r="BA215" i="7"/>
  <c r="BA301" i="7"/>
  <c r="BA247" i="7"/>
  <c r="BA302" i="7"/>
  <c r="BA403" i="7"/>
  <c r="BA366" i="7"/>
  <c r="BA240" i="7"/>
  <c r="BA384" i="7"/>
  <c r="BA335" i="7"/>
  <c r="BA220" i="7"/>
  <c r="BA397" i="7"/>
  <c r="BA303" i="7"/>
  <c r="BA216" i="7"/>
  <c r="BA260" i="7"/>
  <c r="BA404" i="7"/>
  <c r="BA231" i="7"/>
  <c r="BA385" i="7"/>
  <c r="BA311" i="7"/>
  <c r="BA356" i="7"/>
  <c r="BA261" i="7"/>
  <c r="BA241" i="7"/>
  <c r="BA357" i="7"/>
  <c r="BA294" i="7"/>
  <c r="BA389" i="7"/>
  <c r="BA398" i="7"/>
  <c r="BA344" i="7"/>
  <c r="BA312" i="7"/>
  <c r="BA254" i="7"/>
  <c r="BA262" i="7"/>
  <c r="BA275" i="7"/>
  <c r="BA338" i="7"/>
  <c r="BA345" i="7"/>
  <c r="BA217" i="7"/>
  <c r="BA371" i="7"/>
  <c r="BA304" i="7"/>
  <c r="BA372" i="7"/>
  <c r="BA242" i="7"/>
  <c r="BA390" i="7"/>
  <c r="BA346" i="7"/>
  <c r="BA295" i="7"/>
  <c r="BA328" i="7"/>
  <c r="BA405" i="7"/>
  <c r="BA221" i="7"/>
  <c r="BA270" i="7"/>
  <c r="BA406" i="7"/>
  <c r="BA347" i="7"/>
  <c r="BA358" i="7"/>
  <c r="BA322" i="7"/>
  <c r="BA373" i="7"/>
  <c r="BA232" i="7"/>
  <c r="BA248" i="7"/>
  <c r="BA305" i="7"/>
  <c r="BA233" i="7"/>
  <c r="BA348" i="7"/>
  <c r="BA339" i="7"/>
  <c r="BA349" i="7"/>
  <c r="BA313" i="7"/>
  <c r="BA243" i="7"/>
  <c r="BA249" i="7"/>
  <c r="BA386" i="7"/>
  <c r="BA296" i="7"/>
  <c r="BA222" i="7"/>
  <c r="BA329" i="7"/>
  <c r="BA263" i="7"/>
  <c r="BA323" i="7"/>
  <c r="BA223" i="7"/>
  <c r="BA340" i="7"/>
  <c r="BA276" i="7"/>
  <c r="BA255" i="7"/>
  <c r="BA359" i="7"/>
  <c r="BA306" i="7"/>
  <c r="BA288" i="7"/>
  <c r="BA271" i="7"/>
  <c r="BA250" i="7"/>
  <c r="BA409" i="7"/>
  <c r="BA391" i="7"/>
  <c r="BA330" i="7"/>
  <c r="BA387" i="7"/>
  <c r="BA374" i="7"/>
  <c r="BA350" i="7"/>
  <c r="BA272" i="7"/>
  <c r="BA277" i="7"/>
  <c r="BA392" i="7"/>
  <c r="BA399" i="7"/>
  <c r="BA244" i="7"/>
  <c r="BA314" i="7"/>
  <c r="BA256" i="7"/>
  <c r="BA324" i="7"/>
  <c r="BA282" i="7"/>
  <c r="BA251" i="7"/>
  <c r="BA264" i="7"/>
  <c r="BA325" i="7"/>
  <c r="BA283" i="7"/>
  <c r="BA252" i="7"/>
  <c r="BA367" i="7"/>
  <c r="BA224" i="7"/>
  <c r="BA225" i="7"/>
  <c r="BA400" i="7"/>
  <c r="BA289" i="7"/>
  <c r="BA375" i="7"/>
  <c r="BA226" i="7"/>
  <c r="BA234" i="7"/>
  <c r="BA307" i="7"/>
  <c r="BA227" i="7"/>
  <c r="BA341" i="7"/>
  <c r="BA284" i="7"/>
  <c r="BA376" i="7"/>
  <c r="BA273" i="7"/>
  <c r="BA351" i="7"/>
  <c r="BA235" i="7"/>
  <c r="BA236" i="7"/>
  <c r="BA410" i="7"/>
  <c r="BA237" i="7"/>
  <c r="BA360" i="7"/>
  <c r="BA361" i="7"/>
  <c r="BA336" i="7"/>
  <c r="BA297" i="7"/>
  <c r="BA245" i="7"/>
  <c r="BA393" i="7"/>
  <c r="BA257" i="7"/>
  <c r="BA258" i="7"/>
  <c r="BA218" i="7"/>
  <c r="BA326" i="7"/>
  <c r="BA265" i="7"/>
  <c r="BA368" i="7"/>
  <c r="BA228" i="7"/>
  <c r="BA411" i="7"/>
  <c r="BA278" i="7"/>
  <c r="BA377" i="7"/>
  <c r="BA315" i="7"/>
  <c r="BA331" i="7"/>
  <c r="BA279" i="7"/>
  <c r="BA280" i="7"/>
  <c r="BA316" i="7"/>
  <c r="BA285" i="7"/>
  <c r="BA407" i="7"/>
  <c r="BA332" i="7"/>
  <c r="BA378" i="7"/>
  <c r="BA362" i="7"/>
  <c r="BA281" i="7"/>
  <c r="BA379" i="7"/>
  <c r="BA412" i="7"/>
  <c r="BA394" i="7"/>
  <c r="BA308" i="7"/>
  <c r="BA352" i="7"/>
  <c r="BA408" i="7"/>
  <c r="BA363" i="7"/>
  <c r="BA317" i="7"/>
  <c r="BA364" i="7"/>
  <c r="BA395" i="7"/>
  <c r="BA365" i="7"/>
  <c r="BA309" i="7"/>
  <c r="BA369" i="7"/>
  <c r="BA286" i="7"/>
  <c r="BA318" i="7"/>
  <c r="BA333" i="7"/>
  <c r="BA380" i="7"/>
  <c r="BA342" i="7"/>
  <c r="BA266" i="7"/>
  <c r="BA319" i="7"/>
  <c r="BA396" i="7"/>
  <c r="BA401" i="7"/>
  <c r="BA229" i="7"/>
  <c r="BA259" i="7"/>
  <c r="BA370" i="7"/>
  <c r="BA413" i="7"/>
  <c r="BA402" i="7"/>
  <c r="BA353" i="7"/>
  <c r="BA381" i="7"/>
  <c r="BA290" i="7"/>
  <c r="BA388" i="7"/>
  <c r="BA291" i="7"/>
  <c r="BA337" i="7"/>
  <c r="BA230" i="7"/>
  <c r="BA292" i="7"/>
  <c r="AZ382" i="7"/>
  <c r="AZ213" i="7"/>
  <c r="AZ238" i="7"/>
  <c r="AZ383" i="7"/>
  <c r="AZ267" i="7"/>
  <c r="AZ354" i="7"/>
  <c r="AZ334" i="7"/>
  <c r="AZ327" i="7"/>
  <c r="AZ214" i="7"/>
  <c r="AZ298" i="7"/>
  <c r="AZ343" i="7"/>
  <c r="AZ268" i="7"/>
  <c r="AZ246" i="7"/>
  <c r="AZ239" i="7"/>
  <c r="AZ253" i="7"/>
  <c r="AZ299" i="7"/>
  <c r="AZ320" i="7"/>
  <c r="AZ300" i="7"/>
  <c r="AZ321" i="7"/>
  <c r="AZ287" i="7"/>
  <c r="AZ310" i="7"/>
  <c r="AZ269" i="7"/>
  <c r="AZ219" i="7"/>
  <c r="AZ293" i="7"/>
  <c r="AZ274" i="7"/>
  <c r="AZ355" i="7"/>
  <c r="AZ215" i="7"/>
  <c r="AZ301" i="7"/>
  <c r="AZ247" i="7"/>
  <c r="AZ302" i="7"/>
  <c r="AZ403" i="7"/>
  <c r="AZ366" i="7"/>
  <c r="AZ240" i="7"/>
  <c r="AZ384" i="7"/>
  <c r="AZ335" i="7"/>
  <c r="AZ220" i="7"/>
  <c r="AZ397" i="7"/>
  <c r="AZ303" i="7"/>
  <c r="AZ216" i="7"/>
  <c r="AZ260" i="7"/>
  <c r="AZ404" i="7"/>
  <c r="AZ231" i="7"/>
  <c r="AZ385" i="7"/>
  <c r="AZ311" i="7"/>
  <c r="AZ356" i="7"/>
  <c r="AZ261" i="7"/>
  <c r="AZ241" i="7"/>
  <c r="AZ357" i="7"/>
  <c r="AZ294" i="7"/>
  <c r="AZ389" i="7"/>
  <c r="AZ398" i="7"/>
  <c r="AZ344" i="7"/>
  <c r="AZ312" i="7"/>
  <c r="AZ254" i="7"/>
  <c r="AZ262" i="7"/>
  <c r="AZ275" i="7"/>
  <c r="AZ338" i="7"/>
  <c r="AZ345" i="7"/>
  <c r="AZ217" i="7"/>
  <c r="AZ371" i="7"/>
  <c r="AZ304" i="7"/>
  <c r="AZ372" i="7"/>
  <c r="AZ242" i="7"/>
  <c r="AZ390" i="7"/>
  <c r="AZ346" i="7"/>
  <c r="AZ295" i="7"/>
  <c r="AZ328" i="7"/>
  <c r="AZ405" i="7"/>
  <c r="AZ221" i="7"/>
  <c r="AZ270" i="7"/>
  <c r="AZ406" i="7"/>
  <c r="AZ347" i="7"/>
  <c r="AZ358" i="7"/>
  <c r="AZ322" i="7"/>
  <c r="AZ373" i="7"/>
  <c r="AZ232" i="7"/>
  <c r="AZ248" i="7"/>
  <c r="AZ305" i="7"/>
  <c r="AZ233" i="7"/>
  <c r="AZ348" i="7"/>
  <c r="AZ339" i="7"/>
  <c r="AZ349" i="7"/>
  <c r="AZ313" i="7"/>
  <c r="AZ243" i="7"/>
  <c r="AZ249" i="7"/>
  <c r="AZ386" i="7"/>
  <c r="AZ296" i="7"/>
  <c r="AZ222" i="7"/>
  <c r="AZ329" i="7"/>
  <c r="AZ263" i="7"/>
  <c r="AZ323" i="7"/>
  <c r="AZ223" i="7"/>
  <c r="AZ340" i="7"/>
  <c r="AZ276" i="7"/>
  <c r="AZ255" i="7"/>
  <c r="AZ359" i="7"/>
  <c r="AZ306" i="7"/>
  <c r="AZ288" i="7"/>
  <c r="AZ271" i="7"/>
  <c r="AZ250" i="7"/>
  <c r="AZ409" i="7"/>
  <c r="AZ391" i="7"/>
  <c r="AZ330" i="7"/>
  <c r="AZ387" i="7"/>
  <c r="AZ374" i="7"/>
  <c r="AZ350" i="7"/>
  <c r="AZ272" i="7"/>
  <c r="AZ277" i="7"/>
  <c r="AZ392" i="7"/>
  <c r="AZ399" i="7"/>
  <c r="AZ244" i="7"/>
  <c r="AZ314" i="7"/>
  <c r="AZ256" i="7"/>
  <c r="AZ324" i="7"/>
  <c r="AZ282" i="7"/>
  <c r="AZ251" i="7"/>
  <c r="AZ264" i="7"/>
  <c r="AZ325" i="7"/>
  <c r="AZ283" i="7"/>
  <c r="AZ252" i="7"/>
  <c r="AZ367" i="7"/>
  <c r="AZ224" i="7"/>
  <c r="AZ225" i="7"/>
  <c r="AZ400" i="7"/>
  <c r="AZ289" i="7"/>
  <c r="AZ375" i="7"/>
  <c r="AZ226" i="7"/>
  <c r="AZ234" i="7"/>
  <c r="AZ307" i="7"/>
  <c r="AZ227" i="7"/>
  <c r="AZ341" i="7"/>
  <c r="AZ284" i="7"/>
  <c r="AZ376" i="7"/>
  <c r="AZ273" i="7"/>
  <c r="AZ351" i="7"/>
  <c r="AZ235" i="7"/>
  <c r="AZ236" i="7"/>
  <c r="AZ410" i="7"/>
  <c r="AZ237" i="7"/>
  <c r="AZ360" i="7"/>
  <c r="AZ361" i="7"/>
  <c r="AZ336" i="7"/>
  <c r="AZ297" i="7"/>
  <c r="AZ245" i="7"/>
  <c r="AZ393" i="7"/>
  <c r="AZ257" i="7"/>
  <c r="AZ258" i="7"/>
  <c r="AZ218" i="7"/>
  <c r="AZ326" i="7"/>
  <c r="AZ265" i="7"/>
  <c r="AZ368" i="7"/>
  <c r="AZ228" i="7"/>
  <c r="AZ411" i="7"/>
  <c r="AZ278" i="7"/>
  <c r="AZ377" i="7"/>
  <c r="AZ315" i="7"/>
  <c r="AZ331" i="7"/>
  <c r="AZ279" i="7"/>
  <c r="AZ280" i="7"/>
  <c r="AZ316" i="7"/>
  <c r="AZ285" i="7"/>
  <c r="AZ407" i="7"/>
  <c r="AZ332" i="7"/>
  <c r="AZ378" i="7"/>
  <c r="AZ362" i="7"/>
  <c r="AZ281" i="7"/>
  <c r="AZ379" i="7"/>
  <c r="AZ412" i="7"/>
  <c r="AZ394" i="7"/>
  <c r="AZ308" i="7"/>
  <c r="AZ352" i="7"/>
  <c r="AZ408" i="7"/>
  <c r="AZ363" i="7"/>
  <c r="AZ317" i="7"/>
  <c r="AZ364" i="7"/>
  <c r="AZ395" i="7"/>
  <c r="AZ365" i="7"/>
  <c r="AZ309" i="7"/>
  <c r="AZ369" i="7"/>
  <c r="AZ286" i="7"/>
  <c r="AZ318" i="7"/>
  <c r="AZ333" i="7"/>
  <c r="AZ380" i="7"/>
  <c r="AZ342" i="7"/>
  <c r="AZ266" i="7"/>
  <c r="AZ319" i="7"/>
  <c r="AZ396" i="7"/>
  <c r="AZ401" i="7"/>
  <c r="AZ229" i="7"/>
  <c r="AZ259" i="7"/>
  <c r="AZ370" i="7"/>
  <c r="AZ413" i="7"/>
  <c r="AZ402" i="7"/>
  <c r="AZ353" i="7"/>
  <c r="AZ381" i="7"/>
  <c r="AZ290" i="7"/>
  <c r="AZ388" i="7"/>
  <c r="AZ291" i="7"/>
  <c r="AZ337" i="7"/>
  <c r="AZ230" i="7"/>
  <c r="AZ292" i="7"/>
  <c r="AY382" i="7"/>
  <c r="AY213" i="7"/>
  <c r="AY238" i="7"/>
  <c r="AY383" i="7"/>
  <c r="AY267" i="7"/>
  <c r="AY354" i="7"/>
  <c r="AY334" i="7"/>
  <c r="AY327" i="7"/>
  <c r="AY214" i="7"/>
  <c r="AY298" i="7"/>
  <c r="AY343" i="7"/>
  <c r="AY268" i="7"/>
  <c r="AY246" i="7"/>
  <c r="AY239" i="7"/>
  <c r="AY253" i="7"/>
  <c r="AY299" i="7"/>
  <c r="AY320" i="7"/>
  <c r="AY300" i="7"/>
  <c r="AY321" i="7"/>
  <c r="AY287" i="7"/>
  <c r="AY310" i="7"/>
  <c r="AY269" i="7"/>
  <c r="AY219" i="7"/>
  <c r="AY293" i="7"/>
  <c r="AY274" i="7"/>
  <c r="AY355" i="7"/>
  <c r="AY215" i="7"/>
  <c r="AY301" i="7"/>
  <c r="AY247" i="7"/>
  <c r="AY302" i="7"/>
  <c r="AY403" i="7"/>
  <c r="AY366" i="7"/>
  <c r="AY240" i="7"/>
  <c r="AY384" i="7"/>
  <c r="AY335" i="7"/>
  <c r="AY220" i="7"/>
  <c r="AY397" i="7"/>
  <c r="AY303" i="7"/>
  <c r="AY216" i="7"/>
  <c r="AY260" i="7"/>
  <c r="AY404" i="7"/>
  <c r="AY231" i="7"/>
  <c r="AY385" i="7"/>
  <c r="AY311" i="7"/>
  <c r="AY356" i="7"/>
  <c r="AY261" i="7"/>
  <c r="AY241" i="7"/>
  <c r="AY357" i="7"/>
  <c r="AY294" i="7"/>
  <c r="AY389" i="7"/>
  <c r="AY398" i="7"/>
  <c r="AY344" i="7"/>
  <c r="AY312" i="7"/>
  <c r="AY254" i="7"/>
  <c r="AY262" i="7"/>
  <c r="AY275" i="7"/>
  <c r="AY338" i="7"/>
  <c r="AY345" i="7"/>
  <c r="AY217" i="7"/>
  <c r="AY371" i="7"/>
  <c r="AY304" i="7"/>
  <c r="AY372" i="7"/>
  <c r="AY242" i="7"/>
  <c r="AY390" i="7"/>
  <c r="AY346" i="7"/>
  <c r="AY295" i="7"/>
  <c r="AY328" i="7"/>
  <c r="AY405" i="7"/>
  <c r="AY221" i="7"/>
  <c r="AY270" i="7"/>
  <c r="AY406" i="7"/>
  <c r="AY347" i="7"/>
  <c r="AY358" i="7"/>
  <c r="AY322" i="7"/>
  <c r="AY373" i="7"/>
  <c r="AY232" i="7"/>
  <c r="AY248" i="7"/>
  <c r="AY305" i="7"/>
  <c r="AY233" i="7"/>
  <c r="AY348" i="7"/>
  <c r="AY339" i="7"/>
  <c r="AY349" i="7"/>
  <c r="AY313" i="7"/>
  <c r="AY243" i="7"/>
  <c r="AY249" i="7"/>
  <c r="AY386" i="7"/>
  <c r="AY296" i="7"/>
  <c r="AY222" i="7"/>
  <c r="AY329" i="7"/>
  <c r="AY263" i="7"/>
  <c r="AY323" i="7"/>
  <c r="AY223" i="7"/>
  <c r="AY340" i="7"/>
  <c r="AY276" i="7"/>
  <c r="AY255" i="7"/>
  <c r="AY359" i="7"/>
  <c r="AY306" i="7"/>
  <c r="AY288" i="7"/>
  <c r="AY271" i="7"/>
  <c r="AY250" i="7"/>
  <c r="AY409" i="7"/>
  <c r="AY391" i="7"/>
  <c r="AY330" i="7"/>
  <c r="AY387" i="7"/>
  <c r="AY374" i="7"/>
  <c r="AY350" i="7"/>
  <c r="AY272" i="7"/>
  <c r="AY277" i="7"/>
  <c r="AY392" i="7"/>
  <c r="AY399" i="7"/>
  <c r="AY244" i="7"/>
  <c r="AY314" i="7"/>
  <c r="AY256" i="7"/>
  <c r="AY324" i="7"/>
  <c r="AY282" i="7"/>
  <c r="AY251" i="7"/>
  <c r="AY264" i="7"/>
  <c r="AY325" i="7"/>
  <c r="AY283" i="7"/>
  <c r="AY252" i="7"/>
  <c r="AY367" i="7"/>
  <c r="AY224" i="7"/>
  <c r="AY225" i="7"/>
  <c r="AY400" i="7"/>
  <c r="AY289" i="7"/>
  <c r="AY375" i="7"/>
  <c r="AY226" i="7"/>
  <c r="AY234" i="7"/>
  <c r="AY307" i="7"/>
  <c r="AY227" i="7"/>
  <c r="AY341" i="7"/>
  <c r="AY284" i="7"/>
  <c r="AY376" i="7"/>
  <c r="AY273" i="7"/>
  <c r="AY351" i="7"/>
  <c r="AY235" i="7"/>
  <c r="AY236" i="7"/>
  <c r="AY410" i="7"/>
  <c r="AY237" i="7"/>
  <c r="AY360" i="7"/>
  <c r="AY361" i="7"/>
  <c r="AY336" i="7"/>
  <c r="AY297" i="7"/>
  <c r="AY245" i="7"/>
  <c r="AY393" i="7"/>
  <c r="AY257" i="7"/>
  <c r="AY258" i="7"/>
  <c r="AY218" i="7"/>
  <c r="AY326" i="7"/>
  <c r="AY265" i="7"/>
  <c r="AY368" i="7"/>
  <c r="AY228" i="7"/>
  <c r="AY411" i="7"/>
  <c r="AY278" i="7"/>
  <c r="AY377" i="7"/>
  <c r="AY315" i="7"/>
  <c r="AY331" i="7"/>
  <c r="AY279" i="7"/>
  <c r="AY280" i="7"/>
  <c r="AY316" i="7"/>
  <c r="AY285" i="7"/>
  <c r="AY407" i="7"/>
  <c r="AY332" i="7"/>
  <c r="AY378" i="7"/>
  <c r="AY362" i="7"/>
  <c r="AY281" i="7"/>
  <c r="AY379" i="7"/>
  <c r="AY412" i="7"/>
  <c r="AY394" i="7"/>
  <c r="AY308" i="7"/>
  <c r="AY352" i="7"/>
  <c r="AY408" i="7"/>
  <c r="AY363" i="7"/>
  <c r="AY317" i="7"/>
  <c r="AY364" i="7"/>
  <c r="AY395" i="7"/>
  <c r="AY365" i="7"/>
  <c r="AY309" i="7"/>
  <c r="AY369" i="7"/>
  <c r="AY286" i="7"/>
  <c r="AY318" i="7"/>
  <c r="AY333" i="7"/>
  <c r="AY380" i="7"/>
  <c r="AY342" i="7"/>
  <c r="AY266" i="7"/>
  <c r="AY319" i="7"/>
  <c r="AY396" i="7"/>
  <c r="AY401" i="7"/>
  <c r="AY229" i="7"/>
  <c r="AY259" i="7"/>
  <c r="AY370" i="7"/>
  <c r="AY413" i="7"/>
  <c r="AY402" i="7"/>
  <c r="AY353" i="7"/>
  <c r="AY381" i="7"/>
  <c r="AY290" i="7"/>
  <c r="AY388" i="7"/>
  <c r="AY291" i="7"/>
  <c r="AY337" i="7"/>
  <c r="AY230" i="7"/>
  <c r="AY292" i="7"/>
  <c r="AX382" i="7"/>
  <c r="AX213" i="7"/>
  <c r="AX238" i="7"/>
  <c r="AX383" i="7"/>
  <c r="AX267" i="7"/>
  <c r="AX354" i="7"/>
  <c r="AX334" i="7"/>
  <c r="AX327" i="7"/>
  <c r="AX214" i="7"/>
  <c r="AX298" i="7"/>
  <c r="AX343" i="7"/>
  <c r="AX268" i="7"/>
  <c r="AX246" i="7"/>
  <c r="AX239" i="7"/>
  <c r="AX253" i="7"/>
  <c r="AX299" i="7"/>
  <c r="AX320" i="7"/>
  <c r="AX300" i="7"/>
  <c r="AX321" i="7"/>
  <c r="AX287" i="7"/>
  <c r="AX310" i="7"/>
  <c r="AX269" i="7"/>
  <c r="AX219" i="7"/>
  <c r="AX293" i="7"/>
  <c r="AX274" i="7"/>
  <c r="AX355" i="7"/>
  <c r="AX215" i="7"/>
  <c r="AX301" i="7"/>
  <c r="AX247" i="7"/>
  <c r="AX302" i="7"/>
  <c r="AX403" i="7"/>
  <c r="AX366" i="7"/>
  <c r="AX240" i="7"/>
  <c r="AX384" i="7"/>
  <c r="AX335" i="7"/>
  <c r="AX220" i="7"/>
  <c r="AX397" i="7"/>
  <c r="AX303" i="7"/>
  <c r="AX216" i="7"/>
  <c r="AX260" i="7"/>
  <c r="AX404" i="7"/>
  <c r="AX231" i="7"/>
  <c r="AX385" i="7"/>
  <c r="AX311" i="7"/>
  <c r="AX356" i="7"/>
  <c r="AX261" i="7"/>
  <c r="AX241" i="7"/>
  <c r="AX357" i="7"/>
  <c r="AX294" i="7"/>
  <c r="AX389" i="7"/>
  <c r="AX398" i="7"/>
  <c r="AX344" i="7"/>
  <c r="AX312" i="7"/>
  <c r="AX254" i="7"/>
  <c r="AX262" i="7"/>
  <c r="AX275" i="7"/>
  <c r="AX338" i="7"/>
  <c r="AX345" i="7"/>
  <c r="AX217" i="7"/>
  <c r="AX371" i="7"/>
  <c r="AX304" i="7"/>
  <c r="AX372" i="7"/>
  <c r="AX242" i="7"/>
  <c r="AX390" i="7"/>
  <c r="AX346" i="7"/>
  <c r="AX295" i="7"/>
  <c r="AX328" i="7"/>
  <c r="AX405" i="7"/>
  <c r="AX221" i="7"/>
  <c r="AX270" i="7"/>
  <c r="AX406" i="7"/>
  <c r="AX347" i="7"/>
  <c r="AX358" i="7"/>
  <c r="AX322" i="7"/>
  <c r="AX373" i="7"/>
  <c r="AX232" i="7"/>
  <c r="AX248" i="7"/>
  <c r="AX305" i="7"/>
  <c r="AX233" i="7"/>
  <c r="AX348" i="7"/>
  <c r="AX339" i="7"/>
  <c r="AX349" i="7"/>
  <c r="AX313" i="7"/>
  <c r="AX243" i="7"/>
  <c r="AX249" i="7"/>
  <c r="AX386" i="7"/>
  <c r="AX296" i="7"/>
  <c r="AX222" i="7"/>
  <c r="AX329" i="7"/>
  <c r="AX263" i="7"/>
  <c r="AX323" i="7"/>
  <c r="AX223" i="7"/>
  <c r="AX340" i="7"/>
  <c r="AX276" i="7"/>
  <c r="AX255" i="7"/>
  <c r="AX359" i="7"/>
  <c r="AX306" i="7"/>
  <c r="AX288" i="7"/>
  <c r="AX271" i="7"/>
  <c r="AX250" i="7"/>
  <c r="AX409" i="7"/>
  <c r="AX391" i="7"/>
  <c r="AX330" i="7"/>
  <c r="AX387" i="7"/>
  <c r="AX374" i="7"/>
  <c r="AX350" i="7"/>
  <c r="AX272" i="7"/>
  <c r="AX277" i="7"/>
  <c r="AX392" i="7"/>
  <c r="AX399" i="7"/>
  <c r="AX244" i="7"/>
  <c r="AX314" i="7"/>
  <c r="AX256" i="7"/>
  <c r="AX324" i="7"/>
  <c r="AX282" i="7"/>
  <c r="AX251" i="7"/>
  <c r="AX264" i="7"/>
  <c r="AX325" i="7"/>
  <c r="AX283" i="7"/>
  <c r="AX252" i="7"/>
  <c r="AX367" i="7"/>
  <c r="AX224" i="7"/>
  <c r="AX225" i="7"/>
  <c r="AX400" i="7"/>
  <c r="AX289" i="7"/>
  <c r="AX375" i="7"/>
  <c r="AX226" i="7"/>
  <c r="AX234" i="7"/>
  <c r="AX307" i="7"/>
  <c r="AX227" i="7"/>
  <c r="AX341" i="7"/>
  <c r="AX284" i="7"/>
  <c r="AX376" i="7"/>
  <c r="AX273" i="7"/>
  <c r="AX351" i="7"/>
  <c r="AX235" i="7"/>
  <c r="AX236" i="7"/>
  <c r="AX410" i="7"/>
  <c r="AX237" i="7"/>
  <c r="AX360" i="7"/>
  <c r="AX361" i="7"/>
  <c r="AX336" i="7"/>
  <c r="AX297" i="7"/>
  <c r="AX245" i="7"/>
  <c r="AX393" i="7"/>
  <c r="AX257" i="7"/>
  <c r="AX258" i="7"/>
  <c r="AX218" i="7"/>
  <c r="AX326" i="7"/>
  <c r="AX265" i="7"/>
  <c r="AX368" i="7"/>
  <c r="AX228" i="7"/>
  <c r="AX411" i="7"/>
  <c r="AX278" i="7"/>
  <c r="AX377" i="7"/>
  <c r="AX315" i="7"/>
  <c r="AX331" i="7"/>
  <c r="AX279" i="7"/>
  <c r="AX280" i="7"/>
  <c r="AX316" i="7"/>
  <c r="AX285" i="7"/>
  <c r="AX407" i="7"/>
  <c r="AX332" i="7"/>
  <c r="AX378" i="7"/>
  <c r="AX362" i="7"/>
  <c r="AX281" i="7"/>
  <c r="AX379" i="7"/>
  <c r="AX412" i="7"/>
  <c r="AX394" i="7"/>
  <c r="AX308" i="7"/>
  <c r="AX352" i="7"/>
  <c r="AX408" i="7"/>
  <c r="AX363" i="7"/>
  <c r="AX317" i="7"/>
  <c r="AX364" i="7"/>
  <c r="AX395" i="7"/>
  <c r="AX365" i="7"/>
  <c r="AX309" i="7"/>
  <c r="AX369" i="7"/>
  <c r="AX286" i="7"/>
  <c r="AX318" i="7"/>
  <c r="AX333" i="7"/>
  <c r="AX380" i="7"/>
  <c r="AX342" i="7"/>
  <c r="AX266" i="7"/>
  <c r="AX319" i="7"/>
  <c r="AX396" i="7"/>
  <c r="AX401" i="7"/>
  <c r="AX229" i="7"/>
  <c r="AX259" i="7"/>
  <c r="AX370" i="7"/>
  <c r="AX413" i="7"/>
  <c r="AX402" i="7"/>
  <c r="AX353" i="7"/>
  <c r="AX381" i="7"/>
  <c r="AX290" i="7"/>
  <c r="AX388" i="7"/>
  <c r="AX291" i="7"/>
  <c r="AX337" i="7"/>
  <c r="AX230" i="7"/>
  <c r="AX292" i="7"/>
  <c r="AW382" i="7"/>
  <c r="AW213" i="7"/>
  <c r="AW238" i="7"/>
  <c r="AW383" i="7"/>
  <c r="AW267" i="7"/>
  <c r="AW354" i="7"/>
  <c r="AW334" i="7"/>
  <c r="AW327" i="7"/>
  <c r="AW214" i="7"/>
  <c r="AW298" i="7"/>
  <c r="AW343" i="7"/>
  <c r="AW268" i="7"/>
  <c r="AW246" i="7"/>
  <c r="AW239" i="7"/>
  <c r="AW253" i="7"/>
  <c r="AW299" i="7"/>
  <c r="AW320" i="7"/>
  <c r="AW300" i="7"/>
  <c r="AW321" i="7"/>
  <c r="AW287" i="7"/>
  <c r="AW310" i="7"/>
  <c r="AW269" i="7"/>
  <c r="AW219" i="7"/>
  <c r="AW293" i="7"/>
  <c r="AW274" i="7"/>
  <c r="AW355" i="7"/>
  <c r="AW215" i="7"/>
  <c r="AW301" i="7"/>
  <c r="AW247" i="7"/>
  <c r="AW302" i="7"/>
  <c r="AW403" i="7"/>
  <c r="AW366" i="7"/>
  <c r="AW240" i="7"/>
  <c r="AW384" i="7"/>
  <c r="AW335" i="7"/>
  <c r="AW220" i="7"/>
  <c r="AW397" i="7"/>
  <c r="AW303" i="7"/>
  <c r="AW216" i="7"/>
  <c r="AW260" i="7"/>
  <c r="AW404" i="7"/>
  <c r="AW231" i="7"/>
  <c r="AW385" i="7"/>
  <c r="AW311" i="7"/>
  <c r="AW356" i="7"/>
  <c r="AW261" i="7"/>
  <c r="AW241" i="7"/>
  <c r="AW357" i="7"/>
  <c r="AW294" i="7"/>
  <c r="AW389" i="7"/>
  <c r="AW398" i="7"/>
  <c r="AW344" i="7"/>
  <c r="AW312" i="7"/>
  <c r="AW254" i="7"/>
  <c r="AW262" i="7"/>
  <c r="AW275" i="7"/>
  <c r="AW338" i="7"/>
  <c r="AW345" i="7"/>
  <c r="AW217" i="7"/>
  <c r="AW371" i="7"/>
  <c r="AW304" i="7"/>
  <c r="AW372" i="7"/>
  <c r="AW242" i="7"/>
  <c r="AW390" i="7"/>
  <c r="AW346" i="7"/>
  <c r="AW295" i="7"/>
  <c r="AW328" i="7"/>
  <c r="AW405" i="7"/>
  <c r="AW221" i="7"/>
  <c r="AW270" i="7"/>
  <c r="AW406" i="7"/>
  <c r="AW347" i="7"/>
  <c r="AW358" i="7"/>
  <c r="AW322" i="7"/>
  <c r="AW373" i="7"/>
  <c r="AW232" i="7"/>
  <c r="AW248" i="7"/>
  <c r="AW305" i="7"/>
  <c r="AW233" i="7"/>
  <c r="AW348" i="7"/>
  <c r="AW339" i="7"/>
  <c r="AW349" i="7"/>
  <c r="AW313" i="7"/>
  <c r="AW243" i="7"/>
  <c r="AW249" i="7"/>
  <c r="AW386" i="7"/>
  <c r="AW296" i="7"/>
  <c r="AW222" i="7"/>
  <c r="AW329" i="7"/>
  <c r="AW263" i="7"/>
  <c r="AW323" i="7"/>
  <c r="AW223" i="7"/>
  <c r="AW340" i="7"/>
  <c r="AW276" i="7"/>
  <c r="AW255" i="7"/>
  <c r="AW359" i="7"/>
  <c r="AW306" i="7"/>
  <c r="AW288" i="7"/>
  <c r="AW271" i="7"/>
  <c r="AW250" i="7"/>
  <c r="AW409" i="7"/>
  <c r="AW391" i="7"/>
  <c r="AW330" i="7"/>
  <c r="AW387" i="7"/>
  <c r="AW374" i="7"/>
  <c r="AW350" i="7"/>
  <c r="AW272" i="7"/>
  <c r="AW277" i="7"/>
  <c r="AW392" i="7"/>
  <c r="AW399" i="7"/>
  <c r="AW244" i="7"/>
  <c r="AW314" i="7"/>
  <c r="AW256" i="7"/>
  <c r="AW324" i="7"/>
  <c r="AW282" i="7"/>
  <c r="AW251" i="7"/>
  <c r="AW264" i="7"/>
  <c r="AW325" i="7"/>
  <c r="AW283" i="7"/>
  <c r="AW252" i="7"/>
  <c r="AW367" i="7"/>
  <c r="AW224" i="7"/>
  <c r="AW225" i="7"/>
  <c r="AW400" i="7"/>
  <c r="AW289" i="7"/>
  <c r="AW375" i="7"/>
  <c r="AW226" i="7"/>
  <c r="AW234" i="7"/>
  <c r="AW307" i="7"/>
  <c r="AW227" i="7"/>
  <c r="AW341" i="7"/>
  <c r="AW284" i="7"/>
  <c r="AW376" i="7"/>
  <c r="AW273" i="7"/>
  <c r="AW351" i="7"/>
  <c r="AW235" i="7"/>
  <c r="AW236" i="7"/>
  <c r="AW410" i="7"/>
  <c r="AW237" i="7"/>
  <c r="AW360" i="7"/>
  <c r="AW361" i="7"/>
  <c r="AW336" i="7"/>
  <c r="AW297" i="7"/>
  <c r="AW245" i="7"/>
  <c r="AW393" i="7"/>
  <c r="AW257" i="7"/>
  <c r="AW258" i="7"/>
  <c r="AW218" i="7"/>
  <c r="AW326" i="7"/>
  <c r="AW265" i="7"/>
  <c r="AW368" i="7"/>
  <c r="AW228" i="7"/>
  <c r="AW411" i="7"/>
  <c r="AW278" i="7"/>
  <c r="AW377" i="7"/>
  <c r="AW315" i="7"/>
  <c r="AW331" i="7"/>
  <c r="AW279" i="7"/>
  <c r="AW280" i="7"/>
  <c r="AW316" i="7"/>
  <c r="AW285" i="7"/>
  <c r="AW407" i="7"/>
  <c r="AW332" i="7"/>
  <c r="AW378" i="7"/>
  <c r="AW362" i="7"/>
  <c r="AW281" i="7"/>
  <c r="AW379" i="7"/>
  <c r="AW412" i="7"/>
  <c r="AW394" i="7"/>
  <c r="AW308" i="7"/>
  <c r="AW352" i="7"/>
  <c r="AW408" i="7"/>
  <c r="AW363" i="7"/>
  <c r="AW317" i="7"/>
  <c r="AW364" i="7"/>
  <c r="AW395" i="7"/>
  <c r="AW365" i="7"/>
  <c r="AW309" i="7"/>
  <c r="AW369" i="7"/>
  <c r="AW286" i="7"/>
  <c r="AW318" i="7"/>
  <c r="AW333" i="7"/>
  <c r="AW380" i="7"/>
  <c r="AW342" i="7"/>
  <c r="AW266" i="7"/>
  <c r="AW319" i="7"/>
  <c r="AW396" i="7"/>
  <c r="AW401" i="7"/>
  <c r="AW229" i="7"/>
  <c r="AW259" i="7"/>
  <c r="AW370" i="7"/>
  <c r="AW413" i="7"/>
  <c r="AW402" i="7"/>
  <c r="AW353" i="7"/>
  <c r="AW381" i="7"/>
  <c r="AW290" i="7"/>
  <c r="AW388" i="7"/>
  <c r="AW291" i="7"/>
  <c r="AW337" i="7"/>
  <c r="AW230" i="7"/>
  <c r="AW292" i="7"/>
  <c r="AV382" i="7"/>
  <c r="AV213" i="7"/>
  <c r="AV238" i="7"/>
  <c r="AV383" i="7"/>
  <c r="AV267" i="7"/>
  <c r="AV354" i="7"/>
  <c r="AV334" i="7"/>
  <c r="AV327" i="7"/>
  <c r="AV214" i="7"/>
  <c r="AV298" i="7"/>
  <c r="AV343" i="7"/>
  <c r="AV268" i="7"/>
  <c r="AV246" i="7"/>
  <c r="AV239" i="7"/>
  <c r="AV253" i="7"/>
  <c r="AV299" i="7"/>
  <c r="AV320" i="7"/>
  <c r="AV300" i="7"/>
  <c r="AV321" i="7"/>
  <c r="AV287" i="7"/>
  <c r="AV310" i="7"/>
  <c r="AV269" i="7"/>
  <c r="AV219" i="7"/>
  <c r="AV293" i="7"/>
  <c r="AV274" i="7"/>
  <c r="AV355" i="7"/>
  <c r="AV215" i="7"/>
  <c r="AV301" i="7"/>
  <c r="AV247" i="7"/>
  <c r="AV302" i="7"/>
  <c r="AV403" i="7"/>
  <c r="AV366" i="7"/>
  <c r="AV240" i="7"/>
  <c r="AV384" i="7"/>
  <c r="AV335" i="7"/>
  <c r="AV220" i="7"/>
  <c r="AV397" i="7"/>
  <c r="AV303" i="7"/>
  <c r="AV216" i="7"/>
  <c r="AV260" i="7"/>
  <c r="AV404" i="7"/>
  <c r="AV231" i="7"/>
  <c r="AV385" i="7"/>
  <c r="AV311" i="7"/>
  <c r="AV356" i="7"/>
  <c r="AV261" i="7"/>
  <c r="AV241" i="7"/>
  <c r="AV357" i="7"/>
  <c r="AV294" i="7"/>
  <c r="AV389" i="7"/>
  <c r="AV398" i="7"/>
  <c r="AV344" i="7"/>
  <c r="AV312" i="7"/>
  <c r="AV254" i="7"/>
  <c r="AV262" i="7"/>
  <c r="AV275" i="7"/>
  <c r="AV338" i="7"/>
  <c r="AV345" i="7"/>
  <c r="AV217" i="7"/>
  <c r="AV371" i="7"/>
  <c r="AV304" i="7"/>
  <c r="AV372" i="7"/>
  <c r="AV242" i="7"/>
  <c r="AV390" i="7"/>
  <c r="AV346" i="7"/>
  <c r="AV295" i="7"/>
  <c r="AV328" i="7"/>
  <c r="AV405" i="7"/>
  <c r="AV221" i="7"/>
  <c r="AV270" i="7"/>
  <c r="AV406" i="7"/>
  <c r="AV347" i="7"/>
  <c r="AV358" i="7"/>
  <c r="AV322" i="7"/>
  <c r="AV373" i="7"/>
  <c r="AV232" i="7"/>
  <c r="AV248" i="7"/>
  <c r="AV305" i="7"/>
  <c r="AV233" i="7"/>
  <c r="AV348" i="7"/>
  <c r="AV339" i="7"/>
  <c r="AV349" i="7"/>
  <c r="AV313" i="7"/>
  <c r="AV243" i="7"/>
  <c r="AV249" i="7"/>
  <c r="AV386" i="7"/>
  <c r="AV296" i="7"/>
  <c r="AV222" i="7"/>
  <c r="AV329" i="7"/>
  <c r="AV263" i="7"/>
  <c r="AV323" i="7"/>
  <c r="AV223" i="7"/>
  <c r="AV340" i="7"/>
  <c r="AV276" i="7"/>
  <c r="AV255" i="7"/>
  <c r="AV359" i="7"/>
  <c r="AV306" i="7"/>
  <c r="AV288" i="7"/>
  <c r="AV271" i="7"/>
  <c r="AV250" i="7"/>
  <c r="AV409" i="7"/>
  <c r="AV391" i="7"/>
  <c r="AV330" i="7"/>
  <c r="AV387" i="7"/>
  <c r="AV374" i="7"/>
  <c r="AV350" i="7"/>
  <c r="AV272" i="7"/>
  <c r="AV277" i="7"/>
  <c r="AV392" i="7"/>
  <c r="AV399" i="7"/>
  <c r="AV244" i="7"/>
  <c r="AV314" i="7"/>
  <c r="AV256" i="7"/>
  <c r="AV324" i="7"/>
  <c r="AV282" i="7"/>
  <c r="AV251" i="7"/>
  <c r="AV264" i="7"/>
  <c r="AV325" i="7"/>
  <c r="AV283" i="7"/>
  <c r="AV252" i="7"/>
  <c r="AV367" i="7"/>
  <c r="AV224" i="7"/>
  <c r="AV225" i="7"/>
  <c r="AV400" i="7"/>
  <c r="AV289" i="7"/>
  <c r="AV375" i="7"/>
  <c r="AV226" i="7"/>
  <c r="AV234" i="7"/>
  <c r="AV307" i="7"/>
  <c r="AV227" i="7"/>
  <c r="AV341" i="7"/>
  <c r="AV284" i="7"/>
  <c r="AV376" i="7"/>
  <c r="AV273" i="7"/>
  <c r="AV351" i="7"/>
  <c r="AV235" i="7"/>
  <c r="AV236" i="7"/>
  <c r="AV410" i="7"/>
  <c r="AV237" i="7"/>
  <c r="AV360" i="7"/>
  <c r="AV361" i="7"/>
  <c r="AV336" i="7"/>
  <c r="AV297" i="7"/>
  <c r="AV245" i="7"/>
  <c r="AV393" i="7"/>
  <c r="AV257" i="7"/>
  <c r="AV258" i="7"/>
  <c r="AV218" i="7"/>
  <c r="AV326" i="7"/>
  <c r="AV265" i="7"/>
  <c r="AV368" i="7"/>
  <c r="AV228" i="7"/>
  <c r="AV411" i="7"/>
  <c r="AV278" i="7"/>
  <c r="AV377" i="7"/>
  <c r="AV315" i="7"/>
  <c r="AV331" i="7"/>
  <c r="AV279" i="7"/>
  <c r="AV280" i="7"/>
  <c r="AV316" i="7"/>
  <c r="AV285" i="7"/>
  <c r="AV407" i="7"/>
  <c r="AV332" i="7"/>
  <c r="AV378" i="7"/>
  <c r="AV362" i="7"/>
  <c r="AV281" i="7"/>
  <c r="AV379" i="7"/>
  <c r="AV412" i="7"/>
  <c r="AV394" i="7"/>
  <c r="AV308" i="7"/>
  <c r="AV352" i="7"/>
  <c r="AV408" i="7"/>
  <c r="AV363" i="7"/>
  <c r="AV317" i="7"/>
  <c r="AV364" i="7"/>
  <c r="AV395" i="7"/>
  <c r="AV365" i="7"/>
  <c r="AV309" i="7"/>
  <c r="AV369" i="7"/>
  <c r="AV286" i="7"/>
  <c r="AV318" i="7"/>
  <c r="AV333" i="7"/>
  <c r="AV380" i="7"/>
  <c r="AV342" i="7"/>
  <c r="AV266" i="7"/>
  <c r="AV319" i="7"/>
  <c r="AV396" i="7"/>
  <c r="AV401" i="7"/>
  <c r="AV229" i="7"/>
  <c r="AV259" i="7"/>
  <c r="AV370" i="7"/>
  <c r="AV413" i="7"/>
  <c r="AV402" i="7"/>
  <c r="AV353" i="7"/>
  <c r="AV381" i="7"/>
  <c r="AV290" i="7"/>
  <c r="AV388" i="7"/>
  <c r="AV291" i="7"/>
  <c r="AV337" i="7"/>
  <c r="AV230" i="7"/>
  <c r="AV292" i="7"/>
  <c r="AU382" i="7"/>
  <c r="AU213" i="7"/>
  <c r="AU238" i="7"/>
  <c r="AU383" i="7"/>
  <c r="AU267" i="7"/>
  <c r="AU354" i="7"/>
  <c r="AU334" i="7"/>
  <c r="AU327" i="7"/>
  <c r="AU214" i="7"/>
  <c r="AU298" i="7"/>
  <c r="AU343" i="7"/>
  <c r="AU268" i="7"/>
  <c r="AU246" i="7"/>
  <c r="AU239" i="7"/>
  <c r="AU253" i="7"/>
  <c r="AU299" i="7"/>
  <c r="AU320" i="7"/>
  <c r="AU300" i="7"/>
  <c r="AU321" i="7"/>
  <c r="AU287" i="7"/>
  <c r="AU310" i="7"/>
  <c r="AU269" i="7"/>
  <c r="AU219" i="7"/>
  <c r="AU293" i="7"/>
  <c r="AU274" i="7"/>
  <c r="AU355" i="7"/>
  <c r="AU215" i="7"/>
  <c r="AU301" i="7"/>
  <c r="AU247" i="7"/>
  <c r="AU302" i="7"/>
  <c r="AU403" i="7"/>
  <c r="AU366" i="7"/>
  <c r="AU240" i="7"/>
  <c r="AU384" i="7"/>
  <c r="AU335" i="7"/>
  <c r="AU220" i="7"/>
  <c r="AU397" i="7"/>
  <c r="AU303" i="7"/>
  <c r="AU216" i="7"/>
  <c r="AU260" i="7"/>
  <c r="AU404" i="7"/>
  <c r="AU231" i="7"/>
  <c r="AU385" i="7"/>
  <c r="AU311" i="7"/>
  <c r="AU356" i="7"/>
  <c r="AU261" i="7"/>
  <c r="AU241" i="7"/>
  <c r="AU357" i="7"/>
  <c r="AU294" i="7"/>
  <c r="AU389" i="7"/>
  <c r="AU398" i="7"/>
  <c r="AU344" i="7"/>
  <c r="AU312" i="7"/>
  <c r="AU254" i="7"/>
  <c r="AU262" i="7"/>
  <c r="AU275" i="7"/>
  <c r="AU338" i="7"/>
  <c r="AU345" i="7"/>
  <c r="AU217" i="7"/>
  <c r="AU371" i="7"/>
  <c r="AU304" i="7"/>
  <c r="AU372" i="7"/>
  <c r="AU242" i="7"/>
  <c r="AU390" i="7"/>
  <c r="AU346" i="7"/>
  <c r="AU295" i="7"/>
  <c r="AU328" i="7"/>
  <c r="AU405" i="7"/>
  <c r="AU221" i="7"/>
  <c r="AU270" i="7"/>
  <c r="AU406" i="7"/>
  <c r="AU347" i="7"/>
  <c r="AU358" i="7"/>
  <c r="AU322" i="7"/>
  <c r="AU373" i="7"/>
  <c r="AU232" i="7"/>
  <c r="AU248" i="7"/>
  <c r="AU305" i="7"/>
  <c r="AU233" i="7"/>
  <c r="AU348" i="7"/>
  <c r="AU339" i="7"/>
  <c r="AU349" i="7"/>
  <c r="AU313" i="7"/>
  <c r="AU243" i="7"/>
  <c r="AU249" i="7"/>
  <c r="AU386" i="7"/>
  <c r="AU296" i="7"/>
  <c r="AU222" i="7"/>
  <c r="AU329" i="7"/>
  <c r="AU263" i="7"/>
  <c r="AU323" i="7"/>
  <c r="AU223" i="7"/>
  <c r="AU340" i="7"/>
  <c r="AU276" i="7"/>
  <c r="AU255" i="7"/>
  <c r="AU359" i="7"/>
  <c r="AU306" i="7"/>
  <c r="AU288" i="7"/>
  <c r="AU271" i="7"/>
  <c r="AU250" i="7"/>
  <c r="AU409" i="7"/>
  <c r="AU391" i="7"/>
  <c r="AU330" i="7"/>
  <c r="AU387" i="7"/>
  <c r="AU374" i="7"/>
  <c r="AU350" i="7"/>
  <c r="AU272" i="7"/>
  <c r="AU277" i="7"/>
  <c r="AU392" i="7"/>
  <c r="AU399" i="7"/>
  <c r="AU244" i="7"/>
  <c r="AU314" i="7"/>
  <c r="AU256" i="7"/>
  <c r="AU324" i="7"/>
  <c r="AU282" i="7"/>
  <c r="AU251" i="7"/>
  <c r="AU264" i="7"/>
  <c r="AU325" i="7"/>
  <c r="AU283" i="7"/>
  <c r="AU252" i="7"/>
  <c r="AU367" i="7"/>
  <c r="AU224" i="7"/>
  <c r="AU225" i="7"/>
  <c r="AU400" i="7"/>
  <c r="AU289" i="7"/>
  <c r="AU375" i="7"/>
  <c r="AU226" i="7"/>
  <c r="AU234" i="7"/>
  <c r="AU307" i="7"/>
  <c r="AU227" i="7"/>
  <c r="AU341" i="7"/>
  <c r="AU284" i="7"/>
  <c r="AU376" i="7"/>
  <c r="AU273" i="7"/>
  <c r="AU351" i="7"/>
  <c r="AU235" i="7"/>
  <c r="AU236" i="7"/>
  <c r="AU410" i="7"/>
  <c r="AU237" i="7"/>
  <c r="AU360" i="7"/>
  <c r="AU361" i="7"/>
  <c r="AU336" i="7"/>
  <c r="AU297" i="7"/>
  <c r="AU245" i="7"/>
  <c r="AU393" i="7"/>
  <c r="AU257" i="7"/>
  <c r="AU258" i="7"/>
  <c r="AU218" i="7"/>
  <c r="AU326" i="7"/>
  <c r="AU265" i="7"/>
  <c r="AU368" i="7"/>
  <c r="AU228" i="7"/>
  <c r="AU411" i="7"/>
  <c r="AU278" i="7"/>
  <c r="AU377" i="7"/>
  <c r="AU315" i="7"/>
  <c r="AU331" i="7"/>
  <c r="AU279" i="7"/>
  <c r="AU280" i="7"/>
  <c r="AU316" i="7"/>
  <c r="AU285" i="7"/>
  <c r="AU407" i="7"/>
  <c r="AU332" i="7"/>
  <c r="AU378" i="7"/>
  <c r="AU362" i="7"/>
  <c r="AU281" i="7"/>
  <c r="AU379" i="7"/>
  <c r="AU412" i="7"/>
  <c r="AU394" i="7"/>
  <c r="AU308" i="7"/>
  <c r="AU352" i="7"/>
  <c r="AU408" i="7"/>
  <c r="AU363" i="7"/>
  <c r="AU317" i="7"/>
  <c r="AU364" i="7"/>
  <c r="AU395" i="7"/>
  <c r="AU365" i="7"/>
  <c r="AU309" i="7"/>
  <c r="AU369" i="7"/>
  <c r="AU286" i="7"/>
  <c r="AU318" i="7"/>
  <c r="AU333" i="7"/>
  <c r="AU380" i="7"/>
  <c r="AU342" i="7"/>
  <c r="AU266" i="7"/>
  <c r="AU319" i="7"/>
  <c r="AU396" i="7"/>
  <c r="AU401" i="7"/>
  <c r="AU229" i="7"/>
  <c r="AU259" i="7"/>
  <c r="AU370" i="7"/>
  <c r="AU413" i="7"/>
  <c r="AU402" i="7"/>
  <c r="AU353" i="7"/>
  <c r="AU381" i="7"/>
  <c r="AU290" i="7"/>
  <c r="AU388" i="7"/>
  <c r="AU291" i="7"/>
  <c r="AU337" i="7"/>
  <c r="AU230" i="7"/>
  <c r="AU292" i="7"/>
  <c r="AT382" i="7"/>
  <c r="AT213" i="7"/>
  <c r="AT238" i="7"/>
  <c r="AT383" i="7"/>
  <c r="AT267" i="7"/>
  <c r="AT354" i="7"/>
  <c r="AT334" i="7"/>
  <c r="AT327" i="7"/>
  <c r="AT214" i="7"/>
  <c r="AT298" i="7"/>
  <c r="AT343" i="7"/>
  <c r="AT268" i="7"/>
  <c r="AT246" i="7"/>
  <c r="AT239" i="7"/>
  <c r="AT253" i="7"/>
  <c r="AT299" i="7"/>
  <c r="AT320" i="7"/>
  <c r="AT300" i="7"/>
  <c r="AT321" i="7"/>
  <c r="AT287" i="7"/>
  <c r="AT310" i="7"/>
  <c r="AT269" i="7"/>
  <c r="AT219" i="7"/>
  <c r="AT293" i="7"/>
  <c r="AT274" i="7"/>
  <c r="AT355" i="7"/>
  <c r="AT215" i="7"/>
  <c r="AT301" i="7"/>
  <c r="AT247" i="7"/>
  <c r="AT302" i="7"/>
  <c r="AT403" i="7"/>
  <c r="AT366" i="7"/>
  <c r="AT240" i="7"/>
  <c r="AT384" i="7"/>
  <c r="AT335" i="7"/>
  <c r="AT220" i="7"/>
  <c r="AT397" i="7"/>
  <c r="AT303" i="7"/>
  <c r="AT216" i="7"/>
  <c r="AT260" i="7"/>
  <c r="AT404" i="7"/>
  <c r="AT231" i="7"/>
  <c r="AT385" i="7"/>
  <c r="AT311" i="7"/>
  <c r="AT356" i="7"/>
  <c r="AT261" i="7"/>
  <c r="AT241" i="7"/>
  <c r="AT357" i="7"/>
  <c r="AT294" i="7"/>
  <c r="AT389" i="7"/>
  <c r="AT398" i="7"/>
  <c r="AT344" i="7"/>
  <c r="AT312" i="7"/>
  <c r="AT254" i="7"/>
  <c r="AT262" i="7"/>
  <c r="AT275" i="7"/>
  <c r="AT338" i="7"/>
  <c r="AT345" i="7"/>
  <c r="AT217" i="7"/>
  <c r="AT371" i="7"/>
  <c r="AT304" i="7"/>
  <c r="AT372" i="7"/>
  <c r="AT242" i="7"/>
  <c r="AT390" i="7"/>
  <c r="AT346" i="7"/>
  <c r="AT295" i="7"/>
  <c r="AT328" i="7"/>
  <c r="AT405" i="7"/>
  <c r="AT221" i="7"/>
  <c r="AT270" i="7"/>
  <c r="AT406" i="7"/>
  <c r="AT347" i="7"/>
  <c r="AT358" i="7"/>
  <c r="AT322" i="7"/>
  <c r="AT373" i="7"/>
  <c r="AT232" i="7"/>
  <c r="AT248" i="7"/>
  <c r="AT305" i="7"/>
  <c r="AT233" i="7"/>
  <c r="AT348" i="7"/>
  <c r="AT339" i="7"/>
  <c r="AT349" i="7"/>
  <c r="AT313" i="7"/>
  <c r="AT243" i="7"/>
  <c r="AT249" i="7"/>
  <c r="AT386" i="7"/>
  <c r="AT296" i="7"/>
  <c r="AT222" i="7"/>
  <c r="AT329" i="7"/>
  <c r="AT263" i="7"/>
  <c r="AT323" i="7"/>
  <c r="AT223" i="7"/>
  <c r="AT340" i="7"/>
  <c r="AT276" i="7"/>
  <c r="AT255" i="7"/>
  <c r="AT359" i="7"/>
  <c r="AT306" i="7"/>
  <c r="AT288" i="7"/>
  <c r="AT271" i="7"/>
  <c r="AT250" i="7"/>
  <c r="AT409" i="7"/>
  <c r="AT391" i="7"/>
  <c r="AT330" i="7"/>
  <c r="AT387" i="7"/>
  <c r="AT374" i="7"/>
  <c r="AT350" i="7"/>
  <c r="AT272" i="7"/>
  <c r="AT277" i="7"/>
  <c r="AT392" i="7"/>
  <c r="AT399" i="7"/>
  <c r="AT244" i="7"/>
  <c r="AT314" i="7"/>
  <c r="AT256" i="7"/>
  <c r="AT324" i="7"/>
  <c r="AT282" i="7"/>
  <c r="AT251" i="7"/>
  <c r="AT264" i="7"/>
  <c r="AT325" i="7"/>
  <c r="AT283" i="7"/>
  <c r="AT252" i="7"/>
  <c r="AT367" i="7"/>
  <c r="AT224" i="7"/>
  <c r="AT225" i="7"/>
  <c r="AT400" i="7"/>
  <c r="AT289" i="7"/>
  <c r="AT375" i="7"/>
  <c r="AT226" i="7"/>
  <c r="AT234" i="7"/>
  <c r="AT307" i="7"/>
  <c r="AT227" i="7"/>
  <c r="AT341" i="7"/>
  <c r="AT284" i="7"/>
  <c r="AT376" i="7"/>
  <c r="AT273" i="7"/>
  <c r="AT351" i="7"/>
  <c r="AT235" i="7"/>
  <c r="AT236" i="7"/>
  <c r="AT410" i="7"/>
  <c r="AT237" i="7"/>
  <c r="AT360" i="7"/>
  <c r="AT361" i="7"/>
  <c r="AT336" i="7"/>
  <c r="AT297" i="7"/>
  <c r="AT245" i="7"/>
  <c r="AT393" i="7"/>
  <c r="AT257" i="7"/>
  <c r="AT258" i="7"/>
  <c r="AT218" i="7"/>
  <c r="AT326" i="7"/>
  <c r="AT265" i="7"/>
  <c r="AT368" i="7"/>
  <c r="AT228" i="7"/>
  <c r="AT411" i="7"/>
  <c r="AT278" i="7"/>
  <c r="AT377" i="7"/>
  <c r="AT315" i="7"/>
  <c r="AT331" i="7"/>
  <c r="AT279" i="7"/>
  <c r="AT280" i="7"/>
  <c r="AT316" i="7"/>
  <c r="AT285" i="7"/>
  <c r="AT407" i="7"/>
  <c r="AT332" i="7"/>
  <c r="AT378" i="7"/>
  <c r="AT362" i="7"/>
  <c r="AT281" i="7"/>
  <c r="AT379" i="7"/>
  <c r="AT412" i="7"/>
  <c r="AT394" i="7"/>
  <c r="AT308" i="7"/>
  <c r="AT352" i="7"/>
  <c r="AT408" i="7"/>
  <c r="AT363" i="7"/>
  <c r="AT317" i="7"/>
  <c r="AT364" i="7"/>
  <c r="AT395" i="7"/>
  <c r="AT365" i="7"/>
  <c r="AT309" i="7"/>
  <c r="AT369" i="7"/>
  <c r="AT286" i="7"/>
  <c r="AT318" i="7"/>
  <c r="AT333" i="7"/>
  <c r="AT380" i="7"/>
  <c r="AT342" i="7"/>
  <c r="AT266" i="7"/>
  <c r="AT319" i="7"/>
  <c r="AT396" i="7"/>
  <c r="AT401" i="7"/>
  <c r="AT229" i="7"/>
  <c r="AT259" i="7"/>
  <c r="AT370" i="7"/>
  <c r="AT413" i="7"/>
  <c r="AT402" i="7"/>
  <c r="AT353" i="7"/>
  <c r="AT381" i="7"/>
  <c r="AT290" i="7"/>
  <c r="AT388" i="7"/>
  <c r="AT291" i="7"/>
  <c r="AT337" i="7"/>
  <c r="AT230" i="7"/>
  <c r="AT292" i="7"/>
  <c r="BM9" i="7"/>
  <c r="BM10" i="7"/>
  <c r="BM11" i="7"/>
  <c r="BM416" i="7" s="1"/>
  <c r="BM12" i="7"/>
  <c r="BM13" i="7"/>
  <c r="BM14" i="7"/>
  <c r="BM15" i="7"/>
  <c r="BM16" i="7"/>
  <c r="BM17" i="7"/>
  <c r="BM18" i="7"/>
  <c r="BM19" i="7"/>
  <c r="BM20" i="7"/>
  <c r="BM21" i="7"/>
  <c r="BM22" i="7"/>
  <c r="BM23" i="7"/>
  <c r="BM24" i="7"/>
  <c r="BM25" i="7"/>
  <c r="BM26" i="7"/>
  <c r="BM27" i="7"/>
  <c r="BM28" i="7"/>
  <c r="BM29" i="7"/>
  <c r="BM30" i="7"/>
  <c r="BM31" i="7"/>
  <c r="BM32" i="7"/>
  <c r="BM33" i="7"/>
  <c r="BM34" i="7"/>
  <c r="BM35" i="7"/>
  <c r="BM36" i="7"/>
  <c r="BM37" i="7"/>
  <c r="BM38" i="7"/>
  <c r="BM39" i="7"/>
  <c r="BM40" i="7"/>
  <c r="BM41" i="7"/>
  <c r="BM42" i="7"/>
  <c r="BM43" i="7"/>
  <c r="BM44" i="7"/>
  <c r="BM45" i="7"/>
  <c r="BM46" i="7"/>
  <c r="BM47" i="7"/>
  <c r="BM48" i="7"/>
  <c r="BM49" i="7"/>
  <c r="BM50" i="7"/>
  <c r="BM51" i="7"/>
  <c r="BM52" i="7"/>
  <c r="BM53" i="7"/>
  <c r="BM54" i="7"/>
  <c r="BM55" i="7"/>
  <c r="BM56" i="7"/>
  <c r="BM57" i="7"/>
  <c r="BM58" i="7"/>
  <c r="BM59" i="7"/>
  <c r="BM60" i="7"/>
  <c r="BM61" i="7"/>
  <c r="BM62" i="7"/>
  <c r="BM63" i="7"/>
  <c r="BM64" i="7"/>
  <c r="BM65" i="7"/>
  <c r="BM66" i="7"/>
  <c r="BM67" i="7"/>
  <c r="BM68" i="7"/>
  <c r="BM69" i="7"/>
  <c r="BM70" i="7"/>
  <c r="BM71" i="7"/>
  <c r="BM72" i="7"/>
  <c r="BM73" i="7"/>
  <c r="BM74" i="7"/>
  <c r="BM75" i="7"/>
  <c r="BM76" i="7"/>
  <c r="BM77" i="7"/>
  <c r="BM78" i="7"/>
  <c r="BM79" i="7"/>
  <c r="BM80" i="7"/>
  <c r="BM81" i="7"/>
  <c r="BM82" i="7"/>
  <c r="BM83" i="7"/>
  <c r="BM84" i="7"/>
  <c r="BM85" i="7"/>
  <c r="BM86" i="7"/>
  <c r="BM87" i="7"/>
  <c r="BM88" i="7"/>
  <c r="BM89" i="7"/>
  <c r="BM90" i="7"/>
  <c r="BM91" i="7"/>
  <c r="BM92" i="7"/>
  <c r="BM93" i="7"/>
  <c r="BM94" i="7"/>
  <c r="BM95" i="7"/>
  <c r="BM96" i="7"/>
  <c r="BM97" i="7"/>
  <c r="BM98" i="7"/>
  <c r="BM99" i="7"/>
  <c r="BM100" i="7"/>
  <c r="BM101" i="7"/>
  <c r="BM102" i="7"/>
  <c r="BM103" i="7"/>
  <c r="BM104" i="7"/>
  <c r="BM105" i="7"/>
  <c r="BM106" i="7"/>
  <c r="BM107" i="7"/>
  <c r="BM108" i="7"/>
  <c r="BM109" i="7"/>
  <c r="BM110" i="7"/>
  <c r="BM111" i="7"/>
  <c r="BM112" i="7"/>
  <c r="BM113" i="7"/>
  <c r="BM114" i="7"/>
  <c r="BM115" i="7"/>
  <c r="BM116" i="7"/>
  <c r="BM117" i="7"/>
  <c r="BM118" i="7"/>
  <c r="BM119" i="7"/>
  <c r="BM120" i="7"/>
  <c r="BM121" i="7"/>
  <c r="BM122" i="7"/>
  <c r="BM123" i="7"/>
  <c r="BM124" i="7"/>
  <c r="BM125" i="7"/>
  <c r="BM126" i="7"/>
  <c r="BM127" i="7"/>
  <c r="BM128" i="7"/>
  <c r="BM129" i="7"/>
  <c r="BM130" i="7"/>
  <c r="BM131" i="7"/>
  <c r="BM132" i="7"/>
  <c r="BM133" i="7"/>
  <c r="BM134" i="7"/>
  <c r="BM135" i="7"/>
  <c r="BM136" i="7"/>
  <c r="BM137" i="7"/>
  <c r="BM138" i="7"/>
  <c r="BM139" i="7"/>
  <c r="BM140" i="7"/>
  <c r="BM141" i="7"/>
  <c r="BM142" i="7"/>
  <c r="BM143" i="7"/>
  <c r="BM144" i="7"/>
  <c r="BM145" i="7"/>
  <c r="BM146" i="7"/>
  <c r="BM147" i="7"/>
  <c r="BM148" i="7"/>
  <c r="BM149" i="7"/>
  <c r="BM150" i="7"/>
  <c r="BM151" i="7"/>
  <c r="BM152" i="7"/>
  <c r="BM153" i="7"/>
  <c r="BM154" i="7"/>
  <c r="BM155" i="7"/>
  <c r="BM156" i="7"/>
  <c r="BM157" i="7"/>
  <c r="BM158" i="7"/>
  <c r="BM159" i="7"/>
  <c r="BM160" i="7"/>
  <c r="BM161" i="7"/>
  <c r="BM162" i="7"/>
  <c r="BM163" i="7"/>
  <c r="BM164" i="7"/>
  <c r="BM165" i="7"/>
  <c r="BM166" i="7"/>
  <c r="BM167" i="7"/>
  <c r="BM168" i="7"/>
  <c r="BM169" i="7"/>
  <c r="BM170" i="7"/>
  <c r="BM171" i="7"/>
  <c r="BM172" i="7"/>
  <c r="BM173" i="7"/>
  <c r="BM174" i="7"/>
  <c r="BM175" i="7"/>
  <c r="BM176" i="7"/>
  <c r="BM177" i="7"/>
  <c r="BM178" i="7"/>
  <c r="BM179" i="7"/>
  <c r="BM180" i="7"/>
  <c r="BM181" i="7"/>
  <c r="BM182" i="7"/>
  <c r="BM183" i="7"/>
  <c r="BM184" i="7"/>
  <c r="BM185" i="7"/>
  <c r="BM186" i="7"/>
  <c r="BM187" i="7"/>
  <c r="BM188" i="7"/>
  <c r="BM189" i="7"/>
  <c r="BM190" i="7"/>
  <c r="BM191" i="7"/>
  <c r="BM192" i="7"/>
  <c r="BM193" i="7"/>
  <c r="BM194" i="7"/>
  <c r="BM195" i="7"/>
  <c r="BM196" i="7"/>
  <c r="BM197" i="7"/>
  <c r="BM198" i="7"/>
  <c r="BM199" i="7"/>
  <c r="BM200" i="7"/>
  <c r="BM201" i="7"/>
  <c r="BM202" i="7"/>
  <c r="BM203" i="7"/>
  <c r="BM204" i="7"/>
  <c r="BM205" i="7"/>
  <c r="BM206" i="7"/>
  <c r="BM207" i="7"/>
  <c r="BM208" i="7"/>
  <c r="BM209" i="7"/>
  <c r="BM210" i="7"/>
  <c r="BM211" i="7"/>
  <c r="BM212" i="7"/>
  <c r="BL9" i="7"/>
  <c r="BL10" i="7"/>
  <c r="BL416" i="7" s="1"/>
  <c r="BL11" i="7"/>
  <c r="BL12" i="7"/>
  <c r="BL13" i="7"/>
  <c r="BL14" i="7"/>
  <c r="BL15" i="7"/>
  <c r="BL16" i="7"/>
  <c r="BL17" i="7"/>
  <c r="BL18" i="7"/>
  <c r="BL19" i="7"/>
  <c r="BL20" i="7"/>
  <c r="BL21" i="7"/>
  <c r="BL22" i="7"/>
  <c r="BL23" i="7"/>
  <c r="BL24" i="7"/>
  <c r="BL25" i="7"/>
  <c r="BL26" i="7"/>
  <c r="BL27" i="7"/>
  <c r="BL28" i="7"/>
  <c r="BL29" i="7"/>
  <c r="BL30" i="7"/>
  <c r="BL31" i="7"/>
  <c r="BL32" i="7"/>
  <c r="BL33" i="7"/>
  <c r="BL34" i="7"/>
  <c r="BL35" i="7"/>
  <c r="BL36" i="7"/>
  <c r="BL37" i="7"/>
  <c r="BL38" i="7"/>
  <c r="BL39" i="7"/>
  <c r="BL40" i="7"/>
  <c r="BL41" i="7"/>
  <c r="BL42" i="7"/>
  <c r="BL43" i="7"/>
  <c r="BL44" i="7"/>
  <c r="BL45" i="7"/>
  <c r="BL46" i="7"/>
  <c r="BL47" i="7"/>
  <c r="BL48" i="7"/>
  <c r="BL49" i="7"/>
  <c r="BL50" i="7"/>
  <c r="BL51" i="7"/>
  <c r="BL52" i="7"/>
  <c r="BL53" i="7"/>
  <c r="BL54" i="7"/>
  <c r="BL55" i="7"/>
  <c r="BL56" i="7"/>
  <c r="BL57" i="7"/>
  <c r="BL58" i="7"/>
  <c r="BL59" i="7"/>
  <c r="BL60" i="7"/>
  <c r="BL61" i="7"/>
  <c r="BL62" i="7"/>
  <c r="BL63" i="7"/>
  <c r="BL64" i="7"/>
  <c r="BL65" i="7"/>
  <c r="BL66" i="7"/>
  <c r="BL67" i="7"/>
  <c r="BL68" i="7"/>
  <c r="BL69" i="7"/>
  <c r="BL70" i="7"/>
  <c r="BL71" i="7"/>
  <c r="BL72" i="7"/>
  <c r="BL73" i="7"/>
  <c r="BL74" i="7"/>
  <c r="BL75" i="7"/>
  <c r="BL76" i="7"/>
  <c r="BL77" i="7"/>
  <c r="BL78" i="7"/>
  <c r="BL79" i="7"/>
  <c r="BL80" i="7"/>
  <c r="BL81" i="7"/>
  <c r="BL82" i="7"/>
  <c r="BL83" i="7"/>
  <c r="BL84" i="7"/>
  <c r="BL85" i="7"/>
  <c r="BL86" i="7"/>
  <c r="BL87" i="7"/>
  <c r="BL88" i="7"/>
  <c r="BL89" i="7"/>
  <c r="BL90" i="7"/>
  <c r="BL91" i="7"/>
  <c r="BL92" i="7"/>
  <c r="BL93" i="7"/>
  <c r="BL94" i="7"/>
  <c r="BL95" i="7"/>
  <c r="BL96" i="7"/>
  <c r="BL97" i="7"/>
  <c r="BL98" i="7"/>
  <c r="BL99" i="7"/>
  <c r="BL100" i="7"/>
  <c r="BL101" i="7"/>
  <c r="BL102" i="7"/>
  <c r="BL103" i="7"/>
  <c r="BL104" i="7"/>
  <c r="BL105" i="7"/>
  <c r="BL106" i="7"/>
  <c r="BL107" i="7"/>
  <c r="BL108" i="7"/>
  <c r="BL109" i="7"/>
  <c r="BL110" i="7"/>
  <c r="BL111" i="7"/>
  <c r="BL112" i="7"/>
  <c r="BL113" i="7"/>
  <c r="BL114" i="7"/>
  <c r="BL115" i="7"/>
  <c r="BL116" i="7"/>
  <c r="BL117" i="7"/>
  <c r="BL118" i="7"/>
  <c r="BL119" i="7"/>
  <c r="BL120" i="7"/>
  <c r="BL121" i="7"/>
  <c r="BL122" i="7"/>
  <c r="BL123" i="7"/>
  <c r="BL124" i="7"/>
  <c r="BL125" i="7"/>
  <c r="BL126" i="7"/>
  <c r="BL127" i="7"/>
  <c r="BL128" i="7"/>
  <c r="BL129" i="7"/>
  <c r="BL130" i="7"/>
  <c r="BL131" i="7"/>
  <c r="BL132" i="7"/>
  <c r="BL133" i="7"/>
  <c r="BL134" i="7"/>
  <c r="BL135" i="7"/>
  <c r="BL136" i="7"/>
  <c r="BL137" i="7"/>
  <c r="BL138" i="7"/>
  <c r="BL139" i="7"/>
  <c r="BL140" i="7"/>
  <c r="BL141" i="7"/>
  <c r="BL142" i="7"/>
  <c r="BL143" i="7"/>
  <c r="BL144" i="7"/>
  <c r="BL145" i="7"/>
  <c r="BL146" i="7"/>
  <c r="BL147" i="7"/>
  <c r="BL148" i="7"/>
  <c r="BL149" i="7"/>
  <c r="BL150" i="7"/>
  <c r="BL151" i="7"/>
  <c r="BL152" i="7"/>
  <c r="BL153" i="7"/>
  <c r="BL154" i="7"/>
  <c r="BL155" i="7"/>
  <c r="BL156" i="7"/>
  <c r="BL157" i="7"/>
  <c r="BL158" i="7"/>
  <c r="BL159" i="7"/>
  <c r="BL160" i="7"/>
  <c r="BL161" i="7"/>
  <c r="BL162" i="7"/>
  <c r="BL163" i="7"/>
  <c r="BL164" i="7"/>
  <c r="BL165" i="7"/>
  <c r="BL166" i="7"/>
  <c r="BL167" i="7"/>
  <c r="BL168" i="7"/>
  <c r="BL169" i="7"/>
  <c r="BL170" i="7"/>
  <c r="BL171" i="7"/>
  <c r="BL172" i="7"/>
  <c r="BL173" i="7"/>
  <c r="BL174" i="7"/>
  <c r="BL175" i="7"/>
  <c r="BL176" i="7"/>
  <c r="BL177" i="7"/>
  <c r="BL178" i="7"/>
  <c r="BL179" i="7"/>
  <c r="BL180" i="7"/>
  <c r="BL181" i="7"/>
  <c r="BL182" i="7"/>
  <c r="BL183" i="7"/>
  <c r="BL184" i="7"/>
  <c r="BL185" i="7"/>
  <c r="BL186" i="7"/>
  <c r="BL187" i="7"/>
  <c r="BL188" i="7"/>
  <c r="BL189" i="7"/>
  <c r="BL190" i="7"/>
  <c r="BL191" i="7"/>
  <c r="BL192" i="7"/>
  <c r="BL193" i="7"/>
  <c r="BL194" i="7"/>
  <c r="BL195" i="7"/>
  <c r="BL196" i="7"/>
  <c r="BL197" i="7"/>
  <c r="BL198" i="7"/>
  <c r="BL199" i="7"/>
  <c r="BL200" i="7"/>
  <c r="BL201" i="7"/>
  <c r="BL202" i="7"/>
  <c r="BL203" i="7"/>
  <c r="BL204" i="7"/>
  <c r="BL205" i="7"/>
  <c r="BL206" i="7"/>
  <c r="BL207" i="7"/>
  <c r="BL208" i="7"/>
  <c r="BL209" i="7"/>
  <c r="BL210" i="7"/>
  <c r="BL211" i="7"/>
  <c r="BL212" i="7"/>
  <c r="BK9" i="7"/>
  <c r="BK10" i="7"/>
  <c r="BK11" i="7"/>
  <c r="BK12" i="7"/>
  <c r="BK13" i="7"/>
  <c r="BK14" i="7"/>
  <c r="BK15" i="7"/>
  <c r="BK16" i="7"/>
  <c r="BK17" i="7"/>
  <c r="BK18" i="7"/>
  <c r="BK19" i="7"/>
  <c r="BK20" i="7"/>
  <c r="BK21" i="7"/>
  <c r="BK22" i="7"/>
  <c r="BK23" i="7"/>
  <c r="BK24" i="7"/>
  <c r="BK25" i="7"/>
  <c r="BK26" i="7"/>
  <c r="BK27" i="7"/>
  <c r="BK28" i="7"/>
  <c r="BK29" i="7"/>
  <c r="BK30" i="7"/>
  <c r="BK31" i="7"/>
  <c r="BK32" i="7"/>
  <c r="BK33" i="7"/>
  <c r="BK34" i="7"/>
  <c r="BK35" i="7"/>
  <c r="BK36" i="7"/>
  <c r="BK37" i="7"/>
  <c r="BK38" i="7"/>
  <c r="BK39" i="7"/>
  <c r="BK40" i="7"/>
  <c r="BK41" i="7"/>
  <c r="BK42" i="7"/>
  <c r="BK43" i="7"/>
  <c r="BK44" i="7"/>
  <c r="BK45" i="7"/>
  <c r="BK46" i="7"/>
  <c r="BK47" i="7"/>
  <c r="BK48" i="7"/>
  <c r="BK49" i="7"/>
  <c r="BK50" i="7"/>
  <c r="BK51" i="7"/>
  <c r="BK52" i="7"/>
  <c r="BK53" i="7"/>
  <c r="BK54" i="7"/>
  <c r="BK55" i="7"/>
  <c r="BK56" i="7"/>
  <c r="BK57" i="7"/>
  <c r="BK58" i="7"/>
  <c r="BK59" i="7"/>
  <c r="BK60" i="7"/>
  <c r="BK61" i="7"/>
  <c r="BK62" i="7"/>
  <c r="BK63" i="7"/>
  <c r="BK64" i="7"/>
  <c r="BK65" i="7"/>
  <c r="BK66" i="7"/>
  <c r="BK67" i="7"/>
  <c r="BK68" i="7"/>
  <c r="BK69" i="7"/>
  <c r="BK70" i="7"/>
  <c r="BK71" i="7"/>
  <c r="BK72" i="7"/>
  <c r="BK73" i="7"/>
  <c r="BK74" i="7"/>
  <c r="BK75" i="7"/>
  <c r="BK76" i="7"/>
  <c r="BK77" i="7"/>
  <c r="BK78" i="7"/>
  <c r="BK79" i="7"/>
  <c r="BK80" i="7"/>
  <c r="BK81" i="7"/>
  <c r="BK82" i="7"/>
  <c r="BK83" i="7"/>
  <c r="BK84" i="7"/>
  <c r="BK85" i="7"/>
  <c r="BK86" i="7"/>
  <c r="BK87" i="7"/>
  <c r="BK88" i="7"/>
  <c r="BK89" i="7"/>
  <c r="BK90" i="7"/>
  <c r="BK91" i="7"/>
  <c r="BK92" i="7"/>
  <c r="BK93" i="7"/>
  <c r="BK94" i="7"/>
  <c r="BK95" i="7"/>
  <c r="BK96" i="7"/>
  <c r="BK97" i="7"/>
  <c r="BK98" i="7"/>
  <c r="BK99" i="7"/>
  <c r="BK100" i="7"/>
  <c r="BK101" i="7"/>
  <c r="BK102" i="7"/>
  <c r="BK103" i="7"/>
  <c r="BK104" i="7"/>
  <c r="BK105" i="7"/>
  <c r="BK106" i="7"/>
  <c r="BK107" i="7"/>
  <c r="BK108" i="7"/>
  <c r="BK109" i="7"/>
  <c r="BK110" i="7"/>
  <c r="BK111" i="7"/>
  <c r="BK112" i="7"/>
  <c r="BK113" i="7"/>
  <c r="BK114" i="7"/>
  <c r="BK115" i="7"/>
  <c r="BK116" i="7"/>
  <c r="BK117" i="7"/>
  <c r="BK118" i="7"/>
  <c r="BK119" i="7"/>
  <c r="BK120" i="7"/>
  <c r="BK121" i="7"/>
  <c r="BK122" i="7"/>
  <c r="BK123" i="7"/>
  <c r="BK124" i="7"/>
  <c r="BK125" i="7"/>
  <c r="BK126" i="7"/>
  <c r="BK127" i="7"/>
  <c r="BK128" i="7"/>
  <c r="BK129" i="7"/>
  <c r="BK130" i="7"/>
  <c r="BK131" i="7"/>
  <c r="BK132" i="7"/>
  <c r="BK133" i="7"/>
  <c r="BK134" i="7"/>
  <c r="BK135" i="7"/>
  <c r="BK136" i="7"/>
  <c r="BK137" i="7"/>
  <c r="BK138" i="7"/>
  <c r="BK139" i="7"/>
  <c r="BK140" i="7"/>
  <c r="BK141" i="7"/>
  <c r="BK142" i="7"/>
  <c r="BK143" i="7"/>
  <c r="BK144" i="7"/>
  <c r="BK145" i="7"/>
  <c r="BK146" i="7"/>
  <c r="BK147" i="7"/>
  <c r="BK148" i="7"/>
  <c r="BK149" i="7"/>
  <c r="BK150" i="7"/>
  <c r="BK151" i="7"/>
  <c r="BK152" i="7"/>
  <c r="BK153" i="7"/>
  <c r="BK154" i="7"/>
  <c r="BK155" i="7"/>
  <c r="BK156" i="7"/>
  <c r="BK157" i="7"/>
  <c r="BK158" i="7"/>
  <c r="BK159" i="7"/>
  <c r="BK160" i="7"/>
  <c r="BK161" i="7"/>
  <c r="BK162" i="7"/>
  <c r="BK163" i="7"/>
  <c r="BK164" i="7"/>
  <c r="BK165" i="7"/>
  <c r="BK166" i="7"/>
  <c r="BK167" i="7"/>
  <c r="BK168" i="7"/>
  <c r="BK169" i="7"/>
  <c r="BK170" i="7"/>
  <c r="BK171" i="7"/>
  <c r="BK172" i="7"/>
  <c r="BK173" i="7"/>
  <c r="BK174" i="7"/>
  <c r="BK175" i="7"/>
  <c r="BK176" i="7"/>
  <c r="BK177" i="7"/>
  <c r="BK178" i="7"/>
  <c r="BK179" i="7"/>
  <c r="BK180" i="7"/>
  <c r="BK181" i="7"/>
  <c r="BK182" i="7"/>
  <c r="BK183" i="7"/>
  <c r="BK184" i="7"/>
  <c r="BK185" i="7"/>
  <c r="BK186" i="7"/>
  <c r="BK187" i="7"/>
  <c r="BK188" i="7"/>
  <c r="BK189" i="7"/>
  <c r="BK190" i="7"/>
  <c r="BK191" i="7"/>
  <c r="BK192" i="7"/>
  <c r="BK193" i="7"/>
  <c r="BK194" i="7"/>
  <c r="BK195" i="7"/>
  <c r="BK196" i="7"/>
  <c r="BK197" i="7"/>
  <c r="BK198" i="7"/>
  <c r="BK199" i="7"/>
  <c r="BK200" i="7"/>
  <c r="BK201" i="7"/>
  <c r="BK202" i="7"/>
  <c r="BK203" i="7"/>
  <c r="BK204" i="7"/>
  <c r="BK205" i="7"/>
  <c r="BK206" i="7"/>
  <c r="BK207" i="7"/>
  <c r="BK208" i="7"/>
  <c r="BK209" i="7"/>
  <c r="BK210" i="7"/>
  <c r="BK211" i="7"/>
  <c r="BK212" i="7"/>
  <c r="BK416" i="7"/>
  <c r="BJ9" i="7"/>
  <c r="BJ10" i="7"/>
  <c r="BJ416" i="7" s="1"/>
  <c r="BJ11" i="7"/>
  <c r="BJ12" i="7"/>
  <c r="BJ13" i="7"/>
  <c r="BJ14" i="7"/>
  <c r="BJ15" i="7"/>
  <c r="BJ16" i="7"/>
  <c r="BJ17" i="7"/>
  <c r="BJ18" i="7"/>
  <c r="BJ19" i="7"/>
  <c r="BJ20" i="7"/>
  <c r="BJ21" i="7"/>
  <c r="BJ22" i="7"/>
  <c r="BJ23" i="7"/>
  <c r="BJ24" i="7"/>
  <c r="BJ25" i="7"/>
  <c r="BJ26" i="7"/>
  <c r="BJ27" i="7"/>
  <c r="BJ28" i="7"/>
  <c r="BJ29" i="7"/>
  <c r="BJ30" i="7"/>
  <c r="BJ31" i="7"/>
  <c r="BJ32" i="7"/>
  <c r="BJ33" i="7"/>
  <c r="BJ34" i="7"/>
  <c r="BJ35" i="7"/>
  <c r="BJ36" i="7"/>
  <c r="BJ37" i="7"/>
  <c r="BJ38" i="7"/>
  <c r="BJ39" i="7"/>
  <c r="BJ40" i="7"/>
  <c r="BJ41" i="7"/>
  <c r="BJ42" i="7"/>
  <c r="BJ43" i="7"/>
  <c r="BJ44" i="7"/>
  <c r="BJ45" i="7"/>
  <c r="BJ46" i="7"/>
  <c r="BJ47" i="7"/>
  <c r="BJ48" i="7"/>
  <c r="BJ49" i="7"/>
  <c r="BJ50" i="7"/>
  <c r="BJ51" i="7"/>
  <c r="BJ52" i="7"/>
  <c r="BJ53" i="7"/>
  <c r="BJ54" i="7"/>
  <c r="BJ55" i="7"/>
  <c r="BJ56" i="7"/>
  <c r="BJ57" i="7"/>
  <c r="BJ58" i="7"/>
  <c r="BJ59" i="7"/>
  <c r="BJ60" i="7"/>
  <c r="BJ61" i="7"/>
  <c r="BJ62" i="7"/>
  <c r="BJ63" i="7"/>
  <c r="BJ64" i="7"/>
  <c r="BJ65" i="7"/>
  <c r="BJ66" i="7"/>
  <c r="BJ67" i="7"/>
  <c r="BJ68" i="7"/>
  <c r="BJ69" i="7"/>
  <c r="BJ70" i="7"/>
  <c r="BJ71" i="7"/>
  <c r="BJ72" i="7"/>
  <c r="BJ73" i="7"/>
  <c r="BJ74" i="7"/>
  <c r="BJ75" i="7"/>
  <c r="BJ76" i="7"/>
  <c r="BJ77" i="7"/>
  <c r="BJ78" i="7"/>
  <c r="BJ79" i="7"/>
  <c r="BJ80" i="7"/>
  <c r="BJ81" i="7"/>
  <c r="BJ82" i="7"/>
  <c r="BJ83" i="7"/>
  <c r="BJ84" i="7"/>
  <c r="BJ85" i="7"/>
  <c r="BJ86" i="7"/>
  <c r="BJ87" i="7"/>
  <c r="BJ88" i="7"/>
  <c r="BJ89" i="7"/>
  <c r="BJ90" i="7"/>
  <c r="BJ91" i="7"/>
  <c r="BJ92" i="7"/>
  <c r="BJ93" i="7"/>
  <c r="BJ94" i="7"/>
  <c r="BJ95" i="7"/>
  <c r="BJ96" i="7"/>
  <c r="BJ97" i="7"/>
  <c r="BJ98" i="7"/>
  <c r="BJ99" i="7"/>
  <c r="BJ100" i="7"/>
  <c r="BJ101" i="7"/>
  <c r="BJ102" i="7"/>
  <c r="BJ103" i="7"/>
  <c r="BJ104" i="7"/>
  <c r="BJ105" i="7"/>
  <c r="BJ106" i="7"/>
  <c r="BJ107" i="7"/>
  <c r="BJ108" i="7"/>
  <c r="BJ109" i="7"/>
  <c r="BJ110" i="7"/>
  <c r="BJ111" i="7"/>
  <c r="BJ112" i="7"/>
  <c r="BJ113" i="7"/>
  <c r="BJ114" i="7"/>
  <c r="BJ115" i="7"/>
  <c r="BJ116" i="7"/>
  <c r="BJ117" i="7"/>
  <c r="BJ118" i="7"/>
  <c r="BJ119" i="7"/>
  <c r="BJ120" i="7"/>
  <c r="BJ121" i="7"/>
  <c r="BJ122" i="7"/>
  <c r="BJ123" i="7"/>
  <c r="BJ124" i="7"/>
  <c r="BJ125" i="7"/>
  <c r="BJ126" i="7"/>
  <c r="BJ127" i="7"/>
  <c r="BJ128" i="7"/>
  <c r="BJ129" i="7"/>
  <c r="BJ130" i="7"/>
  <c r="BJ131" i="7"/>
  <c r="BJ132" i="7"/>
  <c r="BJ133" i="7"/>
  <c r="BJ134" i="7"/>
  <c r="BJ135" i="7"/>
  <c r="BJ136" i="7"/>
  <c r="BJ137" i="7"/>
  <c r="BJ138" i="7"/>
  <c r="BJ139" i="7"/>
  <c r="BJ140" i="7"/>
  <c r="BJ141" i="7"/>
  <c r="BJ142" i="7"/>
  <c r="BJ143" i="7"/>
  <c r="BJ144" i="7"/>
  <c r="BJ145" i="7"/>
  <c r="BJ146" i="7"/>
  <c r="BJ147" i="7"/>
  <c r="BJ148" i="7"/>
  <c r="BJ149" i="7"/>
  <c r="BJ150" i="7"/>
  <c r="BJ151" i="7"/>
  <c r="BJ152" i="7"/>
  <c r="BJ153" i="7"/>
  <c r="BJ154" i="7"/>
  <c r="BJ155" i="7"/>
  <c r="BJ156" i="7"/>
  <c r="BJ157" i="7"/>
  <c r="BJ158" i="7"/>
  <c r="BJ159" i="7"/>
  <c r="BJ160" i="7"/>
  <c r="BJ161" i="7"/>
  <c r="BJ162" i="7"/>
  <c r="BJ163" i="7"/>
  <c r="BJ164" i="7"/>
  <c r="BJ165" i="7"/>
  <c r="BJ166" i="7"/>
  <c r="BJ167" i="7"/>
  <c r="BJ168" i="7"/>
  <c r="BJ169" i="7"/>
  <c r="BJ170" i="7"/>
  <c r="BJ171" i="7"/>
  <c r="BJ172" i="7"/>
  <c r="BJ173" i="7"/>
  <c r="BJ174" i="7"/>
  <c r="BJ175" i="7"/>
  <c r="BJ176" i="7"/>
  <c r="BJ177" i="7"/>
  <c r="BJ178" i="7"/>
  <c r="BJ179" i="7"/>
  <c r="BJ180" i="7"/>
  <c r="BJ181" i="7"/>
  <c r="BJ182" i="7"/>
  <c r="BJ183" i="7"/>
  <c r="BJ184" i="7"/>
  <c r="BJ185" i="7"/>
  <c r="BJ186" i="7"/>
  <c r="BJ187" i="7"/>
  <c r="BJ188" i="7"/>
  <c r="BJ189" i="7"/>
  <c r="BJ190" i="7"/>
  <c r="BJ191" i="7"/>
  <c r="BJ192" i="7"/>
  <c r="BJ193" i="7"/>
  <c r="BJ194" i="7"/>
  <c r="BJ195" i="7"/>
  <c r="BJ196" i="7"/>
  <c r="BJ197" i="7"/>
  <c r="BJ198" i="7"/>
  <c r="BJ199" i="7"/>
  <c r="BJ200" i="7"/>
  <c r="BJ201" i="7"/>
  <c r="BJ202" i="7"/>
  <c r="BJ203" i="7"/>
  <c r="BJ204" i="7"/>
  <c r="BJ205" i="7"/>
  <c r="BJ206" i="7"/>
  <c r="BJ207" i="7"/>
  <c r="BJ208" i="7"/>
  <c r="BJ209" i="7"/>
  <c r="BJ210" i="7"/>
  <c r="BJ211" i="7"/>
  <c r="BJ212" i="7"/>
  <c r="BI9" i="7"/>
  <c r="BI10" i="7"/>
  <c r="BI11" i="7"/>
  <c r="BI415" i="7" s="1"/>
  <c r="BI12" i="7"/>
  <c r="BI13" i="7"/>
  <c r="BI14" i="7"/>
  <c r="BI15" i="7"/>
  <c r="BI16" i="7"/>
  <c r="BI17" i="7"/>
  <c r="BI18" i="7"/>
  <c r="BI19" i="7"/>
  <c r="BI20" i="7"/>
  <c r="BI21" i="7"/>
  <c r="BI22" i="7"/>
  <c r="BI23" i="7"/>
  <c r="BI24" i="7"/>
  <c r="BI25" i="7"/>
  <c r="BI26" i="7"/>
  <c r="BI27" i="7"/>
  <c r="BI28" i="7"/>
  <c r="BI29" i="7"/>
  <c r="BI30" i="7"/>
  <c r="BI31" i="7"/>
  <c r="BI32" i="7"/>
  <c r="BI33" i="7"/>
  <c r="BI34" i="7"/>
  <c r="BI35" i="7"/>
  <c r="BI36" i="7"/>
  <c r="BI37" i="7"/>
  <c r="BI38" i="7"/>
  <c r="BI39" i="7"/>
  <c r="BI40" i="7"/>
  <c r="BI41" i="7"/>
  <c r="BI42" i="7"/>
  <c r="BI43" i="7"/>
  <c r="BI44" i="7"/>
  <c r="BI45" i="7"/>
  <c r="BI46" i="7"/>
  <c r="BI47" i="7"/>
  <c r="BI48" i="7"/>
  <c r="BI49" i="7"/>
  <c r="BI50" i="7"/>
  <c r="BI51" i="7"/>
  <c r="BI52" i="7"/>
  <c r="BI53" i="7"/>
  <c r="BI54" i="7"/>
  <c r="BI55" i="7"/>
  <c r="BI56" i="7"/>
  <c r="BI57" i="7"/>
  <c r="BI58" i="7"/>
  <c r="BI59" i="7"/>
  <c r="BI60" i="7"/>
  <c r="BI61" i="7"/>
  <c r="BI62" i="7"/>
  <c r="BI63" i="7"/>
  <c r="BI64" i="7"/>
  <c r="BI65" i="7"/>
  <c r="BI66" i="7"/>
  <c r="BI67" i="7"/>
  <c r="BI68" i="7"/>
  <c r="BI69" i="7"/>
  <c r="BI70" i="7"/>
  <c r="BI71" i="7"/>
  <c r="BI72" i="7"/>
  <c r="BI73" i="7"/>
  <c r="BI74" i="7"/>
  <c r="BI75" i="7"/>
  <c r="BI76" i="7"/>
  <c r="BI77" i="7"/>
  <c r="BI78" i="7"/>
  <c r="BI79" i="7"/>
  <c r="BI80" i="7"/>
  <c r="BI81" i="7"/>
  <c r="BI82" i="7"/>
  <c r="BI83" i="7"/>
  <c r="BI84" i="7"/>
  <c r="BI85" i="7"/>
  <c r="BI86" i="7"/>
  <c r="BI87" i="7"/>
  <c r="BI88" i="7"/>
  <c r="BI89" i="7"/>
  <c r="BI90" i="7"/>
  <c r="BI91" i="7"/>
  <c r="BI92" i="7"/>
  <c r="BI93" i="7"/>
  <c r="BI94" i="7"/>
  <c r="BI95" i="7"/>
  <c r="BI96" i="7"/>
  <c r="BI97" i="7"/>
  <c r="BI98" i="7"/>
  <c r="BI99" i="7"/>
  <c r="BI100" i="7"/>
  <c r="BI101" i="7"/>
  <c r="BI102" i="7"/>
  <c r="BI103" i="7"/>
  <c r="BI104" i="7"/>
  <c r="BI105" i="7"/>
  <c r="BI106" i="7"/>
  <c r="BI107" i="7"/>
  <c r="BI108" i="7"/>
  <c r="BI109" i="7"/>
  <c r="BI110" i="7"/>
  <c r="BI111" i="7"/>
  <c r="BI112" i="7"/>
  <c r="BI113" i="7"/>
  <c r="BI114" i="7"/>
  <c r="BI115" i="7"/>
  <c r="BI116" i="7"/>
  <c r="BI117" i="7"/>
  <c r="BI118" i="7"/>
  <c r="BI119" i="7"/>
  <c r="BI120" i="7"/>
  <c r="BI121" i="7"/>
  <c r="BI122" i="7"/>
  <c r="BI123" i="7"/>
  <c r="BI124" i="7"/>
  <c r="BI125" i="7"/>
  <c r="BI126" i="7"/>
  <c r="BI127" i="7"/>
  <c r="BI128" i="7"/>
  <c r="BI129" i="7"/>
  <c r="BI130" i="7"/>
  <c r="BI131" i="7"/>
  <c r="BI132" i="7"/>
  <c r="BI133" i="7"/>
  <c r="BI134" i="7"/>
  <c r="BI135" i="7"/>
  <c r="BI136" i="7"/>
  <c r="BI137" i="7"/>
  <c r="BI138" i="7"/>
  <c r="BI139" i="7"/>
  <c r="BI140" i="7"/>
  <c r="BI141" i="7"/>
  <c r="BI142" i="7"/>
  <c r="BI143" i="7"/>
  <c r="BI144" i="7"/>
  <c r="BI145" i="7"/>
  <c r="BI146" i="7"/>
  <c r="BI147" i="7"/>
  <c r="BI148" i="7"/>
  <c r="BI149" i="7"/>
  <c r="BI150" i="7"/>
  <c r="BI151" i="7"/>
  <c r="BI152" i="7"/>
  <c r="BI153" i="7"/>
  <c r="BI154" i="7"/>
  <c r="BI155" i="7"/>
  <c r="BI156" i="7"/>
  <c r="BI157" i="7"/>
  <c r="BI158" i="7"/>
  <c r="BI159" i="7"/>
  <c r="BI160" i="7"/>
  <c r="BI161" i="7"/>
  <c r="BI162" i="7"/>
  <c r="BI163" i="7"/>
  <c r="BI164" i="7"/>
  <c r="BI165" i="7"/>
  <c r="BI166" i="7"/>
  <c r="BI167" i="7"/>
  <c r="BI168" i="7"/>
  <c r="BI169" i="7"/>
  <c r="BI170" i="7"/>
  <c r="BI171" i="7"/>
  <c r="BI172" i="7"/>
  <c r="BI173" i="7"/>
  <c r="BI174" i="7"/>
  <c r="BI175" i="7"/>
  <c r="BI176" i="7"/>
  <c r="BI177" i="7"/>
  <c r="BI178" i="7"/>
  <c r="BI179" i="7"/>
  <c r="BI180" i="7"/>
  <c r="BI181" i="7"/>
  <c r="BI182" i="7"/>
  <c r="BI183" i="7"/>
  <c r="BI184" i="7"/>
  <c r="BI185" i="7"/>
  <c r="BI186" i="7"/>
  <c r="BI187" i="7"/>
  <c r="BI188" i="7"/>
  <c r="BI189" i="7"/>
  <c r="BI190" i="7"/>
  <c r="BI191" i="7"/>
  <c r="BI192" i="7"/>
  <c r="BI193" i="7"/>
  <c r="BI194" i="7"/>
  <c r="BI195" i="7"/>
  <c r="BI196" i="7"/>
  <c r="BI197" i="7"/>
  <c r="BI198" i="7"/>
  <c r="BI199" i="7"/>
  <c r="BI200" i="7"/>
  <c r="BI201" i="7"/>
  <c r="BI202" i="7"/>
  <c r="BI203" i="7"/>
  <c r="BI204" i="7"/>
  <c r="BI205" i="7"/>
  <c r="BI206" i="7"/>
  <c r="BI207" i="7"/>
  <c r="BI208" i="7"/>
  <c r="BI209" i="7"/>
  <c r="BI210" i="7"/>
  <c r="BI211" i="7"/>
  <c r="BI212" i="7"/>
  <c r="BH9" i="7"/>
  <c r="BH10" i="7"/>
  <c r="BH416" i="7" s="1"/>
  <c r="BH11" i="7"/>
  <c r="BH12" i="7"/>
  <c r="BH13" i="7"/>
  <c r="BH14" i="7"/>
  <c r="BH15" i="7"/>
  <c r="BH16" i="7"/>
  <c r="BH17" i="7"/>
  <c r="BH18" i="7"/>
  <c r="BH19" i="7"/>
  <c r="BH20" i="7"/>
  <c r="BH21" i="7"/>
  <c r="BH22" i="7"/>
  <c r="BH23" i="7"/>
  <c r="BH24" i="7"/>
  <c r="BH25" i="7"/>
  <c r="BH26" i="7"/>
  <c r="BH27" i="7"/>
  <c r="BH28" i="7"/>
  <c r="BH29" i="7"/>
  <c r="BH30" i="7"/>
  <c r="BH31" i="7"/>
  <c r="BH32" i="7"/>
  <c r="BH33" i="7"/>
  <c r="BH34" i="7"/>
  <c r="BH35" i="7"/>
  <c r="BH36" i="7"/>
  <c r="BH37" i="7"/>
  <c r="BH38" i="7"/>
  <c r="BH39" i="7"/>
  <c r="BH40" i="7"/>
  <c r="BH41" i="7"/>
  <c r="BH42" i="7"/>
  <c r="BH43" i="7"/>
  <c r="BH44" i="7"/>
  <c r="BH45" i="7"/>
  <c r="BH46" i="7"/>
  <c r="BH47" i="7"/>
  <c r="BH48" i="7"/>
  <c r="BH49" i="7"/>
  <c r="BH50" i="7"/>
  <c r="BH51" i="7"/>
  <c r="BH52" i="7"/>
  <c r="BH53" i="7"/>
  <c r="BH54" i="7"/>
  <c r="BH55" i="7"/>
  <c r="BH56" i="7"/>
  <c r="BH57" i="7"/>
  <c r="BH58" i="7"/>
  <c r="BH59" i="7"/>
  <c r="BH60" i="7"/>
  <c r="BH61" i="7"/>
  <c r="BH62" i="7"/>
  <c r="BH63" i="7"/>
  <c r="BH64" i="7"/>
  <c r="BH65" i="7"/>
  <c r="BH66" i="7"/>
  <c r="BH67" i="7"/>
  <c r="BH68" i="7"/>
  <c r="BH69" i="7"/>
  <c r="BH70" i="7"/>
  <c r="BH71" i="7"/>
  <c r="BH72" i="7"/>
  <c r="BH73" i="7"/>
  <c r="BH74" i="7"/>
  <c r="BH75" i="7"/>
  <c r="BH76" i="7"/>
  <c r="BH77" i="7"/>
  <c r="BH78" i="7"/>
  <c r="BH79" i="7"/>
  <c r="BH80" i="7"/>
  <c r="BH81" i="7"/>
  <c r="BH82" i="7"/>
  <c r="BH83" i="7"/>
  <c r="BH84" i="7"/>
  <c r="BH85" i="7"/>
  <c r="BH86" i="7"/>
  <c r="BH87" i="7"/>
  <c r="BH88" i="7"/>
  <c r="BH89" i="7"/>
  <c r="BH90" i="7"/>
  <c r="BH91" i="7"/>
  <c r="BH92" i="7"/>
  <c r="BH93" i="7"/>
  <c r="BH94" i="7"/>
  <c r="BH95" i="7"/>
  <c r="BH96" i="7"/>
  <c r="BH97" i="7"/>
  <c r="BH98" i="7"/>
  <c r="BH99" i="7"/>
  <c r="BH100" i="7"/>
  <c r="BH101" i="7"/>
  <c r="BH102" i="7"/>
  <c r="BH103" i="7"/>
  <c r="BH104" i="7"/>
  <c r="BH105" i="7"/>
  <c r="BH106" i="7"/>
  <c r="BH107" i="7"/>
  <c r="BH108" i="7"/>
  <c r="BH109" i="7"/>
  <c r="BH110" i="7"/>
  <c r="BH111" i="7"/>
  <c r="BH112" i="7"/>
  <c r="BH113" i="7"/>
  <c r="BH114" i="7"/>
  <c r="BH115" i="7"/>
  <c r="BH116" i="7"/>
  <c r="BH117" i="7"/>
  <c r="BH118" i="7"/>
  <c r="BH119" i="7"/>
  <c r="BH120" i="7"/>
  <c r="BH121" i="7"/>
  <c r="BH122" i="7"/>
  <c r="BH123" i="7"/>
  <c r="BH124" i="7"/>
  <c r="BH125" i="7"/>
  <c r="BH126" i="7"/>
  <c r="BH127" i="7"/>
  <c r="BH128" i="7"/>
  <c r="BH129" i="7"/>
  <c r="BH130" i="7"/>
  <c r="BH131" i="7"/>
  <c r="BH132" i="7"/>
  <c r="BH133" i="7"/>
  <c r="BH134" i="7"/>
  <c r="BH135" i="7"/>
  <c r="BH136" i="7"/>
  <c r="BH137" i="7"/>
  <c r="BH138" i="7"/>
  <c r="BH139" i="7"/>
  <c r="BH140" i="7"/>
  <c r="BH141" i="7"/>
  <c r="BH142" i="7"/>
  <c r="BH143" i="7"/>
  <c r="BH144" i="7"/>
  <c r="BH145" i="7"/>
  <c r="BH146" i="7"/>
  <c r="BH147" i="7"/>
  <c r="BH148" i="7"/>
  <c r="BH149" i="7"/>
  <c r="BH150" i="7"/>
  <c r="BH151" i="7"/>
  <c r="BH152" i="7"/>
  <c r="BH153" i="7"/>
  <c r="BH154" i="7"/>
  <c r="BH155" i="7"/>
  <c r="BH156" i="7"/>
  <c r="BH157" i="7"/>
  <c r="BH158" i="7"/>
  <c r="BH159" i="7"/>
  <c r="BH160" i="7"/>
  <c r="BH161" i="7"/>
  <c r="BH162" i="7"/>
  <c r="BH163" i="7"/>
  <c r="BH164" i="7"/>
  <c r="BH165" i="7"/>
  <c r="BH166" i="7"/>
  <c r="BH167" i="7"/>
  <c r="BH168" i="7"/>
  <c r="BH169" i="7"/>
  <c r="BH170" i="7"/>
  <c r="BH171" i="7"/>
  <c r="BH172" i="7"/>
  <c r="BH173" i="7"/>
  <c r="BH174" i="7"/>
  <c r="BH175" i="7"/>
  <c r="BH176" i="7"/>
  <c r="BH177" i="7"/>
  <c r="BH178" i="7"/>
  <c r="BH179" i="7"/>
  <c r="BH180" i="7"/>
  <c r="BH181" i="7"/>
  <c r="BH182" i="7"/>
  <c r="BH183" i="7"/>
  <c r="BH184" i="7"/>
  <c r="BH185" i="7"/>
  <c r="BH186" i="7"/>
  <c r="BH187" i="7"/>
  <c r="BH188" i="7"/>
  <c r="BH189" i="7"/>
  <c r="BH190" i="7"/>
  <c r="BH191" i="7"/>
  <c r="BH192" i="7"/>
  <c r="BH193" i="7"/>
  <c r="BH194" i="7"/>
  <c r="BH195" i="7"/>
  <c r="BH196" i="7"/>
  <c r="BH197" i="7"/>
  <c r="BH198" i="7"/>
  <c r="BH199" i="7"/>
  <c r="BH200" i="7"/>
  <c r="BH201" i="7"/>
  <c r="BH202" i="7"/>
  <c r="BH203" i="7"/>
  <c r="BH204" i="7"/>
  <c r="BH205" i="7"/>
  <c r="BH206" i="7"/>
  <c r="BH207" i="7"/>
  <c r="BH208" i="7"/>
  <c r="BH209" i="7"/>
  <c r="BH210" i="7"/>
  <c r="BH211" i="7"/>
  <c r="BH212" i="7"/>
  <c r="BG9" i="7"/>
  <c r="BG10" i="7"/>
  <c r="BG11" i="7"/>
  <c r="BG12" i="7"/>
  <c r="BG13" i="7"/>
  <c r="BG14" i="7"/>
  <c r="BG15" i="7"/>
  <c r="BG16" i="7"/>
  <c r="BG17" i="7"/>
  <c r="BG18" i="7"/>
  <c r="BG19" i="7"/>
  <c r="BG20" i="7"/>
  <c r="BG21" i="7"/>
  <c r="BG22" i="7"/>
  <c r="BG23" i="7"/>
  <c r="BG24" i="7"/>
  <c r="BG25" i="7"/>
  <c r="BG26" i="7"/>
  <c r="BG27" i="7"/>
  <c r="BG28" i="7"/>
  <c r="BG29" i="7"/>
  <c r="BG30" i="7"/>
  <c r="BG31" i="7"/>
  <c r="BG32" i="7"/>
  <c r="BG33" i="7"/>
  <c r="BG34" i="7"/>
  <c r="BG35" i="7"/>
  <c r="BG36" i="7"/>
  <c r="BG37" i="7"/>
  <c r="BG38" i="7"/>
  <c r="BG39" i="7"/>
  <c r="BG40" i="7"/>
  <c r="BG41" i="7"/>
  <c r="BG42" i="7"/>
  <c r="BG43" i="7"/>
  <c r="BG44" i="7"/>
  <c r="BG45" i="7"/>
  <c r="BG46" i="7"/>
  <c r="BG47" i="7"/>
  <c r="BG48" i="7"/>
  <c r="BG49" i="7"/>
  <c r="BG50" i="7"/>
  <c r="BG51" i="7"/>
  <c r="BG52" i="7"/>
  <c r="BG53" i="7"/>
  <c r="BG54" i="7"/>
  <c r="BG55" i="7"/>
  <c r="BG56" i="7"/>
  <c r="BG57" i="7"/>
  <c r="BG58" i="7"/>
  <c r="BG59" i="7"/>
  <c r="BG60" i="7"/>
  <c r="BG61" i="7"/>
  <c r="BG62" i="7"/>
  <c r="BG63" i="7"/>
  <c r="BG64" i="7"/>
  <c r="BG65" i="7"/>
  <c r="BG66" i="7"/>
  <c r="BG67" i="7"/>
  <c r="BG68" i="7"/>
  <c r="BG69" i="7"/>
  <c r="BG70" i="7"/>
  <c r="BG71" i="7"/>
  <c r="BG72" i="7"/>
  <c r="BG73" i="7"/>
  <c r="BG74" i="7"/>
  <c r="BG75" i="7"/>
  <c r="BG76" i="7"/>
  <c r="BG77" i="7"/>
  <c r="BG78" i="7"/>
  <c r="BG79" i="7"/>
  <c r="BG80" i="7"/>
  <c r="BG81" i="7"/>
  <c r="BG82" i="7"/>
  <c r="BG83" i="7"/>
  <c r="BG84" i="7"/>
  <c r="BG85" i="7"/>
  <c r="BG86" i="7"/>
  <c r="BG87" i="7"/>
  <c r="BG88" i="7"/>
  <c r="BG89" i="7"/>
  <c r="BG90" i="7"/>
  <c r="BG91" i="7"/>
  <c r="BG92" i="7"/>
  <c r="BG93" i="7"/>
  <c r="BG94" i="7"/>
  <c r="BG95" i="7"/>
  <c r="BG96" i="7"/>
  <c r="BG97" i="7"/>
  <c r="BG98" i="7"/>
  <c r="BG99" i="7"/>
  <c r="BG100" i="7"/>
  <c r="BG101" i="7"/>
  <c r="BG102" i="7"/>
  <c r="BG103" i="7"/>
  <c r="BG104" i="7"/>
  <c r="BG105" i="7"/>
  <c r="BG106" i="7"/>
  <c r="BG107" i="7"/>
  <c r="BG108" i="7"/>
  <c r="BG109" i="7"/>
  <c r="BG110" i="7"/>
  <c r="BG111" i="7"/>
  <c r="BG112" i="7"/>
  <c r="BG113" i="7"/>
  <c r="BG114" i="7"/>
  <c r="BG115" i="7"/>
  <c r="BG116" i="7"/>
  <c r="BG117" i="7"/>
  <c r="BG118" i="7"/>
  <c r="BG119" i="7"/>
  <c r="BG120" i="7"/>
  <c r="BG121" i="7"/>
  <c r="BG122" i="7"/>
  <c r="BG123" i="7"/>
  <c r="BG124" i="7"/>
  <c r="BG125" i="7"/>
  <c r="BG126" i="7"/>
  <c r="BG127" i="7"/>
  <c r="BG128" i="7"/>
  <c r="BG129" i="7"/>
  <c r="BG130" i="7"/>
  <c r="BG131" i="7"/>
  <c r="BG132" i="7"/>
  <c r="BG133" i="7"/>
  <c r="BG134" i="7"/>
  <c r="BG135" i="7"/>
  <c r="BG136" i="7"/>
  <c r="BG137" i="7"/>
  <c r="BG138" i="7"/>
  <c r="BG139" i="7"/>
  <c r="BG140" i="7"/>
  <c r="BG141" i="7"/>
  <c r="BG142" i="7"/>
  <c r="BG143" i="7"/>
  <c r="BG144" i="7"/>
  <c r="BG145" i="7"/>
  <c r="BG146" i="7"/>
  <c r="BG147" i="7"/>
  <c r="BG148" i="7"/>
  <c r="BG149" i="7"/>
  <c r="BG150" i="7"/>
  <c r="BG151" i="7"/>
  <c r="BG152" i="7"/>
  <c r="BG153" i="7"/>
  <c r="BG154" i="7"/>
  <c r="BG155" i="7"/>
  <c r="BG156" i="7"/>
  <c r="BG157" i="7"/>
  <c r="BG158" i="7"/>
  <c r="BG159" i="7"/>
  <c r="BG160" i="7"/>
  <c r="BG161" i="7"/>
  <c r="BG162" i="7"/>
  <c r="BG163" i="7"/>
  <c r="BG164" i="7"/>
  <c r="BG165" i="7"/>
  <c r="BG166" i="7"/>
  <c r="BG167" i="7"/>
  <c r="BG168" i="7"/>
  <c r="BG169" i="7"/>
  <c r="BG170" i="7"/>
  <c r="BG171" i="7"/>
  <c r="BG172" i="7"/>
  <c r="BG173" i="7"/>
  <c r="BG174" i="7"/>
  <c r="BG175" i="7"/>
  <c r="BG176" i="7"/>
  <c r="BG177" i="7"/>
  <c r="BG178" i="7"/>
  <c r="BG179" i="7"/>
  <c r="BG180" i="7"/>
  <c r="BG181" i="7"/>
  <c r="BG182" i="7"/>
  <c r="BG183" i="7"/>
  <c r="BG184" i="7"/>
  <c r="BG185" i="7"/>
  <c r="BG186" i="7"/>
  <c r="BG187" i="7"/>
  <c r="BG188" i="7"/>
  <c r="BG189" i="7"/>
  <c r="BG190" i="7"/>
  <c r="BG191" i="7"/>
  <c r="BG192" i="7"/>
  <c r="BG193" i="7"/>
  <c r="BG194" i="7"/>
  <c r="BG195" i="7"/>
  <c r="BG196" i="7"/>
  <c r="BG197" i="7"/>
  <c r="BG198" i="7"/>
  <c r="BG199" i="7"/>
  <c r="BG200" i="7"/>
  <c r="BG201" i="7"/>
  <c r="BG202" i="7"/>
  <c r="BG203" i="7"/>
  <c r="BG204" i="7"/>
  <c r="BG205" i="7"/>
  <c r="BG206" i="7"/>
  <c r="BG207" i="7"/>
  <c r="BG208" i="7"/>
  <c r="BG209" i="7"/>
  <c r="BG210" i="7"/>
  <c r="BG211" i="7"/>
  <c r="BG212" i="7"/>
  <c r="BG416" i="7"/>
  <c r="BF9" i="7"/>
  <c r="BF10" i="7"/>
  <c r="BF416" i="7" s="1"/>
  <c r="BF11" i="7"/>
  <c r="BF12" i="7"/>
  <c r="BF13" i="7"/>
  <c r="BF14" i="7"/>
  <c r="BF15" i="7"/>
  <c r="BF16" i="7"/>
  <c r="BF17" i="7"/>
  <c r="BF18" i="7"/>
  <c r="BF19" i="7"/>
  <c r="BF20" i="7"/>
  <c r="BF21" i="7"/>
  <c r="BF22" i="7"/>
  <c r="BF23" i="7"/>
  <c r="BF24" i="7"/>
  <c r="BF25" i="7"/>
  <c r="BF26" i="7"/>
  <c r="BF27" i="7"/>
  <c r="BF28" i="7"/>
  <c r="BF29" i="7"/>
  <c r="BF30" i="7"/>
  <c r="BF31" i="7"/>
  <c r="BF32" i="7"/>
  <c r="BF33" i="7"/>
  <c r="BF34" i="7"/>
  <c r="BF35" i="7"/>
  <c r="BF36" i="7"/>
  <c r="BF37" i="7"/>
  <c r="BF38" i="7"/>
  <c r="BF39" i="7"/>
  <c r="BF40" i="7"/>
  <c r="BF41" i="7"/>
  <c r="BF42" i="7"/>
  <c r="BF43" i="7"/>
  <c r="BF44" i="7"/>
  <c r="BF45" i="7"/>
  <c r="BF46" i="7"/>
  <c r="BF47" i="7"/>
  <c r="BF48" i="7"/>
  <c r="BF49" i="7"/>
  <c r="BF50" i="7"/>
  <c r="BF51" i="7"/>
  <c r="BF52" i="7"/>
  <c r="BF53" i="7"/>
  <c r="BF54" i="7"/>
  <c r="BF55" i="7"/>
  <c r="BF56" i="7"/>
  <c r="BF57" i="7"/>
  <c r="BF58" i="7"/>
  <c r="BF59" i="7"/>
  <c r="BF60" i="7"/>
  <c r="BF61" i="7"/>
  <c r="BF62" i="7"/>
  <c r="BF63" i="7"/>
  <c r="BF64" i="7"/>
  <c r="BF65" i="7"/>
  <c r="BF66" i="7"/>
  <c r="BF67" i="7"/>
  <c r="BF68" i="7"/>
  <c r="BF69" i="7"/>
  <c r="BF70" i="7"/>
  <c r="BF71" i="7"/>
  <c r="BF72" i="7"/>
  <c r="BF73" i="7"/>
  <c r="BF74" i="7"/>
  <c r="BF75" i="7"/>
  <c r="BF76" i="7"/>
  <c r="BF77" i="7"/>
  <c r="BF78" i="7"/>
  <c r="BF79" i="7"/>
  <c r="BF80" i="7"/>
  <c r="BF81" i="7"/>
  <c r="BF82" i="7"/>
  <c r="BF83" i="7"/>
  <c r="BF84" i="7"/>
  <c r="BF85" i="7"/>
  <c r="BF86" i="7"/>
  <c r="BF87" i="7"/>
  <c r="BF88" i="7"/>
  <c r="BF89" i="7"/>
  <c r="BF90" i="7"/>
  <c r="BF91" i="7"/>
  <c r="BF92" i="7"/>
  <c r="BF93" i="7"/>
  <c r="BF94" i="7"/>
  <c r="BF95" i="7"/>
  <c r="BF96" i="7"/>
  <c r="BF97" i="7"/>
  <c r="BF98" i="7"/>
  <c r="BF99" i="7"/>
  <c r="BF100" i="7"/>
  <c r="BF101" i="7"/>
  <c r="BF102" i="7"/>
  <c r="BF103" i="7"/>
  <c r="BF104" i="7"/>
  <c r="BF105" i="7"/>
  <c r="BF106" i="7"/>
  <c r="BF107" i="7"/>
  <c r="BF108" i="7"/>
  <c r="BF109" i="7"/>
  <c r="BF110" i="7"/>
  <c r="BF111" i="7"/>
  <c r="BF112" i="7"/>
  <c r="BF113" i="7"/>
  <c r="BF114" i="7"/>
  <c r="BF115" i="7"/>
  <c r="BF116" i="7"/>
  <c r="BF117" i="7"/>
  <c r="BF118" i="7"/>
  <c r="BF119" i="7"/>
  <c r="BF120" i="7"/>
  <c r="BF121" i="7"/>
  <c r="BF122" i="7"/>
  <c r="BF123" i="7"/>
  <c r="BF124" i="7"/>
  <c r="BF125" i="7"/>
  <c r="BF126" i="7"/>
  <c r="BF127" i="7"/>
  <c r="BF128" i="7"/>
  <c r="BF129" i="7"/>
  <c r="BF130" i="7"/>
  <c r="BF131" i="7"/>
  <c r="BF132" i="7"/>
  <c r="BF133" i="7"/>
  <c r="BF134" i="7"/>
  <c r="BF135" i="7"/>
  <c r="BF136" i="7"/>
  <c r="BF137" i="7"/>
  <c r="BF138" i="7"/>
  <c r="BF139" i="7"/>
  <c r="BF140" i="7"/>
  <c r="BF141" i="7"/>
  <c r="BF142" i="7"/>
  <c r="BF143" i="7"/>
  <c r="BF144" i="7"/>
  <c r="BF145" i="7"/>
  <c r="BF146" i="7"/>
  <c r="BF147" i="7"/>
  <c r="BF148" i="7"/>
  <c r="BF149" i="7"/>
  <c r="BF150" i="7"/>
  <c r="BF151" i="7"/>
  <c r="BF152" i="7"/>
  <c r="BF153" i="7"/>
  <c r="BF154" i="7"/>
  <c r="BF155" i="7"/>
  <c r="BF156" i="7"/>
  <c r="BF157" i="7"/>
  <c r="BF158" i="7"/>
  <c r="BF159" i="7"/>
  <c r="BF160" i="7"/>
  <c r="BF161" i="7"/>
  <c r="BF162" i="7"/>
  <c r="BF163" i="7"/>
  <c r="BF164" i="7"/>
  <c r="BF165" i="7"/>
  <c r="BF166" i="7"/>
  <c r="BF167" i="7"/>
  <c r="BF168" i="7"/>
  <c r="BF169" i="7"/>
  <c r="BF170" i="7"/>
  <c r="BF171" i="7"/>
  <c r="BF172" i="7"/>
  <c r="BF173" i="7"/>
  <c r="BF174" i="7"/>
  <c r="BF175" i="7"/>
  <c r="BF176" i="7"/>
  <c r="BF177" i="7"/>
  <c r="BF178" i="7"/>
  <c r="BF179" i="7"/>
  <c r="BF180" i="7"/>
  <c r="BF181" i="7"/>
  <c r="BF182" i="7"/>
  <c r="BF183" i="7"/>
  <c r="BF184" i="7"/>
  <c r="BF185" i="7"/>
  <c r="BF186" i="7"/>
  <c r="BF187" i="7"/>
  <c r="BF188" i="7"/>
  <c r="BF189" i="7"/>
  <c r="BF190" i="7"/>
  <c r="BF191" i="7"/>
  <c r="BF192" i="7"/>
  <c r="BF193" i="7"/>
  <c r="BF194" i="7"/>
  <c r="BF195" i="7"/>
  <c r="BF196" i="7"/>
  <c r="BF197" i="7"/>
  <c r="BF198" i="7"/>
  <c r="BF199" i="7"/>
  <c r="BF200" i="7"/>
  <c r="BF201" i="7"/>
  <c r="BF202" i="7"/>
  <c r="BF203" i="7"/>
  <c r="BF204" i="7"/>
  <c r="BF205" i="7"/>
  <c r="BF206" i="7"/>
  <c r="BF207" i="7"/>
  <c r="BF208" i="7"/>
  <c r="BF209" i="7"/>
  <c r="BF210" i="7"/>
  <c r="BF211" i="7"/>
  <c r="BF212" i="7"/>
  <c r="BE9" i="7"/>
  <c r="BE10" i="7"/>
  <c r="BE11" i="7"/>
  <c r="BE416" i="7" s="1"/>
  <c r="BE12" i="7"/>
  <c r="BE13" i="7"/>
  <c r="BE14" i="7"/>
  <c r="BE15" i="7"/>
  <c r="BE16" i="7"/>
  <c r="BE17" i="7"/>
  <c r="BE18" i="7"/>
  <c r="BE19" i="7"/>
  <c r="BE20" i="7"/>
  <c r="BE21" i="7"/>
  <c r="BE22" i="7"/>
  <c r="BE23" i="7"/>
  <c r="BE24" i="7"/>
  <c r="BE25" i="7"/>
  <c r="BE26" i="7"/>
  <c r="BE27" i="7"/>
  <c r="BE28" i="7"/>
  <c r="BE29" i="7"/>
  <c r="BE30" i="7"/>
  <c r="BE31" i="7"/>
  <c r="BE32" i="7"/>
  <c r="BE33" i="7"/>
  <c r="BE34" i="7"/>
  <c r="BE35" i="7"/>
  <c r="BE36" i="7"/>
  <c r="BE37" i="7"/>
  <c r="BE38" i="7"/>
  <c r="BE39" i="7"/>
  <c r="BE40" i="7"/>
  <c r="BE41" i="7"/>
  <c r="BE42" i="7"/>
  <c r="BE43" i="7"/>
  <c r="BE44" i="7"/>
  <c r="BE45" i="7"/>
  <c r="BE46" i="7"/>
  <c r="BE47" i="7"/>
  <c r="BE48" i="7"/>
  <c r="BE49" i="7"/>
  <c r="BE50" i="7"/>
  <c r="BE51" i="7"/>
  <c r="BE52" i="7"/>
  <c r="BE53" i="7"/>
  <c r="BE54" i="7"/>
  <c r="BE55" i="7"/>
  <c r="BE56" i="7"/>
  <c r="BE57" i="7"/>
  <c r="BE58" i="7"/>
  <c r="BE59" i="7"/>
  <c r="BE60" i="7"/>
  <c r="BE61" i="7"/>
  <c r="BE62" i="7"/>
  <c r="BE63" i="7"/>
  <c r="BE64" i="7"/>
  <c r="BE65" i="7"/>
  <c r="BE66" i="7"/>
  <c r="BE67" i="7"/>
  <c r="BE68" i="7"/>
  <c r="BE69" i="7"/>
  <c r="BE70" i="7"/>
  <c r="BE71" i="7"/>
  <c r="BE72" i="7"/>
  <c r="BE73" i="7"/>
  <c r="BE74" i="7"/>
  <c r="BE75" i="7"/>
  <c r="BE76" i="7"/>
  <c r="BE77" i="7"/>
  <c r="BE78" i="7"/>
  <c r="BE79" i="7"/>
  <c r="BE80" i="7"/>
  <c r="BE81" i="7"/>
  <c r="BE82" i="7"/>
  <c r="BE83" i="7"/>
  <c r="BE84" i="7"/>
  <c r="BE85" i="7"/>
  <c r="BE86" i="7"/>
  <c r="BE87" i="7"/>
  <c r="BE88" i="7"/>
  <c r="BE89" i="7"/>
  <c r="BE90" i="7"/>
  <c r="BE91" i="7"/>
  <c r="BE92" i="7"/>
  <c r="BE93" i="7"/>
  <c r="BE94" i="7"/>
  <c r="BE95" i="7"/>
  <c r="BE96" i="7"/>
  <c r="BE97" i="7"/>
  <c r="BE98" i="7"/>
  <c r="BE99" i="7"/>
  <c r="BE100" i="7"/>
  <c r="BE101" i="7"/>
  <c r="BE102" i="7"/>
  <c r="BE103" i="7"/>
  <c r="BE104" i="7"/>
  <c r="BE105" i="7"/>
  <c r="BE106" i="7"/>
  <c r="BE107" i="7"/>
  <c r="BE108" i="7"/>
  <c r="BE109" i="7"/>
  <c r="BE110" i="7"/>
  <c r="BE111" i="7"/>
  <c r="BE112" i="7"/>
  <c r="BE113" i="7"/>
  <c r="BE114" i="7"/>
  <c r="BE115" i="7"/>
  <c r="BE116" i="7"/>
  <c r="BE117" i="7"/>
  <c r="BE118" i="7"/>
  <c r="BE119" i="7"/>
  <c r="BE120" i="7"/>
  <c r="BE121" i="7"/>
  <c r="BE122" i="7"/>
  <c r="BE123" i="7"/>
  <c r="BE124" i="7"/>
  <c r="BE125" i="7"/>
  <c r="BE126" i="7"/>
  <c r="BE127" i="7"/>
  <c r="BE128" i="7"/>
  <c r="BE129" i="7"/>
  <c r="BE130" i="7"/>
  <c r="BE131" i="7"/>
  <c r="BE132" i="7"/>
  <c r="BE133" i="7"/>
  <c r="BE134" i="7"/>
  <c r="BE135" i="7"/>
  <c r="BE136" i="7"/>
  <c r="BE137" i="7"/>
  <c r="BE138" i="7"/>
  <c r="BE139" i="7"/>
  <c r="BE140" i="7"/>
  <c r="BE141" i="7"/>
  <c r="BE142" i="7"/>
  <c r="BE143" i="7"/>
  <c r="BE144" i="7"/>
  <c r="BE145" i="7"/>
  <c r="BE146" i="7"/>
  <c r="BE147" i="7"/>
  <c r="BE148" i="7"/>
  <c r="BE149" i="7"/>
  <c r="BE150" i="7"/>
  <c r="BE151" i="7"/>
  <c r="BE152" i="7"/>
  <c r="BE153" i="7"/>
  <c r="BE154" i="7"/>
  <c r="BE155" i="7"/>
  <c r="BE156" i="7"/>
  <c r="BE157" i="7"/>
  <c r="BE158" i="7"/>
  <c r="BE159" i="7"/>
  <c r="BE160" i="7"/>
  <c r="BE161" i="7"/>
  <c r="BE162" i="7"/>
  <c r="BE163" i="7"/>
  <c r="BE164" i="7"/>
  <c r="BE165" i="7"/>
  <c r="BE166" i="7"/>
  <c r="BE167" i="7"/>
  <c r="BE168" i="7"/>
  <c r="BE169" i="7"/>
  <c r="BE170" i="7"/>
  <c r="BE171" i="7"/>
  <c r="BE172" i="7"/>
  <c r="BE173" i="7"/>
  <c r="BE174" i="7"/>
  <c r="BE175" i="7"/>
  <c r="BE176" i="7"/>
  <c r="BE177" i="7"/>
  <c r="BE178" i="7"/>
  <c r="BE179" i="7"/>
  <c r="BE180" i="7"/>
  <c r="BE181" i="7"/>
  <c r="BE182" i="7"/>
  <c r="BE183" i="7"/>
  <c r="BE184" i="7"/>
  <c r="BE185" i="7"/>
  <c r="BE186" i="7"/>
  <c r="BE187" i="7"/>
  <c r="BE188" i="7"/>
  <c r="BE189" i="7"/>
  <c r="BE190" i="7"/>
  <c r="BE191" i="7"/>
  <c r="BE192" i="7"/>
  <c r="BE193" i="7"/>
  <c r="BE194" i="7"/>
  <c r="BE195" i="7"/>
  <c r="BE196" i="7"/>
  <c r="BE197" i="7"/>
  <c r="BE198" i="7"/>
  <c r="BE199" i="7"/>
  <c r="BE200" i="7"/>
  <c r="BE201" i="7"/>
  <c r="BE202" i="7"/>
  <c r="BE203" i="7"/>
  <c r="BE204" i="7"/>
  <c r="BE205" i="7"/>
  <c r="BE206" i="7"/>
  <c r="BE207" i="7"/>
  <c r="BE208" i="7"/>
  <c r="BE209" i="7"/>
  <c r="BE210" i="7"/>
  <c r="BE211" i="7"/>
  <c r="BE212" i="7"/>
  <c r="BD9" i="7"/>
  <c r="BD10" i="7"/>
  <c r="BD416" i="7" s="1"/>
  <c r="BD11" i="7"/>
  <c r="BD12" i="7"/>
  <c r="BD13" i="7"/>
  <c r="BD14" i="7"/>
  <c r="BD15" i="7"/>
  <c r="BD16" i="7"/>
  <c r="BD17" i="7"/>
  <c r="BD18" i="7"/>
  <c r="BD19" i="7"/>
  <c r="BD20" i="7"/>
  <c r="BD21" i="7"/>
  <c r="BD22" i="7"/>
  <c r="BD23" i="7"/>
  <c r="BD24" i="7"/>
  <c r="BD25" i="7"/>
  <c r="BD26" i="7"/>
  <c r="BD27" i="7"/>
  <c r="BD28" i="7"/>
  <c r="BD29" i="7"/>
  <c r="BD30" i="7"/>
  <c r="BD31" i="7"/>
  <c r="BD32" i="7"/>
  <c r="BD33" i="7"/>
  <c r="BD34" i="7"/>
  <c r="BD35" i="7"/>
  <c r="BD36" i="7"/>
  <c r="BD37" i="7"/>
  <c r="BD38" i="7"/>
  <c r="BD39" i="7"/>
  <c r="BD40" i="7"/>
  <c r="BD41" i="7"/>
  <c r="BD42" i="7"/>
  <c r="BD43" i="7"/>
  <c r="BD44" i="7"/>
  <c r="BD45" i="7"/>
  <c r="BD46" i="7"/>
  <c r="BD47" i="7"/>
  <c r="BD48" i="7"/>
  <c r="BD49" i="7"/>
  <c r="BD50" i="7"/>
  <c r="BD51" i="7"/>
  <c r="BD52" i="7"/>
  <c r="BD53" i="7"/>
  <c r="BD54" i="7"/>
  <c r="BD55" i="7"/>
  <c r="BD56" i="7"/>
  <c r="BD57" i="7"/>
  <c r="BD58" i="7"/>
  <c r="BD59" i="7"/>
  <c r="BD60" i="7"/>
  <c r="BD61" i="7"/>
  <c r="BD62" i="7"/>
  <c r="BD63" i="7"/>
  <c r="BD64" i="7"/>
  <c r="BD65" i="7"/>
  <c r="BD66" i="7"/>
  <c r="BD67" i="7"/>
  <c r="BD68" i="7"/>
  <c r="BD69" i="7"/>
  <c r="BD70" i="7"/>
  <c r="BD71" i="7"/>
  <c r="BD72" i="7"/>
  <c r="BD73" i="7"/>
  <c r="BD74" i="7"/>
  <c r="BD75" i="7"/>
  <c r="BD76" i="7"/>
  <c r="BD77" i="7"/>
  <c r="BD78" i="7"/>
  <c r="BD79" i="7"/>
  <c r="BD80" i="7"/>
  <c r="BD81" i="7"/>
  <c r="BD82" i="7"/>
  <c r="BD83" i="7"/>
  <c r="BD84" i="7"/>
  <c r="BD85" i="7"/>
  <c r="BD86" i="7"/>
  <c r="BD87" i="7"/>
  <c r="BD88" i="7"/>
  <c r="BD89" i="7"/>
  <c r="BD90" i="7"/>
  <c r="BD91" i="7"/>
  <c r="BD92" i="7"/>
  <c r="BD93" i="7"/>
  <c r="BD94" i="7"/>
  <c r="BD95" i="7"/>
  <c r="BD96" i="7"/>
  <c r="BD97" i="7"/>
  <c r="BD98" i="7"/>
  <c r="BD99" i="7"/>
  <c r="BD100" i="7"/>
  <c r="BD101" i="7"/>
  <c r="BD102" i="7"/>
  <c r="BD103" i="7"/>
  <c r="BD104" i="7"/>
  <c r="BD105" i="7"/>
  <c r="BD106" i="7"/>
  <c r="BD107" i="7"/>
  <c r="BD108" i="7"/>
  <c r="BD109" i="7"/>
  <c r="BD110" i="7"/>
  <c r="BD111" i="7"/>
  <c r="BD112" i="7"/>
  <c r="BD113" i="7"/>
  <c r="BD114" i="7"/>
  <c r="BD115" i="7"/>
  <c r="BD116" i="7"/>
  <c r="BD117" i="7"/>
  <c r="BD118" i="7"/>
  <c r="BD119" i="7"/>
  <c r="BD120" i="7"/>
  <c r="BD121" i="7"/>
  <c r="BD122" i="7"/>
  <c r="BD123" i="7"/>
  <c r="BD124" i="7"/>
  <c r="BD125" i="7"/>
  <c r="BD126" i="7"/>
  <c r="BD127" i="7"/>
  <c r="BD128" i="7"/>
  <c r="BD129" i="7"/>
  <c r="BD130" i="7"/>
  <c r="BD131" i="7"/>
  <c r="BD132" i="7"/>
  <c r="BD133" i="7"/>
  <c r="BD134" i="7"/>
  <c r="BD135" i="7"/>
  <c r="BD136" i="7"/>
  <c r="BD137" i="7"/>
  <c r="BD138" i="7"/>
  <c r="BD139" i="7"/>
  <c r="BD140" i="7"/>
  <c r="BD141" i="7"/>
  <c r="BD142" i="7"/>
  <c r="BD143" i="7"/>
  <c r="BD144" i="7"/>
  <c r="BD145" i="7"/>
  <c r="BD146" i="7"/>
  <c r="BD147" i="7"/>
  <c r="BD148" i="7"/>
  <c r="BD149" i="7"/>
  <c r="BD150" i="7"/>
  <c r="BD151" i="7"/>
  <c r="BD152" i="7"/>
  <c r="BD153" i="7"/>
  <c r="BD154" i="7"/>
  <c r="BD155" i="7"/>
  <c r="BD156" i="7"/>
  <c r="BD157" i="7"/>
  <c r="BD158" i="7"/>
  <c r="BD159" i="7"/>
  <c r="BD160" i="7"/>
  <c r="BD161" i="7"/>
  <c r="BD162" i="7"/>
  <c r="BD163" i="7"/>
  <c r="BD164" i="7"/>
  <c r="BD165" i="7"/>
  <c r="BD166" i="7"/>
  <c r="BD167" i="7"/>
  <c r="BD168" i="7"/>
  <c r="BD169" i="7"/>
  <c r="BD170" i="7"/>
  <c r="BD171" i="7"/>
  <c r="BD172" i="7"/>
  <c r="BD173" i="7"/>
  <c r="BD174" i="7"/>
  <c r="BD175" i="7"/>
  <c r="BD176" i="7"/>
  <c r="BD177" i="7"/>
  <c r="BD178" i="7"/>
  <c r="BD179" i="7"/>
  <c r="BD180" i="7"/>
  <c r="BD181" i="7"/>
  <c r="BD182" i="7"/>
  <c r="BD183" i="7"/>
  <c r="BD184" i="7"/>
  <c r="BD185" i="7"/>
  <c r="BD186" i="7"/>
  <c r="BD187" i="7"/>
  <c r="BD188" i="7"/>
  <c r="BD189" i="7"/>
  <c r="BD190" i="7"/>
  <c r="BD191" i="7"/>
  <c r="BD192" i="7"/>
  <c r="BD193" i="7"/>
  <c r="BD194" i="7"/>
  <c r="BD195" i="7"/>
  <c r="BD196" i="7"/>
  <c r="BD197" i="7"/>
  <c r="BD198" i="7"/>
  <c r="BD199" i="7"/>
  <c r="BD200" i="7"/>
  <c r="BD201" i="7"/>
  <c r="BD202" i="7"/>
  <c r="BD203" i="7"/>
  <c r="BD204" i="7"/>
  <c r="BD205" i="7"/>
  <c r="BD206" i="7"/>
  <c r="BD207" i="7"/>
  <c r="BD208" i="7"/>
  <c r="BD209" i="7"/>
  <c r="BD210" i="7"/>
  <c r="BD211" i="7"/>
  <c r="BD212" i="7"/>
  <c r="BC9" i="7"/>
  <c r="BC10" i="7"/>
  <c r="BC11" i="7"/>
  <c r="BC12" i="7"/>
  <c r="BC13" i="7"/>
  <c r="BC14" i="7"/>
  <c r="BC15" i="7"/>
  <c r="BC16" i="7"/>
  <c r="BC17" i="7"/>
  <c r="BC18" i="7"/>
  <c r="BC19" i="7"/>
  <c r="BC20" i="7"/>
  <c r="BC21" i="7"/>
  <c r="BC22" i="7"/>
  <c r="BC23" i="7"/>
  <c r="BC24" i="7"/>
  <c r="BC25" i="7"/>
  <c r="BC26" i="7"/>
  <c r="BC27" i="7"/>
  <c r="BC28" i="7"/>
  <c r="BC29" i="7"/>
  <c r="BC30" i="7"/>
  <c r="BC31" i="7"/>
  <c r="BC32" i="7"/>
  <c r="BC33" i="7"/>
  <c r="BC34" i="7"/>
  <c r="BC35" i="7"/>
  <c r="BC36" i="7"/>
  <c r="BC37" i="7"/>
  <c r="BC38" i="7"/>
  <c r="BC39" i="7"/>
  <c r="BC40" i="7"/>
  <c r="BC41" i="7"/>
  <c r="BC42" i="7"/>
  <c r="BC43" i="7"/>
  <c r="BC44" i="7"/>
  <c r="BC45" i="7"/>
  <c r="BC46" i="7"/>
  <c r="BC47" i="7"/>
  <c r="BC48" i="7"/>
  <c r="BC49" i="7"/>
  <c r="BC50" i="7"/>
  <c r="BC51" i="7"/>
  <c r="BC52" i="7"/>
  <c r="BC53" i="7"/>
  <c r="BC54" i="7"/>
  <c r="BC55" i="7"/>
  <c r="BC56" i="7"/>
  <c r="BC57" i="7"/>
  <c r="BC58" i="7"/>
  <c r="BC59" i="7"/>
  <c r="BC60" i="7"/>
  <c r="BC61" i="7"/>
  <c r="BC62" i="7"/>
  <c r="BC63" i="7"/>
  <c r="BC64" i="7"/>
  <c r="BC65" i="7"/>
  <c r="BC66" i="7"/>
  <c r="BC67" i="7"/>
  <c r="BC68" i="7"/>
  <c r="BC69" i="7"/>
  <c r="BC70" i="7"/>
  <c r="BC71" i="7"/>
  <c r="BC72" i="7"/>
  <c r="BC73" i="7"/>
  <c r="BC74" i="7"/>
  <c r="BC75" i="7"/>
  <c r="BC76" i="7"/>
  <c r="BC77" i="7"/>
  <c r="BC78" i="7"/>
  <c r="BC79" i="7"/>
  <c r="BC80" i="7"/>
  <c r="BC81" i="7"/>
  <c r="BC82" i="7"/>
  <c r="BC83" i="7"/>
  <c r="BC84" i="7"/>
  <c r="BC85" i="7"/>
  <c r="BC86" i="7"/>
  <c r="BC87" i="7"/>
  <c r="BC88" i="7"/>
  <c r="BC89" i="7"/>
  <c r="BC90" i="7"/>
  <c r="BC91" i="7"/>
  <c r="BC92" i="7"/>
  <c r="BC93" i="7"/>
  <c r="BC94" i="7"/>
  <c r="BC95" i="7"/>
  <c r="BC96" i="7"/>
  <c r="BC97" i="7"/>
  <c r="BC98" i="7"/>
  <c r="BC99" i="7"/>
  <c r="BC100" i="7"/>
  <c r="BC101" i="7"/>
  <c r="BC102" i="7"/>
  <c r="BC103" i="7"/>
  <c r="BC104" i="7"/>
  <c r="BC105" i="7"/>
  <c r="BC106" i="7"/>
  <c r="BC107" i="7"/>
  <c r="BC108" i="7"/>
  <c r="BC109" i="7"/>
  <c r="BC110" i="7"/>
  <c r="BC111" i="7"/>
  <c r="BC112" i="7"/>
  <c r="BC113" i="7"/>
  <c r="BC114" i="7"/>
  <c r="BC115" i="7"/>
  <c r="BC116" i="7"/>
  <c r="BC117" i="7"/>
  <c r="BC118" i="7"/>
  <c r="BC119" i="7"/>
  <c r="BC120" i="7"/>
  <c r="BC121" i="7"/>
  <c r="BC122" i="7"/>
  <c r="BC123" i="7"/>
  <c r="BC124" i="7"/>
  <c r="BC125" i="7"/>
  <c r="BC126" i="7"/>
  <c r="BC127" i="7"/>
  <c r="BC128" i="7"/>
  <c r="BC129" i="7"/>
  <c r="BC130" i="7"/>
  <c r="BC131" i="7"/>
  <c r="BC132" i="7"/>
  <c r="BC133" i="7"/>
  <c r="BC134" i="7"/>
  <c r="BC135" i="7"/>
  <c r="BC136" i="7"/>
  <c r="BC137" i="7"/>
  <c r="BC138" i="7"/>
  <c r="BC139" i="7"/>
  <c r="BC140" i="7"/>
  <c r="BC141" i="7"/>
  <c r="BC142" i="7"/>
  <c r="BC143" i="7"/>
  <c r="BC144" i="7"/>
  <c r="BC145" i="7"/>
  <c r="BC146" i="7"/>
  <c r="BC147" i="7"/>
  <c r="BC148" i="7"/>
  <c r="BC149" i="7"/>
  <c r="BC150" i="7"/>
  <c r="BC151" i="7"/>
  <c r="BC152" i="7"/>
  <c r="BC153" i="7"/>
  <c r="BC154" i="7"/>
  <c r="BC155" i="7"/>
  <c r="BC156" i="7"/>
  <c r="BC157" i="7"/>
  <c r="BC158" i="7"/>
  <c r="BC159" i="7"/>
  <c r="BC160" i="7"/>
  <c r="BC161" i="7"/>
  <c r="BC162" i="7"/>
  <c r="BC163" i="7"/>
  <c r="BC164" i="7"/>
  <c r="BC165" i="7"/>
  <c r="BC166" i="7"/>
  <c r="BC167" i="7"/>
  <c r="BC168" i="7"/>
  <c r="BC169" i="7"/>
  <c r="BC170" i="7"/>
  <c r="BC171" i="7"/>
  <c r="BC172" i="7"/>
  <c r="BC173" i="7"/>
  <c r="BC174" i="7"/>
  <c r="BC175" i="7"/>
  <c r="BC176" i="7"/>
  <c r="BC177" i="7"/>
  <c r="BC178" i="7"/>
  <c r="BC179" i="7"/>
  <c r="BC180" i="7"/>
  <c r="BC181" i="7"/>
  <c r="BC182" i="7"/>
  <c r="BC183" i="7"/>
  <c r="BC184" i="7"/>
  <c r="BC185" i="7"/>
  <c r="BC186" i="7"/>
  <c r="BC187" i="7"/>
  <c r="BC188" i="7"/>
  <c r="BC189" i="7"/>
  <c r="BC190" i="7"/>
  <c r="BC191" i="7"/>
  <c r="BC192" i="7"/>
  <c r="BC193" i="7"/>
  <c r="BC194" i="7"/>
  <c r="BC195" i="7"/>
  <c r="BC196" i="7"/>
  <c r="BC197" i="7"/>
  <c r="BC198" i="7"/>
  <c r="BC199" i="7"/>
  <c r="BC200" i="7"/>
  <c r="BC201" i="7"/>
  <c r="BC202" i="7"/>
  <c r="BC203" i="7"/>
  <c r="BC204" i="7"/>
  <c r="BC205" i="7"/>
  <c r="BC206" i="7"/>
  <c r="BC207" i="7"/>
  <c r="BC208" i="7"/>
  <c r="BC209" i="7"/>
  <c r="BC210" i="7"/>
  <c r="BC211" i="7"/>
  <c r="BC212" i="7"/>
  <c r="BC416" i="7"/>
  <c r="BB9" i="7"/>
  <c r="BB10" i="7"/>
  <c r="BB416" i="7" s="1"/>
  <c r="BB11" i="7"/>
  <c r="BB12" i="7"/>
  <c r="BB13" i="7"/>
  <c r="BB14" i="7"/>
  <c r="BB15" i="7"/>
  <c r="BB16" i="7"/>
  <c r="BB17" i="7"/>
  <c r="BB18" i="7"/>
  <c r="BB19" i="7"/>
  <c r="BB20" i="7"/>
  <c r="BB21" i="7"/>
  <c r="BB22" i="7"/>
  <c r="BB23" i="7"/>
  <c r="BB24" i="7"/>
  <c r="BB25" i="7"/>
  <c r="BB26" i="7"/>
  <c r="BB27" i="7"/>
  <c r="BB28" i="7"/>
  <c r="BB29" i="7"/>
  <c r="BB30" i="7"/>
  <c r="BB31" i="7"/>
  <c r="BB32" i="7"/>
  <c r="BB33" i="7"/>
  <c r="BB34" i="7"/>
  <c r="BB35" i="7"/>
  <c r="BB36" i="7"/>
  <c r="BB37" i="7"/>
  <c r="BB38" i="7"/>
  <c r="BB39" i="7"/>
  <c r="BB40" i="7"/>
  <c r="BB41" i="7"/>
  <c r="BB42" i="7"/>
  <c r="BB43" i="7"/>
  <c r="BB44" i="7"/>
  <c r="BB45" i="7"/>
  <c r="BB46" i="7"/>
  <c r="BB47" i="7"/>
  <c r="BB48" i="7"/>
  <c r="BB49" i="7"/>
  <c r="BB50" i="7"/>
  <c r="BB51" i="7"/>
  <c r="BB52" i="7"/>
  <c r="BB53" i="7"/>
  <c r="BB54" i="7"/>
  <c r="BB55" i="7"/>
  <c r="BB56" i="7"/>
  <c r="BB57" i="7"/>
  <c r="BB58" i="7"/>
  <c r="BB59" i="7"/>
  <c r="BB60" i="7"/>
  <c r="BB61" i="7"/>
  <c r="BB62" i="7"/>
  <c r="BB63" i="7"/>
  <c r="BB64" i="7"/>
  <c r="BB65" i="7"/>
  <c r="BB66" i="7"/>
  <c r="BB67" i="7"/>
  <c r="BB68" i="7"/>
  <c r="BB69" i="7"/>
  <c r="BB70" i="7"/>
  <c r="BB71" i="7"/>
  <c r="BB72" i="7"/>
  <c r="BB73" i="7"/>
  <c r="BB74" i="7"/>
  <c r="BB75" i="7"/>
  <c r="BB76" i="7"/>
  <c r="BB77" i="7"/>
  <c r="BB78" i="7"/>
  <c r="BB79" i="7"/>
  <c r="BB80" i="7"/>
  <c r="BB81" i="7"/>
  <c r="BB82" i="7"/>
  <c r="BB83" i="7"/>
  <c r="BB84" i="7"/>
  <c r="BB85" i="7"/>
  <c r="BB86" i="7"/>
  <c r="BB87" i="7"/>
  <c r="BB88" i="7"/>
  <c r="BB89" i="7"/>
  <c r="BB90" i="7"/>
  <c r="BB91" i="7"/>
  <c r="BB92" i="7"/>
  <c r="BB93" i="7"/>
  <c r="BB94" i="7"/>
  <c r="BB95" i="7"/>
  <c r="BB96" i="7"/>
  <c r="BB97" i="7"/>
  <c r="BB98" i="7"/>
  <c r="BB99" i="7"/>
  <c r="BB100" i="7"/>
  <c r="BB101" i="7"/>
  <c r="BB102" i="7"/>
  <c r="BB103" i="7"/>
  <c r="BB104" i="7"/>
  <c r="BB105" i="7"/>
  <c r="BB106" i="7"/>
  <c r="BB107" i="7"/>
  <c r="BB108" i="7"/>
  <c r="BB109" i="7"/>
  <c r="BB110" i="7"/>
  <c r="BB111" i="7"/>
  <c r="BB112" i="7"/>
  <c r="BB113" i="7"/>
  <c r="BB114" i="7"/>
  <c r="BB115" i="7"/>
  <c r="BB116" i="7"/>
  <c r="BB117" i="7"/>
  <c r="BB118" i="7"/>
  <c r="BB119" i="7"/>
  <c r="BB120" i="7"/>
  <c r="BB121" i="7"/>
  <c r="BB122" i="7"/>
  <c r="BB123" i="7"/>
  <c r="BB124" i="7"/>
  <c r="BB125" i="7"/>
  <c r="BB126" i="7"/>
  <c r="BB127" i="7"/>
  <c r="BB128" i="7"/>
  <c r="BB129" i="7"/>
  <c r="BB130" i="7"/>
  <c r="BB131" i="7"/>
  <c r="BB132" i="7"/>
  <c r="BB133" i="7"/>
  <c r="BB134" i="7"/>
  <c r="BB135" i="7"/>
  <c r="BB136" i="7"/>
  <c r="BB137" i="7"/>
  <c r="BB138" i="7"/>
  <c r="BB139" i="7"/>
  <c r="BB140" i="7"/>
  <c r="BB141" i="7"/>
  <c r="BB142" i="7"/>
  <c r="BB143" i="7"/>
  <c r="BB144" i="7"/>
  <c r="BB145" i="7"/>
  <c r="BB146" i="7"/>
  <c r="BB147" i="7"/>
  <c r="BB148" i="7"/>
  <c r="BB149" i="7"/>
  <c r="BB150" i="7"/>
  <c r="BB151" i="7"/>
  <c r="BB152" i="7"/>
  <c r="BB153" i="7"/>
  <c r="BB154" i="7"/>
  <c r="BB155" i="7"/>
  <c r="BB156" i="7"/>
  <c r="BB157" i="7"/>
  <c r="BB158" i="7"/>
  <c r="BB159" i="7"/>
  <c r="BB160" i="7"/>
  <c r="BB161" i="7"/>
  <c r="BB162" i="7"/>
  <c r="BB163" i="7"/>
  <c r="BB164" i="7"/>
  <c r="BB165" i="7"/>
  <c r="BB166" i="7"/>
  <c r="BB167" i="7"/>
  <c r="BB168" i="7"/>
  <c r="BB169" i="7"/>
  <c r="BB170" i="7"/>
  <c r="BB171" i="7"/>
  <c r="BB172" i="7"/>
  <c r="BB173" i="7"/>
  <c r="BB174" i="7"/>
  <c r="BB175" i="7"/>
  <c r="BB176" i="7"/>
  <c r="BB177" i="7"/>
  <c r="BB178" i="7"/>
  <c r="BB179" i="7"/>
  <c r="BB180" i="7"/>
  <c r="BB181" i="7"/>
  <c r="BB182" i="7"/>
  <c r="BB183" i="7"/>
  <c r="BB184" i="7"/>
  <c r="BB185" i="7"/>
  <c r="BB186" i="7"/>
  <c r="BB187" i="7"/>
  <c r="BB188" i="7"/>
  <c r="BB189" i="7"/>
  <c r="BB190" i="7"/>
  <c r="BB191" i="7"/>
  <c r="BB192" i="7"/>
  <c r="BB193" i="7"/>
  <c r="BB194" i="7"/>
  <c r="BB195" i="7"/>
  <c r="BB196" i="7"/>
  <c r="BB197" i="7"/>
  <c r="BB198" i="7"/>
  <c r="BB199" i="7"/>
  <c r="BB200" i="7"/>
  <c r="BB201" i="7"/>
  <c r="BB202" i="7"/>
  <c r="BB203" i="7"/>
  <c r="BB204" i="7"/>
  <c r="BB205" i="7"/>
  <c r="BB206" i="7"/>
  <c r="BB207" i="7"/>
  <c r="BB208" i="7"/>
  <c r="BB209" i="7"/>
  <c r="BB210" i="7"/>
  <c r="BB211" i="7"/>
  <c r="BB212" i="7"/>
  <c r="BA9" i="7"/>
  <c r="BA10" i="7"/>
  <c r="BA11" i="7"/>
  <c r="BA415" i="7" s="1"/>
  <c r="BA12" i="7"/>
  <c r="BA13" i="7"/>
  <c r="BA14" i="7"/>
  <c r="BA15" i="7"/>
  <c r="BA16" i="7"/>
  <c r="BA17" i="7"/>
  <c r="BA18" i="7"/>
  <c r="BA19" i="7"/>
  <c r="BA20" i="7"/>
  <c r="BA21" i="7"/>
  <c r="BA22" i="7"/>
  <c r="BA23" i="7"/>
  <c r="BA24" i="7"/>
  <c r="BA25" i="7"/>
  <c r="BA26" i="7"/>
  <c r="BA27" i="7"/>
  <c r="BA28" i="7"/>
  <c r="BA29" i="7"/>
  <c r="BA30" i="7"/>
  <c r="BA31" i="7"/>
  <c r="BA32" i="7"/>
  <c r="BA33" i="7"/>
  <c r="BA34" i="7"/>
  <c r="BA35" i="7"/>
  <c r="BA36" i="7"/>
  <c r="BA37" i="7"/>
  <c r="BA38" i="7"/>
  <c r="BA39" i="7"/>
  <c r="BA40" i="7"/>
  <c r="BA41" i="7"/>
  <c r="BA42" i="7"/>
  <c r="BA43" i="7"/>
  <c r="BA44" i="7"/>
  <c r="BA45" i="7"/>
  <c r="BA46" i="7"/>
  <c r="BA47" i="7"/>
  <c r="BA48" i="7"/>
  <c r="BA49" i="7"/>
  <c r="BA50" i="7"/>
  <c r="BA51" i="7"/>
  <c r="BA52" i="7"/>
  <c r="BA53" i="7"/>
  <c r="BA54" i="7"/>
  <c r="BA55" i="7"/>
  <c r="BA56" i="7"/>
  <c r="BA57" i="7"/>
  <c r="BA58" i="7"/>
  <c r="BA59" i="7"/>
  <c r="BA60" i="7"/>
  <c r="BA61" i="7"/>
  <c r="BA62" i="7"/>
  <c r="BA63" i="7"/>
  <c r="BA64" i="7"/>
  <c r="BA65" i="7"/>
  <c r="BA66" i="7"/>
  <c r="BA67" i="7"/>
  <c r="BA68" i="7"/>
  <c r="BA69" i="7"/>
  <c r="BA70" i="7"/>
  <c r="BA71" i="7"/>
  <c r="BA72" i="7"/>
  <c r="BA73" i="7"/>
  <c r="BA74" i="7"/>
  <c r="BA75" i="7"/>
  <c r="BA76" i="7"/>
  <c r="BA77" i="7"/>
  <c r="BA78" i="7"/>
  <c r="BA79" i="7"/>
  <c r="BA80" i="7"/>
  <c r="BA81" i="7"/>
  <c r="BA82" i="7"/>
  <c r="BA83" i="7"/>
  <c r="BA84" i="7"/>
  <c r="BA85" i="7"/>
  <c r="BA86" i="7"/>
  <c r="BA87" i="7"/>
  <c r="BA88" i="7"/>
  <c r="BA89" i="7"/>
  <c r="BA90" i="7"/>
  <c r="BA91" i="7"/>
  <c r="BA92" i="7"/>
  <c r="BA93" i="7"/>
  <c r="BA94" i="7"/>
  <c r="BA95" i="7"/>
  <c r="BA96" i="7"/>
  <c r="BA97" i="7"/>
  <c r="BA98" i="7"/>
  <c r="BA99" i="7"/>
  <c r="BA100" i="7"/>
  <c r="BA101" i="7"/>
  <c r="BA102" i="7"/>
  <c r="BA103" i="7"/>
  <c r="BA104" i="7"/>
  <c r="BA105" i="7"/>
  <c r="BA106" i="7"/>
  <c r="BA107" i="7"/>
  <c r="BA108" i="7"/>
  <c r="BA109" i="7"/>
  <c r="BA110" i="7"/>
  <c r="BA111" i="7"/>
  <c r="BA112" i="7"/>
  <c r="BA113" i="7"/>
  <c r="BA114" i="7"/>
  <c r="BA115" i="7"/>
  <c r="BA116" i="7"/>
  <c r="BA117" i="7"/>
  <c r="BA118" i="7"/>
  <c r="BA119" i="7"/>
  <c r="BA120" i="7"/>
  <c r="BA121" i="7"/>
  <c r="BA122" i="7"/>
  <c r="BA123" i="7"/>
  <c r="BA124" i="7"/>
  <c r="BA125" i="7"/>
  <c r="BA126" i="7"/>
  <c r="BA127" i="7"/>
  <c r="BA128" i="7"/>
  <c r="BA129" i="7"/>
  <c r="BA130" i="7"/>
  <c r="BA131" i="7"/>
  <c r="BA132" i="7"/>
  <c r="BA133" i="7"/>
  <c r="BA134" i="7"/>
  <c r="BA135" i="7"/>
  <c r="BA136" i="7"/>
  <c r="BA137" i="7"/>
  <c r="BA138" i="7"/>
  <c r="BA139" i="7"/>
  <c r="BA140" i="7"/>
  <c r="BA141" i="7"/>
  <c r="BA142" i="7"/>
  <c r="BA143" i="7"/>
  <c r="BA144" i="7"/>
  <c r="BA145" i="7"/>
  <c r="BA146" i="7"/>
  <c r="BA147" i="7"/>
  <c r="BA148" i="7"/>
  <c r="BA149" i="7"/>
  <c r="BA150" i="7"/>
  <c r="BA151" i="7"/>
  <c r="BA152" i="7"/>
  <c r="BA153" i="7"/>
  <c r="BA154" i="7"/>
  <c r="BA155" i="7"/>
  <c r="BA156" i="7"/>
  <c r="BA157" i="7"/>
  <c r="BA158" i="7"/>
  <c r="BA159" i="7"/>
  <c r="BA160" i="7"/>
  <c r="BA161" i="7"/>
  <c r="BA162" i="7"/>
  <c r="BA163" i="7"/>
  <c r="BA164" i="7"/>
  <c r="BA165" i="7"/>
  <c r="BA166" i="7"/>
  <c r="BA167" i="7"/>
  <c r="BA168" i="7"/>
  <c r="BA169" i="7"/>
  <c r="BA170" i="7"/>
  <c r="BA171" i="7"/>
  <c r="BA172" i="7"/>
  <c r="BA173" i="7"/>
  <c r="BA174" i="7"/>
  <c r="BA175" i="7"/>
  <c r="BA176" i="7"/>
  <c r="BA177" i="7"/>
  <c r="BA178" i="7"/>
  <c r="BA179" i="7"/>
  <c r="BA180" i="7"/>
  <c r="BA181" i="7"/>
  <c r="BA182" i="7"/>
  <c r="BA183" i="7"/>
  <c r="BA184" i="7"/>
  <c r="BA185" i="7"/>
  <c r="BA186" i="7"/>
  <c r="BA187" i="7"/>
  <c r="BA188" i="7"/>
  <c r="BA189" i="7"/>
  <c r="BA190" i="7"/>
  <c r="BA191" i="7"/>
  <c r="BA192" i="7"/>
  <c r="BA193" i="7"/>
  <c r="BA194" i="7"/>
  <c r="BA195" i="7"/>
  <c r="BA196" i="7"/>
  <c r="BA197" i="7"/>
  <c r="BA198" i="7"/>
  <c r="BA199" i="7"/>
  <c r="BA200" i="7"/>
  <c r="BA201" i="7"/>
  <c r="BA202" i="7"/>
  <c r="BA203" i="7"/>
  <c r="BA204" i="7"/>
  <c r="BA205" i="7"/>
  <c r="BA206" i="7"/>
  <c r="BA207" i="7"/>
  <c r="BA208" i="7"/>
  <c r="BA209" i="7"/>
  <c r="BA210" i="7"/>
  <c r="BA211" i="7"/>
  <c r="BA212" i="7"/>
  <c r="AZ9" i="7"/>
  <c r="AZ10" i="7"/>
  <c r="AZ416" i="7" s="1"/>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Z110" i="7"/>
  <c r="AZ111" i="7"/>
  <c r="AZ112" i="7"/>
  <c r="AZ113" i="7"/>
  <c r="AZ114" i="7"/>
  <c r="AZ115" i="7"/>
  <c r="AZ116" i="7"/>
  <c r="AZ117" i="7"/>
  <c r="AZ118" i="7"/>
  <c r="AZ119" i="7"/>
  <c r="AZ120" i="7"/>
  <c r="AZ121" i="7"/>
  <c r="AZ122" i="7"/>
  <c r="AZ123" i="7"/>
  <c r="AZ124" i="7"/>
  <c r="AZ125" i="7"/>
  <c r="AZ126" i="7"/>
  <c r="AZ127" i="7"/>
  <c r="AZ128" i="7"/>
  <c r="AZ129" i="7"/>
  <c r="AZ130" i="7"/>
  <c r="AZ131" i="7"/>
  <c r="AZ132" i="7"/>
  <c r="AZ133" i="7"/>
  <c r="AZ134" i="7"/>
  <c r="AZ135" i="7"/>
  <c r="AZ136" i="7"/>
  <c r="AZ137" i="7"/>
  <c r="AZ138" i="7"/>
  <c r="AZ139" i="7"/>
  <c r="AZ140" i="7"/>
  <c r="AZ141" i="7"/>
  <c r="AZ142" i="7"/>
  <c r="AZ143" i="7"/>
  <c r="AZ144" i="7"/>
  <c r="AZ145" i="7"/>
  <c r="AZ146" i="7"/>
  <c r="AZ147" i="7"/>
  <c r="AZ148" i="7"/>
  <c r="AZ149" i="7"/>
  <c r="AZ150" i="7"/>
  <c r="AZ151" i="7"/>
  <c r="AZ152" i="7"/>
  <c r="AZ153" i="7"/>
  <c r="AZ154" i="7"/>
  <c r="AZ155" i="7"/>
  <c r="AZ156" i="7"/>
  <c r="AZ157" i="7"/>
  <c r="AZ158" i="7"/>
  <c r="AZ159" i="7"/>
  <c r="AZ160" i="7"/>
  <c r="AZ161" i="7"/>
  <c r="AZ162" i="7"/>
  <c r="AZ163" i="7"/>
  <c r="AZ164" i="7"/>
  <c r="AZ165" i="7"/>
  <c r="AZ166" i="7"/>
  <c r="AZ167" i="7"/>
  <c r="AZ168" i="7"/>
  <c r="AZ169" i="7"/>
  <c r="AZ170" i="7"/>
  <c r="AZ171" i="7"/>
  <c r="AZ172" i="7"/>
  <c r="AZ173" i="7"/>
  <c r="AZ174" i="7"/>
  <c r="AZ175" i="7"/>
  <c r="AZ176" i="7"/>
  <c r="AZ177" i="7"/>
  <c r="AZ178" i="7"/>
  <c r="AZ179" i="7"/>
  <c r="AZ180" i="7"/>
  <c r="AZ181" i="7"/>
  <c r="AZ182" i="7"/>
  <c r="AZ183" i="7"/>
  <c r="AZ184" i="7"/>
  <c r="AZ185" i="7"/>
  <c r="AZ186" i="7"/>
  <c r="AZ187" i="7"/>
  <c r="AZ188" i="7"/>
  <c r="AZ189" i="7"/>
  <c r="AZ190" i="7"/>
  <c r="AZ191" i="7"/>
  <c r="AZ192" i="7"/>
  <c r="AZ193" i="7"/>
  <c r="AZ194" i="7"/>
  <c r="AZ195" i="7"/>
  <c r="AZ196" i="7"/>
  <c r="AZ197" i="7"/>
  <c r="AZ198" i="7"/>
  <c r="AZ199" i="7"/>
  <c r="AZ200" i="7"/>
  <c r="AZ201" i="7"/>
  <c r="AZ202" i="7"/>
  <c r="AZ203" i="7"/>
  <c r="AZ204" i="7"/>
  <c r="AZ205" i="7"/>
  <c r="AZ206" i="7"/>
  <c r="AZ207" i="7"/>
  <c r="AZ208" i="7"/>
  <c r="AZ209" i="7"/>
  <c r="AZ210" i="7"/>
  <c r="AZ211" i="7"/>
  <c r="AZ212"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Y110" i="7"/>
  <c r="AY111" i="7"/>
  <c r="AY112" i="7"/>
  <c r="AY113" i="7"/>
  <c r="AY114" i="7"/>
  <c r="AY115" i="7"/>
  <c r="AY116" i="7"/>
  <c r="AY117" i="7"/>
  <c r="AY118" i="7"/>
  <c r="AY119" i="7"/>
  <c r="AY120" i="7"/>
  <c r="AY121" i="7"/>
  <c r="AY122" i="7"/>
  <c r="AY123" i="7"/>
  <c r="AY124" i="7"/>
  <c r="AY125" i="7"/>
  <c r="AY126" i="7"/>
  <c r="AY127" i="7"/>
  <c r="AY128" i="7"/>
  <c r="AY129" i="7"/>
  <c r="AY130" i="7"/>
  <c r="AY131" i="7"/>
  <c r="AY132" i="7"/>
  <c r="AY133" i="7"/>
  <c r="AY134" i="7"/>
  <c r="AY135" i="7"/>
  <c r="AY136" i="7"/>
  <c r="AY137" i="7"/>
  <c r="AY138" i="7"/>
  <c r="AY139" i="7"/>
  <c r="AY140" i="7"/>
  <c r="AY141" i="7"/>
  <c r="AY142" i="7"/>
  <c r="AY143" i="7"/>
  <c r="AY144" i="7"/>
  <c r="AY145" i="7"/>
  <c r="AY146" i="7"/>
  <c r="AY147" i="7"/>
  <c r="AY148" i="7"/>
  <c r="AY149" i="7"/>
  <c r="AY150" i="7"/>
  <c r="AY151" i="7"/>
  <c r="AY152" i="7"/>
  <c r="AY153" i="7"/>
  <c r="AY154" i="7"/>
  <c r="AY155" i="7"/>
  <c r="AY156" i="7"/>
  <c r="AY157" i="7"/>
  <c r="AY158" i="7"/>
  <c r="AY159" i="7"/>
  <c r="AY160" i="7"/>
  <c r="AY161" i="7"/>
  <c r="AY162" i="7"/>
  <c r="AY163" i="7"/>
  <c r="AY164" i="7"/>
  <c r="AY165" i="7"/>
  <c r="AY166" i="7"/>
  <c r="AY167" i="7"/>
  <c r="AY168" i="7"/>
  <c r="AY169" i="7"/>
  <c r="AY170" i="7"/>
  <c r="AY171" i="7"/>
  <c r="AY172" i="7"/>
  <c r="AY173" i="7"/>
  <c r="AY174" i="7"/>
  <c r="AY175" i="7"/>
  <c r="AY176" i="7"/>
  <c r="AY177" i="7"/>
  <c r="AY178" i="7"/>
  <c r="AY179" i="7"/>
  <c r="AY180" i="7"/>
  <c r="AY181" i="7"/>
  <c r="AY182" i="7"/>
  <c r="AY183" i="7"/>
  <c r="AY184" i="7"/>
  <c r="AY185" i="7"/>
  <c r="AY186" i="7"/>
  <c r="AY187" i="7"/>
  <c r="AY188" i="7"/>
  <c r="AY189" i="7"/>
  <c r="AY190" i="7"/>
  <c r="AY191" i="7"/>
  <c r="AY192" i="7"/>
  <c r="AY193" i="7"/>
  <c r="AY194" i="7"/>
  <c r="AY195" i="7"/>
  <c r="AY196" i="7"/>
  <c r="AY197" i="7"/>
  <c r="AY198" i="7"/>
  <c r="AY199" i="7"/>
  <c r="AY200" i="7"/>
  <c r="AY201" i="7"/>
  <c r="AY202" i="7"/>
  <c r="AY203" i="7"/>
  <c r="AY204" i="7"/>
  <c r="AY205" i="7"/>
  <c r="AY206" i="7"/>
  <c r="AY207" i="7"/>
  <c r="AY208" i="7"/>
  <c r="AY209" i="7"/>
  <c r="AY210" i="7"/>
  <c r="AY211" i="7"/>
  <c r="AY212" i="7"/>
  <c r="AY416" i="7"/>
  <c r="AX9" i="7"/>
  <c r="AX10" i="7"/>
  <c r="AX416" i="7" s="1"/>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X110" i="7"/>
  <c r="AX111" i="7"/>
  <c r="AX112" i="7"/>
  <c r="AX113" i="7"/>
  <c r="AX114" i="7"/>
  <c r="AX115" i="7"/>
  <c r="AX116" i="7"/>
  <c r="AX117" i="7"/>
  <c r="AX118" i="7"/>
  <c r="AX119" i="7"/>
  <c r="AX120" i="7"/>
  <c r="AX121" i="7"/>
  <c r="AX122" i="7"/>
  <c r="AX123" i="7"/>
  <c r="AX124" i="7"/>
  <c r="AX125" i="7"/>
  <c r="AX126" i="7"/>
  <c r="AX127" i="7"/>
  <c r="AX128" i="7"/>
  <c r="AX129" i="7"/>
  <c r="AX130" i="7"/>
  <c r="AX131" i="7"/>
  <c r="AX132" i="7"/>
  <c r="AX133" i="7"/>
  <c r="AX134" i="7"/>
  <c r="AX135" i="7"/>
  <c r="AX136" i="7"/>
  <c r="AX137" i="7"/>
  <c r="AX138" i="7"/>
  <c r="AX139" i="7"/>
  <c r="AX140" i="7"/>
  <c r="AX141" i="7"/>
  <c r="AX142" i="7"/>
  <c r="AX143" i="7"/>
  <c r="AX144" i="7"/>
  <c r="AX145" i="7"/>
  <c r="AX146" i="7"/>
  <c r="AX147" i="7"/>
  <c r="AX148" i="7"/>
  <c r="AX149" i="7"/>
  <c r="AX150" i="7"/>
  <c r="AX151" i="7"/>
  <c r="AX152" i="7"/>
  <c r="AX153" i="7"/>
  <c r="AX154" i="7"/>
  <c r="AX155" i="7"/>
  <c r="AX156" i="7"/>
  <c r="AX157" i="7"/>
  <c r="AX158" i="7"/>
  <c r="AX159" i="7"/>
  <c r="AX160" i="7"/>
  <c r="AX161" i="7"/>
  <c r="AX162" i="7"/>
  <c r="AX163" i="7"/>
  <c r="AX164" i="7"/>
  <c r="AX165" i="7"/>
  <c r="AX166" i="7"/>
  <c r="AX167" i="7"/>
  <c r="AX168" i="7"/>
  <c r="AX169" i="7"/>
  <c r="AX170" i="7"/>
  <c r="AX171" i="7"/>
  <c r="AX172" i="7"/>
  <c r="AX173" i="7"/>
  <c r="AX174" i="7"/>
  <c r="AX175" i="7"/>
  <c r="AX176" i="7"/>
  <c r="AX177" i="7"/>
  <c r="AX178" i="7"/>
  <c r="AX179" i="7"/>
  <c r="AX180" i="7"/>
  <c r="AX181" i="7"/>
  <c r="AX182" i="7"/>
  <c r="AX183" i="7"/>
  <c r="AX184" i="7"/>
  <c r="AX185" i="7"/>
  <c r="AX186" i="7"/>
  <c r="AX187" i="7"/>
  <c r="AX188" i="7"/>
  <c r="AX189" i="7"/>
  <c r="AX190" i="7"/>
  <c r="AX191" i="7"/>
  <c r="AX192" i="7"/>
  <c r="AX193" i="7"/>
  <c r="AX194" i="7"/>
  <c r="AX195" i="7"/>
  <c r="AX196" i="7"/>
  <c r="AX197" i="7"/>
  <c r="AX198" i="7"/>
  <c r="AX199" i="7"/>
  <c r="AX200" i="7"/>
  <c r="AX201" i="7"/>
  <c r="AX202" i="7"/>
  <c r="AX203" i="7"/>
  <c r="AX204" i="7"/>
  <c r="AX205" i="7"/>
  <c r="AX206" i="7"/>
  <c r="AX207" i="7"/>
  <c r="AX208" i="7"/>
  <c r="AX209" i="7"/>
  <c r="AX210" i="7"/>
  <c r="AX211" i="7"/>
  <c r="AX212" i="7"/>
  <c r="AW9" i="7"/>
  <c r="AW10" i="7"/>
  <c r="AW11" i="7"/>
  <c r="AW416" i="7" s="1"/>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W110" i="7"/>
  <c r="AW111" i="7"/>
  <c r="AW112" i="7"/>
  <c r="AW113" i="7"/>
  <c r="AW114" i="7"/>
  <c r="AW115" i="7"/>
  <c r="AW116" i="7"/>
  <c r="AW117" i="7"/>
  <c r="AW118" i="7"/>
  <c r="AW119" i="7"/>
  <c r="AW120" i="7"/>
  <c r="AW121" i="7"/>
  <c r="AW122" i="7"/>
  <c r="AW123" i="7"/>
  <c r="AW124" i="7"/>
  <c r="AW125" i="7"/>
  <c r="AW126" i="7"/>
  <c r="AW127" i="7"/>
  <c r="AW128" i="7"/>
  <c r="AW129" i="7"/>
  <c r="AW130" i="7"/>
  <c r="AW131" i="7"/>
  <c r="AW132" i="7"/>
  <c r="AW133" i="7"/>
  <c r="AW134" i="7"/>
  <c r="AW135" i="7"/>
  <c r="AW136" i="7"/>
  <c r="AW137" i="7"/>
  <c r="AW138" i="7"/>
  <c r="AW139" i="7"/>
  <c r="AW140" i="7"/>
  <c r="AW141" i="7"/>
  <c r="AW142" i="7"/>
  <c r="AW143" i="7"/>
  <c r="AW144" i="7"/>
  <c r="AW145" i="7"/>
  <c r="AW146" i="7"/>
  <c r="AW147" i="7"/>
  <c r="AW148" i="7"/>
  <c r="AW149" i="7"/>
  <c r="AW150" i="7"/>
  <c r="AW151" i="7"/>
  <c r="AW152" i="7"/>
  <c r="AW153" i="7"/>
  <c r="AW154" i="7"/>
  <c r="AW155" i="7"/>
  <c r="AW156" i="7"/>
  <c r="AW157" i="7"/>
  <c r="AW158" i="7"/>
  <c r="AW159" i="7"/>
  <c r="AW160" i="7"/>
  <c r="AW161" i="7"/>
  <c r="AW162" i="7"/>
  <c r="AW163" i="7"/>
  <c r="AW164" i="7"/>
  <c r="AW165" i="7"/>
  <c r="AW166" i="7"/>
  <c r="AW167" i="7"/>
  <c r="AW168" i="7"/>
  <c r="AW169" i="7"/>
  <c r="AW170" i="7"/>
  <c r="AW171" i="7"/>
  <c r="AW172" i="7"/>
  <c r="AW173" i="7"/>
  <c r="AW174" i="7"/>
  <c r="AW175" i="7"/>
  <c r="AW176" i="7"/>
  <c r="AW177" i="7"/>
  <c r="AW178" i="7"/>
  <c r="AW179" i="7"/>
  <c r="AW180" i="7"/>
  <c r="AW181" i="7"/>
  <c r="AW182" i="7"/>
  <c r="AW183" i="7"/>
  <c r="AW184" i="7"/>
  <c r="AW185" i="7"/>
  <c r="AW186" i="7"/>
  <c r="AW187" i="7"/>
  <c r="AW188" i="7"/>
  <c r="AW189" i="7"/>
  <c r="AW190" i="7"/>
  <c r="AW191" i="7"/>
  <c r="AW192" i="7"/>
  <c r="AW193" i="7"/>
  <c r="AW194" i="7"/>
  <c r="AW195" i="7"/>
  <c r="AW196" i="7"/>
  <c r="AW197" i="7"/>
  <c r="AW198" i="7"/>
  <c r="AW199" i="7"/>
  <c r="AW200" i="7"/>
  <c r="AW201" i="7"/>
  <c r="AW202" i="7"/>
  <c r="AW203" i="7"/>
  <c r="AW204" i="7"/>
  <c r="AW205" i="7"/>
  <c r="AW206" i="7"/>
  <c r="AW207" i="7"/>
  <c r="AW208" i="7"/>
  <c r="AW209" i="7"/>
  <c r="AW210" i="7"/>
  <c r="AW211" i="7"/>
  <c r="AW212" i="7"/>
  <c r="AV9" i="7"/>
  <c r="AV10" i="7"/>
  <c r="AV416" i="7" s="1"/>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V110" i="7"/>
  <c r="AV111" i="7"/>
  <c r="AV112" i="7"/>
  <c r="AV113" i="7"/>
  <c r="AV114" i="7"/>
  <c r="AV115" i="7"/>
  <c r="AV116" i="7"/>
  <c r="AV117" i="7"/>
  <c r="AV118" i="7"/>
  <c r="AV119" i="7"/>
  <c r="AV120" i="7"/>
  <c r="AV121" i="7"/>
  <c r="AV122" i="7"/>
  <c r="AV123" i="7"/>
  <c r="AV124" i="7"/>
  <c r="AV125" i="7"/>
  <c r="AV126" i="7"/>
  <c r="AV127" i="7"/>
  <c r="AV128" i="7"/>
  <c r="AV129" i="7"/>
  <c r="AV130" i="7"/>
  <c r="AV131" i="7"/>
  <c r="AV132" i="7"/>
  <c r="AV133" i="7"/>
  <c r="AV134" i="7"/>
  <c r="AV135" i="7"/>
  <c r="AV136" i="7"/>
  <c r="AV137" i="7"/>
  <c r="AV138" i="7"/>
  <c r="AV139" i="7"/>
  <c r="AV140" i="7"/>
  <c r="AV141" i="7"/>
  <c r="AV142" i="7"/>
  <c r="AV143" i="7"/>
  <c r="AV144" i="7"/>
  <c r="AV145" i="7"/>
  <c r="AV146" i="7"/>
  <c r="AV147" i="7"/>
  <c r="AV148" i="7"/>
  <c r="AV149" i="7"/>
  <c r="AV150" i="7"/>
  <c r="AV151" i="7"/>
  <c r="AV152" i="7"/>
  <c r="AV153" i="7"/>
  <c r="AV154" i="7"/>
  <c r="AV155" i="7"/>
  <c r="AV156" i="7"/>
  <c r="AV157" i="7"/>
  <c r="AV158" i="7"/>
  <c r="AV159" i="7"/>
  <c r="AV160" i="7"/>
  <c r="AV161" i="7"/>
  <c r="AV162" i="7"/>
  <c r="AV163" i="7"/>
  <c r="AV164" i="7"/>
  <c r="AV165" i="7"/>
  <c r="AV166" i="7"/>
  <c r="AV167" i="7"/>
  <c r="AV168" i="7"/>
  <c r="AV169" i="7"/>
  <c r="AV170" i="7"/>
  <c r="AV171" i="7"/>
  <c r="AV172" i="7"/>
  <c r="AV173" i="7"/>
  <c r="AV174" i="7"/>
  <c r="AV175" i="7"/>
  <c r="AV176" i="7"/>
  <c r="AV177" i="7"/>
  <c r="AV178" i="7"/>
  <c r="AV179" i="7"/>
  <c r="AV180" i="7"/>
  <c r="AV181" i="7"/>
  <c r="AV182" i="7"/>
  <c r="AV183" i="7"/>
  <c r="AV184" i="7"/>
  <c r="AV185" i="7"/>
  <c r="AV186" i="7"/>
  <c r="AV187" i="7"/>
  <c r="AV188" i="7"/>
  <c r="AV189" i="7"/>
  <c r="AV190" i="7"/>
  <c r="AV191" i="7"/>
  <c r="AV192" i="7"/>
  <c r="AV193" i="7"/>
  <c r="AV194" i="7"/>
  <c r="AV195" i="7"/>
  <c r="AV196" i="7"/>
  <c r="AV197" i="7"/>
  <c r="AV198" i="7"/>
  <c r="AV199" i="7"/>
  <c r="AV200" i="7"/>
  <c r="AV201" i="7"/>
  <c r="AV202" i="7"/>
  <c r="AV203" i="7"/>
  <c r="AV204" i="7"/>
  <c r="AV205" i="7"/>
  <c r="AV206" i="7"/>
  <c r="AV207" i="7"/>
  <c r="AV208" i="7"/>
  <c r="AV209" i="7"/>
  <c r="AV210" i="7"/>
  <c r="AV211" i="7"/>
  <c r="AV212"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U110" i="7"/>
  <c r="AU111" i="7"/>
  <c r="AU112" i="7"/>
  <c r="AU113" i="7"/>
  <c r="AU114" i="7"/>
  <c r="AU115" i="7"/>
  <c r="AU116" i="7"/>
  <c r="AU117" i="7"/>
  <c r="AU118" i="7"/>
  <c r="AU119" i="7"/>
  <c r="AU120" i="7"/>
  <c r="AU121" i="7"/>
  <c r="AU122" i="7"/>
  <c r="AU123" i="7"/>
  <c r="AU124" i="7"/>
  <c r="AU125" i="7"/>
  <c r="AU126" i="7"/>
  <c r="AU127" i="7"/>
  <c r="AU128" i="7"/>
  <c r="AU129" i="7"/>
  <c r="AU130" i="7"/>
  <c r="AU131" i="7"/>
  <c r="AU132" i="7"/>
  <c r="AU133" i="7"/>
  <c r="AU134" i="7"/>
  <c r="AU135" i="7"/>
  <c r="AU136" i="7"/>
  <c r="AU137" i="7"/>
  <c r="AU138" i="7"/>
  <c r="AU139" i="7"/>
  <c r="AU140" i="7"/>
  <c r="AU141" i="7"/>
  <c r="AU142" i="7"/>
  <c r="AU143" i="7"/>
  <c r="AU144" i="7"/>
  <c r="AU145" i="7"/>
  <c r="AU146" i="7"/>
  <c r="AU147" i="7"/>
  <c r="AU148" i="7"/>
  <c r="AU149" i="7"/>
  <c r="AU150" i="7"/>
  <c r="AU151" i="7"/>
  <c r="AU152" i="7"/>
  <c r="AU153" i="7"/>
  <c r="AU154" i="7"/>
  <c r="AU155" i="7"/>
  <c r="AU156" i="7"/>
  <c r="AU157" i="7"/>
  <c r="AU158" i="7"/>
  <c r="AU159" i="7"/>
  <c r="AU160" i="7"/>
  <c r="AU161" i="7"/>
  <c r="AU162" i="7"/>
  <c r="AU163" i="7"/>
  <c r="AU164" i="7"/>
  <c r="AU165" i="7"/>
  <c r="AU166" i="7"/>
  <c r="AU167" i="7"/>
  <c r="AU168" i="7"/>
  <c r="AU169" i="7"/>
  <c r="AU170" i="7"/>
  <c r="AU171" i="7"/>
  <c r="AU172" i="7"/>
  <c r="AU173" i="7"/>
  <c r="AU174" i="7"/>
  <c r="AU175" i="7"/>
  <c r="AU176" i="7"/>
  <c r="AU177" i="7"/>
  <c r="AU178" i="7"/>
  <c r="AU179" i="7"/>
  <c r="AU180" i="7"/>
  <c r="AU181" i="7"/>
  <c r="AU182" i="7"/>
  <c r="AU183" i="7"/>
  <c r="AU184" i="7"/>
  <c r="AU185" i="7"/>
  <c r="AU186" i="7"/>
  <c r="AU187" i="7"/>
  <c r="AU188" i="7"/>
  <c r="AU189" i="7"/>
  <c r="AU190" i="7"/>
  <c r="AU191" i="7"/>
  <c r="AU192" i="7"/>
  <c r="AU193" i="7"/>
  <c r="AU194" i="7"/>
  <c r="AU195" i="7"/>
  <c r="AU196" i="7"/>
  <c r="AU197" i="7"/>
  <c r="AU198" i="7"/>
  <c r="AU199" i="7"/>
  <c r="AU200" i="7"/>
  <c r="AU201" i="7"/>
  <c r="AU202" i="7"/>
  <c r="AU203" i="7"/>
  <c r="AU204" i="7"/>
  <c r="AU205" i="7"/>
  <c r="AU206" i="7"/>
  <c r="AU207" i="7"/>
  <c r="AU208" i="7"/>
  <c r="AU209" i="7"/>
  <c r="AU210" i="7"/>
  <c r="AU211" i="7"/>
  <c r="AU212" i="7"/>
  <c r="AU416" i="7"/>
  <c r="AT9" i="7"/>
  <c r="AT10" i="7"/>
  <c r="AT416" i="7" s="1"/>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T110" i="7"/>
  <c r="AT111" i="7"/>
  <c r="AT112" i="7"/>
  <c r="AT113" i="7"/>
  <c r="AT114" i="7"/>
  <c r="AT115" i="7"/>
  <c r="AT116" i="7"/>
  <c r="AT117" i="7"/>
  <c r="AT118" i="7"/>
  <c r="AT119" i="7"/>
  <c r="AT120" i="7"/>
  <c r="AT121" i="7"/>
  <c r="AT122" i="7"/>
  <c r="AT123" i="7"/>
  <c r="AT124" i="7"/>
  <c r="AT125" i="7"/>
  <c r="AT126" i="7"/>
  <c r="AT127" i="7"/>
  <c r="AT128" i="7"/>
  <c r="AT129" i="7"/>
  <c r="AT130" i="7"/>
  <c r="AT131" i="7"/>
  <c r="AT132" i="7"/>
  <c r="AT133" i="7"/>
  <c r="AT134" i="7"/>
  <c r="AT135" i="7"/>
  <c r="AT136" i="7"/>
  <c r="AT137" i="7"/>
  <c r="AT138" i="7"/>
  <c r="AT139" i="7"/>
  <c r="AT140" i="7"/>
  <c r="AT141" i="7"/>
  <c r="AT142" i="7"/>
  <c r="AT143" i="7"/>
  <c r="AT144" i="7"/>
  <c r="AT145" i="7"/>
  <c r="AT146" i="7"/>
  <c r="AT147" i="7"/>
  <c r="AT148" i="7"/>
  <c r="AT149" i="7"/>
  <c r="AT150" i="7"/>
  <c r="AT151" i="7"/>
  <c r="AT152" i="7"/>
  <c r="AT153" i="7"/>
  <c r="AT154" i="7"/>
  <c r="AT155" i="7"/>
  <c r="AT156" i="7"/>
  <c r="AT157" i="7"/>
  <c r="AT158" i="7"/>
  <c r="AT159" i="7"/>
  <c r="AT160" i="7"/>
  <c r="AT161" i="7"/>
  <c r="AT162" i="7"/>
  <c r="AT163" i="7"/>
  <c r="AT164" i="7"/>
  <c r="AT165" i="7"/>
  <c r="AT166" i="7"/>
  <c r="AT167" i="7"/>
  <c r="AT168" i="7"/>
  <c r="AT169" i="7"/>
  <c r="AT170" i="7"/>
  <c r="AT171" i="7"/>
  <c r="AT172" i="7"/>
  <c r="AT173" i="7"/>
  <c r="AT174" i="7"/>
  <c r="AT175" i="7"/>
  <c r="AT176" i="7"/>
  <c r="AT177" i="7"/>
  <c r="AT178" i="7"/>
  <c r="AT179" i="7"/>
  <c r="AT180" i="7"/>
  <c r="AT181" i="7"/>
  <c r="AT182" i="7"/>
  <c r="AT183" i="7"/>
  <c r="AT184" i="7"/>
  <c r="AT185" i="7"/>
  <c r="AT186" i="7"/>
  <c r="AT187" i="7"/>
  <c r="AT188" i="7"/>
  <c r="AT189" i="7"/>
  <c r="AT190" i="7"/>
  <c r="AT191" i="7"/>
  <c r="AT192" i="7"/>
  <c r="AT193" i="7"/>
  <c r="AT194" i="7"/>
  <c r="AT195" i="7"/>
  <c r="AT196" i="7"/>
  <c r="AT197" i="7"/>
  <c r="AT198" i="7"/>
  <c r="AT199" i="7"/>
  <c r="AT200" i="7"/>
  <c r="AT201" i="7"/>
  <c r="AT202" i="7"/>
  <c r="AT203" i="7"/>
  <c r="AT204" i="7"/>
  <c r="AT205" i="7"/>
  <c r="AT206" i="7"/>
  <c r="AT207" i="7"/>
  <c r="AT208" i="7"/>
  <c r="AT209" i="7"/>
  <c r="AT210" i="7"/>
  <c r="AT211" i="7"/>
  <c r="AT212" i="7"/>
  <c r="BK415" i="7"/>
  <c r="BG415" i="7"/>
  <c r="BC415" i="7"/>
  <c r="AY415" i="7"/>
  <c r="AU415" i="7"/>
  <c r="AS569" i="7"/>
  <c r="AT569" i="7"/>
  <c r="AU569" i="7"/>
  <c r="AV569" i="7"/>
  <c r="AW569" i="7"/>
  <c r="AX569" i="7"/>
  <c r="AY569" i="7"/>
  <c r="AZ569" i="7"/>
  <c r="BA569" i="7"/>
  <c r="BB569" i="7"/>
  <c r="AS570" i="7"/>
  <c r="AT570" i="7"/>
  <c r="AU570" i="7"/>
  <c r="AV570" i="7"/>
  <c r="AW570" i="7"/>
  <c r="AX570" i="7"/>
  <c r="AY570" i="7"/>
  <c r="AZ570" i="7"/>
  <c r="BA570" i="7"/>
  <c r="BB570" i="7"/>
  <c r="AS571" i="7"/>
  <c r="AT571" i="7"/>
  <c r="AU571" i="7"/>
  <c r="AV571" i="7"/>
  <c r="AW571" i="7"/>
  <c r="AX571" i="7"/>
  <c r="AY571" i="7"/>
  <c r="AZ571" i="7"/>
  <c r="BA571" i="7"/>
  <c r="BB571" i="7"/>
  <c r="AS572" i="7"/>
  <c r="AT572" i="7"/>
  <c r="AU572" i="7"/>
  <c r="AV572" i="7"/>
  <c r="AW572" i="7"/>
  <c r="AX572" i="7"/>
  <c r="AY572" i="7"/>
  <c r="AZ572" i="7"/>
  <c r="BA572" i="7"/>
  <c r="BB572" i="7"/>
  <c r="AS573" i="7"/>
  <c r="AT573" i="7"/>
  <c r="AU573" i="7"/>
  <c r="AV573" i="7"/>
  <c r="AW573" i="7"/>
  <c r="AX573" i="7"/>
  <c r="AY573" i="7"/>
  <c r="AZ573" i="7"/>
  <c r="BA573" i="7"/>
  <c r="BB573" i="7"/>
  <c r="AS574" i="7"/>
  <c r="AT574" i="7"/>
  <c r="AU574" i="7"/>
  <c r="AV574" i="7"/>
  <c r="AW574" i="7"/>
  <c r="AX574" i="7"/>
  <c r="AY574" i="7"/>
  <c r="AZ574" i="7"/>
  <c r="BA574" i="7"/>
  <c r="BB574" i="7"/>
  <c r="AS575" i="7"/>
  <c r="AT575" i="7"/>
  <c r="AU575" i="7"/>
  <c r="AV575" i="7"/>
  <c r="AW575" i="7"/>
  <c r="AX575" i="7"/>
  <c r="AY575" i="7"/>
  <c r="AZ575" i="7"/>
  <c r="BA575" i="7"/>
  <c r="BB575" i="7"/>
  <c r="AS576" i="7"/>
  <c r="AT576" i="7"/>
  <c r="AU576" i="7"/>
  <c r="AV576" i="7"/>
  <c r="AW576" i="7"/>
  <c r="AX576" i="7"/>
  <c r="AY576" i="7"/>
  <c r="AZ576" i="7"/>
  <c r="BA576" i="7"/>
  <c r="BB576" i="7"/>
  <c r="AS577" i="7"/>
  <c r="AT577" i="7"/>
  <c r="AU577" i="7"/>
  <c r="AV577" i="7"/>
  <c r="AW577" i="7"/>
  <c r="AX577" i="7"/>
  <c r="AY577" i="7"/>
  <c r="AZ577" i="7"/>
  <c r="BA577" i="7"/>
  <c r="BB577" i="7"/>
  <c r="AS578" i="7"/>
  <c r="AT578" i="7"/>
  <c r="AU578" i="7"/>
  <c r="AV578" i="7"/>
  <c r="AW578" i="7"/>
  <c r="AX578" i="7"/>
  <c r="AY578" i="7"/>
  <c r="AZ578" i="7"/>
  <c r="BA578" i="7"/>
  <c r="BB578" i="7"/>
  <c r="AS579" i="7"/>
  <c r="AT579" i="7"/>
  <c r="AU579" i="7"/>
  <c r="AV579" i="7"/>
  <c r="AW579" i="7"/>
  <c r="AX579" i="7"/>
  <c r="AY579" i="7"/>
  <c r="AZ579" i="7"/>
  <c r="BA579" i="7"/>
  <c r="BB579" i="7"/>
  <c r="AS580" i="7"/>
  <c r="AT580" i="7"/>
  <c r="AU580" i="7"/>
  <c r="AV580" i="7"/>
  <c r="AW580" i="7"/>
  <c r="AX580" i="7"/>
  <c r="AY580" i="7"/>
  <c r="AZ580" i="7"/>
  <c r="BA580" i="7"/>
  <c r="BB580" i="7"/>
  <c r="AS581" i="7"/>
  <c r="AT581" i="7"/>
  <c r="AU581" i="7"/>
  <c r="AV581" i="7"/>
  <c r="AW581" i="7"/>
  <c r="AX581" i="7"/>
  <c r="AY581" i="7"/>
  <c r="AZ581" i="7"/>
  <c r="BA581" i="7"/>
  <c r="BB581" i="7"/>
  <c r="AS582" i="7"/>
  <c r="AT582" i="7"/>
  <c r="AU582" i="7"/>
  <c r="AV582" i="7"/>
  <c r="AW582" i="7"/>
  <c r="AX582" i="7"/>
  <c r="AY582" i="7"/>
  <c r="AZ582" i="7"/>
  <c r="BA582" i="7"/>
  <c r="BB582" i="7"/>
  <c r="AS583" i="7"/>
  <c r="AT583" i="7"/>
  <c r="AU583" i="7"/>
  <c r="AV583" i="7"/>
  <c r="AW583" i="7"/>
  <c r="AX583" i="7"/>
  <c r="AY583" i="7"/>
  <c r="AZ583" i="7"/>
  <c r="BA583" i="7"/>
  <c r="BB583" i="7"/>
  <c r="AS584" i="7"/>
  <c r="AT584" i="7"/>
  <c r="AU584" i="7"/>
  <c r="AV584" i="7"/>
  <c r="AW584" i="7"/>
  <c r="AX584" i="7"/>
  <c r="AY584" i="7"/>
  <c r="AZ584" i="7"/>
  <c r="BA584" i="7"/>
  <c r="BB584" i="7"/>
  <c r="AS585" i="7"/>
  <c r="AT585" i="7"/>
  <c r="AU585" i="7"/>
  <c r="AV585" i="7"/>
  <c r="AW585" i="7"/>
  <c r="AX585" i="7"/>
  <c r="AY585" i="7"/>
  <c r="AZ585" i="7"/>
  <c r="BA585" i="7"/>
  <c r="BB585" i="7"/>
  <c r="AS586" i="7"/>
  <c r="AT586" i="7"/>
  <c r="AU586" i="7"/>
  <c r="AV586" i="7"/>
  <c r="AW586" i="7"/>
  <c r="AX586" i="7"/>
  <c r="AY586" i="7"/>
  <c r="AZ586" i="7"/>
  <c r="BA586" i="7"/>
  <c r="BB586" i="7"/>
  <c r="AS587" i="7"/>
  <c r="AT587" i="7"/>
  <c r="AU587" i="7"/>
  <c r="AV587" i="7"/>
  <c r="AW587" i="7"/>
  <c r="AX587" i="7"/>
  <c r="AY587" i="7"/>
  <c r="AZ587" i="7"/>
  <c r="BA587" i="7"/>
  <c r="BB587" i="7"/>
  <c r="AS588" i="7"/>
  <c r="AT588" i="7"/>
  <c r="AU588" i="7"/>
  <c r="AV588" i="7"/>
  <c r="AW588" i="7"/>
  <c r="AX588" i="7"/>
  <c r="AY588" i="7"/>
  <c r="AZ588" i="7"/>
  <c r="BA588" i="7"/>
  <c r="BB588" i="7"/>
  <c r="AS589" i="7"/>
  <c r="AT589" i="7"/>
  <c r="AU589" i="7"/>
  <c r="AV589" i="7"/>
  <c r="AW589" i="7"/>
  <c r="AX589" i="7"/>
  <c r="AY589" i="7"/>
  <c r="AZ589" i="7"/>
  <c r="BA589" i="7"/>
  <c r="BB589" i="7"/>
  <c r="AS590" i="7"/>
  <c r="AT590" i="7"/>
  <c r="AU590" i="7"/>
  <c r="AV590" i="7"/>
  <c r="AW590" i="7"/>
  <c r="AX590" i="7"/>
  <c r="AY590" i="7"/>
  <c r="AZ590" i="7"/>
  <c r="BA590" i="7"/>
  <c r="BB590" i="7"/>
  <c r="AS591" i="7"/>
  <c r="AT591" i="7"/>
  <c r="AU591" i="7"/>
  <c r="AV591" i="7"/>
  <c r="AW591" i="7"/>
  <c r="AX591" i="7"/>
  <c r="AY591" i="7"/>
  <c r="AZ591" i="7"/>
  <c r="BA591" i="7"/>
  <c r="BB591" i="7"/>
  <c r="AS592" i="7"/>
  <c r="AT592" i="7"/>
  <c r="AU592" i="7"/>
  <c r="AV592" i="7"/>
  <c r="AW592" i="7"/>
  <c r="AX592" i="7"/>
  <c r="AY592" i="7"/>
  <c r="AZ592" i="7"/>
  <c r="BA592" i="7"/>
  <c r="BB592" i="7"/>
  <c r="AS593" i="7"/>
  <c r="AT593" i="7"/>
  <c r="AU593" i="7"/>
  <c r="AV593" i="7"/>
  <c r="AW593" i="7"/>
  <c r="AX593" i="7"/>
  <c r="AY593" i="7"/>
  <c r="AZ593" i="7"/>
  <c r="BA593" i="7"/>
  <c r="BB593" i="7"/>
  <c r="AS594" i="7"/>
  <c r="AT594" i="7"/>
  <c r="AU594" i="7"/>
  <c r="AV594" i="7"/>
  <c r="AW594" i="7"/>
  <c r="AX594" i="7"/>
  <c r="AY594" i="7"/>
  <c r="AZ594" i="7"/>
  <c r="BA594" i="7"/>
  <c r="BB594" i="7"/>
  <c r="AS547" i="7"/>
  <c r="AT547" i="7"/>
  <c r="AU547" i="7"/>
  <c r="AV547" i="7"/>
  <c r="AW547" i="7"/>
  <c r="AX547" i="7"/>
  <c r="AY547" i="7"/>
  <c r="AZ547" i="7"/>
  <c r="BA547" i="7"/>
  <c r="BB547" i="7"/>
  <c r="AS548" i="7"/>
  <c r="AT548" i="7"/>
  <c r="AU548" i="7"/>
  <c r="AV548" i="7"/>
  <c r="AW548" i="7"/>
  <c r="AX548" i="7"/>
  <c r="AY548" i="7"/>
  <c r="AZ548" i="7"/>
  <c r="BA548" i="7"/>
  <c r="BB548" i="7"/>
  <c r="AS549" i="7"/>
  <c r="AT549" i="7"/>
  <c r="AU549" i="7"/>
  <c r="AV549" i="7"/>
  <c r="AW549" i="7"/>
  <c r="AX549" i="7"/>
  <c r="AY549" i="7"/>
  <c r="AZ549" i="7"/>
  <c r="BA549" i="7"/>
  <c r="BB549" i="7"/>
  <c r="AS550" i="7"/>
  <c r="AT550" i="7"/>
  <c r="AU550" i="7"/>
  <c r="AV550" i="7"/>
  <c r="AW550" i="7"/>
  <c r="AX550" i="7"/>
  <c r="AY550" i="7"/>
  <c r="AZ550" i="7"/>
  <c r="BA550" i="7"/>
  <c r="BB550" i="7"/>
  <c r="AS551" i="7"/>
  <c r="AT551" i="7"/>
  <c r="AU551" i="7"/>
  <c r="AV551" i="7"/>
  <c r="AW551" i="7"/>
  <c r="AX551" i="7"/>
  <c r="AY551" i="7"/>
  <c r="AZ551" i="7"/>
  <c r="BA551" i="7"/>
  <c r="BB551" i="7"/>
  <c r="AS552" i="7"/>
  <c r="AT552" i="7"/>
  <c r="AU552" i="7"/>
  <c r="AV552" i="7"/>
  <c r="AW552" i="7"/>
  <c r="AX552" i="7"/>
  <c r="AY552" i="7"/>
  <c r="AZ552" i="7"/>
  <c r="BA552" i="7"/>
  <c r="BB552" i="7"/>
  <c r="AS553" i="7"/>
  <c r="AT553" i="7"/>
  <c r="AU553" i="7"/>
  <c r="AV553" i="7"/>
  <c r="AW553" i="7"/>
  <c r="AX553" i="7"/>
  <c r="AY553" i="7"/>
  <c r="AZ553" i="7"/>
  <c r="BA553" i="7"/>
  <c r="BB553" i="7"/>
  <c r="AS554" i="7"/>
  <c r="AT554" i="7"/>
  <c r="AU554" i="7"/>
  <c r="AV554" i="7"/>
  <c r="AW554" i="7"/>
  <c r="AX554" i="7"/>
  <c r="AY554" i="7"/>
  <c r="AZ554" i="7"/>
  <c r="BA554" i="7"/>
  <c r="BB554" i="7"/>
  <c r="AS555" i="7"/>
  <c r="AT555" i="7"/>
  <c r="AU555" i="7"/>
  <c r="AV555" i="7"/>
  <c r="AW555" i="7"/>
  <c r="AX555" i="7"/>
  <c r="AY555" i="7"/>
  <c r="AZ555" i="7"/>
  <c r="BA555" i="7"/>
  <c r="BB555" i="7"/>
  <c r="AS556" i="7"/>
  <c r="AT556" i="7"/>
  <c r="AU556" i="7"/>
  <c r="AV556" i="7"/>
  <c r="AW556" i="7"/>
  <c r="AX556" i="7"/>
  <c r="AY556" i="7"/>
  <c r="AZ556" i="7"/>
  <c r="BA556" i="7"/>
  <c r="BB556" i="7"/>
  <c r="AS557" i="7"/>
  <c r="AT557" i="7"/>
  <c r="AU557" i="7"/>
  <c r="AV557" i="7"/>
  <c r="AW557" i="7"/>
  <c r="AX557" i="7"/>
  <c r="AY557" i="7"/>
  <c r="AZ557" i="7"/>
  <c r="BA557" i="7"/>
  <c r="BB557" i="7"/>
  <c r="AS558" i="7"/>
  <c r="AT558" i="7"/>
  <c r="AU558" i="7"/>
  <c r="AV558" i="7"/>
  <c r="AW558" i="7"/>
  <c r="AX558" i="7"/>
  <c r="AY558" i="7"/>
  <c r="AZ558" i="7"/>
  <c r="BA558" i="7"/>
  <c r="BB558" i="7"/>
  <c r="AS559" i="7"/>
  <c r="AT559" i="7"/>
  <c r="AU559" i="7"/>
  <c r="AV559" i="7"/>
  <c r="AW559" i="7"/>
  <c r="AX559" i="7"/>
  <c r="AY559" i="7"/>
  <c r="AZ559" i="7"/>
  <c r="BA559" i="7"/>
  <c r="BB559" i="7"/>
  <c r="AS560" i="7"/>
  <c r="AT560" i="7"/>
  <c r="AU560" i="7"/>
  <c r="AV560" i="7"/>
  <c r="AW560" i="7"/>
  <c r="AX560" i="7"/>
  <c r="AY560" i="7"/>
  <c r="AZ560" i="7"/>
  <c r="BA560" i="7"/>
  <c r="BB560" i="7"/>
  <c r="AS561" i="7"/>
  <c r="AT561" i="7"/>
  <c r="AU561" i="7"/>
  <c r="AV561" i="7"/>
  <c r="AW561" i="7"/>
  <c r="AX561" i="7"/>
  <c r="AY561" i="7"/>
  <c r="AZ561" i="7"/>
  <c r="BA561" i="7"/>
  <c r="BB561" i="7"/>
  <c r="AS562" i="7"/>
  <c r="AT562" i="7"/>
  <c r="AU562" i="7"/>
  <c r="AV562" i="7"/>
  <c r="AW562" i="7"/>
  <c r="AX562" i="7"/>
  <c r="AY562" i="7"/>
  <c r="AZ562" i="7"/>
  <c r="BA562" i="7"/>
  <c r="BB562" i="7"/>
  <c r="AS563" i="7"/>
  <c r="AT563" i="7"/>
  <c r="AU563" i="7"/>
  <c r="AV563" i="7"/>
  <c r="AW563" i="7"/>
  <c r="AX563" i="7"/>
  <c r="AY563" i="7"/>
  <c r="AZ563" i="7"/>
  <c r="BA563" i="7"/>
  <c r="BB563" i="7"/>
  <c r="AS564" i="7"/>
  <c r="AT564" i="7"/>
  <c r="AU564" i="7"/>
  <c r="AV564" i="7"/>
  <c r="AW564" i="7"/>
  <c r="AX564" i="7"/>
  <c r="AY564" i="7"/>
  <c r="AZ564" i="7"/>
  <c r="BA564" i="7"/>
  <c r="BB564" i="7"/>
  <c r="AS565" i="7"/>
  <c r="AT565" i="7"/>
  <c r="AU565" i="7"/>
  <c r="AV565" i="7"/>
  <c r="AW565" i="7"/>
  <c r="AX565" i="7"/>
  <c r="AY565" i="7"/>
  <c r="AZ565" i="7"/>
  <c r="BA565" i="7"/>
  <c r="BB565" i="7"/>
  <c r="AS566" i="7"/>
  <c r="AT566" i="7"/>
  <c r="AU566" i="7"/>
  <c r="AV566" i="7"/>
  <c r="AW566" i="7"/>
  <c r="AX566" i="7"/>
  <c r="AY566" i="7"/>
  <c r="AZ566" i="7"/>
  <c r="BA566" i="7"/>
  <c r="BB566" i="7"/>
  <c r="AS567" i="7"/>
  <c r="AT567" i="7"/>
  <c r="AU567" i="7"/>
  <c r="AV567" i="7"/>
  <c r="AW567" i="7"/>
  <c r="AX567" i="7"/>
  <c r="AY567" i="7"/>
  <c r="AZ567" i="7"/>
  <c r="BA567" i="7"/>
  <c r="BB567" i="7"/>
  <c r="AS568" i="7"/>
  <c r="AT568" i="7"/>
  <c r="AU568" i="7"/>
  <c r="AV568" i="7"/>
  <c r="AW568" i="7"/>
  <c r="AX568" i="7"/>
  <c r="AY568" i="7"/>
  <c r="AZ568" i="7"/>
  <c r="BA568" i="7"/>
  <c r="BB568" i="7"/>
  <c r="AS522" i="7"/>
  <c r="AT522" i="7"/>
  <c r="AU522" i="7"/>
  <c r="AV522" i="7"/>
  <c r="AW522" i="7"/>
  <c r="AX522" i="7"/>
  <c r="AY522" i="7"/>
  <c r="AZ522" i="7"/>
  <c r="BA522" i="7"/>
  <c r="BB522" i="7"/>
  <c r="AS523" i="7"/>
  <c r="AT523" i="7"/>
  <c r="AU523" i="7"/>
  <c r="AV523" i="7"/>
  <c r="AW523" i="7"/>
  <c r="AX523" i="7"/>
  <c r="AY523" i="7"/>
  <c r="AZ523" i="7"/>
  <c r="BA523" i="7"/>
  <c r="BB523" i="7"/>
  <c r="AS524" i="7"/>
  <c r="AT524" i="7"/>
  <c r="AU524" i="7"/>
  <c r="AV524" i="7"/>
  <c r="AW524" i="7"/>
  <c r="AX524" i="7"/>
  <c r="AY524" i="7"/>
  <c r="AZ524" i="7"/>
  <c r="BA524" i="7"/>
  <c r="BB524" i="7"/>
  <c r="AS525" i="7"/>
  <c r="AT525" i="7"/>
  <c r="AU525" i="7"/>
  <c r="AV525" i="7"/>
  <c r="AW525" i="7"/>
  <c r="AX525" i="7"/>
  <c r="AY525" i="7"/>
  <c r="AZ525" i="7"/>
  <c r="BA525" i="7"/>
  <c r="BB525" i="7"/>
  <c r="AS526" i="7"/>
  <c r="AT526" i="7"/>
  <c r="AU526" i="7"/>
  <c r="AV526" i="7"/>
  <c r="AW526" i="7"/>
  <c r="AX526" i="7"/>
  <c r="AY526" i="7"/>
  <c r="AZ526" i="7"/>
  <c r="BA526" i="7"/>
  <c r="BB526" i="7"/>
  <c r="AS527" i="7"/>
  <c r="AT527" i="7"/>
  <c r="AU527" i="7"/>
  <c r="AV527" i="7"/>
  <c r="AW527" i="7"/>
  <c r="AX527" i="7"/>
  <c r="AY527" i="7"/>
  <c r="AZ527" i="7"/>
  <c r="BA527" i="7"/>
  <c r="BB527" i="7"/>
  <c r="AS528" i="7"/>
  <c r="AT528" i="7"/>
  <c r="AU528" i="7"/>
  <c r="AV528" i="7"/>
  <c r="AW528" i="7"/>
  <c r="AX528" i="7"/>
  <c r="AY528" i="7"/>
  <c r="AZ528" i="7"/>
  <c r="BA528" i="7"/>
  <c r="BB528" i="7"/>
  <c r="AS529" i="7"/>
  <c r="AT529" i="7"/>
  <c r="AU529" i="7"/>
  <c r="AV529" i="7"/>
  <c r="AW529" i="7"/>
  <c r="AX529" i="7"/>
  <c r="AY529" i="7"/>
  <c r="AZ529" i="7"/>
  <c r="BA529" i="7"/>
  <c r="BB529" i="7"/>
  <c r="AS530" i="7"/>
  <c r="AT530" i="7"/>
  <c r="AU530" i="7"/>
  <c r="AV530" i="7"/>
  <c r="AW530" i="7"/>
  <c r="AX530" i="7"/>
  <c r="AY530" i="7"/>
  <c r="AZ530" i="7"/>
  <c r="BA530" i="7"/>
  <c r="BB530" i="7"/>
  <c r="AS531" i="7"/>
  <c r="AT531" i="7"/>
  <c r="AU531" i="7"/>
  <c r="AV531" i="7"/>
  <c r="AW531" i="7"/>
  <c r="AX531" i="7"/>
  <c r="AY531" i="7"/>
  <c r="AZ531" i="7"/>
  <c r="BA531" i="7"/>
  <c r="BB531" i="7"/>
  <c r="AS532" i="7"/>
  <c r="AT532" i="7"/>
  <c r="AU532" i="7"/>
  <c r="AV532" i="7"/>
  <c r="AW532" i="7"/>
  <c r="AX532" i="7"/>
  <c r="AY532" i="7"/>
  <c r="AZ532" i="7"/>
  <c r="BA532" i="7"/>
  <c r="BB532" i="7"/>
  <c r="AS533" i="7"/>
  <c r="AT533" i="7"/>
  <c r="AU533" i="7"/>
  <c r="AV533" i="7"/>
  <c r="AW533" i="7"/>
  <c r="AX533" i="7"/>
  <c r="AY533" i="7"/>
  <c r="AZ533" i="7"/>
  <c r="BA533" i="7"/>
  <c r="BB533" i="7"/>
  <c r="AS534" i="7"/>
  <c r="AT534" i="7"/>
  <c r="AU534" i="7"/>
  <c r="AV534" i="7"/>
  <c r="AW534" i="7"/>
  <c r="AX534" i="7"/>
  <c r="AY534" i="7"/>
  <c r="AZ534" i="7"/>
  <c r="BA534" i="7"/>
  <c r="BB534" i="7"/>
  <c r="AS535" i="7"/>
  <c r="AT535" i="7"/>
  <c r="AU535" i="7"/>
  <c r="AV535" i="7"/>
  <c r="AW535" i="7"/>
  <c r="AX535" i="7"/>
  <c r="AY535" i="7"/>
  <c r="AZ535" i="7"/>
  <c r="BA535" i="7"/>
  <c r="BB535" i="7"/>
  <c r="AS536" i="7"/>
  <c r="AT536" i="7"/>
  <c r="AU536" i="7"/>
  <c r="AV536" i="7"/>
  <c r="AW536" i="7"/>
  <c r="AX536" i="7"/>
  <c r="AY536" i="7"/>
  <c r="AZ536" i="7"/>
  <c r="BA536" i="7"/>
  <c r="BB536" i="7"/>
  <c r="AS537" i="7"/>
  <c r="AT537" i="7"/>
  <c r="AU537" i="7"/>
  <c r="AV537" i="7"/>
  <c r="AW537" i="7"/>
  <c r="AX537" i="7"/>
  <c r="AY537" i="7"/>
  <c r="AZ537" i="7"/>
  <c r="BA537" i="7"/>
  <c r="BB537" i="7"/>
  <c r="AS538" i="7"/>
  <c r="AT538" i="7"/>
  <c r="AU538" i="7"/>
  <c r="AV538" i="7"/>
  <c r="AW538" i="7"/>
  <c r="AX538" i="7"/>
  <c r="AY538" i="7"/>
  <c r="AZ538" i="7"/>
  <c r="BA538" i="7"/>
  <c r="BB538" i="7"/>
  <c r="AS539" i="7"/>
  <c r="AT539" i="7"/>
  <c r="AU539" i="7"/>
  <c r="AV539" i="7"/>
  <c r="AW539" i="7"/>
  <c r="AX539" i="7"/>
  <c r="AY539" i="7"/>
  <c r="AZ539" i="7"/>
  <c r="BA539" i="7"/>
  <c r="BB539" i="7"/>
  <c r="AS540" i="7"/>
  <c r="AT540" i="7"/>
  <c r="AU540" i="7"/>
  <c r="AV540" i="7"/>
  <c r="AW540" i="7"/>
  <c r="AX540" i="7"/>
  <c r="AY540" i="7"/>
  <c r="AZ540" i="7"/>
  <c r="BA540" i="7"/>
  <c r="BB540" i="7"/>
  <c r="AS541" i="7"/>
  <c r="AT541" i="7"/>
  <c r="AU541" i="7"/>
  <c r="AV541" i="7"/>
  <c r="AW541" i="7"/>
  <c r="AX541" i="7"/>
  <c r="AY541" i="7"/>
  <c r="AZ541" i="7"/>
  <c r="BA541" i="7"/>
  <c r="BB541" i="7"/>
  <c r="AS542" i="7"/>
  <c r="AT542" i="7"/>
  <c r="AU542" i="7"/>
  <c r="AV542" i="7"/>
  <c r="AW542" i="7"/>
  <c r="AX542" i="7"/>
  <c r="AY542" i="7"/>
  <c r="AZ542" i="7"/>
  <c r="BA542" i="7"/>
  <c r="BB542" i="7"/>
  <c r="AS543" i="7"/>
  <c r="AT543" i="7"/>
  <c r="AU543" i="7"/>
  <c r="AV543" i="7"/>
  <c r="AW543" i="7"/>
  <c r="AX543" i="7"/>
  <c r="AY543" i="7"/>
  <c r="AZ543" i="7"/>
  <c r="BA543" i="7"/>
  <c r="BB543" i="7"/>
  <c r="AS544" i="7"/>
  <c r="AT544" i="7"/>
  <c r="AU544" i="7"/>
  <c r="AV544" i="7"/>
  <c r="AW544" i="7"/>
  <c r="AX544" i="7"/>
  <c r="AY544" i="7"/>
  <c r="AZ544" i="7"/>
  <c r="BA544" i="7"/>
  <c r="BB544" i="7"/>
  <c r="AS545" i="7"/>
  <c r="AT545" i="7"/>
  <c r="AU545" i="7"/>
  <c r="AV545" i="7"/>
  <c r="AW545" i="7"/>
  <c r="AX545" i="7"/>
  <c r="AY545" i="7"/>
  <c r="AZ545" i="7"/>
  <c r="BA545" i="7"/>
  <c r="BB545" i="7"/>
  <c r="AS546" i="7"/>
  <c r="AT546" i="7"/>
  <c r="AU546" i="7"/>
  <c r="AV546" i="7"/>
  <c r="AW546" i="7"/>
  <c r="AX546" i="7"/>
  <c r="AY546" i="7"/>
  <c r="AZ546" i="7"/>
  <c r="BA546" i="7"/>
  <c r="BB546" i="7"/>
  <c r="AS449" i="7"/>
  <c r="AT449" i="7"/>
  <c r="AU449" i="7"/>
  <c r="AV449" i="7"/>
  <c r="AW449" i="7"/>
  <c r="AX449" i="7"/>
  <c r="AY449" i="7"/>
  <c r="AZ449" i="7"/>
  <c r="BA449" i="7"/>
  <c r="BB449" i="7"/>
  <c r="AS450" i="7"/>
  <c r="AT450" i="7"/>
  <c r="AU450" i="7"/>
  <c r="AV450" i="7"/>
  <c r="AW450" i="7"/>
  <c r="AX450" i="7"/>
  <c r="AY450" i="7"/>
  <c r="AZ450" i="7"/>
  <c r="BA450" i="7"/>
  <c r="BB450" i="7"/>
  <c r="AS451" i="7"/>
  <c r="AT451" i="7"/>
  <c r="AU451" i="7"/>
  <c r="AV451" i="7"/>
  <c r="AW451" i="7"/>
  <c r="AX451" i="7"/>
  <c r="AY451" i="7"/>
  <c r="AZ451" i="7"/>
  <c r="BA451" i="7"/>
  <c r="BB451" i="7"/>
  <c r="AS452" i="7"/>
  <c r="AT452" i="7"/>
  <c r="AU452" i="7"/>
  <c r="AV452" i="7"/>
  <c r="AW452" i="7"/>
  <c r="AX452" i="7"/>
  <c r="AY452" i="7"/>
  <c r="AZ452" i="7"/>
  <c r="BA452" i="7"/>
  <c r="BB452" i="7"/>
  <c r="AS453" i="7"/>
  <c r="AT453" i="7"/>
  <c r="AU453" i="7"/>
  <c r="AV453" i="7"/>
  <c r="AW453" i="7"/>
  <c r="AX453" i="7"/>
  <c r="AY453" i="7"/>
  <c r="AZ453" i="7"/>
  <c r="BA453" i="7"/>
  <c r="BB453" i="7"/>
  <c r="AS454" i="7"/>
  <c r="AT454" i="7"/>
  <c r="AU454" i="7"/>
  <c r="AV454" i="7"/>
  <c r="AW454" i="7"/>
  <c r="AX454" i="7"/>
  <c r="AY454" i="7"/>
  <c r="AZ454" i="7"/>
  <c r="BA454" i="7"/>
  <c r="BB454" i="7"/>
  <c r="AS455" i="7"/>
  <c r="AT455" i="7"/>
  <c r="AU455" i="7"/>
  <c r="AV455" i="7"/>
  <c r="AW455" i="7"/>
  <c r="AX455" i="7"/>
  <c r="AY455" i="7"/>
  <c r="AZ455" i="7"/>
  <c r="BA455" i="7"/>
  <c r="BB455" i="7"/>
  <c r="AS456" i="7"/>
  <c r="AT456" i="7"/>
  <c r="AU456" i="7"/>
  <c r="AV456" i="7"/>
  <c r="AW456" i="7"/>
  <c r="AX456" i="7"/>
  <c r="AY456" i="7"/>
  <c r="AZ456" i="7"/>
  <c r="BA456" i="7"/>
  <c r="BB456" i="7"/>
  <c r="AS457" i="7"/>
  <c r="AT457" i="7"/>
  <c r="AU457" i="7"/>
  <c r="AV457" i="7"/>
  <c r="AW457" i="7"/>
  <c r="AX457" i="7"/>
  <c r="AY457" i="7"/>
  <c r="AZ457" i="7"/>
  <c r="BA457" i="7"/>
  <c r="BB457" i="7"/>
  <c r="AS458" i="7"/>
  <c r="AT458" i="7"/>
  <c r="AU458" i="7"/>
  <c r="AV458" i="7"/>
  <c r="AW458" i="7"/>
  <c r="AX458" i="7"/>
  <c r="AY458" i="7"/>
  <c r="AZ458" i="7"/>
  <c r="BA458" i="7"/>
  <c r="BB458" i="7"/>
  <c r="AS459" i="7"/>
  <c r="AT459" i="7"/>
  <c r="AU459" i="7"/>
  <c r="AV459" i="7"/>
  <c r="AW459" i="7"/>
  <c r="AX459" i="7"/>
  <c r="AY459" i="7"/>
  <c r="AZ459" i="7"/>
  <c r="BA459" i="7"/>
  <c r="BB459" i="7"/>
  <c r="AS460" i="7"/>
  <c r="AT460" i="7"/>
  <c r="AU460" i="7"/>
  <c r="AV460" i="7"/>
  <c r="AW460" i="7"/>
  <c r="AX460" i="7"/>
  <c r="AY460" i="7"/>
  <c r="AZ460" i="7"/>
  <c r="BA460" i="7"/>
  <c r="BB460" i="7"/>
  <c r="AS461" i="7"/>
  <c r="AT461" i="7"/>
  <c r="AU461" i="7"/>
  <c r="AV461" i="7"/>
  <c r="AW461" i="7"/>
  <c r="AX461" i="7"/>
  <c r="AY461" i="7"/>
  <c r="AZ461" i="7"/>
  <c r="BA461" i="7"/>
  <c r="BB461" i="7"/>
  <c r="AS462" i="7"/>
  <c r="AT462" i="7"/>
  <c r="AU462" i="7"/>
  <c r="AV462" i="7"/>
  <c r="AW462" i="7"/>
  <c r="AX462" i="7"/>
  <c r="AY462" i="7"/>
  <c r="AZ462" i="7"/>
  <c r="BA462" i="7"/>
  <c r="BB462" i="7"/>
  <c r="AS463" i="7"/>
  <c r="AT463" i="7"/>
  <c r="AU463" i="7"/>
  <c r="AV463" i="7"/>
  <c r="AW463" i="7"/>
  <c r="AX463" i="7"/>
  <c r="AY463" i="7"/>
  <c r="AZ463" i="7"/>
  <c r="BA463" i="7"/>
  <c r="BB463" i="7"/>
  <c r="AS464" i="7"/>
  <c r="AT464" i="7"/>
  <c r="AU464" i="7"/>
  <c r="AV464" i="7"/>
  <c r="AW464" i="7"/>
  <c r="AX464" i="7"/>
  <c r="AY464" i="7"/>
  <c r="AZ464" i="7"/>
  <c r="BA464" i="7"/>
  <c r="BB464" i="7"/>
  <c r="AS465" i="7"/>
  <c r="AT465" i="7"/>
  <c r="AU465" i="7"/>
  <c r="AV465" i="7"/>
  <c r="AW465" i="7"/>
  <c r="AX465" i="7"/>
  <c r="AY465" i="7"/>
  <c r="AZ465" i="7"/>
  <c r="BA465" i="7"/>
  <c r="BB465" i="7"/>
  <c r="AS466" i="7"/>
  <c r="AT466" i="7"/>
  <c r="AU466" i="7"/>
  <c r="AV466" i="7"/>
  <c r="AW466" i="7"/>
  <c r="AX466" i="7"/>
  <c r="AY466" i="7"/>
  <c r="AZ466" i="7"/>
  <c r="BA466" i="7"/>
  <c r="BB466" i="7"/>
  <c r="AS467" i="7"/>
  <c r="AT467" i="7"/>
  <c r="AU467" i="7"/>
  <c r="AV467" i="7"/>
  <c r="AW467" i="7"/>
  <c r="AX467" i="7"/>
  <c r="AY467" i="7"/>
  <c r="AZ467" i="7"/>
  <c r="BA467" i="7"/>
  <c r="BB467" i="7"/>
  <c r="AS468" i="7"/>
  <c r="AT468" i="7"/>
  <c r="AU468" i="7"/>
  <c r="AV468" i="7"/>
  <c r="AW468" i="7"/>
  <c r="AX468" i="7"/>
  <c r="AY468" i="7"/>
  <c r="AZ468" i="7"/>
  <c r="BA468" i="7"/>
  <c r="BB468" i="7"/>
  <c r="AS469" i="7"/>
  <c r="AT469" i="7"/>
  <c r="AU469" i="7"/>
  <c r="AV469" i="7"/>
  <c r="AW469" i="7"/>
  <c r="AX469" i="7"/>
  <c r="AY469" i="7"/>
  <c r="AZ469" i="7"/>
  <c r="BA469" i="7"/>
  <c r="BB469" i="7"/>
  <c r="AS470" i="7"/>
  <c r="AT470" i="7"/>
  <c r="AU470" i="7"/>
  <c r="AV470" i="7"/>
  <c r="AW470" i="7"/>
  <c r="AX470" i="7"/>
  <c r="AY470" i="7"/>
  <c r="AZ470" i="7"/>
  <c r="BA470" i="7"/>
  <c r="BB470" i="7"/>
  <c r="AS471" i="7"/>
  <c r="AT471" i="7"/>
  <c r="AU471" i="7"/>
  <c r="AV471" i="7"/>
  <c r="AW471" i="7"/>
  <c r="AX471" i="7"/>
  <c r="AY471" i="7"/>
  <c r="AZ471" i="7"/>
  <c r="BA471" i="7"/>
  <c r="BB471" i="7"/>
  <c r="AS472" i="7"/>
  <c r="AT472" i="7"/>
  <c r="AU472" i="7"/>
  <c r="AV472" i="7"/>
  <c r="AW472" i="7"/>
  <c r="AX472" i="7"/>
  <c r="AY472" i="7"/>
  <c r="AZ472" i="7"/>
  <c r="BA472" i="7"/>
  <c r="BB472" i="7"/>
  <c r="AS473" i="7"/>
  <c r="AT473" i="7"/>
  <c r="AU473" i="7"/>
  <c r="AV473" i="7"/>
  <c r="AW473" i="7"/>
  <c r="AX473" i="7"/>
  <c r="AY473" i="7"/>
  <c r="AZ473" i="7"/>
  <c r="BA473" i="7"/>
  <c r="BB473" i="7"/>
  <c r="AS474" i="7"/>
  <c r="AT474" i="7"/>
  <c r="AU474" i="7"/>
  <c r="AV474" i="7"/>
  <c r="AW474" i="7"/>
  <c r="AX474" i="7"/>
  <c r="AY474" i="7"/>
  <c r="AZ474" i="7"/>
  <c r="BA474" i="7"/>
  <c r="BB474" i="7"/>
  <c r="AS475" i="7"/>
  <c r="AT475" i="7"/>
  <c r="AU475" i="7"/>
  <c r="AV475" i="7"/>
  <c r="AW475" i="7"/>
  <c r="AX475" i="7"/>
  <c r="AY475" i="7"/>
  <c r="AZ475" i="7"/>
  <c r="BA475" i="7"/>
  <c r="BB475" i="7"/>
  <c r="AS476" i="7"/>
  <c r="AT476" i="7"/>
  <c r="AU476" i="7"/>
  <c r="AV476" i="7"/>
  <c r="AW476" i="7"/>
  <c r="AX476" i="7"/>
  <c r="AY476" i="7"/>
  <c r="AZ476" i="7"/>
  <c r="BA476" i="7"/>
  <c r="BB476" i="7"/>
  <c r="AS477" i="7"/>
  <c r="AT477" i="7"/>
  <c r="AU477" i="7"/>
  <c r="AV477" i="7"/>
  <c r="AW477" i="7"/>
  <c r="AX477" i="7"/>
  <c r="AY477" i="7"/>
  <c r="AZ477" i="7"/>
  <c r="BA477" i="7"/>
  <c r="BB477" i="7"/>
  <c r="AS478" i="7"/>
  <c r="AT478" i="7"/>
  <c r="AU478" i="7"/>
  <c r="AV478" i="7"/>
  <c r="AW478" i="7"/>
  <c r="AX478" i="7"/>
  <c r="AY478" i="7"/>
  <c r="AZ478" i="7"/>
  <c r="BA478" i="7"/>
  <c r="BB478" i="7"/>
  <c r="AS479" i="7"/>
  <c r="AT479" i="7"/>
  <c r="AU479" i="7"/>
  <c r="AV479" i="7"/>
  <c r="AW479" i="7"/>
  <c r="AX479" i="7"/>
  <c r="AY479" i="7"/>
  <c r="AZ479" i="7"/>
  <c r="BA479" i="7"/>
  <c r="BB479" i="7"/>
  <c r="AS480" i="7"/>
  <c r="AT480" i="7"/>
  <c r="AU480" i="7"/>
  <c r="AV480" i="7"/>
  <c r="AW480" i="7"/>
  <c r="AX480" i="7"/>
  <c r="AY480" i="7"/>
  <c r="AZ480" i="7"/>
  <c r="BA480" i="7"/>
  <c r="BB480" i="7"/>
  <c r="AS481" i="7"/>
  <c r="AT481" i="7"/>
  <c r="AU481" i="7"/>
  <c r="AV481" i="7"/>
  <c r="AW481" i="7"/>
  <c r="AX481" i="7"/>
  <c r="AY481" i="7"/>
  <c r="AZ481" i="7"/>
  <c r="BA481" i="7"/>
  <c r="BB481" i="7"/>
  <c r="AS482" i="7"/>
  <c r="AT482" i="7"/>
  <c r="AU482" i="7"/>
  <c r="AV482" i="7"/>
  <c r="AW482" i="7"/>
  <c r="AX482" i="7"/>
  <c r="AY482" i="7"/>
  <c r="AZ482" i="7"/>
  <c r="BA482" i="7"/>
  <c r="BB482" i="7"/>
  <c r="AS483" i="7"/>
  <c r="AT483" i="7"/>
  <c r="AU483" i="7"/>
  <c r="AV483" i="7"/>
  <c r="AW483" i="7"/>
  <c r="AX483" i="7"/>
  <c r="AY483" i="7"/>
  <c r="AZ483" i="7"/>
  <c r="BA483" i="7"/>
  <c r="BB483" i="7"/>
  <c r="AS484" i="7"/>
  <c r="AT484" i="7"/>
  <c r="AU484" i="7"/>
  <c r="AV484" i="7"/>
  <c r="AW484" i="7"/>
  <c r="AX484" i="7"/>
  <c r="AY484" i="7"/>
  <c r="AZ484" i="7"/>
  <c r="BA484" i="7"/>
  <c r="BB484" i="7"/>
  <c r="AS485" i="7"/>
  <c r="AT485" i="7"/>
  <c r="AU485" i="7"/>
  <c r="AV485" i="7"/>
  <c r="AW485" i="7"/>
  <c r="AX485" i="7"/>
  <c r="AY485" i="7"/>
  <c r="AZ485" i="7"/>
  <c r="BA485" i="7"/>
  <c r="BB485" i="7"/>
  <c r="AS486" i="7"/>
  <c r="AT486" i="7"/>
  <c r="AU486" i="7"/>
  <c r="AV486" i="7"/>
  <c r="AW486" i="7"/>
  <c r="AX486" i="7"/>
  <c r="AY486" i="7"/>
  <c r="AZ486" i="7"/>
  <c r="BA486" i="7"/>
  <c r="BB486" i="7"/>
  <c r="AS487" i="7"/>
  <c r="AT487" i="7"/>
  <c r="AU487" i="7"/>
  <c r="AV487" i="7"/>
  <c r="AW487" i="7"/>
  <c r="AX487" i="7"/>
  <c r="AY487" i="7"/>
  <c r="AZ487" i="7"/>
  <c r="BA487" i="7"/>
  <c r="BB487" i="7"/>
  <c r="AS488" i="7"/>
  <c r="AT488" i="7"/>
  <c r="AU488" i="7"/>
  <c r="AV488" i="7"/>
  <c r="AW488" i="7"/>
  <c r="AX488" i="7"/>
  <c r="AY488" i="7"/>
  <c r="AZ488" i="7"/>
  <c r="BA488" i="7"/>
  <c r="BB488" i="7"/>
  <c r="AS489" i="7"/>
  <c r="AT489" i="7"/>
  <c r="AU489" i="7"/>
  <c r="AV489" i="7"/>
  <c r="AW489" i="7"/>
  <c r="AX489" i="7"/>
  <c r="AY489" i="7"/>
  <c r="AZ489" i="7"/>
  <c r="BA489" i="7"/>
  <c r="BB489" i="7"/>
  <c r="AS490" i="7"/>
  <c r="AT490" i="7"/>
  <c r="AU490" i="7"/>
  <c r="AV490" i="7"/>
  <c r="AW490" i="7"/>
  <c r="AX490" i="7"/>
  <c r="AY490" i="7"/>
  <c r="AZ490" i="7"/>
  <c r="BA490" i="7"/>
  <c r="BB490" i="7"/>
  <c r="AS491" i="7"/>
  <c r="AT491" i="7"/>
  <c r="AU491" i="7"/>
  <c r="AV491" i="7"/>
  <c r="AW491" i="7"/>
  <c r="AX491" i="7"/>
  <c r="AY491" i="7"/>
  <c r="AZ491" i="7"/>
  <c r="BA491" i="7"/>
  <c r="BB491" i="7"/>
  <c r="AS492" i="7"/>
  <c r="AT492" i="7"/>
  <c r="AU492" i="7"/>
  <c r="AV492" i="7"/>
  <c r="AW492" i="7"/>
  <c r="AX492" i="7"/>
  <c r="AY492" i="7"/>
  <c r="AZ492" i="7"/>
  <c r="BA492" i="7"/>
  <c r="BB492" i="7"/>
  <c r="AS493" i="7"/>
  <c r="AT493" i="7"/>
  <c r="AU493" i="7"/>
  <c r="AV493" i="7"/>
  <c r="AW493" i="7"/>
  <c r="AX493" i="7"/>
  <c r="AY493" i="7"/>
  <c r="AZ493" i="7"/>
  <c r="BA493" i="7"/>
  <c r="BB493" i="7"/>
  <c r="AS494" i="7"/>
  <c r="AT494" i="7"/>
  <c r="AU494" i="7"/>
  <c r="AV494" i="7"/>
  <c r="AW494" i="7"/>
  <c r="AX494" i="7"/>
  <c r="AY494" i="7"/>
  <c r="AZ494" i="7"/>
  <c r="BA494" i="7"/>
  <c r="BB494" i="7"/>
  <c r="AS495" i="7"/>
  <c r="AT495" i="7"/>
  <c r="AU495" i="7"/>
  <c r="AV495" i="7"/>
  <c r="AW495" i="7"/>
  <c r="AX495" i="7"/>
  <c r="AY495" i="7"/>
  <c r="AZ495" i="7"/>
  <c r="BA495" i="7"/>
  <c r="BB495" i="7"/>
  <c r="AS496" i="7"/>
  <c r="AT496" i="7"/>
  <c r="AU496" i="7"/>
  <c r="AV496" i="7"/>
  <c r="AW496" i="7"/>
  <c r="AX496" i="7"/>
  <c r="AY496" i="7"/>
  <c r="AZ496" i="7"/>
  <c r="BA496" i="7"/>
  <c r="BB496" i="7"/>
  <c r="AS497" i="7"/>
  <c r="AT497" i="7"/>
  <c r="AU497" i="7"/>
  <c r="AV497" i="7"/>
  <c r="AW497" i="7"/>
  <c r="AX497" i="7"/>
  <c r="AY497" i="7"/>
  <c r="AZ497" i="7"/>
  <c r="BA497" i="7"/>
  <c r="BB497" i="7"/>
  <c r="AS498" i="7"/>
  <c r="AT498" i="7"/>
  <c r="AU498" i="7"/>
  <c r="AV498" i="7"/>
  <c r="AW498" i="7"/>
  <c r="AX498" i="7"/>
  <c r="AY498" i="7"/>
  <c r="AZ498" i="7"/>
  <c r="BA498" i="7"/>
  <c r="BB498" i="7"/>
  <c r="AS499" i="7"/>
  <c r="AT499" i="7"/>
  <c r="AU499" i="7"/>
  <c r="AV499" i="7"/>
  <c r="AW499" i="7"/>
  <c r="AX499" i="7"/>
  <c r="AY499" i="7"/>
  <c r="AZ499" i="7"/>
  <c r="BA499" i="7"/>
  <c r="BB499" i="7"/>
  <c r="AS500" i="7"/>
  <c r="AT500" i="7"/>
  <c r="AU500" i="7"/>
  <c r="AV500" i="7"/>
  <c r="AW500" i="7"/>
  <c r="AX500" i="7"/>
  <c r="AY500" i="7"/>
  <c r="AZ500" i="7"/>
  <c r="BA500" i="7"/>
  <c r="BB500" i="7"/>
  <c r="AS501" i="7"/>
  <c r="AT501" i="7"/>
  <c r="AU501" i="7"/>
  <c r="AV501" i="7"/>
  <c r="AW501" i="7"/>
  <c r="AX501" i="7"/>
  <c r="AY501" i="7"/>
  <c r="AZ501" i="7"/>
  <c r="BA501" i="7"/>
  <c r="BB501" i="7"/>
  <c r="AS502" i="7"/>
  <c r="AT502" i="7"/>
  <c r="AU502" i="7"/>
  <c r="AV502" i="7"/>
  <c r="AW502" i="7"/>
  <c r="AX502" i="7"/>
  <c r="AY502" i="7"/>
  <c r="AZ502" i="7"/>
  <c r="BA502" i="7"/>
  <c r="BB502" i="7"/>
  <c r="AS503" i="7"/>
  <c r="AT503" i="7"/>
  <c r="AU503" i="7"/>
  <c r="AV503" i="7"/>
  <c r="AW503" i="7"/>
  <c r="AX503" i="7"/>
  <c r="AY503" i="7"/>
  <c r="AZ503" i="7"/>
  <c r="BA503" i="7"/>
  <c r="BB503" i="7"/>
  <c r="AS504" i="7"/>
  <c r="AT504" i="7"/>
  <c r="AU504" i="7"/>
  <c r="AV504" i="7"/>
  <c r="AW504" i="7"/>
  <c r="AX504" i="7"/>
  <c r="AY504" i="7"/>
  <c r="AZ504" i="7"/>
  <c r="BA504" i="7"/>
  <c r="BB504" i="7"/>
  <c r="AS505" i="7"/>
  <c r="AT505" i="7"/>
  <c r="AU505" i="7"/>
  <c r="AV505" i="7"/>
  <c r="AW505" i="7"/>
  <c r="AX505" i="7"/>
  <c r="AY505" i="7"/>
  <c r="AZ505" i="7"/>
  <c r="BA505" i="7"/>
  <c r="BB505" i="7"/>
  <c r="AS506" i="7"/>
  <c r="AT506" i="7"/>
  <c r="AU506" i="7"/>
  <c r="AV506" i="7"/>
  <c r="AW506" i="7"/>
  <c r="AX506" i="7"/>
  <c r="AY506" i="7"/>
  <c r="AZ506" i="7"/>
  <c r="BA506" i="7"/>
  <c r="BB506" i="7"/>
  <c r="AS507" i="7"/>
  <c r="AT507" i="7"/>
  <c r="AU507" i="7"/>
  <c r="AV507" i="7"/>
  <c r="AW507" i="7"/>
  <c r="AX507" i="7"/>
  <c r="AY507" i="7"/>
  <c r="AZ507" i="7"/>
  <c r="BA507" i="7"/>
  <c r="BB507" i="7"/>
  <c r="AS508" i="7"/>
  <c r="AT508" i="7"/>
  <c r="AU508" i="7"/>
  <c r="AV508" i="7"/>
  <c r="AW508" i="7"/>
  <c r="AX508" i="7"/>
  <c r="AY508" i="7"/>
  <c r="AZ508" i="7"/>
  <c r="BA508" i="7"/>
  <c r="BB508" i="7"/>
  <c r="AS509" i="7"/>
  <c r="AT509" i="7"/>
  <c r="AU509" i="7"/>
  <c r="AV509" i="7"/>
  <c r="AW509" i="7"/>
  <c r="AX509" i="7"/>
  <c r="AY509" i="7"/>
  <c r="AZ509" i="7"/>
  <c r="BA509" i="7"/>
  <c r="BB509" i="7"/>
  <c r="AS510" i="7"/>
  <c r="AT510" i="7"/>
  <c r="AU510" i="7"/>
  <c r="AV510" i="7"/>
  <c r="AW510" i="7"/>
  <c r="AX510" i="7"/>
  <c r="AY510" i="7"/>
  <c r="AZ510" i="7"/>
  <c r="BA510" i="7"/>
  <c r="BB510" i="7"/>
  <c r="AS511" i="7"/>
  <c r="AT511" i="7"/>
  <c r="AU511" i="7"/>
  <c r="AV511" i="7"/>
  <c r="AW511" i="7"/>
  <c r="AX511" i="7"/>
  <c r="AY511" i="7"/>
  <c r="AZ511" i="7"/>
  <c r="BA511" i="7"/>
  <c r="BB511" i="7"/>
  <c r="AS512" i="7"/>
  <c r="AT512" i="7"/>
  <c r="AU512" i="7"/>
  <c r="AV512" i="7"/>
  <c r="AW512" i="7"/>
  <c r="AX512" i="7"/>
  <c r="AY512" i="7"/>
  <c r="AZ512" i="7"/>
  <c r="BA512" i="7"/>
  <c r="BB512" i="7"/>
  <c r="AS513" i="7"/>
  <c r="AT513" i="7"/>
  <c r="AU513" i="7"/>
  <c r="AV513" i="7"/>
  <c r="AW513" i="7"/>
  <c r="AX513" i="7"/>
  <c r="AY513" i="7"/>
  <c r="AZ513" i="7"/>
  <c r="BA513" i="7"/>
  <c r="BB513" i="7"/>
  <c r="AS514" i="7"/>
  <c r="AT514" i="7"/>
  <c r="AU514" i="7"/>
  <c r="AV514" i="7"/>
  <c r="AW514" i="7"/>
  <c r="AX514" i="7"/>
  <c r="AY514" i="7"/>
  <c r="AZ514" i="7"/>
  <c r="BA514" i="7"/>
  <c r="BB514" i="7"/>
  <c r="AS515" i="7"/>
  <c r="AT515" i="7"/>
  <c r="AU515" i="7"/>
  <c r="AV515" i="7"/>
  <c r="AW515" i="7"/>
  <c r="AX515" i="7"/>
  <c r="AY515" i="7"/>
  <c r="AZ515" i="7"/>
  <c r="BA515" i="7"/>
  <c r="BB515" i="7"/>
  <c r="AS516" i="7"/>
  <c r="AT516" i="7"/>
  <c r="AU516" i="7"/>
  <c r="AV516" i="7"/>
  <c r="AW516" i="7"/>
  <c r="AX516" i="7"/>
  <c r="AY516" i="7"/>
  <c r="AZ516" i="7"/>
  <c r="BA516" i="7"/>
  <c r="BB516" i="7"/>
  <c r="AS517" i="7"/>
  <c r="AT517" i="7"/>
  <c r="AU517" i="7"/>
  <c r="AV517" i="7"/>
  <c r="AW517" i="7"/>
  <c r="AX517" i="7"/>
  <c r="AY517" i="7"/>
  <c r="AZ517" i="7"/>
  <c r="BA517" i="7"/>
  <c r="BB517" i="7"/>
  <c r="AS518" i="7"/>
  <c r="AT518" i="7"/>
  <c r="AU518" i="7"/>
  <c r="AV518" i="7"/>
  <c r="AW518" i="7"/>
  <c r="AX518" i="7"/>
  <c r="AY518" i="7"/>
  <c r="AZ518" i="7"/>
  <c r="BA518" i="7"/>
  <c r="BB518" i="7"/>
  <c r="AS519" i="7"/>
  <c r="AT519" i="7"/>
  <c r="AU519" i="7"/>
  <c r="AV519" i="7"/>
  <c r="AW519" i="7"/>
  <c r="AX519" i="7"/>
  <c r="AY519" i="7"/>
  <c r="AZ519" i="7"/>
  <c r="BA519" i="7"/>
  <c r="BB519" i="7"/>
  <c r="AS520" i="7"/>
  <c r="AT520" i="7"/>
  <c r="AU520" i="7"/>
  <c r="AV520" i="7"/>
  <c r="AW520" i="7"/>
  <c r="AX520" i="7"/>
  <c r="AY520" i="7"/>
  <c r="AZ520" i="7"/>
  <c r="BA520" i="7"/>
  <c r="BB520" i="7"/>
  <c r="AS521" i="7"/>
  <c r="AT521" i="7"/>
  <c r="AU521" i="7"/>
  <c r="AV521" i="7"/>
  <c r="AW521" i="7"/>
  <c r="AX521" i="7"/>
  <c r="AY521" i="7"/>
  <c r="AZ521" i="7"/>
  <c r="BA521" i="7"/>
  <c r="BB521" i="7"/>
  <c r="AS419" i="7"/>
  <c r="AT419" i="7"/>
  <c r="AU419" i="7"/>
  <c r="AV419" i="7"/>
  <c r="AW419" i="7"/>
  <c r="AX419" i="7"/>
  <c r="AY419" i="7"/>
  <c r="AZ419" i="7"/>
  <c r="BA419" i="7"/>
  <c r="BB419" i="7"/>
  <c r="AS420" i="7"/>
  <c r="AT420" i="7"/>
  <c r="AU420" i="7"/>
  <c r="AV420" i="7"/>
  <c r="AW420" i="7"/>
  <c r="AX420" i="7"/>
  <c r="AY420" i="7"/>
  <c r="AZ420" i="7"/>
  <c r="BA420" i="7"/>
  <c r="BB420" i="7"/>
  <c r="AS421" i="7"/>
  <c r="AT421" i="7"/>
  <c r="AU421" i="7"/>
  <c r="AV421" i="7"/>
  <c r="AW421" i="7"/>
  <c r="AX421" i="7"/>
  <c r="AY421" i="7"/>
  <c r="AZ421" i="7"/>
  <c r="BA421" i="7"/>
  <c r="BB421" i="7"/>
  <c r="AS422" i="7"/>
  <c r="AT422" i="7"/>
  <c r="AU422" i="7"/>
  <c r="AV422" i="7"/>
  <c r="AW422" i="7"/>
  <c r="AX422" i="7"/>
  <c r="AY422" i="7"/>
  <c r="AZ422" i="7"/>
  <c r="BA422" i="7"/>
  <c r="BB422" i="7"/>
  <c r="AS423" i="7"/>
  <c r="AT423" i="7"/>
  <c r="AU423" i="7"/>
  <c r="AV423" i="7"/>
  <c r="AW423" i="7"/>
  <c r="AX423" i="7"/>
  <c r="AY423" i="7"/>
  <c r="AZ423" i="7"/>
  <c r="BA423" i="7"/>
  <c r="BB423" i="7"/>
  <c r="AS424" i="7"/>
  <c r="AT424" i="7"/>
  <c r="AU424" i="7"/>
  <c r="AV424" i="7"/>
  <c r="AW424" i="7"/>
  <c r="AX424" i="7"/>
  <c r="AY424" i="7"/>
  <c r="AZ424" i="7"/>
  <c r="BA424" i="7"/>
  <c r="BB424" i="7"/>
  <c r="AS425" i="7"/>
  <c r="AT425" i="7"/>
  <c r="AU425" i="7"/>
  <c r="AV425" i="7"/>
  <c r="AW425" i="7"/>
  <c r="AX425" i="7"/>
  <c r="AY425" i="7"/>
  <c r="AZ425" i="7"/>
  <c r="BA425" i="7"/>
  <c r="BB425" i="7"/>
  <c r="AS426" i="7"/>
  <c r="AT426" i="7"/>
  <c r="AU426" i="7"/>
  <c r="AV426" i="7"/>
  <c r="AW426" i="7"/>
  <c r="AX426" i="7"/>
  <c r="AY426" i="7"/>
  <c r="AZ426" i="7"/>
  <c r="BA426" i="7"/>
  <c r="BB426" i="7"/>
  <c r="AS427" i="7"/>
  <c r="AT427" i="7"/>
  <c r="AU427" i="7"/>
  <c r="AV427" i="7"/>
  <c r="AW427" i="7"/>
  <c r="AX427" i="7"/>
  <c r="AY427" i="7"/>
  <c r="AZ427" i="7"/>
  <c r="BA427" i="7"/>
  <c r="BB427" i="7"/>
  <c r="AS428" i="7"/>
  <c r="AT428" i="7"/>
  <c r="AU428" i="7"/>
  <c r="AV428" i="7"/>
  <c r="AW428" i="7"/>
  <c r="AX428" i="7"/>
  <c r="AY428" i="7"/>
  <c r="AZ428" i="7"/>
  <c r="BA428" i="7"/>
  <c r="BB428" i="7"/>
  <c r="AS429" i="7"/>
  <c r="AT429" i="7"/>
  <c r="AU429" i="7"/>
  <c r="AV429" i="7"/>
  <c r="AW429" i="7"/>
  <c r="AX429" i="7"/>
  <c r="AY429" i="7"/>
  <c r="AZ429" i="7"/>
  <c r="BA429" i="7"/>
  <c r="BB429" i="7"/>
  <c r="AS430" i="7"/>
  <c r="AT430" i="7"/>
  <c r="AU430" i="7"/>
  <c r="AV430" i="7"/>
  <c r="AW430" i="7"/>
  <c r="AX430" i="7"/>
  <c r="AY430" i="7"/>
  <c r="AZ430" i="7"/>
  <c r="BA430" i="7"/>
  <c r="BB430" i="7"/>
  <c r="AS431" i="7"/>
  <c r="AT431" i="7"/>
  <c r="AU431" i="7"/>
  <c r="AV431" i="7"/>
  <c r="AW431" i="7"/>
  <c r="AX431" i="7"/>
  <c r="AY431" i="7"/>
  <c r="AZ431" i="7"/>
  <c r="BA431" i="7"/>
  <c r="BB431" i="7"/>
  <c r="AS432" i="7"/>
  <c r="AT432" i="7"/>
  <c r="AU432" i="7"/>
  <c r="AV432" i="7"/>
  <c r="AW432" i="7"/>
  <c r="AX432" i="7"/>
  <c r="AY432" i="7"/>
  <c r="AZ432" i="7"/>
  <c r="BA432" i="7"/>
  <c r="BB432" i="7"/>
  <c r="AS433" i="7"/>
  <c r="AT433" i="7"/>
  <c r="AU433" i="7"/>
  <c r="AV433" i="7"/>
  <c r="AW433" i="7"/>
  <c r="AX433" i="7"/>
  <c r="AY433" i="7"/>
  <c r="AZ433" i="7"/>
  <c r="BA433" i="7"/>
  <c r="BB433" i="7"/>
  <c r="AS434" i="7"/>
  <c r="AT434" i="7"/>
  <c r="AU434" i="7"/>
  <c r="AV434" i="7"/>
  <c r="AW434" i="7"/>
  <c r="AX434" i="7"/>
  <c r="AY434" i="7"/>
  <c r="AZ434" i="7"/>
  <c r="BA434" i="7"/>
  <c r="BB434" i="7"/>
  <c r="AS435" i="7"/>
  <c r="AT435" i="7"/>
  <c r="AU435" i="7"/>
  <c r="AV435" i="7"/>
  <c r="AW435" i="7"/>
  <c r="AX435" i="7"/>
  <c r="AY435" i="7"/>
  <c r="AZ435" i="7"/>
  <c r="BA435" i="7"/>
  <c r="BB435" i="7"/>
  <c r="AS436" i="7"/>
  <c r="AT436" i="7"/>
  <c r="AU436" i="7"/>
  <c r="AV436" i="7"/>
  <c r="AW436" i="7"/>
  <c r="AX436" i="7"/>
  <c r="AY436" i="7"/>
  <c r="AZ436" i="7"/>
  <c r="BA436" i="7"/>
  <c r="BB436" i="7"/>
  <c r="AS437" i="7"/>
  <c r="AT437" i="7"/>
  <c r="AU437" i="7"/>
  <c r="AV437" i="7"/>
  <c r="AW437" i="7"/>
  <c r="AX437" i="7"/>
  <c r="AY437" i="7"/>
  <c r="AZ437" i="7"/>
  <c r="BA437" i="7"/>
  <c r="BB437" i="7"/>
  <c r="AS438" i="7"/>
  <c r="AT438" i="7"/>
  <c r="AU438" i="7"/>
  <c r="AV438" i="7"/>
  <c r="AW438" i="7"/>
  <c r="AX438" i="7"/>
  <c r="AY438" i="7"/>
  <c r="AZ438" i="7"/>
  <c r="BA438" i="7"/>
  <c r="BB438" i="7"/>
  <c r="AS439" i="7"/>
  <c r="AT439" i="7"/>
  <c r="AU439" i="7"/>
  <c r="AV439" i="7"/>
  <c r="AW439" i="7"/>
  <c r="AX439" i="7"/>
  <c r="AY439" i="7"/>
  <c r="AZ439" i="7"/>
  <c r="BA439" i="7"/>
  <c r="BB439" i="7"/>
  <c r="AS440" i="7"/>
  <c r="AT440" i="7"/>
  <c r="AU440" i="7"/>
  <c r="AV440" i="7"/>
  <c r="AW440" i="7"/>
  <c r="AX440" i="7"/>
  <c r="AY440" i="7"/>
  <c r="AZ440" i="7"/>
  <c r="BA440" i="7"/>
  <c r="BB440" i="7"/>
  <c r="AS441" i="7"/>
  <c r="AT441" i="7"/>
  <c r="AU441" i="7"/>
  <c r="AV441" i="7"/>
  <c r="AW441" i="7"/>
  <c r="AX441" i="7"/>
  <c r="AY441" i="7"/>
  <c r="AZ441" i="7"/>
  <c r="BA441" i="7"/>
  <c r="BB441" i="7"/>
  <c r="AS442" i="7"/>
  <c r="AT442" i="7"/>
  <c r="AU442" i="7"/>
  <c r="AV442" i="7"/>
  <c r="AW442" i="7"/>
  <c r="AX442" i="7"/>
  <c r="AY442" i="7"/>
  <c r="AZ442" i="7"/>
  <c r="BA442" i="7"/>
  <c r="BB442" i="7"/>
  <c r="AS443" i="7"/>
  <c r="AT443" i="7"/>
  <c r="AU443" i="7"/>
  <c r="AV443" i="7"/>
  <c r="AW443" i="7"/>
  <c r="AX443" i="7"/>
  <c r="AY443" i="7"/>
  <c r="AZ443" i="7"/>
  <c r="BA443" i="7"/>
  <c r="BB443" i="7"/>
  <c r="AS444" i="7"/>
  <c r="AT444" i="7"/>
  <c r="AU444" i="7"/>
  <c r="AV444" i="7"/>
  <c r="AW444" i="7"/>
  <c r="AX444" i="7"/>
  <c r="AY444" i="7"/>
  <c r="AZ444" i="7"/>
  <c r="BA444" i="7"/>
  <c r="BB444" i="7"/>
  <c r="AS445" i="7"/>
  <c r="AT445" i="7"/>
  <c r="AU445" i="7"/>
  <c r="AV445" i="7"/>
  <c r="AW445" i="7"/>
  <c r="AX445" i="7"/>
  <c r="AY445" i="7"/>
  <c r="AZ445" i="7"/>
  <c r="BA445" i="7"/>
  <c r="BB445" i="7"/>
  <c r="AS446" i="7"/>
  <c r="AT446" i="7"/>
  <c r="AU446" i="7"/>
  <c r="AV446" i="7"/>
  <c r="AW446" i="7"/>
  <c r="AX446" i="7"/>
  <c r="AY446" i="7"/>
  <c r="AZ446" i="7"/>
  <c r="BA446" i="7"/>
  <c r="BB446" i="7"/>
  <c r="AS447" i="7"/>
  <c r="AT447" i="7"/>
  <c r="AU447" i="7"/>
  <c r="AV447" i="7"/>
  <c r="AW447" i="7"/>
  <c r="AX447" i="7"/>
  <c r="AY447" i="7"/>
  <c r="AZ447" i="7"/>
  <c r="BA447" i="7"/>
  <c r="BB447" i="7"/>
  <c r="AS448" i="7"/>
  <c r="AT448" i="7"/>
  <c r="AU448" i="7"/>
  <c r="AV448" i="7"/>
  <c r="AW448" i="7"/>
  <c r="AX448" i="7"/>
  <c r="AY448" i="7"/>
  <c r="AZ448" i="7"/>
  <c r="BA448" i="7"/>
  <c r="BB448" i="7"/>
  <c r="B1" i="3"/>
  <c r="D219" i="1"/>
  <c r="D3" i="3"/>
  <c r="AH210" i="1"/>
  <c r="AD210" i="1"/>
  <c r="AF210" i="1" l="1"/>
  <c r="AG210" i="1"/>
  <c r="AC210" i="1"/>
  <c r="H210" i="1"/>
  <c r="J210" i="1"/>
  <c r="P210" i="1"/>
  <c r="F210" i="1"/>
  <c r="H206" i="1"/>
  <c r="AV415" i="7"/>
  <c r="AZ415" i="7"/>
  <c r="BD415" i="7"/>
  <c r="BH415" i="7"/>
  <c r="BL415" i="7"/>
  <c r="AW415" i="7"/>
  <c r="BE415" i="7"/>
  <c r="BM415" i="7"/>
  <c r="BA416" i="7"/>
  <c r="BI416" i="7"/>
  <c r="O205" i="1"/>
  <c r="H216" i="1"/>
  <c r="AT415" i="7"/>
  <c r="AX415" i="7"/>
  <c r="BB415" i="7"/>
  <c r="BF415" i="7"/>
  <c r="BJ415" i="7"/>
  <c r="J206" i="1"/>
  <c r="G205" i="1"/>
  <c r="AC218" i="1"/>
  <c r="AE219" i="1"/>
  <c r="AH206" i="1"/>
  <c r="AJ216" i="1"/>
  <c r="AJ221" i="1"/>
  <c r="AJ219" i="1"/>
  <c r="AS223" i="1"/>
  <c r="AR225" i="1"/>
  <c r="AQ223" i="1"/>
  <c r="AP225" i="1"/>
  <c r="AP224" i="1"/>
  <c r="AS225" i="1"/>
  <c r="AR223" i="1"/>
  <c r="AQ225" i="1"/>
  <c r="AP223" i="1"/>
  <c r="AP211" i="1"/>
  <c r="AQ211" i="1"/>
  <c r="AR211" i="1"/>
  <c r="AS211" i="1"/>
  <c r="AP210" i="1"/>
  <c r="AQ210" i="1"/>
  <c r="AR210" i="1"/>
  <c r="AS210" i="1"/>
  <c r="AL216" i="1"/>
  <c r="AL217" i="1"/>
  <c r="AL223" i="1" s="1"/>
  <c r="AL218" i="1"/>
  <c r="AL221" i="1"/>
  <c r="AL215" i="1"/>
  <c r="AO216" i="1"/>
  <c r="AO218" i="1"/>
  <c r="AO221" i="1"/>
  <c r="AM215" i="1"/>
  <c r="AM217" i="1"/>
  <c r="AM221" i="1"/>
  <c r="AM219" i="1"/>
  <c r="AM216" i="1"/>
  <c r="AM218" i="1"/>
  <c r="AM224" i="1" s="1"/>
  <c r="AM206" i="1"/>
  <c r="AJ217" i="1"/>
  <c r="AJ223" i="1" s="1"/>
  <c r="AA205" i="1"/>
  <c r="U217" i="1"/>
  <c r="AA206" i="1"/>
  <c r="AJ204" i="1"/>
  <c r="AK210" i="1"/>
  <c r="AJ218" i="1"/>
  <c r="Z215" i="1"/>
  <c r="U205" i="1"/>
  <c r="N205" i="1"/>
  <c r="AI204" i="1"/>
  <c r="J216" i="1"/>
  <c r="G215" i="1"/>
  <c r="W216" i="1"/>
  <c r="Y204" i="1"/>
  <c r="F204" i="1"/>
  <c r="U206" i="1"/>
  <c r="L205" i="1"/>
  <c r="Z206" i="1"/>
  <c r="X206" i="1"/>
  <c r="V206" i="1"/>
  <c r="N206" i="1"/>
  <c r="L206" i="1"/>
  <c r="AL219" i="1"/>
  <c r="AL225" i="1" s="1"/>
  <c r="AM223" i="1"/>
  <c r="AO217" i="1"/>
  <c r="AO223" i="1" s="1"/>
  <c r="H218" i="1"/>
  <c r="K219" i="1"/>
  <c r="Q205" i="1"/>
  <c r="AD218" i="1"/>
  <c r="AG221" i="1"/>
  <c r="AM222" i="1"/>
  <c r="AN204" i="1"/>
  <c r="AE215" i="1"/>
  <c r="AK221" i="1"/>
  <c r="AK205" i="1"/>
  <c r="AM204" i="1"/>
  <c r="AM211" i="1" s="1"/>
  <c r="AO215" i="1"/>
  <c r="AH218" i="1"/>
  <c r="AH205" i="1"/>
  <c r="AL222" i="1"/>
  <c r="AL204" i="1"/>
  <c r="AL211" i="1" s="1"/>
  <c r="AN211" i="1"/>
  <c r="AJ211" i="1"/>
  <c r="AM210" i="1"/>
  <c r="AO210" i="1"/>
  <c r="AL210" i="1"/>
  <c r="AN210" i="1"/>
  <c r="AO204" i="1"/>
  <c r="AO211" i="1" s="1"/>
  <c r="AO219" i="1"/>
  <c r="AO225" i="1" s="1"/>
  <c r="AN215" i="1"/>
  <c r="AN221" i="1"/>
  <c r="AN219" i="1"/>
  <c r="AN218" i="1"/>
  <c r="AN217" i="1"/>
  <c r="AN216" i="1"/>
  <c r="G210" i="1"/>
  <c r="O218" i="1"/>
  <c r="K210" i="1"/>
  <c r="P219" i="1"/>
  <c r="V218" i="1"/>
  <c r="Z204" i="1"/>
  <c r="L217" i="1"/>
  <c r="H217" i="1"/>
  <c r="H223" i="1" s="1"/>
  <c r="Q215" i="1"/>
  <c r="I204" i="1"/>
  <c r="W206" i="1"/>
  <c r="M206" i="1"/>
  <c r="R206" i="1"/>
  <c r="P206" i="1"/>
  <c r="M205" i="1"/>
  <c r="Z205" i="1"/>
  <c r="V205" i="1"/>
  <c r="T205" i="1"/>
  <c r="N218" i="1"/>
  <c r="L216" i="1"/>
  <c r="F205" i="1"/>
  <c r="M204" i="1"/>
  <c r="O217" i="1"/>
  <c r="O223" i="1" s="1"/>
  <c r="M215" i="1"/>
  <c r="Y205" i="1"/>
  <c r="Q218" i="1"/>
  <c r="M219" i="1"/>
  <c r="AJ210" i="1"/>
  <c r="AJ224" i="1"/>
  <c r="L204" i="1"/>
  <c r="R221" i="1"/>
  <c r="T215" i="1"/>
  <c r="X215" i="1"/>
  <c r="N217" i="1"/>
  <c r="J221" i="1"/>
  <c r="F218" i="1"/>
  <c r="S219" i="1"/>
  <c r="O216" i="1"/>
  <c r="Q206" i="1"/>
  <c r="Q211" i="1" s="1"/>
  <c r="W219" i="1"/>
  <c r="Z210" i="1"/>
  <c r="W210" i="1"/>
  <c r="X210" i="1"/>
  <c r="V215" i="1"/>
  <c r="V204" i="1"/>
  <c r="P217" i="1"/>
  <c r="AD205" i="1"/>
  <c r="AK218" i="1"/>
  <c r="F206" i="1"/>
  <c r="F211" i="1" s="1"/>
  <c r="O206" i="1"/>
  <c r="AE218" i="1"/>
  <c r="AE225" i="1" s="1"/>
  <c r="AG218" i="1"/>
  <c r="AK216" i="1"/>
  <c r="Y215" i="1"/>
  <c r="AC205" i="1"/>
  <c r="AF215" i="1"/>
  <c r="AE205" i="1"/>
  <c r="AG216" i="1"/>
  <c r="AH217" i="1"/>
  <c r="AI206" i="1"/>
  <c r="AI211" i="1" s="1"/>
  <c r="Z217" i="1"/>
  <c r="T218" i="1"/>
  <c r="X219" i="1"/>
  <c r="L221" i="1"/>
  <c r="H205" i="1"/>
  <c r="F215" i="1"/>
  <c r="R215" i="1"/>
  <c r="H219" i="1"/>
  <c r="H225" i="1" s="1"/>
  <c r="S205" i="1"/>
  <c r="S206" i="1"/>
  <c r="S211" i="1" s="1"/>
  <c r="K206" i="1"/>
  <c r="H221" i="1"/>
  <c r="AB217" i="1"/>
  <c r="AB206" i="1"/>
  <c r="AE221" i="1"/>
  <c r="AC219" i="1"/>
  <c r="AC225" i="1" s="1"/>
  <c r="AF205" i="1"/>
  <c r="AE206" i="1"/>
  <c r="AC206" i="1"/>
  <c r="AB205" i="1"/>
  <c r="AH221" i="1"/>
  <c r="AI218" i="1"/>
  <c r="AI205" i="1"/>
  <c r="AJ215" i="1"/>
  <c r="AJ222" i="1" s="1"/>
  <c r="H224" i="1"/>
  <c r="V210" i="1"/>
  <c r="Z216" i="1"/>
  <c r="Z222" i="1" s="1"/>
  <c r="V217" i="1"/>
  <c r="F219" i="1"/>
  <c r="F225" i="1" s="1"/>
  <c r="T204" i="1"/>
  <c r="AA204" i="1"/>
  <c r="P205" i="1"/>
  <c r="J205" i="1"/>
  <c r="T217" i="1"/>
  <c r="X205" i="1"/>
  <c r="R205" i="1"/>
  <c r="AD216" i="1"/>
  <c r="AF219" i="1"/>
  <c r="Y210" i="1"/>
  <c r="AA210" i="1"/>
  <c r="X218" i="1"/>
  <c r="S221" i="1"/>
  <c r="R204" i="1"/>
  <c r="R217" i="1"/>
  <c r="X204" i="1"/>
  <c r="P216" i="1"/>
  <c r="P223" i="1" s="1"/>
  <c r="R218" i="1"/>
  <c r="AB210" i="1"/>
  <c r="AE210" i="1"/>
  <c r="T216" i="1"/>
  <c r="T222" i="1" s="1"/>
  <c r="G216" i="1"/>
  <c r="G222" i="1" s="1"/>
  <c r="I221" i="1"/>
  <c r="K217" i="1"/>
  <c r="M217" i="1"/>
  <c r="O221" i="1"/>
  <c r="Q204" i="1"/>
  <c r="AF221" i="1"/>
  <c r="AF217" i="1"/>
  <c r="AH215" i="1"/>
  <c r="AH216" i="1"/>
  <c r="AG204" i="1"/>
  <c r="AJ225" i="1"/>
  <c r="O224" i="1"/>
  <c r="V224" i="1"/>
  <c r="G221" i="1"/>
  <c r="Y219" i="1"/>
  <c r="U215" i="1"/>
  <c r="G206" i="1"/>
  <c r="W215" i="1"/>
  <c r="G219" i="1"/>
  <c r="U216" i="1"/>
  <c r="I216" i="1"/>
  <c r="W221" i="1"/>
  <c r="X216" i="1"/>
  <c r="X222" i="1" s="1"/>
  <c r="H215" i="1"/>
  <c r="H222" i="1" s="1"/>
  <c r="F221" i="1"/>
  <c r="U221" i="1"/>
  <c r="Y217" i="1"/>
  <c r="I205" i="1"/>
  <c r="AF206" i="1"/>
  <c r="AD206" i="1"/>
  <c r="AD211" i="1" s="1"/>
  <c r="AH224" i="1"/>
  <c r="AK206" i="1"/>
  <c r="AK204" i="1"/>
  <c r="AK215" i="1"/>
  <c r="AK222" i="1" s="1"/>
  <c r="U223" i="1"/>
  <c r="U218" i="1"/>
  <c r="U224" i="1" s="1"/>
  <c r="I219" i="1"/>
  <c r="AA215" i="1"/>
  <c r="W204" i="1"/>
  <c r="S204" i="1"/>
  <c r="Y221" i="1"/>
  <c r="Y206" i="1"/>
  <c r="Y211" i="1" s="1"/>
  <c r="I206" i="1"/>
  <c r="I211" i="1" s="1"/>
  <c r="W205" i="1"/>
  <c r="K205" i="1"/>
  <c r="T210" i="1"/>
  <c r="Z219" i="1"/>
  <c r="AA221" i="1"/>
  <c r="R210" i="1"/>
  <c r="Z221" i="1"/>
  <c r="S216" i="1"/>
  <c r="F217" i="1"/>
  <c r="F224" i="1" s="1"/>
  <c r="R219" i="1"/>
  <c r="R225" i="1" s="1"/>
  <c r="X217" i="1"/>
  <c r="T219" i="1"/>
  <c r="T225" i="1" s="1"/>
  <c r="R216" i="1"/>
  <c r="R222" i="1" s="1"/>
  <c r="AA216" i="1"/>
  <c r="J218" i="1"/>
  <c r="L219" i="1"/>
  <c r="N216" i="1"/>
  <c r="N223" i="1" s="1"/>
  <c r="P204" i="1"/>
  <c r="AD217" i="1"/>
  <c r="AD224" i="1" s="1"/>
  <c r="AH219" i="1"/>
  <c r="AH225" i="1" s="1"/>
  <c r="AH204" i="1"/>
  <c r="AH211" i="1" s="1"/>
  <c r="AG219" i="1"/>
  <c r="AG225" i="1" s="1"/>
  <c r="AG206" i="1"/>
  <c r="AG211" i="1" s="1"/>
  <c r="AG205" i="1"/>
  <c r="U222" i="1"/>
  <c r="W222" i="1"/>
  <c r="M210" i="1"/>
  <c r="G217" i="1"/>
  <c r="G223" i="1" s="1"/>
  <c r="M218" i="1"/>
  <c r="Q216" i="1"/>
  <c r="Q222" i="1" s="1"/>
  <c r="W218" i="1"/>
  <c r="M221" i="1"/>
  <c r="K215" i="1"/>
  <c r="O215" i="1"/>
  <c r="O222" i="1" s="1"/>
  <c r="AC204" i="1"/>
  <c r="AB216" i="1"/>
  <c r="AE217" i="1"/>
  <c r="AB221" i="1"/>
  <c r="AB215" i="1"/>
  <c r="AB219" i="1"/>
  <c r="AE204" i="1"/>
  <c r="AC217" i="1"/>
  <c r="AF218" i="1"/>
  <c r="AF224" i="1" s="1"/>
  <c r="AD204" i="1"/>
  <c r="AC216" i="1"/>
  <c r="AG217" i="1"/>
  <c r="AI217" i="1"/>
  <c r="AA218" i="1"/>
  <c r="W217" i="1"/>
  <c r="W223" i="1" s="1"/>
  <c r="Q217" i="1"/>
  <c r="Q223" i="1" s="1"/>
  <c r="Q219" i="1"/>
  <c r="Q225" i="1" s="1"/>
  <c r="Q221" i="1"/>
  <c r="K221" i="1"/>
  <c r="L210" i="1"/>
  <c r="X221" i="1"/>
  <c r="Q210" i="1"/>
  <c r="N210" i="1"/>
  <c r="Z218" i="1"/>
  <c r="Z224" i="1" s="1"/>
  <c r="S218" i="1"/>
  <c r="P215" i="1"/>
  <c r="P222" i="1" s="1"/>
  <c r="O204" i="1"/>
  <c r="G204" i="1"/>
  <c r="S215" i="1"/>
  <c r="S222" i="1" s="1"/>
  <c r="I215" i="1"/>
  <c r="I222" i="1" s="1"/>
  <c r="I217" i="1"/>
  <c r="I223" i="1" s="1"/>
  <c r="G218" i="1"/>
  <c r="T206" i="1"/>
  <c r="T211" i="1" s="1"/>
  <c r="AA219" i="1"/>
  <c r="V219" i="1"/>
  <c r="V225" i="1" s="1"/>
  <c r="M216" i="1"/>
  <c r="M222" i="1" s="1"/>
  <c r="I218" i="1"/>
  <c r="O219" i="1"/>
  <c r="O225" i="1" s="1"/>
  <c r="V216" i="1"/>
  <c r="V222" i="1" s="1"/>
  <c r="L218" i="1"/>
  <c r="L224" i="1" s="1"/>
  <c r="N215" i="1"/>
  <c r="P218" i="1"/>
  <c r="P224" i="1" s="1"/>
  <c r="AA217" i="1"/>
  <c r="V221" i="1"/>
  <c r="P221" i="1"/>
  <c r="J217" i="1"/>
  <c r="J223" i="1" s="1"/>
  <c r="AC221" i="1"/>
  <c r="AF204" i="1"/>
  <c r="AE216" i="1"/>
  <c r="AE222" i="1" s="1"/>
  <c r="AD221" i="1"/>
  <c r="AD215" i="1"/>
  <c r="AD222" i="1" s="1"/>
  <c r="AD219" i="1"/>
  <c r="AD225" i="1" s="1"/>
  <c r="AC215" i="1"/>
  <c r="AF216" i="1"/>
  <c r="AB204" i="1"/>
  <c r="AB218" i="1"/>
  <c r="AB224" i="1" s="1"/>
  <c r="AI219" i="1"/>
  <c r="AI225" i="1" s="1"/>
  <c r="AI216" i="1"/>
  <c r="AI221" i="1"/>
  <c r="AI215" i="1"/>
  <c r="S217" i="1"/>
  <c r="S223" i="1" s="1"/>
  <c r="F216" i="1"/>
  <c r="F222" i="1" s="1"/>
  <c r="U219" i="1"/>
  <c r="U225" i="1" s="1"/>
  <c r="N221" i="1"/>
  <c r="L215" i="1"/>
  <c r="L222" i="1" s="1"/>
  <c r="U204" i="1"/>
  <c r="K204" i="1"/>
  <c r="N204" i="1"/>
  <c r="T221" i="1"/>
  <c r="K216" i="1"/>
  <c r="K222" i="1" s="1"/>
  <c r="K218" i="1"/>
  <c r="K224" i="1" s="1"/>
  <c r="J204" i="1"/>
  <c r="J211" i="1" s="1"/>
  <c r="Y218" i="1"/>
  <c r="Y224" i="1" s="1"/>
  <c r="H204" i="1"/>
  <c r="J219" i="1"/>
  <c r="J225" i="1" s="1"/>
  <c r="J215" i="1"/>
  <c r="J222" i="1" s="1"/>
  <c r="N219" i="1"/>
  <c r="N225" i="1" s="1"/>
  <c r="Y216" i="1"/>
  <c r="Y222" i="1" s="1"/>
  <c r="AG215" i="1"/>
  <c r="AG222" i="1" s="1"/>
  <c r="AK219" i="1"/>
  <c r="AK225" i="1" s="1"/>
  <c r="AK217" i="1"/>
  <c r="AK223" i="1" s="1"/>
  <c r="AA223" i="1" l="1"/>
  <c r="M224" i="1"/>
  <c r="AK211" i="1"/>
  <c r="G211" i="1"/>
  <c r="R211" i="1"/>
  <c r="V211" i="1"/>
  <c r="U211" i="1"/>
  <c r="AC211" i="1"/>
  <c r="K211" i="1"/>
  <c r="M211" i="1"/>
  <c r="X211" i="1"/>
  <c r="AE211" i="1"/>
  <c r="AB211" i="1"/>
  <c r="N224" i="1"/>
  <c r="W211" i="1"/>
  <c r="L211" i="1"/>
  <c r="Z211" i="1"/>
  <c r="AA211" i="1"/>
  <c r="AF211" i="1"/>
  <c r="O211" i="1"/>
  <c r="P211" i="1"/>
  <c r="N211" i="1"/>
  <c r="H211" i="1"/>
  <c r="AO222" i="1"/>
  <c r="AM225" i="1"/>
  <c r="AL224" i="1"/>
  <c r="AN222" i="1"/>
  <c r="AO224" i="1"/>
  <c r="AD223" i="1"/>
  <c r="AA222" i="1"/>
  <c r="I224" i="1"/>
  <c r="AN223" i="1"/>
  <c r="AN225" i="1"/>
  <c r="AN224" i="1"/>
  <c r="AB222" i="1"/>
  <c r="R224" i="1"/>
  <c r="AC223" i="1"/>
  <c r="L223" i="1"/>
  <c r="AA225" i="1"/>
  <c r="X225" i="1"/>
  <c r="G224" i="1"/>
  <c r="X223" i="1"/>
  <c r="AH222" i="1"/>
  <c r="R223" i="1"/>
  <c r="N222" i="1"/>
  <c r="X224" i="1"/>
  <c r="Z223" i="1"/>
  <c r="AH223" i="1"/>
  <c r="T223" i="1"/>
  <c r="T224" i="1"/>
  <c r="S224" i="1"/>
  <c r="AI223" i="1"/>
  <c r="W224" i="1"/>
  <c r="K223" i="1"/>
  <c r="Q224" i="1"/>
  <c r="AF225" i="1"/>
  <c r="V223" i="1"/>
  <c r="AC224" i="1"/>
  <c r="W225" i="1"/>
  <c r="AF222" i="1"/>
  <c r="AF223" i="1"/>
  <c r="AI222" i="1"/>
  <c r="AA224" i="1"/>
  <c r="AB225" i="1"/>
  <c r="M223" i="1"/>
  <c r="M225" i="1"/>
  <c r="AI224" i="1"/>
  <c r="Z225" i="1"/>
  <c r="I225" i="1"/>
  <c r="AE223" i="1"/>
  <c r="AE224" i="1"/>
  <c r="AC222" i="1"/>
  <c r="AK224" i="1"/>
  <c r="AB223" i="1"/>
  <c r="K225" i="1"/>
  <c r="J224" i="1"/>
  <c r="Y225" i="1"/>
  <c r="AG223" i="1"/>
  <c r="AG224" i="1"/>
  <c r="P225" i="1"/>
  <c r="S225" i="1"/>
  <c r="L225" i="1"/>
  <c r="F223" i="1"/>
  <c r="Y223" i="1"/>
  <c r="G225" i="1"/>
</calcChain>
</file>

<file path=xl/sharedStrings.xml><?xml version="1.0" encoding="utf-8"?>
<sst xmlns="http://schemas.openxmlformats.org/spreadsheetml/2006/main" count="6136" uniqueCount="703">
  <si>
    <t>District</t>
  </si>
  <si>
    <t>Adur</t>
  </si>
  <si>
    <t>Allerdale</t>
  </si>
  <si>
    <t>Amber Valley</t>
  </si>
  <si>
    <t>Arun</t>
  </si>
  <si>
    <t>Ashfield</t>
  </si>
  <si>
    <t>Ashford</t>
  </si>
  <si>
    <t>Aylesbury Vale</t>
  </si>
  <si>
    <t>Babergh</t>
  </si>
  <si>
    <t>Barrow-in-Furness</t>
  </si>
  <si>
    <t>Basildon</t>
  </si>
  <si>
    <t>Basingstoke and Deane</t>
  </si>
  <si>
    <t>Bassetlaw</t>
  </si>
  <si>
    <t>Blaby</t>
  </si>
  <si>
    <t>Bolsover</t>
  </si>
  <si>
    <t>Boston</t>
  </si>
  <si>
    <t>Braintree</t>
  </si>
  <si>
    <t>Breckland</t>
  </si>
  <si>
    <t>Brentwood</t>
  </si>
  <si>
    <t>Broadland</t>
  </si>
  <si>
    <t>Bromsgrove</t>
  </si>
  <si>
    <t>Broxbourne</t>
  </si>
  <si>
    <t>Broxtowe</t>
  </si>
  <si>
    <t>Burnley</t>
  </si>
  <si>
    <t>Cambridge</t>
  </si>
  <si>
    <t>Cannock Chase</t>
  </si>
  <si>
    <t>Canterbury</t>
  </si>
  <si>
    <t>Carlisle</t>
  </si>
  <si>
    <t>Castle Point</t>
  </si>
  <si>
    <t>Charnwood</t>
  </si>
  <si>
    <t>Chelmsford</t>
  </si>
  <si>
    <t>Cheltenham</t>
  </si>
  <si>
    <t>Cherwell</t>
  </si>
  <si>
    <t>Chesterfield</t>
  </si>
  <si>
    <t>Chichester</t>
  </si>
  <si>
    <t>Chiltern</t>
  </si>
  <si>
    <t>Chorley</t>
  </si>
  <si>
    <t>Christchurch</t>
  </si>
  <si>
    <t>Colchester</t>
  </si>
  <si>
    <t>Copeland</t>
  </si>
  <si>
    <t>Corby</t>
  </si>
  <si>
    <t>Cotswold</t>
  </si>
  <si>
    <t>Craven</t>
  </si>
  <si>
    <t>Crawley</t>
  </si>
  <si>
    <t>Dacorum</t>
  </si>
  <si>
    <t>Dartford</t>
  </si>
  <si>
    <t>Daventry</t>
  </si>
  <si>
    <t>Derbyshire Dales</t>
  </si>
  <si>
    <t>Dover</t>
  </si>
  <si>
    <t>East Cambridgeshire</t>
  </si>
  <si>
    <t>East Devon</t>
  </si>
  <si>
    <t>East Dorset</t>
  </si>
  <si>
    <t>East Hampshire</t>
  </si>
  <si>
    <t>East Hertfordshire</t>
  </si>
  <si>
    <t>East Lindsey</t>
  </si>
  <si>
    <t>East Northamptonshire</t>
  </si>
  <si>
    <t>East Staffordshire</t>
  </si>
  <si>
    <t>Eastbourne</t>
  </si>
  <si>
    <t>Eastleigh</t>
  </si>
  <si>
    <t>Eden</t>
  </si>
  <si>
    <t>Elmbridge</t>
  </si>
  <si>
    <t>Epping Forest</t>
  </si>
  <si>
    <t>Epsom and Ewell</t>
  </si>
  <si>
    <t>Erewash</t>
  </si>
  <si>
    <t>Exeter</t>
  </si>
  <si>
    <t>Fareham</t>
  </si>
  <si>
    <t>Fenland</t>
  </si>
  <si>
    <t>Forest Heath</t>
  </si>
  <si>
    <t>Forest of Dean</t>
  </si>
  <si>
    <t>Fylde</t>
  </si>
  <si>
    <t>Gedling</t>
  </si>
  <si>
    <t>Gloucester</t>
  </si>
  <si>
    <t>Gosport</t>
  </si>
  <si>
    <t>Gravesham</t>
  </si>
  <si>
    <t>Great Yarmouth</t>
  </si>
  <si>
    <t>Guildford</t>
  </si>
  <si>
    <t>Hambleton</t>
  </si>
  <si>
    <t>Harborough</t>
  </si>
  <si>
    <t>Harlow</t>
  </si>
  <si>
    <t>Harrogate</t>
  </si>
  <si>
    <t>Hart</t>
  </si>
  <si>
    <t>Hastings</t>
  </si>
  <si>
    <t>Havant</t>
  </si>
  <si>
    <t>Hertsmere</t>
  </si>
  <si>
    <t>High Peak</t>
  </si>
  <si>
    <t>Hinckley and Bosworth</t>
  </si>
  <si>
    <t>Horsham</t>
  </si>
  <si>
    <t>Huntingdonshire</t>
  </si>
  <si>
    <t>Hyndburn</t>
  </si>
  <si>
    <t>Ipswich</t>
  </si>
  <si>
    <t>Kettering</t>
  </si>
  <si>
    <t>King’s Lynn and West Norfolk</t>
  </si>
  <si>
    <t>Lancaster</t>
  </si>
  <si>
    <t>Lewes</t>
  </si>
  <si>
    <t>Lichfield</t>
  </si>
  <si>
    <t>Lincoln</t>
  </si>
  <si>
    <t>Maidstone</t>
  </si>
  <si>
    <t>Maldon</t>
  </si>
  <si>
    <t>Malvern Hills</t>
  </si>
  <si>
    <t>Mansfield</t>
  </si>
  <si>
    <t>Melton</t>
  </si>
  <si>
    <t>Mendip</t>
  </si>
  <si>
    <t>Mid Devon</t>
  </si>
  <si>
    <t>Mid Suffolk</t>
  </si>
  <si>
    <t>Mid Sussex</t>
  </si>
  <si>
    <t>Mole Valley</t>
  </si>
  <si>
    <t>New Forest</t>
  </si>
  <si>
    <t>Newark and Sherwood</t>
  </si>
  <si>
    <t>Newcastle-under-Lyme</t>
  </si>
  <si>
    <t>North Devon</t>
  </si>
  <si>
    <t>North Dorset</t>
  </si>
  <si>
    <t>North East Derbyshire</t>
  </si>
  <si>
    <t>North Hertfordshire</t>
  </si>
  <si>
    <t>North Kesteven</t>
  </si>
  <si>
    <t>North Norfolk</t>
  </si>
  <si>
    <t>North Warwickshire</t>
  </si>
  <si>
    <t>North West Leicestershire</t>
  </si>
  <si>
    <t>Northampton</t>
  </si>
  <si>
    <t>Norwich</t>
  </si>
  <si>
    <t>Nuneaton and Bedworth</t>
  </si>
  <si>
    <t>Oadby and Wigston</t>
  </si>
  <si>
    <t>Oxford</t>
  </si>
  <si>
    <t>Pendle</t>
  </si>
  <si>
    <t>Preston</t>
  </si>
  <si>
    <t>Purbeck</t>
  </si>
  <si>
    <t>Redditch</t>
  </si>
  <si>
    <t>Reigate and Banstead</t>
  </si>
  <si>
    <t>Ribble Valley</t>
  </si>
  <si>
    <t>Richmondshire</t>
  </si>
  <si>
    <t>Rochford</t>
  </si>
  <si>
    <t>Rossendale</t>
  </si>
  <si>
    <t>Rother</t>
  </si>
  <si>
    <t>Rugby</t>
  </si>
  <si>
    <t>Runnymede</t>
  </si>
  <si>
    <t>Rushcliffe</t>
  </si>
  <si>
    <t>Rushmoor</t>
  </si>
  <si>
    <t>Ryedale</t>
  </si>
  <si>
    <t>Scarborough</t>
  </si>
  <si>
    <t>Sedgemoor</t>
  </si>
  <si>
    <t>Selby</t>
  </si>
  <si>
    <t>Sevenoaks</t>
  </si>
  <si>
    <t>Shepway</t>
  </si>
  <si>
    <t>South Bucks</t>
  </si>
  <si>
    <t>South Cambridgeshire</t>
  </si>
  <si>
    <t>South Derbyshire</t>
  </si>
  <si>
    <t>South Hams</t>
  </si>
  <si>
    <t>South Holland</t>
  </si>
  <si>
    <t>South Kesteven</t>
  </si>
  <si>
    <t>South Lakeland</t>
  </si>
  <si>
    <t>South Norfolk</t>
  </si>
  <si>
    <t>South Northamptonshire</t>
  </si>
  <si>
    <t>South Oxfordshire</t>
  </si>
  <si>
    <t>South Ribble</t>
  </si>
  <si>
    <t>South Somerset</t>
  </si>
  <si>
    <t>South Staffordshire</t>
  </si>
  <si>
    <t>Spelthorne</t>
  </si>
  <si>
    <t>St Albans</t>
  </si>
  <si>
    <t>St Edmundsbury</t>
  </si>
  <si>
    <t>Stafford</t>
  </si>
  <si>
    <t>Staffordshire Moorlands</t>
  </si>
  <si>
    <t>Stevenage</t>
  </si>
  <si>
    <t>Stratford-on-Avon</t>
  </si>
  <si>
    <t>Stroud</t>
  </si>
  <si>
    <t>Suffolk Coastal</t>
  </si>
  <si>
    <t>Surrey Heath</t>
  </si>
  <si>
    <t>Swale</t>
  </si>
  <si>
    <t>Tamworth</t>
  </si>
  <si>
    <t>Tandridge</t>
  </si>
  <si>
    <t>Taunton Deane</t>
  </si>
  <si>
    <t>Teignbridge</t>
  </si>
  <si>
    <t>Tendring</t>
  </si>
  <si>
    <t>Test Valley</t>
  </si>
  <si>
    <t>Tewkesbury</t>
  </si>
  <si>
    <t>Thanet</t>
  </si>
  <si>
    <t>Three Rivers</t>
  </si>
  <si>
    <t>Tonbridge and Malling</t>
  </si>
  <si>
    <t>Torridge</t>
  </si>
  <si>
    <t>Tunbridge Wells</t>
  </si>
  <si>
    <t>Uttlesford</t>
  </si>
  <si>
    <t>Vale of White Horse</t>
  </si>
  <si>
    <t>Warwick</t>
  </si>
  <si>
    <t>Watford</t>
  </si>
  <si>
    <t>Waveney</t>
  </si>
  <si>
    <t>Waverley</t>
  </si>
  <si>
    <t>Wealden</t>
  </si>
  <si>
    <t>Wellingborough</t>
  </si>
  <si>
    <t>Welwyn Hatfield</t>
  </si>
  <si>
    <t>West Devon</t>
  </si>
  <si>
    <t>West Dorset</t>
  </si>
  <si>
    <t>West Lancashire</t>
  </si>
  <si>
    <t>West Lindsey</t>
  </si>
  <si>
    <t>West Oxfordshire</t>
  </si>
  <si>
    <t>West Somerset</t>
  </si>
  <si>
    <t>Weymouth and Portland</t>
  </si>
  <si>
    <t>Winchester</t>
  </si>
  <si>
    <t>Woking</t>
  </si>
  <si>
    <t>Worcester</t>
  </si>
  <si>
    <t>Worthing</t>
  </si>
  <si>
    <t>Wychavon</t>
  </si>
  <si>
    <t>Wycombe</t>
  </si>
  <si>
    <t>Wyre</t>
  </si>
  <si>
    <t>Wyre Forest</t>
  </si>
  <si>
    <t>Best</t>
  </si>
  <si>
    <t>Worst</t>
  </si>
  <si>
    <t>Authority</t>
  </si>
  <si>
    <t>Authority Type</t>
  </si>
  <si>
    <t>Adur District Council</t>
  </si>
  <si>
    <t>Allerdale Borough Council</t>
  </si>
  <si>
    <t>Amber Valley Borough Council</t>
  </si>
  <si>
    <t>Arun District Council</t>
  </si>
  <si>
    <t>Ashfield District Council</t>
  </si>
  <si>
    <t>Ashford Borough Council</t>
  </si>
  <si>
    <t>Aylesbury Vale District Council</t>
  </si>
  <si>
    <t>Babergh District Council</t>
  </si>
  <si>
    <t>Barrow-in-Furness Borough Council</t>
  </si>
  <si>
    <t>Basildon District Council</t>
  </si>
  <si>
    <t>Basingstoke and Deane Borough Council</t>
  </si>
  <si>
    <t>Bassetlaw District Council</t>
  </si>
  <si>
    <t>Blaby District Council</t>
  </si>
  <si>
    <t>Bolsover District Council</t>
  </si>
  <si>
    <t>Boston Borough Council</t>
  </si>
  <si>
    <t>Braintree District Council</t>
  </si>
  <si>
    <t>Breckland Council</t>
  </si>
  <si>
    <t>Brentwood Borough Council</t>
  </si>
  <si>
    <t>Broadland District Council</t>
  </si>
  <si>
    <t>Bromsgrove District Council</t>
  </si>
  <si>
    <t>Broxbourne Borough Council</t>
  </si>
  <si>
    <t>Broxtowe Borough Council</t>
  </si>
  <si>
    <t>Burnley Borough Council</t>
  </si>
  <si>
    <t>Cambridge City Council</t>
  </si>
  <si>
    <t>Cannock Chase Council</t>
  </si>
  <si>
    <t>Canterbury City Council</t>
  </si>
  <si>
    <t>Carlisle City Council</t>
  </si>
  <si>
    <t>Castle Point Borough Council</t>
  </si>
  <si>
    <t>Charnwood Borough Council</t>
  </si>
  <si>
    <t>Chelmsford Borough Council</t>
  </si>
  <si>
    <t>Cheltenham Borough Council</t>
  </si>
  <si>
    <t>Cherwell District Council</t>
  </si>
  <si>
    <t>Chesterfield Borough Council</t>
  </si>
  <si>
    <t>Chichester District Council</t>
  </si>
  <si>
    <t>Chiltern District Council</t>
  </si>
  <si>
    <t>Chorley Borough Council</t>
  </si>
  <si>
    <t>Christchurch Borough Council</t>
  </si>
  <si>
    <t>Colchester Borough Council</t>
  </si>
  <si>
    <t>Copeland Borough Council</t>
  </si>
  <si>
    <t>Corby Borough Council</t>
  </si>
  <si>
    <t>Cotswold District Council</t>
  </si>
  <si>
    <t>Craven District Council</t>
  </si>
  <si>
    <t>Crawley Borough Council</t>
  </si>
  <si>
    <t>Dacorum Borough Council</t>
  </si>
  <si>
    <t>Dartford Borough Council</t>
  </si>
  <si>
    <t>Daventry District Council</t>
  </si>
  <si>
    <t>Derbyshire Dales District Council</t>
  </si>
  <si>
    <t>Dover District Council</t>
  </si>
  <si>
    <t>East Cambridgeshire District Council</t>
  </si>
  <si>
    <t>East Devon District Council</t>
  </si>
  <si>
    <t>East Dorset District Council</t>
  </si>
  <si>
    <t>East Hampshire District Council</t>
  </si>
  <si>
    <t>East Hertfordshire District Council</t>
  </si>
  <si>
    <t>East Lindsey District Council</t>
  </si>
  <si>
    <t>East Northamptonshire Council</t>
  </si>
  <si>
    <t>East Staffordshire Borough Council</t>
  </si>
  <si>
    <t>Eastbourne Borough Council</t>
  </si>
  <si>
    <t>Eastleigh Borough Council</t>
  </si>
  <si>
    <t>Eden District Council</t>
  </si>
  <si>
    <t>Elmbridge Borough Council</t>
  </si>
  <si>
    <t>Epping Forest Borough Council</t>
  </si>
  <si>
    <t>Epsom and Ewell Borough Council</t>
  </si>
  <si>
    <t>Erewash Borough Council</t>
  </si>
  <si>
    <t>Exeter City Council</t>
  </si>
  <si>
    <t>Fareham Borough Council</t>
  </si>
  <si>
    <t>Fenland District Council</t>
  </si>
  <si>
    <t>Forest Heath District Council</t>
  </si>
  <si>
    <t>Forest of Dean District Council</t>
  </si>
  <si>
    <t>Fylde Borough Council</t>
  </si>
  <si>
    <t>Gedling Borough Council</t>
  </si>
  <si>
    <t>Gloucester City Council</t>
  </si>
  <si>
    <t>Gosport Borough Council</t>
  </si>
  <si>
    <t>Gravesham Borough Council</t>
  </si>
  <si>
    <t>Great Yarmouth Borough Council</t>
  </si>
  <si>
    <t>Guildford Borough Council</t>
  </si>
  <si>
    <t>Hambleton District Council</t>
  </si>
  <si>
    <t>Harborough District Council</t>
  </si>
  <si>
    <t>Harlow District Council</t>
  </si>
  <si>
    <t>Harrogate Borough Council</t>
  </si>
  <si>
    <t>Hart District Council</t>
  </si>
  <si>
    <t>Hastings Borough Council</t>
  </si>
  <si>
    <t>Havant Borough Council</t>
  </si>
  <si>
    <t>Hertsmere Borough Council</t>
  </si>
  <si>
    <t>High Peak Borough Council</t>
  </si>
  <si>
    <t>Hinckley and Bosworth Borough Council</t>
  </si>
  <si>
    <t>Horsham District Council</t>
  </si>
  <si>
    <t>Huntingdonshire District Council</t>
  </si>
  <si>
    <t>Hyndburn Borough Council</t>
  </si>
  <si>
    <t>Ipswich Borough Council</t>
  </si>
  <si>
    <t>Kettering Borough Council</t>
  </si>
  <si>
    <t>Kings Lynn and West Norfolk Borough Council</t>
  </si>
  <si>
    <t>Lancaster City Council</t>
  </si>
  <si>
    <t>Lewes District Council</t>
  </si>
  <si>
    <t>Lichfield District Council</t>
  </si>
  <si>
    <t>Lincoln City Council</t>
  </si>
  <si>
    <t>Maidstone Borough Council</t>
  </si>
  <si>
    <t>Maldon District Council</t>
  </si>
  <si>
    <t>Malvern Hills District Council</t>
  </si>
  <si>
    <t>Mansfield District Council</t>
  </si>
  <si>
    <t>Melton Borough Council</t>
  </si>
  <si>
    <t>Mendip District Council</t>
  </si>
  <si>
    <t>Mid Devon District Council</t>
  </si>
  <si>
    <t>Mid Suffolk District Council</t>
  </si>
  <si>
    <t>Mid Sussex District Council</t>
  </si>
  <si>
    <t>Mole Valley District Council</t>
  </si>
  <si>
    <t>New Forest District Council</t>
  </si>
  <si>
    <t>Newark and Sherwood District Council</t>
  </si>
  <si>
    <t>Newcastle-under-Lyme Borough Council</t>
  </si>
  <si>
    <t>North Devon District Council</t>
  </si>
  <si>
    <t>North Dorset District Council</t>
  </si>
  <si>
    <t>North East Derbyshire District Council</t>
  </si>
  <si>
    <t>North Hertfordshire District Council</t>
  </si>
  <si>
    <t>North Kesteven District Council</t>
  </si>
  <si>
    <t>North Norfolk District Council</t>
  </si>
  <si>
    <t>North Warwickshire Borough Council</t>
  </si>
  <si>
    <t>North West Leicestershire District Council</t>
  </si>
  <si>
    <t>Northampton Borough Council</t>
  </si>
  <si>
    <t>Norwich City Council</t>
  </si>
  <si>
    <t>Nuneaton and Bedworth Borough Council</t>
  </si>
  <si>
    <t>Oadby and Wigston Borough Council</t>
  </si>
  <si>
    <t>Oxford City Council</t>
  </si>
  <si>
    <t>Pendle Borough Council</t>
  </si>
  <si>
    <t>Preston City Council</t>
  </si>
  <si>
    <t>Purbeck District Council</t>
  </si>
  <si>
    <t>Redditch Borough Council</t>
  </si>
  <si>
    <t>Reigate and Banstead Borough Council</t>
  </si>
  <si>
    <t>Ribble Valley Borough Council</t>
  </si>
  <si>
    <t>Richmondshire District Council</t>
  </si>
  <si>
    <t>Rochford District Council</t>
  </si>
  <si>
    <t>Rossendale Borough Council</t>
  </si>
  <si>
    <t>Rother District Council</t>
  </si>
  <si>
    <t>Rugby Borough Council</t>
  </si>
  <si>
    <t>Runnymede Borough Council</t>
  </si>
  <si>
    <t>Rushcliffe Borough Council</t>
  </si>
  <si>
    <t>Rushmoor Borough Council</t>
  </si>
  <si>
    <t>Ryedale District Council</t>
  </si>
  <si>
    <t>Scarborough Borough Council</t>
  </si>
  <si>
    <t>Sedgemoor District Council</t>
  </si>
  <si>
    <t>Selby District Council</t>
  </si>
  <si>
    <t>Sevenoaks District Council</t>
  </si>
  <si>
    <t>Shepway District Council</t>
  </si>
  <si>
    <t>South Bucks District Council</t>
  </si>
  <si>
    <t>South Cambridgeshire District Council</t>
  </si>
  <si>
    <t>South Derbyshire District Council</t>
  </si>
  <si>
    <t>South Hams District Council</t>
  </si>
  <si>
    <t>South Holland District Council</t>
  </si>
  <si>
    <t>South Kesteven District Council</t>
  </si>
  <si>
    <t>South Lakeland District Council</t>
  </si>
  <si>
    <t>South Norfolk Council</t>
  </si>
  <si>
    <t>South Northamptonshire District Council</t>
  </si>
  <si>
    <t>South Oxfordshire District Council</t>
  </si>
  <si>
    <t>South Ribble Borough Council</t>
  </si>
  <si>
    <t>South Somerset District Council</t>
  </si>
  <si>
    <t>South Staffordshire Council</t>
  </si>
  <si>
    <t>Spelthorne Borough Council</t>
  </si>
  <si>
    <t>St Albans City and District Council</t>
  </si>
  <si>
    <t>St Edmundsbury Borough Council</t>
  </si>
  <si>
    <t>Stafford Borough Council</t>
  </si>
  <si>
    <t>Staffordshire Moorlands District Council</t>
  </si>
  <si>
    <t>Stevenage Borough Council</t>
  </si>
  <si>
    <t>Stratford-on-Avon District Council</t>
  </si>
  <si>
    <t>Stroud District Council</t>
  </si>
  <si>
    <t>Suffolk Coastal District Council</t>
  </si>
  <si>
    <t>Surrey Heath Borough Council</t>
  </si>
  <si>
    <t>Swale Borough Council</t>
  </si>
  <si>
    <t>Tamworth Borough Council</t>
  </si>
  <si>
    <t>Tandridge District Council</t>
  </si>
  <si>
    <t>Taunton Deane Borough Council</t>
  </si>
  <si>
    <t>Teignbridge District Council</t>
  </si>
  <si>
    <t>Tendring District Council</t>
  </si>
  <si>
    <t>Test Valley Borough Council</t>
  </si>
  <si>
    <t>Tewkesbury Borough Council</t>
  </si>
  <si>
    <t>Thanet District Council</t>
  </si>
  <si>
    <t>Three Rivers District Council</t>
  </si>
  <si>
    <t>Tonbridge and Malling Borough Council</t>
  </si>
  <si>
    <t>Torridge District Council</t>
  </si>
  <si>
    <t>Tunbridge Wells Borough Council</t>
  </si>
  <si>
    <t>Uttlesford District Council</t>
  </si>
  <si>
    <t>Vale of White Horse District Council</t>
  </si>
  <si>
    <t>Warwick District Council</t>
  </si>
  <si>
    <t>Watford Borough Council</t>
  </si>
  <si>
    <t>Waveney District Council</t>
  </si>
  <si>
    <t>Waverley Borough Council</t>
  </si>
  <si>
    <t>Wealden District Council</t>
  </si>
  <si>
    <t>Wellingborough Borough Council</t>
  </si>
  <si>
    <t>Welwyn Hatfield Council</t>
  </si>
  <si>
    <t>West Devon Borough Council</t>
  </si>
  <si>
    <t>West Dorset District Council</t>
  </si>
  <si>
    <t>West Lancashire Borough Council</t>
  </si>
  <si>
    <t>West Lindsey District Council</t>
  </si>
  <si>
    <t>West Oxfordshire District Council</t>
  </si>
  <si>
    <t>West Somerset District Council</t>
  </si>
  <si>
    <t>Weymouth and Portland Borough Council</t>
  </si>
  <si>
    <t>Winchester City Council</t>
  </si>
  <si>
    <t>Woking Borough Council</t>
  </si>
  <si>
    <t>Worcester City Council</t>
  </si>
  <si>
    <t>Worthing Borough Council</t>
  </si>
  <si>
    <t>Wychavon District Council</t>
  </si>
  <si>
    <t>Wycombe District Council</t>
  </si>
  <si>
    <t>Wyre Borough Council</t>
  </si>
  <si>
    <t>Wyre Forest District Council</t>
  </si>
  <si>
    <t>high</t>
  </si>
  <si>
    <t>low</t>
  </si>
  <si>
    <t>Hinckley &amp; Bosworth</t>
  </si>
  <si>
    <t>King's Lynn &amp; West Norfolk</t>
  </si>
  <si>
    <t>Newark &amp; Sherwood</t>
  </si>
  <si>
    <t>Tonbridge &amp; Malling</t>
  </si>
  <si>
    <t>Authority:</t>
  </si>
  <si>
    <t>Somerset Average</t>
  </si>
  <si>
    <t>Second Selection</t>
  </si>
  <si>
    <t>Title:</t>
  </si>
  <si>
    <t>http://213.144.6.110/lidl/lidl.gb/init.do;jsessionid=978F74E4F18ED5748CF9F648C09C5406?local=GB</t>
  </si>
  <si>
    <t>Selection</t>
  </si>
  <si>
    <t>District Average</t>
  </si>
  <si>
    <t>item name</t>
  </si>
  <si>
    <t>Area</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</si>
  <si>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</si>
  <si>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</si>
  <si>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</si>
  <si>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</si>
  <si>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</si>
  <si>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</si>
  <si>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</si>
  <si>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</si>
  <si>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</si>
  <si>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</si>
  <si>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</si>
  <si>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</si>
  <si>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</si>
  <si>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</si>
  <si>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</si>
  <si>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</si>
  <si>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</si>
  <si>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</si>
  <si>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</si>
  <si>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</si>
  <si>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</si>
  <si>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</si>
  <si>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</si>
  <si>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</si>
  <si>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</si>
  <si>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</si>
  <si>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</si>
  <si>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</si>
  <si>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</si>
  <si>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</si>
  <si>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</si>
  <si>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</si>
  <si>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</si>
  <si>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</si>
  <si>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</si>
  <si>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</si>
  <si>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</si>
  <si>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</si>
  <si>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</si>
  <si>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</si>
  <si>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</si>
  <si>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</si>
  <si>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</si>
  <si>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</si>
  <si>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</si>
  <si>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</si>
  <si>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</si>
  <si>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</si>
  <si>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</si>
  <si>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</si>
  <si>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</si>
  <si>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</si>
  <si>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</si>
  <si>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</si>
  <si>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</si>
  <si>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</si>
  <si>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</si>
  <si>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Northamptonshire</t>
  </si>
  <si>
    <t>Nottinghamshire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</si>
  <si>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</si>
  <si>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</si>
  <si>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</si>
  <si>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</si>
  <si>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</si>
  <si>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</si>
  <si>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</si>
  <si>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</si>
  <si>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</si>
  <si>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</si>
  <si>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</si>
  <si>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</si>
  <si>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</si>
  <si>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</si>
  <si>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</si>
  <si>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</si>
  <si>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</si>
  <si>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</si>
  <si>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</si>
  <si>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</si>
  <si>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</si>
  <si>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</si>
  <si>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</si>
  <si>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</si>
  <si>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</si>
  <si>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</si>
  <si>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</si>
  <si>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</si>
  <si>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</si>
  <si>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</si>
  <si>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</si>
  <si>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</si>
  <si>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</si>
  <si>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</si>
  <si>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</si>
  <si>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</si>
  <si>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</si>
  <si>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</si>
  <si>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</si>
  <si>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</si>
  <si>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</si>
  <si>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</si>
  <si>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</si>
  <si>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</si>
  <si>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</si>
  <si>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</si>
  <si>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</si>
  <si>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</si>
  <si>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</si>
  <si>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</si>
  <si>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</si>
  <si>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</si>
  <si>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</si>
  <si>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</si>
  <si>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</si>
  <si>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</si>
  <si>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</si>
  <si>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</si>
  <si>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</si>
  <si>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</si>
  <si>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</si>
  <si>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</si>
  <si>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</si>
  <si>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</si>
  <si>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</si>
  <si>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</si>
  <si>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</si>
  <si>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</si>
  <si>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</si>
  <si>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</si>
  <si>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</si>
  <si>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</si>
  <si>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</si>
  <si>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</si>
  <si>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</si>
  <si>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</si>
  <si>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</si>
  <si>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</si>
  <si>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Bournemouth</t>
  </si>
  <si>
    <t>Bristol, City of</t>
  </si>
  <si>
    <t>Cornwall</t>
  </si>
  <si>
    <t>Isles of Scilly</t>
  </si>
  <si>
    <t>North Somerset</t>
  </si>
  <si>
    <t>Plymouth</t>
  </si>
  <si>
    <t>Poole</t>
  </si>
  <si>
    <t>South Gloucestershire</t>
  </si>
  <si>
    <t>Swindon</t>
  </si>
  <si>
    <t>Torbay</t>
  </si>
  <si>
    <t>Wiltshire</t>
  </si>
  <si>
    <t>Devon</t>
  </si>
  <si>
    <t>Dorset</t>
  </si>
  <si>
    <t>Gloucestershire</t>
  </si>
  <si>
    <t>Somerset</t>
  </si>
  <si>
    <t>Anglesey</t>
  </si>
  <si>
    <t>Gwynedd</t>
  </si>
  <si>
    <t>Conwy</t>
  </si>
  <si>
    <t>Denbighshire</t>
  </si>
  <si>
    <t>Flintshire</t>
  </si>
  <si>
    <t>Wrexham</t>
  </si>
  <si>
    <t>Powys</t>
  </si>
  <si>
    <t>Ceredigion</t>
  </si>
  <si>
    <t>Pembrokeshire</t>
  </si>
  <si>
    <t>Carmarthenshire</t>
  </si>
  <si>
    <t>Swansea</t>
  </si>
  <si>
    <t>Neath Port Talbot</t>
  </si>
  <si>
    <t>Bridgend</t>
  </si>
  <si>
    <t>The 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</si>
  <si>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</si>
  <si>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</si>
  <si>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</si>
  <si>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</si>
  <si>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</si>
  <si>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</si>
  <si>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</si>
  <si>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</si>
  <si>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</si>
  <si>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</si>
  <si>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</si>
  <si>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</si>
  <si>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</si>
  <si>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</si>
  <si>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</si>
  <si>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</si>
  <si>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</si>
  <si>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</si>
  <si>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</si>
  <si>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Edinburgh, City of</t>
  </si>
  <si>
    <t>Eilean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</si>
  <si>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</si>
  <si>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</si>
  <si>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</si>
  <si>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</si>
  <si>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</si>
  <si>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</si>
  <si>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</si>
  <si>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</si>
  <si>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</si>
  <si>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</si>
  <si>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</si>
  <si>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</si>
  <si>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</si>
  <si>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</si>
  <si>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</si>
  <si>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</si>
  <si>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</si>
  <si>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</si>
  <si>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</si>
  <si>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King`s Lynn and West Norfolk</t>
  </si>
  <si>
    <t>King's Lynn and West Norfolk</t>
  </si>
  <si>
    <t>Interpretation of these data need to take account of changes in recent years to Jobcentre Plus procedures for taking and handling vacancies. These figures are not fully comparable over time and may not indicate developments in the labour market. A more detailed explanation is available on the nomis web site.</t>
  </si>
  <si>
    <t># These figures are suppressed as value is 1 or 2.</t>
  </si>
  <si>
    <t>total</t>
  </si>
  <si>
    <t>vactype</t>
  </si>
  <si>
    <t>notified vacancies</t>
  </si>
  <si>
    <t>Flows have been standardised onto a 4 1/3 week basis</t>
  </si>
  <si>
    <t>warning</t>
  </si>
  <si>
    <t>vacancies - summary analysis</t>
  </si>
  <si>
    <t>Apr 2010-Mar 2011</t>
  </si>
  <si>
    <t>numerator</t>
  </si>
  <si>
    <t>-</t>
  </si>
  <si>
    <t>annual population survey</t>
  </si>
  <si>
    <t>ONS Crown Copyright Reserved [from Nomis on 1 October 2012]</t>
  </si>
  <si>
    <t>confidenc</t>
  </si>
  <si>
    <t>95% confidence interval of percent figure (+/-)</t>
  </si>
  <si>
    <t>variable</t>
  </si>
  <si>
    <t>Economic activity rate - aged 16-64</t>
  </si>
  <si>
    <t>Apr 2009-Mar 2010</t>
  </si>
  <si>
    <t>Apr 2011-Mar 2012</t>
  </si>
  <si>
    <t>denominator</t>
  </si>
  <si>
    <t>apr 2009-mar 2010</t>
  </si>
  <si>
    <t>conf</t>
  </si>
  <si>
    <t>apr 2010-mar 2011</t>
  </si>
  <si>
    <t>apr 2011-mar 2012</t>
  </si>
  <si>
    <t>Octoboer 2012</t>
  </si>
  <si>
    <t>claimant flows</t>
  </si>
  <si>
    <t>ONS Crown Copyright Reserved [from Nomis on 16 September 2013]</t>
  </si>
  <si>
    <t>sex</t>
  </si>
  <si>
    <t>Total</t>
  </si>
  <si>
    <t>Total claimants</t>
  </si>
  <si>
    <t>flow type</t>
  </si>
  <si>
    <t>Claimant count figures do not yet include claimants of Universal Credit. Further information is available at http://www.nomisweb.co.uk/articles/742.aspx.</t>
  </si>
  <si>
    <t>Off-Flow</t>
  </si>
  <si>
    <t>On-Flow</t>
  </si>
  <si>
    <t>City of London</t>
  </si>
  <si>
    <t>Antrim</t>
  </si>
  <si>
    <t>Ards</t>
  </si>
  <si>
    <t>Armagh</t>
  </si>
  <si>
    <t>Ballymena</t>
  </si>
  <si>
    <t>Ballymoney</t>
  </si>
  <si>
    <t>Banbridge</t>
  </si>
  <si>
    <t>Belfast</t>
  </si>
  <si>
    <t>Carrickfergus</t>
  </si>
  <si>
    <t>Castlereagh</t>
  </si>
  <si>
    <t>Coleraine</t>
  </si>
  <si>
    <t>Cookstown</t>
  </si>
  <si>
    <t>Craigavon</t>
  </si>
  <si>
    <t>Derry</t>
  </si>
  <si>
    <t>Down</t>
  </si>
  <si>
    <t>Dungannon</t>
  </si>
  <si>
    <t>Fermanagh</t>
  </si>
  <si>
    <t>Larne</t>
  </si>
  <si>
    <t>Limavady</t>
  </si>
  <si>
    <t>Lisburn</t>
  </si>
  <si>
    <t>Magherafelt</t>
  </si>
  <si>
    <t>Moyle</t>
  </si>
  <si>
    <t>Newry and Mourne</t>
  </si>
  <si>
    <t>Newtownabbey</t>
  </si>
  <si>
    <t>North Down</t>
  </si>
  <si>
    <t>Omagh</t>
  </si>
  <si>
    <t>Strabane</t>
  </si>
  <si>
    <t>on-flow/off-flow ratio</t>
  </si>
  <si>
    <t>Claimant On-Flow to Off-Flow Ratio</t>
  </si>
  <si>
    <t>LAD11NM</t>
  </si>
  <si>
    <t>RUC11</t>
  </si>
  <si>
    <t>Urban with City and Town</t>
  </si>
  <si>
    <t>Urban with Significant Rural (rural including hub towns 26-49%)</t>
  </si>
  <si>
    <t xml:space="preserve">Largely Rural (rural including hub towns 50-79%) </t>
  </si>
  <si>
    <t xml:space="preserve">Mainly Rural (rural including hub towns &gt;=80%) </t>
  </si>
  <si>
    <t>Urban with Minor Conurbation</t>
  </si>
  <si>
    <t>Urban with Major Conurbation</t>
  </si>
  <si>
    <t>Mainly Rural Average</t>
  </si>
  <si>
    <t>Largely Rural Average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</si>
</sst>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mmmm\ yyyy"/>
  </numFmts>
  <fonts count="19" x14ac:knownFonts="1">
    <font>
      <sz val="11"/>
      <color theme="1"/>
      <name val="Calibri"/>
      <family val="2"/>
      <scheme val="minor"/>
    </font>
    <font>
      <sz val="11"/>
      <name val="Arial"/>
    </font>
    <font>
      <b/>
      <i/>
      <sz val="10"/>
      <name val="Arial"/>
      <family val="2"/>
    </font>
    <font>
      <b/>
      <sz val="11"/>
      <name val="Arial"/>
      <family val="2"/>
    </font>
    <font>
      <sz val="8"/>
      <name val="Calibri"/>
      <family val="2"/>
    </font>
    <font>
      <sz val="10"/>
      <name val="Arial"/>
      <family val="2"/>
    </font>
    <font>
      <sz val="8"/>
      <name val="Calibri"/>
      <family val="2"/>
    </font>
    <font>
      <b/>
      <sz val="10"/>
      <name val="Arial"/>
      <family val="2"/>
    </font>
    <font>
      <i/>
      <sz val="10"/>
      <name val="Arial"/>
      <family val="2"/>
    </font>
    <font>
      <b/>
      <sz val="12"/>
      <name val="Arial"/>
      <family val="2"/>
    </font>
    <font>
      <sz val="11"/>
      <color theme="1"/>
      <name val="Calibri"/>
      <family val="2"/>
      <scheme val="minor"/>
    </font>
    <font>
      <u/>
      <sz val="11"/>
      <color theme="10"/>
      <name val="Calibri"/>
      <family val="2"/>
      <scheme val="minor"/>
    </font>
    <font>
      <sz val="14"/>
      <color theme="1"/>
      <name val="Calibri"/>
      <scheme val="minor"/>
    </font>
    <font>
      <b/>
      <sz val="14"/>
      <color theme="1"/>
      <name val="Calibri"/>
      <scheme val="minor"/>
    </font>
    <font>
      <sz val="10"/>
      <color theme="0"/>
      <name val="Arial"/>
    </font>
    <font>
      <i/>
      <sz val="11"/>
      <color theme="1"/>
      <name val="Calibri"/>
      <scheme val="minor"/>
    </font>
    <font>
      <sz val="14"/>
      <color theme="0"/>
      <name val="Calibri"/>
      <family val="2"/>
      <scheme val="minor"/>
    </font>
    <font>
      <sz val="11"/>
      <color rgb="FF000000"/>
      <name val="Calibri"/>
      <family val="2"/>
      <scheme val="minor"/>
    </font>
    <font>
      <b/>
      <sz val="10"/>
      <name val="Arial"/>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rgb="FFFFFFFF"/>
        <bgColor rgb="FF000000"/>
      </patternFill>
    </fill>
    <fill>
      <patternFill patternType="solid">
        <fgColor rgb="FF008000"/>
        <bgColor indexed="64"/>
      </patternFill>
    </fill>
  </fills>
  <borders count="4">
    <border>
      <left/>
      <right/>
      <top/>
      <bottom/>
      <diagonal/>
    </border>
    <border>
      <left style="thin">
        <color auto="1"/>
      </left>
      <right/>
      <top/>
      <bottom/>
      <diagonal/>
    </border>
    <border>
      <left/>
      <right/>
      <top style="thin">
        <color auto="1"/>
      </top>
      <bottom/>
      <diagonal/>
    </border>
    <border>
      <left/>
      <right/>
      <top style="thin">
        <color auto="1"/>
      </top>
      <bottom style="thin">
        <color auto="1"/>
      </bottom>
      <diagonal/>
    </border>
  </borders>
  <cellStyleXfs count="12">
    <xf numFmtId="0" fontId="0" fillId="0" borderId="0"/>
    <xf numFmtId="43" fontId="5" fillId="0" borderId="0" applyFont="0" applyFill="0" applyBorder="0" applyAlignment="0" applyProtection="0"/>
    <xf numFmtId="0" fontId="5" fillId="0" borderId="0"/>
    <xf numFmtId="0" fontId="5" fillId="0" borderId="0"/>
    <xf numFmtId="0" fontId="11" fillId="0" borderId="0" applyNumberFormat="0" applyFill="0" applyBorder="0" applyAlignment="0" applyProtection="0"/>
    <xf numFmtId="0" fontId="5" fillId="0" borderId="0"/>
    <xf numFmtId="9"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cellStyleXfs>
  <cellXfs count="53">
    <xf numFmtId="0" fontId="0" fillId="0" borderId="0" xfId="0"/>
    <xf numFmtId="0" fontId="1" fillId="2" borderId="1" xfId="0" applyFont="1" applyFill="1" applyBorder="1"/>
    <xf numFmtId="0" fontId="2" fillId="2" borderId="0" xfId="0" applyFont="1" applyFill="1" applyBorder="1"/>
    <xf numFmtId="0" fontId="1" fillId="2" borderId="0" xfId="0" applyFont="1" applyFill="1" applyBorder="1"/>
    <xf numFmtId="0" fontId="0" fillId="2" borderId="0" xfId="0" applyFill="1" applyBorder="1"/>
    <xf numFmtId="0" fontId="3" fillId="2" borderId="1" xfId="0" applyFont="1" applyFill="1" applyBorder="1"/>
    <xf numFmtId="0" fontId="0" fillId="4" borderId="0" xfId="0" applyFill="1"/>
    <xf numFmtId="0" fontId="0" fillId="5" borderId="0" xfId="0" applyFill="1"/>
    <xf numFmtId="0" fontId="12" fillId="4" borderId="0" xfId="0" applyFont="1" applyFill="1"/>
    <xf numFmtId="0" fontId="13" fillId="4" borderId="0" xfId="0" applyFont="1" applyFill="1"/>
    <xf numFmtId="0" fontId="14" fillId="2" borderId="0" xfId="5" applyFont="1" applyFill="1" applyBorder="1" applyAlignment="1">
      <alignment horizontal="center"/>
    </xf>
    <xf numFmtId="0" fontId="15" fillId="4" borderId="0" xfId="0" applyFont="1" applyFill="1"/>
    <xf numFmtId="0" fontId="16" fillId="0" borderId="0" xfId="0" applyFont="1" applyFill="1" applyAlignment="1"/>
    <xf numFmtId="0" fontId="11" fillId="4" borderId="0" xfId="4" applyFill="1"/>
    <xf numFmtId="0" fontId="9" fillId="0" borderId="0" xfId="10" applyFont="1" applyAlignment="1">
      <alignment horizontal="left" vertical="center"/>
    </xf>
    <xf numFmtId="0" fontId="5" fillId="0" borderId="0" xfId="5"/>
    <xf numFmtId="0" fontId="5" fillId="0" borderId="0" xfId="9" applyAlignment="1">
      <alignment horizontal="left" vertical="center"/>
    </xf>
    <xf numFmtId="0" fontId="7" fillId="0" borderId="0" xfId="3" applyFont="1" applyAlignment="1">
      <alignment horizontal="left" vertical="center" wrapText="1"/>
    </xf>
    <xf numFmtId="0" fontId="7" fillId="0" borderId="0" xfId="3" applyFont="1" applyAlignment="1">
      <alignment horizontal="right" vertical="center" wrapText="1"/>
    </xf>
    <xf numFmtId="0" fontId="5" fillId="0" borderId="0" xfId="8" applyAlignment="1">
      <alignment horizontal="left" vertical="center"/>
    </xf>
    <xf numFmtId="0" fontId="5" fillId="0" borderId="0" xfId="5" applyAlignment="1">
      <alignment horizontal="right" vertical="center"/>
    </xf>
    <xf numFmtId="0" fontId="5" fillId="0" borderId="0" xfId="11" applyAlignment="1">
      <alignment horizontal="left"/>
    </xf>
    <xf numFmtId="0" fontId="17" fillId="6" borderId="0" xfId="0" applyFont="1" applyFill="1"/>
    <xf numFmtId="0" fontId="2" fillId="6" borderId="0" xfId="0" applyFont="1" applyFill="1"/>
    <xf numFmtId="3" fontId="5" fillId="0" borderId="0" xfId="5" applyNumberFormat="1" applyAlignment="1">
      <alignment horizontal="right" vertical="center"/>
    </xf>
    <xf numFmtId="165" fontId="7" fillId="0" borderId="0" xfId="3" applyNumberFormat="1" applyFont="1" applyAlignment="1">
      <alignment horizontal="center" vertical="center" wrapText="1"/>
    </xf>
    <xf numFmtId="165" fontId="7" fillId="0" borderId="0" xfId="3" applyNumberFormat="1" applyFont="1" applyAlignment="1">
      <alignment horizontal="left" vertical="center" wrapText="1"/>
    </xf>
    <xf numFmtId="3" fontId="0" fillId="0" borderId="0" xfId="0" applyNumberFormat="1" applyAlignment="1">
      <alignment horizontal="right" vertical="center"/>
    </xf>
    <xf numFmtId="0" fontId="0" fillId="0" borderId="0" xfId="0" applyAlignment="1">
      <alignment horizontal="right" vertical="center"/>
    </xf>
    <xf numFmtId="10" fontId="5" fillId="0" borderId="0" xfId="6" applyNumberFormat="1" applyFont="1"/>
    <xf numFmtId="10" fontId="10" fillId="0" borderId="0" xfId="6" applyNumberFormat="1" applyFont="1"/>
    <xf numFmtId="0" fontId="0" fillId="0" borderId="0" xfId="0" applyAlignment="1">
      <alignment horizontal="left" vertical="center"/>
    </xf>
    <xf numFmtId="164" fontId="0" fillId="0" borderId="0" xfId="0" applyNumberFormat="1" applyAlignment="1">
      <alignment horizontal="right" vertical="center"/>
    </xf>
    <xf numFmtId="0" fontId="0" fillId="0" borderId="0" xfId="0"/>
    <xf numFmtId="17" fontId="5" fillId="0" borderId="0" xfId="5" applyNumberFormat="1"/>
    <xf numFmtId="17" fontId="7" fillId="3" borderId="3" xfId="5" quotePrefix="1" applyNumberFormat="1" applyFont="1" applyFill="1" applyBorder="1" applyAlignment="1">
      <alignment horizontal="right" vertical="center"/>
    </xf>
    <xf numFmtId="0" fontId="0" fillId="0" borderId="0" xfId="0"/>
    <xf numFmtId="165" fontId="18" fillId="0" borderId="0" xfId="3" applyNumberFormat="1" applyFont="1" applyAlignment="1">
      <alignment horizontal="center" vertical="center" wrapText="1"/>
    </xf>
    <xf numFmtId="0" fontId="8" fillId="0" borderId="0" xfId="6" applyNumberFormat="1" applyFont="1"/>
    <xf numFmtId="0" fontId="10" fillId="0" borderId="0" xfId="6" applyNumberFormat="1" applyFont="1"/>
    <xf numFmtId="17" fontId="0" fillId="0" borderId="0" xfId="0" applyNumberForma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7" fillId="0" borderId="0" xfId="3" applyFont="1" applyAlignment="1">
      <alignment horizontal="center" vertical="center" wrapText="1"/>
    </xf>
    <xf numFmtId="0" fontId="0" fillId="0" borderId="0" xfId="0"/>
    <xf numFmtId="0" fontId="16" fillId="7" borderId="0" xfId="0" applyFont="1" applyFill="1" applyAlignment="1">
      <alignment horizontal="center"/>
    </xf>
    <xf numFmtId="0" fontId="12" fillId="5" borderId="0" xfId="0" applyFont="1" applyFill="1" applyAlignment="1">
      <alignment horizontal="left"/>
    </xf>
    <xf numFmtId="0" fontId="12" fillId="5" borderId="2" xfId="0" applyFont="1" applyFill="1" applyBorder="1" applyAlignment="1">
      <alignment horizontal="left"/>
    </xf>
  </cellXfs>
  <cellStyles count="12">
    <cellStyle name="Comma 2" xfId="1"/>
    <cellStyle name="Data_Total" xfId="2"/>
    <cellStyle name="Headings" xfId="3"/>
    <cellStyle name="Hyperlink" xfId="4" builtinId="8"/>
    <cellStyle name="Normal" xfId="0" builtinId="0"/>
    <cellStyle name="Normal 2" xfId="5"/>
    <cellStyle name="Percent" xfId="6" builtinId="5"/>
    <cellStyle name="Row_CategoryHeadings" xfId="7"/>
    <cellStyle name="Row_Headings" xfId="8"/>
    <cellStyle name="Source" xfId="9"/>
    <cellStyle name="Table_Name" xfId="10"/>
    <cellStyle name="Warnings" xfId="11"/>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00"/>
      <color rgb="FFFF0000"/>
      <color rgb="FFCC00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41728474685602"/>
          <c:y val="2.1231422505307955E-2"/>
          <c:w val="0.7164412465550849"/>
          <c:h val="0.69214437367303816"/>
        </c:manualLayout>
      </c:layout>
      <c:areaChart>
        <c:grouping val="stacked"/>
        <c:varyColors val="0"/>
        <c:ser>
          <c:idx val="0"/>
          <c:order val="0"/>
          <c:tx>
            <c:v/>
          </c:tx>
          <c:spPr>
            <a:noFill/>
            <a:ln w="25400">
              <a:noFill/>
            </a:ln>
          </c:spPr>
          <c:cat>
            <c:numRef>
              <c:f>CalculationsforGraph!$F$1:$AS$1</c:f>
              <c:numCache>
                <c:formatCode>mmm\-yy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pt idx="32">
                  <c:v>41760</c:v>
                </c:pt>
                <c:pt idx="33">
                  <c:v>41791</c:v>
                </c:pt>
                <c:pt idx="34">
                  <c:v>41821</c:v>
                </c:pt>
                <c:pt idx="35">
                  <c:v>41852</c:v>
                </c:pt>
                <c:pt idx="36">
                  <c:v>41883</c:v>
                </c:pt>
                <c:pt idx="37">
                  <c:v>41913</c:v>
                </c:pt>
                <c:pt idx="38">
                  <c:v>41944</c:v>
                </c:pt>
                <c:pt idx="39">
                  <c:v>41974</c:v>
                </c:pt>
              </c:numCache>
            </c:numRef>
          </c:cat>
          <c:val>
            <c:numRef>
              <c:f>CalculationsforGraph!$F$221:$AS$221</c:f>
              <c:numCache>
                <c:formatCode>General</c:formatCode>
                <c:ptCount val="40"/>
                <c:pt idx="0">
                  <c:v>0.60992907801418439</c:v>
                </c:pt>
                <c:pt idx="1">
                  <c:v>0.76679841897233203</c:v>
                </c:pt>
                <c:pt idx="2">
                  <c:v>0.84516129032258069</c:v>
                </c:pt>
                <c:pt idx="3">
                  <c:v>1.0261044176706828</c:v>
                </c:pt>
                <c:pt idx="4">
                  <c:v>0.84915474642392719</c:v>
                </c:pt>
                <c:pt idx="5">
                  <c:v>0.65740740740740744</c:v>
                </c:pt>
                <c:pt idx="6">
                  <c:v>0.7303370786516854</c:v>
                </c:pt>
                <c:pt idx="7">
                  <c:v>0.70789473684210524</c:v>
                </c:pt>
                <c:pt idx="8">
                  <c:v>0.56497175141242939</c:v>
                </c:pt>
                <c:pt idx="9">
                  <c:v>0.58536585365853655</c:v>
                </c:pt>
                <c:pt idx="10">
                  <c:v>0.70348837209302328</c:v>
                </c:pt>
                <c:pt idx="11">
                  <c:v>0.73123486682808714</c:v>
                </c:pt>
                <c:pt idx="12">
                  <c:v>0.69942196531791911</c:v>
                </c:pt>
                <c:pt idx="13">
                  <c:v>0.63157894736842102</c:v>
                </c:pt>
                <c:pt idx="14">
                  <c:v>0.81866197183098588</c:v>
                </c:pt>
                <c:pt idx="15">
                  <c:v>0.83291139240506329</c:v>
                </c:pt>
                <c:pt idx="16">
                  <c:v>0.66361556064073224</c:v>
                </c:pt>
                <c:pt idx="17">
                  <c:v>0.5757575757575758</c:v>
                </c:pt>
                <c:pt idx="18">
                  <c:v>0.73493975903614461</c:v>
                </c:pt>
                <c:pt idx="19">
                  <c:v>0.71028037383177567</c:v>
                </c:pt>
                <c:pt idx="20">
                  <c:v>0.61058344640434192</c:v>
                </c:pt>
                <c:pt idx="21">
                  <c:v>0.64578313253012043</c:v>
                </c:pt>
                <c:pt idx="22">
                  <c:v>0.65454545454545454</c:v>
                </c:pt>
                <c:pt idx="23">
                  <c:v>0.64971751412429379</c:v>
                </c:pt>
                <c:pt idx="24">
                  <c:v>0.67222222222222228</c:v>
                </c:pt>
                <c:pt idx="25">
                  <c:v>0.57603686635944695</c:v>
                </c:pt>
                <c:pt idx="26">
                  <c:v>0.65306122448979587</c:v>
                </c:pt>
                <c:pt idx="27">
                  <c:v>0.68138801261829651</c:v>
                </c:pt>
                <c:pt idx="28">
                  <c:v>0.86199095022624439</c:v>
                </c:pt>
                <c:pt idx="29">
                  <c:v>0.77008310249307477</c:v>
                </c:pt>
                <c:pt idx="30">
                  <c:v>0.5703125</c:v>
                </c:pt>
                <c:pt idx="31">
                  <c:v>0.42346938775510207</c:v>
                </c:pt>
                <c:pt idx="32">
                  <c:v>0.54512635379061369</c:v>
                </c:pt>
                <c:pt idx="33">
                  <c:v>0.5547945205479452</c:v>
                </c:pt>
                <c:pt idx="34">
                  <c:v>0.63576158940397354</c:v>
                </c:pt>
                <c:pt idx="35">
                  <c:v>0.58866544789762343</c:v>
                </c:pt>
                <c:pt idx="36">
                  <c:v>0.55128205128205132</c:v>
                </c:pt>
                <c:pt idx="37">
                  <c:v>0.47330097087378642</c:v>
                </c:pt>
                <c:pt idx="38">
                  <c:v>0.57798165137614677</c:v>
                </c:pt>
                <c:pt idx="39">
                  <c:v>0.65367965367965364</c:v>
                </c:pt>
              </c:numCache>
            </c:numRef>
          </c:val>
        </c:ser>
        <c:ser>
          <c:idx val="1"/>
          <c:order val="1"/>
          <c:tx>
            <c:v>Bottom Quartile</c:v>
          </c:tx>
          <c:spPr>
            <a:solidFill>
              <a:srgbClr val="33CC33">
                <a:alpha val="75000"/>
              </a:srgbClr>
            </a:solidFill>
            <a:ln w="25400">
              <a:noFill/>
            </a:ln>
          </c:spPr>
          <c:cat>
            <c:numRef>
              <c:f>CalculationsforGraph!$F$1:$AS$1</c:f>
              <c:numCache>
                <c:formatCode>mmm\-yy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pt idx="32">
                  <c:v>41760</c:v>
                </c:pt>
                <c:pt idx="33">
                  <c:v>41791</c:v>
                </c:pt>
                <c:pt idx="34">
                  <c:v>41821</c:v>
                </c:pt>
                <c:pt idx="35">
                  <c:v>41852</c:v>
                </c:pt>
                <c:pt idx="36">
                  <c:v>41883</c:v>
                </c:pt>
                <c:pt idx="37">
                  <c:v>41913</c:v>
                </c:pt>
                <c:pt idx="38">
                  <c:v>41944</c:v>
                </c:pt>
                <c:pt idx="39">
                  <c:v>41974</c:v>
                </c:pt>
              </c:numCache>
            </c:numRef>
          </c:cat>
          <c:val>
            <c:numRef>
              <c:f>CalculationsforGraph!$F$222:$AS$222</c:f>
              <c:numCache>
                <c:formatCode>General</c:formatCode>
                <c:ptCount val="40"/>
                <c:pt idx="0">
                  <c:v>0.25735487260309953</c:v>
                </c:pt>
                <c:pt idx="1">
                  <c:v>0.16653491436100132</c:v>
                </c:pt>
                <c:pt idx="2">
                  <c:v>0.19161803373308528</c:v>
                </c:pt>
                <c:pt idx="3">
                  <c:v>0.42032415375788856</c:v>
                </c:pt>
                <c:pt idx="4">
                  <c:v>0.28905663568989393</c:v>
                </c:pt>
                <c:pt idx="5">
                  <c:v>0.17928984029901462</c:v>
                </c:pt>
                <c:pt idx="6">
                  <c:v>0.1511218879136641</c:v>
                </c:pt>
                <c:pt idx="7">
                  <c:v>0.18355263157894741</c:v>
                </c:pt>
                <c:pt idx="8">
                  <c:v>0.22473742084707848</c:v>
                </c:pt>
                <c:pt idx="9">
                  <c:v>0.13529142333676858</c:v>
                </c:pt>
                <c:pt idx="10">
                  <c:v>0.18415207734517891</c:v>
                </c:pt>
                <c:pt idx="11">
                  <c:v>0.24161581190494452</c:v>
                </c:pt>
                <c:pt idx="12">
                  <c:v>0.19632271553314473</c:v>
                </c:pt>
                <c:pt idx="13">
                  <c:v>0.24064327485380121</c:v>
                </c:pt>
                <c:pt idx="14">
                  <c:v>0.15120104186764427</c:v>
                </c:pt>
                <c:pt idx="15">
                  <c:v>0.1470217179628297</c:v>
                </c:pt>
                <c:pt idx="16">
                  <c:v>0.20305110602593446</c:v>
                </c:pt>
                <c:pt idx="17">
                  <c:v>0.24709956709956704</c:v>
                </c:pt>
                <c:pt idx="18">
                  <c:v>0.18224450597420738</c:v>
                </c:pt>
                <c:pt idx="19">
                  <c:v>0.20534462616822435</c:v>
                </c:pt>
                <c:pt idx="20">
                  <c:v>0.20759837177747631</c:v>
                </c:pt>
                <c:pt idx="21">
                  <c:v>0.12663066057332784</c:v>
                </c:pt>
                <c:pt idx="22">
                  <c:v>0.19689578713968958</c:v>
                </c:pt>
                <c:pt idx="23">
                  <c:v>0.19279013113564503</c:v>
                </c:pt>
                <c:pt idx="24">
                  <c:v>0.13547008547008543</c:v>
                </c:pt>
                <c:pt idx="25">
                  <c:v>0.20967741935483875</c:v>
                </c:pt>
                <c:pt idx="26">
                  <c:v>0.17070926731348279</c:v>
                </c:pt>
                <c:pt idx="27">
                  <c:v>0.17283193623080839</c:v>
                </c:pt>
                <c:pt idx="28">
                  <c:v>0.29443363077934226</c:v>
                </c:pt>
                <c:pt idx="29">
                  <c:v>0.18211815536856046</c:v>
                </c:pt>
                <c:pt idx="30">
                  <c:v>0.1796875</c:v>
                </c:pt>
                <c:pt idx="31">
                  <c:v>0.28449521401480943</c:v>
                </c:pt>
                <c:pt idx="32">
                  <c:v>0.13733810118568968</c:v>
                </c:pt>
                <c:pt idx="33">
                  <c:v>0.14947377213498159</c:v>
                </c:pt>
                <c:pt idx="34">
                  <c:v>0.17673841059602646</c:v>
                </c:pt>
                <c:pt idx="35">
                  <c:v>0.24330176521713065</c:v>
                </c:pt>
                <c:pt idx="36">
                  <c:v>0.25148611480791405</c:v>
                </c:pt>
                <c:pt idx="37">
                  <c:v>0.3355225585379783</c:v>
                </c:pt>
                <c:pt idx="38">
                  <c:v>0.23661400937336019</c:v>
                </c:pt>
                <c:pt idx="39">
                  <c:v>0.16592818945760124</c:v>
                </c:pt>
              </c:numCache>
            </c:numRef>
          </c:val>
        </c:ser>
        <c:ser>
          <c:idx val="2"/>
          <c:order val="2"/>
          <c:tx>
            <c:v>Third Quartile</c:v>
          </c:tx>
          <c:spPr>
            <a:solidFill>
              <a:srgbClr val="33CC33">
                <a:alpha val="50196"/>
              </a:srgbClr>
            </a:solidFill>
            <a:ln w="25400">
              <a:noFill/>
            </a:ln>
          </c:spPr>
          <c:cat>
            <c:numRef>
              <c:f>CalculationsforGraph!$F$1:$AS$1</c:f>
              <c:numCache>
                <c:formatCode>mmm\-yy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pt idx="32">
                  <c:v>41760</c:v>
                </c:pt>
                <c:pt idx="33">
                  <c:v>41791</c:v>
                </c:pt>
                <c:pt idx="34">
                  <c:v>41821</c:v>
                </c:pt>
                <c:pt idx="35">
                  <c:v>41852</c:v>
                </c:pt>
                <c:pt idx="36">
                  <c:v>41883</c:v>
                </c:pt>
                <c:pt idx="37">
                  <c:v>41913</c:v>
                </c:pt>
                <c:pt idx="38">
                  <c:v>41944</c:v>
                </c:pt>
                <c:pt idx="39">
                  <c:v>41974</c:v>
                </c:pt>
              </c:numCache>
            </c:numRef>
          </c:cat>
          <c:val>
            <c:numRef>
              <c:f>CalculationsforGraph!$F$223:$AS$223</c:f>
              <c:numCache>
                <c:formatCode>General</c:formatCode>
                <c:ptCount val="40"/>
                <c:pt idx="0">
                  <c:v>7.9424513332559399E-2</c:v>
                </c:pt>
                <c:pt idx="1">
                  <c:v>7.1222475322703094E-2</c:v>
                </c:pt>
                <c:pt idx="2">
                  <c:v>8.0522728730257676E-2</c:v>
                </c:pt>
                <c:pt idx="3">
                  <c:v>0.12660513643659721</c:v>
                </c:pt>
                <c:pt idx="4">
                  <c:v>8.6544318211911886E-2</c:v>
                </c:pt>
                <c:pt idx="5">
                  <c:v>7.3212662203487877E-2</c:v>
                </c:pt>
                <c:pt idx="6">
                  <c:v>6.092021559078431E-2</c:v>
                </c:pt>
                <c:pt idx="7">
                  <c:v>6.4108187134502947E-2</c:v>
                </c:pt>
                <c:pt idx="8">
                  <c:v>5.2209122589515267E-2</c:v>
                </c:pt>
                <c:pt idx="9">
                  <c:v>5.5813311239989005E-2</c:v>
                </c:pt>
                <c:pt idx="10">
                  <c:v>5.7757366474434302E-2</c:v>
                </c:pt>
                <c:pt idx="11">
                  <c:v>7.7853546619080949E-2</c:v>
                </c:pt>
                <c:pt idx="12">
                  <c:v>6.5793780687397718E-2</c:v>
                </c:pt>
                <c:pt idx="13">
                  <c:v>6.4536671058410211E-2</c:v>
                </c:pt>
                <c:pt idx="14">
                  <c:v>6.1883018047401706E-2</c:v>
                </c:pt>
                <c:pt idx="15">
                  <c:v>7.562244518766259E-2</c:v>
                </c:pt>
                <c:pt idx="16">
                  <c:v>7.584204413472706E-2</c:v>
                </c:pt>
                <c:pt idx="17">
                  <c:v>5.0071033938437259E-2</c:v>
                </c:pt>
                <c:pt idx="18">
                  <c:v>4.9640379539411028E-2</c:v>
                </c:pt>
                <c:pt idx="19">
                  <c:v>6.8749999999999978E-2</c:v>
                </c:pt>
                <c:pt idx="20">
                  <c:v>7.5076608784473864E-2</c:v>
                </c:pt>
                <c:pt idx="21">
                  <c:v>5.0049975012493753E-2</c:v>
                </c:pt>
                <c:pt idx="22">
                  <c:v>6.0711027714563048E-2</c:v>
                </c:pt>
                <c:pt idx="23">
                  <c:v>5.1387703577270516E-2</c:v>
                </c:pt>
                <c:pt idx="24">
                  <c:v>5.1131221719456943E-2</c:v>
                </c:pt>
                <c:pt idx="25">
                  <c:v>5.8945908460471541E-2</c:v>
                </c:pt>
                <c:pt idx="26">
                  <c:v>4.6522395226010094E-2</c:v>
                </c:pt>
                <c:pt idx="27">
                  <c:v>5.9274860839476418E-2</c:v>
                </c:pt>
                <c:pt idx="28">
                  <c:v>8.1075418994413395E-2</c:v>
                </c:pt>
                <c:pt idx="29">
                  <c:v>5.9993864089584292E-2</c:v>
                </c:pt>
                <c:pt idx="30">
                  <c:v>5.3439803439803479E-2</c:v>
                </c:pt>
                <c:pt idx="31">
                  <c:v>5.8532860159022482E-2</c:v>
                </c:pt>
                <c:pt idx="32">
                  <c:v>6.4688164613673882E-2</c:v>
                </c:pt>
                <c:pt idx="33">
                  <c:v>4.37423173966488E-2</c:v>
                </c:pt>
                <c:pt idx="34">
                  <c:v>7.638888888888884E-2</c:v>
                </c:pt>
                <c:pt idx="35">
                  <c:v>5.5673236323448116E-2</c:v>
                </c:pt>
                <c:pt idx="36">
                  <c:v>6.3032699710900419E-2</c:v>
                </c:pt>
                <c:pt idx="37">
                  <c:v>6.6774556712637212E-2</c:v>
                </c:pt>
                <c:pt idx="38">
                  <c:v>6.7757280426963606E-2</c:v>
                </c:pt>
                <c:pt idx="39">
                  <c:v>8.1522100365569949E-2</c:v>
                </c:pt>
              </c:numCache>
            </c:numRef>
          </c:val>
        </c:ser>
        <c:ser>
          <c:idx val="3"/>
          <c:order val="3"/>
          <c:tx>
            <c:v>Second Quartile</c:v>
          </c:tx>
          <c:spPr>
            <a:solidFill>
              <a:srgbClr val="FFFF00">
                <a:alpha val="50000"/>
              </a:srgbClr>
            </a:solidFill>
            <a:ln w="25400">
              <a:noFill/>
            </a:ln>
          </c:spPr>
          <c:cat>
            <c:numRef>
              <c:f>CalculationsforGraph!$F$1:$AS$1</c:f>
              <c:numCache>
                <c:formatCode>mmm\-yy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pt idx="32">
                  <c:v>41760</c:v>
                </c:pt>
                <c:pt idx="33">
                  <c:v>41791</c:v>
                </c:pt>
                <c:pt idx="34">
                  <c:v>41821</c:v>
                </c:pt>
                <c:pt idx="35">
                  <c:v>41852</c:v>
                </c:pt>
                <c:pt idx="36">
                  <c:v>41883</c:v>
                </c:pt>
                <c:pt idx="37">
                  <c:v>41913</c:v>
                </c:pt>
                <c:pt idx="38">
                  <c:v>41944</c:v>
                </c:pt>
                <c:pt idx="39">
                  <c:v>41974</c:v>
                </c:pt>
              </c:numCache>
            </c:numRef>
          </c:cat>
          <c:val>
            <c:numRef>
              <c:f>CalculationsforGraph!$F$224:$AS$224</c:f>
              <c:numCache>
                <c:formatCode>General</c:formatCode>
                <c:ptCount val="40"/>
                <c:pt idx="0">
                  <c:v>8.5944597274646428E-2</c:v>
                </c:pt>
                <c:pt idx="1">
                  <c:v>9.3227763703807032E-2</c:v>
                </c:pt>
                <c:pt idx="2">
                  <c:v>8.6560608158282371E-2</c:v>
                </c:pt>
                <c:pt idx="3">
                  <c:v>0.15824382517447888</c:v>
                </c:pt>
                <c:pt idx="4">
                  <c:v>9.6812927125247361E-2</c:v>
                </c:pt>
                <c:pt idx="5">
                  <c:v>6.2852736004486931E-2</c:v>
                </c:pt>
                <c:pt idx="6">
                  <c:v>6.0780375505793627E-2</c:v>
                </c:pt>
                <c:pt idx="7">
                  <c:v>0.11416555998229294</c:v>
                </c:pt>
                <c:pt idx="8">
                  <c:v>5.9785505937346439E-2</c:v>
                </c:pt>
                <c:pt idx="9">
                  <c:v>3.7445269369883905E-2</c:v>
                </c:pt>
                <c:pt idx="10">
                  <c:v>5.700603024120976E-2</c:v>
                </c:pt>
                <c:pt idx="11">
                  <c:v>8.6137879911045268E-2</c:v>
                </c:pt>
                <c:pt idx="12">
                  <c:v>5.8404558404558382E-2</c:v>
                </c:pt>
                <c:pt idx="13">
                  <c:v>5.8164964587387846E-2</c:v>
                </c:pt>
                <c:pt idx="14">
                  <c:v>8.1729145558932625E-2</c:v>
                </c:pt>
                <c:pt idx="15">
                  <c:v>7.9710144927536142E-2</c:v>
                </c:pt>
                <c:pt idx="16">
                  <c:v>7.5636450488928753E-2</c:v>
                </c:pt>
                <c:pt idx="17">
                  <c:v>6.220695833955503E-2</c:v>
                </c:pt>
                <c:pt idx="18">
                  <c:v>5.8491811146439421E-2</c:v>
                </c:pt>
                <c:pt idx="19">
                  <c:v>6.726819248826299E-2</c:v>
                </c:pt>
                <c:pt idx="20">
                  <c:v>6.4413530705665578E-2</c:v>
                </c:pt>
                <c:pt idx="21">
                  <c:v>3.6359761295822635E-2</c:v>
                </c:pt>
                <c:pt idx="22">
                  <c:v>6.3847730600292807E-2</c:v>
                </c:pt>
                <c:pt idx="23">
                  <c:v>6.2805682090625758E-2</c:v>
                </c:pt>
                <c:pt idx="24">
                  <c:v>4.338467248097988E-2</c:v>
                </c:pt>
                <c:pt idx="25">
                  <c:v>6.58661216147165E-2</c:v>
                </c:pt>
                <c:pt idx="26">
                  <c:v>7.9286944903484313E-2</c:v>
                </c:pt>
                <c:pt idx="27">
                  <c:v>9.6480252655558374E-2</c:v>
                </c:pt>
                <c:pt idx="28">
                  <c:v>0.12801724137931036</c:v>
                </c:pt>
                <c:pt idx="29">
                  <c:v>6.438145462535716E-2</c:v>
                </c:pt>
                <c:pt idx="30">
                  <c:v>5.9869549078182094E-2</c:v>
                </c:pt>
                <c:pt idx="31">
                  <c:v>6.8417149076758665E-2</c:v>
                </c:pt>
                <c:pt idx="32">
                  <c:v>8.3799761362403746E-2</c:v>
                </c:pt>
                <c:pt idx="33">
                  <c:v>5.073152828520433E-2</c:v>
                </c:pt>
                <c:pt idx="34">
                  <c:v>7.091010608598558E-2</c:v>
                </c:pt>
                <c:pt idx="35">
                  <c:v>6.2976834512415092E-2</c:v>
                </c:pt>
                <c:pt idx="36">
                  <c:v>7.2555298582695826E-2</c:v>
                </c:pt>
                <c:pt idx="37">
                  <c:v>6.1495189363667491E-2</c:v>
                </c:pt>
                <c:pt idx="38">
                  <c:v>8.6001489203276327E-2</c:v>
                </c:pt>
                <c:pt idx="39">
                  <c:v>9.8870056497175174E-2</c:v>
                </c:pt>
              </c:numCache>
            </c:numRef>
          </c:val>
        </c:ser>
        <c:ser>
          <c:idx val="4"/>
          <c:order val="4"/>
          <c:tx>
            <c:v>Top Quartile</c:v>
          </c:tx>
          <c:spPr>
            <a:solidFill>
              <a:srgbClr val="FF0000">
                <a:alpha val="30000"/>
              </a:srgbClr>
            </a:solidFill>
            <a:ln w="25400">
              <a:noFill/>
            </a:ln>
          </c:spPr>
          <c:cat>
            <c:numRef>
              <c:f>CalculationsforGraph!$F$1:$AS$1</c:f>
              <c:numCache>
                <c:formatCode>mmm\-yy</c:formatCode>
                <c:ptCount val="40"/>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pt idx="32">
                  <c:v>41760</c:v>
                </c:pt>
                <c:pt idx="33">
                  <c:v>41791</c:v>
                </c:pt>
                <c:pt idx="34">
                  <c:v>41821</c:v>
                </c:pt>
                <c:pt idx="35">
                  <c:v>41852</c:v>
                </c:pt>
                <c:pt idx="36">
                  <c:v>41883</c:v>
                </c:pt>
                <c:pt idx="37">
                  <c:v>41913</c:v>
                </c:pt>
                <c:pt idx="38">
                  <c:v>41944</c:v>
                </c:pt>
                <c:pt idx="39">
                  <c:v>41974</c:v>
                </c:pt>
              </c:numCache>
            </c:numRef>
          </c:cat>
          <c:val>
            <c:numRef>
              <c:f>CalculationsforGraph!$F$225:$AS$225</c:f>
              <c:numCache>
                <c:formatCode>General</c:formatCode>
                <c:ptCount val="40"/>
                <c:pt idx="0">
                  <c:v>0.2673469387755103</c:v>
                </c:pt>
                <c:pt idx="1">
                  <c:v>0.38015760411074484</c:v>
                </c:pt>
                <c:pt idx="2">
                  <c:v>0.4115219544404094</c:v>
                </c:pt>
                <c:pt idx="3">
                  <c:v>1.2321927865950557</c:v>
                </c:pt>
                <c:pt idx="4">
                  <c:v>0.62458521870286576</c:v>
                </c:pt>
                <c:pt idx="5">
                  <c:v>0.31466250378620197</c:v>
                </c:pt>
                <c:pt idx="6">
                  <c:v>0.19684044233807252</c:v>
                </c:pt>
                <c:pt idx="7">
                  <c:v>0.57490698363570525</c:v>
                </c:pt>
                <c:pt idx="8">
                  <c:v>0.2469448478622791</c:v>
                </c:pt>
                <c:pt idx="9">
                  <c:v>0.14517505148573107</c:v>
                </c:pt>
                <c:pt idx="10">
                  <c:v>0.20950508554492786</c:v>
                </c:pt>
                <c:pt idx="11">
                  <c:v>0.83458646616541365</c:v>
                </c:pt>
                <c:pt idx="12">
                  <c:v>0.22733958875263216</c:v>
                </c:pt>
                <c:pt idx="13">
                  <c:v>0.21894897450192186</c:v>
                </c:pt>
                <c:pt idx="14">
                  <c:v>0.22708209823683112</c:v>
                </c:pt>
                <c:pt idx="15">
                  <c:v>0.70055519503929631</c:v>
                </c:pt>
                <c:pt idx="16">
                  <c:v>0.26647022332506221</c:v>
                </c:pt>
                <c:pt idx="17">
                  <c:v>0.21333648058538879</c:v>
                </c:pt>
                <c:pt idx="18">
                  <c:v>0.30801687763713081</c:v>
                </c:pt>
                <c:pt idx="19">
                  <c:v>1.0650234741784037</c:v>
                </c:pt>
                <c:pt idx="20">
                  <c:v>0.22311900278001984</c:v>
                </c:pt>
                <c:pt idx="21">
                  <c:v>0.17352148406532419</c:v>
                </c:pt>
                <c:pt idx="22">
                  <c:v>0.22399999999999998</c:v>
                </c:pt>
                <c:pt idx="23">
                  <c:v>0.29993613721375778</c:v>
                </c:pt>
                <c:pt idx="24">
                  <c:v>0.18779179810725555</c:v>
                </c:pt>
                <c:pt idx="25">
                  <c:v>0.34277764896823559</c:v>
                </c:pt>
                <c:pt idx="26">
                  <c:v>0.77447677184081187</c:v>
                </c:pt>
                <c:pt idx="27">
                  <c:v>0.84056841591672993</c:v>
                </c:pt>
                <c:pt idx="28">
                  <c:v>0.48379782711384034</c:v>
                </c:pt>
                <c:pt idx="29">
                  <c:v>0.33721652687169912</c:v>
                </c:pt>
                <c:pt idx="30">
                  <c:v>0.3274122969665505</c:v>
                </c:pt>
                <c:pt idx="31">
                  <c:v>0.21721809041610829</c:v>
                </c:pt>
                <c:pt idx="32">
                  <c:v>0.22167919799498736</c:v>
                </c:pt>
                <c:pt idx="33">
                  <c:v>0.15150661785412556</c:v>
                </c:pt>
                <c:pt idx="34">
                  <c:v>0.26360526034427445</c:v>
                </c:pt>
                <c:pt idx="35">
                  <c:v>0.32829428067523314</c:v>
                </c:pt>
                <c:pt idx="36">
                  <c:v>0.27903513996426454</c:v>
                </c:pt>
                <c:pt idx="37">
                  <c:v>0.42478517755060463</c:v>
                </c:pt>
                <c:pt idx="38">
                  <c:v>0.7261625408996264</c:v>
                </c:pt>
                <c:pt idx="39">
                  <c:v>0.67168674698795172</c:v>
                </c:pt>
              </c:numCache>
            </c:numRef>
          </c:val>
        </c:ser>
        <c:dLbls>
          <c:showLegendKey val="0"/>
          <c:showVal val="0"/>
          <c:showCatName val="0"/>
          <c:showSerName val="0"/>
          <c:showPercent val="0"/>
          <c:showBubbleSize val="0"/>
        </c:dLbls>
        <c:axId val="261207864"/>
        <c:axId val="366294000"/>
      </c:areaChart>
      <c:lineChart>
        <c:grouping val="standard"/>
        <c:varyColors val="0"/>
        <c:ser>
          <c:idx val="5"/>
          <c:order val="5"/>
          <c:tx>
            <c:v>Best</c:v>
          </c:tx>
          <c:spPr>
            <a:ln w="25400">
              <a:solidFill>
                <a:srgbClr val="006600"/>
              </a:solidFill>
              <a:prstDash val="solid"/>
            </a:ln>
          </c:spPr>
          <c:marker>
            <c:symbol val="none"/>
          </c:marker>
          <c:cat>
            <c:numRef>
              <c:f>CalculationsforGraph!$F$1:$AK$1</c:f>
              <c:numCache>
                <c:formatCode>mmm\-yy</c:formatCode>
                <c:ptCount val="32"/>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numCache>
            </c:numRef>
          </c:cat>
          <c:val>
            <c:numRef>
              <c:f>CalculationsforGraph!$F$221:$AS$221</c:f>
              <c:numCache>
                <c:formatCode>General</c:formatCode>
                <c:ptCount val="40"/>
                <c:pt idx="0">
                  <c:v>0.60992907801418439</c:v>
                </c:pt>
                <c:pt idx="1">
                  <c:v>0.76679841897233203</c:v>
                </c:pt>
                <c:pt idx="2">
                  <c:v>0.84516129032258069</c:v>
                </c:pt>
                <c:pt idx="3">
                  <c:v>1.0261044176706828</c:v>
                </c:pt>
                <c:pt idx="4">
                  <c:v>0.84915474642392719</c:v>
                </c:pt>
                <c:pt idx="5">
                  <c:v>0.65740740740740744</c:v>
                </c:pt>
                <c:pt idx="6">
                  <c:v>0.7303370786516854</c:v>
                </c:pt>
                <c:pt idx="7">
                  <c:v>0.70789473684210524</c:v>
                </c:pt>
                <c:pt idx="8">
                  <c:v>0.56497175141242939</c:v>
                </c:pt>
                <c:pt idx="9">
                  <c:v>0.58536585365853655</c:v>
                </c:pt>
                <c:pt idx="10">
                  <c:v>0.70348837209302328</c:v>
                </c:pt>
                <c:pt idx="11">
                  <c:v>0.73123486682808714</c:v>
                </c:pt>
                <c:pt idx="12">
                  <c:v>0.69942196531791911</c:v>
                </c:pt>
                <c:pt idx="13">
                  <c:v>0.63157894736842102</c:v>
                </c:pt>
                <c:pt idx="14">
                  <c:v>0.81866197183098588</c:v>
                </c:pt>
                <c:pt idx="15">
                  <c:v>0.83291139240506329</c:v>
                </c:pt>
                <c:pt idx="16">
                  <c:v>0.66361556064073224</c:v>
                </c:pt>
                <c:pt idx="17">
                  <c:v>0.5757575757575758</c:v>
                </c:pt>
                <c:pt idx="18">
                  <c:v>0.73493975903614461</c:v>
                </c:pt>
                <c:pt idx="19">
                  <c:v>0.71028037383177567</c:v>
                </c:pt>
                <c:pt idx="20">
                  <c:v>0.61058344640434192</c:v>
                </c:pt>
                <c:pt idx="21">
                  <c:v>0.64578313253012043</c:v>
                </c:pt>
                <c:pt idx="22">
                  <c:v>0.65454545454545454</c:v>
                </c:pt>
                <c:pt idx="23">
                  <c:v>0.64971751412429379</c:v>
                </c:pt>
                <c:pt idx="24">
                  <c:v>0.67222222222222228</c:v>
                </c:pt>
                <c:pt idx="25">
                  <c:v>0.57603686635944695</c:v>
                </c:pt>
                <c:pt idx="26">
                  <c:v>0.65306122448979587</c:v>
                </c:pt>
                <c:pt idx="27">
                  <c:v>0.68138801261829651</c:v>
                </c:pt>
                <c:pt idx="28">
                  <c:v>0.86199095022624439</c:v>
                </c:pt>
                <c:pt idx="29">
                  <c:v>0.77008310249307477</c:v>
                </c:pt>
                <c:pt idx="30">
                  <c:v>0.5703125</c:v>
                </c:pt>
                <c:pt idx="31">
                  <c:v>0.42346938775510207</c:v>
                </c:pt>
                <c:pt idx="32">
                  <c:v>0.54512635379061369</c:v>
                </c:pt>
                <c:pt idx="33">
                  <c:v>0.5547945205479452</c:v>
                </c:pt>
                <c:pt idx="34">
                  <c:v>0.63576158940397354</c:v>
                </c:pt>
                <c:pt idx="35">
                  <c:v>0.58866544789762343</c:v>
                </c:pt>
                <c:pt idx="36">
                  <c:v>0.55128205128205132</c:v>
                </c:pt>
                <c:pt idx="37">
                  <c:v>0.47330097087378642</c:v>
                </c:pt>
                <c:pt idx="38">
                  <c:v>0.57798165137614677</c:v>
                </c:pt>
                <c:pt idx="39">
                  <c:v>0.65367965367965364</c:v>
                </c:pt>
              </c:numCache>
            </c:numRef>
          </c:val>
          <c:smooth val="0"/>
        </c:ser>
        <c:ser>
          <c:idx val="6"/>
          <c:order val="6"/>
          <c:tx>
            <c:v>Worst</c:v>
          </c:tx>
          <c:spPr>
            <a:ln w="25400">
              <a:solidFill>
                <a:srgbClr val="CC0000"/>
              </a:solidFill>
              <a:prstDash val="solid"/>
            </a:ln>
          </c:spPr>
          <c:marker>
            <c:symbol val="none"/>
          </c:marker>
          <c:cat>
            <c:numRef>
              <c:f>CalculationsforGraph!$F$1:$AK$1</c:f>
              <c:numCache>
                <c:formatCode>mmm\-yy</c:formatCode>
                <c:ptCount val="32"/>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numCache>
            </c:numRef>
          </c:cat>
          <c:val>
            <c:numRef>
              <c:f>CalculationsforGraph!$F$219:$AS$219</c:f>
              <c:numCache>
                <c:formatCode>General</c:formatCode>
                <c:ptCount val="40"/>
                <c:pt idx="0">
                  <c:v>1.3</c:v>
                </c:pt>
                <c:pt idx="1">
                  <c:v>1.4779411764705883</c:v>
                </c:pt>
                <c:pt idx="2">
                  <c:v>1.6153846153846154</c:v>
                </c:pt>
                <c:pt idx="3">
                  <c:v>2.9634703196347032</c:v>
                </c:pt>
                <c:pt idx="4">
                  <c:v>1.9461538461538461</c:v>
                </c:pt>
                <c:pt idx="5">
                  <c:v>1.2874251497005988</c:v>
                </c:pt>
                <c:pt idx="6">
                  <c:v>1.2</c:v>
                </c:pt>
                <c:pt idx="7">
                  <c:v>1.6446280991735538</c:v>
                </c:pt>
                <c:pt idx="8">
                  <c:v>1.1486486486486487</c:v>
                </c:pt>
                <c:pt idx="9">
                  <c:v>0.95909090909090911</c:v>
                </c:pt>
                <c:pt idx="10">
                  <c:v>1.2119089316987741</c:v>
                </c:pt>
                <c:pt idx="11">
                  <c:v>1.9714285714285715</c:v>
                </c:pt>
                <c:pt idx="12">
                  <c:v>1.2472826086956521</c:v>
                </c:pt>
                <c:pt idx="13">
                  <c:v>1.2138728323699421</c:v>
                </c:pt>
                <c:pt idx="14">
                  <c:v>1.3405572755417956</c:v>
                </c:pt>
                <c:pt idx="15">
                  <c:v>1.835820895522388</c:v>
                </c:pt>
                <c:pt idx="16">
                  <c:v>1.2846153846153847</c:v>
                </c:pt>
                <c:pt idx="17">
                  <c:v>1.1484716157205239</c:v>
                </c:pt>
                <c:pt idx="18">
                  <c:v>1.3333333333333333</c:v>
                </c:pt>
                <c:pt idx="19">
                  <c:v>2.1166666666666667</c:v>
                </c:pt>
                <c:pt idx="20">
                  <c:v>1.1807909604519775</c:v>
                </c:pt>
                <c:pt idx="21">
                  <c:v>1.0323450134770888</c:v>
                </c:pt>
                <c:pt idx="22">
                  <c:v>1.2</c:v>
                </c:pt>
                <c:pt idx="23">
                  <c:v>1.2566371681415929</c:v>
                </c:pt>
                <c:pt idx="24">
                  <c:v>1.0900000000000001</c:v>
                </c:pt>
                <c:pt idx="25">
                  <c:v>1.2533039647577093</c:v>
                </c:pt>
                <c:pt idx="26">
                  <c:v>1.7240566037735849</c:v>
                </c:pt>
                <c:pt idx="27">
                  <c:v>1.8505434782608696</c:v>
                </c:pt>
                <c:pt idx="28">
                  <c:v>1.8493150684931507</c:v>
                </c:pt>
                <c:pt idx="29">
                  <c:v>1.4137931034482758</c:v>
                </c:pt>
                <c:pt idx="30">
                  <c:v>1.1907216494845361</c:v>
                </c:pt>
                <c:pt idx="31">
                  <c:v>1.0521327014218009</c:v>
                </c:pt>
                <c:pt idx="32">
                  <c:v>1.0526315789473684</c:v>
                </c:pt>
                <c:pt idx="33">
                  <c:v>0.95024875621890548</c:v>
                </c:pt>
                <c:pt idx="34">
                  <c:v>1.2234042553191489</c:v>
                </c:pt>
                <c:pt idx="35">
                  <c:v>1.2789115646258504</c:v>
                </c:pt>
                <c:pt idx="36">
                  <c:v>1.2173913043478262</c:v>
                </c:pt>
                <c:pt idx="37">
                  <c:v>1.3618784530386741</c:v>
                </c:pt>
                <c:pt idx="38">
                  <c:v>1.6945169712793733</c:v>
                </c:pt>
                <c:pt idx="39">
                  <c:v>1.6716867469879517</c:v>
                </c:pt>
              </c:numCache>
            </c:numRef>
          </c:val>
          <c:smooth val="0"/>
        </c:ser>
        <c:ser>
          <c:idx val="7"/>
          <c:order val="7"/>
          <c:tx>
            <c:strRef>
              <c:f>CalculationsforGraph!$E$210</c:f>
              <c:strCache>
                <c:ptCount val="1"/>
                <c:pt idx="0">
                  <c:v>Allerdale</c:v>
                </c:pt>
              </c:strCache>
            </c:strRef>
          </c:tx>
          <c:spPr>
            <a:ln w="25400">
              <a:solidFill>
                <a:srgbClr val="000090"/>
              </a:solidFill>
              <a:prstDash val="solid"/>
            </a:ln>
          </c:spPr>
          <c:marker>
            <c:symbol val="none"/>
          </c:marker>
          <c:cat>
            <c:numRef>
              <c:f>CalculationsforGraph!$F$1:$AK$1</c:f>
              <c:numCache>
                <c:formatCode>mmm\-yy</c:formatCode>
                <c:ptCount val="32"/>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numCache>
            </c:numRef>
          </c:cat>
          <c:val>
            <c:numRef>
              <c:f>CalculationsforGraph!$F$210:$AS$210</c:f>
              <c:numCache>
                <c:formatCode>General</c:formatCode>
                <c:ptCount val="40"/>
                <c:pt idx="0">
                  <c:v>0.78980891719745228</c:v>
                </c:pt>
                <c:pt idx="1">
                  <c:v>1</c:v>
                </c:pt>
                <c:pt idx="2">
                  <c:v>1.1851851851851851</c:v>
                </c:pt>
                <c:pt idx="3">
                  <c:v>1.2923588039867109</c:v>
                </c:pt>
                <c:pt idx="4">
                  <c:v>1.0739726027397261</c:v>
                </c:pt>
                <c:pt idx="5">
                  <c:v>0.92761394101876671</c:v>
                </c:pt>
                <c:pt idx="6">
                  <c:v>0.9838709677419355</c:v>
                </c:pt>
                <c:pt idx="7">
                  <c:v>1.1142857142857143</c:v>
                </c:pt>
                <c:pt idx="8">
                  <c:v>0.85555555555555551</c:v>
                </c:pt>
                <c:pt idx="9">
                  <c:v>0.8704663212435233</c:v>
                </c:pt>
                <c:pt idx="10">
                  <c:v>0.98313253012048196</c:v>
                </c:pt>
                <c:pt idx="11">
                  <c:v>1.0809248554913296</c:v>
                </c:pt>
                <c:pt idx="12">
                  <c:v>0.89574468085106385</c:v>
                </c:pt>
                <c:pt idx="13">
                  <c:v>0.99492385786802029</c:v>
                </c:pt>
                <c:pt idx="14">
                  <c:v>1.2212121212121212</c:v>
                </c:pt>
                <c:pt idx="15">
                  <c:v>0.95316804407713496</c:v>
                </c:pt>
                <c:pt idx="16">
                  <c:v>0.86522911051212936</c:v>
                </c:pt>
                <c:pt idx="17">
                  <c:v>0.76344086021505375</c:v>
                </c:pt>
                <c:pt idx="18">
                  <c:v>1.1871165644171779</c:v>
                </c:pt>
                <c:pt idx="19">
                  <c:v>0.83734939759036142</c:v>
                </c:pt>
                <c:pt idx="20">
                  <c:v>0.77842565597667635</c:v>
                </c:pt>
                <c:pt idx="21">
                  <c:v>0.86280487804878048</c:v>
                </c:pt>
                <c:pt idx="22">
                  <c:v>0.85897435897435892</c:v>
                </c:pt>
                <c:pt idx="23">
                  <c:v>0.7379134860050891</c:v>
                </c:pt>
                <c:pt idx="24">
                  <c:v>0.96</c:v>
                </c:pt>
                <c:pt idx="25">
                  <c:v>0.70854271356783916</c:v>
                </c:pt>
                <c:pt idx="26">
                  <c:v>0.79939209726443772</c:v>
                </c:pt>
                <c:pt idx="27">
                  <c:v>1.0653846153846154</c:v>
                </c:pt>
                <c:pt idx="28">
                  <c:v>1.1950000000000001</c:v>
                </c:pt>
                <c:pt idx="29">
                  <c:v>1.1298245614035087</c:v>
                </c:pt>
                <c:pt idx="30">
                  <c:v>0.96333333333333337</c:v>
                </c:pt>
                <c:pt idx="31">
                  <c:v>0.72566371681415931</c:v>
                </c:pt>
                <c:pt idx="32">
                  <c:v>0.83038869257950532</c:v>
                </c:pt>
                <c:pt idx="33">
                  <c:v>0.73408239700374533</c:v>
                </c:pt>
                <c:pt idx="34">
                  <c:v>1.0464135021097047</c:v>
                </c:pt>
                <c:pt idx="35">
                  <c:v>0.81395348837209303</c:v>
                </c:pt>
                <c:pt idx="36">
                  <c:v>0.90476190476190477</c:v>
                </c:pt>
                <c:pt idx="37">
                  <c:v>0.89310344827586208</c:v>
                </c:pt>
                <c:pt idx="38">
                  <c:v>0.91764705882352937</c:v>
                </c:pt>
                <c:pt idx="39">
                  <c:v>0.95726495726495731</c:v>
                </c:pt>
              </c:numCache>
            </c:numRef>
          </c:val>
          <c:smooth val="0"/>
        </c:ser>
        <c:ser>
          <c:idx val="8"/>
          <c:order val="8"/>
          <c:tx>
            <c:strRef>
              <c:f>CalculationsforGraph!$D$219</c:f>
              <c:strCache>
                <c:ptCount val="1"/>
                <c:pt idx="0">
                  <c:v>District Average</c:v>
                </c:pt>
              </c:strCache>
            </c:strRef>
          </c:tx>
          <c:spPr>
            <a:ln w="25400">
              <a:solidFill>
                <a:srgbClr val="660066"/>
              </a:solidFill>
              <a:prstDash val="solid"/>
            </a:ln>
          </c:spPr>
          <c:marker>
            <c:symbol val="none"/>
          </c:marker>
          <c:cat>
            <c:numRef>
              <c:f>CalculationsforGraph!$F$1:$AK$1</c:f>
              <c:numCache>
                <c:formatCode>mmm\-yy</c:formatCode>
                <c:ptCount val="32"/>
                <c:pt idx="0">
                  <c:v>39508</c:v>
                </c:pt>
                <c:pt idx="1">
                  <c:v>39600</c:v>
                </c:pt>
                <c:pt idx="2">
                  <c:v>39692</c:v>
                </c:pt>
                <c:pt idx="3">
                  <c:v>39783</c:v>
                </c:pt>
                <c:pt idx="4">
                  <c:v>39873</c:v>
                </c:pt>
                <c:pt idx="5">
                  <c:v>39965</c:v>
                </c:pt>
                <c:pt idx="6">
                  <c:v>40057</c:v>
                </c:pt>
                <c:pt idx="7">
                  <c:v>40148</c:v>
                </c:pt>
                <c:pt idx="8">
                  <c:v>40238</c:v>
                </c:pt>
                <c:pt idx="9">
                  <c:v>40330</c:v>
                </c:pt>
                <c:pt idx="10">
                  <c:v>40422</c:v>
                </c:pt>
                <c:pt idx="11">
                  <c:v>40513</c:v>
                </c:pt>
                <c:pt idx="12">
                  <c:v>40603</c:v>
                </c:pt>
                <c:pt idx="13">
                  <c:v>40695</c:v>
                </c:pt>
                <c:pt idx="14">
                  <c:v>40787</c:v>
                </c:pt>
                <c:pt idx="15">
                  <c:v>40878</c:v>
                </c:pt>
                <c:pt idx="16">
                  <c:v>40969</c:v>
                </c:pt>
                <c:pt idx="17">
                  <c:v>41061</c:v>
                </c:pt>
                <c:pt idx="18">
                  <c:v>41153</c:v>
                </c:pt>
                <c:pt idx="19">
                  <c:v>41244</c:v>
                </c:pt>
                <c:pt idx="20">
                  <c:v>41334</c:v>
                </c:pt>
                <c:pt idx="21">
                  <c:v>41426</c:v>
                </c:pt>
                <c:pt idx="22">
                  <c:v>41456</c:v>
                </c:pt>
                <c:pt idx="23">
                  <c:v>41487</c:v>
                </c:pt>
                <c:pt idx="24">
                  <c:v>41518</c:v>
                </c:pt>
                <c:pt idx="25">
                  <c:v>41548</c:v>
                </c:pt>
                <c:pt idx="26">
                  <c:v>41579</c:v>
                </c:pt>
                <c:pt idx="27">
                  <c:v>41609</c:v>
                </c:pt>
                <c:pt idx="28">
                  <c:v>41640</c:v>
                </c:pt>
                <c:pt idx="29">
                  <c:v>41671</c:v>
                </c:pt>
                <c:pt idx="30">
                  <c:v>41699</c:v>
                </c:pt>
                <c:pt idx="31">
                  <c:v>41730</c:v>
                </c:pt>
              </c:numCache>
            </c:numRef>
          </c:cat>
          <c:val>
            <c:numRef>
              <c:f>CalculationsforGraph!$F$211:$AS$211</c:f>
              <c:numCache>
                <c:formatCode>General</c:formatCode>
                <c:ptCount val="40"/>
                <c:pt idx="0">
                  <c:v>0.95205463806930446</c:v>
                </c:pt>
                <c:pt idx="1">
                  <c:v>1.02230853789183</c:v>
                </c:pt>
                <c:pt idx="2">
                  <c:v>1.1240958717372687</c:v>
                </c:pt>
                <c:pt idx="3">
                  <c:v>1.5979176396858275</c:v>
                </c:pt>
                <c:pt idx="4">
                  <c:v>1.2341544377028943</c:v>
                </c:pt>
                <c:pt idx="5">
                  <c:v>0.91508724525500906</c:v>
                </c:pt>
                <c:pt idx="6">
                  <c:v>0.94495719592812821</c:v>
                </c:pt>
                <c:pt idx="7">
                  <c:v>0.99392567394406162</c:v>
                </c:pt>
                <c:pt idx="8">
                  <c:v>0.84463275115416214</c:v>
                </c:pt>
                <c:pt idx="9">
                  <c:v>0.77287103666953527</c:v>
                </c:pt>
                <c:pt idx="10">
                  <c:v>0.95021730521304648</c:v>
                </c:pt>
                <c:pt idx="11">
                  <c:v>1.0662364330257292</c:v>
                </c:pt>
                <c:pt idx="12">
                  <c:v>0.95893158588688843</c:v>
                </c:pt>
                <c:pt idx="13">
                  <c:v>0.93557108714841775</c:v>
                </c:pt>
                <c:pt idx="14">
                  <c:v>1.0401158283130614</c:v>
                </c:pt>
                <c:pt idx="15">
                  <c:v>1.0805537675924231</c:v>
                </c:pt>
                <c:pt idx="16">
                  <c:v>0.94710018009792885</c:v>
                </c:pt>
                <c:pt idx="17">
                  <c:v>0.87929563236973274</c:v>
                </c:pt>
                <c:pt idx="18">
                  <c:v>0.97099458901112212</c:v>
                </c:pt>
                <c:pt idx="19">
                  <c:v>1.0112759168522725</c:v>
                </c:pt>
                <c:pt idx="20">
                  <c:v>0.888849724919069</c:v>
                </c:pt>
                <c:pt idx="21">
                  <c:v>0.8193744818598091</c:v>
                </c:pt>
                <c:pt idx="22">
                  <c:v>0.9120045939570578</c:v>
                </c:pt>
                <c:pt idx="23">
                  <c:v>0.89733445516335397</c:v>
                </c:pt>
                <c:pt idx="24">
                  <c:v>0.85763703542735303</c:v>
                </c:pt>
                <c:pt idx="25">
                  <c:v>0.85251977616145735</c:v>
                </c:pt>
                <c:pt idx="26">
                  <c:v>0.90110888373738596</c:v>
                </c:pt>
                <c:pt idx="27">
                  <c:v>0.9420391902990356</c:v>
                </c:pt>
                <c:pt idx="28">
                  <c:v>1.2649056044080043</c:v>
                </c:pt>
                <c:pt idx="29">
                  <c:v>1.0213918448406767</c:v>
                </c:pt>
                <c:pt idx="30">
                  <c:v>0.80504371551662746</c:v>
                </c:pt>
                <c:pt idx="31">
                  <c:v>0.76554228145412972</c:v>
                </c:pt>
                <c:pt idx="32">
                  <c:v>0.76035388545205507</c:v>
                </c:pt>
                <c:pt idx="33">
                  <c:v>0.75327831804118284</c:v>
                </c:pt>
                <c:pt idx="34">
                  <c:v>0.88767652506569739</c:v>
                </c:pt>
                <c:pt idx="35">
                  <c:v>0.89174245536089825</c:v>
                </c:pt>
                <c:pt idx="36">
                  <c:v>0.86686103697941386</c:v>
                </c:pt>
                <c:pt idx="37">
                  <c:v>0.88060811547710238</c:v>
                </c:pt>
                <c:pt idx="38">
                  <c:v>0.89727487617639456</c:v>
                </c:pt>
                <c:pt idx="39">
                  <c:v>0.93195657799437404</c:v>
                </c:pt>
              </c:numCache>
            </c:numRef>
          </c:val>
          <c:smooth val="0"/>
        </c:ser>
        <c:dLbls>
          <c:showLegendKey val="0"/>
          <c:showVal val="0"/>
          <c:showCatName val="0"/>
          <c:showSerName val="0"/>
          <c:showPercent val="0"/>
          <c:showBubbleSize val="0"/>
        </c:dLbls>
        <c:marker val="1"/>
        <c:smooth val="0"/>
        <c:axId val="261207864"/>
        <c:axId val="366294000"/>
      </c:lineChart>
      <c:dateAx>
        <c:axId val="261207864"/>
        <c:scaling>
          <c:orientation val="minMax"/>
        </c:scaling>
        <c:delete val="0"/>
        <c:axPos val="b"/>
        <c:numFmt formatCode="mmm\ yy" sourceLinked="0"/>
        <c:majorTickMark val="out"/>
        <c:minorTickMark val="none"/>
        <c:tickLblPos val="nextTo"/>
        <c:spPr>
          <a:ln w="9525">
            <a:noFill/>
          </a:ln>
        </c:spPr>
        <c:txPr>
          <a:bodyPr rot="-5400000" vert="horz"/>
          <a:lstStyle/>
          <a:p>
            <a:pPr>
              <a:defRPr sz="1200" b="0" i="0" u="none" strike="noStrike" baseline="0">
                <a:solidFill>
                  <a:srgbClr val="000000"/>
                </a:solidFill>
                <a:latin typeface="Calibri"/>
                <a:ea typeface="Calibri"/>
                <a:cs typeface="Calibri"/>
              </a:defRPr>
            </a:pPr>
            <a:endParaRPr lang="en-US"/>
          </a:p>
        </c:txPr>
        <c:crossAx val="366294000"/>
        <c:crosses val="autoZero"/>
        <c:auto val="1"/>
        <c:lblOffset val="100"/>
        <c:baseTimeUnit val="months"/>
      </c:dateAx>
      <c:valAx>
        <c:axId val="366294000"/>
        <c:scaling>
          <c:orientation val="minMax"/>
        </c:scaling>
        <c:delete val="0"/>
        <c:axPos val="l"/>
        <c:majorGridlines>
          <c:spPr>
            <a:ln w="3175">
              <a:solidFill>
                <a:srgbClr val="000000"/>
              </a:solidFill>
              <a:prstDash val="solid"/>
            </a:ln>
          </c:spPr>
        </c:majorGridlines>
        <c:numFmt formatCode="General" sourceLinked="0"/>
        <c:majorTickMark val="none"/>
        <c:minorTickMark val="none"/>
        <c:tickLblPos val="nextTo"/>
        <c:spPr>
          <a:ln w="9525">
            <a:noFill/>
          </a:ln>
        </c:spPr>
        <c:txPr>
          <a:bodyPr rot="0" vert="horz"/>
          <a:lstStyle/>
          <a:p>
            <a:pPr>
              <a:defRPr sz="1400" b="0" i="0" u="none" strike="noStrike" baseline="0">
                <a:solidFill>
                  <a:srgbClr val="000000"/>
                </a:solidFill>
                <a:latin typeface="Calibri"/>
                <a:ea typeface="Calibri"/>
                <a:cs typeface="Calibri"/>
              </a:defRPr>
            </a:pPr>
            <a:endParaRPr lang="en-US"/>
          </a:p>
        </c:txPr>
        <c:crossAx val="261207864"/>
        <c:crosses val="autoZero"/>
        <c:crossBetween val="between"/>
      </c:valAx>
      <c:spPr>
        <a:solidFill>
          <a:srgbClr val="FFFFFF"/>
        </a:solidFill>
        <a:ln w="25400">
          <a:noFill/>
        </a:ln>
      </c:spPr>
    </c:plotArea>
    <c:legend>
      <c:legendPos val="r"/>
      <c:layout/>
      <c:overlay val="0"/>
      <c:spPr>
        <a:noFill/>
        <a:ln w="25400">
          <a:noFill/>
        </a:ln>
      </c:spPr>
      <c:txPr>
        <a:bodyPr/>
        <a:lstStyle/>
        <a:p>
          <a:pPr>
            <a:defRPr sz="85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189" l="0.70000000000000162" r="0.70000000000000162" t="0.750000000000001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123825</xdr:colOff>
      <xdr:row>4</xdr:row>
      <xdr:rowOff>114300</xdr:rowOff>
    </xdr:from>
    <xdr:to>
      <xdr:col>16</xdr:col>
      <xdr:colOff>0</xdr:colOff>
      <xdr:row>32</xdr:row>
      <xdr:rowOff>30480</xdr:rowOff>
    </xdr:to>
    <xdr:graphicFrame macro="">
      <xdr:nvGraphicFramePr>
        <xdr:cNvPr id="228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ffordable%20Housing%20Supply%202010-11%20working%20copy%20rev%20Jan%2020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aniel\Downloads\claimamnt%20flows%20aug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finitions"/>
      <sheetName val="acronyms"/>
      <sheetName val="Included Schemes"/>
      <sheetName val="Included Schemes (2)"/>
      <sheetName val="Blanks template"/>
      <sheetName val="Housing Corp Data"/>
      <sheetName val="Other HC RCGF &amp; DPF"/>
      <sheetName val="SR Housing Corp (NB) (sponsor)"/>
      <sheetName val="PCS data"/>
      <sheetName val="SR Housing Corp (NB) (location)"/>
      <sheetName val="SR Housing Corp (RH) (sponsor)"/>
      <sheetName val="SR Housing Corp (RH) (location)"/>
      <sheetName val="SR Housing Corp (All) (sponsor)"/>
      <sheetName val="SR Housing Corp (All) (location"/>
      <sheetName val="SR Other HC HD (sponsor)"/>
      <sheetName val="SR Other HC HD (location)"/>
      <sheetName val="SR Other HC HD (NB) (sponsor)"/>
      <sheetName val="SR Other HC HD (NB) (location)"/>
      <sheetName val="SR Other HC SC (sponsor)"/>
      <sheetName val="SR Other HC SC (location)"/>
      <sheetName val="SR Other HC SC (NB) (sponsor)"/>
      <sheetName val="SR Other HC SC (NB) (location)"/>
      <sheetName val="SR Other HC remodelled"/>
      <sheetName val="SR Other HC RCGF &amp; DPF"/>
      <sheetName val="SR Other HC Schemes (sponsor)"/>
      <sheetName val="SR Other HC Schemes (location)"/>
      <sheetName val="SR LA (HCA)"/>
      <sheetName val="SR LA (All NB)"/>
      <sheetName val="SR LA (Acq)"/>
      <sheetName val="SR S106 only (HSSA)"/>
      <sheetName val="SR S106 only (HCorp)"/>
      <sheetName val="SR S106 only"/>
      <sheetName val="SR S106 nil grant total"/>
      <sheetName val="SR S106 nil grant IMS only"/>
      <sheetName val="SR PFI (NB)"/>
      <sheetName val="SR PFI (RH)"/>
      <sheetName val="SR PFI (All)"/>
      <sheetName val="SR All Social Rent (sponsor)"/>
      <sheetName val="SR All Social Rent (location)"/>
      <sheetName val="SR All Social Rent (NB) sponsor"/>
      <sheetName val="SR All Social Rent (NB) locatio"/>
      <sheetName val="IR Housing Corp (NB) (sponsor)"/>
      <sheetName val="IR Housing Corp (NB) (location)"/>
      <sheetName val="IR Housing Corp (RH) (sponsor)"/>
      <sheetName val="IR Housing Corp (RH) (location)"/>
      <sheetName val="IR Housing Corp (All) (sponsor)"/>
      <sheetName val="IR Housing Corp (All) (location"/>
      <sheetName val="LCHO - Housing Corp (NB) sponso"/>
      <sheetName val="LCHO - Housing Corp (NB) locati"/>
      <sheetName val="LCHO - Housing Corp (RH) sponso"/>
      <sheetName val="LCHO - Housing Corp (RH) locati"/>
      <sheetName val="LCHO - Housing Corp (All) spons"/>
      <sheetName val="LCHO - Housing Corp (All) locat"/>
      <sheetName val="LCHO Other HC remodelled"/>
      <sheetName val="LCHO Other HC RCGF &amp; DPF"/>
      <sheetName val="LCHO S106 only (HSSA)"/>
      <sheetName val="LCHO S106 only (HCorp)"/>
      <sheetName val="LCHO S106 only"/>
      <sheetName val="LCHO S106 nil grant total"/>
      <sheetName val="LCHO S106 nil grant IMS only"/>
      <sheetName val="LCHO APS RTA, SHB &amp; VPG"/>
      <sheetName val="LCHO APS CIS"/>
      <sheetName val="LCHO APS FTBI &amp; LWI"/>
      <sheetName val="LCHO APS LA SHB"/>
      <sheetName val="LCHO APS TOTAL"/>
      <sheetName val="LCHO ALL LCHO (sponsor)"/>
      <sheetName val="LCHO ALL LCHO (location)"/>
      <sheetName val="LCHO ALL LCHO (NB) (sponsor)"/>
      <sheetName val="LCHO ALL LCHO (NB) (location)"/>
      <sheetName val="All Intrmdt housing (sponsor)"/>
      <sheetName val="All Intrmdt housing (location)"/>
      <sheetName val="All Intrmdt housing (NB) sponso"/>
      <sheetName val="All Intrmdt housing (NB) locati"/>
      <sheetName val="All affordable by LA (sponsor)"/>
      <sheetName val="All affordable by LA (location)"/>
      <sheetName val="All affordable by LA (NB) spons"/>
      <sheetName val="All affordable by LA (NB) locat"/>
      <sheetName val="Affordable - England (sponsor)"/>
      <sheetName val="Affordable - England (location)"/>
      <sheetName val="Affordable - England (breakdown"/>
      <sheetName val="Affordable - NB Acq (location)"/>
      <sheetName val="temp Affordable NB Acq (locn)2"/>
      <sheetName val="temp LA"/>
      <sheetName val="totals by type"/>
      <sheetName val="charts for release"/>
      <sheetName val="Stats Release Table 1"/>
      <sheetName val="differences"/>
      <sheetName val="2009-10 as published 1000"/>
      <sheetName val="Live Table 1000"/>
      <sheetName val="Live Table 1001"/>
      <sheetName val="Live Table 1002"/>
      <sheetName val="Live Table 1003"/>
      <sheetName val="Live Table 1006"/>
      <sheetName val="Live Table 1007"/>
      <sheetName val="Live Table 1008"/>
      <sheetName val="Live Table 1009"/>
      <sheetName val="Live Table 1009 (2)"/>
      <sheetName val="Stats Release T3"/>
      <sheetName val="Live Table 1010"/>
      <sheetName val="Live Table 1011"/>
    </sheetNames>
    <sheetDataSet>
      <sheetData sheetId="0" refreshError="1">
        <row r="51">
          <cell r="A51" t="str">
            <v>UA</v>
          </cell>
        </row>
      </sheetData>
      <sheetData sheetId="1" refreshError="1"/>
      <sheetData sheetId="2" refreshError="1"/>
      <sheetData sheetId="3"/>
      <sheetData sheetId="4" refreshError="1"/>
      <sheetData sheetId="5"/>
      <sheetData sheetId="6" refreshError="1">
        <row r="2124">
          <cell r="B2124" t="str">
            <v>00AA</v>
          </cell>
          <cell r="C2124" t="str">
            <v>City of London</v>
          </cell>
          <cell r="G2124">
            <v>6</v>
          </cell>
          <cell r="L2124">
            <v>6</v>
          </cell>
          <cell r="M2124">
            <v>0</v>
          </cell>
          <cell r="O2124" t="str">
            <v>00AA</v>
          </cell>
          <cell r="P2124" t="str">
            <v>City of London</v>
          </cell>
          <cell r="T2124">
            <v>7</v>
          </cell>
          <cell r="Y2124">
            <v>7</v>
          </cell>
          <cell r="AA2124" t="str">
            <v>00AA</v>
          </cell>
          <cell r="AB2124" t="str">
            <v>City of London</v>
          </cell>
          <cell r="AD2124">
            <v>0</v>
          </cell>
          <cell r="AF2124">
            <v>0</v>
          </cell>
          <cell r="AG2124">
            <v>0</v>
          </cell>
          <cell r="AI2124" t="str">
            <v>00AA</v>
          </cell>
          <cell r="AJ2124" t="str">
            <v>City of London</v>
          </cell>
          <cell r="AK2124">
            <v>0</v>
          </cell>
          <cell r="AL2124">
            <v>0</v>
          </cell>
          <cell r="AM2124">
            <v>0</v>
          </cell>
        </row>
        <row r="2125">
          <cell r="B2125" t="str">
            <v>00AB</v>
          </cell>
          <cell r="C2125" t="str">
            <v>Barking and Dagenham</v>
          </cell>
          <cell r="F2125">
            <v>35</v>
          </cell>
          <cell r="G2125">
            <v>22</v>
          </cell>
          <cell r="H2125">
            <v>134</v>
          </cell>
          <cell r="I2125">
            <v>28</v>
          </cell>
          <cell r="J2125">
            <v>3</v>
          </cell>
          <cell r="K2125">
            <v>1</v>
          </cell>
          <cell r="L2125">
            <v>223</v>
          </cell>
          <cell r="M2125">
            <v>4</v>
          </cell>
          <cell r="O2125" t="str">
            <v>00AB</v>
          </cell>
          <cell r="P2125" t="str">
            <v>Barking and Dagenham</v>
          </cell>
          <cell r="S2125">
            <v>35</v>
          </cell>
          <cell r="T2125">
            <v>37</v>
          </cell>
          <cell r="U2125">
            <v>134</v>
          </cell>
          <cell r="V2125">
            <v>28</v>
          </cell>
          <cell r="W2125">
            <v>3</v>
          </cell>
          <cell r="X2125">
            <v>1</v>
          </cell>
          <cell r="Y2125">
            <v>238</v>
          </cell>
          <cell r="AA2125" t="str">
            <v>00AB</v>
          </cell>
          <cell r="AB2125" t="str">
            <v>Barking and Dagenham</v>
          </cell>
          <cell r="AD2125">
            <v>22</v>
          </cell>
          <cell r="AE2125">
            <v>0</v>
          </cell>
          <cell r="AF2125">
            <v>22</v>
          </cell>
          <cell r="AG2125">
            <v>22</v>
          </cell>
          <cell r="AI2125" t="str">
            <v>00AB</v>
          </cell>
          <cell r="AJ2125" t="str">
            <v>Barking and Dagenham</v>
          </cell>
          <cell r="AK2125">
            <v>0</v>
          </cell>
          <cell r="AL2125">
            <v>0</v>
          </cell>
          <cell r="AM2125">
            <v>0</v>
          </cell>
        </row>
        <row r="2126">
          <cell r="B2126" t="str">
            <v>00AC</v>
          </cell>
          <cell r="C2126" t="str">
            <v>Barnet</v>
          </cell>
          <cell r="F2126">
            <v>49</v>
          </cell>
          <cell r="G2126">
            <v>38</v>
          </cell>
          <cell r="H2126">
            <v>150</v>
          </cell>
          <cell r="I2126">
            <v>1</v>
          </cell>
          <cell r="J2126">
            <v>1</v>
          </cell>
          <cell r="K2126">
            <v>1</v>
          </cell>
          <cell r="L2126">
            <v>282</v>
          </cell>
          <cell r="M2126">
            <v>2</v>
          </cell>
          <cell r="O2126" t="str">
            <v>00AC</v>
          </cell>
          <cell r="P2126" t="str">
            <v>Barnet</v>
          </cell>
          <cell r="S2126">
            <v>49</v>
          </cell>
          <cell r="T2126">
            <v>35</v>
          </cell>
          <cell r="U2126">
            <v>150</v>
          </cell>
          <cell r="V2126">
            <v>1</v>
          </cell>
          <cell r="W2126">
            <v>1</v>
          </cell>
          <cell r="X2126">
            <v>1</v>
          </cell>
          <cell r="Y2126">
            <v>279</v>
          </cell>
          <cell r="AA2126" t="str">
            <v>00AC</v>
          </cell>
          <cell r="AB2126" t="str">
            <v>Barnet</v>
          </cell>
          <cell r="AD2126">
            <v>0</v>
          </cell>
          <cell r="AE2126">
            <v>0</v>
          </cell>
          <cell r="AF2126">
            <v>0</v>
          </cell>
          <cell r="AG2126">
            <v>0</v>
          </cell>
          <cell r="AI2126" t="str">
            <v>00AC</v>
          </cell>
          <cell r="AJ2126" t="str">
            <v>Barnet</v>
          </cell>
          <cell r="AK2126">
            <v>0</v>
          </cell>
          <cell r="AL2126">
            <v>0</v>
          </cell>
          <cell r="AM2126">
            <v>0</v>
          </cell>
        </row>
        <row r="2127">
          <cell r="B2127" t="str">
            <v>00AD</v>
          </cell>
          <cell r="C2127" t="str">
            <v>Bexley</v>
          </cell>
          <cell r="G2127">
            <v>52</v>
          </cell>
          <cell r="H2127">
            <v>6</v>
          </cell>
          <cell r="I2127">
            <v>34</v>
          </cell>
          <cell r="J2127">
            <v>3</v>
          </cell>
          <cell r="K2127">
            <v>2</v>
          </cell>
          <cell r="L2127">
            <v>267</v>
          </cell>
          <cell r="M2127">
            <v>5</v>
          </cell>
          <cell r="O2127" t="str">
            <v>00AD</v>
          </cell>
          <cell r="P2127" t="str">
            <v>Bexley</v>
          </cell>
          <cell r="T2127">
            <v>81</v>
          </cell>
          <cell r="U2127">
            <v>6</v>
          </cell>
          <cell r="V2127">
            <v>34</v>
          </cell>
          <cell r="W2127">
            <v>3</v>
          </cell>
          <cell r="X2127">
            <v>2</v>
          </cell>
          <cell r="Y2127">
            <v>296</v>
          </cell>
          <cell r="AA2127" t="str">
            <v>00AD</v>
          </cell>
          <cell r="AB2127" t="str">
            <v>Bexley</v>
          </cell>
          <cell r="AD2127">
            <v>0</v>
          </cell>
          <cell r="AE2127">
            <v>0</v>
          </cell>
          <cell r="AF2127">
            <v>0</v>
          </cell>
          <cell r="AG2127">
            <v>0</v>
          </cell>
          <cell r="AI2127" t="str">
            <v>00AD</v>
          </cell>
          <cell r="AJ2127" t="str">
            <v>Bexley</v>
          </cell>
          <cell r="AK2127">
            <v>5</v>
          </cell>
          <cell r="AL2127">
            <v>0</v>
          </cell>
          <cell r="AM2127">
            <v>0</v>
          </cell>
        </row>
        <row r="2128">
          <cell r="B2128" t="str">
            <v>00AE</v>
          </cell>
          <cell r="C2128" t="str">
            <v>Brent</v>
          </cell>
          <cell r="D2128">
            <v>7</v>
          </cell>
          <cell r="F2128">
            <v>208</v>
          </cell>
          <cell r="G2128">
            <v>41</v>
          </cell>
          <cell r="H2128">
            <v>210</v>
          </cell>
          <cell r="I2128">
            <v>198</v>
          </cell>
          <cell r="J2128">
            <v>1</v>
          </cell>
          <cell r="K2128">
            <v>1</v>
          </cell>
          <cell r="L2128">
            <v>678</v>
          </cell>
          <cell r="M2128">
            <v>2</v>
          </cell>
          <cell r="O2128" t="str">
            <v>00AE</v>
          </cell>
          <cell r="P2128" t="str">
            <v>Brent</v>
          </cell>
          <cell r="Q2128">
            <v>7</v>
          </cell>
          <cell r="S2128">
            <v>208</v>
          </cell>
          <cell r="T2128">
            <v>23</v>
          </cell>
          <cell r="U2128">
            <v>210</v>
          </cell>
          <cell r="V2128">
            <v>198</v>
          </cell>
          <cell r="W2128">
            <v>1</v>
          </cell>
          <cell r="X2128">
            <v>1</v>
          </cell>
          <cell r="Y2128">
            <v>660</v>
          </cell>
          <cell r="AA2128" t="str">
            <v>00AE</v>
          </cell>
          <cell r="AB2128" t="str">
            <v>Brent</v>
          </cell>
          <cell r="AC2128">
            <v>0</v>
          </cell>
          <cell r="AD2128">
            <v>0</v>
          </cell>
          <cell r="AE2128">
            <v>0</v>
          </cell>
          <cell r="AF2128">
            <v>0</v>
          </cell>
          <cell r="AG2128">
            <v>0</v>
          </cell>
          <cell r="AI2128" t="str">
            <v>00AE</v>
          </cell>
          <cell r="AJ2128" t="str">
            <v>Brent</v>
          </cell>
          <cell r="AK2128">
            <v>0</v>
          </cell>
          <cell r="AL2128">
            <v>0</v>
          </cell>
          <cell r="AM2128">
            <v>0</v>
          </cell>
        </row>
        <row r="2129">
          <cell r="B2129" t="str">
            <v>00AF</v>
          </cell>
          <cell r="C2129" t="str">
            <v>Bromley</v>
          </cell>
          <cell r="F2129">
            <v>47</v>
          </cell>
          <cell r="G2129">
            <v>66</v>
          </cell>
          <cell r="H2129">
            <v>97</v>
          </cell>
          <cell r="I2129">
            <v>80</v>
          </cell>
          <cell r="K2129">
            <v>2</v>
          </cell>
          <cell r="L2129">
            <v>304</v>
          </cell>
          <cell r="M2129">
            <v>2</v>
          </cell>
          <cell r="O2129" t="str">
            <v>00AF</v>
          </cell>
          <cell r="P2129" t="str">
            <v>Bromley</v>
          </cell>
          <cell r="S2129">
            <v>47</v>
          </cell>
          <cell r="T2129">
            <v>82</v>
          </cell>
          <cell r="U2129">
            <v>97</v>
          </cell>
          <cell r="V2129">
            <v>80</v>
          </cell>
          <cell r="X2129">
            <v>2</v>
          </cell>
          <cell r="Y2129">
            <v>320</v>
          </cell>
          <cell r="AA2129" t="str">
            <v>00AF</v>
          </cell>
          <cell r="AB2129" t="str">
            <v>Bromley</v>
          </cell>
          <cell r="AD2129">
            <v>4</v>
          </cell>
          <cell r="AE2129">
            <v>8</v>
          </cell>
          <cell r="AF2129">
            <v>4</v>
          </cell>
          <cell r="AG2129">
            <v>12</v>
          </cell>
          <cell r="AI2129" t="str">
            <v>00AF</v>
          </cell>
          <cell r="AJ2129" t="str">
            <v>Bromley</v>
          </cell>
          <cell r="AK2129">
            <v>0</v>
          </cell>
          <cell r="AL2129">
            <v>0</v>
          </cell>
          <cell r="AM2129">
            <v>0</v>
          </cell>
        </row>
        <row r="2130">
          <cell r="B2130" t="str">
            <v>00AG</v>
          </cell>
          <cell r="C2130" t="str">
            <v>Camden</v>
          </cell>
          <cell r="D2130">
            <v>30</v>
          </cell>
          <cell r="F2130">
            <v>68</v>
          </cell>
          <cell r="G2130">
            <v>53</v>
          </cell>
          <cell r="H2130">
            <v>102</v>
          </cell>
          <cell r="I2130">
            <v>22</v>
          </cell>
          <cell r="K2130">
            <v>1</v>
          </cell>
          <cell r="L2130">
            <v>383</v>
          </cell>
          <cell r="M2130">
            <v>1</v>
          </cell>
          <cell r="O2130" t="str">
            <v>00AG</v>
          </cell>
          <cell r="P2130" t="str">
            <v>Camden</v>
          </cell>
          <cell r="Q2130">
            <v>30</v>
          </cell>
          <cell r="S2130">
            <v>68</v>
          </cell>
          <cell r="T2130">
            <v>25</v>
          </cell>
          <cell r="U2130">
            <v>102</v>
          </cell>
          <cell r="V2130">
            <v>22</v>
          </cell>
          <cell r="X2130">
            <v>1</v>
          </cell>
          <cell r="Y2130">
            <v>355</v>
          </cell>
          <cell r="AA2130" t="str">
            <v>00AG</v>
          </cell>
          <cell r="AB2130" t="str">
            <v>Camden</v>
          </cell>
          <cell r="AC2130">
            <v>0</v>
          </cell>
          <cell r="AD2130">
            <v>0</v>
          </cell>
          <cell r="AE2130">
            <v>0</v>
          </cell>
          <cell r="AF2130">
            <v>0</v>
          </cell>
          <cell r="AG2130">
            <v>0</v>
          </cell>
          <cell r="AI2130" t="str">
            <v>00AG</v>
          </cell>
          <cell r="AJ2130" t="str">
            <v>Camden</v>
          </cell>
          <cell r="AK2130">
            <v>4</v>
          </cell>
          <cell r="AL2130">
            <v>0</v>
          </cell>
          <cell r="AM2130">
            <v>0</v>
          </cell>
        </row>
        <row r="2131">
          <cell r="B2131" t="str">
            <v>00AH</v>
          </cell>
          <cell r="C2131" t="str">
            <v>Croydon</v>
          </cell>
          <cell r="D2131">
            <v>8</v>
          </cell>
          <cell r="F2131">
            <v>96</v>
          </cell>
          <cell r="G2131">
            <v>105</v>
          </cell>
          <cell r="H2131">
            <v>178</v>
          </cell>
          <cell r="I2131">
            <v>128</v>
          </cell>
          <cell r="J2131">
            <v>2</v>
          </cell>
          <cell r="K2131">
            <v>4</v>
          </cell>
          <cell r="L2131">
            <v>521</v>
          </cell>
          <cell r="M2131">
            <v>6</v>
          </cell>
          <cell r="O2131" t="str">
            <v>00AH</v>
          </cell>
          <cell r="P2131" t="str">
            <v>Croydon</v>
          </cell>
          <cell r="Q2131">
            <v>8</v>
          </cell>
          <cell r="S2131">
            <v>96</v>
          </cell>
          <cell r="T2131">
            <v>113</v>
          </cell>
          <cell r="U2131">
            <v>178</v>
          </cell>
          <cell r="V2131">
            <v>130</v>
          </cell>
          <cell r="W2131">
            <v>2</v>
          </cell>
          <cell r="X2131">
            <v>4</v>
          </cell>
          <cell r="Y2131">
            <v>531</v>
          </cell>
          <cell r="AA2131" t="str">
            <v>00AH</v>
          </cell>
          <cell r="AB2131" t="str">
            <v>Croydon</v>
          </cell>
          <cell r="AC2131">
            <v>0</v>
          </cell>
          <cell r="AD2131">
            <v>0</v>
          </cell>
          <cell r="AE2131">
            <v>0</v>
          </cell>
          <cell r="AF2131">
            <v>0</v>
          </cell>
          <cell r="AG2131">
            <v>0</v>
          </cell>
          <cell r="AI2131" t="str">
            <v>00AH</v>
          </cell>
          <cell r="AJ2131" t="str">
            <v>Croydon</v>
          </cell>
          <cell r="AK2131">
            <v>0</v>
          </cell>
          <cell r="AL2131">
            <v>0</v>
          </cell>
          <cell r="AM2131">
            <v>0</v>
          </cell>
        </row>
        <row r="2132">
          <cell r="B2132" t="str">
            <v>00AJ</v>
          </cell>
          <cell r="C2132" t="str">
            <v>Ealing</v>
          </cell>
          <cell r="F2132">
            <v>128</v>
          </cell>
          <cell r="G2132">
            <v>42</v>
          </cell>
          <cell r="H2132">
            <v>117</v>
          </cell>
          <cell r="I2132">
            <v>192</v>
          </cell>
          <cell r="J2132">
            <v>1</v>
          </cell>
          <cell r="L2132">
            <v>522</v>
          </cell>
          <cell r="M2132">
            <v>1</v>
          </cell>
          <cell r="O2132" t="str">
            <v>00AJ</v>
          </cell>
          <cell r="P2132" t="str">
            <v>Ealing</v>
          </cell>
          <cell r="S2132">
            <v>128</v>
          </cell>
          <cell r="T2132">
            <v>22</v>
          </cell>
          <cell r="U2132">
            <v>117</v>
          </cell>
          <cell r="V2132">
            <v>192</v>
          </cell>
          <cell r="W2132">
            <v>1</v>
          </cell>
          <cell r="Y2132">
            <v>502</v>
          </cell>
          <cell r="AA2132" t="str">
            <v>00AJ</v>
          </cell>
          <cell r="AB2132" t="str">
            <v>Ealing</v>
          </cell>
          <cell r="AD2132">
            <v>0</v>
          </cell>
          <cell r="AE2132">
            <v>0</v>
          </cell>
          <cell r="AF2132">
            <v>0</v>
          </cell>
          <cell r="AG2132">
            <v>0</v>
          </cell>
          <cell r="AI2132" t="str">
            <v>00AJ</v>
          </cell>
          <cell r="AJ2132" t="str">
            <v>Ealing</v>
          </cell>
          <cell r="AK2132">
            <v>0</v>
          </cell>
          <cell r="AL2132">
            <v>0</v>
          </cell>
          <cell r="AM2132">
            <v>0</v>
          </cell>
        </row>
        <row r="2133">
          <cell r="B2133" t="str">
            <v>00AK</v>
          </cell>
          <cell r="C2133" t="str">
            <v>Enfield</v>
          </cell>
          <cell r="D2133">
            <v>24</v>
          </cell>
          <cell r="F2133">
            <v>6</v>
          </cell>
          <cell r="G2133">
            <v>45</v>
          </cell>
          <cell r="H2133">
            <v>64</v>
          </cell>
          <cell r="I2133">
            <v>35</v>
          </cell>
          <cell r="J2133">
            <v>1</v>
          </cell>
          <cell r="L2133">
            <v>182</v>
          </cell>
          <cell r="M2133">
            <v>1</v>
          </cell>
          <cell r="O2133" t="str">
            <v>00AK</v>
          </cell>
          <cell r="P2133" t="str">
            <v>Enfield</v>
          </cell>
          <cell r="Q2133">
            <v>24</v>
          </cell>
          <cell r="S2133">
            <v>6</v>
          </cell>
          <cell r="T2133">
            <v>50</v>
          </cell>
          <cell r="U2133">
            <v>64</v>
          </cell>
          <cell r="V2133">
            <v>35</v>
          </cell>
          <cell r="W2133">
            <v>1</v>
          </cell>
          <cell r="Y2133">
            <v>187</v>
          </cell>
          <cell r="AA2133" t="str">
            <v>00AK</v>
          </cell>
          <cell r="AB2133" t="str">
            <v>Enfield</v>
          </cell>
          <cell r="AC2133">
            <v>0</v>
          </cell>
          <cell r="AD2133">
            <v>0</v>
          </cell>
          <cell r="AE2133">
            <v>0</v>
          </cell>
          <cell r="AF2133">
            <v>0</v>
          </cell>
          <cell r="AG2133">
            <v>0</v>
          </cell>
          <cell r="AI2133" t="str">
            <v>00AK</v>
          </cell>
          <cell r="AJ2133" t="str">
            <v>Enfield</v>
          </cell>
          <cell r="AK2133">
            <v>0</v>
          </cell>
          <cell r="AL2133">
            <v>0</v>
          </cell>
          <cell r="AM2133">
            <v>0</v>
          </cell>
        </row>
        <row r="2134">
          <cell r="B2134" t="str">
            <v>00AL</v>
          </cell>
          <cell r="C2134" t="str">
            <v>Greenwich</v>
          </cell>
          <cell r="F2134">
            <v>93</v>
          </cell>
          <cell r="G2134">
            <v>106</v>
          </cell>
          <cell r="H2134">
            <v>163</v>
          </cell>
          <cell r="I2134">
            <v>121</v>
          </cell>
          <cell r="J2134">
            <v>1</v>
          </cell>
          <cell r="L2134">
            <v>539</v>
          </cell>
          <cell r="M2134">
            <v>1</v>
          </cell>
          <cell r="O2134" t="str">
            <v>00AL</v>
          </cell>
          <cell r="P2134" t="str">
            <v>Greenwich</v>
          </cell>
          <cell r="S2134">
            <v>93</v>
          </cell>
          <cell r="T2134">
            <v>99</v>
          </cell>
          <cell r="U2134">
            <v>163</v>
          </cell>
          <cell r="V2134">
            <v>121</v>
          </cell>
          <cell r="W2134">
            <v>1</v>
          </cell>
          <cell r="Y2134">
            <v>532</v>
          </cell>
          <cell r="AA2134" t="str">
            <v>00AL</v>
          </cell>
          <cell r="AB2134" t="str">
            <v>Greenwich</v>
          </cell>
          <cell r="AD2134">
            <v>25</v>
          </cell>
          <cell r="AE2134">
            <v>0</v>
          </cell>
          <cell r="AF2134">
            <v>25</v>
          </cell>
          <cell r="AG2134">
            <v>25</v>
          </cell>
          <cell r="AI2134" t="str">
            <v>00AL</v>
          </cell>
          <cell r="AJ2134" t="str">
            <v>Greenwich</v>
          </cell>
          <cell r="AK2134">
            <v>0</v>
          </cell>
          <cell r="AL2134">
            <v>0</v>
          </cell>
          <cell r="AM2134">
            <v>0</v>
          </cell>
        </row>
        <row r="2135">
          <cell r="B2135" t="str">
            <v>00AM</v>
          </cell>
          <cell r="C2135" t="str">
            <v>Hackney</v>
          </cell>
          <cell r="D2135">
            <v>10</v>
          </cell>
          <cell r="F2135">
            <v>399</v>
          </cell>
          <cell r="G2135">
            <v>32</v>
          </cell>
          <cell r="H2135">
            <v>346</v>
          </cell>
          <cell r="I2135">
            <v>35</v>
          </cell>
          <cell r="J2135">
            <v>5</v>
          </cell>
          <cell r="K2135">
            <v>1</v>
          </cell>
          <cell r="L2135">
            <v>892</v>
          </cell>
          <cell r="M2135">
            <v>6</v>
          </cell>
          <cell r="O2135" t="str">
            <v>00AM</v>
          </cell>
          <cell r="P2135" t="str">
            <v>Hackney</v>
          </cell>
          <cell r="Q2135">
            <v>10</v>
          </cell>
          <cell r="S2135">
            <v>399</v>
          </cell>
          <cell r="T2135">
            <v>16</v>
          </cell>
          <cell r="U2135">
            <v>346</v>
          </cell>
          <cell r="V2135">
            <v>35</v>
          </cell>
          <cell r="W2135">
            <v>5</v>
          </cell>
          <cell r="X2135">
            <v>1</v>
          </cell>
          <cell r="Y2135">
            <v>876</v>
          </cell>
          <cell r="AA2135" t="str">
            <v>00AM</v>
          </cell>
          <cell r="AB2135" t="str">
            <v>Hackney</v>
          </cell>
          <cell r="AC2135">
            <v>0</v>
          </cell>
          <cell r="AD2135">
            <v>27</v>
          </cell>
          <cell r="AE2135">
            <v>0</v>
          </cell>
          <cell r="AF2135">
            <v>27</v>
          </cell>
          <cell r="AG2135">
            <v>27</v>
          </cell>
          <cell r="AI2135" t="str">
            <v>00AM</v>
          </cell>
          <cell r="AJ2135" t="str">
            <v>Hackney</v>
          </cell>
          <cell r="AK2135">
            <v>8</v>
          </cell>
          <cell r="AL2135">
            <v>0</v>
          </cell>
          <cell r="AM2135">
            <v>0</v>
          </cell>
        </row>
        <row r="2136">
          <cell r="B2136" t="str">
            <v>00AN</v>
          </cell>
          <cell r="C2136" t="str">
            <v>Hammersmith and Fulham</v>
          </cell>
          <cell r="F2136">
            <v>84</v>
          </cell>
          <cell r="G2136">
            <v>30</v>
          </cell>
          <cell r="H2136">
            <v>150</v>
          </cell>
          <cell r="I2136">
            <v>2</v>
          </cell>
          <cell r="K2136">
            <v>1</v>
          </cell>
          <cell r="L2136">
            <v>288</v>
          </cell>
          <cell r="M2136">
            <v>1</v>
          </cell>
          <cell r="O2136" t="str">
            <v>00AN</v>
          </cell>
          <cell r="P2136" t="str">
            <v>Hammersmith and Fulham</v>
          </cell>
          <cell r="S2136">
            <v>84</v>
          </cell>
          <cell r="T2136">
            <v>9</v>
          </cell>
          <cell r="U2136">
            <v>150</v>
          </cell>
          <cell r="V2136">
            <v>2</v>
          </cell>
          <cell r="X2136">
            <v>1</v>
          </cell>
          <cell r="Y2136">
            <v>267</v>
          </cell>
          <cell r="AA2136" t="str">
            <v>00AN</v>
          </cell>
          <cell r="AB2136" t="str">
            <v>Hammersmith and Fulham</v>
          </cell>
          <cell r="AD2136">
            <v>0</v>
          </cell>
          <cell r="AE2136">
            <v>0</v>
          </cell>
          <cell r="AF2136">
            <v>0</v>
          </cell>
          <cell r="AG2136">
            <v>0</v>
          </cell>
          <cell r="AI2136" t="str">
            <v>00AN</v>
          </cell>
          <cell r="AJ2136" t="str">
            <v>Hammersmith and Fulham</v>
          </cell>
          <cell r="AK2136">
            <v>19</v>
          </cell>
          <cell r="AL2136">
            <v>0</v>
          </cell>
          <cell r="AM2136">
            <v>0</v>
          </cell>
        </row>
        <row r="2137">
          <cell r="B2137" t="str">
            <v>00AP</v>
          </cell>
          <cell r="C2137" t="str">
            <v>Haringey</v>
          </cell>
          <cell r="D2137">
            <v>44</v>
          </cell>
          <cell r="F2137">
            <v>110</v>
          </cell>
          <cell r="G2137">
            <v>40</v>
          </cell>
          <cell r="H2137">
            <v>96</v>
          </cell>
          <cell r="I2137">
            <v>5</v>
          </cell>
          <cell r="J2137">
            <v>3</v>
          </cell>
          <cell r="K2137">
            <v>1</v>
          </cell>
          <cell r="L2137">
            <v>313</v>
          </cell>
          <cell r="M2137">
            <v>4</v>
          </cell>
          <cell r="O2137" t="str">
            <v>00AP</v>
          </cell>
          <cell r="P2137" t="str">
            <v>Haringey</v>
          </cell>
          <cell r="Q2137">
            <v>44</v>
          </cell>
          <cell r="S2137">
            <v>110</v>
          </cell>
          <cell r="T2137">
            <v>24</v>
          </cell>
          <cell r="U2137">
            <v>96</v>
          </cell>
          <cell r="V2137">
            <v>5</v>
          </cell>
          <cell r="W2137">
            <v>3</v>
          </cell>
          <cell r="X2137">
            <v>2</v>
          </cell>
          <cell r="Y2137">
            <v>298</v>
          </cell>
          <cell r="AA2137" t="str">
            <v>00AP</v>
          </cell>
          <cell r="AB2137" t="str">
            <v>Haringey</v>
          </cell>
          <cell r="AC2137">
            <v>0</v>
          </cell>
          <cell r="AD2137">
            <v>0</v>
          </cell>
          <cell r="AE2137">
            <v>0</v>
          </cell>
          <cell r="AF2137">
            <v>0</v>
          </cell>
          <cell r="AG2137">
            <v>0</v>
          </cell>
          <cell r="AI2137" t="str">
            <v>00AP</v>
          </cell>
          <cell r="AJ2137" t="str">
            <v>Haringey</v>
          </cell>
          <cell r="AK2137">
            <v>0</v>
          </cell>
          <cell r="AL2137">
            <v>0</v>
          </cell>
          <cell r="AM2137">
            <v>0</v>
          </cell>
        </row>
        <row r="2138">
          <cell r="B2138" t="str">
            <v>00AQ</v>
          </cell>
          <cell r="C2138" t="str">
            <v>Harrow</v>
          </cell>
          <cell r="F2138">
            <v>110</v>
          </cell>
          <cell r="G2138">
            <v>32</v>
          </cell>
          <cell r="H2138">
            <v>83</v>
          </cell>
          <cell r="L2138">
            <v>225</v>
          </cell>
          <cell r="M2138">
            <v>0</v>
          </cell>
          <cell r="O2138" t="str">
            <v>00AQ</v>
          </cell>
          <cell r="P2138" t="str">
            <v>Harrow</v>
          </cell>
          <cell r="S2138">
            <v>110</v>
          </cell>
          <cell r="T2138">
            <v>21</v>
          </cell>
          <cell r="U2138">
            <v>83</v>
          </cell>
          <cell r="Y2138">
            <v>214</v>
          </cell>
          <cell r="AA2138" t="str">
            <v>00AQ</v>
          </cell>
          <cell r="AB2138" t="str">
            <v>Harrow</v>
          </cell>
          <cell r="AD2138">
            <v>19</v>
          </cell>
          <cell r="AE2138">
            <v>0</v>
          </cell>
          <cell r="AF2138">
            <v>19</v>
          </cell>
          <cell r="AG2138">
            <v>19</v>
          </cell>
          <cell r="AI2138" t="str">
            <v>00AQ</v>
          </cell>
          <cell r="AJ2138" t="str">
            <v>Harrow</v>
          </cell>
          <cell r="AK2138">
            <v>0</v>
          </cell>
          <cell r="AL2138">
            <v>0</v>
          </cell>
          <cell r="AM2138">
            <v>0</v>
          </cell>
        </row>
        <row r="2139">
          <cell r="B2139" t="str">
            <v>00AR</v>
          </cell>
          <cell r="C2139" t="str">
            <v>Havering</v>
          </cell>
          <cell r="D2139">
            <v>144</v>
          </cell>
          <cell r="F2139">
            <v>131</v>
          </cell>
          <cell r="G2139">
            <v>28</v>
          </cell>
          <cell r="H2139">
            <v>216</v>
          </cell>
          <cell r="I2139">
            <v>54</v>
          </cell>
          <cell r="L2139">
            <v>573</v>
          </cell>
          <cell r="M2139">
            <v>0</v>
          </cell>
          <cell r="O2139" t="str">
            <v>00AR</v>
          </cell>
          <cell r="P2139" t="str">
            <v>Havering</v>
          </cell>
          <cell r="Q2139">
            <v>144</v>
          </cell>
          <cell r="S2139">
            <v>131</v>
          </cell>
          <cell r="T2139">
            <v>44</v>
          </cell>
          <cell r="U2139">
            <v>216</v>
          </cell>
          <cell r="V2139">
            <v>54</v>
          </cell>
          <cell r="Y2139">
            <v>589</v>
          </cell>
          <cell r="AA2139" t="str">
            <v>00AR</v>
          </cell>
          <cell r="AB2139" t="str">
            <v>Havering</v>
          </cell>
          <cell r="AC2139">
            <v>0</v>
          </cell>
          <cell r="AD2139">
            <v>15</v>
          </cell>
          <cell r="AE2139">
            <v>0</v>
          </cell>
          <cell r="AF2139">
            <v>15</v>
          </cell>
          <cell r="AG2139">
            <v>15</v>
          </cell>
          <cell r="AI2139" t="str">
            <v>00AR</v>
          </cell>
          <cell r="AJ2139" t="str">
            <v>Havering</v>
          </cell>
          <cell r="AK2139">
            <v>0</v>
          </cell>
          <cell r="AL2139">
            <v>0</v>
          </cell>
          <cell r="AM2139">
            <v>0</v>
          </cell>
        </row>
        <row r="2140">
          <cell r="B2140" t="str">
            <v>00AS</v>
          </cell>
          <cell r="C2140" t="str">
            <v>Hillingdon</v>
          </cell>
          <cell r="F2140">
            <v>109</v>
          </cell>
          <cell r="G2140">
            <v>33</v>
          </cell>
          <cell r="H2140">
            <v>147</v>
          </cell>
          <cell r="I2140">
            <v>22</v>
          </cell>
          <cell r="J2140">
            <v>2</v>
          </cell>
          <cell r="L2140">
            <v>313</v>
          </cell>
          <cell r="M2140">
            <v>2</v>
          </cell>
          <cell r="O2140" t="str">
            <v>00AS</v>
          </cell>
          <cell r="P2140" t="str">
            <v>Hillingdon</v>
          </cell>
          <cell r="S2140">
            <v>109</v>
          </cell>
          <cell r="T2140">
            <v>29</v>
          </cell>
          <cell r="U2140">
            <v>147</v>
          </cell>
          <cell r="V2140">
            <v>22</v>
          </cell>
          <cell r="W2140">
            <v>2</v>
          </cell>
          <cell r="Y2140">
            <v>309</v>
          </cell>
          <cell r="AA2140" t="str">
            <v>00AS</v>
          </cell>
          <cell r="AB2140" t="str">
            <v>Hillingdon</v>
          </cell>
          <cell r="AD2140">
            <v>0</v>
          </cell>
          <cell r="AE2140">
            <v>0</v>
          </cell>
          <cell r="AF2140">
            <v>0</v>
          </cell>
          <cell r="AG2140">
            <v>0</v>
          </cell>
          <cell r="AI2140" t="str">
            <v>00AS</v>
          </cell>
          <cell r="AJ2140" t="str">
            <v>Hillingdon</v>
          </cell>
          <cell r="AK2140">
            <v>0</v>
          </cell>
          <cell r="AL2140">
            <v>0</v>
          </cell>
          <cell r="AM2140">
            <v>0</v>
          </cell>
        </row>
        <row r="2141">
          <cell r="B2141" t="str">
            <v>00AT</v>
          </cell>
          <cell r="C2141" t="str">
            <v>Hounslow</v>
          </cell>
          <cell r="F2141">
            <v>137</v>
          </cell>
          <cell r="G2141">
            <v>32</v>
          </cell>
          <cell r="H2141">
            <v>60</v>
          </cell>
          <cell r="I2141">
            <v>2</v>
          </cell>
          <cell r="J2141">
            <v>1</v>
          </cell>
          <cell r="L2141">
            <v>232</v>
          </cell>
          <cell r="M2141">
            <v>1</v>
          </cell>
          <cell r="O2141" t="str">
            <v>00AT</v>
          </cell>
          <cell r="P2141" t="str">
            <v>Hounslow</v>
          </cell>
          <cell r="S2141">
            <v>137</v>
          </cell>
          <cell r="T2141">
            <v>26</v>
          </cell>
          <cell r="U2141">
            <v>60</v>
          </cell>
          <cell r="V2141">
            <v>2</v>
          </cell>
          <cell r="W2141">
            <v>1</v>
          </cell>
          <cell r="Y2141">
            <v>226</v>
          </cell>
          <cell r="AA2141" t="str">
            <v>00AT</v>
          </cell>
          <cell r="AB2141" t="str">
            <v>Hounslow</v>
          </cell>
          <cell r="AD2141">
            <v>0</v>
          </cell>
          <cell r="AE2141">
            <v>0</v>
          </cell>
          <cell r="AF2141">
            <v>0</v>
          </cell>
          <cell r="AG2141">
            <v>0</v>
          </cell>
          <cell r="AI2141" t="str">
            <v>00AT</v>
          </cell>
          <cell r="AJ2141" t="str">
            <v>Hounslow</v>
          </cell>
          <cell r="AK2141">
            <v>0</v>
          </cell>
          <cell r="AL2141">
            <v>0</v>
          </cell>
          <cell r="AM2141">
            <v>0</v>
          </cell>
        </row>
        <row r="2142">
          <cell r="B2142" t="str">
            <v>00AU</v>
          </cell>
          <cell r="C2142" t="str">
            <v>Islington</v>
          </cell>
          <cell r="F2142">
            <v>71</v>
          </cell>
          <cell r="G2142">
            <v>31</v>
          </cell>
          <cell r="H2142">
            <v>233</v>
          </cell>
          <cell r="I2142">
            <v>45</v>
          </cell>
          <cell r="K2142">
            <v>2</v>
          </cell>
          <cell r="L2142">
            <v>394</v>
          </cell>
          <cell r="M2142">
            <v>2</v>
          </cell>
          <cell r="O2142" t="str">
            <v>00AU</v>
          </cell>
          <cell r="P2142" t="str">
            <v>Islington</v>
          </cell>
          <cell r="S2142">
            <v>71</v>
          </cell>
          <cell r="T2142">
            <v>12</v>
          </cell>
          <cell r="U2142">
            <v>233</v>
          </cell>
          <cell r="V2142">
            <v>45</v>
          </cell>
          <cell r="X2142">
            <v>2</v>
          </cell>
          <cell r="Y2142">
            <v>375</v>
          </cell>
          <cell r="AA2142" t="str">
            <v>00AU</v>
          </cell>
          <cell r="AB2142" t="str">
            <v>Islington</v>
          </cell>
          <cell r="AD2142">
            <v>19</v>
          </cell>
          <cell r="AE2142">
            <v>7</v>
          </cell>
          <cell r="AF2142">
            <v>19</v>
          </cell>
          <cell r="AG2142">
            <v>26</v>
          </cell>
          <cell r="AI2142" t="str">
            <v>00AU</v>
          </cell>
          <cell r="AJ2142" t="str">
            <v>Islington</v>
          </cell>
          <cell r="AK2142">
            <v>0</v>
          </cell>
          <cell r="AL2142">
            <v>0</v>
          </cell>
          <cell r="AM2142">
            <v>0</v>
          </cell>
        </row>
        <row r="2143">
          <cell r="B2143" t="str">
            <v>00AW</v>
          </cell>
          <cell r="C2143" t="str">
            <v>Kensington and Chelsea</v>
          </cell>
          <cell r="D2143">
            <v>8</v>
          </cell>
          <cell r="F2143">
            <v>28</v>
          </cell>
          <cell r="G2143">
            <v>17</v>
          </cell>
          <cell r="H2143">
            <v>41</v>
          </cell>
          <cell r="I2143">
            <v>79</v>
          </cell>
          <cell r="K2143">
            <v>2</v>
          </cell>
          <cell r="L2143">
            <v>253</v>
          </cell>
          <cell r="M2143">
            <v>2</v>
          </cell>
          <cell r="O2143" t="str">
            <v>00AW</v>
          </cell>
          <cell r="P2143" t="str">
            <v>Kensington and Chelsea</v>
          </cell>
          <cell r="Q2143">
            <v>8</v>
          </cell>
          <cell r="S2143">
            <v>28</v>
          </cell>
          <cell r="T2143">
            <v>3</v>
          </cell>
          <cell r="U2143">
            <v>41</v>
          </cell>
          <cell r="V2143">
            <v>79</v>
          </cell>
          <cell r="X2143">
            <v>2</v>
          </cell>
          <cell r="Y2143">
            <v>239</v>
          </cell>
          <cell r="AA2143" t="str">
            <v>00AW</v>
          </cell>
          <cell r="AB2143" t="str">
            <v>Kensington and Chelsea</v>
          </cell>
          <cell r="AC2143">
            <v>0</v>
          </cell>
          <cell r="AD2143">
            <v>10</v>
          </cell>
          <cell r="AE2143">
            <v>0</v>
          </cell>
          <cell r="AF2143">
            <v>10</v>
          </cell>
          <cell r="AG2143">
            <v>10</v>
          </cell>
          <cell r="AI2143" t="str">
            <v>00AW</v>
          </cell>
          <cell r="AJ2143" t="str">
            <v>Kensington and Chelsea</v>
          </cell>
          <cell r="AK2143">
            <v>0</v>
          </cell>
          <cell r="AL2143">
            <v>0</v>
          </cell>
          <cell r="AM2143">
            <v>0</v>
          </cell>
        </row>
        <row r="2144">
          <cell r="B2144" t="str">
            <v>00AX</v>
          </cell>
          <cell r="C2144" t="str">
            <v>Kingston upon Thames</v>
          </cell>
          <cell r="G2144">
            <v>43</v>
          </cell>
          <cell r="L2144">
            <v>43</v>
          </cell>
          <cell r="M2144">
            <v>0</v>
          </cell>
          <cell r="O2144" t="str">
            <v>00AX</v>
          </cell>
          <cell r="P2144" t="str">
            <v>Kingston upon Thames</v>
          </cell>
          <cell r="T2144">
            <v>35</v>
          </cell>
          <cell r="Y2144">
            <v>35</v>
          </cell>
          <cell r="AA2144" t="str">
            <v>00AX</v>
          </cell>
          <cell r="AB2144" t="str">
            <v>Kingston upon Thames</v>
          </cell>
          <cell r="AD2144">
            <v>0</v>
          </cell>
          <cell r="AF2144">
            <v>0</v>
          </cell>
          <cell r="AG2144">
            <v>0</v>
          </cell>
          <cell r="AI2144" t="str">
            <v>00AX</v>
          </cell>
          <cell r="AJ2144" t="str">
            <v>Kingston upon Thames</v>
          </cell>
          <cell r="AK2144">
            <v>0</v>
          </cell>
          <cell r="AL2144">
            <v>0</v>
          </cell>
          <cell r="AM2144">
            <v>0</v>
          </cell>
        </row>
        <row r="2145">
          <cell r="B2145" t="str">
            <v>00AY</v>
          </cell>
          <cell r="C2145" t="str">
            <v>Lambeth</v>
          </cell>
          <cell r="F2145">
            <v>148</v>
          </cell>
          <cell r="G2145">
            <v>107</v>
          </cell>
          <cell r="H2145">
            <v>187</v>
          </cell>
          <cell r="I2145">
            <v>17</v>
          </cell>
          <cell r="J2145">
            <v>2</v>
          </cell>
          <cell r="K2145">
            <v>1</v>
          </cell>
          <cell r="L2145">
            <v>596</v>
          </cell>
          <cell r="M2145">
            <v>3</v>
          </cell>
          <cell r="O2145" t="str">
            <v>00AY</v>
          </cell>
          <cell r="P2145" t="str">
            <v>Lambeth</v>
          </cell>
          <cell r="S2145">
            <v>148</v>
          </cell>
          <cell r="T2145">
            <v>59</v>
          </cell>
          <cell r="U2145">
            <v>187</v>
          </cell>
          <cell r="V2145">
            <v>16</v>
          </cell>
          <cell r="W2145">
            <v>2</v>
          </cell>
          <cell r="X2145">
            <v>1</v>
          </cell>
          <cell r="Y2145">
            <v>547</v>
          </cell>
          <cell r="AA2145" t="str">
            <v>00AY</v>
          </cell>
          <cell r="AB2145" t="str">
            <v>Lambeth</v>
          </cell>
          <cell r="AD2145">
            <v>0</v>
          </cell>
          <cell r="AE2145">
            <v>0</v>
          </cell>
          <cell r="AF2145">
            <v>0</v>
          </cell>
          <cell r="AG2145">
            <v>0</v>
          </cell>
          <cell r="AI2145" t="str">
            <v>00AY</v>
          </cell>
          <cell r="AJ2145" t="str">
            <v>Lambeth</v>
          </cell>
          <cell r="AK2145">
            <v>30</v>
          </cell>
          <cell r="AL2145">
            <v>0</v>
          </cell>
          <cell r="AM2145">
            <v>0</v>
          </cell>
        </row>
        <row r="2146">
          <cell r="B2146" t="str">
            <v>00AZ</v>
          </cell>
          <cell r="C2146" t="str">
            <v>Lewisham</v>
          </cell>
          <cell r="D2146">
            <v>12</v>
          </cell>
          <cell r="F2146">
            <v>4</v>
          </cell>
          <cell r="G2146">
            <v>65</v>
          </cell>
          <cell r="H2146">
            <v>15</v>
          </cell>
          <cell r="I2146">
            <v>34</v>
          </cell>
          <cell r="L2146">
            <v>293</v>
          </cell>
          <cell r="M2146">
            <v>0</v>
          </cell>
          <cell r="O2146" t="str">
            <v>00AZ</v>
          </cell>
          <cell r="P2146" t="str">
            <v>Lewisham</v>
          </cell>
          <cell r="Q2146">
            <v>12</v>
          </cell>
          <cell r="S2146">
            <v>4</v>
          </cell>
          <cell r="T2146">
            <v>63</v>
          </cell>
          <cell r="U2146">
            <v>15</v>
          </cell>
          <cell r="V2146">
            <v>34</v>
          </cell>
          <cell r="Y2146">
            <v>291</v>
          </cell>
          <cell r="AA2146" t="str">
            <v>00AZ</v>
          </cell>
          <cell r="AB2146" t="str">
            <v>Lewisham</v>
          </cell>
          <cell r="AC2146">
            <v>0</v>
          </cell>
          <cell r="AD2146">
            <v>0</v>
          </cell>
          <cell r="AE2146">
            <v>0</v>
          </cell>
          <cell r="AF2146">
            <v>0</v>
          </cell>
          <cell r="AG2146">
            <v>0</v>
          </cell>
          <cell r="AI2146" t="str">
            <v>00AZ</v>
          </cell>
          <cell r="AJ2146" t="str">
            <v>Lewisham</v>
          </cell>
          <cell r="AK2146">
            <v>13</v>
          </cell>
          <cell r="AL2146">
            <v>0</v>
          </cell>
          <cell r="AM2146">
            <v>0</v>
          </cell>
        </row>
        <row r="2147">
          <cell r="B2147" t="str">
            <v>00BA</v>
          </cell>
          <cell r="C2147" t="str">
            <v>Merton</v>
          </cell>
          <cell r="F2147">
            <v>52</v>
          </cell>
          <cell r="G2147">
            <v>25</v>
          </cell>
          <cell r="H2147">
            <v>126</v>
          </cell>
          <cell r="I2147">
            <v>5</v>
          </cell>
          <cell r="J2147">
            <v>2</v>
          </cell>
          <cell r="K2147">
            <v>1</v>
          </cell>
          <cell r="L2147">
            <v>260</v>
          </cell>
          <cell r="M2147">
            <v>3</v>
          </cell>
          <cell r="O2147" t="str">
            <v>00BA</v>
          </cell>
          <cell r="P2147" t="str">
            <v>Merton</v>
          </cell>
          <cell r="S2147">
            <v>52</v>
          </cell>
          <cell r="T2147">
            <v>36</v>
          </cell>
          <cell r="U2147">
            <v>126</v>
          </cell>
          <cell r="V2147">
            <v>5</v>
          </cell>
          <cell r="W2147">
            <v>2</v>
          </cell>
          <cell r="X2147">
            <v>1</v>
          </cell>
          <cell r="Y2147">
            <v>271</v>
          </cell>
          <cell r="AA2147" t="str">
            <v>00BA</v>
          </cell>
          <cell r="AB2147" t="str">
            <v>Merton</v>
          </cell>
          <cell r="AD2147">
            <v>0</v>
          </cell>
          <cell r="AE2147">
            <v>0</v>
          </cell>
          <cell r="AF2147">
            <v>0</v>
          </cell>
          <cell r="AG2147">
            <v>0</v>
          </cell>
          <cell r="AI2147" t="str">
            <v>00BA</v>
          </cell>
          <cell r="AJ2147" t="str">
            <v>Merton</v>
          </cell>
          <cell r="AK2147">
            <v>0</v>
          </cell>
          <cell r="AL2147">
            <v>0</v>
          </cell>
          <cell r="AM2147">
            <v>0</v>
          </cell>
        </row>
        <row r="2148">
          <cell r="B2148" t="str">
            <v>00BB</v>
          </cell>
          <cell r="C2148" t="str">
            <v>Newham</v>
          </cell>
          <cell r="F2148">
            <v>364</v>
          </cell>
          <cell r="G2148">
            <v>48</v>
          </cell>
          <cell r="H2148">
            <v>152</v>
          </cell>
          <cell r="I2148">
            <v>15</v>
          </cell>
          <cell r="J2148">
            <v>1</v>
          </cell>
          <cell r="K2148">
            <v>9</v>
          </cell>
          <cell r="L2148">
            <v>645</v>
          </cell>
          <cell r="M2148">
            <v>10</v>
          </cell>
          <cell r="O2148" t="str">
            <v>00BB</v>
          </cell>
          <cell r="P2148" t="str">
            <v>Newham</v>
          </cell>
          <cell r="S2148">
            <v>364</v>
          </cell>
          <cell r="T2148">
            <v>26</v>
          </cell>
          <cell r="U2148">
            <v>152</v>
          </cell>
          <cell r="V2148">
            <v>15</v>
          </cell>
          <cell r="W2148">
            <v>1</v>
          </cell>
          <cell r="X2148">
            <v>9</v>
          </cell>
          <cell r="Y2148">
            <v>623</v>
          </cell>
          <cell r="AA2148" t="str">
            <v>00BB</v>
          </cell>
          <cell r="AB2148" t="str">
            <v>Newham</v>
          </cell>
          <cell r="AD2148">
            <v>37</v>
          </cell>
          <cell r="AE2148">
            <v>0</v>
          </cell>
          <cell r="AF2148">
            <v>37</v>
          </cell>
          <cell r="AG2148">
            <v>37</v>
          </cell>
          <cell r="AI2148" t="str">
            <v>00BB</v>
          </cell>
          <cell r="AJ2148" t="str">
            <v>Newham</v>
          </cell>
          <cell r="AK2148">
            <v>0</v>
          </cell>
          <cell r="AL2148">
            <v>0</v>
          </cell>
          <cell r="AM2148">
            <v>0</v>
          </cell>
        </row>
        <row r="2149">
          <cell r="B2149" t="str">
            <v>00BC</v>
          </cell>
          <cell r="C2149" t="str">
            <v>Redbridge</v>
          </cell>
          <cell r="F2149">
            <v>69</v>
          </cell>
          <cell r="G2149">
            <v>30</v>
          </cell>
          <cell r="H2149">
            <v>67</v>
          </cell>
          <cell r="I2149">
            <v>37</v>
          </cell>
          <cell r="J2149">
            <v>1</v>
          </cell>
          <cell r="L2149">
            <v>204</v>
          </cell>
          <cell r="M2149">
            <v>1</v>
          </cell>
          <cell r="O2149" t="str">
            <v>00BC</v>
          </cell>
          <cell r="P2149" t="str">
            <v>Redbridge</v>
          </cell>
          <cell r="S2149">
            <v>69</v>
          </cell>
          <cell r="T2149">
            <v>35</v>
          </cell>
          <cell r="U2149">
            <v>67</v>
          </cell>
          <cell r="V2149">
            <v>37</v>
          </cell>
          <cell r="W2149">
            <v>1</v>
          </cell>
          <cell r="Y2149">
            <v>209</v>
          </cell>
          <cell r="AA2149" t="str">
            <v>00BC</v>
          </cell>
          <cell r="AB2149" t="str">
            <v>Redbridge</v>
          </cell>
          <cell r="AD2149">
            <v>0</v>
          </cell>
          <cell r="AE2149">
            <v>0</v>
          </cell>
          <cell r="AF2149">
            <v>0</v>
          </cell>
          <cell r="AG2149">
            <v>0</v>
          </cell>
          <cell r="AI2149" t="str">
            <v>00BC</v>
          </cell>
          <cell r="AJ2149" t="str">
            <v>Redbridge</v>
          </cell>
          <cell r="AK2149">
            <v>0</v>
          </cell>
          <cell r="AL2149">
            <v>0</v>
          </cell>
          <cell r="AM2149">
            <v>0</v>
          </cell>
        </row>
        <row r="2150">
          <cell r="B2150" t="str">
            <v>00BD</v>
          </cell>
          <cell r="C2150" t="str">
            <v>Richmond upon Thames</v>
          </cell>
          <cell r="F2150">
            <v>32</v>
          </cell>
          <cell r="G2150">
            <v>35</v>
          </cell>
          <cell r="H2150">
            <v>94</v>
          </cell>
          <cell r="L2150">
            <v>161</v>
          </cell>
          <cell r="M2150">
            <v>0</v>
          </cell>
          <cell r="O2150" t="str">
            <v>00BD</v>
          </cell>
          <cell r="P2150" t="str">
            <v>Richmond upon Thames</v>
          </cell>
          <cell r="S2150">
            <v>32</v>
          </cell>
          <cell r="T2150">
            <v>27</v>
          </cell>
          <cell r="U2150">
            <v>94</v>
          </cell>
          <cell r="Y2150">
            <v>153</v>
          </cell>
          <cell r="AA2150" t="str">
            <v>00BD</v>
          </cell>
          <cell r="AB2150" t="str">
            <v>Richmond upon Thames</v>
          </cell>
          <cell r="AD2150">
            <v>0</v>
          </cell>
          <cell r="AE2150">
            <v>0</v>
          </cell>
          <cell r="AF2150">
            <v>0</v>
          </cell>
          <cell r="AG2150">
            <v>0</v>
          </cell>
          <cell r="AI2150" t="str">
            <v>00BD</v>
          </cell>
          <cell r="AJ2150" t="str">
            <v>Richmond upon Thames</v>
          </cell>
          <cell r="AK2150">
            <v>0</v>
          </cell>
          <cell r="AL2150">
            <v>0</v>
          </cell>
          <cell r="AM2150">
            <v>0</v>
          </cell>
        </row>
        <row r="2151">
          <cell r="B2151" t="str">
            <v>00BE</v>
          </cell>
          <cell r="C2151" t="str">
            <v>Southwark</v>
          </cell>
          <cell r="D2151">
            <v>20</v>
          </cell>
          <cell r="F2151">
            <v>170</v>
          </cell>
          <cell r="G2151">
            <v>77</v>
          </cell>
          <cell r="H2151">
            <v>194</v>
          </cell>
          <cell r="I2151">
            <v>49</v>
          </cell>
          <cell r="J2151">
            <v>1</v>
          </cell>
          <cell r="K2151">
            <v>2</v>
          </cell>
          <cell r="L2151">
            <v>737</v>
          </cell>
          <cell r="M2151">
            <v>3</v>
          </cell>
          <cell r="O2151" t="str">
            <v>00BE</v>
          </cell>
          <cell r="P2151" t="str">
            <v>Southwark</v>
          </cell>
          <cell r="Q2151">
            <v>20</v>
          </cell>
          <cell r="S2151">
            <v>170</v>
          </cell>
          <cell r="T2151">
            <v>17</v>
          </cell>
          <cell r="U2151">
            <v>194</v>
          </cell>
          <cell r="V2151">
            <v>48</v>
          </cell>
          <cell r="W2151">
            <v>1</v>
          </cell>
          <cell r="X2151">
            <v>2</v>
          </cell>
          <cell r="Y2151">
            <v>676</v>
          </cell>
          <cell r="AA2151" t="str">
            <v>00BE</v>
          </cell>
          <cell r="AB2151" t="str">
            <v>Southwark</v>
          </cell>
          <cell r="AC2151">
            <v>0</v>
          </cell>
          <cell r="AD2151">
            <v>38</v>
          </cell>
          <cell r="AE2151">
            <v>26</v>
          </cell>
          <cell r="AF2151">
            <v>38</v>
          </cell>
          <cell r="AG2151">
            <v>64</v>
          </cell>
          <cell r="AI2151" t="str">
            <v>00BE</v>
          </cell>
          <cell r="AJ2151" t="str">
            <v>Southwark</v>
          </cell>
          <cell r="AK2151">
            <v>2</v>
          </cell>
          <cell r="AL2151">
            <v>0</v>
          </cell>
          <cell r="AM2151">
            <v>0</v>
          </cell>
        </row>
        <row r="2152">
          <cell r="B2152" t="str">
            <v>00BF</v>
          </cell>
          <cell r="C2152" t="str">
            <v>Sutton</v>
          </cell>
          <cell r="F2152">
            <v>99</v>
          </cell>
          <cell r="G2152">
            <v>61</v>
          </cell>
          <cell r="H2152">
            <v>153</v>
          </cell>
          <cell r="I2152">
            <v>8</v>
          </cell>
          <cell r="J2152">
            <v>1</v>
          </cell>
          <cell r="L2152">
            <v>363</v>
          </cell>
          <cell r="M2152">
            <v>1</v>
          </cell>
          <cell r="O2152" t="str">
            <v>00BF</v>
          </cell>
          <cell r="P2152" t="str">
            <v>Sutton</v>
          </cell>
          <cell r="S2152">
            <v>99</v>
          </cell>
          <cell r="T2152">
            <v>103</v>
          </cell>
          <cell r="U2152">
            <v>153</v>
          </cell>
          <cell r="V2152">
            <v>8</v>
          </cell>
          <cell r="W2152">
            <v>1</v>
          </cell>
          <cell r="Y2152">
            <v>405</v>
          </cell>
          <cell r="AA2152" t="str">
            <v>00BF</v>
          </cell>
          <cell r="AB2152" t="str">
            <v>Sutton</v>
          </cell>
          <cell r="AD2152">
            <v>0</v>
          </cell>
          <cell r="AE2152">
            <v>0</v>
          </cell>
          <cell r="AF2152">
            <v>0</v>
          </cell>
          <cell r="AG2152">
            <v>0</v>
          </cell>
          <cell r="AI2152" t="str">
            <v>00BF</v>
          </cell>
          <cell r="AJ2152" t="str">
            <v>Sutton</v>
          </cell>
          <cell r="AK2152">
            <v>41</v>
          </cell>
          <cell r="AL2152">
            <v>0</v>
          </cell>
          <cell r="AM2152">
            <v>0</v>
          </cell>
        </row>
        <row r="2153">
          <cell r="B2153" t="str">
            <v>00BG</v>
          </cell>
          <cell r="C2153" t="str">
            <v>Tower Hamlets</v>
          </cell>
          <cell r="D2153">
            <v>117</v>
          </cell>
          <cell r="E2153">
            <v>14</v>
          </cell>
          <cell r="F2153">
            <v>415</v>
          </cell>
          <cell r="G2153">
            <v>45</v>
          </cell>
          <cell r="H2153">
            <v>325</v>
          </cell>
          <cell r="I2153">
            <v>93</v>
          </cell>
          <cell r="J2153">
            <v>26</v>
          </cell>
          <cell r="K2153">
            <v>2</v>
          </cell>
          <cell r="L2153">
            <v>1131</v>
          </cell>
          <cell r="M2153">
            <v>28</v>
          </cell>
          <cell r="O2153" t="str">
            <v>00BG</v>
          </cell>
          <cell r="P2153" t="str">
            <v>Tower Hamlets</v>
          </cell>
          <cell r="Q2153">
            <v>117</v>
          </cell>
          <cell r="R2153">
            <v>14</v>
          </cell>
          <cell r="S2153">
            <v>415</v>
          </cell>
          <cell r="T2153">
            <v>15</v>
          </cell>
          <cell r="U2153">
            <v>325</v>
          </cell>
          <cell r="V2153">
            <v>93</v>
          </cell>
          <cell r="W2153">
            <v>26</v>
          </cell>
          <cell r="X2153">
            <v>2</v>
          </cell>
          <cell r="Y2153">
            <v>1101</v>
          </cell>
          <cell r="AA2153" t="str">
            <v>00BG</v>
          </cell>
          <cell r="AB2153" t="str">
            <v>Tower Hamlets</v>
          </cell>
          <cell r="AC2153">
            <v>2</v>
          </cell>
          <cell r="AD2153">
            <v>9</v>
          </cell>
          <cell r="AE2153">
            <v>14</v>
          </cell>
          <cell r="AF2153">
            <v>11</v>
          </cell>
          <cell r="AG2153">
            <v>25</v>
          </cell>
          <cell r="AI2153" t="str">
            <v>00BG</v>
          </cell>
          <cell r="AJ2153" t="str">
            <v>Tower Hamlets</v>
          </cell>
          <cell r="AK2153">
            <v>25</v>
          </cell>
          <cell r="AL2153">
            <v>0</v>
          </cell>
          <cell r="AM2153">
            <v>0</v>
          </cell>
        </row>
        <row r="2154">
          <cell r="B2154" t="str">
            <v>00BH</v>
          </cell>
          <cell r="C2154" t="str">
            <v>Waltham Forest</v>
          </cell>
          <cell r="F2154">
            <v>32</v>
          </cell>
          <cell r="G2154">
            <v>32</v>
          </cell>
          <cell r="H2154">
            <v>102</v>
          </cell>
          <cell r="I2154">
            <v>349</v>
          </cell>
          <cell r="K2154">
            <v>4</v>
          </cell>
          <cell r="L2154">
            <v>551</v>
          </cell>
          <cell r="M2154">
            <v>4</v>
          </cell>
          <cell r="O2154" t="str">
            <v>00BH</v>
          </cell>
          <cell r="P2154" t="str">
            <v>Waltham Forest</v>
          </cell>
          <cell r="S2154">
            <v>32</v>
          </cell>
          <cell r="T2154">
            <v>51</v>
          </cell>
          <cell r="U2154">
            <v>102</v>
          </cell>
          <cell r="V2154">
            <v>349</v>
          </cell>
          <cell r="X2154">
            <v>3</v>
          </cell>
          <cell r="Y2154">
            <v>569</v>
          </cell>
          <cell r="AA2154" t="str">
            <v>00BH</v>
          </cell>
          <cell r="AB2154" t="str">
            <v>Waltham Forest</v>
          </cell>
          <cell r="AD2154">
            <v>6</v>
          </cell>
          <cell r="AE2154">
            <v>0</v>
          </cell>
          <cell r="AF2154">
            <v>6</v>
          </cell>
          <cell r="AG2154">
            <v>6</v>
          </cell>
          <cell r="AI2154" t="str">
            <v>00BH</v>
          </cell>
          <cell r="AJ2154" t="str">
            <v>Waltham Forest</v>
          </cell>
          <cell r="AK2154">
            <v>23</v>
          </cell>
          <cell r="AL2154">
            <v>0</v>
          </cell>
          <cell r="AM2154">
            <v>0</v>
          </cell>
        </row>
        <row r="2155">
          <cell r="B2155" t="str">
            <v>00BJ</v>
          </cell>
          <cell r="C2155" t="str">
            <v>Wandsworth</v>
          </cell>
          <cell r="D2155">
            <v>27</v>
          </cell>
          <cell r="F2155">
            <v>297</v>
          </cell>
          <cell r="G2155">
            <v>66</v>
          </cell>
          <cell r="H2155">
            <v>62</v>
          </cell>
          <cell r="I2155">
            <v>4</v>
          </cell>
          <cell r="L2155">
            <v>456</v>
          </cell>
          <cell r="M2155">
            <v>0</v>
          </cell>
          <cell r="O2155" t="str">
            <v>00BJ</v>
          </cell>
          <cell r="P2155" t="str">
            <v>Wandsworth</v>
          </cell>
          <cell r="Q2155">
            <v>27</v>
          </cell>
          <cell r="S2155">
            <v>297</v>
          </cell>
          <cell r="T2155">
            <v>41</v>
          </cell>
          <cell r="U2155">
            <v>62</v>
          </cell>
          <cell r="V2155">
            <v>4</v>
          </cell>
          <cell r="Y2155">
            <v>431</v>
          </cell>
          <cell r="AA2155" t="str">
            <v>00BJ</v>
          </cell>
          <cell r="AB2155" t="str">
            <v>Wandsworth</v>
          </cell>
          <cell r="AC2155">
            <v>27</v>
          </cell>
          <cell r="AD2155">
            <v>0</v>
          </cell>
          <cell r="AE2155">
            <v>0</v>
          </cell>
          <cell r="AF2155">
            <v>27</v>
          </cell>
          <cell r="AG2155">
            <v>27</v>
          </cell>
          <cell r="AI2155" t="str">
            <v>00BJ</v>
          </cell>
          <cell r="AJ2155" t="str">
            <v>Wandsworth</v>
          </cell>
          <cell r="AK2155">
            <v>0</v>
          </cell>
          <cell r="AL2155">
            <v>0</v>
          </cell>
          <cell r="AM2155">
            <v>0</v>
          </cell>
        </row>
        <row r="2156">
          <cell r="B2156" t="str">
            <v>00BK</v>
          </cell>
          <cell r="C2156" t="str">
            <v>Westminster</v>
          </cell>
          <cell r="D2156">
            <v>5</v>
          </cell>
          <cell r="F2156">
            <v>88</v>
          </cell>
          <cell r="G2156">
            <v>37</v>
          </cell>
          <cell r="H2156">
            <v>127</v>
          </cell>
          <cell r="I2156">
            <v>70</v>
          </cell>
          <cell r="J2156">
            <v>2</v>
          </cell>
          <cell r="L2156">
            <v>359</v>
          </cell>
          <cell r="M2156">
            <v>2</v>
          </cell>
          <cell r="O2156" t="str">
            <v>00BK</v>
          </cell>
          <cell r="P2156" t="str">
            <v>Westminster</v>
          </cell>
          <cell r="Q2156">
            <v>5</v>
          </cell>
          <cell r="S2156">
            <v>88</v>
          </cell>
          <cell r="T2156">
            <v>9</v>
          </cell>
          <cell r="U2156">
            <v>127</v>
          </cell>
          <cell r="V2156">
            <v>70</v>
          </cell>
          <cell r="W2156">
            <v>2</v>
          </cell>
          <cell r="Y2156">
            <v>331</v>
          </cell>
          <cell r="AA2156" t="str">
            <v>00BK</v>
          </cell>
          <cell r="AB2156" t="str">
            <v>Westminster</v>
          </cell>
          <cell r="AC2156">
            <v>0</v>
          </cell>
          <cell r="AD2156">
            <v>0</v>
          </cell>
          <cell r="AE2156">
            <v>0</v>
          </cell>
          <cell r="AF2156">
            <v>0</v>
          </cell>
          <cell r="AG2156">
            <v>0</v>
          </cell>
          <cell r="AI2156" t="str">
            <v>00BK</v>
          </cell>
          <cell r="AJ2156" t="str">
            <v>Westminster</v>
          </cell>
          <cell r="AK2156">
            <v>1</v>
          </cell>
          <cell r="AL2156">
            <v>0</v>
          </cell>
          <cell r="AM2156">
            <v>0</v>
          </cell>
        </row>
        <row r="2157">
          <cell r="B2157" t="str">
            <v>00BL</v>
          </cell>
          <cell r="C2157" t="str">
            <v>Bolton</v>
          </cell>
          <cell r="G2157">
            <v>5</v>
          </cell>
          <cell r="H2157">
            <v>94</v>
          </cell>
          <cell r="J2157">
            <v>1</v>
          </cell>
          <cell r="L2157">
            <v>100</v>
          </cell>
          <cell r="M2157">
            <v>1</v>
          </cell>
          <cell r="O2157" t="str">
            <v>00BL</v>
          </cell>
          <cell r="P2157" t="str">
            <v>Bolton</v>
          </cell>
          <cell r="T2157">
            <v>5</v>
          </cell>
          <cell r="U2157">
            <v>94</v>
          </cell>
          <cell r="W2157">
            <v>1</v>
          </cell>
          <cell r="Y2157">
            <v>100</v>
          </cell>
          <cell r="AA2157" t="str">
            <v>00BL</v>
          </cell>
          <cell r="AB2157" t="str">
            <v>Bolton</v>
          </cell>
          <cell r="AD2157">
            <v>0</v>
          </cell>
          <cell r="AE2157">
            <v>2</v>
          </cell>
          <cell r="AF2157">
            <v>0</v>
          </cell>
          <cell r="AG2157">
            <v>2</v>
          </cell>
          <cell r="AI2157" t="str">
            <v>00BL</v>
          </cell>
          <cell r="AJ2157" t="str">
            <v>Bolton</v>
          </cell>
          <cell r="AK2157">
            <v>0</v>
          </cell>
          <cell r="AL2157">
            <v>0</v>
          </cell>
          <cell r="AM2157">
            <v>0</v>
          </cell>
        </row>
        <row r="2158">
          <cell r="B2158" t="str">
            <v>00BM</v>
          </cell>
          <cell r="C2158" t="str">
            <v>Bury</v>
          </cell>
          <cell r="G2158">
            <v>2</v>
          </cell>
          <cell r="I2158">
            <v>11</v>
          </cell>
          <cell r="L2158">
            <v>13</v>
          </cell>
          <cell r="M2158">
            <v>0</v>
          </cell>
          <cell r="O2158" t="str">
            <v>00BM</v>
          </cell>
          <cell r="P2158" t="str">
            <v>Bury</v>
          </cell>
          <cell r="T2158">
            <v>1</v>
          </cell>
          <cell r="V2158">
            <v>11</v>
          </cell>
          <cell r="Y2158">
            <v>12</v>
          </cell>
          <cell r="AA2158" t="str">
            <v>00BM</v>
          </cell>
          <cell r="AB2158" t="str">
            <v>Bury</v>
          </cell>
          <cell r="AD2158">
            <v>0</v>
          </cell>
          <cell r="AE2158">
            <v>0</v>
          </cell>
          <cell r="AF2158">
            <v>0</v>
          </cell>
          <cell r="AG2158">
            <v>0</v>
          </cell>
          <cell r="AI2158" t="str">
            <v>00BM</v>
          </cell>
          <cell r="AJ2158" t="str">
            <v>Bury</v>
          </cell>
          <cell r="AK2158">
            <v>0</v>
          </cell>
          <cell r="AL2158">
            <v>0</v>
          </cell>
          <cell r="AM2158">
            <v>0</v>
          </cell>
        </row>
        <row r="2159">
          <cell r="B2159" t="str">
            <v>00BN</v>
          </cell>
          <cell r="C2159" t="str">
            <v>Manchester</v>
          </cell>
          <cell r="F2159">
            <v>91</v>
          </cell>
          <cell r="G2159">
            <v>44</v>
          </cell>
          <cell r="H2159">
            <v>106</v>
          </cell>
          <cell r="I2159">
            <v>30</v>
          </cell>
          <cell r="J2159">
            <v>11</v>
          </cell>
          <cell r="L2159">
            <v>326</v>
          </cell>
          <cell r="M2159">
            <v>11</v>
          </cell>
          <cell r="O2159" t="str">
            <v>00BN</v>
          </cell>
          <cell r="P2159" t="str">
            <v>Manchester</v>
          </cell>
          <cell r="S2159">
            <v>91</v>
          </cell>
          <cell r="T2159">
            <v>42</v>
          </cell>
          <cell r="U2159">
            <v>106</v>
          </cell>
          <cell r="V2159">
            <v>30</v>
          </cell>
          <cell r="W2159">
            <v>11</v>
          </cell>
          <cell r="Y2159">
            <v>324</v>
          </cell>
          <cell r="AA2159" t="str">
            <v>00BN</v>
          </cell>
          <cell r="AB2159" t="str">
            <v>Manchester</v>
          </cell>
          <cell r="AD2159">
            <v>0</v>
          </cell>
          <cell r="AE2159">
            <v>0</v>
          </cell>
          <cell r="AF2159">
            <v>0</v>
          </cell>
          <cell r="AG2159">
            <v>0</v>
          </cell>
          <cell r="AI2159" t="str">
            <v>00BN</v>
          </cell>
          <cell r="AJ2159" t="str">
            <v>Manchester</v>
          </cell>
          <cell r="AK2159">
            <v>0</v>
          </cell>
          <cell r="AL2159">
            <v>0</v>
          </cell>
          <cell r="AM2159">
            <v>0</v>
          </cell>
        </row>
        <row r="2160">
          <cell r="B2160" t="str">
            <v>00BP</v>
          </cell>
          <cell r="C2160" t="str">
            <v>Oldham</v>
          </cell>
          <cell r="F2160">
            <v>3</v>
          </cell>
          <cell r="G2160">
            <v>4</v>
          </cell>
          <cell r="H2160">
            <v>37</v>
          </cell>
          <cell r="I2160">
            <v>4</v>
          </cell>
          <cell r="J2160">
            <v>2</v>
          </cell>
          <cell r="K2160">
            <v>7</v>
          </cell>
          <cell r="L2160">
            <v>57</v>
          </cell>
          <cell r="M2160">
            <v>9</v>
          </cell>
          <cell r="O2160" t="str">
            <v>00BP</v>
          </cell>
          <cell r="P2160" t="str">
            <v>Oldham</v>
          </cell>
          <cell r="S2160">
            <v>3</v>
          </cell>
          <cell r="T2160">
            <v>4</v>
          </cell>
          <cell r="U2160">
            <v>37</v>
          </cell>
          <cell r="V2160">
            <v>4</v>
          </cell>
          <cell r="W2160">
            <v>2</v>
          </cell>
          <cell r="X2160">
            <v>7</v>
          </cell>
          <cell r="Y2160">
            <v>57</v>
          </cell>
          <cell r="AA2160" t="str">
            <v>00BP</v>
          </cell>
          <cell r="AB2160" t="str">
            <v>Oldham</v>
          </cell>
          <cell r="AD2160">
            <v>3</v>
          </cell>
          <cell r="AE2160">
            <v>5</v>
          </cell>
          <cell r="AF2160">
            <v>3</v>
          </cell>
          <cell r="AG2160">
            <v>8</v>
          </cell>
          <cell r="AI2160" t="str">
            <v>00BP</v>
          </cell>
          <cell r="AJ2160" t="str">
            <v>Oldham</v>
          </cell>
          <cell r="AK2160">
            <v>0</v>
          </cell>
          <cell r="AL2160">
            <v>0</v>
          </cell>
          <cell r="AM2160">
            <v>0</v>
          </cell>
        </row>
        <row r="2161">
          <cell r="B2161" t="str">
            <v>00BQ</v>
          </cell>
          <cell r="C2161" t="str">
            <v>Rochdale</v>
          </cell>
          <cell r="F2161">
            <v>15</v>
          </cell>
          <cell r="G2161">
            <v>3</v>
          </cell>
          <cell r="H2161">
            <v>113</v>
          </cell>
          <cell r="I2161">
            <v>28</v>
          </cell>
          <cell r="J2161">
            <v>2</v>
          </cell>
          <cell r="K2161">
            <v>1</v>
          </cell>
          <cell r="L2161">
            <v>162</v>
          </cell>
          <cell r="M2161">
            <v>3</v>
          </cell>
          <cell r="O2161" t="str">
            <v>00BQ</v>
          </cell>
          <cell r="P2161" t="str">
            <v>Rochdale</v>
          </cell>
          <cell r="S2161">
            <v>15</v>
          </cell>
          <cell r="T2161">
            <v>4</v>
          </cell>
          <cell r="U2161">
            <v>113</v>
          </cell>
          <cell r="V2161">
            <v>28</v>
          </cell>
          <cell r="W2161">
            <v>2</v>
          </cell>
          <cell r="X2161">
            <v>1</v>
          </cell>
          <cell r="Y2161">
            <v>163</v>
          </cell>
          <cell r="AA2161" t="str">
            <v>00BQ</v>
          </cell>
          <cell r="AB2161" t="str">
            <v>Rochdale</v>
          </cell>
          <cell r="AD2161">
            <v>0</v>
          </cell>
          <cell r="AE2161">
            <v>0</v>
          </cell>
          <cell r="AF2161">
            <v>0</v>
          </cell>
          <cell r="AG2161">
            <v>0</v>
          </cell>
          <cell r="AI2161" t="str">
            <v>00BQ</v>
          </cell>
          <cell r="AJ2161" t="str">
            <v>Rochdale</v>
          </cell>
          <cell r="AK2161">
            <v>0</v>
          </cell>
          <cell r="AL2161">
            <v>0</v>
          </cell>
          <cell r="AM2161">
            <v>0</v>
          </cell>
        </row>
        <row r="2162">
          <cell r="B2162" t="str">
            <v>00BR</v>
          </cell>
          <cell r="C2162" t="str">
            <v>Salford</v>
          </cell>
          <cell r="G2162">
            <v>3</v>
          </cell>
          <cell r="H2162">
            <v>102</v>
          </cell>
          <cell r="L2162">
            <v>115</v>
          </cell>
          <cell r="M2162">
            <v>0</v>
          </cell>
          <cell r="O2162" t="str">
            <v>00BR</v>
          </cell>
          <cell r="P2162" t="str">
            <v>Salford</v>
          </cell>
          <cell r="T2162">
            <v>4</v>
          </cell>
          <cell r="U2162">
            <v>102</v>
          </cell>
          <cell r="Y2162">
            <v>116</v>
          </cell>
          <cell r="AA2162" t="str">
            <v>00BR</v>
          </cell>
          <cell r="AB2162" t="str">
            <v>Salford</v>
          </cell>
          <cell r="AD2162">
            <v>0</v>
          </cell>
          <cell r="AE2162">
            <v>0</v>
          </cell>
          <cell r="AF2162">
            <v>0</v>
          </cell>
          <cell r="AG2162">
            <v>0</v>
          </cell>
          <cell r="AI2162" t="str">
            <v>00BR</v>
          </cell>
          <cell r="AJ2162" t="str">
            <v>Salford</v>
          </cell>
          <cell r="AK2162">
            <v>0</v>
          </cell>
          <cell r="AL2162">
            <v>0</v>
          </cell>
          <cell r="AM2162">
            <v>0</v>
          </cell>
        </row>
        <row r="2163">
          <cell r="B2163" t="str">
            <v>00BS</v>
          </cell>
          <cell r="C2163" t="str">
            <v>Stockport</v>
          </cell>
          <cell r="F2163">
            <v>73</v>
          </cell>
          <cell r="G2163">
            <v>31</v>
          </cell>
          <cell r="H2163">
            <v>24</v>
          </cell>
          <cell r="I2163">
            <v>11</v>
          </cell>
          <cell r="L2163">
            <v>139</v>
          </cell>
          <cell r="M2163">
            <v>0</v>
          </cell>
          <cell r="O2163" t="str">
            <v>00BS</v>
          </cell>
          <cell r="P2163" t="str">
            <v>Stockport</v>
          </cell>
          <cell r="S2163">
            <v>73</v>
          </cell>
          <cell r="T2163">
            <v>31</v>
          </cell>
          <cell r="U2163">
            <v>24</v>
          </cell>
          <cell r="V2163">
            <v>11</v>
          </cell>
          <cell r="Y2163">
            <v>139</v>
          </cell>
          <cell r="AA2163" t="str">
            <v>00BS</v>
          </cell>
          <cell r="AB2163" t="str">
            <v>Stockport</v>
          </cell>
          <cell r="AD2163">
            <v>0</v>
          </cell>
          <cell r="AE2163">
            <v>0</v>
          </cell>
          <cell r="AF2163">
            <v>0</v>
          </cell>
          <cell r="AG2163">
            <v>0</v>
          </cell>
          <cell r="AI2163" t="str">
            <v>00BS</v>
          </cell>
          <cell r="AJ2163" t="str">
            <v>Stockport</v>
          </cell>
          <cell r="AK2163">
            <v>0</v>
          </cell>
          <cell r="AL2163">
            <v>0</v>
          </cell>
          <cell r="AM2163">
            <v>0</v>
          </cell>
        </row>
        <row r="2164">
          <cell r="B2164" t="str">
            <v>00BT</v>
          </cell>
          <cell r="C2164" t="str">
            <v>Tameside</v>
          </cell>
          <cell r="F2164">
            <v>9</v>
          </cell>
          <cell r="G2164">
            <v>2</v>
          </cell>
          <cell r="H2164">
            <v>164</v>
          </cell>
          <cell r="J2164">
            <v>12</v>
          </cell>
          <cell r="K2164">
            <v>1</v>
          </cell>
          <cell r="L2164">
            <v>217</v>
          </cell>
          <cell r="M2164">
            <v>13</v>
          </cell>
          <cell r="O2164" t="str">
            <v>00BT</v>
          </cell>
          <cell r="P2164" t="str">
            <v>Tameside</v>
          </cell>
          <cell r="S2164">
            <v>9</v>
          </cell>
          <cell r="T2164">
            <v>2</v>
          </cell>
          <cell r="U2164">
            <v>164</v>
          </cell>
          <cell r="W2164">
            <v>12</v>
          </cell>
          <cell r="X2164">
            <v>1</v>
          </cell>
          <cell r="Y2164">
            <v>217</v>
          </cell>
          <cell r="AA2164" t="str">
            <v>00BT</v>
          </cell>
          <cell r="AB2164" t="str">
            <v>Tameside</v>
          </cell>
          <cell r="AD2164">
            <v>0</v>
          </cell>
          <cell r="AE2164">
            <v>0</v>
          </cell>
          <cell r="AF2164">
            <v>0</v>
          </cell>
          <cell r="AG2164">
            <v>0</v>
          </cell>
          <cell r="AI2164" t="str">
            <v>00BT</v>
          </cell>
          <cell r="AJ2164" t="str">
            <v>Tameside</v>
          </cell>
          <cell r="AK2164">
            <v>0</v>
          </cell>
          <cell r="AL2164">
            <v>0</v>
          </cell>
          <cell r="AM2164">
            <v>0</v>
          </cell>
        </row>
        <row r="2165">
          <cell r="B2165" t="str">
            <v>00BU</v>
          </cell>
          <cell r="C2165" t="str">
            <v>Trafford</v>
          </cell>
          <cell r="F2165">
            <v>75</v>
          </cell>
          <cell r="G2165">
            <v>11</v>
          </cell>
          <cell r="H2165">
            <v>108</v>
          </cell>
          <cell r="J2165">
            <v>1</v>
          </cell>
          <cell r="L2165">
            <v>195</v>
          </cell>
          <cell r="M2165">
            <v>1</v>
          </cell>
          <cell r="O2165" t="str">
            <v>00BU</v>
          </cell>
          <cell r="P2165" t="str">
            <v>Trafford</v>
          </cell>
          <cell r="S2165">
            <v>75</v>
          </cell>
          <cell r="T2165">
            <v>7</v>
          </cell>
          <cell r="U2165">
            <v>108</v>
          </cell>
          <cell r="W2165">
            <v>1</v>
          </cell>
          <cell r="Y2165">
            <v>191</v>
          </cell>
          <cell r="AA2165" t="str">
            <v>00BU</v>
          </cell>
          <cell r="AB2165" t="str">
            <v>Trafford</v>
          </cell>
          <cell r="AD2165">
            <v>0</v>
          </cell>
          <cell r="AE2165">
            <v>0</v>
          </cell>
          <cell r="AF2165">
            <v>0</v>
          </cell>
          <cell r="AG2165">
            <v>0</v>
          </cell>
          <cell r="AI2165" t="str">
            <v>00BU</v>
          </cell>
          <cell r="AJ2165" t="str">
            <v>Trafford</v>
          </cell>
          <cell r="AK2165">
            <v>0</v>
          </cell>
          <cell r="AL2165">
            <v>0</v>
          </cell>
          <cell r="AM2165">
            <v>0</v>
          </cell>
        </row>
        <row r="2166">
          <cell r="B2166" t="str">
            <v>00BW</v>
          </cell>
          <cell r="C2166" t="str">
            <v>Wigan</v>
          </cell>
          <cell r="F2166">
            <v>3</v>
          </cell>
          <cell r="G2166">
            <v>8</v>
          </cell>
          <cell r="H2166">
            <v>26</v>
          </cell>
          <cell r="L2166">
            <v>57</v>
          </cell>
          <cell r="M2166">
            <v>0</v>
          </cell>
          <cell r="O2166" t="str">
            <v>00BW</v>
          </cell>
          <cell r="P2166" t="str">
            <v>Wigan</v>
          </cell>
          <cell r="S2166">
            <v>3</v>
          </cell>
          <cell r="T2166">
            <v>9</v>
          </cell>
          <cell r="U2166">
            <v>26</v>
          </cell>
          <cell r="Y2166">
            <v>58</v>
          </cell>
          <cell r="AA2166" t="str">
            <v>00BW</v>
          </cell>
          <cell r="AB2166" t="str">
            <v>Wigan</v>
          </cell>
          <cell r="AD2166">
            <v>0</v>
          </cell>
          <cell r="AE2166">
            <v>0</v>
          </cell>
          <cell r="AF2166">
            <v>0</v>
          </cell>
          <cell r="AG2166">
            <v>0</v>
          </cell>
          <cell r="AI2166" t="str">
            <v>00BW</v>
          </cell>
          <cell r="AJ2166" t="str">
            <v>Wigan</v>
          </cell>
          <cell r="AK2166">
            <v>0</v>
          </cell>
          <cell r="AL2166">
            <v>0</v>
          </cell>
          <cell r="AM2166">
            <v>0</v>
          </cell>
        </row>
        <row r="2167">
          <cell r="B2167" t="str">
            <v>00BX</v>
          </cell>
          <cell r="C2167" t="str">
            <v>Knowsley</v>
          </cell>
          <cell r="G2167">
            <v>0</v>
          </cell>
          <cell r="H2167">
            <v>30</v>
          </cell>
          <cell r="K2167">
            <v>1</v>
          </cell>
          <cell r="L2167">
            <v>31</v>
          </cell>
          <cell r="M2167">
            <v>1</v>
          </cell>
          <cell r="O2167" t="str">
            <v>00BX</v>
          </cell>
          <cell r="P2167" t="str">
            <v>Knowsley</v>
          </cell>
          <cell r="T2167">
            <v>1</v>
          </cell>
          <cell r="U2167">
            <v>30</v>
          </cell>
          <cell r="X2167">
            <v>1</v>
          </cell>
          <cell r="Y2167">
            <v>32</v>
          </cell>
          <cell r="AA2167" t="str">
            <v>00BX</v>
          </cell>
          <cell r="AB2167" t="str">
            <v>Knowsley</v>
          </cell>
          <cell r="AE2167">
            <v>0</v>
          </cell>
          <cell r="AF2167">
            <v>0</v>
          </cell>
          <cell r="AG2167">
            <v>0</v>
          </cell>
          <cell r="AI2167" t="str">
            <v>00BX</v>
          </cell>
          <cell r="AJ2167" t="str">
            <v>Knowsley</v>
          </cell>
          <cell r="AK2167">
            <v>0</v>
          </cell>
          <cell r="AL2167">
            <v>0</v>
          </cell>
          <cell r="AM2167">
            <v>0</v>
          </cell>
        </row>
        <row r="2168">
          <cell r="B2168" t="str">
            <v>00BY</v>
          </cell>
          <cell r="C2168" t="str">
            <v>Liverpool</v>
          </cell>
          <cell r="F2168">
            <v>104</v>
          </cell>
          <cell r="G2168">
            <v>77</v>
          </cell>
          <cell r="H2168">
            <v>347</v>
          </cell>
          <cell r="L2168">
            <v>680</v>
          </cell>
          <cell r="M2168">
            <v>0</v>
          </cell>
          <cell r="O2168" t="str">
            <v>00BY</v>
          </cell>
          <cell r="P2168" t="str">
            <v>Liverpool</v>
          </cell>
          <cell r="S2168">
            <v>104</v>
          </cell>
          <cell r="T2168">
            <v>77</v>
          </cell>
          <cell r="U2168">
            <v>347</v>
          </cell>
          <cell r="Y2168">
            <v>680</v>
          </cell>
          <cell r="AA2168" t="str">
            <v>00BY</v>
          </cell>
          <cell r="AB2168" t="str">
            <v>Liverpool</v>
          </cell>
          <cell r="AD2168">
            <v>0</v>
          </cell>
          <cell r="AE2168">
            <v>0</v>
          </cell>
          <cell r="AF2168">
            <v>0</v>
          </cell>
          <cell r="AG2168">
            <v>0</v>
          </cell>
          <cell r="AI2168" t="str">
            <v>00BY</v>
          </cell>
          <cell r="AJ2168" t="str">
            <v>Liverpool</v>
          </cell>
          <cell r="AK2168">
            <v>0</v>
          </cell>
          <cell r="AL2168">
            <v>0</v>
          </cell>
          <cell r="AM2168">
            <v>0</v>
          </cell>
        </row>
        <row r="2169">
          <cell r="B2169" t="str">
            <v>00BZ</v>
          </cell>
          <cell r="C2169" t="str">
            <v>St Helens</v>
          </cell>
          <cell r="G2169">
            <v>3</v>
          </cell>
          <cell r="H2169">
            <v>5</v>
          </cell>
          <cell r="J2169">
            <v>2</v>
          </cell>
          <cell r="L2169">
            <v>10</v>
          </cell>
          <cell r="M2169">
            <v>2</v>
          </cell>
          <cell r="O2169" t="str">
            <v>00BZ</v>
          </cell>
          <cell r="P2169" t="str">
            <v>St Helens</v>
          </cell>
          <cell r="T2169">
            <v>1</v>
          </cell>
          <cell r="U2169">
            <v>5</v>
          </cell>
          <cell r="W2169">
            <v>2</v>
          </cell>
          <cell r="Y2169">
            <v>8</v>
          </cell>
          <cell r="AA2169" t="str">
            <v>00BZ</v>
          </cell>
          <cell r="AB2169" t="str">
            <v>St Helens</v>
          </cell>
          <cell r="AD2169">
            <v>0</v>
          </cell>
          <cell r="AE2169">
            <v>0</v>
          </cell>
          <cell r="AF2169">
            <v>0</v>
          </cell>
          <cell r="AG2169">
            <v>0</v>
          </cell>
          <cell r="AI2169" t="str">
            <v>00BZ</v>
          </cell>
          <cell r="AJ2169" t="str">
            <v>St Helens</v>
          </cell>
          <cell r="AK2169">
            <v>0</v>
          </cell>
          <cell r="AL2169">
            <v>0</v>
          </cell>
          <cell r="AM2169">
            <v>0</v>
          </cell>
        </row>
        <row r="2170">
          <cell r="B2170" t="str">
            <v>00CA</v>
          </cell>
          <cell r="C2170" t="str">
            <v>Sefton</v>
          </cell>
          <cell r="F2170">
            <v>29</v>
          </cell>
          <cell r="G2170">
            <v>3</v>
          </cell>
          <cell r="H2170">
            <v>69</v>
          </cell>
          <cell r="L2170">
            <v>101</v>
          </cell>
          <cell r="M2170">
            <v>0</v>
          </cell>
          <cell r="O2170" t="str">
            <v>00CA</v>
          </cell>
          <cell r="P2170" t="str">
            <v>Sefton</v>
          </cell>
          <cell r="S2170">
            <v>29</v>
          </cell>
          <cell r="T2170">
            <v>2</v>
          </cell>
          <cell r="U2170">
            <v>69</v>
          </cell>
          <cell r="Y2170">
            <v>100</v>
          </cell>
          <cell r="AA2170" t="str">
            <v>00CA</v>
          </cell>
          <cell r="AB2170" t="str">
            <v>Sefton</v>
          </cell>
          <cell r="AD2170">
            <v>0</v>
          </cell>
          <cell r="AE2170">
            <v>0</v>
          </cell>
          <cell r="AF2170">
            <v>0</v>
          </cell>
          <cell r="AG2170">
            <v>0</v>
          </cell>
          <cell r="AI2170" t="str">
            <v>00CA</v>
          </cell>
          <cell r="AJ2170" t="str">
            <v>Sefton</v>
          </cell>
          <cell r="AK2170">
            <v>0</v>
          </cell>
          <cell r="AL2170">
            <v>0</v>
          </cell>
          <cell r="AM2170">
            <v>0</v>
          </cell>
        </row>
        <row r="2171">
          <cell r="B2171" t="str">
            <v>00CB</v>
          </cell>
          <cell r="C2171" t="str">
            <v>Wirral</v>
          </cell>
          <cell r="G2171">
            <v>11</v>
          </cell>
          <cell r="H2171">
            <v>46</v>
          </cell>
          <cell r="I2171">
            <v>8</v>
          </cell>
          <cell r="K2171">
            <v>3</v>
          </cell>
          <cell r="L2171">
            <v>76</v>
          </cell>
          <cell r="M2171">
            <v>3</v>
          </cell>
          <cell r="O2171" t="str">
            <v>00CB</v>
          </cell>
          <cell r="P2171" t="str">
            <v>Wirral</v>
          </cell>
          <cell r="T2171">
            <v>11</v>
          </cell>
          <cell r="U2171">
            <v>46</v>
          </cell>
          <cell r="V2171">
            <v>8</v>
          </cell>
          <cell r="X2171">
            <v>3</v>
          </cell>
          <cell r="Y2171">
            <v>76</v>
          </cell>
          <cell r="AA2171" t="str">
            <v>00CB</v>
          </cell>
          <cell r="AB2171" t="str">
            <v>Wirral</v>
          </cell>
          <cell r="AD2171">
            <v>0</v>
          </cell>
          <cell r="AE2171">
            <v>0</v>
          </cell>
          <cell r="AF2171">
            <v>0</v>
          </cell>
          <cell r="AG2171">
            <v>0</v>
          </cell>
          <cell r="AI2171" t="str">
            <v>00CB</v>
          </cell>
          <cell r="AJ2171" t="str">
            <v>Wirral</v>
          </cell>
          <cell r="AK2171">
            <v>0</v>
          </cell>
          <cell r="AL2171">
            <v>0</v>
          </cell>
          <cell r="AM2171">
            <v>0</v>
          </cell>
        </row>
        <row r="2172">
          <cell r="B2172" t="str">
            <v>00CC</v>
          </cell>
          <cell r="C2172" t="str">
            <v>Barnsley</v>
          </cell>
          <cell r="F2172">
            <v>12</v>
          </cell>
          <cell r="G2172">
            <v>7</v>
          </cell>
          <cell r="H2172">
            <v>121</v>
          </cell>
          <cell r="I2172">
            <v>21</v>
          </cell>
          <cell r="L2172">
            <v>170</v>
          </cell>
          <cell r="M2172">
            <v>0</v>
          </cell>
          <cell r="O2172" t="str">
            <v>00CC</v>
          </cell>
          <cell r="P2172" t="str">
            <v>Barnsley</v>
          </cell>
          <cell r="S2172">
            <v>12</v>
          </cell>
          <cell r="T2172">
            <v>7</v>
          </cell>
          <cell r="U2172">
            <v>121</v>
          </cell>
          <cell r="V2172">
            <v>21</v>
          </cell>
          <cell r="Y2172">
            <v>170</v>
          </cell>
          <cell r="AA2172" t="str">
            <v>00CC</v>
          </cell>
          <cell r="AB2172" t="str">
            <v>Barnsley</v>
          </cell>
          <cell r="AD2172">
            <v>0</v>
          </cell>
          <cell r="AE2172">
            <v>0</v>
          </cell>
          <cell r="AF2172">
            <v>0</v>
          </cell>
          <cell r="AG2172">
            <v>0</v>
          </cell>
          <cell r="AI2172" t="str">
            <v>00CC</v>
          </cell>
          <cell r="AJ2172" t="str">
            <v>Barnsley</v>
          </cell>
          <cell r="AK2172">
            <v>9</v>
          </cell>
          <cell r="AL2172">
            <v>0</v>
          </cell>
          <cell r="AM2172">
            <v>0</v>
          </cell>
        </row>
        <row r="2173">
          <cell r="B2173" t="str">
            <v>00CE</v>
          </cell>
          <cell r="C2173" t="str">
            <v>Doncaster</v>
          </cell>
          <cell r="F2173">
            <v>14</v>
          </cell>
          <cell r="G2173">
            <v>15</v>
          </cell>
          <cell r="H2173">
            <v>102</v>
          </cell>
          <cell r="L2173">
            <v>131</v>
          </cell>
          <cell r="M2173">
            <v>0</v>
          </cell>
          <cell r="O2173" t="str">
            <v>00CE</v>
          </cell>
          <cell r="P2173" t="str">
            <v>Doncaster</v>
          </cell>
          <cell r="S2173">
            <v>14</v>
          </cell>
          <cell r="T2173">
            <v>13</v>
          </cell>
          <cell r="U2173">
            <v>102</v>
          </cell>
          <cell r="Y2173">
            <v>129</v>
          </cell>
          <cell r="AA2173" t="str">
            <v>00CE</v>
          </cell>
          <cell r="AB2173" t="str">
            <v>Doncaster</v>
          </cell>
          <cell r="AD2173">
            <v>0</v>
          </cell>
          <cell r="AE2173">
            <v>0</v>
          </cell>
          <cell r="AF2173">
            <v>0</v>
          </cell>
          <cell r="AG2173">
            <v>0</v>
          </cell>
          <cell r="AI2173" t="str">
            <v>00CE</v>
          </cell>
          <cell r="AJ2173" t="str">
            <v>Doncaster</v>
          </cell>
          <cell r="AK2173">
            <v>0</v>
          </cell>
          <cell r="AL2173">
            <v>0</v>
          </cell>
          <cell r="AM2173">
            <v>0</v>
          </cell>
        </row>
        <row r="2174">
          <cell r="B2174" t="str">
            <v>00CF</v>
          </cell>
          <cell r="C2174" t="str">
            <v>Rotherham</v>
          </cell>
          <cell r="F2174">
            <v>101</v>
          </cell>
          <cell r="G2174">
            <v>6</v>
          </cell>
          <cell r="H2174">
            <v>175</v>
          </cell>
          <cell r="L2174">
            <v>282</v>
          </cell>
          <cell r="M2174">
            <v>0</v>
          </cell>
          <cell r="O2174" t="str">
            <v>00CF</v>
          </cell>
          <cell r="P2174" t="str">
            <v>Rotherham</v>
          </cell>
          <cell r="S2174">
            <v>101</v>
          </cell>
          <cell r="T2174">
            <v>8</v>
          </cell>
          <cell r="U2174">
            <v>175</v>
          </cell>
          <cell r="Y2174">
            <v>284</v>
          </cell>
          <cell r="AA2174" t="str">
            <v>00CF</v>
          </cell>
          <cell r="AB2174" t="str">
            <v>Rotherham</v>
          </cell>
          <cell r="AD2174">
            <v>0</v>
          </cell>
          <cell r="AE2174">
            <v>0</v>
          </cell>
          <cell r="AF2174">
            <v>0</v>
          </cell>
          <cell r="AG2174">
            <v>0</v>
          </cell>
          <cell r="AI2174" t="str">
            <v>00CF</v>
          </cell>
          <cell r="AJ2174" t="str">
            <v>Rotherham</v>
          </cell>
          <cell r="AK2174">
            <v>0</v>
          </cell>
          <cell r="AL2174">
            <v>0</v>
          </cell>
          <cell r="AM2174">
            <v>0</v>
          </cell>
        </row>
        <row r="2175">
          <cell r="B2175" t="str">
            <v>00CG</v>
          </cell>
          <cell r="C2175" t="str">
            <v>Sheffield</v>
          </cell>
          <cell r="F2175">
            <v>56</v>
          </cell>
          <cell r="G2175">
            <v>25</v>
          </cell>
          <cell r="H2175">
            <v>115</v>
          </cell>
          <cell r="I2175">
            <v>5</v>
          </cell>
          <cell r="L2175">
            <v>233</v>
          </cell>
          <cell r="M2175">
            <v>0</v>
          </cell>
          <cell r="O2175" t="str">
            <v>00CG</v>
          </cell>
          <cell r="P2175" t="str">
            <v>Sheffield</v>
          </cell>
          <cell r="S2175">
            <v>56</v>
          </cell>
          <cell r="T2175">
            <v>26</v>
          </cell>
          <cell r="U2175">
            <v>115</v>
          </cell>
          <cell r="V2175">
            <v>5</v>
          </cell>
          <cell r="Y2175">
            <v>234</v>
          </cell>
          <cell r="AA2175" t="str">
            <v>00CG</v>
          </cell>
          <cell r="AB2175" t="str">
            <v>Sheffield</v>
          </cell>
          <cell r="AD2175">
            <v>0</v>
          </cell>
          <cell r="AE2175">
            <v>0</v>
          </cell>
          <cell r="AF2175">
            <v>0</v>
          </cell>
          <cell r="AG2175">
            <v>0</v>
          </cell>
          <cell r="AI2175" t="str">
            <v>00CG</v>
          </cell>
          <cell r="AJ2175" t="str">
            <v>Sheffield</v>
          </cell>
          <cell r="AK2175">
            <v>0</v>
          </cell>
          <cell r="AL2175">
            <v>0</v>
          </cell>
          <cell r="AM2175">
            <v>0</v>
          </cell>
        </row>
        <row r="2176">
          <cell r="B2176" t="str">
            <v>00CH</v>
          </cell>
          <cell r="C2176" t="str">
            <v>Gateshead</v>
          </cell>
          <cell r="D2176">
            <v>3</v>
          </cell>
          <cell r="G2176">
            <v>1</v>
          </cell>
          <cell r="H2176">
            <v>19</v>
          </cell>
          <cell r="I2176">
            <v>15</v>
          </cell>
          <cell r="L2176">
            <v>38</v>
          </cell>
          <cell r="M2176">
            <v>0</v>
          </cell>
          <cell r="O2176" t="str">
            <v>00CH</v>
          </cell>
          <cell r="P2176" t="str">
            <v>Gateshead</v>
          </cell>
          <cell r="Q2176">
            <v>3</v>
          </cell>
          <cell r="T2176">
            <v>1</v>
          </cell>
          <cell r="U2176">
            <v>19</v>
          </cell>
          <cell r="V2176">
            <v>15</v>
          </cell>
          <cell r="Y2176">
            <v>38</v>
          </cell>
          <cell r="AA2176" t="str">
            <v>00CH</v>
          </cell>
          <cell r="AB2176" t="str">
            <v>Gateshead</v>
          </cell>
          <cell r="AC2176">
            <v>0</v>
          </cell>
          <cell r="AD2176">
            <v>0</v>
          </cell>
          <cell r="AE2176">
            <v>0</v>
          </cell>
          <cell r="AF2176">
            <v>0</v>
          </cell>
          <cell r="AG2176">
            <v>0</v>
          </cell>
          <cell r="AI2176" t="str">
            <v>00CH</v>
          </cell>
          <cell r="AJ2176" t="str">
            <v>Gateshead</v>
          </cell>
          <cell r="AK2176">
            <v>0</v>
          </cell>
          <cell r="AL2176">
            <v>0</v>
          </cell>
          <cell r="AM2176">
            <v>0</v>
          </cell>
        </row>
        <row r="2177">
          <cell r="B2177" t="str">
            <v>00CJ</v>
          </cell>
          <cell r="C2177" t="str">
            <v>Newcastle upon Tyne</v>
          </cell>
          <cell r="F2177">
            <v>20</v>
          </cell>
          <cell r="G2177">
            <v>2</v>
          </cell>
          <cell r="H2177">
            <v>46</v>
          </cell>
          <cell r="L2177">
            <v>96</v>
          </cell>
          <cell r="M2177">
            <v>0</v>
          </cell>
          <cell r="O2177" t="str">
            <v>00CJ</v>
          </cell>
          <cell r="P2177" t="str">
            <v>Newcastle upon Tyne</v>
          </cell>
          <cell r="S2177">
            <v>20</v>
          </cell>
          <cell r="T2177">
            <v>3</v>
          </cell>
          <cell r="U2177">
            <v>46</v>
          </cell>
          <cell r="Y2177">
            <v>97</v>
          </cell>
          <cell r="AA2177" t="str">
            <v>00CJ</v>
          </cell>
          <cell r="AB2177" t="str">
            <v>Newcastle upon Tyne</v>
          </cell>
          <cell r="AD2177">
            <v>0</v>
          </cell>
          <cell r="AE2177">
            <v>0</v>
          </cell>
          <cell r="AF2177">
            <v>0</v>
          </cell>
          <cell r="AG2177">
            <v>0</v>
          </cell>
          <cell r="AI2177" t="str">
            <v>00CJ</v>
          </cell>
          <cell r="AJ2177" t="str">
            <v>Newcastle upon Tyne</v>
          </cell>
          <cell r="AK2177">
            <v>0</v>
          </cell>
          <cell r="AL2177">
            <v>0</v>
          </cell>
          <cell r="AM2177">
            <v>0</v>
          </cell>
        </row>
        <row r="2178">
          <cell r="B2178" t="str">
            <v>00CK</v>
          </cell>
          <cell r="C2178" t="str">
            <v>North Tyneside</v>
          </cell>
          <cell r="F2178">
            <v>5</v>
          </cell>
          <cell r="G2178">
            <v>4</v>
          </cell>
          <cell r="H2178">
            <v>71</v>
          </cell>
          <cell r="L2178">
            <v>80</v>
          </cell>
          <cell r="M2178">
            <v>0</v>
          </cell>
          <cell r="O2178" t="str">
            <v>00CK</v>
          </cell>
          <cell r="P2178" t="str">
            <v>North Tyneside</v>
          </cell>
          <cell r="S2178">
            <v>5</v>
          </cell>
          <cell r="T2178">
            <v>4</v>
          </cell>
          <cell r="U2178">
            <v>71</v>
          </cell>
          <cell r="Y2178">
            <v>80</v>
          </cell>
          <cell r="AA2178" t="str">
            <v>00CK</v>
          </cell>
          <cell r="AB2178" t="str">
            <v>North Tyneside</v>
          </cell>
          <cell r="AD2178">
            <v>0</v>
          </cell>
          <cell r="AE2178">
            <v>0</v>
          </cell>
          <cell r="AF2178">
            <v>0</v>
          </cell>
          <cell r="AG2178">
            <v>0</v>
          </cell>
          <cell r="AI2178" t="str">
            <v>00CK</v>
          </cell>
          <cell r="AJ2178" t="str">
            <v>North Tyneside</v>
          </cell>
          <cell r="AK2178">
            <v>0</v>
          </cell>
          <cell r="AL2178">
            <v>0</v>
          </cell>
          <cell r="AM2178">
            <v>0</v>
          </cell>
        </row>
        <row r="2179">
          <cell r="B2179" t="str">
            <v>00CL</v>
          </cell>
          <cell r="C2179" t="str">
            <v>South Tyneside</v>
          </cell>
          <cell r="G2179">
            <v>1</v>
          </cell>
          <cell r="H2179">
            <v>25</v>
          </cell>
          <cell r="K2179">
            <v>1</v>
          </cell>
          <cell r="L2179">
            <v>27</v>
          </cell>
          <cell r="M2179">
            <v>1</v>
          </cell>
          <cell r="O2179" t="str">
            <v>00CL</v>
          </cell>
          <cell r="P2179" t="str">
            <v>South Tyneside</v>
          </cell>
          <cell r="T2179">
            <v>1</v>
          </cell>
          <cell r="U2179">
            <v>25</v>
          </cell>
          <cell r="X2179">
            <v>1</v>
          </cell>
          <cell r="Y2179">
            <v>27</v>
          </cell>
          <cell r="AA2179" t="str">
            <v>00CL</v>
          </cell>
          <cell r="AB2179" t="str">
            <v>South Tyneside</v>
          </cell>
          <cell r="AD2179">
            <v>0</v>
          </cell>
          <cell r="AE2179">
            <v>0</v>
          </cell>
          <cell r="AF2179">
            <v>0</v>
          </cell>
          <cell r="AG2179">
            <v>0</v>
          </cell>
          <cell r="AI2179" t="str">
            <v>00CL</v>
          </cell>
          <cell r="AJ2179" t="str">
            <v>South Tyneside</v>
          </cell>
          <cell r="AK2179">
            <v>0</v>
          </cell>
          <cell r="AL2179">
            <v>0</v>
          </cell>
          <cell r="AM2179">
            <v>0</v>
          </cell>
        </row>
        <row r="2180">
          <cell r="B2180" t="str">
            <v>00CM</v>
          </cell>
          <cell r="C2180" t="str">
            <v>Sunderland</v>
          </cell>
          <cell r="F2180">
            <v>16</v>
          </cell>
          <cell r="G2180">
            <v>1</v>
          </cell>
          <cell r="H2180">
            <v>237</v>
          </cell>
          <cell r="K2180">
            <v>6</v>
          </cell>
          <cell r="L2180">
            <v>260</v>
          </cell>
          <cell r="M2180">
            <v>6</v>
          </cell>
          <cell r="O2180" t="str">
            <v>00CM</v>
          </cell>
          <cell r="P2180" t="str">
            <v>Sunderland</v>
          </cell>
          <cell r="S2180">
            <v>16</v>
          </cell>
          <cell r="T2180">
            <v>2</v>
          </cell>
          <cell r="U2180">
            <v>237</v>
          </cell>
          <cell r="X2180">
            <v>6</v>
          </cell>
          <cell r="Y2180">
            <v>261</v>
          </cell>
          <cell r="AA2180" t="str">
            <v>00CM</v>
          </cell>
          <cell r="AB2180" t="str">
            <v>Sunderland</v>
          </cell>
          <cell r="AD2180">
            <v>0</v>
          </cell>
          <cell r="AE2180">
            <v>0</v>
          </cell>
          <cell r="AF2180">
            <v>0</v>
          </cell>
          <cell r="AG2180">
            <v>0</v>
          </cell>
          <cell r="AI2180" t="str">
            <v>00CM</v>
          </cell>
          <cell r="AJ2180" t="str">
            <v>Sunderland</v>
          </cell>
          <cell r="AK2180">
            <v>0</v>
          </cell>
          <cell r="AL2180">
            <v>0</v>
          </cell>
          <cell r="AM2180">
            <v>0</v>
          </cell>
        </row>
        <row r="2181">
          <cell r="B2181" t="str">
            <v>00CN</v>
          </cell>
          <cell r="C2181" t="str">
            <v>Birmingham</v>
          </cell>
          <cell r="D2181">
            <v>10</v>
          </cell>
          <cell r="F2181">
            <v>275</v>
          </cell>
          <cell r="G2181">
            <v>98</v>
          </cell>
          <cell r="H2181">
            <v>362</v>
          </cell>
          <cell r="J2181">
            <v>3</v>
          </cell>
          <cell r="K2181">
            <v>6</v>
          </cell>
          <cell r="L2181">
            <v>791</v>
          </cell>
          <cell r="M2181">
            <v>9</v>
          </cell>
          <cell r="O2181" t="str">
            <v>00CN</v>
          </cell>
          <cell r="P2181" t="str">
            <v>Birmingham</v>
          </cell>
          <cell r="Q2181">
            <v>10</v>
          </cell>
          <cell r="S2181">
            <v>275</v>
          </cell>
          <cell r="T2181">
            <v>90</v>
          </cell>
          <cell r="U2181">
            <v>362</v>
          </cell>
          <cell r="W2181">
            <v>3</v>
          </cell>
          <cell r="X2181">
            <v>4</v>
          </cell>
          <cell r="Y2181">
            <v>781</v>
          </cell>
          <cell r="AA2181" t="str">
            <v>00CN</v>
          </cell>
          <cell r="AB2181" t="str">
            <v>Birmingham</v>
          </cell>
          <cell r="AC2181">
            <v>0</v>
          </cell>
          <cell r="AD2181">
            <v>0</v>
          </cell>
          <cell r="AE2181">
            <v>0</v>
          </cell>
          <cell r="AF2181">
            <v>0</v>
          </cell>
          <cell r="AG2181">
            <v>0</v>
          </cell>
          <cell r="AI2181" t="str">
            <v>00CN</v>
          </cell>
          <cell r="AJ2181" t="str">
            <v>Birmingham</v>
          </cell>
          <cell r="AK2181">
            <v>31</v>
          </cell>
          <cell r="AL2181">
            <v>6</v>
          </cell>
          <cell r="AM2181">
            <v>0</v>
          </cell>
        </row>
        <row r="2182">
          <cell r="B2182" t="str">
            <v>00CQ</v>
          </cell>
          <cell r="C2182" t="str">
            <v>Coventry</v>
          </cell>
          <cell r="D2182">
            <v>32</v>
          </cell>
          <cell r="F2182">
            <v>27</v>
          </cell>
          <cell r="G2182">
            <v>16</v>
          </cell>
          <cell r="H2182">
            <v>58</v>
          </cell>
          <cell r="I2182">
            <v>7</v>
          </cell>
          <cell r="J2182">
            <v>1</v>
          </cell>
          <cell r="K2182">
            <v>1</v>
          </cell>
          <cell r="L2182">
            <v>143</v>
          </cell>
          <cell r="M2182">
            <v>2</v>
          </cell>
          <cell r="O2182" t="str">
            <v>00CQ</v>
          </cell>
          <cell r="P2182" t="str">
            <v>Coventry</v>
          </cell>
          <cell r="Q2182">
            <v>32</v>
          </cell>
          <cell r="S2182">
            <v>27</v>
          </cell>
          <cell r="T2182">
            <v>16</v>
          </cell>
          <cell r="U2182">
            <v>58</v>
          </cell>
          <cell r="V2182">
            <v>7</v>
          </cell>
          <cell r="W2182">
            <v>1</v>
          </cell>
          <cell r="X2182">
            <v>1</v>
          </cell>
          <cell r="Y2182">
            <v>143</v>
          </cell>
          <cell r="AA2182" t="str">
            <v>00CQ</v>
          </cell>
          <cell r="AB2182" t="str">
            <v>Coventry</v>
          </cell>
          <cell r="AC2182">
            <v>0</v>
          </cell>
          <cell r="AD2182">
            <v>0</v>
          </cell>
          <cell r="AE2182">
            <v>0</v>
          </cell>
          <cell r="AF2182">
            <v>0</v>
          </cell>
          <cell r="AG2182">
            <v>0</v>
          </cell>
          <cell r="AI2182" t="str">
            <v>00CQ</v>
          </cell>
          <cell r="AJ2182" t="str">
            <v>Coventry</v>
          </cell>
          <cell r="AK2182">
            <v>0</v>
          </cell>
          <cell r="AL2182">
            <v>0</v>
          </cell>
          <cell r="AM2182">
            <v>0</v>
          </cell>
        </row>
        <row r="2183">
          <cell r="B2183" t="str">
            <v>00CR</v>
          </cell>
          <cell r="C2183" t="str">
            <v>Dudley</v>
          </cell>
          <cell r="D2183">
            <v>11</v>
          </cell>
          <cell r="F2183">
            <v>71</v>
          </cell>
          <cell r="G2183">
            <v>14</v>
          </cell>
          <cell r="H2183">
            <v>96</v>
          </cell>
          <cell r="K2183">
            <v>1</v>
          </cell>
          <cell r="L2183">
            <v>193</v>
          </cell>
          <cell r="M2183">
            <v>1</v>
          </cell>
          <cell r="O2183" t="str">
            <v>00CR</v>
          </cell>
          <cell r="P2183" t="str">
            <v>Dudley</v>
          </cell>
          <cell r="Q2183">
            <v>11</v>
          </cell>
          <cell r="S2183">
            <v>71</v>
          </cell>
          <cell r="T2183">
            <v>14</v>
          </cell>
          <cell r="U2183">
            <v>96</v>
          </cell>
          <cell r="X2183">
            <v>1</v>
          </cell>
          <cell r="Y2183">
            <v>193</v>
          </cell>
          <cell r="AA2183" t="str">
            <v>00CR</v>
          </cell>
          <cell r="AB2183" t="str">
            <v>Dudley</v>
          </cell>
          <cell r="AC2183">
            <v>0</v>
          </cell>
          <cell r="AD2183">
            <v>36</v>
          </cell>
          <cell r="AE2183">
            <v>5</v>
          </cell>
          <cell r="AF2183">
            <v>36</v>
          </cell>
          <cell r="AG2183">
            <v>41</v>
          </cell>
          <cell r="AI2183" t="str">
            <v>00CR</v>
          </cell>
          <cell r="AJ2183" t="str">
            <v>Dudley</v>
          </cell>
          <cell r="AK2183">
            <v>0</v>
          </cell>
          <cell r="AL2183">
            <v>0</v>
          </cell>
          <cell r="AM2183">
            <v>0</v>
          </cell>
        </row>
        <row r="2184">
          <cell r="B2184" t="str">
            <v>00CS</v>
          </cell>
          <cell r="C2184" t="str">
            <v>Sandwell</v>
          </cell>
          <cell r="D2184">
            <v>24</v>
          </cell>
          <cell r="F2184">
            <v>54</v>
          </cell>
          <cell r="G2184">
            <v>28</v>
          </cell>
          <cell r="H2184">
            <v>91</v>
          </cell>
          <cell r="J2184">
            <v>1</v>
          </cell>
          <cell r="L2184">
            <v>198</v>
          </cell>
          <cell r="M2184">
            <v>1</v>
          </cell>
          <cell r="O2184" t="str">
            <v>00CS</v>
          </cell>
          <cell r="P2184" t="str">
            <v>Sandwell</v>
          </cell>
          <cell r="Q2184">
            <v>24</v>
          </cell>
          <cell r="S2184">
            <v>54</v>
          </cell>
          <cell r="T2184">
            <v>25</v>
          </cell>
          <cell r="U2184">
            <v>91</v>
          </cell>
          <cell r="W2184">
            <v>1</v>
          </cell>
          <cell r="Y2184">
            <v>195</v>
          </cell>
          <cell r="AA2184" t="str">
            <v>00CS</v>
          </cell>
          <cell r="AB2184" t="str">
            <v>Sandwell</v>
          </cell>
          <cell r="AC2184">
            <v>0</v>
          </cell>
          <cell r="AD2184">
            <v>0</v>
          </cell>
          <cell r="AE2184">
            <v>0</v>
          </cell>
          <cell r="AF2184">
            <v>0</v>
          </cell>
          <cell r="AG2184">
            <v>0</v>
          </cell>
          <cell r="AI2184" t="str">
            <v>00CS</v>
          </cell>
          <cell r="AJ2184" t="str">
            <v>Sandwell</v>
          </cell>
          <cell r="AK2184">
            <v>0</v>
          </cell>
          <cell r="AL2184">
            <v>0</v>
          </cell>
          <cell r="AM2184">
            <v>0</v>
          </cell>
        </row>
        <row r="2185">
          <cell r="B2185" t="str">
            <v>00CT</v>
          </cell>
          <cell r="C2185" t="str">
            <v>Solihull</v>
          </cell>
          <cell r="F2185">
            <v>5</v>
          </cell>
          <cell r="G2185">
            <v>8</v>
          </cell>
          <cell r="H2185">
            <v>34</v>
          </cell>
          <cell r="L2185">
            <v>76</v>
          </cell>
          <cell r="M2185">
            <v>0</v>
          </cell>
          <cell r="O2185" t="str">
            <v>00CT</v>
          </cell>
          <cell r="P2185" t="str">
            <v>Solihull</v>
          </cell>
          <cell r="S2185">
            <v>5</v>
          </cell>
          <cell r="T2185">
            <v>12</v>
          </cell>
          <cell r="U2185">
            <v>34</v>
          </cell>
          <cell r="Y2185">
            <v>80</v>
          </cell>
          <cell r="AA2185" t="str">
            <v>00CT</v>
          </cell>
          <cell r="AB2185" t="str">
            <v>Solihull</v>
          </cell>
          <cell r="AD2185">
            <v>0</v>
          </cell>
          <cell r="AE2185">
            <v>0</v>
          </cell>
          <cell r="AF2185">
            <v>0</v>
          </cell>
          <cell r="AG2185">
            <v>0</v>
          </cell>
          <cell r="AI2185" t="str">
            <v>00CT</v>
          </cell>
          <cell r="AJ2185" t="str">
            <v>Solihull</v>
          </cell>
          <cell r="AK2185">
            <v>0</v>
          </cell>
          <cell r="AL2185">
            <v>0</v>
          </cell>
          <cell r="AM2185">
            <v>0</v>
          </cell>
        </row>
        <row r="2186">
          <cell r="B2186" t="str">
            <v>00CU</v>
          </cell>
          <cell r="C2186" t="str">
            <v>Walsall</v>
          </cell>
          <cell r="D2186">
            <v>55</v>
          </cell>
          <cell r="F2186">
            <v>87</v>
          </cell>
          <cell r="G2186">
            <v>25</v>
          </cell>
          <cell r="H2186">
            <v>197</v>
          </cell>
          <cell r="J2186">
            <v>2</v>
          </cell>
          <cell r="L2186">
            <v>366</v>
          </cell>
          <cell r="M2186">
            <v>2</v>
          </cell>
          <cell r="O2186" t="str">
            <v>00CU</v>
          </cell>
          <cell r="P2186" t="str">
            <v>Walsall</v>
          </cell>
          <cell r="Q2186">
            <v>55</v>
          </cell>
          <cell r="S2186">
            <v>87</v>
          </cell>
          <cell r="T2186">
            <v>28</v>
          </cell>
          <cell r="U2186">
            <v>197</v>
          </cell>
          <cell r="W2186">
            <v>2</v>
          </cell>
          <cell r="Y2186">
            <v>369</v>
          </cell>
          <cell r="AA2186" t="str">
            <v>00CU</v>
          </cell>
          <cell r="AB2186" t="str">
            <v>Walsall</v>
          </cell>
          <cell r="AC2186">
            <v>0</v>
          </cell>
          <cell r="AD2186">
            <v>12</v>
          </cell>
          <cell r="AE2186">
            <v>0</v>
          </cell>
          <cell r="AF2186">
            <v>12</v>
          </cell>
          <cell r="AG2186">
            <v>12</v>
          </cell>
          <cell r="AI2186" t="str">
            <v>00CU</v>
          </cell>
          <cell r="AJ2186" t="str">
            <v>Walsall</v>
          </cell>
          <cell r="AK2186">
            <v>0</v>
          </cell>
          <cell r="AL2186">
            <v>0</v>
          </cell>
          <cell r="AM2186">
            <v>0</v>
          </cell>
        </row>
        <row r="2187">
          <cell r="B2187" t="str">
            <v>00CW</v>
          </cell>
          <cell r="C2187" t="str">
            <v>Wolverhampton</v>
          </cell>
          <cell r="F2187">
            <v>17</v>
          </cell>
          <cell r="G2187">
            <v>18</v>
          </cell>
          <cell r="H2187">
            <v>78</v>
          </cell>
          <cell r="I2187">
            <v>1</v>
          </cell>
          <cell r="L2187">
            <v>114</v>
          </cell>
          <cell r="M2187">
            <v>0</v>
          </cell>
          <cell r="O2187" t="str">
            <v>00CW</v>
          </cell>
          <cell r="P2187" t="str">
            <v>Wolverhampton</v>
          </cell>
          <cell r="S2187">
            <v>17</v>
          </cell>
          <cell r="T2187">
            <v>16</v>
          </cell>
          <cell r="U2187">
            <v>78</v>
          </cell>
          <cell r="V2187">
            <v>1</v>
          </cell>
          <cell r="X2187">
            <v>1</v>
          </cell>
          <cell r="Y2187">
            <v>113</v>
          </cell>
          <cell r="AA2187" t="str">
            <v>00CW</v>
          </cell>
          <cell r="AB2187" t="str">
            <v>Wolverhampton</v>
          </cell>
          <cell r="AD2187">
            <v>0</v>
          </cell>
          <cell r="AE2187">
            <v>0</v>
          </cell>
          <cell r="AF2187">
            <v>0</v>
          </cell>
          <cell r="AG2187">
            <v>0</v>
          </cell>
          <cell r="AI2187" t="str">
            <v>00CW</v>
          </cell>
          <cell r="AJ2187" t="str">
            <v>Wolverhampton</v>
          </cell>
          <cell r="AK2187">
            <v>0</v>
          </cell>
          <cell r="AL2187">
            <v>0</v>
          </cell>
          <cell r="AM2187">
            <v>0</v>
          </cell>
        </row>
        <row r="2188">
          <cell r="B2188" t="str">
            <v>00CX</v>
          </cell>
          <cell r="C2188" t="str">
            <v>Bradford</v>
          </cell>
          <cell r="F2188">
            <v>39</v>
          </cell>
          <cell r="G2188">
            <v>26</v>
          </cell>
          <cell r="H2188">
            <v>155</v>
          </cell>
          <cell r="I2188">
            <v>6</v>
          </cell>
          <cell r="J2188">
            <v>11</v>
          </cell>
          <cell r="K2188">
            <v>1</v>
          </cell>
          <cell r="L2188">
            <v>238</v>
          </cell>
          <cell r="M2188">
            <v>12</v>
          </cell>
          <cell r="O2188" t="str">
            <v>00CX</v>
          </cell>
          <cell r="P2188" t="str">
            <v>Bradford</v>
          </cell>
          <cell r="S2188">
            <v>39</v>
          </cell>
          <cell r="T2188">
            <v>25</v>
          </cell>
          <cell r="U2188">
            <v>155</v>
          </cell>
          <cell r="V2188">
            <v>6</v>
          </cell>
          <cell r="W2188">
            <v>11</v>
          </cell>
          <cell r="X2188">
            <v>1</v>
          </cell>
          <cell r="Y2188">
            <v>237</v>
          </cell>
          <cell r="AA2188" t="str">
            <v>00CX</v>
          </cell>
          <cell r="AB2188" t="str">
            <v>Bradford</v>
          </cell>
          <cell r="AD2188">
            <v>0</v>
          </cell>
          <cell r="AE2188">
            <v>14</v>
          </cell>
          <cell r="AF2188">
            <v>0</v>
          </cell>
          <cell r="AG2188">
            <v>14</v>
          </cell>
          <cell r="AI2188" t="str">
            <v>00CX</v>
          </cell>
          <cell r="AJ2188" t="str">
            <v>Bradford</v>
          </cell>
          <cell r="AK2188">
            <v>0</v>
          </cell>
          <cell r="AL2188">
            <v>0</v>
          </cell>
          <cell r="AM2188">
            <v>0</v>
          </cell>
        </row>
        <row r="2189">
          <cell r="B2189" t="str">
            <v>00CY</v>
          </cell>
          <cell r="C2189" t="str">
            <v>Calderdale</v>
          </cell>
          <cell r="F2189">
            <v>14</v>
          </cell>
          <cell r="G2189">
            <v>4</v>
          </cell>
          <cell r="H2189">
            <v>71</v>
          </cell>
          <cell r="L2189">
            <v>89</v>
          </cell>
          <cell r="M2189">
            <v>0</v>
          </cell>
          <cell r="O2189" t="str">
            <v>00CY</v>
          </cell>
          <cell r="P2189" t="str">
            <v>Calderdale</v>
          </cell>
          <cell r="S2189">
            <v>14</v>
          </cell>
          <cell r="T2189">
            <v>6</v>
          </cell>
          <cell r="U2189">
            <v>71</v>
          </cell>
          <cell r="Y2189">
            <v>91</v>
          </cell>
          <cell r="AA2189" t="str">
            <v>00CY</v>
          </cell>
          <cell r="AB2189" t="str">
            <v>Calderdale</v>
          </cell>
          <cell r="AD2189">
            <v>0</v>
          </cell>
          <cell r="AE2189">
            <v>17</v>
          </cell>
          <cell r="AF2189">
            <v>0</v>
          </cell>
          <cell r="AG2189">
            <v>17</v>
          </cell>
          <cell r="AI2189" t="str">
            <v>00CY</v>
          </cell>
          <cell r="AJ2189" t="str">
            <v>Calderdale</v>
          </cell>
          <cell r="AK2189">
            <v>0</v>
          </cell>
          <cell r="AL2189">
            <v>0</v>
          </cell>
          <cell r="AM2189">
            <v>0</v>
          </cell>
        </row>
        <row r="2190">
          <cell r="B2190" t="str">
            <v>00CZ</v>
          </cell>
          <cell r="C2190" t="str">
            <v>Kirklees</v>
          </cell>
          <cell r="F2190">
            <v>23</v>
          </cell>
          <cell r="G2190">
            <v>17</v>
          </cell>
          <cell r="H2190">
            <v>92</v>
          </cell>
          <cell r="I2190">
            <v>16</v>
          </cell>
          <cell r="J2190">
            <v>1</v>
          </cell>
          <cell r="L2190">
            <v>175</v>
          </cell>
          <cell r="M2190">
            <v>1</v>
          </cell>
          <cell r="O2190" t="str">
            <v>00CZ</v>
          </cell>
          <cell r="P2190" t="str">
            <v>Kirklees</v>
          </cell>
          <cell r="S2190">
            <v>23</v>
          </cell>
          <cell r="T2190">
            <v>17</v>
          </cell>
          <cell r="U2190">
            <v>92</v>
          </cell>
          <cell r="V2190">
            <v>16</v>
          </cell>
          <cell r="W2190">
            <v>1</v>
          </cell>
          <cell r="Y2190">
            <v>175</v>
          </cell>
          <cell r="AA2190" t="str">
            <v>00CZ</v>
          </cell>
          <cell r="AB2190" t="str">
            <v>Kirklees</v>
          </cell>
          <cell r="AD2190">
            <v>6</v>
          </cell>
          <cell r="AE2190">
            <v>29</v>
          </cell>
          <cell r="AF2190">
            <v>6</v>
          </cell>
          <cell r="AG2190">
            <v>35</v>
          </cell>
          <cell r="AI2190" t="str">
            <v>00CZ</v>
          </cell>
          <cell r="AJ2190" t="str">
            <v>Kirklees</v>
          </cell>
          <cell r="AK2190">
            <v>0</v>
          </cell>
          <cell r="AL2190">
            <v>0</v>
          </cell>
          <cell r="AM2190">
            <v>0</v>
          </cell>
        </row>
        <row r="2191">
          <cell r="B2191" t="str">
            <v>00DA</v>
          </cell>
          <cell r="C2191" t="str">
            <v>Leeds</v>
          </cell>
          <cell r="D2191">
            <v>5</v>
          </cell>
          <cell r="F2191">
            <v>21</v>
          </cell>
          <cell r="G2191">
            <v>84</v>
          </cell>
          <cell r="H2191">
            <v>59</v>
          </cell>
          <cell r="I2191">
            <v>56</v>
          </cell>
          <cell r="L2191">
            <v>225</v>
          </cell>
          <cell r="M2191">
            <v>0</v>
          </cell>
          <cell r="O2191" t="str">
            <v>00DA</v>
          </cell>
          <cell r="P2191" t="str">
            <v>Leeds</v>
          </cell>
          <cell r="Q2191">
            <v>5</v>
          </cell>
          <cell r="S2191">
            <v>21</v>
          </cell>
          <cell r="T2191">
            <v>85</v>
          </cell>
          <cell r="U2191">
            <v>59</v>
          </cell>
          <cell r="V2191">
            <v>56</v>
          </cell>
          <cell r="Y2191">
            <v>226</v>
          </cell>
          <cell r="AA2191" t="str">
            <v>00DA</v>
          </cell>
          <cell r="AB2191" t="str">
            <v>Leeds</v>
          </cell>
          <cell r="AC2191">
            <v>5</v>
          </cell>
          <cell r="AD2191">
            <v>0</v>
          </cell>
          <cell r="AE2191">
            <v>9</v>
          </cell>
          <cell r="AF2191">
            <v>5</v>
          </cell>
          <cell r="AG2191">
            <v>14</v>
          </cell>
          <cell r="AI2191" t="str">
            <v>00DA</v>
          </cell>
          <cell r="AJ2191" t="str">
            <v>Leeds</v>
          </cell>
          <cell r="AK2191">
            <v>0</v>
          </cell>
          <cell r="AL2191">
            <v>0</v>
          </cell>
          <cell r="AM2191">
            <v>0</v>
          </cell>
        </row>
        <row r="2192">
          <cell r="B2192" t="str">
            <v>00DB</v>
          </cell>
          <cell r="C2192" t="str">
            <v>Wakefield</v>
          </cell>
          <cell r="F2192">
            <v>53</v>
          </cell>
          <cell r="G2192">
            <v>27</v>
          </cell>
          <cell r="H2192">
            <v>152</v>
          </cell>
          <cell r="I2192">
            <v>10</v>
          </cell>
          <cell r="L2192">
            <v>242</v>
          </cell>
          <cell r="M2192">
            <v>0</v>
          </cell>
          <cell r="O2192" t="str">
            <v>00DB</v>
          </cell>
          <cell r="P2192" t="str">
            <v>Wakefield</v>
          </cell>
          <cell r="S2192">
            <v>53</v>
          </cell>
          <cell r="T2192">
            <v>28</v>
          </cell>
          <cell r="U2192">
            <v>152</v>
          </cell>
          <cell r="V2192">
            <v>10</v>
          </cell>
          <cell r="Y2192">
            <v>243</v>
          </cell>
          <cell r="AA2192" t="str">
            <v>00DB</v>
          </cell>
          <cell r="AB2192" t="str">
            <v>Wakefield</v>
          </cell>
          <cell r="AD2192">
            <v>5</v>
          </cell>
          <cell r="AE2192">
            <v>18</v>
          </cell>
          <cell r="AF2192">
            <v>5</v>
          </cell>
          <cell r="AG2192">
            <v>23</v>
          </cell>
          <cell r="AI2192" t="str">
            <v>00DB</v>
          </cell>
          <cell r="AJ2192" t="str">
            <v>Wakefield</v>
          </cell>
          <cell r="AK2192">
            <v>0</v>
          </cell>
          <cell r="AL2192">
            <v>0</v>
          </cell>
          <cell r="AM2192">
            <v>0</v>
          </cell>
        </row>
        <row r="2193">
          <cell r="B2193" t="str">
            <v>00EB</v>
          </cell>
          <cell r="C2193" t="str">
            <v>Hartlepool</v>
          </cell>
          <cell r="F2193">
            <v>41</v>
          </cell>
          <cell r="G2193">
            <v>3</v>
          </cell>
          <cell r="H2193">
            <v>29</v>
          </cell>
          <cell r="L2193">
            <v>73</v>
          </cell>
          <cell r="M2193">
            <v>0</v>
          </cell>
          <cell r="O2193" t="str">
            <v>00EB</v>
          </cell>
          <cell r="P2193" t="str">
            <v>Hartlepool</v>
          </cell>
          <cell r="S2193">
            <v>41</v>
          </cell>
          <cell r="T2193">
            <v>1</v>
          </cell>
          <cell r="U2193">
            <v>29</v>
          </cell>
          <cell r="Y2193">
            <v>71</v>
          </cell>
          <cell r="AA2193" t="str">
            <v>00EB</v>
          </cell>
          <cell r="AB2193" t="str">
            <v>Hartlepool</v>
          </cell>
          <cell r="AD2193">
            <v>0</v>
          </cell>
          <cell r="AE2193">
            <v>0</v>
          </cell>
          <cell r="AF2193">
            <v>0</v>
          </cell>
          <cell r="AG2193">
            <v>0</v>
          </cell>
          <cell r="AI2193" t="str">
            <v>00EB</v>
          </cell>
          <cell r="AJ2193" t="str">
            <v>Hartlepool</v>
          </cell>
          <cell r="AK2193">
            <v>0</v>
          </cell>
          <cell r="AL2193">
            <v>0</v>
          </cell>
          <cell r="AM2193">
            <v>0</v>
          </cell>
        </row>
        <row r="2194">
          <cell r="B2194" t="str">
            <v>00EC</v>
          </cell>
          <cell r="C2194" t="str">
            <v>Middlesbrough</v>
          </cell>
          <cell r="F2194">
            <v>20</v>
          </cell>
          <cell r="G2194">
            <v>12</v>
          </cell>
          <cell r="H2194">
            <v>69</v>
          </cell>
          <cell r="I2194">
            <v>3</v>
          </cell>
          <cell r="J2194">
            <v>1</v>
          </cell>
          <cell r="L2194">
            <v>105</v>
          </cell>
          <cell r="M2194">
            <v>1</v>
          </cell>
          <cell r="O2194" t="str">
            <v>00EC</v>
          </cell>
          <cell r="P2194" t="str">
            <v>Middlesbrough</v>
          </cell>
          <cell r="S2194">
            <v>20</v>
          </cell>
          <cell r="T2194">
            <v>13</v>
          </cell>
          <cell r="U2194">
            <v>69</v>
          </cell>
          <cell r="V2194">
            <v>3</v>
          </cell>
          <cell r="W2194">
            <v>1</v>
          </cell>
          <cell r="Y2194">
            <v>106</v>
          </cell>
          <cell r="AA2194" t="str">
            <v>00EC</v>
          </cell>
          <cell r="AB2194" t="str">
            <v>Middlesbrough</v>
          </cell>
          <cell r="AD2194">
            <v>0</v>
          </cell>
          <cell r="AE2194">
            <v>0</v>
          </cell>
          <cell r="AF2194">
            <v>0</v>
          </cell>
          <cell r="AG2194">
            <v>0</v>
          </cell>
          <cell r="AI2194" t="str">
            <v>00EC</v>
          </cell>
          <cell r="AJ2194" t="str">
            <v>Middlesbrough</v>
          </cell>
          <cell r="AK2194">
            <v>0</v>
          </cell>
          <cell r="AL2194">
            <v>0</v>
          </cell>
          <cell r="AM2194">
            <v>0</v>
          </cell>
        </row>
        <row r="2195">
          <cell r="B2195" t="str">
            <v>00EE</v>
          </cell>
          <cell r="C2195" t="str">
            <v>Redcar and Cleveland</v>
          </cell>
          <cell r="F2195">
            <v>18</v>
          </cell>
          <cell r="G2195">
            <v>3</v>
          </cell>
          <cell r="H2195">
            <v>127</v>
          </cell>
          <cell r="I2195">
            <v>5</v>
          </cell>
          <cell r="J2195">
            <v>7</v>
          </cell>
          <cell r="L2195">
            <v>160</v>
          </cell>
          <cell r="M2195">
            <v>7</v>
          </cell>
          <cell r="O2195" t="str">
            <v>00EE</v>
          </cell>
          <cell r="P2195" t="str">
            <v>Redcar and Cleveland</v>
          </cell>
          <cell r="S2195">
            <v>18</v>
          </cell>
          <cell r="T2195">
            <v>2</v>
          </cell>
          <cell r="U2195">
            <v>127</v>
          </cell>
          <cell r="V2195">
            <v>5</v>
          </cell>
          <cell r="W2195">
            <v>7</v>
          </cell>
          <cell r="Y2195">
            <v>159</v>
          </cell>
          <cell r="AA2195" t="str">
            <v>00EE</v>
          </cell>
          <cell r="AB2195" t="str">
            <v>Redcar and Cleveland</v>
          </cell>
          <cell r="AD2195">
            <v>0</v>
          </cell>
          <cell r="AE2195">
            <v>0</v>
          </cell>
          <cell r="AF2195">
            <v>0</v>
          </cell>
          <cell r="AG2195">
            <v>0</v>
          </cell>
          <cell r="AI2195" t="str">
            <v>00EE</v>
          </cell>
          <cell r="AJ2195" t="str">
            <v>Redcar and Cleveland</v>
          </cell>
          <cell r="AK2195">
            <v>0</v>
          </cell>
          <cell r="AL2195">
            <v>0</v>
          </cell>
          <cell r="AM2195">
            <v>0</v>
          </cell>
        </row>
        <row r="2196">
          <cell r="B2196" t="str">
            <v>00EF</v>
          </cell>
          <cell r="C2196" t="str">
            <v>Stockton-on-Tees</v>
          </cell>
          <cell r="F2196">
            <v>22</v>
          </cell>
          <cell r="G2196">
            <v>3</v>
          </cell>
          <cell r="H2196">
            <v>102</v>
          </cell>
          <cell r="L2196">
            <v>127</v>
          </cell>
          <cell r="M2196">
            <v>0</v>
          </cell>
          <cell r="O2196" t="str">
            <v>00EF</v>
          </cell>
          <cell r="P2196" t="str">
            <v>Stockton-on-Tees</v>
          </cell>
          <cell r="S2196">
            <v>22</v>
          </cell>
          <cell r="T2196">
            <v>5</v>
          </cell>
          <cell r="U2196">
            <v>102</v>
          </cell>
          <cell r="Y2196">
            <v>129</v>
          </cell>
          <cell r="AA2196" t="str">
            <v>00EF</v>
          </cell>
          <cell r="AB2196" t="str">
            <v>Stockton-on-Tees</v>
          </cell>
          <cell r="AD2196">
            <v>0</v>
          </cell>
          <cell r="AE2196">
            <v>0</v>
          </cell>
          <cell r="AF2196">
            <v>0</v>
          </cell>
          <cell r="AG2196">
            <v>0</v>
          </cell>
          <cell r="AI2196" t="str">
            <v>00EF</v>
          </cell>
          <cell r="AJ2196" t="str">
            <v>Stockton-on-Tees</v>
          </cell>
          <cell r="AK2196">
            <v>0</v>
          </cell>
          <cell r="AL2196">
            <v>0</v>
          </cell>
          <cell r="AM2196">
            <v>0</v>
          </cell>
        </row>
        <row r="2197">
          <cell r="B2197" t="str">
            <v>00EH</v>
          </cell>
          <cell r="C2197" t="str">
            <v>Darlington</v>
          </cell>
          <cell r="G2197">
            <v>2</v>
          </cell>
          <cell r="H2197">
            <v>7</v>
          </cell>
          <cell r="L2197">
            <v>9</v>
          </cell>
          <cell r="M2197">
            <v>0</v>
          </cell>
          <cell r="O2197" t="str">
            <v>00EH</v>
          </cell>
          <cell r="P2197" t="str">
            <v>Darlington</v>
          </cell>
          <cell r="T2197">
            <v>3</v>
          </cell>
          <cell r="U2197">
            <v>7</v>
          </cell>
          <cell r="Y2197">
            <v>10</v>
          </cell>
          <cell r="AA2197" t="str">
            <v>00EH</v>
          </cell>
          <cell r="AB2197" t="str">
            <v>Darlington</v>
          </cell>
          <cell r="AD2197">
            <v>0</v>
          </cell>
          <cell r="AE2197">
            <v>0</v>
          </cell>
          <cell r="AF2197">
            <v>0</v>
          </cell>
          <cell r="AG2197">
            <v>0</v>
          </cell>
          <cell r="AI2197" t="str">
            <v>00EH</v>
          </cell>
          <cell r="AJ2197" t="str">
            <v>Darlington</v>
          </cell>
          <cell r="AK2197">
            <v>0</v>
          </cell>
          <cell r="AL2197">
            <v>0</v>
          </cell>
          <cell r="AM2197">
            <v>0</v>
          </cell>
        </row>
        <row r="2198">
          <cell r="B2198" t="str">
            <v>00ET</v>
          </cell>
          <cell r="C2198" t="str">
            <v>Halton</v>
          </cell>
          <cell r="F2198">
            <v>5</v>
          </cell>
          <cell r="G2198">
            <v>0</v>
          </cell>
          <cell r="H2198">
            <v>66</v>
          </cell>
          <cell r="L2198">
            <v>79</v>
          </cell>
          <cell r="M2198">
            <v>0</v>
          </cell>
          <cell r="O2198" t="str">
            <v>00ET</v>
          </cell>
          <cell r="P2198" t="str">
            <v>Halton</v>
          </cell>
          <cell r="S2198">
            <v>5</v>
          </cell>
          <cell r="T2198">
            <v>0</v>
          </cell>
          <cell r="U2198">
            <v>66</v>
          </cell>
          <cell r="Y2198">
            <v>79</v>
          </cell>
          <cell r="AA2198" t="str">
            <v>00ET</v>
          </cell>
          <cell r="AB2198" t="str">
            <v>Halton</v>
          </cell>
          <cell r="AD2198">
            <v>0</v>
          </cell>
          <cell r="AE2198">
            <v>0</v>
          </cell>
          <cell r="AF2198">
            <v>0</v>
          </cell>
          <cell r="AG2198">
            <v>0</v>
          </cell>
          <cell r="AI2198" t="str">
            <v>00ET</v>
          </cell>
          <cell r="AJ2198" t="str">
            <v>Halton</v>
          </cell>
          <cell r="AK2198">
            <v>8</v>
          </cell>
          <cell r="AL2198">
            <v>0</v>
          </cell>
          <cell r="AM2198">
            <v>0</v>
          </cell>
        </row>
        <row r="2199">
          <cell r="B2199" t="str">
            <v>00EU</v>
          </cell>
          <cell r="C2199" t="str">
            <v>Warrington</v>
          </cell>
          <cell r="G2199">
            <v>4</v>
          </cell>
          <cell r="H2199">
            <v>20</v>
          </cell>
          <cell r="L2199">
            <v>24</v>
          </cell>
          <cell r="M2199">
            <v>0</v>
          </cell>
          <cell r="O2199" t="str">
            <v>00EU</v>
          </cell>
          <cell r="P2199" t="str">
            <v>Warrington</v>
          </cell>
          <cell r="T2199">
            <v>5</v>
          </cell>
          <cell r="U2199">
            <v>20</v>
          </cell>
          <cell r="Y2199">
            <v>25</v>
          </cell>
          <cell r="AA2199" t="str">
            <v>00EU</v>
          </cell>
          <cell r="AB2199" t="str">
            <v>Warrington</v>
          </cell>
          <cell r="AD2199">
            <v>0</v>
          </cell>
          <cell r="AE2199">
            <v>0</v>
          </cell>
          <cell r="AF2199">
            <v>0</v>
          </cell>
          <cell r="AG2199">
            <v>0</v>
          </cell>
          <cell r="AI2199" t="str">
            <v>00EU</v>
          </cell>
          <cell r="AJ2199" t="str">
            <v>Warrington</v>
          </cell>
          <cell r="AK2199">
            <v>0</v>
          </cell>
          <cell r="AL2199">
            <v>0</v>
          </cell>
          <cell r="AM2199">
            <v>0</v>
          </cell>
        </row>
        <row r="2200">
          <cell r="B2200" t="str">
            <v>00EX</v>
          </cell>
          <cell r="C2200" t="str">
            <v>Blackburn with Darwen</v>
          </cell>
          <cell r="F2200">
            <v>28</v>
          </cell>
          <cell r="G2200">
            <v>4</v>
          </cell>
          <cell r="H2200">
            <v>29</v>
          </cell>
          <cell r="I2200">
            <v>4</v>
          </cell>
          <cell r="J2200">
            <v>7</v>
          </cell>
          <cell r="L2200">
            <v>72</v>
          </cell>
          <cell r="M2200">
            <v>7</v>
          </cell>
          <cell r="O2200" t="str">
            <v>00EX</v>
          </cell>
          <cell r="P2200" t="str">
            <v>Blackburn with Darwen</v>
          </cell>
          <cell r="S2200">
            <v>28</v>
          </cell>
          <cell r="T2200">
            <v>3</v>
          </cell>
          <cell r="U2200">
            <v>29</v>
          </cell>
          <cell r="V2200">
            <v>4</v>
          </cell>
          <cell r="W2200">
            <v>7</v>
          </cell>
          <cell r="Y2200">
            <v>71</v>
          </cell>
          <cell r="AA2200" t="str">
            <v>00EX</v>
          </cell>
          <cell r="AB2200" t="str">
            <v>Blackburn with Darwen</v>
          </cell>
          <cell r="AD2200">
            <v>0</v>
          </cell>
          <cell r="AE2200">
            <v>0</v>
          </cell>
          <cell r="AF2200">
            <v>0</v>
          </cell>
          <cell r="AG2200">
            <v>0</v>
          </cell>
          <cell r="AI2200" t="str">
            <v>00EX</v>
          </cell>
          <cell r="AJ2200" t="str">
            <v>Blackburn with Darwen</v>
          </cell>
          <cell r="AK2200">
            <v>0</v>
          </cell>
          <cell r="AL2200">
            <v>0</v>
          </cell>
          <cell r="AM2200">
            <v>0</v>
          </cell>
        </row>
        <row r="2201">
          <cell r="B2201" t="str">
            <v>00EY</v>
          </cell>
          <cell r="C2201" t="str">
            <v>Blackpool</v>
          </cell>
          <cell r="F2201">
            <v>28</v>
          </cell>
          <cell r="G2201">
            <v>3</v>
          </cell>
          <cell r="H2201">
            <v>31</v>
          </cell>
          <cell r="L2201">
            <v>62</v>
          </cell>
          <cell r="M2201">
            <v>0</v>
          </cell>
          <cell r="O2201" t="str">
            <v>00EY</v>
          </cell>
          <cell r="P2201" t="str">
            <v>Blackpool</v>
          </cell>
          <cell r="S2201">
            <v>28</v>
          </cell>
          <cell r="T2201">
            <v>3</v>
          </cell>
          <cell r="U2201">
            <v>31</v>
          </cell>
          <cell r="Y2201">
            <v>62</v>
          </cell>
          <cell r="AA2201" t="str">
            <v>00EY</v>
          </cell>
          <cell r="AB2201" t="str">
            <v>Blackpool</v>
          </cell>
          <cell r="AD2201">
            <v>0</v>
          </cell>
          <cell r="AE2201">
            <v>0</v>
          </cell>
          <cell r="AF2201">
            <v>0</v>
          </cell>
          <cell r="AG2201">
            <v>0</v>
          </cell>
          <cell r="AI2201" t="str">
            <v>00EY</v>
          </cell>
          <cell r="AJ2201" t="str">
            <v>Blackpool</v>
          </cell>
          <cell r="AK2201">
            <v>0</v>
          </cell>
          <cell r="AL2201">
            <v>0</v>
          </cell>
          <cell r="AM2201">
            <v>0</v>
          </cell>
        </row>
        <row r="2202">
          <cell r="B2202" t="str">
            <v>00FA</v>
          </cell>
          <cell r="C2202" t="str">
            <v>Kingston upon Hull</v>
          </cell>
          <cell r="F2202">
            <v>13</v>
          </cell>
          <cell r="G2202">
            <v>1</v>
          </cell>
          <cell r="H2202">
            <v>14</v>
          </cell>
          <cell r="I2202">
            <v>54</v>
          </cell>
          <cell r="L2202">
            <v>153</v>
          </cell>
          <cell r="M2202">
            <v>0</v>
          </cell>
          <cell r="O2202" t="str">
            <v>00FA</v>
          </cell>
          <cell r="P2202" t="str">
            <v>Kingston upon Hull</v>
          </cell>
          <cell r="S2202">
            <v>13</v>
          </cell>
          <cell r="T2202">
            <v>2</v>
          </cell>
          <cell r="U2202">
            <v>14</v>
          </cell>
          <cell r="V2202">
            <v>54</v>
          </cell>
          <cell r="Y2202">
            <v>154</v>
          </cell>
          <cell r="AA2202" t="str">
            <v>00FA</v>
          </cell>
          <cell r="AB2202" t="str">
            <v>Kingston upon Hull</v>
          </cell>
          <cell r="AD2202">
            <v>0</v>
          </cell>
          <cell r="AE2202">
            <v>0</v>
          </cell>
          <cell r="AF2202">
            <v>0</v>
          </cell>
          <cell r="AG2202">
            <v>0</v>
          </cell>
          <cell r="AI2202" t="str">
            <v>00FA</v>
          </cell>
          <cell r="AJ2202" t="str">
            <v>Kingston upon Hull</v>
          </cell>
          <cell r="AK2202">
            <v>0</v>
          </cell>
          <cell r="AL2202">
            <v>0</v>
          </cell>
          <cell r="AM2202">
            <v>0</v>
          </cell>
        </row>
        <row r="2203">
          <cell r="B2203" t="str">
            <v>00FB</v>
          </cell>
          <cell r="C2203" t="str">
            <v>East Riding of Yorkshire</v>
          </cell>
          <cell r="F2203">
            <v>14</v>
          </cell>
          <cell r="G2203">
            <v>8</v>
          </cell>
          <cell r="H2203">
            <v>31</v>
          </cell>
          <cell r="I2203">
            <v>2</v>
          </cell>
          <cell r="L2203">
            <v>55</v>
          </cell>
          <cell r="M2203">
            <v>0</v>
          </cell>
          <cell r="O2203" t="str">
            <v>00FB</v>
          </cell>
          <cell r="P2203" t="str">
            <v>East Riding of Yorkshire</v>
          </cell>
          <cell r="S2203">
            <v>14</v>
          </cell>
          <cell r="T2203">
            <v>8</v>
          </cell>
          <cell r="U2203">
            <v>31</v>
          </cell>
          <cell r="V2203">
            <v>2</v>
          </cell>
          <cell r="Y2203">
            <v>55</v>
          </cell>
          <cell r="AA2203" t="str">
            <v>00FB</v>
          </cell>
          <cell r="AB2203" t="str">
            <v>East Riding of Yorkshire</v>
          </cell>
          <cell r="AD2203">
            <v>0</v>
          </cell>
          <cell r="AE2203">
            <v>0</v>
          </cell>
          <cell r="AF2203">
            <v>0</v>
          </cell>
          <cell r="AG2203">
            <v>0</v>
          </cell>
          <cell r="AI2203" t="str">
            <v>00FB</v>
          </cell>
          <cell r="AJ2203" t="str">
            <v>East Riding of Yorkshire</v>
          </cell>
          <cell r="AK2203">
            <v>0</v>
          </cell>
          <cell r="AL2203">
            <v>0</v>
          </cell>
          <cell r="AM2203">
            <v>0</v>
          </cell>
        </row>
        <row r="2204">
          <cell r="B2204" t="str">
            <v>00FC</v>
          </cell>
          <cell r="C2204" t="str">
            <v>North East Lincolnshire</v>
          </cell>
          <cell r="D2204">
            <v>6</v>
          </cell>
          <cell r="F2204">
            <v>10</v>
          </cell>
          <cell r="G2204">
            <v>2</v>
          </cell>
          <cell r="H2204">
            <v>44</v>
          </cell>
          <cell r="L2204">
            <v>62</v>
          </cell>
          <cell r="M2204">
            <v>0</v>
          </cell>
          <cell r="O2204" t="str">
            <v>00FC</v>
          </cell>
          <cell r="P2204" t="str">
            <v>North East Lincolnshire</v>
          </cell>
          <cell r="Q2204">
            <v>6</v>
          </cell>
          <cell r="S2204">
            <v>10</v>
          </cell>
          <cell r="T2204">
            <v>2</v>
          </cell>
          <cell r="U2204">
            <v>44</v>
          </cell>
          <cell r="Y2204">
            <v>62</v>
          </cell>
          <cell r="AA2204" t="str">
            <v>00FC</v>
          </cell>
          <cell r="AB2204" t="str">
            <v>North East Lincolnshire</v>
          </cell>
          <cell r="AC2204">
            <v>0</v>
          </cell>
          <cell r="AD2204">
            <v>0</v>
          </cell>
          <cell r="AE2204">
            <v>0</v>
          </cell>
          <cell r="AF2204">
            <v>0</v>
          </cell>
          <cell r="AG2204">
            <v>0</v>
          </cell>
          <cell r="AI2204" t="str">
            <v>00FC</v>
          </cell>
          <cell r="AJ2204" t="str">
            <v>North East Lincolnshire</v>
          </cell>
          <cell r="AK2204">
            <v>0</v>
          </cell>
          <cell r="AL2204">
            <v>0</v>
          </cell>
          <cell r="AM2204">
            <v>0</v>
          </cell>
        </row>
        <row r="2205">
          <cell r="B2205" t="str">
            <v>00FD</v>
          </cell>
          <cell r="C2205" t="str">
            <v>North Lincolnshire</v>
          </cell>
          <cell r="F2205">
            <v>9</v>
          </cell>
          <cell r="G2205">
            <v>1</v>
          </cell>
          <cell r="H2205">
            <v>31</v>
          </cell>
          <cell r="I2205">
            <v>5</v>
          </cell>
          <cell r="L2205">
            <v>46</v>
          </cell>
          <cell r="M2205">
            <v>0</v>
          </cell>
          <cell r="O2205" t="str">
            <v>00FD</v>
          </cell>
          <cell r="P2205" t="str">
            <v>North Lincolnshire</v>
          </cell>
          <cell r="S2205">
            <v>9</v>
          </cell>
          <cell r="T2205">
            <v>0</v>
          </cell>
          <cell r="U2205">
            <v>31</v>
          </cell>
          <cell r="V2205">
            <v>5</v>
          </cell>
          <cell r="Y2205">
            <v>45</v>
          </cell>
          <cell r="AA2205" t="str">
            <v>00FD</v>
          </cell>
          <cell r="AB2205" t="str">
            <v>North Lincolnshire</v>
          </cell>
          <cell r="AD2205">
            <v>0</v>
          </cell>
          <cell r="AE2205">
            <v>8</v>
          </cell>
          <cell r="AF2205">
            <v>0</v>
          </cell>
          <cell r="AG2205">
            <v>8</v>
          </cell>
          <cell r="AI2205" t="str">
            <v>00FD</v>
          </cell>
          <cell r="AJ2205" t="str">
            <v>North Lincolnshire</v>
          </cell>
          <cell r="AK2205">
            <v>0</v>
          </cell>
          <cell r="AL2205">
            <v>0</v>
          </cell>
          <cell r="AM2205">
            <v>0</v>
          </cell>
        </row>
        <row r="2206">
          <cell r="B2206" t="str">
            <v>00FF</v>
          </cell>
          <cell r="C2206" t="str">
            <v>York</v>
          </cell>
          <cell r="D2206">
            <v>4</v>
          </cell>
          <cell r="F2206">
            <v>11</v>
          </cell>
          <cell r="G2206">
            <v>31</v>
          </cell>
          <cell r="H2206">
            <v>64</v>
          </cell>
          <cell r="I2206">
            <v>8</v>
          </cell>
          <cell r="L2206">
            <v>169</v>
          </cell>
          <cell r="M2206">
            <v>0</v>
          </cell>
          <cell r="O2206" t="str">
            <v>00FF</v>
          </cell>
          <cell r="P2206" t="str">
            <v>York</v>
          </cell>
          <cell r="Q2206">
            <v>4</v>
          </cell>
          <cell r="S2206">
            <v>11</v>
          </cell>
          <cell r="T2206">
            <v>31</v>
          </cell>
          <cell r="U2206">
            <v>64</v>
          </cell>
          <cell r="V2206">
            <v>8</v>
          </cell>
          <cell r="Y2206">
            <v>169</v>
          </cell>
          <cell r="AA2206" t="str">
            <v>00FF</v>
          </cell>
          <cell r="AB2206" t="str">
            <v>York</v>
          </cell>
          <cell r="AC2206">
            <v>0</v>
          </cell>
          <cell r="AD2206">
            <v>0</v>
          </cell>
          <cell r="AE2206">
            <v>2</v>
          </cell>
          <cell r="AF2206">
            <v>0</v>
          </cell>
          <cell r="AG2206">
            <v>2</v>
          </cell>
          <cell r="AI2206" t="str">
            <v>00FF</v>
          </cell>
          <cell r="AJ2206" t="str">
            <v>York</v>
          </cell>
          <cell r="AK2206">
            <v>0</v>
          </cell>
          <cell r="AL2206">
            <v>0</v>
          </cell>
          <cell r="AM2206">
            <v>0</v>
          </cell>
        </row>
        <row r="2207">
          <cell r="B2207" t="str">
            <v>00FK</v>
          </cell>
          <cell r="C2207" t="str">
            <v>Derby</v>
          </cell>
          <cell r="F2207">
            <v>57</v>
          </cell>
          <cell r="G2207">
            <v>9</v>
          </cell>
          <cell r="H2207">
            <v>129</v>
          </cell>
          <cell r="I2207">
            <v>2</v>
          </cell>
          <cell r="J2207">
            <v>1</v>
          </cell>
          <cell r="L2207">
            <v>198</v>
          </cell>
          <cell r="M2207">
            <v>1</v>
          </cell>
          <cell r="O2207" t="str">
            <v>00FK</v>
          </cell>
          <cell r="P2207" t="str">
            <v>Derby</v>
          </cell>
          <cell r="S2207">
            <v>57</v>
          </cell>
          <cell r="T2207">
            <v>9</v>
          </cell>
          <cell r="U2207">
            <v>129</v>
          </cell>
          <cell r="V2207">
            <v>2</v>
          </cell>
          <cell r="W2207">
            <v>1</v>
          </cell>
          <cell r="Y2207">
            <v>198</v>
          </cell>
          <cell r="AA2207" t="str">
            <v>00FK</v>
          </cell>
          <cell r="AB2207" t="str">
            <v>Derby</v>
          </cell>
          <cell r="AD2207">
            <v>0</v>
          </cell>
          <cell r="AE2207">
            <v>0</v>
          </cell>
          <cell r="AF2207">
            <v>0</v>
          </cell>
          <cell r="AG2207">
            <v>0</v>
          </cell>
          <cell r="AI2207" t="str">
            <v>00FK</v>
          </cell>
          <cell r="AJ2207" t="str">
            <v>Derby</v>
          </cell>
          <cell r="AK2207">
            <v>0</v>
          </cell>
          <cell r="AL2207">
            <v>0</v>
          </cell>
          <cell r="AM2207">
            <v>0</v>
          </cell>
        </row>
        <row r="2208">
          <cell r="B2208" t="str">
            <v>00FN</v>
          </cell>
          <cell r="C2208" t="str">
            <v>Leicester</v>
          </cell>
          <cell r="F2208">
            <v>38</v>
          </cell>
          <cell r="G2208">
            <v>45</v>
          </cell>
          <cell r="H2208">
            <v>83</v>
          </cell>
          <cell r="J2208">
            <v>1</v>
          </cell>
          <cell r="L2208">
            <v>174</v>
          </cell>
          <cell r="M2208">
            <v>1</v>
          </cell>
          <cell r="O2208" t="str">
            <v>00FN</v>
          </cell>
          <cell r="P2208" t="str">
            <v>Leicester</v>
          </cell>
          <cell r="S2208">
            <v>38</v>
          </cell>
          <cell r="T2208">
            <v>41</v>
          </cell>
          <cell r="U2208">
            <v>83</v>
          </cell>
          <cell r="W2208">
            <v>1</v>
          </cell>
          <cell r="Y2208">
            <v>170</v>
          </cell>
          <cell r="AA2208" t="str">
            <v>00FN</v>
          </cell>
          <cell r="AB2208" t="str">
            <v>Leicester</v>
          </cell>
          <cell r="AD2208">
            <v>0</v>
          </cell>
          <cell r="AE2208">
            <v>5</v>
          </cell>
          <cell r="AF2208">
            <v>0</v>
          </cell>
          <cell r="AG2208">
            <v>5</v>
          </cell>
          <cell r="AI2208" t="str">
            <v>00FN</v>
          </cell>
          <cell r="AJ2208" t="str">
            <v>Leicester</v>
          </cell>
          <cell r="AK2208">
            <v>7</v>
          </cell>
          <cell r="AL2208">
            <v>0</v>
          </cell>
          <cell r="AM2208">
            <v>0</v>
          </cell>
        </row>
        <row r="2209">
          <cell r="B2209" t="str">
            <v>00FP</v>
          </cell>
          <cell r="C2209" t="str">
            <v>Rutland</v>
          </cell>
          <cell r="F2209">
            <v>25</v>
          </cell>
          <cell r="G2209">
            <v>3</v>
          </cell>
          <cell r="H2209">
            <v>52</v>
          </cell>
          <cell r="L2209">
            <v>80</v>
          </cell>
          <cell r="M2209">
            <v>0</v>
          </cell>
          <cell r="O2209" t="str">
            <v>00FP</v>
          </cell>
          <cell r="P2209" t="str">
            <v>Rutland</v>
          </cell>
          <cell r="S2209">
            <v>25</v>
          </cell>
          <cell r="T2209">
            <v>3</v>
          </cell>
          <cell r="U2209">
            <v>52</v>
          </cell>
          <cell r="Y2209">
            <v>80</v>
          </cell>
          <cell r="AA2209" t="str">
            <v>00FP</v>
          </cell>
          <cell r="AB2209" t="str">
            <v>Rutland</v>
          </cell>
          <cell r="AD2209">
            <v>0</v>
          </cell>
          <cell r="AE2209">
            <v>0</v>
          </cell>
          <cell r="AF2209">
            <v>0</v>
          </cell>
          <cell r="AG2209">
            <v>0</v>
          </cell>
          <cell r="AI2209" t="str">
            <v>00FP</v>
          </cell>
          <cell r="AJ2209" t="str">
            <v>Rutland</v>
          </cell>
          <cell r="AK2209">
            <v>0</v>
          </cell>
          <cell r="AL2209">
            <v>0</v>
          </cell>
          <cell r="AM2209">
            <v>0</v>
          </cell>
        </row>
        <row r="2210">
          <cell r="B2210" t="str">
            <v>00FY</v>
          </cell>
          <cell r="C2210" t="str">
            <v>Nottingham</v>
          </cell>
          <cell r="F2210">
            <v>32</v>
          </cell>
          <cell r="G2210">
            <v>16</v>
          </cell>
          <cell r="H2210">
            <v>12</v>
          </cell>
          <cell r="L2210">
            <v>80</v>
          </cell>
          <cell r="M2210">
            <v>0</v>
          </cell>
          <cell r="O2210" t="str">
            <v>00FY</v>
          </cell>
          <cell r="P2210" t="str">
            <v>Nottingham</v>
          </cell>
          <cell r="S2210">
            <v>32</v>
          </cell>
          <cell r="T2210">
            <v>17</v>
          </cell>
          <cell r="U2210">
            <v>12</v>
          </cell>
          <cell r="Y2210">
            <v>81</v>
          </cell>
          <cell r="AA2210" t="str">
            <v>00FY</v>
          </cell>
          <cell r="AB2210" t="str">
            <v>Nottingham</v>
          </cell>
          <cell r="AD2210">
            <v>2</v>
          </cell>
          <cell r="AE2210">
            <v>0</v>
          </cell>
          <cell r="AF2210">
            <v>2</v>
          </cell>
          <cell r="AG2210">
            <v>2</v>
          </cell>
          <cell r="AI2210" t="str">
            <v>00FY</v>
          </cell>
          <cell r="AJ2210" t="str">
            <v>Nottingham</v>
          </cell>
          <cell r="AK2210">
            <v>20</v>
          </cell>
          <cell r="AL2210">
            <v>0</v>
          </cell>
          <cell r="AM2210">
            <v>0</v>
          </cell>
        </row>
        <row r="2211">
          <cell r="B2211" t="str">
            <v>00GA</v>
          </cell>
          <cell r="C2211" t="str">
            <v>Herefordshire</v>
          </cell>
          <cell r="G2211">
            <v>35</v>
          </cell>
          <cell r="H2211">
            <v>16</v>
          </cell>
          <cell r="L2211">
            <v>51</v>
          </cell>
          <cell r="M2211">
            <v>0</v>
          </cell>
          <cell r="O2211" t="str">
            <v>00GA</v>
          </cell>
          <cell r="P2211" t="str">
            <v>Herefordshire</v>
          </cell>
          <cell r="T2211">
            <v>48</v>
          </cell>
          <cell r="U2211">
            <v>16</v>
          </cell>
          <cell r="Y2211">
            <v>64</v>
          </cell>
          <cell r="AA2211" t="str">
            <v>00GA</v>
          </cell>
          <cell r="AB2211" t="str">
            <v>Herefordshire</v>
          </cell>
          <cell r="AD2211">
            <v>0</v>
          </cell>
          <cell r="AE2211">
            <v>0</v>
          </cell>
          <cell r="AF2211">
            <v>0</v>
          </cell>
          <cell r="AG2211">
            <v>0</v>
          </cell>
          <cell r="AI2211" t="str">
            <v>00GA</v>
          </cell>
          <cell r="AJ2211" t="str">
            <v>Herefordshire</v>
          </cell>
          <cell r="AK2211">
            <v>0</v>
          </cell>
          <cell r="AL2211">
            <v>0</v>
          </cell>
          <cell r="AM2211">
            <v>0</v>
          </cell>
        </row>
        <row r="2212">
          <cell r="B2212" t="str">
            <v>00GF</v>
          </cell>
          <cell r="C2212" t="str">
            <v>Telford and the Wrekin</v>
          </cell>
          <cell r="D2212">
            <v>4</v>
          </cell>
          <cell r="F2212">
            <v>16</v>
          </cell>
          <cell r="G2212">
            <v>3</v>
          </cell>
          <cell r="H2212">
            <v>94</v>
          </cell>
          <cell r="J2212">
            <v>1</v>
          </cell>
          <cell r="K2212">
            <v>3</v>
          </cell>
          <cell r="L2212">
            <v>121</v>
          </cell>
          <cell r="M2212">
            <v>4</v>
          </cell>
          <cell r="O2212" t="str">
            <v>00GF</v>
          </cell>
          <cell r="P2212" t="str">
            <v>Telford and the Wrekin</v>
          </cell>
          <cell r="Q2212">
            <v>4</v>
          </cell>
          <cell r="S2212">
            <v>16</v>
          </cell>
          <cell r="T2212">
            <v>4</v>
          </cell>
          <cell r="U2212">
            <v>94</v>
          </cell>
          <cell r="W2212">
            <v>1</v>
          </cell>
          <cell r="X2212">
            <v>3</v>
          </cell>
          <cell r="Y2212">
            <v>122</v>
          </cell>
          <cell r="AA2212" t="str">
            <v>00GF</v>
          </cell>
          <cell r="AB2212" t="str">
            <v>Telford and the Wrekin</v>
          </cell>
          <cell r="AC2212">
            <v>0</v>
          </cell>
          <cell r="AD2212">
            <v>8</v>
          </cell>
          <cell r="AE2212">
            <v>2</v>
          </cell>
          <cell r="AF2212">
            <v>8</v>
          </cell>
          <cell r="AG2212">
            <v>10</v>
          </cell>
          <cell r="AI2212" t="str">
            <v>00GF</v>
          </cell>
          <cell r="AJ2212" t="str">
            <v>Telford and the Wrekin</v>
          </cell>
          <cell r="AK2212">
            <v>0</v>
          </cell>
          <cell r="AL2212">
            <v>0</v>
          </cell>
          <cell r="AM2212">
            <v>0</v>
          </cell>
        </row>
        <row r="2213">
          <cell r="B2213" t="str">
            <v>00GL</v>
          </cell>
          <cell r="C2213" t="str">
            <v>Stoke-on-Trent</v>
          </cell>
          <cell r="F2213">
            <v>15</v>
          </cell>
          <cell r="G2213">
            <v>10</v>
          </cell>
          <cell r="H2213">
            <v>84</v>
          </cell>
          <cell r="I2213">
            <v>26</v>
          </cell>
          <cell r="J2213">
            <v>1</v>
          </cell>
          <cell r="L2213">
            <v>176</v>
          </cell>
          <cell r="M2213">
            <v>1</v>
          </cell>
          <cell r="O2213" t="str">
            <v>00GL</v>
          </cell>
          <cell r="P2213" t="str">
            <v>Stoke-on-Trent</v>
          </cell>
          <cell r="S2213">
            <v>15</v>
          </cell>
          <cell r="T2213">
            <v>8</v>
          </cell>
          <cell r="U2213">
            <v>84</v>
          </cell>
          <cell r="V2213">
            <v>26</v>
          </cell>
          <cell r="W2213">
            <v>1</v>
          </cell>
          <cell r="Y2213">
            <v>174</v>
          </cell>
          <cell r="AA2213" t="str">
            <v>00GL</v>
          </cell>
          <cell r="AB2213" t="str">
            <v>Stoke-on-Trent</v>
          </cell>
          <cell r="AD2213">
            <v>0</v>
          </cell>
          <cell r="AE2213">
            <v>0</v>
          </cell>
          <cell r="AF2213">
            <v>0</v>
          </cell>
          <cell r="AG2213">
            <v>0</v>
          </cell>
          <cell r="AI2213" t="str">
            <v>00GL</v>
          </cell>
          <cell r="AJ2213" t="str">
            <v>Stoke-on-Trent</v>
          </cell>
          <cell r="AK2213">
            <v>0</v>
          </cell>
          <cell r="AL2213">
            <v>0</v>
          </cell>
          <cell r="AM2213">
            <v>0</v>
          </cell>
        </row>
        <row r="2214">
          <cell r="B2214" t="str">
            <v>00HA</v>
          </cell>
          <cell r="C2214" t="str">
            <v>Bath and NE Somerset</v>
          </cell>
          <cell r="G2214">
            <v>23</v>
          </cell>
          <cell r="H2214">
            <v>51</v>
          </cell>
          <cell r="L2214">
            <v>82</v>
          </cell>
          <cell r="M2214">
            <v>0</v>
          </cell>
          <cell r="O2214" t="str">
            <v>00HA</v>
          </cell>
          <cell r="P2214" t="str">
            <v>Bath and NE Somerset</v>
          </cell>
          <cell r="T2214">
            <v>21</v>
          </cell>
          <cell r="U2214">
            <v>51</v>
          </cell>
          <cell r="Y2214">
            <v>80</v>
          </cell>
          <cell r="AA2214" t="str">
            <v>00HA</v>
          </cell>
          <cell r="AB2214" t="str">
            <v>Bath and NE Somerset</v>
          </cell>
          <cell r="AD2214">
            <v>0</v>
          </cell>
          <cell r="AE2214">
            <v>0</v>
          </cell>
          <cell r="AF2214">
            <v>0</v>
          </cell>
          <cell r="AG2214">
            <v>0</v>
          </cell>
          <cell r="AI2214" t="str">
            <v>00HA</v>
          </cell>
          <cell r="AJ2214" t="str">
            <v>Bath and NE Somerset</v>
          </cell>
          <cell r="AK2214">
            <v>0</v>
          </cell>
          <cell r="AL2214">
            <v>0</v>
          </cell>
          <cell r="AM2214">
            <v>0</v>
          </cell>
        </row>
        <row r="2215">
          <cell r="B2215" t="str">
            <v>00HB</v>
          </cell>
          <cell r="C2215" t="str">
            <v>Bristol</v>
          </cell>
          <cell r="D2215">
            <v>45</v>
          </cell>
          <cell r="E2215">
            <v>2</v>
          </cell>
          <cell r="F2215">
            <v>193</v>
          </cell>
          <cell r="G2215">
            <v>88</v>
          </cell>
          <cell r="H2215">
            <v>438</v>
          </cell>
          <cell r="I2215">
            <v>20</v>
          </cell>
          <cell r="J2215">
            <v>1</v>
          </cell>
          <cell r="L2215">
            <v>1024</v>
          </cell>
          <cell r="M2215">
            <v>1</v>
          </cell>
          <cell r="O2215" t="str">
            <v>00HB</v>
          </cell>
          <cell r="P2215" t="str">
            <v>Bristol</v>
          </cell>
          <cell r="Q2215">
            <v>45</v>
          </cell>
          <cell r="R2215">
            <v>2</v>
          </cell>
          <cell r="S2215">
            <v>193</v>
          </cell>
          <cell r="T2215">
            <v>88</v>
          </cell>
          <cell r="U2215">
            <v>438</v>
          </cell>
          <cell r="V2215">
            <v>20</v>
          </cell>
          <cell r="W2215">
            <v>1</v>
          </cell>
          <cell r="Y2215">
            <v>1024</v>
          </cell>
          <cell r="AA2215" t="str">
            <v>00HB</v>
          </cell>
          <cell r="AB2215" t="str">
            <v>Bristol</v>
          </cell>
          <cell r="AC2215">
            <v>0</v>
          </cell>
          <cell r="AD2215">
            <v>66</v>
          </cell>
          <cell r="AE2215">
            <v>93</v>
          </cell>
          <cell r="AF2215">
            <v>66</v>
          </cell>
          <cell r="AG2215">
            <v>159</v>
          </cell>
          <cell r="AI2215" t="str">
            <v>00HB</v>
          </cell>
          <cell r="AJ2215" t="str">
            <v>Bristol</v>
          </cell>
          <cell r="AK2215">
            <v>75</v>
          </cell>
          <cell r="AL2215">
            <v>32</v>
          </cell>
          <cell r="AM2215">
            <v>0</v>
          </cell>
        </row>
        <row r="2216">
          <cell r="B2216" t="str">
            <v>00HC</v>
          </cell>
          <cell r="C2216" t="str">
            <v>North Somerset</v>
          </cell>
          <cell r="F2216">
            <v>82</v>
          </cell>
          <cell r="G2216">
            <v>25</v>
          </cell>
          <cell r="H2216">
            <v>203</v>
          </cell>
          <cell r="I2216">
            <v>21</v>
          </cell>
          <cell r="L2216">
            <v>331</v>
          </cell>
          <cell r="M2216">
            <v>0</v>
          </cell>
          <cell r="O2216" t="str">
            <v>00HC</v>
          </cell>
          <cell r="P2216" t="str">
            <v>North Somerset</v>
          </cell>
          <cell r="S2216">
            <v>82</v>
          </cell>
          <cell r="T2216">
            <v>24</v>
          </cell>
          <cell r="U2216">
            <v>203</v>
          </cell>
          <cell r="V2216">
            <v>21</v>
          </cell>
          <cell r="Y2216">
            <v>330</v>
          </cell>
          <cell r="AA2216" t="str">
            <v>00HC</v>
          </cell>
          <cell r="AB2216" t="str">
            <v>North Somerset</v>
          </cell>
          <cell r="AD2216">
            <v>21</v>
          </cell>
          <cell r="AE2216">
            <v>27</v>
          </cell>
          <cell r="AF2216">
            <v>21</v>
          </cell>
          <cell r="AG2216">
            <v>48</v>
          </cell>
          <cell r="AI2216" t="str">
            <v>00HC</v>
          </cell>
          <cell r="AJ2216" t="str">
            <v>North Somerset</v>
          </cell>
          <cell r="AK2216">
            <v>0</v>
          </cell>
          <cell r="AL2216">
            <v>0</v>
          </cell>
          <cell r="AM2216">
            <v>0</v>
          </cell>
        </row>
        <row r="2217">
          <cell r="B2217" t="str">
            <v>00HD</v>
          </cell>
          <cell r="C2217" t="str">
            <v>South Gloucestershire</v>
          </cell>
          <cell r="F2217">
            <v>55</v>
          </cell>
          <cell r="G2217">
            <v>34</v>
          </cell>
          <cell r="H2217">
            <v>219</v>
          </cell>
          <cell r="I2217">
            <v>10</v>
          </cell>
          <cell r="L2217">
            <v>318</v>
          </cell>
          <cell r="M2217">
            <v>0</v>
          </cell>
          <cell r="O2217" t="str">
            <v>00HD</v>
          </cell>
          <cell r="P2217" t="str">
            <v>South Gloucestershire</v>
          </cell>
          <cell r="S2217">
            <v>55</v>
          </cell>
          <cell r="T2217">
            <v>32</v>
          </cell>
          <cell r="U2217">
            <v>219</v>
          </cell>
          <cell r="V2217">
            <v>10</v>
          </cell>
          <cell r="Y2217">
            <v>316</v>
          </cell>
          <cell r="AA2217" t="str">
            <v>00HD</v>
          </cell>
          <cell r="AB2217" t="str">
            <v>South Gloucestershire</v>
          </cell>
          <cell r="AD2217">
            <v>26</v>
          </cell>
          <cell r="AE2217">
            <v>81</v>
          </cell>
          <cell r="AF2217">
            <v>26</v>
          </cell>
          <cell r="AG2217">
            <v>107</v>
          </cell>
          <cell r="AI2217" t="str">
            <v>00HD</v>
          </cell>
          <cell r="AJ2217" t="str">
            <v>South Gloucestershire</v>
          </cell>
          <cell r="AK2217">
            <v>0</v>
          </cell>
          <cell r="AL2217">
            <v>0</v>
          </cell>
          <cell r="AM2217">
            <v>0</v>
          </cell>
        </row>
        <row r="2218">
          <cell r="B2218" t="str">
            <v>00HG</v>
          </cell>
          <cell r="C2218" t="str">
            <v>Plymouth</v>
          </cell>
          <cell r="F2218">
            <v>68</v>
          </cell>
          <cell r="G2218">
            <v>23</v>
          </cell>
          <cell r="H2218">
            <v>195</v>
          </cell>
          <cell r="I2218">
            <v>6</v>
          </cell>
          <cell r="L2218">
            <v>292</v>
          </cell>
          <cell r="M2218">
            <v>0</v>
          </cell>
          <cell r="O2218" t="str">
            <v>00HG</v>
          </cell>
          <cell r="P2218" t="str">
            <v>Plymouth</v>
          </cell>
          <cell r="S2218">
            <v>68</v>
          </cell>
          <cell r="T2218">
            <v>33</v>
          </cell>
          <cell r="U2218">
            <v>195</v>
          </cell>
          <cell r="V2218">
            <v>6</v>
          </cell>
          <cell r="Y2218">
            <v>302</v>
          </cell>
          <cell r="AA2218" t="str">
            <v>00HG</v>
          </cell>
          <cell r="AB2218" t="str">
            <v>Plymouth</v>
          </cell>
          <cell r="AD2218">
            <v>6</v>
          </cell>
          <cell r="AE2218">
            <v>0</v>
          </cell>
          <cell r="AF2218">
            <v>6</v>
          </cell>
          <cell r="AG2218">
            <v>6</v>
          </cell>
          <cell r="AI2218" t="str">
            <v>00HG</v>
          </cell>
          <cell r="AJ2218" t="str">
            <v>Plymouth</v>
          </cell>
          <cell r="AK2218">
            <v>0</v>
          </cell>
          <cell r="AL2218">
            <v>0</v>
          </cell>
          <cell r="AM2218">
            <v>0</v>
          </cell>
        </row>
        <row r="2219">
          <cell r="B2219" t="str">
            <v>00HH</v>
          </cell>
          <cell r="C2219" t="str">
            <v>Torbay</v>
          </cell>
          <cell r="G2219">
            <v>10</v>
          </cell>
          <cell r="H2219">
            <v>77</v>
          </cell>
          <cell r="L2219">
            <v>131</v>
          </cell>
          <cell r="M2219">
            <v>0</v>
          </cell>
          <cell r="O2219" t="str">
            <v>00HH</v>
          </cell>
          <cell r="P2219" t="str">
            <v>Torbay</v>
          </cell>
          <cell r="T2219">
            <v>9</v>
          </cell>
          <cell r="U2219">
            <v>77</v>
          </cell>
          <cell r="Y2219">
            <v>130</v>
          </cell>
          <cell r="AA2219" t="str">
            <v>00HH</v>
          </cell>
          <cell r="AB2219" t="str">
            <v>Torbay</v>
          </cell>
          <cell r="AD2219">
            <v>0</v>
          </cell>
          <cell r="AE2219">
            <v>0</v>
          </cell>
          <cell r="AF2219">
            <v>0</v>
          </cell>
          <cell r="AG2219">
            <v>0</v>
          </cell>
          <cell r="AI2219" t="str">
            <v>00HH</v>
          </cell>
          <cell r="AJ2219" t="str">
            <v>Torbay</v>
          </cell>
          <cell r="AK2219">
            <v>0</v>
          </cell>
          <cell r="AL2219">
            <v>0</v>
          </cell>
          <cell r="AM2219">
            <v>0</v>
          </cell>
        </row>
        <row r="2220">
          <cell r="B2220" t="str">
            <v>00HN</v>
          </cell>
          <cell r="C2220" t="str">
            <v>Bournemouth</v>
          </cell>
          <cell r="F2220">
            <v>19</v>
          </cell>
          <cell r="G2220">
            <v>41</v>
          </cell>
          <cell r="H2220">
            <v>55</v>
          </cell>
          <cell r="I2220">
            <v>16</v>
          </cell>
          <cell r="J2220">
            <v>1</v>
          </cell>
          <cell r="L2220">
            <v>132</v>
          </cell>
          <cell r="M2220">
            <v>1</v>
          </cell>
          <cell r="O2220" t="str">
            <v>00HN</v>
          </cell>
          <cell r="P2220" t="str">
            <v>Bournemouth</v>
          </cell>
          <cell r="S2220">
            <v>19</v>
          </cell>
          <cell r="T2220">
            <v>43</v>
          </cell>
          <cell r="U2220">
            <v>55</v>
          </cell>
          <cell r="V2220">
            <v>16</v>
          </cell>
          <cell r="W2220">
            <v>1</v>
          </cell>
          <cell r="Y2220">
            <v>134</v>
          </cell>
          <cell r="AA2220" t="str">
            <v>00HN</v>
          </cell>
          <cell r="AB2220" t="str">
            <v>Bournemouth</v>
          </cell>
          <cell r="AD2220">
            <v>0</v>
          </cell>
          <cell r="AE2220">
            <v>0</v>
          </cell>
          <cell r="AF2220">
            <v>0</v>
          </cell>
          <cell r="AG2220">
            <v>0</v>
          </cell>
          <cell r="AI2220" t="str">
            <v>00HN</v>
          </cell>
          <cell r="AJ2220" t="str">
            <v>Bournemouth</v>
          </cell>
          <cell r="AK2220">
            <v>0</v>
          </cell>
          <cell r="AL2220">
            <v>0</v>
          </cell>
          <cell r="AM2220">
            <v>0</v>
          </cell>
        </row>
        <row r="2221">
          <cell r="B2221" t="str">
            <v>00HP</v>
          </cell>
          <cell r="C2221" t="str">
            <v>Poole</v>
          </cell>
          <cell r="G2221">
            <v>27</v>
          </cell>
          <cell r="J2221">
            <v>1</v>
          </cell>
          <cell r="L2221">
            <v>28</v>
          </cell>
          <cell r="M2221">
            <v>1</v>
          </cell>
          <cell r="O2221" t="str">
            <v>00HP</v>
          </cell>
          <cell r="P2221" t="str">
            <v>Poole</v>
          </cell>
          <cell r="T2221">
            <v>28</v>
          </cell>
          <cell r="W2221">
            <v>1</v>
          </cell>
          <cell r="Y2221">
            <v>29</v>
          </cell>
          <cell r="AA2221" t="str">
            <v>00HP</v>
          </cell>
          <cell r="AB2221" t="str">
            <v>Poole</v>
          </cell>
          <cell r="AD2221">
            <v>0</v>
          </cell>
          <cell r="AF2221">
            <v>0</v>
          </cell>
          <cell r="AG2221">
            <v>0</v>
          </cell>
          <cell r="AI2221" t="str">
            <v>00HP</v>
          </cell>
          <cell r="AJ2221" t="str">
            <v>Poole</v>
          </cell>
          <cell r="AK2221">
            <v>0</v>
          </cell>
          <cell r="AL2221">
            <v>0</v>
          </cell>
          <cell r="AM2221">
            <v>0</v>
          </cell>
        </row>
        <row r="2222">
          <cell r="B2222" t="str">
            <v>00HX</v>
          </cell>
          <cell r="C2222" t="str">
            <v>Swindon</v>
          </cell>
          <cell r="D2222">
            <v>8</v>
          </cell>
          <cell r="F2222">
            <v>37</v>
          </cell>
          <cell r="G2222">
            <v>22</v>
          </cell>
          <cell r="H2222">
            <v>201</v>
          </cell>
          <cell r="J2222">
            <v>1</v>
          </cell>
          <cell r="L2222">
            <v>269</v>
          </cell>
          <cell r="M2222">
            <v>1</v>
          </cell>
          <cell r="O2222" t="str">
            <v>00HX</v>
          </cell>
          <cell r="P2222" t="str">
            <v>Swindon</v>
          </cell>
          <cell r="Q2222">
            <v>8</v>
          </cell>
          <cell r="S2222">
            <v>37</v>
          </cell>
          <cell r="T2222">
            <v>25</v>
          </cell>
          <cell r="U2222">
            <v>201</v>
          </cell>
          <cell r="W2222">
            <v>1</v>
          </cell>
          <cell r="Y2222">
            <v>272</v>
          </cell>
          <cell r="AA2222" t="str">
            <v>00HX</v>
          </cell>
          <cell r="AB2222" t="str">
            <v>Swindon</v>
          </cell>
          <cell r="AC2222">
            <v>0</v>
          </cell>
          <cell r="AD2222">
            <v>17</v>
          </cell>
          <cell r="AE2222">
            <v>0</v>
          </cell>
          <cell r="AF2222">
            <v>17</v>
          </cell>
          <cell r="AG2222">
            <v>17</v>
          </cell>
          <cell r="AI2222" t="str">
            <v>00HX</v>
          </cell>
          <cell r="AJ2222" t="str">
            <v>Swindon</v>
          </cell>
          <cell r="AK2222">
            <v>0</v>
          </cell>
          <cell r="AL2222">
            <v>0</v>
          </cell>
          <cell r="AM2222">
            <v>0</v>
          </cell>
        </row>
        <row r="2223">
          <cell r="B2223" t="str">
            <v>00JA</v>
          </cell>
          <cell r="C2223" t="str">
            <v>Peterborough</v>
          </cell>
          <cell r="D2223">
            <v>16</v>
          </cell>
          <cell r="F2223">
            <v>82</v>
          </cell>
          <cell r="G2223">
            <v>40</v>
          </cell>
          <cell r="H2223">
            <v>282</v>
          </cell>
          <cell r="J2223">
            <v>2</v>
          </cell>
          <cell r="L2223">
            <v>422</v>
          </cell>
          <cell r="M2223">
            <v>2</v>
          </cell>
          <cell r="O2223" t="str">
            <v>00JA</v>
          </cell>
          <cell r="P2223" t="str">
            <v>Peterborough</v>
          </cell>
          <cell r="Q2223">
            <v>16</v>
          </cell>
          <cell r="S2223">
            <v>82</v>
          </cell>
          <cell r="T2223">
            <v>38</v>
          </cell>
          <cell r="U2223">
            <v>282</v>
          </cell>
          <cell r="W2223">
            <v>2</v>
          </cell>
          <cell r="Y2223">
            <v>420</v>
          </cell>
          <cell r="AA2223" t="str">
            <v>00JA</v>
          </cell>
          <cell r="AB2223" t="str">
            <v>Peterborough</v>
          </cell>
          <cell r="AC2223">
            <v>0</v>
          </cell>
          <cell r="AD2223">
            <v>0</v>
          </cell>
          <cell r="AE2223">
            <v>0</v>
          </cell>
          <cell r="AF2223">
            <v>0</v>
          </cell>
          <cell r="AG2223">
            <v>0</v>
          </cell>
          <cell r="AI2223" t="str">
            <v>00JA</v>
          </cell>
          <cell r="AJ2223" t="str">
            <v>Peterborough</v>
          </cell>
          <cell r="AK2223">
            <v>0</v>
          </cell>
          <cell r="AL2223">
            <v>0</v>
          </cell>
          <cell r="AM2223">
            <v>0</v>
          </cell>
        </row>
        <row r="2224">
          <cell r="B2224" t="str">
            <v>00KA</v>
          </cell>
          <cell r="C2224" t="str">
            <v>Luton</v>
          </cell>
          <cell r="D2224">
            <v>66</v>
          </cell>
          <cell r="G2224">
            <v>38</v>
          </cell>
          <cell r="H2224">
            <v>54</v>
          </cell>
          <cell r="I2224">
            <v>2</v>
          </cell>
          <cell r="J2224">
            <v>1</v>
          </cell>
          <cell r="K2224">
            <v>1</v>
          </cell>
          <cell r="L2224">
            <v>171</v>
          </cell>
          <cell r="M2224">
            <v>2</v>
          </cell>
          <cell r="O2224" t="str">
            <v>00KA</v>
          </cell>
          <cell r="P2224" t="str">
            <v>Luton</v>
          </cell>
          <cell r="Q2224">
            <v>66</v>
          </cell>
          <cell r="T2224">
            <v>38</v>
          </cell>
          <cell r="U2224">
            <v>54</v>
          </cell>
          <cell r="V2224">
            <v>2</v>
          </cell>
          <cell r="W2224">
            <v>1</v>
          </cell>
          <cell r="X2224">
            <v>1</v>
          </cell>
          <cell r="Y2224">
            <v>171</v>
          </cell>
          <cell r="AA2224" t="str">
            <v>00KA</v>
          </cell>
          <cell r="AB2224" t="str">
            <v>Luton</v>
          </cell>
          <cell r="AC2224">
            <v>0</v>
          </cell>
          <cell r="AD2224">
            <v>0</v>
          </cell>
          <cell r="AE2224">
            <v>0</v>
          </cell>
          <cell r="AF2224">
            <v>0</v>
          </cell>
          <cell r="AG2224">
            <v>0</v>
          </cell>
          <cell r="AI2224" t="str">
            <v>00KA</v>
          </cell>
          <cell r="AJ2224" t="str">
            <v>Luton</v>
          </cell>
          <cell r="AK2224">
            <v>9</v>
          </cell>
          <cell r="AL2224">
            <v>0</v>
          </cell>
          <cell r="AM2224">
            <v>0</v>
          </cell>
        </row>
        <row r="2225">
          <cell r="B2225" t="str">
            <v>00KF</v>
          </cell>
          <cell r="C2225" t="str">
            <v>Southend-on-Sea</v>
          </cell>
          <cell r="D2225">
            <v>8</v>
          </cell>
          <cell r="F2225">
            <v>31</v>
          </cell>
          <cell r="G2225">
            <v>22</v>
          </cell>
          <cell r="H2225">
            <v>99</v>
          </cell>
          <cell r="I2225">
            <v>14</v>
          </cell>
          <cell r="L2225">
            <v>174</v>
          </cell>
          <cell r="M2225">
            <v>0</v>
          </cell>
          <cell r="O2225" t="str">
            <v>00KF</v>
          </cell>
          <cell r="P2225" t="str">
            <v>Southend-on-Sea</v>
          </cell>
          <cell r="Q2225">
            <v>8</v>
          </cell>
          <cell r="S2225">
            <v>31</v>
          </cell>
          <cell r="T2225">
            <v>29</v>
          </cell>
          <cell r="U2225">
            <v>99</v>
          </cell>
          <cell r="V2225">
            <v>14</v>
          </cell>
          <cell r="Y2225">
            <v>181</v>
          </cell>
          <cell r="AA2225" t="str">
            <v>00KF</v>
          </cell>
          <cell r="AB2225" t="str">
            <v>Southend-on-Sea</v>
          </cell>
          <cell r="AC2225">
            <v>0</v>
          </cell>
          <cell r="AD2225">
            <v>0</v>
          </cell>
          <cell r="AE2225">
            <v>0</v>
          </cell>
          <cell r="AF2225">
            <v>0</v>
          </cell>
          <cell r="AG2225">
            <v>0</v>
          </cell>
          <cell r="AI2225" t="str">
            <v>00KF</v>
          </cell>
          <cell r="AJ2225" t="str">
            <v>Southend-on-Sea</v>
          </cell>
          <cell r="AK2225">
            <v>0</v>
          </cell>
          <cell r="AL2225">
            <v>0</v>
          </cell>
          <cell r="AM2225">
            <v>0</v>
          </cell>
        </row>
        <row r="2226">
          <cell r="B2226" t="str">
            <v>00KG</v>
          </cell>
          <cell r="C2226" t="str">
            <v>Thurrock</v>
          </cell>
          <cell r="G2226">
            <v>12</v>
          </cell>
          <cell r="H2226">
            <v>8</v>
          </cell>
          <cell r="L2226">
            <v>20</v>
          </cell>
          <cell r="M2226">
            <v>0</v>
          </cell>
          <cell r="O2226" t="str">
            <v>00KG</v>
          </cell>
          <cell r="P2226" t="str">
            <v>Thurrock</v>
          </cell>
          <cell r="T2226">
            <v>25</v>
          </cell>
          <cell r="U2226">
            <v>8</v>
          </cell>
          <cell r="Y2226">
            <v>33</v>
          </cell>
          <cell r="AA2226" t="str">
            <v>00KG</v>
          </cell>
          <cell r="AB2226" t="str">
            <v>Thurrock</v>
          </cell>
          <cell r="AD2226">
            <v>0</v>
          </cell>
          <cell r="AE2226">
            <v>0</v>
          </cell>
          <cell r="AF2226">
            <v>0</v>
          </cell>
          <cell r="AG2226">
            <v>0</v>
          </cell>
          <cell r="AI2226" t="str">
            <v>00KG</v>
          </cell>
          <cell r="AJ2226" t="str">
            <v>Thurrock</v>
          </cell>
          <cell r="AK2226">
            <v>0</v>
          </cell>
          <cell r="AL2226">
            <v>0</v>
          </cell>
          <cell r="AM2226">
            <v>0</v>
          </cell>
        </row>
        <row r="2227">
          <cell r="B2227" t="str">
            <v>00LC</v>
          </cell>
          <cell r="C2227" t="str">
            <v>Medway</v>
          </cell>
          <cell r="D2227">
            <v>10</v>
          </cell>
          <cell r="F2227">
            <v>213</v>
          </cell>
          <cell r="G2227">
            <v>30</v>
          </cell>
          <cell r="H2227">
            <v>185</v>
          </cell>
          <cell r="L2227">
            <v>438</v>
          </cell>
          <cell r="M2227">
            <v>0</v>
          </cell>
          <cell r="O2227" t="str">
            <v>00LC</v>
          </cell>
          <cell r="P2227" t="str">
            <v>Medway</v>
          </cell>
          <cell r="Q2227">
            <v>10</v>
          </cell>
          <cell r="S2227">
            <v>213</v>
          </cell>
          <cell r="T2227">
            <v>41</v>
          </cell>
          <cell r="U2227">
            <v>185</v>
          </cell>
          <cell r="Y2227">
            <v>449</v>
          </cell>
          <cell r="AA2227" t="str">
            <v>00LC</v>
          </cell>
          <cell r="AB2227" t="str">
            <v>Medway</v>
          </cell>
          <cell r="AC2227">
            <v>0</v>
          </cell>
          <cell r="AD2227">
            <v>25</v>
          </cell>
          <cell r="AE2227">
            <v>17</v>
          </cell>
          <cell r="AF2227">
            <v>25</v>
          </cell>
          <cell r="AG2227">
            <v>42</v>
          </cell>
          <cell r="AI2227" t="str">
            <v>00LC</v>
          </cell>
          <cell r="AJ2227" t="str">
            <v>Medway</v>
          </cell>
          <cell r="AK2227">
            <v>0</v>
          </cell>
          <cell r="AL2227">
            <v>0</v>
          </cell>
          <cell r="AM2227">
            <v>0</v>
          </cell>
        </row>
        <row r="2228">
          <cell r="B2228" t="str">
            <v>00MA</v>
          </cell>
          <cell r="C2228" t="str">
            <v>Bracknell Forest</v>
          </cell>
          <cell r="F2228">
            <v>54</v>
          </cell>
          <cell r="G2228">
            <v>40</v>
          </cell>
          <cell r="H2228">
            <v>136</v>
          </cell>
          <cell r="L2228">
            <v>230</v>
          </cell>
          <cell r="M2228">
            <v>0</v>
          </cell>
          <cell r="O2228" t="str">
            <v>00MA</v>
          </cell>
          <cell r="P2228" t="str">
            <v>Bracknell Forest</v>
          </cell>
          <cell r="S2228">
            <v>54</v>
          </cell>
          <cell r="T2228">
            <v>63</v>
          </cell>
          <cell r="U2228">
            <v>136</v>
          </cell>
          <cell r="Y2228">
            <v>253</v>
          </cell>
          <cell r="AA2228" t="str">
            <v>00MA</v>
          </cell>
          <cell r="AB2228" t="str">
            <v>Bracknell Forest</v>
          </cell>
          <cell r="AD2228">
            <v>0</v>
          </cell>
          <cell r="AE2228">
            <v>0</v>
          </cell>
          <cell r="AF2228">
            <v>0</v>
          </cell>
          <cell r="AG2228">
            <v>0</v>
          </cell>
          <cell r="AI2228" t="str">
            <v>00MA</v>
          </cell>
          <cell r="AJ2228" t="str">
            <v>Bracknell Forest</v>
          </cell>
          <cell r="AK2228">
            <v>0</v>
          </cell>
          <cell r="AL2228">
            <v>0</v>
          </cell>
          <cell r="AM2228">
            <v>0</v>
          </cell>
        </row>
        <row r="2229">
          <cell r="B2229" t="str">
            <v>00MB</v>
          </cell>
          <cell r="C2229" t="str">
            <v>West Berkshire</v>
          </cell>
          <cell r="F2229">
            <v>41</v>
          </cell>
          <cell r="G2229">
            <v>55</v>
          </cell>
          <cell r="H2229">
            <v>109</v>
          </cell>
          <cell r="I2229">
            <v>3</v>
          </cell>
          <cell r="K2229">
            <v>2</v>
          </cell>
          <cell r="L2229">
            <v>210</v>
          </cell>
          <cell r="M2229">
            <v>2</v>
          </cell>
          <cell r="O2229" t="str">
            <v>00MB</v>
          </cell>
          <cell r="P2229" t="str">
            <v>West Berkshire</v>
          </cell>
          <cell r="S2229">
            <v>41</v>
          </cell>
          <cell r="T2229">
            <v>55</v>
          </cell>
          <cell r="U2229">
            <v>109</v>
          </cell>
          <cell r="V2229">
            <v>3</v>
          </cell>
          <cell r="X2229">
            <v>2</v>
          </cell>
          <cell r="Y2229">
            <v>210</v>
          </cell>
          <cell r="AA2229" t="str">
            <v>00MB</v>
          </cell>
          <cell r="AB2229" t="str">
            <v>West Berkshire</v>
          </cell>
          <cell r="AD2229">
            <v>1</v>
          </cell>
          <cell r="AE2229">
            <v>0</v>
          </cell>
          <cell r="AF2229">
            <v>1</v>
          </cell>
          <cell r="AG2229">
            <v>1</v>
          </cell>
          <cell r="AI2229" t="str">
            <v>00MB</v>
          </cell>
          <cell r="AJ2229" t="str">
            <v>West Berkshire</v>
          </cell>
          <cell r="AK2229">
            <v>0</v>
          </cell>
          <cell r="AL2229">
            <v>0</v>
          </cell>
          <cell r="AM2229">
            <v>0</v>
          </cell>
        </row>
        <row r="2230">
          <cell r="B2230" t="str">
            <v>00MC</v>
          </cell>
          <cell r="C2230" t="str">
            <v>Reading</v>
          </cell>
          <cell r="D2230">
            <v>54</v>
          </cell>
          <cell r="F2230">
            <v>66</v>
          </cell>
          <cell r="G2230">
            <v>62</v>
          </cell>
          <cell r="H2230">
            <v>46</v>
          </cell>
          <cell r="L2230">
            <v>228</v>
          </cell>
          <cell r="M2230">
            <v>0</v>
          </cell>
          <cell r="O2230" t="str">
            <v>00MC</v>
          </cell>
          <cell r="P2230" t="str">
            <v>Reading</v>
          </cell>
          <cell r="Q2230">
            <v>54</v>
          </cell>
          <cell r="S2230">
            <v>66</v>
          </cell>
          <cell r="T2230">
            <v>72</v>
          </cell>
          <cell r="U2230">
            <v>46</v>
          </cell>
          <cell r="Y2230">
            <v>238</v>
          </cell>
          <cell r="AA2230" t="str">
            <v>00MC</v>
          </cell>
          <cell r="AB2230" t="str">
            <v>Reading</v>
          </cell>
          <cell r="AC2230">
            <v>0</v>
          </cell>
          <cell r="AD2230">
            <v>0</v>
          </cell>
          <cell r="AE2230">
            <v>0</v>
          </cell>
          <cell r="AF2230">
            <v>0</v>
          </cell>
          <cell r="AG2230">
            <v>0</v>
          </cell>
          <cell r="AI2230" t="str">
            <v>00MC</v>
          </cell>
          <cell r="AJ2230" t="str">
            <v>Reading</v>
          </cell>
          <cell r="AK2230">
            <v>0</v>
          </cell>
          <cell r="AL2230">
            <v>0</v>
          </cell>
          <cell r="AM2230">
            <v>0</v>
          </cell>
        </row>
        <row r="2231">
          <cell r="B2231" t="str">
            <v>00MD</v>
          </cell>
          <cell r="C2231" t="str">
            <v>Slough</v>
          </cell>
          <cell r="D2231">
            <v>6</v>
          </cell>
          <cell r="F2231">
            <v>52</v>
          </cell>
          <cell r="G2231">
            <v>25</v>
          </cell>
          <cell r="H2231">
            <v>98</v>
          </cell>
          <cell r="J2231">
            <v>1</v>
          </cell>
          <cell r="L2231">
            <v>233</v>
          </cell>
          <cell r="M2231">
            <v>1</v>
          </cell>
          <cell r="O2231" t="str">
            <v>00MD</v>
          </cell>
          <cell r="P2231" t="str">
            <v>Slough</v>
          </cell>
          <cell r="Q2231">
            <v>6</v>
          </cell>
          <cell r="S2231">
            <v>52</v>
          </cell>
          <cell r="T2231">
            <v>23</v>
          </cell>
          <cell r="U2231">
            <v>98</v>
          </cell>
          <cell r="W2231">
            <v>1</v>
          </cell>
          <cell r="Y2231">
            <v>231</v>
          </cell>
          <cell r="AA2231" t="str">
            <v>00MD</v>
          </cell>
          <cell r="AB2231" t="str">
            <v>Slough</v>
          </cell>
          <cell r="AC2231">
            <v>0</v>
          </cell>
          <cell r="AD2231">
            <v>0</v>
          </cell>
          <cell r="AE2231">
            <v>0</v>
          </cell>
          <cell r="AF2231">
            <v>0</v>
          </cell>
          <cell r="AG2231">
            <v>0</v>
          </cell>
          <cell r="AI2231" t="str">
            <v>00MD</v>
          </cell>
          <cell r="AJ2231" t="str">
            <v>Slough</v>
          </cell>
          <cell r="AK2231">
            <v>0</v>
          </cell>
          <cell r="AL2231">
            <v>0</v>
          </cell>
          <cell r="AM2231">
            <v>0</v>
          </cell>
        </row>
        <row r="2232">
          <cell r="B2232" t="str">
            <v>00ME</v>
          </cell>
          <cell r="C2232" t="str">
            <v>Windsor and Maidenhead</v>
          </cell>
          <cell r="F2232">
            <v>67</v>
          </cell>
          <cell r="G2232">
            <v>39</v>
          </cell>
          <cell r="H2232">
            <v>116</v>
          </cell>
          <cell r="L2232">
            <v>222</v>
          </cell>
          <cell r="M2232">
            <v>0</v>
          </cell>
          <cell r="O2232" t="str">
            <v>00ME</v>
          </cell>
          <cell r="P2232" t="str">
            <v>Windsor and Maidenhead</v>
          </cell>
          <cell r="S2232">
            <v>67</v>
          </cell>
          <cell r="T2232">
            <v>24</v>
          </cell>
          <cell r="U2232">
            <v>116</v>
          </cell>
          <cell r="Y2232">
            <v>207</v>
          </cell>
          <cell r="AA2232" t="str">
            <v>00ME</v>
          </cell>
          <cell r="AB2232" t="str">
            <v>Windsor and Maidenhead</v>
          </cell>
          <cell r="AD2232">
            <v>0</v>
          </cell>
          <cell r="AE2232">
            <v>0</v>
          </cell>
          <cell r="AF2232">
            <v>0</v>
          </cell>
          <cell r="AG2232">
            <v>0</v>
          </cell>
          <cell r="AI2232" t="str">
            <v>00ME</v>
          </cell>
          <cell r="AJ2232" t="str">
            <v>Windsor and Maidenhead</v>
          </cell>
          <cell r="AK2232">
            <v>0</v>
          </cell>
          <cell r="AL2232">
            <v>0</v>
          </cell>
          <cell r="AM2232">
            <v>0</v>
          </cell>
        </row>
        <row r="2233">
          <cell r="B2233" t="str">
            <v>00MF</v>
          </cell>
          <cell r="C2233" t="str">
            <v>Wokingham</v>
          </cell>
          <cell r="F2233">
            <v>14</v>
          </cell>
          <cell r="G2233">
            <v>28</v>
          </cell>
          <cell r="H2233">
            <v>9</v>
          </cell>
          <cell r="L2233">
            <v>51</v>
          </cell>
          <cell r="M2233">
            <v>0</v>
          </cell>
          <cell r="O2233" t="str">
            <v>00MF</v>
          </cell>
          <cell r="P2233" t="str">
            <v>Wokingham</v>
          </cell>
          <cell r="S2233">
            <v>14</v>
          </cell>
          <cell r="T2233">
            <v>37</v>
          </cell>
          <cell r="U2233">
            <v>9</v>
          </cell>
          <cell r="Y2233">
            <v>60</v>
          </cell>
          <cell r="AA2233" t="str">
            <v>00MF</v>
          </cell>
          <cell r="AB2233" t="str">
            <v>Wokingham</v>
          </cell>
          <cell r="AD2233">
            <v>13</v>
          </cell>
          <cell r="AE2233">
            <v>9</v>
          </cell>
          <cell r="AF2233">
            <v>13</v>
          </cell>
          <cell r="AG2233">
            <v>22</v>
          </cell>
          <cell r="AI2233" t="str">
            <v>00MF</v>
          </cell>
          <cell r="AJ2233" t="str">
            <v>Wokingham</v>
          </cell>
          <cell r="AK2233">
            <v>0</v>
          </cell>
          <cell r="AL2233">
            <v>0</v>
          </cell>
          <cell r="AM2233">
            <v>0</v>
          </cell>
        </row>
        <row r="2234">
          <cell r="B2234" t="str">
            <v>00MG</v>
          </cell>
          <cell r="C2234" t="str">
            <v>Milton Keynes</v>
          </cell>
          <cell r="D2234">
            <v>8</v>
          </cell>
          <cell r="F2234">
            <v>66</v>
          </cell>
          <cell r="G2234">
            <v>109</v>
          </cell>
          <cell r="H2234">
            <v>145</v>
          </cell>
          <cell r="L2234">
            <v>341</v>
          </cell>
          <cell r="M2234">
            <v>0</v>
          </cell>
          <cell r="O2234" t="str">
            <v>00MG</v>
          </cell>
          <cell r="P2234" t="str">
            <v>Milton Keynes</v>
          </cell>
          <cell r="Q2234">
            <v>8</v>
          </cell>
          <cell r="S2234">
            <v>66</v>
          </cell>
          <cell r="T2234">
            <v>113</v>
          </cell>
          <cell r="U2234">
            <v>145</v>
          </cell>
          <cell r="Y2234">
            <v>345</v>
          </cell>
          <cell r="AA2234" t="str">
            <v>00MG</v>
          </cell>
          <cell r="AB2234" t="str">
            <v>Milton Keynes</v>
          </cell>
          <cell r="AC2234">
            <v>0</v>
          </cell>
          <cell r="AD2234">
            <v>0</v>
          </cell>
          <cell r="AE2234">
            <v>20</v>
          </cell>
          <cell r="AF2234">
            <v>0</v>
          </cell>
          <cell r="AG2234">
            <v>20</v>
          </cell>
          <cell r="AI2234" t="str">
            <v>00MG</v>
          </cell>
          <cell r="AJ2234" t="str">
            <v>Milton Keynes</v>
          </cell>
          <cell r="AK2234">
            <v>0</v>
          </cell>
          <cell r="AL2234">
            <v>0</v>
          </cell>
          <cell r="AM2234">
            <v>0</v>
          </cell>
        </row>
        <row r="2235">
          <cell r="B2235" t="str">
            <v>00ML</v>
          </cell>
          <cell r="C2235" t="str">
            <v>Brighton and Hove</v>
          </cell>
          <cell r="D2235">
            <v>4</v>
          </cell>
          <cell r="F2235">
            <v>79</v>
          </cell>
          <cell r="G2235">
            <v>56</v>
          </cell>
          <cell r="H2235">
            <v>204</v>
          </cell>
          <cell r="L2235">
            <v>406</v>
          </cell>
          <cell r="M2235">
            <v>0</v>
          </cell>
          <cell r="O2235" t="str">
            <v>00ML</v>
          </cell>
          <cell r="P2235" t="str">
            <v>Brighton and Hove</v>
          </cell>
          <cell r="Q2235">
            <v>4</v>
          </cell>
          <cell r="S2235">
            <v>79</v>
          </cell>
          <cell r="T2235">
            <v>55</v>
          </cell>
          <cell r="U2235">
            <v>204</v>
          </cell>
          <cell r="Y2235">
            <v>405</v>
          </cell>
          <cell r="AA2235" t="str">
            <v>00ML</v>
          </cell>
          <cell r="AB2235" t="str">
            <v>Brighton and Hove</v>
          </cell>
          <cell r="AC2235">
            <v>0</v>
          </cell>
          <cell r="AD2235">
            <v>0</v>
          </cell>
          <cell r="AE2235">
            <v>0</v>
          </cell>
          <cell r="AF2235">
            <v>0</v>
          </cell>
          <cell r="AG2235">
            <v>0</v>
          </cell>
          <cell r="AI2235" t="str">
            <v>00ML</v>
          </cell>
          <cell r="AJ2235" t="str">
            <v>Brighton and Hove</v>
          </cell>
          <cell r="AK2235">
            <v>0</v>
          </cell>
          <cell r="AL2235">
            <v>0</v>
          </cell>
          <cell r="AM2235">
            <v>62</v>
          </cell>
        </row>
        <row r="2236">
          <cell r="B2236" t="str">
            <v>00MR</v>
          </cell>
          <cell r="C2236" t="str">
            <v>Portsmouth</v>
          </cell>
          <cell r="D2236">
            <v>29</v>
          </cell>
          <cell r="F2236">
            <v>91</v>
          </cell>
          <cell r="G2236">
            <v>30</v>
          </cell>
          <cell r="H2236">
            <v>337</v>
          </cell>
          <cell r="I2236">
            <v>1</v>
          </cell>
          <cell r="L2236">
            <v>488</v>
          </cell>
          <cell r="M2236">
            <v>0</v>
          </cell>
          <cell r="O2236" t="str">
            <v>00MR</v>
          </cell>
          <cell r="P2236" t="str">
            <v>Portsmouth</v>
          </cell>
          <cell r="Q2236">
            <v>29</v>
          </cell>
          <cell r="S2236">
            <v>91</v>
          </cell>
          <cell r="T2236">
            <v>61</v>
          </cell>
          <cell r="U2236">
            <v>337</v>
          </cell>
          <cell r="V2236">
            <v>1</v>
          </cell>
          <cell r="Y2236">
            <v>519</v>
          </cell>
          <cell r="AA2236" t="str">
            <v>00MR</v>
          </cell>
          <cell r="AB2236" t="str">
            <v>Portsmouth</v>
          </cell>
          <cell r="AC2236">
            <v>0</v>
          </cell>
          <cell r="AD2236">
            <v>0</v>
          </cell>
          <cell r="AE2236">
            <v>0</v>
          </cell>
          <cell r="AF2236">
            <v>0</v>
          </cell>
          <cell r="AG2236">
            <v>0</v>
          </cell>
          <cell r="AI2236" t="str">
            <v>00MR</v>
          </cell>
          <cell r="AJ2236" t="str">
            <v>Portsmouth</v>
          </cell>
          <cell r="AK2236">
            <v>0</v>
          </cell>
          <cell r="AL2236">
            <v>0</v>
          </cell>
          <cell r="AM2236">
            <v>0</v>
          </cell>
        </row>
        <row r="2237">
          <cell r="B2237" t="str">
            <v>00MS</v>
          </cell>
          <cell r="C2237" t="str">
            <v>Southampton</v>
          </cell>
          <cell r="D2237">
            <v>8</v>
          </cell>
          <cell r="F2237">
            <v>50</v>
          </cell>
          <cell r="G2237">
            <v>44</v>
          </cell>
          <cell r="H2237">
            <v>131</v>
          </cell>
          <cell r="I2237">
            <v>28</v>
          </cell>
          <cell r="K2237">
            <v>2</v>
          </cell>
          <cell r="L2237">
            <v>271</v>
          </cell>
          <cell r="M2237">
            <v>2</v>
          </cell>
          <cell r="O2237" t="str">
            <v>00MS</v>
          </cell>
          <cell r="P2237" t="str">
            <v>Southampton</v>
          </cell>
          <cell r="Q2237">
            <v>8</v>
          </cell>
          <cell r="S2237">
            <v>50</v>
          </cell>
          <cell r="T2237">
            <v>96</v>
          </cell>
          <cell r="U2237">
            <v>131</v>
          </cell>
          <cell r="V2237">
            <v>28</v>
          </cell>
          <cell r="X2237">
            <v>2</v>
          </cell>
          <cell r="Y2237">
            <v>323</v>
          </cell>
          <cell r="AA2237" t="str">
            <v>00MS</v>
          </cell>
          <cell r="AB2237" t="str">
            <v>Southampton</v>
          </cell>
          <cell r="AC2237">
            <v>0</v>
          </cell>
          <cell r="AD2237">
            <v>0</v>
          </cell>
          <cell r="AE2237">
            <v>0</v>
          </cell>
          <cell r="AF2237">
            <v>0</v>
          </cell>
          <cell r="AG2237">
            <v>0</v>
          </cell>
          <cell r="AI2237" t="str">
            <v>00MS</v>
          </cell>
          <cell r="AJ2237" t="str">
            <v>Southampton</v>
          </cell>
          <cell r="AK2237">
            <v>0</v>
          </cell>
          <cell r="AL2237">
            <v>0</v>
          </cell>
          <cell r="AM2237">
            <v>0</v>
          </cell>
        </row>
        <row r="2238">
          <cell r="B2238" t="str">
            <v>00MW</v>
          </cell>
          <cell r="C2238" t="str">
            <v>Isle of Wight</v>
          </cell>
          <cell r="D2238">
            <v>12</v>
          </cell>
          <cell r="F2238">
            <v>21</v>
          </cell>
          <cell r="G2238">
            <v>21</v>
          </cell>
          <cell r="H2238">
            <v>42</v>
          </cell>
          <cell r="L2238">
            <v>96</v>
          </cell>
          <cell r="M2238">
            <v>0</v>
          </cell>
          <cell r="O2238" t="str">
            <v>00MW</v>
          </cell>
          <cell r="P2238" t="str">
            <v>Isle of Wight</v>
          </cell>
          <cell r="Q2238">
            <v>12</v>
          </cell>
          <cell r="S2238">
            <v>21</v>
          </cell>
          <cell r="T2238">
            <v>24</v>
          </cell>
          <cell r="U2238">
            <v>42</v>
          </cell>
          <cell r="Y2238">
            <v>99</v>
          </cell>
          <cell r="AA2238" t="str">
            <v>00MW</v>
          </cell>
          <cell r="AB2238" t="str">
            <v>Isle of Wight</v>
          </cell>
          <cell r="AC2238">
            <v>0</v>
          </cell>
          <cell r="AD2238">
            <v>0</v>
          </cell>
          <cell r="AE2238">
            <v>0</v>
          </cell>
          <cell r="AF2238">
            <v>0</v>
          </cell>
          <cell r="AG2238">
            <v>0</v>
          </cell>
          <cell r="AI2238" t="str">
            <v>00MW</v>
          </cell>
          <cell r="AJ2238" t="str">
            <v>Isle of Wight</v>
          </cell>
          <cell r="AK2238">
            <v>0</v>
          </cell>
          <cell r="AL2238">
            <v>0</v>
          </cell>
          <cell r="AM2238">
            <v>0</v>
          </cell>
        </row>
        <row r="2239">
          <cell r="B2239" t="str">
            <v>09UC</v>
          </cell>
          <cell r="C2239" t="str">
            <v>Mid Bedfordshire</v>
          </cell>
          <cell r="D2239">
            <v>13</v>
          </cell>
          <cell r="F2239">
            <v>28</v>
          </cell>
          <cell r="G2239">
            <v>37</v>
          </cell>
          <cell r="H2239">
            <v>46</v>
          </cell>
          <cell r="L2239">
            <v>124</v>
          </cell>
          <cell r="M2239">
            <v>0</v>
          </cell>
          <cell r="O2239" t="str">
            <v>09UC</v>
          </cell>
          <cell r="P2239" t="str">
            <v>Mid Bedfordshire</v>
          </cell>
          <cell r="Q2239">
            <v>13</v>
          </cell>
          <cell r="S2239">
            <v>28</v>
          </cell>
          <cell r="T2239">
            <v>66</v>
          </cell>
          <cell r="U2239">
            <v>46</v>
          </cell>
          <cell r="Y2239">
            <v>153</v>
          </cell>
          <cell r="AA2239" t="str">
            <v>09UC</v>
          </cell>
          <cell r="AB2239" t="str">
            <v>Mid Bedfordshire</v>
          </cell>
          <cell r="AC2239">
            <v>0</v>
          </cell>
          <cell r="AD2239">
            <v>0</v>
          </cell>
          <cell r="AE2239">
            <v>0</v>
          </cell>
          <cell r="AF2239">
            <v>0</v>
          </cell>
          <cell r="AG2239">
            <v>0</v>
          </cell>
          <cell r="AI2239" t="str">
            <v>09UC</v>
          </cell>
          <cell r="AJ2239" t="str">
            <v>Mid Bedfordshire</v>
          </cell>
          <cell r="AK2239">
            <v>0</v>
          </cell>
          <cell r="AL2239">
            <v>0</v>
          </cell>
          <cell r="AM2239">
            <v>0</v>
          </cell>
        </row>
        <row r="2240">
          <cell r="B2240" t="str">
            <v>09UD</v>
          </cell>
          <cell r="C2240" t="str">
            <v>Bedford</v>
          </cell>
          <cell r="D2240">
            <v>43</v>
          </cell>
          <cell r="F2240">
            <v>71</v>
          </cell>
          <cell r="G2240">
            <v>70</v>
          </cell>
          <cell r="H2240">
            <v>109</v>
          </cell>
          <cell r="L2240">
            <v>293</v>
          </cell>
          <cell r="M2240">
            <v>0</v>
          </cell>
          <cell r="O2240" t="str">
            <v>09UD</v>
          </cell>
          <cell r="P2240" t="str">
            <v>Bedford</v>
          </cell>
          <cell r="Q2240">
            <v>43</v>
          </cell>
          <cell r="S2240">
            <v>71</v>
          </cell>
          <cell r="T2240">
            <v>68</v>
          </cell>
          <cell r="U2240">
            <v>109</v>
          </cell>
          <cell r="Y2240">
            <v>291</v>
          </cell>
          <cell r="AA2240" t="str">
            <v>09UD</v>
          </cell>
          <cell r="AB2240" t="str">
            <v>Bedford</v>
          </cell>
          <cell r="AC2240">
            <v>0</v>
          </cell>
          <cell r="AD2240">
            <v>13</v>
          </cell>
          <cell r="AE2240">
            <v>0</v>
          </cell>
          <cell r="AF2240">
            <v>13</v>
          </cell>
          <cell r="AG2240">
            <v>13</v>
          </cell>
          <cell r="AI2240" t="str">
            <v>09UD</v>
          </cell>
          <cell r="AJ2240" t="str">
            <v>Bedford</v>
          </cell>
          <cell r="AK2240">
            <v>0</v>
          </cell>
          <cell r="AL2240">
            <v>0</v>
          </cell>
          <cell r="AM2240">
            <v>0</v>
          </cell>
        </row>
        <row r="2241">
          <cell r="B2241" t="str">
            <v>09UE</v>
          </cell>
          <cell r="C2241" t="str">
            <v>South Bedfordshire</v>
          </cell>
          <cell r="D2241">
            <v>7</v>
          </cell>
          <cell r="F2241">
            <v>14</v>
          </cell>
          <cell r="G2241">
            <v>19</v>
          </cell>
          <cell r="H2241">
            <v>55</v>
          </cell>
          <cell r="J2241">
            <v>1</v>
          </cell>
          <cell r="L2241">
            <v>96</v>
          </cell>
          <cell r="M2241">
            <v>1</v>
          </cell>
          <cell r="O2241" t="str">
            <v>09UE</v>
          </cell>
          <cell r="P2241" t="str">
            <v>South Bedfordshire</v>
          </cell>
          <cell r="Q2241">
            <v>7</v>
          </cell>
          <cell r="S2241">
            <v>14</v>
          </cell>
          <cell r="T2241">
            <v>29</v>
          </cell>
          <cell r="U2241">
            <v>55</v>
          </cell>
          <cell r="W2241">
            <v>1</v>
          </cell>
          <cell r="Y2241">
            <v>106</v>
          </cell>
          <cell r="AA2241" t="str">
            <v>09UE</v>
          </cell>
          <cell r="AB2241" t="str">
            <v>South Bedfordshire</v>
          </cell>
          <cell r="AC2241">
            <v>0</v>
          </cell>
          <cell r="AD2241">
            <v>0</v>
          </cell>
          <cell r="AE2241">
            <v>0</v>
          </cell>
          <cell r="AF2241">
            <v>0</v>
          </cell>
          <cell r="AG2241">
            <v>0</v>
          </cell>
          <cell r="AI2241" t="str">
            <v>09UE</v>
          </cell>
          <cell r="AJ2241" t="str">
            <v>South Bedfordshire</v>
          </cell>
          <cell r="AK2241">
            <v>0</v>
          </cell>
          <cell r="AL2241">
            <v>0</v>
          </cell>
          <cell r="AM2241">
            <v>0</v>
          </cell>
        </row>
        <row r="2242">
          <cell r="B2242" t="str">
            <v>11UB</v>
          </cell>
          <cell r="C2242" t="str">
            <v>Aylesbury Vale</v>
          </cell>
          <cell r="F2242">
            <v>30</v>
          </cell>
          <cell r="G2242">
            <v>39</v>
          </cell>
          <cell r="H2242">
            <v>265</v>
          </cell>
          <cell r="I2242">
            <v>26</v>
          </cell>
          <cell r="L2242">
            <v>360</v>
          </cell>
          <cell r="M2242">
            <v>0</v>
          </cell>
          <cell r="O2242" t="str">
            <v>11UB</v>
          </cell>
          <cell r="P2242" t="str">
            <v>Aylesbury Vale</v>
          </cell>
          <cell r="S2242">
            <v>30</v>
          </cell>
          <cell r="T2242">
            <v>51</v>
          </cell>
          <cell r="U2242">
            <v>265</v>
          </cell>
          <cell r="V2242">
            <v>26</v>
          </cell>
          <cell r="Y2242">
            <v>372</v>
          </cell>
          <cell r="AA2242" t="str">
            <v>11UB</v>
          </cell>
          <cell r="AB2242" t="str">
            <v>Aylesbury Vale</v>
          </cell>
          <cell r="AD2242">
            <v>0</v>
          </cell>
          <cell r="AE2242">
            <v>0</v>
          </cell>
          <cell r="AF2242">
            <v>0</v>
          </cell>
          <cell r="AG2242">
            <v>0</v>
          </cell>
          <cell r="AI2242" t="str">
            <v>11UB</v>
          </cell>
          <cell r="AJ2242" t="str">
            <v>Aylesbury Vale</v>
          </cell>
          <cell r="AK2242">
            <v>0</v>
          </cell>
          <cell r="AL2242">
            <v>0</v>
          </cell>
          <cell r="AM2242">
            <v>0</v>
          </cell>
        </row>
        <row r="2243">
          <cell r="B2243" t="str">
            <v>11UC</v>
          </cell>
          <cell r="C2243" t="str">
            <v>Chiltern</v>
          </cell>
          <cell r="F2243">
            <v>3</v>
          </cell>
          <cell r="G2243">
            <v>15</v>
          </cell>
          <cell r="H2243">
            <v>8</v>
          </cell>
          <cell r="J2243">
            <v>1</v>
          </cell>
          <cell r="L2243">
            <v>27</v>
          </cell>
          <cell r="M2243">
            <v>1</v>
          </cell>
          <cell r="O2243" t="str">
            <v>11UC</v>
          </cell>
          <cell r="P2243" t="str">
            <v>Chiltern</v>
          </cell>
          <cell r="S2243">
            <v>3</v>
          </cell>
          <cell r="T2243">
            <v>13</v>
          </cell>
          <cell r="U2243">
            <v>8</v>
          </cell>
          <cell r="W2243">
            <v>1</v>
          </cell>
          <cell r="Y2243">
            <v>25</v>
          </cell>
          <cell r="AA2243" t="str">
            <v>11UC</v>
          </cell>
          <cell r="AB2243" t="str">
            <v>Chiltern</v>
          </cell>
          <cell r="AD2243">
            <v>0</v>
          </cell>
          <cell r="AE2243">
            <v>0</v>
          </cell>
          <cell r="AF2243">
            <v>0</v>
          </cell>
          <cell r="AG2243">
            <v>0</v>
          </cell>
          <cell r="AI2243" t="str">
            <v>11UC</v>
          </cell>
          <cell r="AJ2243" t="str">
            <v>Chiltern</v>
          </cell>
          <cell r="AK2243">
            <v>0</v>
          </cell>
          <cell r="AL2243">
            <v>0</v>
          </cell>
          <cell r="AM2243">
            <v>0</v>
          </cell>
        </row>
        <row r="2244">
          <cell r="B2244" t="str">
            <v>11UE</v>
          </cell>
          <cell r="C2244" t="str">
            <v>South Bucks</v>
          </cell>
          <cell r="F2244">
            <v>27</v>
          </cell>
          <cell r="G2244">
            <v>9</v>
          </cell>
          <cell r="H2244">
            <v>5</v>
          </cell>
          <cell r="L2244">
            <v>41</v>
          </cell>
          <cell r="M2244">
            <v>0</v>
          </cell>
          <cell r="O2244" t="str">
            <v>11UE</v>
          </cell>
          <cell r="P2244" t="str">
            <v>South Bucks</v>
          </cell>
          <cell r="S2244">
            <v>27</v>
          </cell>
          <cell r="T2244">
            <v>3</v>
          </cell>
          <cell r="U2244">
            <v>5</v>
          </cell>
          <cell r="Y2244">
            <v>35</v>
          </cell>
          <cell r="AA2244" t="str">
            <v>11UE</v>
          </cell>
          <cell r="AB2244" t="str">
            <v>South Bucks</v>
          </cell>
          <cell r="AD2244">
            <v>0</v>
          </cell>
          <cell r="AE2244">
            <v>0</v>
          </cell>
          <cell r="AF2244">
            <v>0</v>
          </cell>
          <cell r="AG2244">
            <v>0</v>
          </cell>
          <cell r="AI2244" t="str">
            <v>11UE</v>
          </cell>
          <cell r="AJ2244" t="str">
            <v>South Bucks</v>
          </cell>
          <cell r="AK2244">
            <v>0</v>
          </cell>
          <cell r="AL2244">
            <v>0</v>
          </cell>
          <cell r="AM2244">
            <v>0</v>
          </cell>
        </row>
        <row r="2245">
          <cell r="B2245" t="str">
            <v>11UF</v>
          </cell>
          <cell r="C2245" t="str">
            <v>Wycombe</v>
          </cell>
          <cell r="F2245">
            <v>13</v>
          </cell>
          <cell r="G2245">
            <v>52</v>
          </cell>
          <cell r="H2245">
            <v>85</v>
          </cell>
          <cell r="J2245">
            <v>1</v>
          </cell>
          <cell r="L2245">
            <v>151</v>
          </cell>
          <cell r="M2245">
            <v>1</v>
          </cell>
          <cell r="O2245" t="str">
            <v>11UF</v>
          </cell>
          <cell r="P2245" t="str">
            <v>Wycombe</v>
          </cell>
          <cell r="S2245">
            <v>13</v>
          </cell>
          <cell r="T2245">
            <v>58</v>
          </cell>
          <cell r="U2245">
            <v>85</v>
          </cell>
          <cell r="W2245">
            <v>1</v>
          </cell>
          <cell r="Y2245">
            <v>157</v>
          </cell>
          <cell r="AA2245" t="str">
            <v>11UF</v>
          </cell>
          <cell r="AB2245" t="str">
            <v>Wycombe</v>
          </cell>
          <cell r="AD2245">
            <v>0</v>
          </cell>
          <cell r="AE2245">
            <v>0</v>
          </cell>
          <cell r="AF2245">
            <v>0</v>
          </cell>
          <cell r="AG2245">
            <v>0</v>
          </cell>
          <cell r="AI2245" t="str">
            <v>11UF</v>
          </cell>
          <cell r="AJ2245" t="str">
            <v>Wycombe</v>
          </cell>
          <cell r="AK2245">
            <v>0</v>
          </cell>
          <cell r="AL2245">
            <v>0</v>
          </cell>
          <cell r="AM2245">
            <v>0</v>
          </cell>
        </row>
        <row r="2246">
          <cell r="B2246" t="str">
            <v>12UB</v>
          </cell>
          <cell r="C2246" t="str">
            <v>Cambridge</v>
          </cell>
          <cell r="F2246">
            <v>51</v>
          </cell>
          <cell r="G2246">
            <v>40</v>
          </cell>
          <cell r="H2246">
            <v>88</v>
          </cell>
          <cell r="L2246">
            <v>179</v>
          </cell>
          <cell r="M2246">
            <v>0</v>
          </cell>
          <cell r="O2246" t="str">
            <v>12UB</v>
          </cell>
          <cell r="P2246" t="str">
            <v>Cambridge</v>
          </cell>
          <cell r="S2246">
            <v>51</v>
          </cell>
          <cell r="T2246">
            <v>26</v>
          </cell>
          <cell r="U2246">
            <v>88</v>
          </cell>
          <cell r="Y2246">
            <v>165</v>
          </cell>
          <cell r="AA2246" t="str">
            <v>12UB</v>
          </cell>
          <cell r="AB2246" t="str">
            <v>Cambridge</v>
          </cell>
          <cell r="AD2246">
            <v>0</v>
          </cell>
          <cell r="AE2246">
            <v>0</v>
          </cell>
          <cell r="AF2246">
            <v>0</v>
          </cell>
          <cell r="AG2246">
            <v>0</v>
          </cell>
          <cell r="AI2246" t="str">
            <v>12UB</v>
          </cell>
          <cell r="AJ2246" t="str">
            <v>Cambridge</v>
          </cell>
          <cell r="AK2246">
            <v>0</v>
          </cell>
          <cell r="AL2246">
            <v>0</v>
          </cell>
          <cell r="AM2246">
            <v>0</v>
          </cell>
        </row>
        <row r="2247">
          <cell r="B2247" t="str">
            <v>12UC</v>
          </cell>
          <cell r="C2247" t="str">
            <v>East Cambridgeshire</v>
          </cell>
          <cell r="F2247">
            <v>7</v>
          </cell>
          <cell r="G2247">
            <v>15</v>
          </cell>
          <cell r="H2247">
            <v>62</v>
          </cell>
          <cell r="L2247">
            <v>84</v>
          </cell>
          <cell r="M2247">
            <v>0</v>
          </cell>
          <cell r="O2247" t="str">
            <v>12UC</v>
          </cell>
          <cell r="P2247" t="str">
            <v>East Cambridgeshire</v>
          </cell>
          <cell r="S2247">
            <v>7</v>
          </cell>
          <cell r="T2247">
            <v>17</v>
          </cell>
          <cell r="U2247">
            <v>62</v>
          </cell>
          <cell r="Y2247">
            <v>86</v>
          </cell>
          <cell r="AA2247" t="str">
            <v>12UC</v>
          </cell>
          <cell r="AB2247" t="str">
            <v>East Cambridgeshire</v>
          </cell>
          <cell r="AD2247">
            <v>7</v>
          </cell>
          <cell r="AE2247">
            <v>17</v>
          </cell>
          <cell r="AF2247">
            <v>7</v>
          </cell>
          <cell r="AG2247">
            <v>24</v>
          </cell>
          <cell r="AI2247" t="str">
            <v>12UC</v>
          </cell>
          <cell r="AJ2247" t="str">
            <v>East Cambridgeshire</v>
          </cell>
          <cell r="AK2247">
            <v>0</v>
          </cell>
          <cell r="AL2247">
            <v>0</v>
          </cell>
          <cell r="AM2247">
            <v>0</v>
          </cell>
        </row>
        <row r="2248">
          <cell r="B2248" t="str">
            <v>12UD</v>
          </cell>
          <cell r="C2248" t="str">
            <v>Fenland</v>
          </cell>
          <cell r="F2248">
            <v>15</v>
          </cell>
          <cell r="G2248">
            <v>7</v>
          </cell>
          <cell r="H2248">
            <v>45</v>
          </cell>
          <cell r="L2248">
            <v>67</v>
          </cell>
          <cell r="M2248">
            <v>0</v>
          </cell>
          <cell r="O2248" t="str">
            <v>12UD</v>
          </cell>
          <cell r="P2248" t="str">
            <v>Fenland</v>
          </cell>
          <cell r="S2248">
            <v>15</v>
          </cell>
          <cell r="T2248">
            <v>7</v>
          </cell>
          <cell r="U2248">
            <v>45</v>
          </cell>
          <cell r="Y2248">
            <v>67</v>
          </cell>
          <cell r="AA2248" t="str">
            <v>12UD</v>
          </cell>
          <cell r="AB2248" t="str">
            <v>Fenland</v>
          </cell>
          <cell r="AD2248">
            <v>4</v>
          </cell>
          <cell r="AE2248">
            <v>0</v>
          </cell>
          <cell r="AF2248">
            <v>4</v>
          </cell>
          <cell r="AG2248">
            <v>4</v>
          </cell>
          <cell r="AI2248" t="str">
            <v>12UD</v>
          </cell>
          <cell r="AJ2248" t="str">
            <v>Fenland</v>
          </cell>
          <cell r="AK2248">
            <v>0</v>
          </cell>
          <cell r="AL2248">
            <v>0</v>
          </cell>
          <cell r="AM2248">
            <v>0</v>
          </cell>
        </row>
        <row r="2249">
          <cell r="B2249" t="str">
            <v>12UE</v>
          </cell>
          <cell r="C2249" t="str">
            <v>Huntingdonshire</v>
          </cell>
          <cell r="F2249">
            <v>99</v>
          </cell>
          <cell r="G2249">
            <v>48</v>
          </cell>
          <cell r="H2249">
            <v>86</v>
          </cell>
          <cell r="J2249">
            <v>1</v>
          </cell>
          <cell r="L2249">
            <v>234</v>
          </cell>
          <cell r="M2249">
            <v>1</v>
          </cell>
          <cell r="O2249" t="str">
            <v>12UE</v>
          </cell>
          <cell r="P2249" t="str">
            <v>Huntingdonshire</v>
          </cell>
          <cell r="S2249">
            <v>99</v>
          </cell>
          <cell r="T2249">
            <v>57</v>
          </cell>
          <cell r="U2249">
            <v>86</v>
          </cell>
          <cell r="W2249">
            <v>1</v>
          </cell>
          <cell r="Y2249">
            <v>243</v>
          </cell>
          <cell r="AA2249" t="str">
            <v>12UE</v>
          </cell>
          <cell r="AB2249" t="str">
            <v>Huntingdonshire</v>
          </cell>
          <cell r="AD2249">
            <v>0</v>
          </cell>
          <cell r="AE2249">
            <v>0</v>
          </cell>
          <cell r="AF2249">
            <v>0</v>
          </cell>
          <cell r="AG2249">
            <v>0</v>
          </cell>
          <cell r="AI2249" t="str">
            <v>12UE</v>
          </cell>
          <cell r="AJ2249" t="str">
            <v>Huntingdonshire</v>
          </cell>
          <cell r="AK2249">
            <v>0</v>
          </cell>
          <cell r="AL2249">
            <v>0</v>
          </cell>
          <cell r="AM2249">
            <v>0</v>
          </cell>
        </row>
        <row r="2250">
          <cell r="B2250" t="str">
            <v>12UG</v>
          </cell>
          <cell r="C2250" t="str">
            <v>South Cambridgeshire</v>
          </cell>
          <cell r="F2250">
            <v>75</v>
          </cell>
          <cell r="G2250">
            <v>25</v>
          </cell>
          <cell r="H2250">
            <v>162</v>
          </cell>
          <cell r="L2250">
            <v>264</v>
          </cell>
          <cell r="M2250">
            <v>0</v>
          </cell>
          <cell r="O2250" t="str">
            <v>12UG</v>
          </cell>
          <cell r="P2250" t="str">
            <v>South Cambridgeshire</v>
          </cell>
          <cell r="S2250">
            <v>75</v>
          </cell>
          <cell r="T2250">
            <v>24</v>
          </cell>
          <cell r="U2250">
            <v>162</v>
          </cell>
          <cell r="Y2250">
            <v>263</v>
          </cell>
          <cell r="AA2250" t="str">
            <v>12UG</v>
          </cell>
          <cell r="AB2250" t="str">
            <v>South Cambridgeshire</v>
          </cell>
          <cell r="AD2250">
            <v>16</v>
          </cell>
          <cell r="AE2250">
            <v>0</v>
          </cell>
          <cell r="AF2250">
            <v>16</v>
          </cell>
          <cell r="AG2250">
            <v>16</v>
          </cell>
          <cell r="AI2250" t="str">
            <v>12UG</v>
          </cell>
          <cell r="AJ2250" t="str">
            <v>South Cambridgeshire</v>
          </cell>
          <cell r="AK2250">
            <v>0</v>
          </cell>
          <cell r="AL2250">
            <v>0</v>
          </cell>
          <cell r="AM2250">
            <v>0</v>
          </cell>
        </row>
        <row r="2251">
          <cell r="B2251" t="str">
            <v>13UB</v>
          </cell>
          <cell r="C2251" t="str">
            <v>Chester</v>
          </cell>
          <cell r="F2251">
            <v>99</v>
          </cell>
          <cell r="G2251">
            <v>5</v>
          </cell>
          <cell r="H2251">
            <v>79</v>
          </cell>
          <cell r="L2251">
            <v>191</v>
          </cell>
          <cell r="M2251">
            <v>0</v>
          </cell>
          <cell r="O2251" t="str">
            <v>13UB</v>
          </cell>
          <cell r="P2251" t="str">
            <v>Chester</v>
          </cell>
          <cell r="S2251">
            <v>99</v>
          </cell>
          <cell r="T2251">
            <v>4</v>
          </cell>
          <cell r="U2251">
            <v>79</v>
          </cell>
          <cell r="Y2251">
            <v>190</v>
          </cell>
          <cell r="AA2251" t="str">
            <v>13UB</v>
          </cell>
          <cell r="AB2251" t="str">
            <v>Chester</v>
          </cell>
          <cell r="AD2251">
            <v>51</v>
          </cell>
          <cell r="AE2251">
            <v>0</v>
          </cell>
          <cell r="AF2251">
            <v>51</v>
          </cell>
          <cell r="AG2251">
            <v>51</v>
          </cell>
          <cell r="AI2251" t="str">
            <v>13UB</v>
          </cell>
          <cell r="AJ2251" t="str">
            <v>Chester</v>
          </cell>
          <cell r="AK2251">
            <v>0</v>
          </cell>
          <cell r="AL2251">
            <v>0</v>
          </cell>
          <cell r="AM2251">
            <v>0</v>
          </cell>
        </row>
        <row r="2252">
          <cell r="B2252" t="str">
            <v>13UC</v>
          </cell>
          <cell r="C2252" t="str">
            <v>Congleton</v>
          </cell>
          <cell r="G2252">
            <v>3</v>
          </cell>
          <cell r="H2252">
            <v>34</v>
          </cell>
          <cell r="L2252">
            <v>37</v>
          </cell>
          <cell r="M2252">
            <v>0</v>
          </cell>
          <cell r="O2252" t="str">
            <v>13UC</v>
          </cell>
          <cell r="P2252" t="str">
            <v>Congleton</v>
          </cell>
          <cell r="T2252">
            <v>3</v>
          </cell>
          <cell r="U2252">
            <v>34</v>
          </cell>
          <cell r="Y2252">
            <v>37</v>
          </cell>
          <cell r="AA2252" t="str">
            <v>13UC</v>
          </cell>
          <cell r="AB2252" t="str">
            <v>Congleton</v>
          </cell>
          <cell r="AD2252">
            <v>0</v>
          </cell>
          <cell r="AE2252">
            <v>0</v>
          </cell>
          <cell r="AF2252">
            <v>0</v>
          </cell>
          <cell r="AG2252">
            <v>0</v>
          </cell>
          <cell r="AI2252" t="str">
            <v>13UC</v>
          </cell>
          <cell r="AJ2252" t="str">
            <v>Congleton</v>
          </cell>
          <cell r="AK2252">
            <v>0</v>
          </cell>
          <cell r="AL2252">
            <v>0</v>
          </cell>
          <cell r="AM2252">
            <v>0</v>
          </cell>
        </row>
        <row r="2253">
          <cell r="B2253" t="str">
            <v>13UD</v>
          </cell>
          <cell r="C2253" t="str">
            <v>Crewe and Nantwich</v>
          </cell>
          <cell r="G2253">
            <v>1</v>
          </cell>
          <cell r="H2253">
            <v>59</v>
          </cell>
          <cell r="L2253">
            <v>60</v>
          </cell>
          <cell r="M2253">
            <v>0</v>
          </cell>
          <cell r="O2253" t="str">
            <v>13UD</v>
          </cell>
          <cell r="P2253" t="str">
            <v>Crewe and Nantwich</v>
          </cell>
          <cell r="T2253">
            <v>2</v>
          </cell>
          <cell r="U2253">
            <v>59</v>
          </cell>
          <cell r="Y2253">
            <v>61</v>
          </cell>
          <cell r="AA2253" t="str">
            <v>13UD</v>
          </cell>
          <cell r="AB2253" t="str">
            <v>Crewe and Nantwich</v>
          </cell>
          <cell r="AD2253">
            <v>0</v>
          </cell>
          <cell r="AE2253">
            <v>0</v>
          </cell>
          <cell r="AF2253">
            <v>0</v>
          </cell>
          <cell r="AG2253">
            <v>0</v>
          </cell>
          <cell r="AI2253" t="str">
            <v>13UD</v>
          </cell>
          <cell r="AJ2253" t="str">
            <v>Crewe and Nantwich</v>
          </cell>
          <cell r="AK2253">
            <v>0</v>
          </cell>
          <cell r="AL2253">
            <v>0</v>
          </cell>
          <cell r="AM2253">
            <v>0</v>
          </cell>
        </row>
        <row r="2254">
          <cell r="B2254" t="str">
            <v>13UE</v>
          </cell>
          <cell r="C2254" t="str">
            <v>Ellesmere Port and Neston</v>
          </cell>
          <cell r="F2254">
            <v>6</v>
          </cell>
          <cell r="G2254">
            <v>1</v>
          </cell>
          <cell r="H2254">
            <v>28</v>
          </cell>
          <cell r="L2254">
            <v>35</v>
          </cell>
          <cell r="M2254">
            <v>0</v>
          </cell>
          <cell r="O2254" t="str">
            <v>13UE</v>
          </cell>
          <cell r="P2254" t="str">
            <v>Ellesmere Port and Neston</v>
          </cell>
          <cell r="S2254">
            <v>6</v>
          </cell>
          <cell r="T2254">
            <v>3</v>
          </cell>
          <cell r="U2254">
            <v>28</v>
          </cell>
          <cell r="Y2254">
            <v>37</v>
          </cell>
          <cell r="AA2254" t="str">
            <v>13UE</v>
          </cell>
          <cell r="AB2254" t="str">
            <v>Ellesmere Port and Neston</v>
          </cell>
          <cell r="AD2254">
            <v>6</v>
          </cell>
          <cell r="AE2254">
            <v>0</v>
          </cell>
          <cell r="AF2254">
            <v>6</v>
          </cell>
          <cell r="AG2254">
            <v>6</v>
          </cell>
          <cell r="AI2254" t="str">
            <v>13UE</v>
          </cell>
          <cell r="AJ2254" t="str">
            <v>Ellesmere Port and Neston</v>
          </cell>
          <cell r="AK2254">
            <v>0</v>
          </cell>
          <cell r="AL2254">
            <v>0</v>
          </cell>
          <cell r="AM2254">
            <v>0</v>
          </cell>
        </row>
        <row r="2255">
          <cell r="B2255" t="str">
            <v>13UG</v>
          </cell>
          <cell r="C2255" t="str">
            <v>Macclesfield</v>
          </cell>
          <cell r="F2255">
            <v>28</v>
          </cell>
          <cell r="G2255">
            <v>8</v>
          </cell>
          <cell r="H2255">
            <v>42</v>
          </cell>
          <cell r="I2255">
            <v>31</v>
          </cell>
          <cell r="L2255">
            <v>109</v>
          </cell>
          <cell r="M2255">
            <v>0</v>
          </cell>
          <cell r="O2255" t="str">
            <v>13UG</v>
          </cell>
          <cell r="P2255" t="str">
            <v>Macclesfield</v>
          </cell>
          <cell r="S2255">
            <v>28</v>
          </cell>
          <cell r="T2255">
            <v>7</v>
          </cell>
          <cell r="U2255">
            <v>42</v>
          </cell>
          <cell r="V2255">
            <v>31</v>
          </cell>
          <cell r="Y2255">
            <v>108</v>
          </cell>
          <cell r="AA2255" t="str">
            <v>13UG</v>
          </cell>
          <cell r="AB2255" t="str">
            <v>Macclesfield</v>
          </cell>
          <cell r="AD2255">
            <v>0</v>
          </cell>
          <cell r="AE2255">
            <v>0</v>
          </cell>
          <cell r="AF2255">
            <v>0</v>
          </cell>
          <cell r="AG2255">
            <v>0</v>
          </cell>
          <cell r="AI2255" t="str">
            <v>13UG</v>
          </cell>
          <cell r="AJ2255" t="str">
            <v>Macclesfield</v>
          </cell>
          <cell r="AK2255">
            <v>0</v>
          </cell>
          <cell r="AL2255">
            <v>0</v>
          </cell>
          <cell r="AM2255">
            <v>0</v>
          </cell>
        </row>
        <row r="2256">
          <cell r="B2256" t="str">
            <v>13UH</v>
          </cell>
          <cell r="C2256" t="str">
            <v>Vale Royal</v>
          </cell>
          <cell r="G2256">
            <v>12</v>
          </cell>
          <cell r="I2256">
            <v>8</v>
          </cell>
          <cell r="J2256">
            <v>1</v>
          </cell>
          <cell r="L2256">
            <v>21</v>
          </cell>
          <cell r="M2256">
            <v>1</v>
          </cell>
          <cell r="O2256" t="str">
            <v>13UH</v>
          </cell>
          <cell r="P2256" t="str">
            <v>Vale Royal</v>
          </cell>
          <cell r="T2256">
            <v>12</v>
          </cell>
          <cell r="V2256">
            <v>8</v>
          </cell>
          <cell r="W2256">
            <v>1</v>
          </cell>
          <cell r="Y2256">
            <v>21</v>
          </cell>
          <cell r="AA2256" t="str">
            <v>13UH</v>
          </cell>
          <cell r="AB2256" t="str">
            <v>Vale Royal</v>
          </cell>
          <cell r="AD2256">
            <v>0</v>
          </cell>
          <cell r="AE2256">
            <v>0</v>
          </cell>
          <cell r="AF2256">
            <v>0</v>
          </cell>
          <cell r="AG2256">
            <v>0</v>
          </cell>
          <cell r="AI2256" t="str">
            <v>13UH</v>
          </cell>
          <cell r="AJ2256" t="str">
            <v>Vale Royal</v>
          </cell>
          <cell r="AK2256">
            <v>0</v>
          </cell>
          <cell r="AL2256">
            <v>0</v>
          </cell>
          <cell r="AM2256">
            <v>0</v>
          </cell>
        </row>
        <row r="2257">
          <cell r="B2257" t="str">
            <v>15UB</v>
          </cell>
          <cell r="C2257" t="str">
            <v>Caradon</v>
          </cell>
          <cell r="F2257">
            <v>11</v>
          </cell>
          <cell r="G2257">
            <v>2</v>
          </cell>
          <cell r="H2257">
            <v>61</v>
          </cell>
          <cell r="L2257">
            <v>74</v>
          </cell>
          <cell r="M2257">
            <v>0</v>
          </cell>
          <cell r="O2257" t="str">
            <v>15UB</v>
          </cell>
          <cell r="P2257" t="str">
            <v>Caradon</v>
          </cell>
          <cell r="S2257">
            <v>11</v>
          </cell>
          <cell r="T2257">
            <v>6</v>
          </cell>
          <cell r="U2257">
            <v>61</v>
          </cell>
          <cell r="Y2257">
            <v>78</v>
          </cell>
          <cell r="AA2257" t="str">
            <v>15UB</v>
          </cell>
          <cell r="AB2257" t="str">
            <v>Caradon</v>
          </cell>
          <cell r="AD2257">
            <v>0</v>
          </cell>
          <cell r="AE2257">
            <v>0</v>
          </cell>
          <cell r="AF2257">
            <v>0</v>
          </cell>
          <cell r="AG2257">
            <v>0</v>
          </cell>
          <cell r="AI2257" t="str">
            <v>15UB</v>
          </cell>
          <cell r="AJ2257" t="str">
            <v>Caradon</v>
          </cell>
          <cell r="AK2257">
            <v>0</v>
          </cell>
          <cell r="AL2257">
            <v>0</v>
          </cell>
          <cell r="AM2257">
            <v>0</v>
          </cell>
        </row>
        <row r="2258">
          <cell r="B2258" t="str">
            <v>15UC</v>
          </cell>
          <cell r="C2258" t="str">
            <v>Carrick</v>
          </cell>
          <cell r="F2258">
            <v>21</v>
          </cell>
          <cell r="G2258">
            <v>17</v>
          </cell>
          <cell r="H2258">
            <v>85</v>
          </cell>
          <cell r="L2258">
            <v>123</v>
          </cell>
          <cell r="M2258">
            <v>0</v>
          </cell>
          <cell r="O2258" t="str">
            <v>15UC</v>
          </cell>
          <cell r="P2258" t="str">
            <v>Carrick</v>
          </cell>
          <cell r="S2258">
            <v>21</v>
          </cell>
          <cell r="T2258">
            <v>19</v>
          </cell>
          <cell r="U2258">
            <v>85</v>
          </cell>
          <cell r="Y2258">
            <v>125</v>
          </cell>
          <cell r="AA2258" t="str">
            <v>15UC</v>
          </cell>
          <cell r="AB2258" t="str">
            <v>Carrick</v>
          </cell>
          <cell r="AD2258">
            <v>0</v>
          </cell>
          <cell r="AE2258">
            <v>0</v>
          </cell>
          <cell r="AF2258">
            <v>0</v>
          </cell>
          <cell r="AG2258">
            <v>0</v>
          </cell>
          <cell r="AI2258" t="str">
            <v>15UC</v>
          </cell>
          <cell r="AJ2258" t="str">
            <v>Carrick</v>
          </cell>
          <cell r="AK2258">
            <v>0</v>
          </cell>
          <cell r="AL2258">
            <v>0</v>
          </cell>
          <cell r="AM2258">
            <v>0</v>
          </cell>
        </row>
        <row r="2259">
          <cell r="B2259" t="str">
            <v>15UD</v>
          </cell>
          <cell r="C2259" t="str">
            <v>Kerrier</v>
          </cell>
          <cell r="F2259">
            <v>29</v>
          </cell>
          <cell r="G2259">
            <v>20</v>
          </cell>
          <cell r="H2259">
            <v>58</v>
          </cell>
          <cell r="L2259">
            <v>107</v>
          </cell>
          <cell r="M2259">
            <v>0</v>
          </cell>
          <cell r="O2259" t="str">
            <v>15UD</v>
          </cell>
          <cell r="P2259" t="str">
            <v>Kerrier</v>
          </cell>
          <cell r="S2259">
            <v>29</v>
          </cell>
          <cell r="T2259">
            <v>14</v>
          </cell>
          <cell r="U2259">
            <v>58</v>
          </cell>
          <cell r="Y2259">
            <v>101</v>
          </cell>
          <cell r="AA2259" t="str">
            <v>15UD</v>
          </cell>
          <cell r="AB2259" t="str">
            <v>Kerrier</v>
          </cell>
          <cell r="AD2259">
            <v>0</v>
          </cell>
          <cell r="AE2259">
            <v>0</v>
          </cell>
          <cell r="AF2259">
            <v>0</v>
          </cell>
          <cell r="AG2259">
            <v>0</v>
          </cell>
          <cell r="AI2259" t="str">
            <v>15UD</v>
          </cell>
          <cell r="AJ2259" t="str">
            <v>Kerrier</v>
          </cell>
          <cell r="AK2259">
            <v>0</v>
          </cell>
          <cell r="AL2259">
            <v>0</v>
          </cell>
          <cell r="AM2259">
            <v>0</v>
          </cell>
        </row>
        <row r="2260">
          <cell r="B2260" t="str">
            <v>15UE</v>
          </cell>
          <cell r="C2260" t="str">
            <v>North Cornwall</v>
          </cell>
          <cell r="F2260">
            <v>17</v>
          </cell>
          <cell r="G2260">
            <v>4</v>
          </cell>
          <cell r="H2260">
            <v>59</v>
          </cell>
          <cell r="I2260">
            <v>10</v>
          </cell>
          <cell r="L2260">
            <v>90</v>
          </cell>
          <cell r="M2260">
            <v>0</v>
          </cell>
          <cell r="O2260" t="str">
            <v>15UE</v>
          </cell>
          <cell r="P2260" t="str">
            <v>North Cornwall</v>
          </cell>
          <cell r="S2260">
            <v>17</v>
          </cell>
          <cell r="T2260">
            <v>7</v>
          </cell>
          <cell r="U2260">
            <v>59</v>
          </cell>
          <cell r="V2260">
            <v>10</v>
          </cell>
          <cell r="Y2260">
            <v>93</v>
          </cell>
          <cell r="AA2260" t="str">
            <v>15UE</v>
          </cell>
          <cell r="AB2260" t="str">
            <v>North Cornwall</v>
          </cell>
          <cell r="AD2260">
            <v>0</v>
          </cell>
          <cell r="AE2260">
            <v>0</v>
          </cell>
          <cell r="AF2260">
            <v>0</v>
          </cell>
          <cell r="AG2260">
            <v>0</v>
          </cell>
          <cell r="AI2260" t="str">
            <v>15UE</v>
          </cell>
          <cell r="AJ2260" t="str">
            <v>North Cornwall</v>
          </cell>
          <cell r="AK2260">
            <v>0</v>
          </cell>
          <cell r="AL2260">
            <v>0</v>
          </cell>
          <cell r="AM2260">
            <v>0</v>
          </cell>
        </row>
        <row r="2261">
          <cell r="B2261" t="str">
            <v>15UF</v>
          </cell>
          <cell r="C2261" t="str">
            <v>Penwith</v>
          </cell>
          <cell r="F2261">
            <v>10</v>
          </cell>
          <cell r="G2261">
            <v>5</v>
          </cell>
          <cell r="H2261">
            <v>19</v>
          </cell>
          <cell r="L2261">
            <v>41</v>
          </cell>
          <cell r="M2261">
            <v>0</v>
          </cell>
          <cell r="O2261" t="str">
            <v>15UF</v>
          </cell>
          <cell r="P2261" t="str">
            <v>Penwith</v>
          </cell>
          <cell r="S2261">
            <v>10</v>
          </cell>
          <cell r="T2261">
            <v>11</v>
          </cell>
          <cell r="U2261">
            <v>19</v>
          </cell>
          <cell r="Y2261">
            <v>47</v>
          </cell>
          <cell r="AA2261" t="str">
            <v>15UF</v>
          </cell>
          <cell r="AB2261" t="str">
            <v>Penwith</v>
          </cell>
          <cell r="AD2261">
            <v>0</v>
          </cell>
          <cell r="AE2261">
            <v>0</v>
          </cell>
          <cell r="AF2261">
            <v>0</v>
          </cell>
          <cell r="AG2261">
            <v>0</v>
          </cell>
          <cell r="AI2261" t="str">
            <v>15UF</v>
          </cell>
          <cell r="AJ2261" t="str">
            <v>Penwith</v>
          </cell>
          <cell r="AK2261">
            <v>0</v>
          </cell>
          <cell r="AL2261">
            <v>0</v>
          </cell>
          <cell r="AM2261">
            <v>0</v>
          </cell>
        </row>
        <row r="2262">
          <cell r="B2262" t="str">
            <v>15UG</v>
          </cell>
          <cell r="C2262" t="str">
            <v>Restormel</v>
          </cell>
          <cell r="F2262">
            <v>74</v>
          </cell>
          <cell r="G2262">
            <v>8</v>
          </cell>
          <cell r="H2262">
            <v>62</v>
          </cell>
          <cell r="I2262">
            <v>17</v>
          </cell>
          <cell r="L2262">
            <v>161</v>
          </cell>
          <cell r="M2262">
            <v>0</v>
          </cell>
          <cell r="O2262" t="str">
            <v>15UG</v>
          </cell>
          <cell r="P2262" t="str">
            <v>Restormel</v>
          </cell>
          <cell r="S2262">
            <v>74</v>
          </cell>
          <cell r="T2262">
            <v>15</v>
          </cell>
          <cell r="U2262">
            <v>62</v>
          </cell>
          <cell r="V2262">
            <v>17</v>
          </cell>
          <cell r="Y2262">
            <v>168</v>
          </cell>
          <cell r="AA2262" t="str">
            <v>15UG</v>
          </cell>
          <cell r="AB2262" t="str">
            <v>Restormel</v>
          </cell>
          <cell r="AD2262">
            <v>11</v>
          </cell>
          <cell r="AE2262">
            <v>0</v>
          </cell>
          <cell r="AF2262">
            <v>11</v>
          </cell>
          <cell r="AG2262">
            <v>11</v>
          </cell>
          <cell r="AI2262" t="str">
            <v>15UG</v>
          </cell>
          <cell r="AJ2262" t="str">
            <v>Restormel</v>
          </cell>
          <cell r="AK2262">
            <v>0</v>
          </cell>
          <cell r="AL2262">
            <v>0</v>
          </cell>
          <cell r="AM2262">
            <v>0</v>
          </cell>
        </row>
        <row r="2263">
          <cell r="B2263" t="str">
            <v>16UB</v>
          </cell>
          <cell r="C2263" t="str">
            <v>Allerdale</v>
          </cell>
          <cell r="F2263">
            <v>12</v>
          </cell>
          <cell r="G2263">
            <v>5</v>
          </cell>
          <cell r="H2263">
            <v>28</v>
          </cell>
          <cell r="I2263">
            <v>4</v>
          </cell>
          <cell r="J2263">
            <v>1</v>
          </cell>
          <cell r="K2263">
            <v>3</v>
          </cell>
          <cell r="L2263">
            <v>53</v>
          </cell>
          <cell r="M2263">
            <v>4</v>
          </cell>
          <cell r="O2263" t="str">
            <v>16UB</v>
          </cell>
          <cell r="P2263" t="str">
            <v>Allerdale</v>
          </cell>
          <cell r="S2263">
            <v>12</v>
          </cell>
          <cell r="T2263">
            <v>6</v>
          </cell>
          <cell r="U2263">
            <v>28</v>
          </cell>
          <cell r="V2263">
            <v>4</v>
          </cell>
          <cell r="W2263">
            <v>1</v>
          </cell>
          <cell r="X2263">
            <v>3</v>
          </cell>
          <cell r="Y2263">
            <v>54</v>
          </cell>
          <cell r="AA2263" t="str">
            <v>16UB</v>
          </cell>
          <cell r="AB2263" t="str">
            <v>Allerdale</v>
          </cell>
          <cell r="AD2263">
            <v>0</v>
          </cell>
          <cell r="AE2263">
            <v>0</v>
          </cell>
          <cell r="AF2263">
            <v>0</v>
          </cell>
          <cell r="AG2263">
            <v>0</v>
          </cell>
          <cell r="AI2263" t="str">
            <v>16UB</v>
          </cell>
          <cell r="AJ2263" t="str">
            <v>Allerdale</v>
          </cell>
          <cell r="AK2263">
            <v>0</v>
          </cell>
          <cell r="AL2263">
            <v>0</v>
          </cell>
          <cell r="AM2263">
            <v>0</v>
          </cell>
        </row>
        <row r="2264">
          <cell r="B2264" t="str">
            <v>16UC</v>
          </cell>
          <cell r="C2264" t="str">
            <v>Barrow-in-Furness</v>
          </cell>
          <cell r="G2264">
            <v>1</v>
          </cell>
          <cell r="H2264">
            <v>6</v>
          </cell>
          <cell r="L2264">
            <v>15</v>
          </cell>
          <cell r="M2264">
            <v>0</v>
          </cell>
          <cell r="O2264" t="str">
            <v>16UC</v>
          </cell>
          <cell r="P2264" t="str">
            <v>Barrow-in-Furness</v>
          </cell>
          <cell r="T2264">
            <v>1</v>
          </cell>
          <cell r="U2264">
            <v>6</v>
          </cell>
          <cell r="Y2264">
            <v>15</v>
          </cell>
          <cell r="AA2264" t="str">
            <v>16UC</v>
          </cell>
          <cell r="AB2264" t="str">
            <v>Barrow-in-Furness</v>
          </cell>
          <cell r="AD2264">
            <v>0</v>
          </cell>
          <cell r="AE2264">
            <v>0</v>
          </cell>
          <cell r="AF2264">
            <v>0</v>
          </cell>
          <cell r="AG2264">
            <v>0</v>
          </cell>
          <cell r="AI2264" t="str">
            <v>16UC</v>
          </cell>
          <cell r="AJ2264" t="str">
            <v>Barrow-in-Furness</v>
          </cell>
          <cell r="AK2264">
            <v>0</v>
          </cell>
          <cell r="AL2264">
            <v>0</v>
          </cell>
          <cell r="AM2264">
            <v>0</v>
          </cell>
        </row>
        <row r="2265">
          <cell r="B2265" t="str">
            <v>16UD</v>
          </cell>
          <cell r="C2265" t="str">
            <v>Carlisle</v>
          </cell>
          <cell r="G2265">
            <v>3</v>
          </cell>
          <cell r="H2265">
            <v>28</v>
          </cell>
          <cell r="L2265">
            <v>31</v>
          </cell>
          <cell r="M2265">
            <v>0</v>
          </cell>
          <cell r="O2265" t="str">
            <v>16UD</v>
          </cell>
          <cell r="P2265" t="str">
            <v>Carlisle</v>
          </cell>
          <cell r="T2265">
            <v>4</v>
          </cell>
          <cell r="U2265">
            <v>28</v>
          </cell>
          <cell r="Y2265">
            <v>32</v>
          </cell>
          <cell r="AA2265" t="str">
            <v>16UD</v>
          </cell>
          <cell r="AB2265" t="str">
            <v>Carlisle</v>
          </cell>
          <cell r="AD2265">
            <v>0</v>
          </cell>
          <cell r="AE2265">
            <v>0</v>
          </cell>
          <cell r="AF2265">
            <v>0</v>
          </cell>
          <cell r="AG2265">
            <v>0</v>
          </cell>
          <cell r="AI2265" t="str">
            <v>16UD</v>
          </cell>
          <cell r="AJ2265" t="str">
            <v>Carlisle</v>
          </cell>
          <cell r="AK2265">
            <v>0</v>
          </cell>
          <cell r="AL2265">
            <v>0</v>
          </cell>
          <cell r="AM2265">
            <v>0</v>
          </cell>
        </row>
        <row r="2266">
          <cell r="B2266" t="str">
            <v>16UE</v>
          </cell>
          <cell r="C2266" t="str">
            <v>Copeland</v>
          </cell>
          <cell r="G2266">
            <v>1</v>
          </cell>
          <cell r="H2266">
            <v>10</v>
          </cell>
          <cell r="I2266">
            <v>3</v>
          </cell>
          <cell r="J2266">
            <v>1</v>
          </cell>
          <cell r="K2266">
            <v>6</v>
          </cell>
          <cell r="L2266">
            <v>29</v>
          </cell>
          <cell r="M2266">
            <v>7</v>
          </cell>
          <cell r="O2266" t="str">
            <v>16UE</v>
          </cell>
          <cell r="P2266" t="str">
            <v>Copeland</v>
          </cell>
          <cell r="T2266">
            <v>1</v>
          </cell>
          <cell r="U2266">
            <v>10</v>
          </cell>
          <cell r="V2266">
            <v>3</v>
          </cell>
          <cell r="W2266">
            <v>1</v>
          </cell>
          <cell r="X2266">
            <v>6</v>
          </cell>
          <cell r="Y2266">
            <v>29</v>
          </cell>
          <cell r="AA2266" t="str">
            <v>16UE</v>
          </cell>
          <cell r="AB2266" t="str">
            <v>Copeland</v>
          </cell>
          <cell r="AD2266">
            <v>0</v>
          </cell>
          <cell r="AE2266">
            <v>0</v>
          </cell>
          <cell r="AF2266">
            <v>0</v>
          </cell>
          <cell r="AG2266">
            <v>0</v>
          </cell>
          <cell r="AI2266" t="str">
            <v>16UE</v>
          </cell>
          <cell r="AJ2266" t="str">
            <v>Copeland</v>
          </cell>
          <cell r="AK2266">
            <v>8</v>
          </cell>
          <cell r="AL2266">
            <v>0</v>
          </cell>
          <cell r="AM2266">
            <v>0</v>
          </cell>
        </row>
        <row r="2267">
          <cell r="B2267" t="str">
            <v>16UF</v>
          </cell>
          <cell r="C2267" t="str">
            <v>Eden</v>
          </cell>
          <cell r="G2267">
            <v>12</v>
          </cell>
          <cell r="H2267">
            <v>15</v>
          </cell>
          <cell r="J2267">
            <v>1</v>
          </cell>
          <cell r="L2267">
            <v>28</v>
          </cell>
          <cell r="M2267">
            <v>1</v>
          </cell>
          <cell r="O2267" t="str">
            <v>16UF</v>
          </cell>
          <cell r="P2267" t="str">
            <v>Eden</v>
          </cell>
          <cell r="T2267">
            <v>9</v>
          </cell>
          <cell r="U2267">
            <v>15</v>
          </cell>
          <cell r="W2267">
            <v>1</v>
          </cell>
          <cell r="Y2267">
            <v>25</v>
          </cell>
          <cell r="AA2267" t="str">
            <v>16UF</v>
          </cell>
          <cell r="AB2267" t="str">
            <v>Eden</v>
          </cell>
          <cell r="AD2267">
            <v>0</v>
          </cell>
          <cell r="AE2267">
            <v>0</v>
          </cell>
          <cell r="AF2267">
            <v>0</v>
          </cell>
          <cell r="AG2267">
            <v>0</v>
          </cell>
          <cell r="AI2267" t="str">
            <v>16UF</v>
          </cell>
          <cell r="AJ2267" t="str">
            <v>Eden</v>
          </cell>
          <cell r="AK2267">
            <v>0</v>
          </cell>
          <cell r="AL2267">
            <v>0</v>
          </cell>
          <cell r="AM2267">
            <v>0</v>
          </cell>
        </row>
        <row r="2268">
          <cell r="B2268" t="str">
            <v>16UG</v>
          </cell>
          <cell r="C2268" t="str">
            <v>South Lakeland</v>
          </cell>
          <cell r="F2268">
            <v>5</v>
          </cell>
          <cell r="G2268">
            <v>9</v>
          </cell>
          <cell r="H2268">
            <v>11</v>
          </cell>
          <cell r="I2268">
            <v>32</v>
          </cell>
          <cell r="L2268">
            <v>57</v>
          </cell>
          <cell r="M2268">
            <v>0</v>
          </cell>
          <cell r="O2268" t="str">
            <v>16UG</v>
          </cell>
          <cell r="P2268" t="str">
            <v>South Lakeland</v>
          </cell>
          <cell r="S2268">
            <v>5</v>
          </cell>
          <cell r="T2268">
            <v>10</v>
          </cell>
          <cell r="U2268">
            <v>11</v>
          </cell>
          <cell r="V2268">
            <v>32</v>
          </cell>
          <cell r="Y2268">
            <v>58</v>
          </cell>
          <cell r="AA2268" t="str">
            <v>16UG</v>
          </cell>
          <cell r="AB2268" t="str">
            <v>South Lakeland</v>
          </cell>
          <cell r="AD2268">
            <v>0</v>
          </cell>
          <cell r="AE2268">
            <v>0</v>
          </cell>
          <cell r="AF2268">
            <v>0</v>
          </cell>
          <cell r="AG2268">
            <v>0</v>
          </cell>
          <cell r="AI2268" t="str">
            <v>16UG</v>
          </cell>
          <cell r="AJ2268" t="str">
            <v>South Lakeland</v>
          </cell>
          <cell r="AK2268">
            <v>0</v>
          </cell>
          <cell r="AL2268">
            <v>0</v>
          </cell>
          <cell r="AM2268">
            <v>0</v>
          </cell>
        </row>
        <row r="2269">
          <cell r="B2269" t="str">
            <v>17UB</v>
          </cell>
          <cell r="C2269" t="str">
            <v>Amber Valley</v>
          </cell>
          <cell r="F2269">
            <v>4</v>
          </cell>
          <cell r="G2269">
            <v>0</v>
          </cell>
          <cell r="H2269">
            <v>15</v>
          </cell>
          <cell r="J2269">
            <v>1</v>
          </cell>
          <cell r="L2269">
            <v>20</v>
          </cell>
          <cell r="M2269">
            <v>1</v>
          </cell>
          <cell r="O2269" t="str">
            <v>17UB</v>
          </cell>
          <cell r="P2269" t="str">
            <v>Amber Valley</v>
          </cell>
          <cell r="S2269">
            <v>4</v>
          </cell>
          <cell r="T2269">
            <v>2</v>
          </cell>
          <cell r="U2269">
            <v>15</v>
          </cell>
          <cell r="W2269">
            <v>1</v>
          </cell>
          <cell r="Y2269">
            <v>22</v>
          </cell>
          <cell r="AA2269" t="str">
            <v>17UB</v>
          </cell>
          <cell r="AB2269" t="str">
            <v>Amber Valley</v>
          </cell>
          <cell r="AD2269">
            <v>4</v>
          </cell>
          <cell r="AE2269">
            <v>6</v>
          </cell>
          <cell r="AF2269">
            <v>4</v>
          </cell>
          <cell r="AG2269">
            <v>10</v>
          </cell>
          <cell r="AI2269" t="str">
            <v>17UB</v>
          </cell>
          <cell r="AJ2269" t="str">
            <v>Amber Valley</v>
          </cell>
          <cell r="AK2269">
            <v>0</v>
          </cell>
          <cell r="AL2269">
            <v>0</v>
          </cell>
          <cell r="AM2269">
            <v>0</v>
          </cell>
        </row>
        <row r="2270">
          <cell r="B2270" t="str">
            <v>17UC</v>
          </cell>
          <cell r="C2270" t="str">
            <v>Bolsover</v>
          </cell>
          <cell r="F2270">
            <v>19</v>
          </cell>
          <cell r="G2270">
            <v>0</v>
          </cell>
          <cell r="H2270">
            <v>10</v>
          </cell>
          <cell r="I2270">
            <v>16</v>
          </cell>
          <cell r="L2270">
            <v>45</v>
          </cell>
          <cell r="M2270">
            <v>0</v>
          </cell>
          <cell r="O2270" t="str">
            <v>17UC</v>
          </cell>
          <cell r="P2270" t="str">
            <v>Bolsover</v>
          </cell>
          <cell r="S2270">
            <v>19</v>
          </cell>
          <cell r="T2270">
            <v>0</v>
          </cell>
          <cell r="U2270">
            <v>10</v>
          </cell>
          <cell r="V2270">
            <v>16</v>
          </cell>
          <cell r="Y2270">
            <v>45</v>
          </cell>
          <cell r="AA2270" t="str">
            <v>17UC</v>
          </cell>
          <cell r="AB2270" t="str">
            <v>Bolsover</v>
          </cell>
          <cell r="AD2270">
            <v>0</v>
          </cell>
          <cell r="AE2270">
            <v>0</v>
          </cell>
          <cell r="AF2270">
            <v>0</v>
          </cell>
          <cell r="AG2270">
            <v>0</v>
          </cell>
          <cell r="AI2270" t="str">
            <v>17UC</v>
          </cell>
          <cell r="AJ2270" t="str">
            <v>Bolsover</v>
          </cell>
          <cell r="AK2270">
            <v>0</v>
          </cell>
          <cell r="AL2270">
            <v>0</v>
          </cell>
          <cell r="AM2270">
            <v>0</v>
          </cell>
        </row>
        <row r="2271">
          <cell r="B2271" t="str">
            <v>17UD</v>
          </cell>
          <cell r="C2271" t="str">
            <v>Chesterfield</v>
          </cell>
          <cell r="G2271">
            <v>2</v>
          </cell>
          <cell r="L2271">
            <v>8</v>
          </cell>
          <cell r="M2271">
            <v>0</v>
          </cell>
          <cell r="O2271" t="str">
            <v>17UD</v>
          </cell>
          <cell r="P2271" t="str">
            <v>Chesterfield</v>
          </cell>
          <cell r="T2271">
            <v>3</v>
          </cell>
          <cell r="Y2271">
            <v>9</v>
          </cell>
          <cell r="AA2271" t="str">
            <v>17UD</v>
          </cell>
          <cell r="AB2271" t="str">
            <v>Chesterfield</v>
          </cell>
          <cell r="AD2271">
            <v>0</v>
          </cell>
          <cell r="AF2271">
            <v>0</v>
          </cell>
          <cell r="AG2271">
            <v>0</v>
          </cell>
          <cell r="AI2271" t="str">
            <v>17UD</v>
          </cell>
          <cell r="AJ2271" t="str">
            <v>Chesterfield</v>
          </cell>
          <cell r="AK2271">
            <v>6</v>
          </cell>
          <cell r="AL2271">
            <v>0</v>
          </cell>
          <cell r="AM2271">
            <v>0</v>
          </cell>
        </row>
        <row r="2272">
          <cell r="B2272" t="str">
            <v>17UF</v>
          </cell>
          <cell r="C2272" t="str">
            <v>Derbyshire Dales</v>
          </cell>
          <cell r="F2272">
            <v>16</v>
          </cell>
          <cell r="G2272">
            <v>3</v>
          </cell>
          <cell r="H2272">
            <v>66</v>
          </cell>
          <cell r="L2272">
            <v>85</v>
          </cell>
          <cell r="M2272">
            <v>0</v>
          </cell>
          <cell r="O2272" t="str">
            <v>17UF</v>
          </cell>
          <cell r="P2272" t="str">
            <v>Derbyshire Dales</v>
          </cell>
          <cell r="S2272">
            <v>16</v>
          </cell>
          <cell r="T2272">
            <v>2</v>
          </cell>
          <cell r="U2272">
            <v>66</v>
          </cell>
          <cell r="Y2272">
            <v>84</v>
          </cell>
          <cell r="AA2272" t="str">
            <v>17UF</v>
          </cell>
          <cell r="AB2272" t="str">
            <v>Derbyshire Dales</v>
          </cell>
          <cell r="AD2272">
            <v>0</v>
          </cell>
          <cell r="AE2272">
            <v>0</v>
          </cell>
          <cell r="AF2272">
            <v>0</v>
          </cell>
          <cell r="AG2272">
            <v>0</v>
          </cell>
          <cell r="AI2272" t="str">
            <v>17UF</v>
          </cell>
          <cell r="AJ2272" t="str">
            <v>Derbyshire Dales</v>
          </cell>
          <cell r="AK2272">
            <v>0</v>
          </cell>
          <cell r="AL2272">
            <v>0</v>
          </cell>
          <cell r="AM2272">
            <v>0</v>
          </cell>
        </row>
        <row r="2273">
          <cell r="B2273" t="str">
            <v>17UG</v>
          </cell>
          <cell r="C2273" t="str">
            <v>Erewash</v>
          </cell>
          <cell r="F2273">
            <v>9</v>
          </cell>
          <cell r="G2273">
            <v>5</v>
          </cell>
          <cell r="H2273">
            <v>93</v>
          </cell>
          <cell r="I2273">
            <v>6</v>
          </cell>
          <cell r="J2273">
            <v>4</v>
          </cell>
          <cell r="L2273">
            <v>117</v>
          </cell>
          <cell r="M2273">
            <v>4</v>
          </cell>
          <cell r="O2273" t="str">
            <v>17UG</v>
          </cell>
          <cell r="P2273" t="str">
            <v>Erewash</v>
          </cell>
          <cell r="S2273">
            <v>9</v>
          </cell>
          <cell r="T2273">
            <v>4</v>
          </cell>
          <cell r="U2273">
            <v>93</v>
          </cell>
          <cell r="V2273">
            <v>6</v>
          </cell>
          <cell r="W2273">
            <v>4</v>
          </cell>
          <cell r="Y2273">
            <v>116</v>
          </cell>
          <cell r="AA2273" t="str">
            <v>17UG</v>
          </cell>
          <cell r="AB2273" t="str">
            <v>Erewash</v>
          </cell>
          <cell r="AD2273">
            <v>0</v>
          </cell>
          <cell r="AE2273">
            <v>0</v>
          </cell>
          <cell r="AF2273">
            <v>0</v>
          </cell>
          <cell r="AG2273">
            <v>0</v>
          </cell>
          <cell r="AI2273" t="str">
            <v>17UG</v>
          </cell>
          <cell r="AJ2273" t="str">
            <v>Erewash</v>
          </cell>
          <cell r="AK2273">
            <v>0</v>
          </cell>
          <cell r="AL2273">
            <v>0</v>
          </cell>
          <cell r="AM2273">
            <v>0</v>
          </cell>
        </row>
        <row r="2274">
          <cell r="B2274" t="str">
            <v>17UH</v>
          </cell>
          <cell r="C2274" t="str">
            <v>High Peak</v>
          </cell>
          <cell r="F2274">
            <v>2</v>
          </cell>
          <cell r="G2274">
            <v>0</v>
          </cell>
          <cell r="H2274">
            <v>21</v>
          </cell>
          <cell r="L2274">
            <v>23</v>
          </cell>
          <cell r="M2274">
            <v>0</v>
          </cell>
          <cell r="O2274" t="str">
            <v>17UH</v>
          </cell>
          <cell r="P2274" t="str">
            <v>High Peak</v>
          </cell>
          <cell r="S2274">
            <v>2</v>
          </cell>
          <cell r="T2274">
            <v>1</v>
          </cell>
          <cell r="U2274">
            <v>21</v>
          </cell>
          <cell r="Y2274">
            <v>24</v>
          </cell>
          <cell r="AA2274" t="str">
            <v>17UH</v>
          </cell>
          <cell r="AB2274" t="str">
            <v>High Peak</v>
          </cell>
          <cell r="AD2274">
            <v>0</v>
          </cell>
          <cell r="AE2274">
            <v>0</v>
          </cell>
          <cell r="AF2274">
            <v>0</v>
          </cell>
          <cell r="AG2274">
            <v>0</v>
          </cell>
          <cell r="AI2274" t="str">
            <v>17UH</v>
          </cell>
          <cell r="AJ2274" t="str">
            <v>High Peak</v>
          </cell>
          <cell r="AK2274">
            <v>0</v>
          </cell>
          <cell r="AL2274">
            <v>0</v>
          </cell>
          <cell r="AM2274">
            <v>0</v>
          </cell>
        </row>
        <row r="2275">
          <cell r="B2275" t="str">
            <v>17UJ</v>
          </cell>
          <cell r="C2275" t="str">
            <v>North East Derbyshire</v>
          </cell>
          <cell r="F2275">
            <v>10</v>
          </cell>
          <cell r="G2275">
            <v>0</v>
          </cell>
          <cell r="H2275">
            <v>26</v>
          </cell>
          <cell r="L2275">
            <v>36</v>
          </cell>
          <cell r="M2275">
            <v>0</v>
          </cell>
          <cell r="O2275" t="str">
            <v>17UJ</v>
          </cell>
          <cell r="P2275" t="str">
            <v>North East Derbyshire</v>
          </cell>
          <cell r="S2275">
            <v>10</v>
          </cell>
          <cell r="T2275">
            <v>0</v>
          </cell>
          <cell r="U2275">
            <v>26</v>
          </cell>
          <cell r="Y2275">
            <v>36</v>
          </cell>
          <cell r="AA2275" t="str">
            <v>17UJ</v>
          </cell>
          <cell r="AB2275" t="str">
            <v>North East Derbyshire</v>
          </cell>
          <cell r="AD2275">
            <v>0</v>
          </cell>
          <cell r="AE2275">
            <v>0</v>
          </cell>
          <cell r="AF2275">
            <v>0</v>
          </cell>
          <cell r="AG2275">
            <v>0</v>
          </cell>
          <cell r="AI2275" t="str">
            <v>17UJ</v>
          </cell>
          <cell r="AJ2275" t="str">
            <v>North East Derbyshire</v>
          </cell>
          <cell r="AK2275">
            <v>0</v>
          </cell>
          <cell r="AL2275">
            <v>0</v>
          </cell>
          <cell r="AM2275">
            <v>0</v>
          </cell>
        </row>
        <row r="2276">
          <cell r="B2276" t="str">
            <v>17UK</v>
          </cell>
          <cell r="C2276" t="str">
            <v>South Derbyshire</v>
          </cell>
          <cell r="G2276">
            <v>2</v>
          </cell>
          <cell r="H2276">
            <v>37</v>
          </cell>
          <cell r="L2276">
            <v>39</v>
          </cell>
          <cell r="M2276">
            <v>0</v>
          </cell>
          <cell r="O2276" t="str">
            <v>17UK</v>
          </cell>
          <cell r="P2276" t="str">
            <v>South Derbyshire</v>
          </cell>
          <cell r="T2276">
            <v>2</v>
          </cell>
          <cell r="U2276">
            <v>37</v>
          </cell>
          <cell r="Y2276">
            <v>39</v>
          </cell>
          <cell r="AA2276" t="str">
            <v>17UK</v>
          </cell>
          <cell r="AB2276" t="str">
            <v>South Derbyshire</v>
          </cell>
          <cell r="AD2276">
            <v>0</v>
          </cell>
          <cell r="AE2276">
            <v>13</v>
          </cell>
          <cell r="AF2276">
            <v>0</v>
          </cell>
          <cell r="AG2276">
            <v>13</v>
          </cell>
          <cell r="AI2276" t="str">
            <v>17UK</v>
          </cell>
          <cell r="AJ2276" t="str">
            <v>South Derbyshire</v>
          </cell>
          <cell r="AK2276">
            <v>0</v>
          </cell>
          <cell r="AL2276">
            <v>0</v>
          </cell>
          <cell r="AM2276">
            <v>0</v>
          </cell>
        </row>
        <row r="2277">
          <cell r="B2277" t="str">
            <v>18UB</v>
          </cell>
          <cell r="C2277" t="str">
            <v>East Devon</v>
          </cell>
          <cell r="G2277">
            <v>12</v>
          </cell>
          <cell r="L2277">
            <v>12</v>
          </cell>
          <cell r="M2277">
            <v>0</v>
          </cell>
          <cell r="O2277" t="str">
            <v>18UB</v>
          </cell>
          <cell r="P2277" t="str">
            <v>East Devon</v>
          </cell>
          <cell r="T2277">
            <v>15</v>
          </cell>
          <cell r="Y2277">
            <v>15</v>
          </cell>
          <cell r="AA2277" t="str">
            <v>18UB</v>
          </cell>
          <cell r="AB2277" t="str">
            <v>East Devon</v>
          </cell>
          <cell r="AD2277">
            <v>0</v>
          </cell>
          <cell r="AF2277">
            <v>0</v>
          </cell>
          <cell r="AG2277">
            <v>0</v>
          </cell>
          <cell r="AI2277" t="str">
            <v>18UB</v>
          </cell>
          <cell r="AJ2277" t="str">
            <v>East Devon</v>
          </cell>
          <cell r="AK2277">
            <v>0</v>
          </cell>
          <cell r="AL2277">
            <v>0</v>
          </cell>
          <cell r="AM2277">
            <v>0</v>
          </cell>
        </row>
        <row r="2278">
          <cell r="B2278" t="str">
            <v>18UC</v>
          </cell>
          <cell r="C2278" t="str">
            <v>Exeter</v>
          </cell>
          <cell r="G2278">
            <v>62</v>
          </cell>
          <cell r="H2278">
            <v>13</v>
          </cell>
          <cell r="I2278">
            <v>31</v>
          </cell>
          <cell r="L2278">
            <v>106</v>
          </cell>
          <cell r="M2278">
            <v>0</v>
          </cell>
          <cell r="O2278" t="str">
            <v>18UC</v>
          </cell>
          <cell r="P2278" t="str">
            <v>Exeter</v>
          </cell>
          <cell r="T2278">
            <v>35</v>
          </cell>
          <cell r="U2278">
            <v>13</v>
          </cell>
          <cell r="V2278">
            <v>31</v>
          </cell>
          <cell r="Y2278">
            <v>79</v>
          </cell>
          <cell r="AA2278" t="str">
            <v>18UC</v>
          </cell>
          <cell r="AB2278" t="str">
            <v>Exeter</v>
          </cell>
          <cell r="AD2278">
            <v>0</v>
          </cell>
          <cell r="AE2278">
            <v>0</v>
          </cell>
          <cell r="AF2278">
            <v>0</v>
          </cell>
          <cell r="AG2278">
            <v>0</v>
          </cell>
          <cell r="AI2278" t="str">
            <v>18UC</v>
          </cell>
          <cell r="AJ2278" t="str">
            <v>Exeter</v>
          </cell>
          <cell r="AK2278">
            <v>0</v>
          </cell>
          <cell r="AL2278">
            <v>0</v>
          </cell>
          <cell r="AM2278">
            <v>0</v>
          </cell>
        </row>
        <row r="2279">
          <cell r="B2279" t="str">
            <v>18UD</v>
          </cell>
          <cell r="C2279" t="str">
            <v>Mid Devon</v>
          </cell>
          <cell r="F2279">
            <v>22</v>
          </cell>
          <cell r="G2279">
            <v>6</v>
          </cell>
          <cell r="H2279">
            <v>63</v>
          </cell>
          <cell r="L2279">
            <v>91</v>
          </cell>
          <cell r="M2279">
            <v>0</v>
          </cell>
          <cell r="O2279" t="str">
            <v>18UD</v>
          </cell>
          <cell r="P2279" t="str">
            <v>Mid Devon</v>
          </cell>
          <cell r="S2279">
            <v>22</v>
          </cell>
          <cell r="T2279">
            <v>6</v>
          </cell>
          <cell r="U2279">
            <v>63</v>
          </cell>
          <cell r="Y2279">
            <v>91</v>
          </cell>
          <cell r="AA2279" t="str">
            <v>18UD</v>
          </cell>
          <cell r="AB2279" t="str">
            <v>Mid Devon</v>
          </cell>
          <cell r="AD2279">
            <v>0</v>
          </cell>
          <cell r="AE2279">
            <v>0</v>
          </cell>
          <cell r="AF2279">
            <v>0</v>
          </cell>
          <cell r="AG2279">
            <v>0</v>
          </cell>
          <cell r="AI2279" t="str">
            <v>18UD</v>
          </cell>
          <cell r="AJ2279" t="str">
            <v>Mid Devon</v>
          </cell>
          <cell r="AK2279">
            <v>0</v>
          </cell>
          <cell r="AL2279">
            <v>0</v>
          </cell>
          <cell r="AM2279">
            <v>0</v>
          </cell>
        </row>
        <row r="2280">
          <cell r="B2280" t="str">
            <v>18UE</v>
          </cell>
          <cell r="C2280" t="str">
            <v>North Devon</v>
          </cell>
          <cell r="E2280">
            <v>2</v>
          </cell>
          <cell r="F2280">
            <v>12</v>
          </cell>
          <cell r="G2280">
            <v>3</v>
          </cell>
          <cell r="H2280">
            <v>36</v>
          </cell>
          <cell r="L2280">
            <v>53</v>
          </cell>
          <cell r="M2280">
            <v>0</v>
          </cell>
          <cell r="O2280" t="str">
            <v>18UE</v>
          </cell>
          <cell r="P2280" t="str">
            <v>North Devon</v>
          </cell>
          <cell r="R2280">
            <v>2</v>
          </cell>
          <cell r="S2280">
            <v>12</v>
          </cell>
          <cell r="T2280">
            <v>5</v>
          </cell>
          <cell r="U2280">
            <v>36</v>
          </cell>
          <cell r="Y2280">
            <v>55</v>
          </cell>
          <cell r="AA2280" t="str">
            <v>18UE</v>
          </cell>
          <cell r="AB2280" t="str">
            <v>North Devon</v>
          </cell>
          <cell r="AC2280">
            <v>0</v>
          </cell>
          <cell r="AD2280">
            <v>0</v>
          </cell>
          <cell r="AE2280">
            <v>0</v>
          </cell>
          <cell r="AF2280">
            <v>0</v>
          </cell>
          <cell r="AG2280">
            <v>0</v>
          </cell>
          <cell r="AI2280" t="str">
            <v>18UE</v>
          </cell>
          <cell r="AJ2280" t="str">
            <v>North Devon</v>
          </cell>
          <cell r="AK2280">
            <v>0</v>
          </cell>
          <cell r="AL2280">
            <v>0</v>
          </cell>
          <cell r="AM2280">
            <v>0</v>
          </cell>
        </row>
        <row r="2281">
          <cell r="B2281" t="str">
            <v>18UG</v>
          </cell>
          <cell r="C2281" t="str">
            <v>South Hams</v>
          </cell>
          <cell r="F2281">
            <v>18</v>
          </cell>
          <cell r="G2281">
            <v>6</v>
          </cell>
          <cell r="H2281">
            <v>22</v>
          </cell>
          <cell r="L2281">
            <v>46</v>
          </cell>
          <cell r="M2281">
            <v>0</v>
          </cell>
          <cell r="O2281" t="str">
            <v>18UG</v>
          </cell>
          <cell r="P2281" t="str">
            <v>South Hams</v>
          </cell>
          <cell r="S2281">
            <v>18</v>
          </cell>
          <cell r="T2281">
            <v>5</v>
          </cell>
          <cell r="U2281">
            <v>22</v>
          </cell>
          <cell r="Y2281">
            <v>45</v>
          </cell>
          <cell r="AA2281" t="str">
            <v>18UG</v>
          </cell>
          <cell r="AB2281" t="str">
            <v>South Hams</v>
          </cell>
          <cell r="AD2281">
            <v>8</v>
          </cell>
          <cell r="AE2281">
            <v>8</v>
          </cell>
          <cell r="AF2281">
            <v>8</v>
          </cell>
          <cell r="AG2281">
            <v>16</v>
          </cell>
          <cell r="AI2281" t="str">
            <v>18UG</v>
          </cell>
          <cell r="AJ2281" t="str">
            <v>South Hams</v>
          </cell>
          <cell r="AK2281">
            <v>0</v>
          </cell>
          <cell r="AL2281">
            <v>0</v>
          </cell>
          <cell r="AM2281">
            <v>0</v>
          </cell>
        </row>
        <row r="2282">
          <cell r="B2282" t="str">
            <v>18UH</v>
          </cell>
          <cell r="C2282" t="str">
            <v>Teignbridge</v>
          </cell>
          <cell r="F2282">
            <v>7</v>
          </cell>
          <cell r="G2282">
            <v>10</v>
          </cell>
          <cell r="H2282">
            <v>88</v>
          </cell>
          <cell r="I2282">
            <v>4</v>
          </cell>
          <cell r="L2282">
            <v>109</v>
          </cell>
          <cell r="M2282">
            <v>0</v>
          </cell>
          <cell r="O2282" t="str">
            <v>18UH</v>
          </cell>
          <cell r="P2282" t="str">
            <v>Teignbridge</v>
          </cell>
          <cell r="S2282">
            <v>7</v>
          </cell>
          <cell r="T2282">
            <v>13</v>
          </cell>
          <cell r="U2282">
            <v>88</v>
          </cell>
          <cell r="V2282">
            <v>4</v>
          </cell>
          <cell r="Y2282">
            <v>112</v>
          </cell>
          <cell r="AA2282" t="str">
            <v>18UH</v>
          </cell>
          <cell r="AB2282" t="str">
            <v>Teignbridge</v>
          </cell>
          <cell r="AD2282">
            <v>0</v>
          </cell>
          <cell r="AE2282">
            <v>0</v>
          </cell>
          <cell r="AF2282">
            <v>0</v>
          </cell>
          <cell r="AG2282">
            <v>0</v>
          </cell>
          <cell r="AI2282" t="str">
            <v>18UH</v>
          </cell>
          <cell r="AJ2282" t="str">
            <v>Teignbridge</v>
          </cell>
          <cell r="AK2282">
            <v>0</v>
          </cell>
          <cell r="AL2282">
            <v>0</v>
          </cell>
          <cell r="AM2282">
            <v>0</v>
          </cell>
        </row>
        <row r="2283">
          <cell r="B2283" t="str">
            <v>18UK</v>
          </cell>
          <cell r="C2283" t="str">
            <v>Torridge</v>
          </cell>
          <cell r="F2283">
            <v>32</v>
          </cell>
          <cell r="G2283">
            <v>3</v>
          </cell>
          <cell r="H2283">
            <v>60</v>
          </cell>
          <cell r="L2283">
            <v>95</v>
          </cell>
          <cell r="M2283">
            <v>0</v>
          </cell>
          <cell r="O2283" t="str">
            <v>18UK</v>
          </cell>
          <cell r="P2283" t="str">
            <v>Torridge</v>
          </cell>
          <cell r="S2283">
            <v>32</v>
          </cell>
          <cell r="T2283">
            <v>3</v>
          </cell>
          <cell r="U2283">
            <v>60</v>
          </cell>
          <cell r="Y2283">
            <v>95</v>
          </cell>
          <cell r="AA2283" t="str">
            <v>18UK</v>
          </cell>
          <cell r="AB2283" t="str">
            <v>Torridge</v>
          </cell>
          <cell r="AD2283">
            <v>0</v>
          </cell>
          <cell r="AE2283">
            <v>0</v>
          </cell>
          <cell r="AF2283">
            <v>0</v>
          </cell>
          <cell r="AG2283">
            <v>0</v>
          </cell>
          <cell r="AI2283" t="str">
            <v>18UK</v>
          </cell>
          <cell r="AJ2283" t="str">
            <v>Torridge</v>
          </cell>
          <cell r="AK2283">
            <v>0</v>
          </cell>
          <cell r="AL2283">
            <v>0</v>
          </cell>
          <cell r="AM2283">
            <v>0</v>
          </cell>
        </row>
        <row r="2284">
          <cell r="B2284" t="str">
            <v>18UL</v>
          </cell>
          <cell r="C2284" t="str">
            <v>West Devon</v>
          </cell>
          <cell r="F2284">
            <v>18</v>
          </cell>
          <cell r="G2284">
            <v>8</v>
          </cell>
          <cell r="H2284">
            <v>103</v>
          </cell>
          <cell r="L2284">
            <v>129</v>
          </cell>
          <cell r="M2284">
            <v>0</v>
          </cell>
          <cell r="O2284" t="str">
            <v>18UL</v>
          </cell>
          <cell r="P2284" t="str">
            <v>West Devon</v>
          </cell>
          <cell r="S2284">
            <v>18</v>
          </cell>
          <cell r="T2284">
            <v>1</v>
          </cell>
          <cell r="U2284">
            <v>103</v>
          </cell>
          <cell r="Y2284">
            <v>122</v>
          </cell>
          <cell r="AA2284" t="str">
            <v>18UL</v>
          </cell>
          <cell r="AB2284" t="str">
            <v>West Devon</v>
          </cell>
          <cell r="AD2284">
            <v>0</v>
          </cell>
          <cell r="AE2284">
            <v>26</v>
          </cell>
          <cell r="AF2284">
            <v>0</v>
          </cell>
          <cell r="AG2284">
            <v>26</v>
          </cell>
          <cell r="AI2284" t="str">
            <v>18UL</v>
          </cell>
          <cell r="AJ2284" t="str">
            <v>West Devon</v>
          </cell>
          <cell r="AK2284">
            <v>0</v>
          </cell>
          <cell r="AL2284">
            <v>0</v>
          </cell>
          <cell r="AM2284">
            <v>0</v>
          </cell>
        </row>
        <row r="2285">
          <cell r="B2285" t="str">
            <v>19UC</v>
          </cell>
          <cell r="C2285" t="str">
            <v>Christchurch</v>
          </cell>
          <cell r="G2285">
            <v>12</v>
          </cell>
          <cell r="I2285">
            <v>23</v>
          </cell>
          <cell r="L2285">
            <v>63</v>
          </cell>
          <cell r="M2285">
            <v>0</v>
          </cell>
          <cell r="O2285" t="str">
            <v>19UC</v>
          </cell>
          <cell r="P2285" t="str">
            <v>Christchurch</v>
          </cell>
          <cell r="T2285">
            <v>9</v>
          </cell>
          <cell r="V2285">
            <v>23</v>
          </cell>
          <cell r="Y2285">
            <v>60</v>
          </cell>
          <cell r="AA2285" t="str">
            <v>19UC</v>
          </cell>
          <cell r="AB2285" t="str">
            <v>Christchurch</v>
          </cell>
          <cell r="AD2285">
            <v>0</v>
          </cell>
          <cell r="AE2285">
            <v>0</v>
          </cell>
          <cell r="AF2285">
            <v>0</v>
          </cell>
          <cell r="AG2285">
            <v>0</v>
          </cell>
          <cell r="AI2285" t="str">
            <v>19UC</v>
          </cell>
          <cell r="AJ2285" t="str">
            <v>Christchurch</v>
          </cell>
          <cell r="AK2285">
            <v>0</v>
          </cell>
          <cell r="AL2285">
            <v>0</v>
          </cell>
          <cell r="AM2285">
            <v>0</v>
          </cell>
        </row>
        <row r="2286">
          <cell r="B2286" t="str">
            <v>19UD</v>
          </cell>
          <cell r="C2286" t="str">
            <v>East Dorset</v>
          </cell>
          <cell r="G2286">
            <v>11</v>
          </cell>
          <cell r="H2286">
            <v>19</v>
          </cell>
          <cell r="I2286">
            <v>8</v>
          </cell>
          <cell r="L2286">
            <v>38</v>
          </cell>
          <cell r="M2286">
            <v>0</v>
          </cell>
          <cell r="O2286" t="str">
            <v>19UD</v>
          </cell>
          <cell r="P2286" t="str">
            <v>East Dorset</v>
          </cell>
          <cell r="T2286">
            <v>11</v>
          </cell>
          <cell r="U2286">
            <v>19</v>
          </cell>
          <cell r="V2286">
            <v>8</v>
          </cell>
          <cell r="Y2286">
            <v>38</v>
          </cell>
          <cell r="AA2286" t="str">
            <v>19UD</v>
          </cell>
          <cell r="AB2286" t="str">
            <v>East Dorset</v>
          </cell>
          <cell r="AD2286">
            <v>0</v>
          </cell>
          <cell r="AE2286">
            <v>0</v>
          </cell>
          <cell r="AF2286">
            <v>0</v>
          </cell>
          <cell r="AG2286">
            <v>0</v>
          </cell>
          <cell r="AI2286" t="str">
            <v>19UD</v>
          </cell>
          <cell r="AJ2286" t="str">
            <v>East Dorset</v>
          </cell>
          <cell r="AK2286">
            <v>0</v>
          </cell>
          <cell r="AL2286">
            <v>0</v>
          </cell>
          <cell r="AM2286">
            <v>0</v>
          </cell>
        </row>
        <row r="2287">
          <cell r="B2287" t="str">
            <v>19UE</v>
          </cell>
          <cell r="C2287" t="str">
            <v>North Dorset</v>
          </cell>
          <cell r="F2287">
            <v>13</v>
          </cell>
          <cell r="G2287">
            <v>10</v>
          </cell>
          <cell r="H2287">
            <v>42</v>
          </cell>
          <cell r="I2287">
            <v>1</v>
          </cell>
          <cell r="L2287">
            <v>68</v>
          </cell>
          <cell r="M2287">
            <v>0</v>
          </cell>
          <cell r="O2287" t="str">
            <v>19UE</v>
          </cell>
          <cell r="P2287" t="str">
            <v>North Dorset</v>
          </cell>
          <cell r="S2287">
            <v>13</v>
          </cell>
          <cell r="T2287">
            <v>7</v>
          </cell>
          <cell r="U2287">
            <v>42</v>
          </cell>
          <cell r="V2287">
            <v>1</v>
          </cell>
          <cell r="Y2287">
            <v>65</v>
          </cell>
          <cell r="AA2287" t="str">
            <v>19UE</v>
          </cell>
          <cell r="AB2287" t="str">
            <v>North Dorset</v>
          </cell>
          <cell r="AD2287">
            <v>0</v>
          </cell>
          <cell r="AE2287">
            <v>0</v>
          </cell>
          <cell r="AF2287">
            <v>0</v>
          </cell>
          <cell r="AG2287">
            <v>0</v>
          </cell>
          <cell r="AI2287" t="str">
            <v>19UE</v>
          </cell>
          <cell r="AJ2287" t="str">
            <v>North Dorset</v>
          </cell>
          <cell r="AK2287">
            <v>0</v>
          </cell>
          <cell r="AL2287">
            <v>0</v>
          </cell>
          <cell r="AM2287">
            <v>0</v>
          </cell>
        </row>
        <row r="2288">
          <cell r="B2288" t="str">
            <v>19UG</v>
          </cell>
          <cell r="C2288" t="str">
            <v>Purbeck</v>
          </cell>
          <cell r="F2288">
            <v>23</v>
          </cell>
          <cell r="G2288">
            <v>6</v>
          </cell>
          <cell r="H2288">
            <v>61</v>
          </cell>
          <cell r="L2288">
            <v>90</v>
          </cell>
          <cell r="M2288">
            <v>0</v>
          </cell>
          <cell r="O2288" t="str">
            <v>19UG</v>
          </cell>
          <cell r="P2288" t="str">
            <v>Purbeck</v>
          </cell>
          <cell r="S2288">
            <v>23</v>
          </cell>
          <cell r="T2288">
            <v>2</v>
          </cell>
          <cell r="U2288">
            <v>61</v>
          </cell>
          <cell r="Y2288">
            <v>86</v>
          </cell>
          <cell r="AA2288" t="str">
            <v>19UG</v>
          </cell>
          <cell r="AB2288" t="str">
            <v>Purbeck</v>
          </cell>
          <cell r="AD2288">
            <v>0</v>
          </cell>
          <cell r="AE2288">
            <v>0</v>
          </cell>
          <cell r="AF2288">
            <v>0</v>
          </cell>
          <cell r="AG2288">
            <v>0</v>
          </cell>
          <cell r="AI2288" t="str">
            <v>19UG</v>
          </cell>
          <cell r="AJ2288" t="str">
            <v>Purbeck</v>
          </cell>
          <cell r="AK2288">
            <v>0</v>
          </cell>
          <cell r="AL2288">
            <v>0</v>
          </cell>
          <cell r="AM2288">
            <v>0</v>
          </cell>
        </row>
        <row r="2289">
          <cell r="B2289" t="str">
            <v>19UH</v>
          </cell>
          <cell r="C2289" t="str">
            <v>West Dorset</v>
          </cell>
          <cell r="F2289">
            <v>19</v>
          </cell>
          <cell r="G2289">
            <v>25</v>
          </cell>
          <cell r="H2289">
            <v>54</v>
          </cell>
          <cell r="I2289">
            <v>8</v>
          </cell>
          <cell r="L2289">
            <v>106</v>
          </cell>
          <cell r="M2289">
            <v>0</v>
          </cell>
          <cell r="O2289" t="str">
            <v>19UH</v>
          </cell>
          <cell r="P2289" t="str">
            <v>West Dorset</v>
          </cell>
          <cell r="S2289">
            <v>19</v>
          </cell>
          <cell r="T2289">
            <v>24</v>
          </cell>
          <cell r="U2289">
            <v>54</v>
          </cell>
          <cell r="V2289">
            <v>8</v>
          </cell>
          <cell r="Y2289">
            <v>105</v>
          </cell>
          <cell r="AA2289" t="str">
            <v>19UH</v>
          </cell>
          <cell r="AB2289" t="str">
            <v>West Dorset</v>
          </cell>
          <cell r="AD2289">
            <v>3</v>
          </cell>
          <cell r="AE2289">
            <v>0</v>
          </cell>
          <cell r="AF2289">
            <v>3</v>
          </cell>
          <cell r="AG2289">
            <v>3</v>
          </cell>
          <cell r="AI2289" t="str">
            <v>19UH</v>
          </cell>
          <cell r="AJ2289" t="str">
            <v>West Dorset</v>
          </cell>
          <cell r="AK2289">
            <v>0</v>
          </cell>
          <cell r="AL2289">
            <v>0</v>
          </cell>
          <cell r="AM2289">
            <v>0</v>
          </cell>
        </row>
        <row r="2290">
          <cell r="B2290" t="str">
            <v>19UJ</v>
          </cell>
          <cell r="C2290" t="str">
            <v>Weymouth and Portland</v>
          </cell>
          <cell r="F2290">
            <v>8</v>
          </cell>
          <cell r="G2290">
            <v>8</v>
          </cell>
          <cell r="H2290">
            <v>10</v>
          </cell>
          <cell r="I2290">
            <v>2</v>
          </cell>
          <cell r="L2290">
            <v>28</v>
          </cell>
          <cell r="M2290">
            <v>0</v>
          </cell>
          <cell r="O2290" t="str">
            <v>19UJ</v>
          </cell>
          <cell r="P2290" t="str">
            <v>Weymouth and Portland</v>
          </cell>
          <cell r="S2290">
            <v>8</v>
          </cell>
          <cell r="T2290">
            <v>11</v>
          </cell>
          <cell r="U2290">
            <v>10</v>
          </cell>
          <cell r="V2290">
            <v>2</v>
          </cell>
          <cell r="Y2290">
            <v>31</v>
          </cell>
          <cell r="AA2290" t="str">
            <v>19UJ</v>
          </cell>
          <cell r="AB2290" t="str">
            <v>Weymouth and Portland</v>
          </cell>
          <cell r="AD2290">
            <v>4</v>
          </cell>
          <cell r="AE2290">
            <v>0</v>
          </cell>
          <cell r="AF2290">
            <v>4</v>
          </cell>
          <cell r="AG2290">
            <v>4</v>
          </cell>
          <cell r="AI2290" t="str">
            <v>19UJ</v>
          </cell>
          <cell r="AJ2290" t="str">
            <v>Weymouth and Portland</v>
          </cell>
          <cell r="AK2290">
            <v>0</v>
          </cell>
          <cell r="AL2290">
            <v>0</v>
          </cell>
          <cell r="AM2290">
            <v>0</v>
          </cell>
        </row>
        <row r="2291">
          <cell r="B2291" t="str">
            <v>20UB</v>
          </cell>
          <cell r="C2291" t="str">
            <v>Chester-le-Street</v>
          </cell>
          <cell r="F2291">
            <v>4</v>
          </cell>
          <cell r="G2291">
            <v>1</v>
          </cell>
          <cell r="H2291">
            <v>16</v>
          </cell>
          <cell r="L2291">
            <v>21</v>
          </cell>
          <cell r="M2291">
            <v>0</v>
          </cell>
          <cell r="O2291" t="str">
            <v>20UB</v>
          </cell>
          <cell r="P2291" t="str">
            <v>Chester-le-Street</v>
          </cell>
          <cell r="S2291">
            <v>4</v>
          </cell>
          <cell r="T2291">
            <v>1</v>
          </cell>
          <cell r="U2291">
            <v>16</v>
          </cell>
          <cell r="Y2291">
            <v>21</v>
          </cell>
          <cell r="AA2291" t="str">
            <v>20UB</v>
          </cell>
          <cell r="AB2291" t="str">
            <v>Chester-le-Street</v>
          </cell>
          <cell r="AD2291">
            <v>0</v>
          </cell>
          <cell r="AE2291">
            <v>0</v>
          </cell>
          <cell r="AF2291">
            <v>0</v>
          </cell>
          <cell r="AG2291">
            <v>0</v>
          </cell>
          <cell r="AI2291" t="str">
            <v>20UB</v>
          </cell>
          <cell r="AJ2291" t="str">
            <v>Chester-le-Street</v>
          </cell>
          <cell r="AK2291">
            <v>0</v>
          </cell>
          <cell r="AL2291">
            <v>0</v>
          </cell>
          <cell r="AM2291">
            <v>0</v>
          </cell>
        </row>
        <row r="2292">
          <cell r="B2292" t="str">
            <v>20UD</v>
          </cell>
          <cell r="C2292" t="str">
            <v>Derwentside</v>
          </cell>
          <cell r="G2292">
            <v>0</v>
          </cell>
          <cell r="H2292">
            <v>44</v>
          </cell>
          <cell r="L2292">
            <v>44</v>
          </cell>
          <cell r="M2292">
            <v>0</v>
          </cell>
          <cell r="O2292" t="str">
            <v>20UD</v>
          </cell>
          <cell r="P2292" t="str">
            <v>Derwentside</v>
          </cell>
          <cell r="T2292">
            <v>0</v>
          </cell>
          <cell r="U2292">
            <v>44</v>
          </cell>
          <cell r="Y2292">
            <v>44</v>
          </cell>
          <cell r="AA2292" t="str">
            <v>20UD</v>
          </cell>
          <cell r="AB2292" t="str">
            <v>Derwentside</v>
          </cell>
          <cell r="AE2292">
            <v>0</v>
          </cell>
          <cell r="AF2292">
            <v>0</v>
          </cell>
          <cell r="AG2292">
            <v>0</v>
          </cell>
          <cell r="AI2292" t="str">
            <v>20UD</v>
          </cell>
          <cell r="AJ2292" t="str">
            <v>Derwentside</v>
          </cell>
          <cell r="AK2292">
            <v>0</v>
          </cell>
          <cell r="AL2292">
            <v>0</v>
          </cell>
          <cell r="AM2292">
            <v>0</v>
          </cell>
        </row>
        <row r="2293">
          <cell r="B2293" t="str">
            <v>20UE</v>
          </cell>
          <cell r="C2293" t="str">
            <v>Durham</v>
          </cell>
          <cell r="F2293">
            <v>7</v>
          </cell>
          <cell r="G2293">
            <v>3</v>
          </cell>
          <cell r="H2293">
            <v>30</v>
          </cell>
          <cell r="L2293">
            <v>40</v>
          </cell>
          <cell r="M2293">
            <v>0</v>
          </cell>
          <cell r="O2293" t="str">
            <v>20UE</v>
          </cell>
          <cell r="P2293" t="str">
            <v>Durham</v>
          </cell>
          <cell r="S2293">
            <v>7</v>
          </cell>
          <cell r="T2293">
            <v>3</v>
          </cell>
          <cell r="U2293">
            <v>30</v>
          </cell>
          <cell r="Y2293">
            <v>40</v>
          </cell>
          <cell r="AA2293" t="str">
            <v>20UE</v>
          </cell>
          <cell r="AB2293" t="str">
            <v>Durham</v>
          </cell>
          <cell r="AD2293">
            <v>0</v>
          </cell>
          <cell r="AE2293">
            <v>0</v>
          </cell>
          <cell r="AF2293">
            <v>0</v>
          </cell>
          <cell r="AG2293">
            <v>0</v>
          </cell>
          <cell r="AI2293" t="str">
            <v>20UE</v>
          </cell>
          <cell r="AJ2293" t="str">
            <v>Durham</v>
          </cell>
          <cell r="AK2293">
            <v>0</v>
          </cell>
          <cell r="AL2293">
            <v>0</v>
          </cell>
          <cell r="AM2293">
            <v>0</v>
          </cell>
        </row>
        <row r="2294">
          <cell r="B2294" t="str">
            <v>20UF</v>
          </cell>
          <cell r="C2294" t="str">
            <v>Easington</v>
          </cell>
          <cell r="G2294">
            <v>0</v>
          </cell>
          <cell r="H2294">
            <v>14</v>
          </cell>
          <cell r="L2294">
            <v>14</v>
          </cell>
          <cell r="M2294">
            <v>0</v>
          </cell>
          <cell r="O2294" t="str">
            <v>20UF</v>
          </cell>
          <cell r="P2294" t="str">
            <v>Easington</v>
          </cell>
          <cell r="T2294">
            <v>0</v>
          </cell>
          <cell r="U2294">
            <v>14</v>
          </cell>
          <cell r="Y2294">
            <v>14</v>
          </cell>
          <cell r="AA2294" t="str">
            <v>20UF</v>
          </cell>
          <cell r="AB2294" t="str">
            <v>Easington</v>
          </cell>
          <cell r="AE2294">
            <v>0</v>
          </cell>
          <cell r="AF2294">
            <v>0</v>
          </cell>
          <cell r="AG2294">
            <v>0</v>
          </cell>
          <cell r="AI2294" t="str">
            <v>20UF</v>
          </cell>
          <cell r="AJ2294" t="str">
            <v>Easington</v>
          </cell>
          <cell r="AK2294">
            <v>0</v>
          </cell>
          <cell r="AL2294">
            <v>0</v>
          </cell>
          <cell r="AM2294">
            <v>0</v>
          </cell>
        </row>
        <row r="2295">
          <cell r="B2295" t="str">
            <v>20UG</v>
          </cell>
          <cell r="C2295" t="str">
            <v>Sedgefield</v>
          </cell>
          <cell r="D2295">
            <v>19</v>
          </cell>
          <cell r="F2295">
            <v>31</v>
          </cell>
          <cell r="G2295">
            <v>0</v>
          </cell>
          <cell r="H2295">
            <v>37</v>
          </cell>
          <cell r="L2295">
            <v>87</v>
          </cell>
          <cell r="M2295">
            <v>0</v>
          </cell>
          <cell r="O2295" t="str">
            <v>20UG</v>
          </cell>
          <cell r="P2295" t="str">
            <v>Sedgefield</v>
          </cell>
          <cell r="Q2295">
            <v>19</v>
          </cell>
          <cell r="S2295">
            <v>31</v>
          </cell>
          <cell r="T2295">
            <v>0</v>
          </cell>
          <cell r="U2295">
            <v>37</v>
          </cell>
          <cell r="Y2295">
            <v>87</v>
          </cell>
          <cell r="AA2295" t="str">
            <v>20UG</v>
          </cell>
          <cell r="AB2295" t="str">
            <v>Sedgefield</v>
          </cell>
          <cell r="AC2295">
            <v>0</v>
          </cell>
          <cell r="AD2295">
            <v>0</v>
          </cell>
          <cell r="AE2295">
            <v>0</v>
          </cell>
          <cell r="AF2295">
            <v>0</v>
          </cell>
          <cell r="AG2295">
            <v>0</v>
          </cell>
          <cell r="AI2295" t="str">
            <v>20UG</v>
          </cell>
          <cell r="AJ2295" t="str">
            <v>Sedgefield</v>
          </cell>
          <cell r="AK2295">
            <v>0</v>
          </cell>
          <cell r="AL2295">
            <v>0</v>
          </cell>
          <cell r="AM2295">
            <v>0</v>
          </cell>
        </row>
        <row r="2296">
          <cell r="B2296" t="str">
            <v>20UH</v>
          </cell>
          <cell r="C2296" t="str">
            <v>Teesdale</v>
          </cell>
          <cell r="F2296">
            <v>4</v>
          </cell>
          <cell r="G2296">
            <v>1</v>
          </cell>
          <cell r="H2296">
            <v>4</v>
          </cell>
          <cell r="L2296">
            <v>9</v>
          </cell>
          <cell r="M2296">
            <v>0</v>
          </cell>
          <cell r="O2296" t="str">
            <v>20UH</v>
          </cell>
          <cell r="P2296" t="str">
            <v>Teesdale</v>
          </cell>
          <cell r="S2296">
            <v>4</v>
          </cell>
          <cell r="T2296">
            <v>0</v>
          </cell>
          <cell r="U2296">
            <v>4</v>
          </cell>
          <cell r="Y2296">
            <v>8</v>
          </cell>
          <cell r="AA2296" t="str">
            <v>20UH</v>
          </cell>
          <cell r="AB2296" t="str">
            <v>Teesdale</v>
          </cell>
          <cell r="AD2296">
            <v>0</v>
          </cell>
          <cell r="AE2296">
            <v>0</v>
          </cell>
          <cell r="AF2296">
            <v>0</v>
          </cell>
          <cell r="AG2296">
            <v>0</v>
          </cell>
          <cell r="AI2296" t="str">
            <v>20UH</v>
          </cell>
          <cell r="AJ2296" t="str">
            <v>Teesdale</v>
          </cell>
          <cell r="AK2296">
            <v>0</v>
          </cell>
          <cell r="AL2296">
            <v>0</v>
          </cell>
          <cell r="AM2296">
            <v>0</v>
          </cell>
        </row>
        <row r="2297">
          <cell r="B2297" t="str">
            <v>20UJ</v>
          </cell>
          <cell r="C2297" t="str">
            <v>Wear Valley</v>
          </cell>
          <cell r="G2297">
            <v>0</v>
          </cell>
          <cell r="H2297">
            <v>6</v>
          </cell>
          <cell r="L2297">
            <v>6</v>
          </cell>
          <cell r="M2297">
            <v>0</v>
          </cell>
          <cell r="O2297" t="str">
            <v>20UJ</v>
          </cell>
          <cell r="P2297" t="str">
            <v>Wear Valley</v>
          </cell>
          <cell r="T2297">
            <v>0</v>
          </cell>
          <cell r="U2297">
            <v>6</v>
          </cell>
          <cell r="Y2297">
            <v>6</v>
          </cell>
          <cell r="AA2297" t="str">
            <v>20UJ</v>
          </cell>
          <cell r="AB2297" t="str">
            <v>Wear Valley</v>
          </cell>
          <cell r="AE2297">
            <v>0</v>
          </cell>
          <cell r="AF2297">
            <v>0</v>
          </cell>
          <cell r="AG2297">
            <v>0</v>
          </cell>
          <cell r="AI2297" t="str">
            <v>20UJ</v>
          </cell>
          <cell r="AJ2297" t="str">
            <v>Wear Valley</v>
          </cell>
          <cell r="AK2297">
            <v>0</v>
          </cell>
          <cell r="AL2297">
            <v>0</v>
          </cell>
          <cell r="AM2297">
            <v>0</v>
          </cell>
        </row>
        <row r="2298">
          <cell r="B2298" t="str">
            <v>21UC</v>
          </cell>
          <cell r="C2298" t="str">
            <v>Eastbourne</v>
          </cell>
          <cell r="G2298">
            <v>22</v>
          </cell>
          <cell r="L2298">
            <v>23</v>
          </cell>
          <cell r="M2298">
            <v>0</v>
          </cell>
          <cell r="O2298" t="str">
            <v>21UC</v>
          </cell>
          <cell r="P2298" t="str">
            <v>Eastbourne</v>
          </cell>
          <cell r="T2298">
            <v>24</v>
          </cell>
          <cell r="Y2298">
            <v>25</v>
          </cell>
          <cell r="AA2298" t="str">
            <v>21UC</v>
          </cell>
          <cell r="AB2298" t="str">
            <v>Eastbourne</v>
          </cell>
          <cell r="AD2298">
            <v>0</v>
          </cell>
          <cell r="AF2298">
            <v>0</v>
          </cell>
          <cell r="AG2298">
            <v>0</v>
          </cell>
          <cell r="AI2298" t="str">
            <v>21UC</v>
          </cell>
          <cell r="AJ2298" t="str">
            <v>Eastbourne</v>
          </cell>
          <cell r="AK2298">
            <v>0</v>
          </cell>
          <cell r="AL2298">
            <v>0</v>
          </cell>
          <cell r="AM2298">
            <v>0</v>
          </cell>
        </row>
        <row r="2299">
          <cell r="B2299" t="str">
            <v>21UD</v>
          </cell>
          <cell r="C2299" t="str">
            <v>Hastings</v>
          </cell>
          <cell r="F2299">
            <v>8</v>
          </cell>
          <cell r="G2299">
            <v>10</v>
          </cell>
          <cell r="H2299">
            <v>33</v>
          </cell>
          <cell r="L2299">
            <v>51</v>
          </cell>
          <cell r="M2299">
            <v>0</v>
          </cell>
          <cell r="O2299" t="str">
            <v>21UD</v>
          </cell>
          <cell r="P2299" t="str">
            <v>Hastings</v>
          </cell>
          <cell r="S2299">
            <v>8</v>
          </cell>
          <cell r="T2299">
            <v>8</v>
          </cell>
          <cell r="U2299">
            <v>33</v>
          </cell>
          <cell r="Y2299">
            <v>49</v>
          </cell>
          <cell r="AA2299" t="str">
            <v>21UD</v>
          </cell>
          <cell r="AB2299" t="str">
            <v>Hastings</v>
          </cell>
          <cell r="AD2299">
            <v>0</v>
          </cell>
          <cell r="AE2299">
            <v>0</v>
          </cell>
          <cell r="AF2299">
            <v>0</v>
          </cell>
          <cell r="AG2299">
            <v>0</v>
          </cell>
          <cell r="AI2299" t="str">
            <v>21UD</v>
          </cell>
          <cell r="AJ2299" t="str">
            <v>Hastings</v>
          </cell>
          <cell r="AK2299">
            <v>0</v>
          </cell>
          <cell r="AL2299">
            <v>0</v>
          </cell>
          <cell r="AM2299">
            <v>0</v>
          </cell>
        </row>
        <row r="2300">
          <cell r="B2300" t="str">
            <v>21UF</v>
          </cell>
          <cell r="C2300" t="str">
            <v>Lewes</v>
          </cell>
          <cell r="D2300">
            <v>17</v>
          </cell>
          <cell r="F2300">
            <v>29</v>
          </cell>
          <cell r="G2300">
            <v>7</v>
          </cell>
          <cell r="H2300">
            <v>39</v>
          </cell>
          <cell r="L2300">
            <v>93</v>
          </cell>
          <cell r="M2300">
            <v>0</v>
          </cell>
          <cell r="O2300" t="str">
            <v>21UF</v>
          </cell>
          <cell r="P2300" t="str">
            <v>Lewes</v>
          </cell>
          <cell r="Q2300">
            <v>17</v>
          </cell>
          <cell r="S2300">
            <v>29</v>
          </cell>
          <cell r="T2300">
            <v>13</v>
          </cell>
          <cell r="U2300">
            <v>39</v>
          </cell>
          <cell r="Y2300">
            <v>99</v>
          </cell>
          <cell r="AA2300" t="str">
            <v>21UF</v>
          </cell>
          <cell r="AB2300" t="str">
            <v>Lewes</v>
          </cell>
          <cell r="AC2300">
            <v>0</v>
          </cell>
          <cell r="AD2300">
            <v>14</v>
          </cell>
          <cell r="AE2300">
            <v>0</v>
          </cell>
          <cell r="AF2300">
            <v>14</v>
          </cell>
          <cell r="AG2300">
            <v>14</v>
          </cell>
          <cell r="AI2300" t="str">
            <v>21UF</v>
          </cell>
          <cell r="AJ2300" t="str">
            <v>Lewes</v>
          </cell>
          <cell r="AK2300">
            <v>0</v>
          </cell>
          <cell r="AL2300">
            <v>0</v>
          </cell>
          <cell r="AM2300">
            <v>0</v>
          </cell>
        </row>
        <row r="2301">
          <cell r="B2301" t="str">
            <v>21UG</v>
          </cell>
          <cell r="C2301" t="str">
            <v>Rother</v>
          </cell>
          <cell r="G2301">
            <v>3</v>
          </cell>
          <cell r="L2301">
            <v>3</v>
          </cell>
          <cell r="M2301">
            <v>0</v>
          </cell>
          <cell r="O2301" t="str">
            <v>21UG</v>
          </cell>
          <cell r="P2301" t="str">
            <v>Rother</v>
          </cell>
          <cell r="T2301">
            <v>5</v>
          </cell>
          <cell r="Y2301">
            <v>5</v>
          </cell>
          <cell r="AA2301" t="str">
            <v>21UG</v>
          </cell>
          <cell r="AB2301" t="str">
            <v>Rother</v>
          </cell>
          <cell r="AD2301">
            <v>0</v>
          </cell>
          <cell r="AF2301">
            <v>0</v>
          </cell>
          <cell r="AG2301">
            <v>0</v>
          </cell>
          <cell r="AI2301" t="str">
            <v>21UG</v>
          </cell>
          <cell r="AJ2301" t="str">
            <v>Rother</v>
          </cell>
          <cell r="AK2301">
            <v>0</v>
          </cell>
          <cell r="AL2301">
            <v>0</v>
          </cell>
          <cell r="AM2301">
            <v>0</v>
          </cell>
        </row>
        <row r="2302">
          <cell r="B2302" t="str">
            <v>21UH</v>
          </cell>
          <cell r="C2302" t="str">
            <v>Wealden</v>
          </cell>
          <cell r="F2302">
            <v>7</v>
          </cell>
          <cell r="G2302">
            <v>14</v>
          </cell>
          <cell r="H2302">
            <v>34</v>
          </cell>
          <cell r="L2302">
            <v>55</v>
          </cell>
          <cell r="M2302">
            <v>0</v>
          </cell>
          <cell r="O2302" t="str">
            <v>21UH</v>
          </cell>
          <cell r="P2302" t="str">
            <v>Wealden</v>
          </cell>
          <cell r="S2302">
            <v>7</v>
          </cell>
          <cell r="T2302">
            <v>17</v>
          </cell>
          <cell r="U2302">
            <v>34</v>
          </cell>
          <cell r="Y2302">
            <v>58</v>
          </cell>
          <cell r="AA2302" t="str">
            <v>21UH</v>
          </cell>
          <cell r="AB2302" t="str">
            <v>Wealden</v>
          </cell>
          <cell r="AD2302">
            <v>4</v>
          </cell>
          <cell r="AE2302">
            <v>0</v>
          </cell>
          <cell r="AF2302">
            <v>4</v>
          </cell>
          <cell r="AG2302">
            <v>4</v>
          </cell>
          <cell r="AI2302" t="str">
            <v>21UH</v>
          </cell>
          <cell r="AJ2302" t="str">
            <v>Wealden</v>
          </cell>
          <cell r="AK2302">
            <v>0</v>
          </cell>
          <cell r="AL2302">
            <v>0</v>
          </cell>
          <cell r="AM2302">
            <v>0</v>
          </cell>
        </row>
        <row r="2303">
          <cell r="B2303" t="str">
            <v>22UB</v>
          </cell>
          <cell r="C2303" t="str">
            <v>Basildon</v>
          </cell>
          <cell r="D2303">
            <v>15</v>
          </cell>
          <cell r="F2303">
            <v>50</v>
          </cell>
          <cell r="G2303">
            <v>15</v>
          </cell>
          <cell r="H2303">
            <v>100</v>
          </cell>
          <cell r="J2303">
            <v>1</v>
          </cell>
          <cell r="L2303">
            <v>181</v>
          </cell>
          <cell r="M2303">
            <v>1</v>
          </cell>
          <cell r="O2303" t="str">
            <v>22UB</v>
          </cell>
          <cell r="P2303" t="str">
            <v>Basildon</v>
          </cell>
          <cell r="Q2303">
            <v>15</v>
          </cell>
          <cell r="S2303">
            <v>50</v>
          </cell>
          <cell r="T2303">
            <v>26</v>
          </cell>
          <cell r="U2303">
            <v>100</v>
          </cell>
          <cell r="W2303">
            <v>1</v>
          </cell>
          <cell r="Y2303">
            <v>192</v>
          </cell>
          <cell r="AA2303" t="str">
            <v>22UB</v>
          </cell>
          <cell r="AB2303" t="str">
            <v>Basildon</v>
          </cell>
          <cell r="AC2303">
            <v>0</v>
          </cell>
          <cell r="AD2303">
            <v>0</v>
          </cell>
          <cell r="AE2303">
            <v>0</v>
          </cell>
          <cell r="AF2303">
            <v>0</v>
          </cell>
          <cell r="AG2303">
            <v>0</v>
          </cell>
          <cell r="AI2303" t="str">
            <v>22UB</v>
          </cell>
          <cell r="AJ2303" t="str">
            <v>Basildon</v>
          </cell>
          <cell r="AK2303">
            <v>0</v>
          </cell>
          <cell r="AL2303">
            <v>0</v>
          </cell>
          <cell r="AM2303">
            <v>0</v>
          </cell>
        </row>
        <row r="2304">
          <cell r="B2304" t="str">
            <v>22UC</v>
          </cell>
          <cell r="C2304" t="str">
            <v>Braintree</v>
          </cell>
          <cell r="F2304">
            <v>15</v>
          </cell>
          <cell r="G2304">
            <v>19</v>
          </cell>
          <cell r="H2304">
            <v>92</v>
          </cell>
          <cell r="I2304">
            <v>6</v>
          </cell>
          <cell r="L2304">
            <v>132</v>
          </cell>
          <cell r="M2304">
            <v>0</v>
          </cell>
          <cell r="O2304" t="str">
            <v>22UC</v>
          </cell>
          <cell r="P2304" t="str">
            <v>Braintree</v>
          </cell>
          <cell r="S2304">
            <v>15</v>
          </cell>
          <cell r="T2304">
            <v>19</v>
          </cell>
          <cell r="U2304">
            <v>92</v>
          </cell>
          <cell r="V2304">
            <v>6</v>
          </cell>
          <cell r="Y2304">
            <v>132</v>
          </cell>
          <cell r="AA2304" t="str">
            <v>22UC</v>
          </cell>
          <cell r="AB2304" t="str">
            <v>Braintree</v>
          </cell>
          <cell r="AD2304">
            <v>0</v>
          </cell>
          <cell r="AE2304">
            <v>0</v>
          </cell>
          <cell r="AF2304">
            <v>0</v>
          </cell>
          <cell r="AG2304">
            <v>0</v>
          </cell>
          <cell r="AI2304" t="str">
            <v>22UC</v>
          </cell>
          <cell r="AJ2304" t="str">
            <v>Braintree</v>
          </cell>
          <cell r="AK2304">
            <v>0</v>
          </cell>
          <cell r="AL2304">
            <v>0</v>
          </cell>
          <cell r="AM2304">
            <v>0</v>
          </cell>
        </row>
        <row r="2305">
          <cell r="B2305" t="str">
            <v>22UD</v>
          </cell>
          <cell r="C2305" t="str">
            <v>Brentwood</v>
          </cell>
          <cell r="G2305">
            <v>10</v>
          </cell>
          <cell r="H2305">
            <v>7</v>
          </cell>
          <cell r="L2305">
            <v>17</v>
          </cell>
          <cell r="M2305">
            <v>0</v>
          </cell>
          <cell r="O2305" t="str">
            <v>22UD</v>
          </cell>
          <cell r="P2305" t="str">
            <v>Brentwood</v>
          </cell>
          <cell r="T2305">
            <v>7</v>
          </cell>
          <cell r="U2305">
            <v>7</v>
          </cell>
          <cell r="Y2305">
            <v>14</v>
          </cell>
          <cell r="AA2305" t="str">
            <v>22UD</v>
          </cell>
          <cell r="AB2305" t="str">
            <v>Brentwood</v>
          </cell>
          <cell r="AD2305">
            <v>0</v>
          </cell>
          <cell r="AE2305">
            <v>0</v>
          </cell>
          <cell r="AF2305">
            <v>0</v>
          </cell>
          <cell r="AG2305">
            <v>0</v>
          </cell>
          <cell r="AI2305" t="str">
            <v>22UD</v>
          </cell>
          <cell r="AJ2305" t="str">
            <v>Brentwood</v>
          </cell>
          <cell r="AK2305">
            <v>0</v>
          </cell>
          <cell r="AL2305">
            <v>0</v>
          </cell>
          <cell r="AM2305">
            <v>0</v>
          </cell>
        </row>
        <row r="2306">
          <cell r="B2306" t="str">
            <v>22UE</v>
          </cell>
          <cell r="C2306" t="str">
            <v>Castle Point</v>
          </cell>
          <cell r="G2306">
            <v>3</v>
          </cell>
          <cell r="L2306">
            <v>3</v>
          </cell>
          <cell r="M2306">
            <v>0</v>
          </cell>
          <cell r="O2306" t="str">
            <v>22UE</v>
          </cell>
          <cell r="P2306" t="str">
            <v>Castle Point</v>
          </cell>
          <cell r="T2306">
            <v>6</v>
          </cell>
          <cell r="Y2306">
            <v>6</v>
          </cell>
          <cell r="AA2306" t="str">
            <v>22UE</v>
          </cell>
          <cell r="AB2306" t="str">
            <v>Castle Point</v>
          </cell>
          <cell r="AD2306">
            <v>0</v>
          </cell>
          <cell r="AF2306">
            <v>0</v>
          </cell>
          <cell r="AG2306">
            <v>0</v>
          </cell>
          <cell r="AI2306" t="str">
            <v>22UE</v>
          </cell>
          <cell r="AJ2306" t="str">
            <v>Castle Point</v>
          </cell>
          <cell r="AK2306">
            <v>0</v>
          </cell>
          <cell r="AL2306">
            <v>0</v>
          </cell>
          <cell r="AM2306">
            <v>0</v>
          </cell>
        </row>
        <row r="2307">
          <cell r="B2307" t="str">
            <v>22UF</v>
          </cell>
          <cell r="C2307" t="str">
            <v>Chelmsford</v>
          </cell>
          <cell r="D2307">
            <v>153</v>
          </cell>
          <cell r="F2307">
            <v>30</v>
          </cell>
          <cell r="G2307">
            <v>26</v>
          </cell>
          <cell r="H2307">
            <v>175</v>
          </cell>
          <cell r="J2307">
            <v>1</v>
          </cell>
          <cell r="L2307">
            <v>385</v>
          </cell>
          <cell r="M2307">
            <v>1</v>
          </cell>
          <cell r="O2307" t="str">
            <v>22UF</v>
          </cell>
          <cell r="P2307" t="str">
            <v>Chelmsford</v>
          </cell>
          <cell r="Q2307">
            <v>153</v>
          </cell>
          <cell r="S2307">
            <v>30</v>
          </cell>
          <cell r="T2307">
            <v>35</v>
          </cell>
          <cell r="U2307">
            <v>175</v>
          </cell>
          <cell r="W2307">
            <v>1</v>
          </cell>
          <cell r="Y2307">
            <v>394</v>
          </cell>
          <cell r="AA2307" t="str">
            <v>22UF</v>
          </cell>
          <cell r="AB2307" t="str">
            <v>Chelmsford</v>
          </cell>
          <cell r="AC2307">
            <v>0</v>
          </cell>
          <cell r="AD2307">
            <v>28</v>
          </cell>
          <cell r="AE2307">
            <v>8</v>
          </cell>
          <cell r="AF2307">
            <v>28</v>
          </cell>
          <cell r="AG2307">
            <v>36</v>
          </cell>
          <cell r="AI2307" t="str">
            <v>22UF</v>
          </cell>
          <cell r="AJ2307" t="str">
            <v>Chelmsford</v>
          </cell>
          <cell r="AK2307">
            <v>0</v>
          </cell>
          <cell r="AL2307">
            <v>0</v>
          </cell>
          <cell r="AM2307">
            <v>0</v>
          </cell>
        </row>
        <row r="2308">
          <cell r="B2308" t="str">
            <v>22UG</v>
          </cell>
          <cell r="C2308" t="str">
            <v>Colchester</v>
          </cell>
          <cell r="D2308">
            <v>7</v>
          </cell>
          <cell r="G2308">
            <v>25</v>
          </cell>
          <cell r="H2308">
            <v>86</v>
          </cell>
          <cell r="I2308">
            <v>2</v>
          </cell>
          <cell r="J2308">
            <v>1</v>
          </cell>
          <cell r="L2308">
            <v>121</v>
          </cell>
          <cell r="M2308">
            <v>1</v>
          </cell>
          <cell r="O2308" t="str">
            <v>22UG</v>
          </cell>
          <cell r="P2308" t="str">
            <v>Colchester</v>
          </cell>
          <cell r="Q2308">
            <v>7</v>
          </cell>
          <cell r="T2308">
            <v>30</v>
          </cell>
          <cell r="U2308">
            <v>86</v>
          </cell>
          <cell r="V2308">
            <v>2</v>
          </cell>
          <cell r="W2308">
            <v>1</v>
          </cell>
          <cell r="Y2308">
            <v>126</v>
          </cell>
          <cell r="AA2308" t="str">
            <v>22UG</v>
          </cell>
          <cell r="AB2308" t="str">
            <v>Colchester</v>
          </cell>
          <cell r="AC2308">
            <v>0</v>
          </cell>
          <cell r="AD2308">
            <v>0</v>
          </cell>
          <cell r="AE2308">
            <v>16</v>
          </cell>
          <cell r="AF2308">
            <v>0</v>
          </cell>
          <cell r="AG2308">
            <v>16</v>
          </cell>
          <cell r="AI2308" t="str">
            <v>22UG</v>
          </cell>
          <cell r="AJ2308" t="str">
            <v>Colchester</v>
          </cell>
          <cell r="AK2308">
            <v>0</v>
          </cell>
          <cell r="AL2308">
            <v>0</v>
          </cell>
          <cell r="AM2308">
            <v>0</v>
          </cell>
        </row>
        <row r="2309">
          <cell r="B2309" t="str">
            <v>22UH</v>
          </cell>
          <cell r="C2309" t="str">
            <v>Epping Forest</v>
          </cell>
          <cell r="F2309">
            <v>14</v>
          </cell>
          <cell r="G2309">
            <v>4</v>
          </cell>
          <cell r="H2309">
            <v>1</v>
          </cell>
          <cell r="L2309">
            <v>19</v>
          </cell>
          <cell r="M2309">
            <v>0</v>
          </cell>
          <cell r="O2309" t="str">
            <v>22UH</v>
          </cell>
          <cell r="P2309" t="str">
            <v>Epping Forest</v>
          </cell>
          <cell r="S2309">
            <v>14</v>
          </cell>
          <cell r="T2309">
            <v>13</v>
          </cell>
          <cell r="U2309">
            <v>1</v>
          </cell>
          <cell r="Y2309">
            <v>28</v>
          </cell>
          <cell r="AA2309" t="str">
            <v>22UH</v>
          </cell>
          <cell r="AB2309" t="str">
            <v>Epping Forest</v>
          </cell>
          <cell r="AD2309">
            <v>9</v>
          </cell>
          <cell r="AE2309">
            <v>0</v>
          </cell>
          <cell r="AF2309">
            <v>9</v>
          </cell>
          <cell r="AG2309">
            <v>9</v>
          </cell>
          <cell r="AI2309" t="str">
            <v>22UH</v>
          </cell>
          <cell r="AJ2309" t="str">
            <v>Epping Forest</v>
          </cell>
          <cell r="AK2309">
            <v>0</v>
          </cell>
          <cell r="AL2309">
            <v>0</v>
          </cell>
          <cell r="AM2309">
            <v>0</v>
          </cell>
        </row>
        <row r="2310">
          <cell r="B2310" t="str">
            <v>22UJ</v>
          </cell>
          <cell r="C2310" t="str">
            <v>Harlow</v>
          </cell>
          <cell r="F2310">
            <v>11</v>
          </cell>
          <cell r="G2310">
            <v>13</v>
          </cell>
          <cell r="H2310">
            <v>15</v>
          </cell>
          <cell r="J2310">
            <v>1</v>
          </cell>
          <cell r="L2310">
            <v>54</v>
          </cell>
          <cell r="M2310">
            <v>1</v>
          </cell>
          <cell r="O2310" t="str">
            <v>22UJ</v>
          </cell>
          <cell r="P2310" t="str">
            <v>Harlow</v>
          </cell>
          <cell r="S2310">
            <v>11</v>
          </cell>
          <cell r="T2310">
            <v>16</v>
          </cell>
          <cell r="U2310">
            <v>15</v>
          </cell>
          <cell r="W2310">
            <v>1</v>
          </cell>
          <cell r="Y2310">
            <v>57</v>
          </cell>
          <cell r="AA2310" t="str">
            <v>22UJ</v>
          </cell>
          <cell r="AB2310" t="str">
            <v>Harlow</v>
          </cell>
          <cell r="AD2310">
            <v>0</v>
          </cell>
          <cell r="AE2310">
            <v>0</v>
          </cell>
          <cell r="AF2310">
            <v>0</v>
          </cell>
          <cell r="AG2310">
            <v>0</v>
          </cell>
          <cell r="AI2310" t="str">
            <v>22UJ</v>
          </cell>
          <cell r="AJ2310" t="str">
            <v>Harlow</v>
          </cell>
          <cell r="AK2310">
            <v>0</v>
          </cell>
          <cell r="AL2310">
            <v>0</v>
          </cell>
          <cell r="AM2310">
            <v>0</v>
          </cell>
        </row>
        <row r="2311">
          <cell r="B2311" t="str">
            <v>22UK</v>
          </cell>
          <cell r="C2311" t="str">
            <v>Maldon</v>
          </cell>
          <cell r="D2311">
            <v>5</v>
          </cell>
          <cell r="F2311">
            <v>4</v>
          </cell>
          <cell r="G2311">
            <v>6</v>
          </cell>
          <cell r="H2311">
            <v>30</v>
          </cell>
          <cell r="L2311">
            <v>45</v>
          </cell>
          <cell r="M2311">
            <v>0</v>
          </cell>
          <cell r="O2311" t="str">
            <v>22UK</v>
          </cell>
          <cell r="P2311" t="str">
            <v>Maldon</v>
          </cell>
          <cell r="Q2311">
            <v>5</v>
          </cell>
          <cell r="S2311">
            <v>4</v>
          </cell>
          <cell r="T2311">
            <v>1</v>
          </cell>
          <cell r="U2311">
            <v>30</v>
          </cell>
          <cell r="Y2311">
            <v>40</v>
          </cell>
          <cell r="AA2311" t="str">
            <v>22UK</v>
          </cell>
          <cell r="AB2311" t="str">
            <v>Maldon</v>
          </cell>
          <cell r="AC2311">
            <v>0</v>
          </cell>
          <cell r="AD2311">
            <v>0</v>
          </cell>
          <cell r="AE2311">
            <v>0</v>
          </cell>
          <cell r="AF2311">
            <v>0</v>
          </cell>
          <cell r="AG2311">
            <v>0</v>
          </cell>
          <cell r="AI2311" t="str">
            <v>22UK</v>
          </cell>
          <cell r="AJ2311" t="str">
            <v>Maldon</v>
          </cell>
          <cell r="AK2311">
            <v>0</v>
          </cell>
          <cell r="AL2311">
            <v>0</v>
          </cell>
          <cell r="AM2311">
            <v>0</v>
          </cell>
        </row>
        <row r="2312">
          <cell r="B2312" t="str">
            <v>22UL</v>
          </cell>
          <cell r="C2312" t="str">
            <v>Rochford</v>
          </cell>
          <cell r="G2312">
            <v>9</v>
          </cell>
          <cell r="L2312">
            <v>9</v>
          </cell>
          <cell r="M2312">
            <v>0</v>
          </cell>
          <cell r="O2312" t="str">
            <v>22UL</v>
          </cell>
          <cell r="P2312" t="str">
            <v>Rochford</v>
          </cell>
          <cell r="T2312">
            <v>6</v>
          </cell>
          <cell r="Y2312">
            <v>6</v>
          </cell>
          <cell r="AA2312" t="str">
            <v>22UL</v>
          </cell>
          <cell r="AB2312" t="str">
            <v>Rochford</v>
          </cell>
          <cell r="AD2312">
            <v>0</v>
          </cell>
          <cell r="AF2312">
            <v>0</v>
          </cell>
          <cell r="AG2312">
            <v>0</v>
          </cell>
          <cell r="AI2312" t="str">
            <v>22UL</v>
          </cell>
          <cell r="AJ2312" t="str">
            <v>Rochford</v>
          </cell>
          <cell r="AK2312">
            <v>0</v>
          </cell>
          <cell r="AL2312">
            <v>0</v>
          </cell>
          <cell r="AM2312">
            <v>0</v>
          </cell>
        </row>
        <row r="2313">
          <cell r="B2313" t="str">
            <v>22UN</v>
          </cell>
          <cell r="C2313" t="str">
            <v>Tendring</v>
          </cell>
          <cell r="G2313">
            <v>9</v>
          </cell>
          <cell r="H2313">
            <v>18</v>
          </cell>
          <cell r="I2313">
            <v>5</v>
          </cell>
          <cell r="L2313">
            <v>32</v>
          </cell>
          <cell r="M2313">
            <v>0</v>
          </cell>
          <cell r="O2313" t="str">
            <v>22UN</v>
          </cell>
          <cell r="P2313" t="str">
            <v>Tendring</v>
          </cell>
          <cell r="T2313">
            <v>8</v>
          </cell>
          <cell r="U2313">
            <v>18</v>
          </cell>
          <cell r="V2313">
            <v>5</v>
          </cell>
          <cell r="Y2313">
            <v>31</v>
          </cell>
          <cell r="AA2313" t="str">
            <v>22UN</v>
          </cell>
          <cell r="AB2313" t="str">
            <v>Tendring</v>
          </cell>
          <cell r="AD2313">
            <v>0</v>
          </cell>
          <cell r="AE2313">
            <v>0</v>
          </cell>
          <cell r="AF2313">
            <v>0</v>
          </cell>
          <cell r="AG2313">
            <v>0</v>
          </cell>
          <cell r="AI2313" t="str">
            <v>22UN</v>
          </cell>
          <cell r="AJ2313" t="str">
            <v>Tendring</v>
          </cell>
          <cell r="AK2313">
            <v>0</v>
          </cell>
          <cell r="AL2313">
            <v>0</v>
          </cell>
          <cell r="AM2313">
            <v>0</v>
          </cell>
        </row>
        <row r="2314">
          <cell r="B2314" t="str">
            <v>22UQ</v>
          </cell>
          <cell r="C2314" t="str">
            <v>Uttlesford</v>
          </cell>
          <cell r="F2314">
            <v>42</v>
          </cell>
          <cell r="G2314">
            <v>5</v>
          </cell>
          <cell r="H2314">
            <v>93</v>
          </cell>
          <cell r="L2314">
            <v>140</v>
          </cell>
          <cell r="M2314">
            <v>0</v>
          </cell>
          <cell r="O2314" t="str">
            <v>22UQ</v>
          </cell>
          <cell r="P2314" t="str">
            <v>Uttlesford</v>
          </cell>
          <cell r="S2314">
            <v>42</v>
          </cell>
          <cell r="T2314">
            <v>6</v>
          </cell>
          <cell r="U2314">
            <v>93</v>
          </cell>
          <cell r="Y2314">
            <v>141</v>
          </cell>
          <cell r="AA2314" t="str">
            <v>22UQ</v>
          </cell>
          <cell r="AB2314" t="str">
            <v>Uttlesford</v>
          </cell>
          <cell r="AD2314">
            <v>3</v>
          </cell>
          <cell r="AE2314">
            <v>0</v>
          </cell>
          <cell r="AF2314">
            <v>3</v>
          </cell>
          <cell r="AG2314">
            <v>3</v>
          </cell>
          <cell r="AI2314" t="str">
            <v>22UQ</v>
          </cell>
          <cell r="AJ2314" t="str">
            <v>Uttlesford</v>
          </cell>
          <cell r="AK2314">
            <v>0</v>
          </cell>
          <cell r="AL2314">
            <v>0</v>
          </cell>
          <cell r="AM2314">
            <v>0</v>
          </cell>
        </row>
        <row r="2315">
          <cell r="B2315" t="str">
            <v>23UB</v>
          </cell>
          <cell r="C2315" t="str">
            <v>Cheltenham</v>
          </cell>
          <cell r="F2315">
            <v>17</v>
          </cell>
          <cell r="G2315">
            <v>19</v>
          </cell>
          <cell r="H2315">
            <v>23</v>
          </cell>
          <cell r="L2315">
            <v>59</v>
          </cell>
          <cell r="M2315">
            <v>0</v>
          </cell>
          <cell r="O2315" t="str">
            <v>23UB</v>
          </cell>
          <cell r="P2315" t="str">
            <v>Cheltenham</v>
          </cell>
          <cell r="S2315">
            <v>17</v>
          </cell>
          <cell r="T2315">
            <v>21</v>
          </cell>
          <cell r="U2315">
            <v>23</v>
          </cell>
          <cell r="Y2315">
            <v>61</v>
          </cell>
          <cell r="AA2315" t="str">
            <v>23UB</v>
          </cell>
          <cell r="AB2315" t="str">
            <v>Cheltenham</v>
          </cell>
          <cell r="AD2315">
            <v>0</v>
          </cell>
          <cell r="AE2315">
            <v>0</v>
          </cell>
          <cell r="AF2315">
            <v>0</v>
          </cell>
          <cell r="AG2315">
            <v>0</v>
          </cell>
          <cell r="AI2315" t="str">
            <v>23UB</v>
          </cell>
          <cell r="AJ2315" t="str">
            <v>Cheltenham</v>
          </cell>
          <cell r="AK2315">
            <v>0</v>
          </cell>
          <cell r="AL2315">
            <v>0</v>
          </cell>
          <cell r="AM2315">
            <v>0</v>
          </cell>
        </row>
        <row r="2316">
          <cell r="B2316" t="str">
            <v>23UC</v>
          </cell>
          <cell r="C2316" t="str">
            <v>Cotswold</v>
          </cell>
          <cell r="F2316">
            <v>26</v>
          </cell>
          <cell r="G2316">
            <v>5</v>
          </cell>
          <cell r="H2316">
            <v>27</v>
          </cell>
          <cell r="J2316">
            <v>1</v>
          </cell>
          <cell r="L2316">
            <v>59</v>
          </cell>
          <cell r="M2316">
            <v>1</v>
          </cell>
          <cell r="O2316" t="str">
            <v>23UC</v>
          </cell>
          <cell r="P2316" t="str">
            <v>Cotswold</v>
          </cell>
          <cell r="S2316">
            <v>26</v>
          </cell>
          <cell r="T2316">
            <v>3</v>
          </cell>
          <cell r="U2316">
            <v>27</v>
          </cell>
          <cell r="W2316">
            <v>1</v>
          </cell>
          <cell r="Y2316">
            <v>57</v>
          </cell>
          <cell r="AA2316" t="str">
            <v>23UC</v>
          </cell>
          <cell r="AB2316" t="str">
            <v>Cotswold</v>
          </cell>
          <cell r="AD2316">
            <v>0</v>
          </cell>
          <cell r="AE2316">
            <v>8</v>
          </cell>
          <cell r="AF2316">
            <v>0</v>
          </cell>
          <cell r="AG2316">
            <v>8</v>
          </cell>
          <cell r="AI2316" t="str">
            <v>23UC</v>
          </cell>
          <cell r="AJ2316" t="str">
            <v>Cotswold</v>
          </cell>
          <cell r="AK2316">
            <v>0</v>
          </cell>
          <cell r="AL2316">
            <v>0</v>
          </cell>
          <cell r="AM2316">
            <v>0</v>
          </cell>
        </row>
        <row r="2317">
          <cell r="B2317" t="str">
            <v>23UD</v>
          </cell>
          <cell r="C2317" t="str">
            <v>Forest of Dean</v>
          </cell>
          <cell r="F2317">
            <v>4</v>
          </cell>
          <cell r="G2317">
            <v>7</v>
          </cell>
          <cell r="H2317">
            <v>21</v>
          </cell>
          <cell r="L2317">
            <v>32</v>
          </cell>
          <cell r="M2317">
            <v>0</v>
          </cell>
          <cell r="O2317" t="str">
            <v>23UD</v>
          </cell>
          <cell r="P2317" t="str">
            <v>Forest of Dean</v>
          </cell>
          <cell r="S2317">
            <v>4</v>
          </cell>
          <cell r="T2317">
            <v>7</v>
          </cell>
          <cell r="U2317">
            <v>21</v>
          </cell>
          <cell r="Y2317">
            <v>32</v>
          </cell>
          <cell r="AA2317" t="str">
            <v>23UD</v>
          </cell>
          <cell r="AB2317" t="str">
            <v>Forest of Dean</v>
          </cell>
          <cell r="AD2317">
            <v>0</v>
          </cell>
          <cell r="AE2317">
            <v>0</v>
          </cell>
          <cell r="AF2317">
            <v>0</v>
          </cell>
          <cell r="AG2317">
            <v>0</v>
          </cell>
          <cell r="AI2317" t="str">
            <v>23UD</v>
          </cell>
          <cell r="AJ2317" t="str">
            <v>Forest of Dean</v>
          </cell>
          <cell r="AK2317">
            <v>0</v>
          </cell>
          <cell r="AL2317">
            <v>0</v>
          </cell>
          <cell r="AM2317">
            <v>0</v>
          </cell>
        </row>
        <row r="2318">
          <cell r="B2318" t="str">
            <v>23UE</v>
          </cell>
          <cell r="C2318" t="str">
            <v>Gloucester</v>
          </cell>
          <cell r="D2318">
            <v>8</v>
          </cell>
          <cell r="F2318">
            <v>39</v>
          </cell>
          <cell r="G2318">
            <v>23</v>
          </cell>
          <cell r="H2318">
            <v>232</v>
          </cell>
          <cell r="I2318">
            <v>11</v>
          </cell>
          <cell r="L2318">
            <v>324</v>
          </cell>
          <cell r="M2318">
            <v>0</v>
          </cell>
          <cell r="O2318" t="str">
            <v>23UE</v>
          </cell>
          <cell r="P2318" t="str">
            <v>Gloucester</v>
          </cell>
          <cell r="Q2318">
            <v>8</v>
          </cell>
          <cell r="S2318">
            <v>39</v>
          </cell>
          <cell r="T2318">
            <v>22</v>
          </cell>
          <cell r="U2318">
            <v>232</v>
          </cell>
          <cell r="V2318">
            <v>11</v>
          </cell>
          <cell r="Y2318">
            <v>323</v>
          </cell>
          <cell r="AA2318" t="str">
            <v>23UE</v>
          </cell>
          <cell r="AB2318" t="str">
            <v>Gloucester</v>
          </cell>
          <cell r="AC2318">
            <v>0</v>
          </cell>
          <cell r="AD2318">
            <v>0</v>
          </cell>
          <cell r="AE2318">
            <v>0</v>
          </cell>
          <cell r="AF2318">
            <v>0</v>
          </cell>
          <cell r="AG2318">
            <v>0</v>
          </cell>
          <cell r="AI2318" t="str">
            <v>23UE</v>
          </cell>
          <cell r="AJ2318" t="str">
            <v>Gloucester</v>
          </cell>
          <cell r="AK2318">
            <v>11</v>
          </cell>
          <cell r="AL2318">
            <v>0</v>
          </cell>
          <cell r="AM2318">
            <v>0</v>
          </cell>
        </row>
        <row r="2319">
          <cell r="B2319" t="str">
            <v>23UF</v>
          </cell>
          <cell r="C2319" t="str">
            <v>Stroud</v>
          </cell>
          <cell r="G2319">
            <v>23</v>
          </cell>
          <cell r="H2319">
            <v>40</v>
          </cell>
          <cell r="L2319">
            <v>63</v>
          </cell>
          <cell r="M2319">
            <v>0</v>
          </cell>
          <cell r="O2319" t="str">
            <v>23UF</v>
          </cell>
          <cell r="P2319" t="str">
            <v>Stroud</v>
          </cell>
          <cell r="T2319">
            <v>24</v>
          </cell>
          <cell r="U2319">
            <v>40</v>
          </cell>
          <cell r="Y2319">
            <v>64</v>
          </cell>
          <cell r="AA2319" t="str">
            <v>23UF</v>
          </cell>
          <cell r="AB2319" t="str">
            <v>Stroud</v>
          </cell>
          <cell r="AD2319">
            <v>0</v>
          </cell>
          <cell r="AE2319">
            <v>0</v>
          </cell>
          <cell r="AF2319">
            <v>0</v>
          </cell>
          <cell r="AG2319">
            <v>0</v>
          </cell>
          <cell r="AI2319" t="str">
            <v>23UF</v>
          </cell>
          <cell r="AJ2319" t="str">
            <v>Stroud</v>
          </cell>
          <cell r="AK2319">
            <v>0</v>
          </cell>
          <cell r="AL2319">
            <v>0</v>
          </cell>
          <cell r="AM2319">
            <v>0</v>
          </cell>
        </row>
        <row r="2320">
          <cell r="B2320" t="str">
            <v>23UG</v>
          </cell>
          <cell r="C2320" t="str">
            <v>Tewkesbury</v>
          </cell>
          <cell r="F2320">
            <v>58</v>
          </cell>
          <cell r="G2320">
            <v>10</v>
          </cell>
          <cell r="H2320">
            <v>71</v>
          </cell>
          <cell r="L2320">
            <v>139</v>
          </cell>
          <cell r="M2320">
            <v>0</v>
          </cell>
          <cell r="O2320" t="str">
            <v>23UG</v>
          </cell>
          <cell r="P2320" t="str">
            <v>Tewkesbury</v>
          </cell>
          <cell r="S2320">
            <v>58</v>
          </cell>
          <cell r="T2320">
            <v>11</v>
          </cell>
          <cell r="U2320">
            <v>71</v>
          </cell>
          <cell r="Y2320">
            <v>140</v>
          </cell>
          <cell r="AA2320" t="str">
            <v>23UG</v>
          </cell>
          <cell r="AB2320" t="str">
            <v>Tewkesbury</v>
          </cell>
          <cell r="AD2320">
            <v>0</v>
          </cell>
          <cell r="AE2320">
            <v>12</v>
          </cell>
          <cell r="AF2320">
            <v>0</v>
          </cell>
          <cell r="AG2320">
            <v>12</v>
          </cell>
          <cell r="AI2320" t="str">
            <v>23UG</v>
          </cell>
          <cell r="AJ2320" t="str">
            <v>Tewkesbury</v>
          </cell>
          <cell r="AK2320">
            <v>0</v>
          </cell>
          <cell r="AL2320">
            <v>0</v>
          </cell>
          <cell r="AM2320">
            <v>0</v>
          </cell>
        </row>
        <row r="2321">
          <cell r="B2321" t="str">
            <v>24UB</v>
          </cell>
          <cell r="C2321" t="str">
            <v>Basingstoke and Deane</v>
          </cell>
          <cell r="D2321">
            <v>11</v>
          </cell>
          <cell r="F2321">
            <v>77</v>
          </cell>
          <cell r="G2321">
            <v>109</v>
          </cell>
          <cell r="H2321">
            <v>279</v>
          </cell>
          <cell r="L2321">
            <v>476</v>
          </cell>
          <cell r="M2321">
            <v>0</v>
          </cell>
          <cell r="O2321" t="str">
            <v>24UB</v>
          </cell>
          <cell r="P2321" t="str">
            <v>Basingstoke and Deane</v>
          </cell>
          <cell r="Q2321">
            <v>11</v>
          </cell>
          <cell r="S2321">
            <v>77</v>
          </cell>
          <cell r="T2321">
            <v>124</v>
          </cell>
          <cell r="U2321">
            <v>279</v>
          </cell>
          <cell r="Y2321">
            <v>491</v>
          </cell>
          <cell r="AA2321" t="str">
            <v>24UB</v>
          </cell>
          <cell r="AB2321" t="str">
            <v>Basingstoke and Deane</v>
          </cell>
          <cell r="AC2321">
            <v>0</v>
          </cell>
          <cell r="AD2321">
            <v>0</v>
          </cell>
          <cell r="AE2321">
            <v>0</v>
          </cell>
          <cell r="AF2321">
            <v>0</v>
          </cell>
          <cell r="AG2321">
            <v>0</v>
          </cell>
          <cell r="AI2321" t="str">
            <v>24UB</v>
          </cell>
          <cell r="AJ2321" t="str">
            <v>Basingstoke and Deane</v>
          </cell>
          <cell r="AK2321">
            <v>0</v>
          </cell>
          <cell r="AL2321">
            <v>0</v>
          </cell>
          <cell r="AM2321">
            <v>0</v>
          </cell>
        </row>
        <row r="2322">
          <cell r="B2322" t="str">
            <v>24UC</v>
          </cell>
          <cell r="C2322" t="str">
            <v>East Hampshire</v>
          </cell>
          <cell r="D2322">
            <v>10</v>
          </cell>
          <cell r="F2322">
            <v>41</v>
          </cell>
          <cell r="G2322">
            <v>17</v>
          </cell>
          <cell r="H2322">
            <v>163</v>
          </cell>
          <cell r="L2322">
            <v>231</v>
          </cell>
          <cell r="M2322">
            <v>0</v>
          </cell>
          <cell r="O2322" t="str">
            <v>24UC</v>
          </cell>
          <cell r="P2322" t="str">
            <v>East Hampshire</v>
          </cell>
          <cell r="Q2322">
            <v>10</v>
          </cell>
          <cell r="S2322">
            <v>41</v>
          </cell>
          <cell r="T2322">
            <v>16</v>
          </cell>
          <cell r="U2322">
            <v>163</v>
          </cell>
          <cell r="Y2322">
            <v>230</v>
          </cell>
          <cell r="AA2322" t="str">
            <v>24UC</v>
          </cell>
          <cell r="AB2322" t="str">
            <v>East Hampshire</v>
          </cell>
          <cell r="AC2322">
            <v>0</v>
          </cell>
          <cell r="AD2322">
            <v>21</v>
          </cell>
          <cell r="AE2322">
            <v>0</v>
          </cell>
          <cell r="AF2322">
            <v>21</v>
          </cell>
          <cell r="AG2322">
            <v>21</v>
          </cell>
          <cell r="AI2322" t="str">
            <v>24UC</v>
          </cell>
          <cell r="AJ2322" t="str">
            <v>East Hampshire</v>
          </cell>
          <cell r="AK2322">
            <v>0</v>
          </cell>
          <cell r="AL2322">
            <v>0</v>
          </cell>
          <cell r="AM2322">
            <v>0</v>
          </cell>
        </row>
        <row r="2323">
          <cell r="B2323" t="str">
            <v>24UD</v>
          </cell>
          <cell r="C2323" t="str">
            <v>Eastleigh</v>
          </cell>
          <cell r="D2323">
            <v>28</v>
          </cell>
          <cell r="F2323">
            <v>88</v>
          </cell>
          <cell r="G2323">
            <v>20</v>
          </cell>
          <cell r="H2323">
            <v>175</v>
          </cell>
          <cell r="L2323">
            <v>311</v>
          </cell>
          <cell r="M2323">
            <v>0</v>
          </cell>
          <cell r="O2323" t="str">
            <v>24UD</v>
          </cell>
          <cell r="P2323" t="str">
            <v>Eastleigh</v>
          </cell>
          <cell r="Q2323">
            <v>28</v>
          </cell>
          <cell r="S2323">
            <v>88</v>
          </cell>
          <cell r="T2323">
            <v>31</v>
          </cell>
          <cell r="U2323">
            <v>175</v>
          </cell>
          <cell r="Y2323">
            <v>322</v>
          </cell>
          <cell r="AA2323" t="str">
            <v>24UD</v>
          </cell>
          <cell r="AB2323" t="str">
            <v>Eastleigh</v>
          </cell>
          <cell r="AC2323">
            <v>0</v>
          </cell>
          <cell r="AD2323">
            <v>15</v>
          </cell>
          <cell r="AE2323">
            <v>8</v>
          </cell>
          <cell r="AF2323">
            <v>15</v>
          </cell>
          <cell r="AG2323">
            <v>23</v>
          </cell>
          <cell r="AI2323" t="str">
            <v>24UD</v>
          </cell>
          <cell r="AJ2323" t="str">
            <v>Eastleigh</v>
          </cell>
          <cell r="AK2323">
            <v>0</v>
          </cell>
          <cell r="AL2323">
            <v>0</v>
          </cell>
          <cell r="AM2323">
            <v>0</v>
          </cell>
        </row>
        <row r="2324">
          <cell r="B2324" t="str">
            <v>24UE</v>
          </cell>
          <cell r="C2324" t="str">
            <v>Fareham</v>
          </cell>
          <cell r="F2324">
            <v>11</v>
          </cell>
          <cell r="G2324">
            <v>13</v>
          </cell>
          <cell r="H2324">
            <v>120</v>
          </cell>
          <cell r="L2324">
            <v>144</v>
          </cell>
          <cell r="M2324">
            <v>0</v>
          </cell>
          <cell r="O2324" t="str">
            <v>24UE</v>
          </cell>
          <cell r="P2324" t="str">
            <v>Fareham</v>
          </cell>
          <cell r="S2324">
            <v>11</v>
          </cell>
          <cell r="T2324">
            <v>30</v>
          </cell>
          <cell r="U2324">
            <v>120</v>
          </cell>
          <cell r="Y2324">
            <v>161</v>
          </cell>
          <cell r="AA2324" t="str">
            <v>24UE</v>
          </cell>
          <cell r="AB2324" t="str">
            <v>Fareham</v>
          </cell>
          <cell r="AD2324">
            <v>8</v>
          </cell>
          <cell r="AE2324">
            <v>5</v>
          </cell>
          <cell r="AF2324">
            <v>8</v>
          </cell>
          <cell r="AG2324">
            <v>13</v>
          </cell>
          <cell r="AI2324" t="str">
            <v>24UE</v>
          </cell>
          <cell r="AJ2324" t="str">
            <v>Fareham</v>
          </cell>
          <cell r="AK2324">
            <v>0</v>
          </cell>
          <cell r="AL2324">
            <v>0</v>
          </cell>
          <cell r="AM2324">
            <v>0</v>
          </cell>
        </row>
        <row r="2325">
          <cell r="B2325" t="str">
            <v>24UF</v>
          </cell>
          <cell r="C2325" t="str">
            <v>Gosport</v>
          </cell>
          <cell r="F2325">
            <v>17</v>
          </cell>
          <cell r="G2325">
            <v>8</v>
          </cell>
          <cell r="H2325">
            <v>58</v>
          </cell>
          <cell r="L2325">
            <v>83</v>
          </cell>
          <cell r="M2325">
            <v>0</v>
          </cell>
          <cell r="O2325" t="str">
            <v>24UF</v>
          </cell>
          <cell r="P2325" t="str">
            <v>Gosport</v>
          </cell>
          <cell r="S2325">
            <v>17</v>
          </cell>
          <cell r="T2325">
            <v>14</v>
          </cell>
          <cell r="U2325">
            <v>58</v>
          </cell>
          <cell r="Y2325">
            <v>89</v>
          </cell>
          <cell r="AA2325" t="str">
            <v>24UF</v>
          </cell>
          <cell r="AB2325" t="str">
            <v>Gosport</v>
          </cell>
          <cell r="AD2325">
            <v>0</v>
          </cell>
          <cell r="AE2325">
            <v>0</v>
          </cell>
          <cell r="AF2325">
            <v>0</v>
          </cell>
          <cell r="AG2325">
            <v>0</v>
          </cell>
          <cell r="AI2325" t="str">
            <v>24UF</v>
          </cell>
          <cell r="AJ2325" t="str">
            <v>Gosport</v>
          </cell>
          <cell r="AK2325">
            <v>0</v>
          </cell>
          <cell r="AL2325">
            <v>0</v>
          </cell>
          <cell r="AM2325">
            <v>0</v>
          </cell>
        </row>
        <row r="2326">
          <cell r="B2326" t="str">
            <v>24UG</v>
          </cell>
          <cell r="C2326" t="str">
            <v>Hart</v>
          </cell>
          <cell r="G2326">
            <v>14</v>
          </cell>
          <cell r="L2326">
            <v>14</v>
          </cell>
          <cell r="M2326">
            <v>0</v>
          </cell>
          <cell r="O2326" t="str">
            <v>24UG</v>
          </cell>
          <cell r="P2326" t="str">
            <v>Hart</v>
          </cell>
          <cell r="T2326">
            <v>19</v>
          </cell>
          <cell r="Y2326">
            <v>19</v>
          </cell>
          <cell r="AA2326" t="str">
            <v>24UG</v>
          </cell>
          <cell r="AB2326" t="str">
            <v>Hart</v>
          </cell>
          <cell r="AD2326">
            <v>0</v>
          </cell>
          <cell r="AF2326">
            <v>0</v>
          </cell>
          <cell r="AG2326">
            <v>0</v>
          </cell>
          <cell r="AI2326" t="str">
            <v>24UG</v>
          </cell>
          <cell r="AJ2326" t="str">
            <v>Hart</v>
          </cell>
          <cell r="AK2326">
            <v>0</v>
          </cell>
          <cell r="AL2326">
            <v>0</v>
          </cell>
          <cell r="AM2326">
            <v>0</v>
          </cell>
        </row>
        <row r="2327">
          <cell r="B2327" t="str">
            <v>24UH</v>
          </cell>
          <cell r="C2327" t="str">
            <v>Havant</v>
          </cell>
          <cell r="F2327">
            <v>36</v>
          </cell>
          <cell r="G2327">
            <v>11</v>
          </cell>
          <cell r="H2327">
            <v>47</v>
          </cell>
          <cell r="L2327">
            <v>94</v>
          </cell>
          <cell r="M2327">
            <v>0</v>
          </cell>
          <cell r="O2327" t="str">
            <v>24UH</v>
          </cell>
          <cell r="P2327" t="str">
            <v>Havant</v>
          </cell>
          <cell r="S2327">
            <v>36</v>
          </cell>
          <cell r="T2327">
            <v>24</v>
          </cell>
          <cell r="U2327">
            <v>47</v>
          </cell>
          <cell r="Y2327">
            <v>107</v>
          </cell>
          <cell r="AA2327" t="str">
            <v>24UH</v>
          </cell>
          <cell r="AB2327" t="str">
            <v>Havant</v>
          </cell>
          <cell r="AD2327">
            <v>0</v>
          </cell>
          <cell r="AE2327">
            <v>0</v>
          </cell>
          <cell r="AF2327">
            <v>0</v>
          </cell>
          <cell r="AG2327">
            <v>0</v>
          </cell>
          <cell r="AI2327" t="str">
            <v>24UH</v>
          </cell>
          <cell r="AJ2327" t="str">
            <v>Havant</v>
          </cell>
          <cell r="AK2327">
            <v>0</v>
          </cell>
          <cell r="AL2327">
            <v>0</v>
          </cell>
          <cell r="AM2327">
            <v>0</v>
          </cell>
        </row>
        <row r="2328">
          <cell r="B2328" t="str">
            <v>24UJ</v>
          </cell>
          <cell r="C2328" t="str">
            <v>New Forest</v>
          </cell>
          <cell r="F2328">
            <v>47</v>
          </cell>
          <cell r="G2328">
            <v>33</v>
          </cell>
          <cell r="H2328">
            <v>87</v>
          </cell>
          <cell r="L2328">
            <v>167</v>
          </cell>
          <cell r="M2328">
            <v>0</v>
          </cell>
          <cell r="O2328" t="str">
            <v>24UJ</v>
          </cell>
          <cell r="P2328" t="str">
            <v>New Forest</v>
          </cell>
          <cell r="S2328">
            <v>47</v>
          </cell>
          <cell r="T2328">
            <v>47</v>
          </cell>
          <cell r="U2328">
            <v>87</v>
          </cell>
          <cell r="Y2328">
            <v>181</v>
          </cell>
          <cell r="AA2328" t="str">
            <v>24UJ</v>
          </cell>
          <cell r="AB2328" t="str">
            <v>New Forest</v>
          </cell>
          <cell r="AD2328">
            <v>0</v>
          </cell>
          <cell r="AE2328">
            <v>0</v>
          </cell>
          <cell r="AF2328">
            <v>0</v>
          </cell>
          <cell r="AG2328">
            <v>0</v>
          </cell>
          <cell r="AI2328" t="str">
            <v>24UJ</v>
          </cell>
          <cell r="AJ2328" t="str">
            <v>New Forest</v>
          </cell>
          <cell r="AK2328">
            <v>0</v>
          </cell>
          <cell r="AL2328">
            <v>0</v>
          </cell>
          <cell r="AM2328">
            <v>0</v>
          </cell>
        </row>
        <row r="2329">
          <cell r="B2329" t="str">
            <v>24UL</v>
          </cell>
          <cell r="C2329" t="str">
            <v>Rushmoor</v>
          </cell>
          <cell r="F2329">
            <v>66</v>
          </cell>
          <cell r="G2329">
            <v>32</v>
          </cell>
          <cell r="H2329">
            <v>39</v>
          </cell>
          <cell r="I2329">
            <v>40</v>
          </cell>
          <cell r="L2329">
            <v>202</v>
          </cell>
          <cell r="M2329">
            <v>0</v>
          </cell>
          <cell r="O2329" t="str">
            <v>24UL</v>
          </cell>
          <cell r="P2329" t="str">
            <v>Rushmoor</v>
          </cell>
          <cell r="S2329">
            <v>66</v>
          </cell>
          <cell r="T2329">
            <v>43</v>
          </cell>
          <cell r="U2329">
            <v>39</v>
          </cell>
          <cell r="V2329">
            <v>40</v>
          </cell>
          <cell r="Y2329">
            <v>213</v>
          </cell>
          <cell r="AA2329" t="str">
            <v>24UL</v>
          </cell>
          <cell r="AB2329" t="str">
            <v>Rushmoor</v>
          </cell>
          <cell r="AD2329">
            <v>0</v>
          </cell>
          <cell r="AE2329">
            <v>8</v>
          </cell>
          <cell r="AF2329">
            <v>0</v>
          </cell>
          <cell r="AG2329">
            <v>8</v>
          </cell>
          <cell r="AI2329" t="str">
            <v>24UL</v>
          </cell>
          <cell r="AJ2329" t="str">
            <v>Rushmoor</v>
          </cell>
          <cell r="AK2329">
            <v>0</v>
          </cell>
          <cell r="AL2329">
            <v>0</v>
          </cell>
          <cell r="AM2329">
            <v>25</v>
          </cell>
        </row>
        <row r="2330">
          <cell r="B2330" t="str">
            <v>24UN</v>
          </cell>
          <cell r="C2330" t="str">
            <v>Test Valley</v>
          </cell>
          <cell r="G2330">
            <v>11</v>
          </cell>
          <cell r="H2330">
            <v>36</v>
          </cell>
          <cell r="L2330">
            <v>47</v>
          </cell>
          <cell r="M2330">
            <v>0</v>
          </cell>
          <cell r="O2330" t="str">
            <v>24UN</v>
          </cell>
          <cell r="P2330" t="str">
            <v>Test Valley</v>
          </cell>
          <cell r="T2330">
            <v>13</v>
          </cell>
          <cell r="U2330">
            <v>36</v>
          </cell>
          <cell r="Y2330">
            <v>49</v>
          </cell>
          <cell r="AA2330" t="str">
            <v>24UN</v>
          </cell>
          <cell r="AB2330" t="str">
            <v>Test Valley</v>
          </cell>
          <cell r="AD2330">
            <v>0</v>
          </cell>
          <cell r="AE2330">
            <v>0</v>
          </cell>
          <cell r="AF2330">
            <v>0</v>
          </cell>
          <cell r="AG2330">
            <v>0</v>
          </cell>
          <cell r="AI2330" t="str">
            <v>24UN</v>
          </cell>
          <cell r="AJ2330" t="str">
            <v>Test Valley</v>
          </cell>
          <cell r="AK2330">
            <v>0</v>
          </cell>
          <cell r="AL2330">
            <v>0</v>
          </cell>
          <cell r="AM2330">
            <v>0</v>
          </cell>
        </row>
        <row r="2331">
          <cell r="B2331" t="str">
            <v>24UP</v>
          </cell>
          <cell r="C2331" t="str">
            <v>Winchester</v>
          </cell>
          <cell r="D2331">
            <v>6</v>
          </cell>
          <cell r="F2331">
            <v>9</v>
          </cell>
          <cell r="G2331">
            <v>178</v>
          </cell>
          <cell r="H2331">
            <v>12</v>
          </cell>
          <cell r="L2331">
            <v>205</v>
          </cell>
          <cell r="M2331">
            <v>0</v>
          </cell>
          <cell r="O2331" t="str">
            <v>24UP</v>
          </cell>
          <cell r="P2331" t="str">
            <v>Winchester</v>
          </cell>
          <cell r="Q2331">
            <v>6</v>
          </cell>
          <cell r="S2331">
            <v>9</v>
          </cell>
          <cell r="T2331">
            <v>25</v>
          </cell>
          <cell r="U2331">
            <v>12</v>
          </cell>
          <cell r="Y2331">
            <v>52</v>
          </cell>
          <cell r="AA2331" t="str">
            <v>24UP</v>
          </cell>
          <cell r="AB2331" t="str">
            <v>Winchester</v>
          </cell>
          <cell r="AC2331">
            <v>0</v>
          </cell>
          <cell r="AD2331">
            <v>0</v>
          </cell>
          <cell r="AE2331">
            <v>0</v>
          </cell>
          <cell r="AF2331">
            <v>0</v>
          </cell>
          <cell r="AG2331">
            <v>0</v>
          </cell>
          <cell r="AI2331" t="str">
            <v>24UP</v>
          </cell>
          <cell r="AJ2331" t="str">
            <v>Winchester</v>
          </cell>
          <cell r="AK2331">
            <v>0</v>
          </cell>
          <cell r="AL2331">
            <v>0</v>
          </cell>
          <cell r="AM2331">
            <v>0</v>
          </cell>
        </row>
        <row r="2332">
          <cell r="B2332" t="str">
            <v>26UB</v>
          </cell>
          <cell r="C2332" t="str">
            <v>Broxbourne</v>
          </cell>
          <cell r="D2332">
            <v>4</v>
          </cell>
          <cell r="F2332">
            <v>12</v>
          </cell>
          <cell r="G2332">
            <v>18</v>
          </cell>
          <cell r="H2332">
            <v>12</v>
          </cell>
          <cell r="J2332">
            <v>3</v>
          </cell>
          <cell r="L2332">
            <v>49</v>
          </cell>
          <cell r="M2332">
            <v>3</v>
          </cell>
          <cell r="O2332" t="str">
            <v>26UB</v>
          </cell>
          <cell r="P2332" t="str">
            <v>Broxbourne</v>
          </cell>
          <cell r="Q2332">
            <v>4</v>
          </cell>
          <cell r="S2332">
            <v>12</v>
          </cell>
          <cell r="T2332">
            <v>19</v>
          </cell>
          <cell r="U2332">
            <v>12</v>
          </cell>
          <cell r="W2332">
            <v>3</v>
          </cell>
          <cell r="Y2332">
            <v>50</v>
          </cell>
          <cell r="AA2332" t="str">
            <v>26UB</v>
          </cell>
          <cell r="AB2332" t="str">
            <v>Broxbourne</v>
          </cell>
          <cell r="AC2332">
            <v>0</v>
          </cell>
          <cell r="AD2332">
            <v>0</v>
          </cell>
          <cell r="AE2332">
            <v>0</v>
          </cell>
          <cell r="AF2332">
            <v>0</v>
          </cell>
          <cell r="AG2332">
            <v>0</v>
          </cell>
          <cell r="AI2332" t="str">
            <v>26UB</v>
          </cell>
          <cell r="AJ2332" t="str">
            <v>Broxbourne</v>
          </cell>
          <cell r="AK2332">
            <v>0</v>
          </cell>
          <cell r="AL2332">
            <v>0</v>
          </cell>
          <cell r="AM2332">
            <v>0</v>
          </cell>
        </row>
        <row r="2333">
          <cell r="B2333" t="str">
            <v>26UC</v>
          </cell>
          <cell r="C2333" t="str">
            <v>Dacorum</v>
          </cell>
          <cell r="D2333">
            <v>24</v>
          </cell>
          <cell r="F2333">
            <v>14</v>
          </cell>
          <cell r="G2333">
            <v>25</v>
          </cell>
          <cell r="H2333">
            <v>65</v>
          </cell>
          <cell r="L2333">
            <v>128</v>
          </cell>
          <cell r="M2333">
            <v>0</v>
          </cell>
          <cell r="O2333" t="str">
            <v>26UC</v>
          </cell>
          <cell r="P2333" t="str">
            <v>Dacorum</v>
          </cell>
          <cell r="Q2333">
            <v>24</v>
          </cell>
          <cell r="S2333">
            <v>14</v>
          </cell>
          <cell r="T2333">
            <v>34</v>
          </cell>
          <cell r="U2333">
            <v>65</v>
          </cell>
          <cell r="Y2333">
            <v>137</v>
          </cell>
          <cell r="AA2333" t="str">
            <v>26UC</v>
          </cell>
          <cell r="AB2333" t="str">
            <v>Dacorum</v>
          </cell>
          <cell r="AC2333">
            <v>0</v>
          </cell>
          <cell r="AD2333">
            <v>0</v>
          </cell>
          <cell r="AE2333">
            <v>0</v>
          </cell>
          <cell r="AF2333">
            <v>0</v>
          </cell>
          <cell r="AG2333">
            <v>0</v>
          </cell>
          <cell r="AI2333" t="str">
            <v>26UC</v>
          </cell>
          <cell r="AJ2333" t="str">
            <v>Dacorum</v>
          </cell>
          <cell r="AK2333">
            <v>0</v>
          </cell>
          <cell r="AL2333">
            <v>0</v>
          </cell>
          <cell r="AM2333">
            <v>0</v>
          </cell>
        </row>
        <row r="2334">
          <cell r="B2334" t="str">
            <v>26UD</v>
          </cell>
          <cell r="C2334" t="str">
            <v>East Hertfordshire</v>
          </cell>
          <cell r="F2334">
            <v>17</v>
          </cell>
          <cell r="G2334">
            <v>33</v>
          </cell>
          <cell r="H2334">
            <v>27</v>
          </cell>
          <cell r="L2334">
            <v>77</v>
          </cell>
          <cell r="M2334">
            <v>0</v>
          </cell>
          <cell r="O2334" t="str">
            <v>26UD</v>
          </cell>
          <cell r="P2334" t="str">
            <v>East Hertfordshire</v>
          </cell>
          <cell r="S2334">
            <v>17</v>
          </cell>
          <cell r="T2334">
            <v>30</v>
          </cell>
          <cell r="U2334">
            <v>27</v>
          </cell>
          <cell r="Y2334">
            <v>74</v>
          </cell>
          <cell r="AA2334" t="str">
            <v>26UD</v>
          </cell>
          <cell r="AB2334" t="str">
            <v>East Hertfordshire</v>
          </cell>
          <cell r="AD2334">
            <v>0</v>
          </cell>
          <cell r="AE2334">
            <v>0</v>
          </cell>
          <cell r="AF2334">
            <v>0</v>
          </cell>
          <cell r="AG2334">
            <v>0</v>
          </cell>
          <cell r="AI2334" t="str">
            <v>26UD</v>
          </cell>
          <cell r="AJ2334" t="str">
            <v>East Hertfordshire</v>
          </cell>
          <cell r="AK2334">
            <v>0</v>
          </cell>
          <cell r="AL2334">
            <v>0</v>
          </cell>
          <cell r="AM2334">
            <v>0</v>
          </cell>
        </row>
        <row r="2335">
          <cell r="B2335" t="str">
            <v>26UE</v>
          </cell>
          <cell r="C2335" t="str">
            <v>Hertsmere</v>
          </cell>
          <cell r="G2335">
            <v>19</v>
          </cell>
          <cell r="H2335">
            <v>20</v>
          </cell>
          <cell r="K2335">
            <v>1</v>
          </cell>
          <cell r="L2335">
            <v>40</v>
          </cell>
          <cell r="M2335">
            <v>1</v>
          </cell>
          <cell r="O2335" t="str">
            <v>26UE</v>
          </cell>
          <cell r="P2335" t="str">
            <v>Hertsmere</v>
          </cell>
          <cell r="T2335">
            <v>14</v>
          </cell>
          <cell r="U2335">
            <v>20</v>
          </cell>
          <cell r="X2335">
            <v>1</v>
          </cell>
          <cell r="Y2335">
            <v>35</v>
          </cell>
          <cell r="AA2335" t="str">
            <v>26UE</v>
          </cell>
          <cell r="AB2335" t="str">
            <v>Hertsmere</v>
          </cell>
          <cell r="AD2335">
            <v>0</v>
          </cell>
          <cell r="AE2335">
            <v>0</v>
          </cell>
          <cell r="AF2335">
            <v>0</v>
          </cell>
          <cell r="AG2335">
            <v>0</v>
          </cell>
          <cell r="AI2335" t="str">
            <v>26UE</v>
          </cell>
          <cell r="AJ2335" t="str">
            <v>Hertsmere</v>
          </cell>
          <cell r="AK2335">
            <v>0</v>
          </cell>
          <cell r="AL2335">
            <v>0</v>
          </cell>
          <cell r="AM2335">
            <v>0</v>
          </cell>
        </row>
        <row r="2336">
          <cell r="B2336" t="str">
            <v>26UF</v>
          </cell>
          <cell r="C2336" t="str">
            <v>North Hertfordshire</v>
          </cell>
          <cell r="D2336">
            <v>5</v>
          </cell>
          <cell r="F2336">
            <v>38</v>
          </cell>
          <cell r="G2336">
            <v>41</v>
          </cell>
          <cell r="H2336">
            <v>43</v>
          </cell>
          <cell r="L2336">
            <v>127</v>
          </cell>
          <cell r="M2336">
            <v>0</v>
          </cell>
          <cell r="O2336" t="str">
            <v>26UF</v>
          </cell>
          <cell r="P2336" t="str">
            <v>North Hertfordshire</v>
          </cell>
          <cell r="Q2336">
            <v>5</v>
          </cell>
          <cell r="S2336">
            <v>38</v>
          </cell>
          <cell r="T2336">
            <v>36</v>
          </cell>
          <cell r="U2336">
            <v>43</v>
          </cell>
          <cell r="Y2336">
            <v>122</v>
          </cell>
          <cell r="AA2336" t="str">
            <v>26UF</v>
          </cell>
          <cell r="AB2336" t="str">
            <v>North Hertfordshire</v>
          </cell>
          <cell r="AC2336">
            <v>0</v>
          </cell>
          <cell r="AD2336">
            <v>0</v>
          </cell>
          <cell r="AE2336">
            <v>4</v>
          </cell>
          <cell r="AF2336">
            <v>0</v>
          </cell>
          <cell r="AG2336">
            <v>4</v>
          </cell>
          <cell r="AI2336" t="str">
            <v>26UF</v>
          </cell>
          <cell r="AJ2336" t="str">
            <v>North Hertfordshire</v>
          </cell>
          <cell r="AK2336">
            <v>0</v>
          </cell>
          <cell r="AL2336">
            <v>0</v>
          </cell>
          <cell r="AM2336">
            <v>0</v>
          </cell>
        </row>
        <row r="2337">
          <cell r="B2337" t="str">
            <v>26UG</v>
          </cell>
          <cell r="C2337" t="str">
            <v>St Albans</v>
          </cell>
          <cell r="D2337">
            <v>34</v>
          </cell>
          <cell r="G2337">
            <v>51</v>
          </cell>
          <cell r="H2337">
            <v>52</v>
          </cell>
          <cell r="L2337">
            <v>137</v>
          </cell>
          <cell r="M2337">
            <v>0</v>
          </cell>
          <cell r="O2337" t="str">
            <v>26UG</v>
          </cell>
          <cell r="P2337" t="str">
            <v>St Albans</v>
          </cell>
          <cell r="Q2337">
            <v>34</v>
          </cell>
          <cell r="T2337">
            <v>37</v>
          </cell>
          <cell r="U2337">
            <v>52</v>
          </cell>
          <cell r="Y2337">
            <v>123</v>
          </cell>
          <cell r="AA2337" t="str">
            <v>26UG</v>
          </cell>
          <cell r="AB2337" t="str">
            <v>St Albans</v>
          </cell>
          <cell r="AC2337">
            <v>0</v>
          </cell>
          <cell r="AD2337">
            <v>0</v>
          </cell>
          <cell r="AE2337">
            <v>0</v>
          </cell>
          <cell r="AF2337">
            <v>0</v>
          </cell>
          <cell r="AG2337">
            <v>0</v>
          </cell>
          <cell r="AI2337" t="str">
            <v>26UG</v>
          </cell>
          <cell r="AJ2337" t="str">
            <v>St Albans</v>
          </cell>
          <cell r="AK2337">
            <v>0</v>
          </cell>
          <cell r="AL2337">
            <v>0</v>
          </cell>
          <cell r="AM2337">
            <v>0</v>
          </cell>
        </row>
        <row r="2338">
          <cell r="B2338" t="str">
            <v>26UH</v>
          </cell>
          <cell r="C2338" t="str">
            <v>Stevenage</v>
          </cell>
          <cell r="F2338">
            <v>22</v>
          </cell>
          <cell r="G2338">
            <v>39</v>
          </cell>
          <cell r="H2338">
            <v>72</v>
          </cell>
          <cell r="L2338">
            <v>133</v>
          </cell>
          <cell r="M2338">
            <v>0</v>
          </cell>
          <cell r="O2338" t="str">
            <v>26UH</v>
          </cell>
          <cell r="P2338" t="str">
            <v>Stevenage</v>
          </cell>
          <cell r="S2338">
            <v>22</v>
          </cell>
          <cell r="T2338">
            <v>59</v>
          </cell>
          <cell r="U2338">
            <v>72</v>
          </cell>
          <cell r="Y2338">
            <v>153</v>
          </cell>
          <cell r="AA2338" t="str">
            <v>26UH</v>
          </cell>
          <cell r="AB2338" t="str">
            <v>Stevenage</v>
          </cell>
          <cell r="AD2338">
            <v>0</v>
          </cell>
          <cell r="AE2338">
            <v>0</v>
          </cell>
          <cell r="AF2338">
            <v>0</v>
          </cell>
          <cell r="AG2338">
            <v>0</v>
          </cell>
          <cell r="AI2338" t="str">
            <v>26UH</v>
          </cell>
          <cell r="AJ2338" t="str">
            <v>Stevenage</v>
          </cell>
          <cell r="AK2338">
            <v>0</v>
          </cell>
          <cell r="AL2338">
            <v>0</v>
          </cell>
          <cell r="AM2338">
            <v>0</v>
          </cell>
        </row>
        <row r="2339">
          <cell r="B2339" t="str">
            <v>26UJ</v>
          </cell>
          <cell r="C2339" t="str">
            <v>Three Rivers</v>
          </cell>
          <cell r="G2339">
            <v>17</v>
          </cell>
          <cell r="H2339">
            <v>17</v>
          </cell>
          <cell r="I2339">
            <v>3</v>
          </cell>
          <cell r="L2339">
            <v>53</v>
          </cell>
          <cell r="M2339">
            <v>0</v>
          </cell>
          <cell r="O2339" t="str">
            <v>26UJ</v>
          </cell>
          <cell r="P2339" t="str">
            <v>Three Rivers</v>
          </cell>
          <cell r="T2339">
            <v>10</v>
          </cell>
          <cell r="U2339">
            <v>17</v>
          </cell>
          <cell r="V2339">
            <v>3</v>
          </cell>
          <cell r="Y2339">
            <v>46</v>
          </cell>
          <cell r="AA2339" t="str">
            <v>26UJ</v>
          </cell>
          <cell r="AB2339" t="str">
            <v>Three Rivers</v>
          </cell>
          <cell r="AD2339">
            <v>0</v>
          </cell>
          <cell r="AE2339">
            <v>0</v>
          </cell>
          <cell r="AF2339">
            <v>0</v>
          </cell>
          <cell r="AG2339">
            <v>0</v>
          </cell>
          <cell r="AI2339" t="str">
            <v>26UJ</v>
          </cell>
          <cell r="AJ2339" t="str">
            <v>Three Rivers</v>
          </cell>
          <cell r="AK2339">
            <v>0</v>
          </cell>
          <cell r="AL2339">
            <v>0</v>
          </cell>
          <cell r="AM2339">
            <v>0</v>
          </cell>
        </row>
        <row r="2340">
          <cell r="B2340" t="str">
            <v>26UK</v>
          </cell>
          <cell r="C2340" t="str">
            <v>Watford</v>
          </cell>
          <cell r="D2340">
            <v>6</v>
          </cell>
          <cell r="F2340">
            <v>1</v>
          </cell>
          <cell r="G2340">
            <v>39</v>
          </cell>
          <cell r="H2340">
            <v>14</v>
          </cell>
          <cell r="L2340">
            <v>66</v>
          </cell>
          <cell r="M2340">
            <v>0</v>
          </cell>
          <cell r="O2340" t="str">
            <v>26UK</v>
          </cell>
          <cell r="P2340" t="str">
            <v>Watford</v>
          </cell>
          <cell r="Q2340">
            <v>6</v>
          </cell>
          <cell r="S2340">
            <v>1</v>
          </cell>
          <cell r="T2340">
            <v>55</v>
          </cell>
          <cell r="U2340">
            <v>14</v>
          </cell>
          <cell r="Y2340">
            <v>82</v>
          </cell>
          <cell r="AA2340" t="str">
            <v>26UK</v>
          </cell>
          <cell r="AB2340" t="str">
            <v>Watford</v>
          </cell>
          <cell r="AC2340">
            <v>0</v>
          </cell>
          <cell r="AD2340">
            <v>0</v>
          </cell>
          <cell r="AE2340">
            <v>0</v>
          </cell>
          <cell r="AF2340">
            <v>0</v>
          </cell>
          <cell r="AG2340">
            <v>0</v>
          </cell>
          <cell r="AI2340" t="str">
            <v>26UK</v>
          </cell>
          <cell r="AJ2340" t="str">
            <v>Watford</v>
          </cell>
          <cell r="AK2340">
            <v>0</v>
          </cell>
          <cell r="AL2340">
            <v>0</v>
          </cell>
          <cell r="AM2340">
            <v>0</v>
          </cell>
        </row>
        <row r="2341">
          <cell r="B2341" t="str">
            <v>26UL</v>
          </cell>
          <cell r="C2341" t="str">
            <v>Welwyn Hatfield</v>
          </cell>
          <cell r="D2341">
            <v>89</v>
          </cell>
          <cell r="F2341">
            <v>34</v>
          </cell>
          <cell r="G2341">
            <v>35</v>
          </cell>
          <cell r="H2341">
            <v>76</v>
          </cell>
          <cell r="L2341">
            <v>234</v>
          </cell>
          <cell r="M2341">
            <v>0</v>
          </cell>
          <cell r="O2341" t="str">
            <v>26UL</v>
          </cell>
          <cell r="P2341" t="str">
            <v>Welwyn Hatfield</v>
          </cell>
          <cell r="Q2341">
            <v>89</v>
          </cell>
          <cell r="S2341">
            <v>34</v>
          </cell>
          <cell r="T2341">
            <v>31</v>
          </cell>
          <cell r="U2341">
            <v>76</v>
          </cell>
          <cell r="Y2341">
            <v>230</v>
          </cell>
          <cell r="AA2341" t="str">
            <v>26UL</v>
          </cell>
          <cell r="AB2341" t="str">
            <v>Welwyn Hatfield</v>
          </cell>
          <cell r="AC2341">
            <v>0</v>
          </cell>
          <cell r="AD2341">
            <v>0</v>
          </cell>
          <cell r="AE2341">
            <v>0</v>
          </cell>
          <cell r="AF2341">
            <v>0</v>
          </cell>
          <cell r="AG2341">
            <v>0</v>
          </cell>
          <cell r="AI2341" t="str">
            <v>26UL</v>
          </cell>
          <cell r="AJ2341" t="str">
            <v>Welwyn Hatfield</v>
          </cell>
          <cell r="AK2341">
            <v>0</v>
          </cell>
          <cell r="AL2341">
            <v>0</v>
          </cell>
          <cell r="AM2341">
            <v>0</v>
          </cell>
        </row>
        <row r="2342">
          <cell r="B2342" t="str">
            <v>29UB</v>
          </cell>
          <cell r="C2342" t="str">
            <v>Ashford</v>
          </cell>
          <cell r="F2342">
            <v>80</v>
          </cell>
          <cell r="G2342">
            <v>12</v>
          </cell>
          <cell r="H2342">
            <v>166</v>
          </cell>
          <cell r="K2342">
            <v>1</v>
          </cell>
          <cell r="L2342">
            <v>259</v>
          </cell>
          <cell r="M2342">
            <v>1</v>
          </cell>
          <cell r="O2342" t="str">
            <v>29UB</v>
          </cell>
          <cell r="P2342" t="str">
            <v>Ashford</v>
          </cell>
          <cell r="S2342">
            <v>80</v>
          </cell>
          <cell r="T2342">
            <v>14</v>
          </cell>
          <cell r="U2342">
            <v>166</v>
          </cell>
          <cell r="X2342">
            <v>1</v>
          </cell>
          <cell r="Y2342">
            <v>261</v>
          </cell>
          <cell r="AA2342" t="str">
            <v>29UB</v>
          </cell>
          <cell r="AB2342" t="str">
            <v>Ashford</v>
          </cell>
          <cell r="AD2342">
            <v>0</v>
          </cell>
          <cell r="AE2342">
            <v>0</v>
          </cell>
          <cell r="AF2342">
            <v>0</v>
          </cell>
          <cell r="AG2342">
            <v>0</v>
          </cell>
          <cell r="AI2342" t="str">
            <v>29UB</v>
          </cell>
          <cell r="AJ2342" t="str">
            <v>Ashford</v>
          </cell>
          <cell r="AK2342">
            <v>0</v>
          </cell>
          <cell r="AL2342">
            <v>0</v>
          </cell>
          <cell r="AM2342">
            <v>0</v>
          </cell>
        </row>
        <row r="2343">
          <cell r="B2343" t="str">
            <v>29UC</v>
          </cell>
          <cell r="C2343" t="str">
            <v>Canterbury</v>
          </cell>
          <cell r="D2343">
            <v>35</v>
          </cell>
          <cell r="F2343">
            <v>14</v>
          </cell>
          <cell r="G2343">
            <v>21</v>
          </cell>
          <cell r="H2343">
            <v>42</v>
          </cell>
          <cell r="L2343">
            <v>125</v>
          </cell>
          <cell r="M2343">
            <v>0</v>
          </cell>
          <cell r="O2343" t="str">
            <v>29UC</v>
          </cell>
          <cell r="P2343" t="str">
            <v>Canterbury</v>
          </cell>
          <cell r="Q2343">
            <v>35</v>
          </cell>
          <cell r="S2343">
            <v>14</v>
          </cell>
          <cell r="T2343">
            <v>17</v>
          </cell>
          <cell r="U2343">
            <v>42</v>
          </cell>
          <cell r="Y2343">
            <v>121</v>
          </cell>
          <cell r="AA2343" t="str">
            <v>29UC</v>
          </cell>
          <cell r="AB2343" t="str">
            <v>Canterbury</v>
          </cell>
          <cell r="AC2343">
            <v>0</v>
          </cell>
          <cell r="AD2343">
            <v>0</v>
          </cell>
          <cell r="AE2343">
            <v>2</v>
          </cell>
          <cell r="AF2343">
            <v>0</v>
          </cell>
          <cell r="AG2343">
            <v>2</v>
          </cell>
          <cell r="AI2343" t="str">
            <v>29UC</v>
          </cell>
          <cell r="AJ2343" t="str">
            <v>Canterbury</v>
          </cell>
          <cell r="AK2343">
            <v>12</v>
          </cell>
          <cell r="AL2343">
            <v>0</v>
          </cell>
          <cell r="AM2343">
            <v>0</v>
          </cell>
        </row>
        <row r="2344">
          <cell r="B2344" t="str">
            <v>29UD</v>
          </cell>
          <cell r="C2344" t="str">
            <v>Dartford</v>
          </cell>
          <cell r="D2344">
            <v>20</v>
          </cell>
          <cell r="F2344">
            <v>96</v>
          </cell>
          <cell r="G2344">
            <v>14</v>
          </cell>
          <cell r="H2344">
            <v>41</v>
          </cell>
          <cell r="I2344">
            <v>12</v>
          </cell>
          <cell r="L2344">
            <v>183</v>
          </cell>
          <cell r="M2344">
            <v>0</v>
          </cell>
          <cell r="O2344" t="str">
            <v>29UD</v>
          </cell>
          <cell r="P2344" t="str">
            <v>Dartford</v>
          </cell>
          <cell r="Q2344">
            <v>20</v>
          </cell>
          <cell r="S2344">
            <v>96</v>
          </cell>
          <cell r="T2344">
            <v>30</v>
          </cell>
          <cell r="U2344">
            <v>41</v>
          </cell>
          <cell r="V2344">
            <v>12</v>
          </cell>
          <cell r="Y2344">
            <v>199</v>
          </cell>
          <cell r="AA2344" t="str">
            <v>29UD</v>
          </cell>
          <cell r="AB2344" t="str">
            <v>Dartford</v>
          </cell>
          <cell r="AC2344">
            <v>0</v>
          </cell>
          <cell r="AD2344">
            <v>3</v>
          </cell>
          <cell r="AE2344">
            <v>0</v>
          </cell>
          <cell r="AF2344">
            <v>3</v>
          </cell>
          <cell r="AG2344">
            <v>3</v>
          </cell>
          <cell r="AI2344" t="str">
            <v>29UD</v>
          </cell>
          <cell r="AJ2344" t="str">
            <v>Dartford</v>
          </cell>
          <cell r="AK2344">
            <v>0</v>
          </cell>
          <cell r="AL2344">
            <v>0</v>
          </cell>
          <cell r="AM2344">
            <v>0</v>
          </cell>
        </row>
        <row r="2345">
          <cell r="B2345" t="str">
            <v>29UE</v>
          </cell>
          <cell r="C2345" t="str">
            <v>Dover</v>
          </cell>
          <cell r="F2345">
            <v>12</v>
          </cell>
          <cell r="G2345">
            <v>3</v>
          </cell>
          <cell r="H2345">
            <v>12</v>
          </cell>
          <cell r="L2345">
            <v>32</v>
          </cell>
          <cell r="M2345">
            <v>0</v>
          </cell>
          <cell r="O2345" t="str">
            <v>29UE</v>
          </cell>
          <cell r="P2345" t="str">
            <v>Dover</v>
          </cell>
          <cell r="S2345">
            <v>12</v>
          </cell>
          <cell r="T2345">
            <v>6</v>
          </cell>
          <cell r="U2345">
            <v>12</v>
          </cell>
          <cell r="Y2345">
            <v>35</v>
          </cell>
          <cell r="AA2345" t="str">
            <v>29UE</v>
          </cell>
          <cell r="AB2345" t="str">
            <v>Dover</v>
          </cell>
          <cell r="AD2345">
            <v>12</v>
          </cell>
          <cell r="AE2345">
            <v>0</v>
          </cell>
          <cell r="AF2345">
            <v>12</v>
          </cell>
          <cell r="AG2345">
            <v>12</v>
          </cell>
          <cell r="AI2345" t="str">
            <v>29UE</v>
          </cell>
          <cell r="AJ2345" t="str">
            <v>Dover</v>
          </cell>
          <cell r="AK2345">
            <v>5</v>
          </cell>
          <cell r="AL2345">
            <v>0</v>
          </cell>
          <cell r="AM2345">
            <v>0</v>
          </cell>
        </row>
        <row r="2346">
          <cell r="B2346" t="str">
            <v>29UG</v>
          </cell>
          <cell r="C2346" t="str">
            <v>Gravesham</v>
          </cell>
          <cell r="F2346">
            <v>19</v>
          </cell>
          <cell r="G2346">
            <v>12</v>
          </cell>
          <cell r="H2346">
            <v>95</v>
          </cell>
          <cell r="I2346">
            <v>10</v>
          </cell>
          <cell r="L2346">
            <v>136</v>
          </cell>
          <cell r="M2346">
            <v>0</v>
          </cell>
          <cell r="O2346" t="str">
            <v>29UG</v>
          </cell>
          <cell r="P2346" t="str">
            <v>Gravesham</v>
          </cell>
          <cell r="S2346">
            <v>19</v>
          </cell>
          <cell r="T2346">
            <v>18</v>
          </cell>
          <cell r="U2346">
            <v>95</v>
          </cell>
          <cell r="V2346">
            <v>10</v>
          </cell>
          <cell r="Y2346">
            <v>142</v>
          </cell>
          <cell r="AA2346" t="str">
            <v>29UG</v>
          </cell>
          <cell r="AB2346" t="str">
            <v>Gravesham</v>
          </cell>
          <cell r="AD2346">
            <v>4</v>
          </cell>
          <cell r="AE2346">
            <v>0</v>
          </cell>
          <cell r="AF2346">
            <v>4</v>
          </cell>
          <cell r="AG2346">
            <v>4</v>
          </cell>
          <cell r="AI2346" t="str">
            <v>29UG</v>
          </cell>
          <cell r="AJ2346" t="str">
            <v>Gravesham</v>
          </cell>
          <cell r="AK2346">
            <v>0</v>
          </cell>
          <cell r="AL2346">
            <v>0</v>
          </cell>
          <cell r="AM2346">
            <v>0</v>
          </cell>
        </row>
        <row r="2347">
          <cell r="B2347" t="str">
            <v>29UH</v>
          </cell>
          <cell r="C2347" t="str">
            <v>Maidstone</v>
          </cell>
          <cell r="D2347">
            <v>36</v>
          </cell>
          <cell r="F2347">
            <v>47</v>
          </cell>
          <cell r="G2347">
            <v>55</v>
          </cell>
          <cell r="H2347">
            <v>197</v>
          </cell>
          <cell r="J2347">
            <v>1</v>
          </cell>
          <cell r="L2347">
            <v>336</v>
          </cell>
          <cell r="M2347">
            <v>1</v>
          </cell>
          <cell r="O2347" t="str">
            <v>29UH</v>
          </cell>
          <cell r="P2347" t="str">
            <v>Maidstone</v>
          </cell>
          <cell r="Q2347">
            <v>36</v>
          </cell>
          <cell r="S2347">
            <v>47</v>
          </cell>
          <cell r="T2347">
            <v>50</v>
          </cell>
          <cell r="U2347">
            <v>197</v>
          </cell>
          <cell r="W2347">
            <v>1</v>
          </cell>
          <cell r="Y2347">
            <v>331</v>
          </cell>
          <cell r="AA2347" t="str">
            <v>29UH</v>
          </cell>
          <cell r="AB2347" t="str">
            <v>Maidstone</v>
          </cell>
          <cell r="AC2347">
            <v>0</v>
          </cell>
          <cell r="AD2347">
            <v>32</v>
          </cell>
          <cell r="AE2347">
            <v>0</v>
          </cell>
          <cell r="AF2347">
            <v>32</v>
          </cell>
          <cell r="AG2347">
            <v>32</v>
          </cell>
          <cell r="AI2347" t="str">
            <v>29UH</v>
          </cell>
          <cell r="AJ2347" t="str">
            <v>Maidstone</v>
          </cell>
          <cell r="AK2347">
            <v>0</v>
          </cell>
          <cell r="AL2347">
            <v>0</v>
          </cell>
          <cell r="AM2347">
            <v>0</v>
          </cell>
        </row>
        <row r="2348">
          <cell r="B2348" t="str">
            <v>29UK</v>
          </cell>
          <cell r="C2348" t="str">
            <v>Sevenoaks</v>
          </cell>
          <cell r="F2348">
            <v>41</v>
          </cell>
          <cell r="G2348">
            <v>12</v>
          </cell>
          <cell r="H2348">
            <v>7</v>
          </cell>
          <cell r="K2348">
            <v>1</v>
          </cell>
          <cell r="L2348">
            <v>61</v>
          </cell>
          <cell r="M2348">
            <v>1</v>
          </cell>
          <cell r="O2348" t="str">
            <v>29UK</v>
          </cell>
          <cell r="P2348" t="str">
            <v>Sevenoaks</v>
          </cell>
          <cell r="S2348">
            <v>41</v>
          </cell>
          <cell r="T2348">
            <v>16</v>
          </cell>
          <cell r="U2348">
            <v>7</v>
          </cell>
          <cell r="X2348">
            <v>1</v>
          </cell>
          <cell r="Y2348">
            <v>65</v>
          </cell>
          <cell r="AA2348" t="str">
            <v>29UK</v>
          </cell>
          <cell r="AB2348" t="str">
            <v>Sevenoaks</v>
          </cell>
          <cell r="AD2348">
            <v>0</v>
          </cell>
          <cell r="AE2348">
            <v>0</v>
          </cell>
          <cell r="AF2348">
            <v>0</v>
          </cell>
          <cell r="AG2348">
            <v>0</v>
          </cell>
          <cell r="AI2348" t="str">
            <v>29UK</v>
          </cell>
          <cell r="AJ2348" t="str">
            <v>Sevenoaks</v>
          </cell>
          <cell r="AK2348">
            <v>0</v>
          </cell>
          <cell r="AL2348">
            <v>0</v>
          </cell>
          <cell r="AM2348">
            <v>0</v>
          </cell>
        </row>
        <row r="2349">
          <cell r="B2349" t="str">
            <v>29UL</v>
          </cell>
          <cell r="C2349" t="str">
            <v>Shepway</v>
          </cell>
          <cell r="F2349">
            <v>14</v>
          </cell>
          <cell r="G2349">
            <v>12</v>
          </cell>
          <cell r="H2349">
            <v>37</v>
          </cell>
          <cell r="I2349">
            <v>9</v>
          </cell>
          <cell r="L2349">
            <v>73</v>
          </cell>
          <cell r="M2349">
            <v>0</v>
          </cell>
          <cell r="O2349" t="str">
            <v>29UL</v>
          </cell>
          <cell r="P2349" t="str">
            <v>Shepway</v>
          </cell>
          <cell r="S2349">
            <v>14</v>
          </cell>
          <cell r="T2349">
            <v>8</v>
          </cell>
          <cell r="U2349">
            <v>37</v>
          </cell>
          <cell r="V2349">
            <v>9</v>
          </cell>
          <cell r="Y2349">
            <v>69</v>
          </cell>
          <cell r="AA2349" t="str">
            <v>29UL</v>
          </cell>
          <cell r="AB2349" t="str">
            <v>Shepway</v>
          </cell>
          <cell r="AD2349">
            <v>0</v>
          </cell>
          <cell r="AE2349">
            <v>0</v>
          </cell>
          <cell r="AF2349">
            <v>0</v>
          </cell>
          <cell r="AG2349">
            <v>0</v>
          </cell>
          <cell r="AI2349" t="str">
            <v>29UL</v>
          </cell>
          <cell r="AJ2349" t="str">
            <v>Shepway</v>
          </cell>
          <cell r="AK2349">
            <v>0</v>
          </cell>
          <cell r="AL2349">
            <v>0</v>
          </cell>
          <cell r="AM2349">
            <v>0</v>
          </cell>
        </row>
        <row r="2350">
          <cell r="B2350" t="str">
            <v>29UM</v>
          </cell>
          <cell r="C2350" t="str">
            <v>Swale</v>
          </cell>
          <cell r="D2350">
            <v>2</v>
          </cell>
          <cell r="F2350">
            <v>92</v>
          </cell>
          <cell r="G2350">
            <v>29</v>
          </cell>
          <cell r="H2350">
            <v>45</v>
          </cell>
          <cell r="L2350">
            <v>174</v>
          </cell>
          <cell r="M2350">
            <v>0</v>
          </cell>
          <cell r="O2350" t="str">
            <v>29UM</v>
          </cell>
          <cell r="P2350" t="str">
            <v>Swale</v>
          </cell>
          <cell r="Q2350">
            <v>2</v>
          </cell>
          <cell r="S2350">
            <v>92</v>
          </cell>
          <cell r="T2350">
            <v>38</v>
          </cell>
          <cell r="U2350">
            <v>45</v>
          </cell>
          <cell r="Y2350">
            <v>183</v>
          </cell>
          <cell r="AA2350" t="str">
            <v>29UM</v>
          </cell>
          <cell r="AB2350" t="str">
            <v>Swale</v>
          </cell>
          <cell r="AC2350">
            <v>0</v>
          </cell>
          <cell r="AD2350">
            <v>25</v>
          </cell>
          <cell r="AE2350">
            <v>0</v>
          </cell>
          <cell r="AF2350">
            <v>25</v>
          </cell>
          <cell r="AG2350">
            <v>25</v>
          </cell>
          <cell r="AI2350" t="str">
            <v>29UM</v>
          </cell>
          <cell r="AJ2350" t="str">
            <v>Swale</v>
          </cell>
          <cell r="AK2350">
            <v>0</v>
          </cell>
          <cell r="AL2350">
            <v>0</v>
          </cell>
          <cell r="AM2350">
            <v>0</v>
          </cell>
        </row>
        <row r="2351">
          <cell r="B2351" t="str">
            <v>29UN</v>
          </cell>
          <cell r="C2351" t="str">
            <v>Thanet</v>
          </cell>
          <cell r="F2351">
            <v>2</v>
          </cell>
          <cell r="G2351">
            <v>17</v>
          </cell>
          <cell r="H2351">
            <v>46</v>
          </cell>
          <cell r="I2351">
            <v>1</v>
          </cell>
          <cell r="L2351">
            <v>66</v>
          </cell>
          <cell r="M2351">
            <v>0</v>
          </cell>
          <cell r="O2351" t="str">
            <v>29UN</v>
          </cell>
          <cell r="P2351" t="str">
            <v>Thanet</v>
          </cell>
          <cell r="S2351">
            <v>2</v>
          </cell>
          <cell r="T2351">
            <v>18</v>
          </cell>
          <cell r="U2351">
            <v>46</v>
          </cell>
          <cell r="V2351">
            <v>1</v>
          </cell>
          <cell r="Y2351">
            <v>67</v>
          </cell>
          <cell r="AA2351" t="str">
            <v>29UN</v>
          </cell>
          <cell r="AB2351" t="str">
            <v>Thanet</v>
          </cell>
          <cell r="AD2351">
            <v>0</v>
          </cell>
          <cell r="AE2351">
            <v>0</v>
          </cell>
          <cell r="AF2351">
            <v>0</v>
          </cell>
          <cell r="AG2351">
            <v>0</v>
          </cell>
          <cell r="AI2351" t="str">
            <v>29UN</v>
          </cell>
          <cell r="AJ2351" t="str">
            <v>Thanet</v>
          </cell>
          <cell r="AK2351">
            <v>0</v>
          </cell>
          <cell r="AL2351">
            <v>0</v>
          </cell>
          <cell r="AM2351">
            <v>0</v>
          </cell>
        </row>
        <row r="2352">
          <cell r="B2352" t="str">
            <v>29UP</v>
          </cell>
          <cell r="C2352" t="str">
            <v>Tonbridge and Malling</v>
          </cell>
          <cell r="F2352">
            <v>79</v>
          </cell>
          <cell r="G2352">
            <v>17</v>
          </cell>
          <cell r="H2352">
            <v>139</v>
          </cell>
          <cell r="L2352">
            <v>235</v>
          </cell>
          <cell r="M2352">
            <v>0</v>
          </cell>
          <cell r="O2352" t="str">
            <v>29UP</v>
          </cell>
          <cell r="P2352" t="str">
            <v>Tonbridge and Malling</v>
          </cell>
          <cell r="S2352">
            <v>79</v>
          </cell>
          <cell r="T2352">
            <v>26</v>
          </cell>
          <cell r="U2352">
            <v>139</v>
          </cell>
          <cell r="Y2352">
            <v>244</v>
          </cell>
          <cell r="AA2352" t="str">
            <v>29UP</v>
          </cell>
          <cell r="AB2352" t="str">
            <v>Tonbridge and Malling</v>
          </cell>
          <cell r="AD2352">
            <v>4</v>
          </cell>
          <cell r="AE2352">
            <v>0</v>
          </cell>
          <cell r="AF2352">
            <v>4</v>
          </cell>
          <cell r="AG2352">
            <v>4</v>
          </cell>
          <cell r="AI2352" t="str">
            <v>29UP</v>
          </cell>
          <cell r="AJ2352" t="str">
            <v>Tonbridge and Malling</v>
          </cell>
          <cell r="AK2352">
            <v>0</v>
          </cell>
          <cell r="AL2352">
            <v>0</v>
          </cell>
          <cell r="AM2352">
            <v>0</v>
          </cell>
        </row>
        <row r="2353">
          <cell r="B2353" t="str">
            <v>29UQ</v>
          </cell>
          <cell r="C2353" t="str">
            <v>Tunbridge Wells</v>
          </cell>
          <cell r="F2353">
            <v>12</v>
          </cell>
          <cell r="G2353">
            <v>12</v>
          </cell>
          <cell r="H2353">
            <v>50</v>
          </cell>
          <cell r="I2353">
            <v>2</v>
          </cell>
          <cell r="K2353">
            <v>4</v>
          </cell>
          <cell r="L2353">
            <v>82</v>
          </cell>
          <cell r="M2353">
            <v>4</v>
          </cell>
          <cell r="O2353" t="str">
            <v>29UQ</v>
          </cell>
          <cell r="P2353" t="str">
            <v>Tunbridge Wells</v>
          </cell>
          <cell r="S2353">
            <v>12</v>
          </cell>
          <cell r="T2353">
            <v>17</v>
          </cell>
          <cell r="U2353">
            <v>50</v>
          </cell>
          <cell r="V2353">
            <v>2</v>
          </cell>
          <cell r="X2353">
            <v>4</v>
          </cell>
          <cell r="Y2353">
            <v>87</v>
          </cell>
          <cell r="AA2353" t="str">
            <v>29UQ</v>
          </cell>
          <cell r="AB2353" t="str">
            <v>Tunbridge Wells</v>
          </cell>
          <cell r="AD2353">
            <v>0</v>
          </cell>
          <cell r="AE2353">
            <v>0</v>
          </cell>
          <cell r="AF2353">
            <v>0</v>
          </cell>
          <cell r="AG2353">
            <v>0</v>
          </cell>
          <cell r="AI2353" t="str">
            <v>29UQ</v>
          </cell>
          <cell r="AJ2353" t="str">
            <v>Tunbridge Wells</v>
          </cell>
          <cell r="AK2353">
            <v>0</v>
          </cell>
          <cell r="AL2353">
            <v>0</v>
          </cell>
          <cell r="AM2353">
            <v>0</v>
          </cell>
        </row>
        <row r="2354">
          <cell r="B2354" t="str">
            <v>30UD</v>
          </cell>
          <cell r="C2354" t="str">
            <v>Burnley</v>
          </cell>
          <cell r="G2354">
            <v>0</v>
          </cell>
          <cell r="H2354">
            <v>10</v>
          </cell>
          <cell r="J2354">
            <v>2</v>
          </cell>
          <cell r="K2354">
            <v>1</v>
          </cell>
          <cell r="L2354">
            <v>13</v>
          </cell>
          <cell r="M2354">
            <v>3</v>
          </cell>
          <cell r="O2354" t="str">
            <v>30UD</v>
          </cell>
          <cell r="P2354" t="str">
            <v>Burnley</v>
          </cell>
          <cell r="T2354">
            <v>0</v>
          </cell>
          <cell r="U2354">
            <v>10</v>
          </cell>
          <cell r="W2354">
            <v>2</v>
          </cell>
          <cell r="X2354">
            <v>1</v>
          </cell>
          <cell r="Y2354">
            <v>13</v>
          </cell>
          <cell r="AA2354" t="str">
            <v>30UD</v>
          </cell>
          <cell r="AB2354" t="str">
            <v>Burnley</v>
          </cell>
          <cell r="AE2354">
            <v>0</v>
          </cell>
          <cell r="AF2354">
            <v>0</v>
          </cell>
          <cell r="AG2354">
            <v>0</v>
          </cell>
          <cell r="AI2354" t="str">
            <v>30UD</v>
          </cell>
          <cell r="AJ2354" t="str">
            <v>Burnley</v>
          </cell>
          <cell r="AK2354">
            <v>0</v>
          </cell>
          <cell r="AL2354">
            <v>0</v>
          </cell>
          <cell r="AM2354">
            <v>0</v>
          </cell>
        </row>
        <row r="2355">
          <cell r="B2355" t="str">
            <v>30UE</v>
          </cell>
          <cell r="C2355" t="str">
            <v>Chorley</v>
          </cell>
          <cell r="F2355">
            <v>16</v>
          </cell>
          <cell r="G2355">
            <v>1</v>
          </cell>
          <cell r="H2355">
            <v>14</v>
          </cell>
          <cell r="I2355">
            <v>14</v>
          </cell>
          <cell r="L2355">
            <v>45</v>
          </cell>
          <cell r="M2355">
            <v>0</v>
          </cell>
          <cell r="O2355" t="str">
            <v>30UE</v>
          </cell>
          <cell r="P2355" t="str">
            <v>Chorley</v>
          </cell>
          <cell r="S2355">
            <v>16</v>
          </cell>
          <cell r="T2355">
            <v>2</v>
          </cell>
          <cell r="U2355">
            <v>14</v>
          </cell>
          <cell r="V2355">
            <v>14</v>
          </cell>
          <cell r="Y2355">
            <v>46</v>
          </cell>
          <cell r="AA2355" t="str">
            <v>30UE</v>
          </cell>
          <cell r="AB2355" t="str">
            <v>Chorley</v>
          </cell>
          <cell r="AD2355">
            <v>0</v>
          </cell>
          <cell r="AE2355">
            <v>0</v>
          </cell>
          <cell r="AF2355">
            <v>0</v>
          </cell>
          <cell r="AG2355">
            <v>0</v>
          </cell>
          <cell r="AI2355" t="str">
            <v>30UE</v>
          </cell>
          <cell r="AJ2355" t="str">
            <v>Chorley</v>
          </cell>
          <cell r="AK2355">
            <v>0</v>
          </cell>
          <cell r="AL2355">
            <v>0</v>
          </cell>
          <cell r="AM2355">
            <v>0</v>
          </cell>
        </row>
        <row r="2356">
          <cell r="B2356" t="str">
            <v>30UF</v>
          </cell>
          <cell r="C2356" t="str">
            <v>Fylde</v>
          </cell>
          <cell r="F2356">
            <v>7</v>
          </cell>
          <cell r="G2356">
            <v>0</v>
          </cell>
          <cell r="H2356">
            <v>46</v>
          </cell>
          <cell r="I2356">
            <v>3</v>
          </cell>
          <cell r="L2356">
            <v>56</v>
          </cell>
          <cell r="M2356">
            <v>0</v>
          </cell>
          <cell r="O2356" t="str">
            <v>30UF</v>
          </cell>
          <cell r="P2356" t="str">
            <v>Fylde</v>
          </cell>
          <cell r="S2356">
            <v>7</v>
          </cell>
          <cell r="T2356">
            <v>1</v>
          </cell>
          <cell r="U2356">
            <v>46</v>
          </cell>
          <cell r="V2356">
            <v>3</v>
          </cell>
          <cell r="Y2356">
            <v>57</v>
          </cell>
          <cell r="AA2356" t="str">
            <v>30UF</v>
          </cell>
          <cell r="AB2356" t="str">
            <v>Fylde</v>
          </cell>
          <cell r="AD2356">
            <v>7</v>
          </cell>
          <cell r="AE2356">
            <v>0</v>
          </cell>
          <cell r="AF2356">
            <v>7</v>
          </cell>
          <cell r="AG2356">
            <v>7</v>
          </cell>
          <cell r="AI2356" t="str">
            <v>30UF</v>
          </cell>
          <cell r="AJ2356" t="str">
            <v>Fylde</v>
          </cell>
          <cell r="AK2356">
            <v>0</v>
          </cell>
          <cell r="AL2356">
            <v>0</v>
          </cell>
          <cell r="AM2356">
            <v>0</v>
          </cell>
        </row>
        <row r="2357">
          <cell r="B2357" t="str">
            <v>30UG</v>
          </cell>
          <cell r="C2357" t="str">
            <v>Hyndburn</v>
          </cell>
          <cell r="G2357">
            <v>0</v>
          </cell>
          <cell r="H2357">
            <v>28</v>
          </cell>
          <cell r="I2357">
            <v>4</v>
          </cell>
          <cell r="L2357">
            <v>40</v>
          </cell>
          <cell r="M2357">
            <v>0</v>
          </cell>
          <cell r="O2357" t="str">
            <v>30UG</v>
          </cell>
          <cell r="P2357" t="str">
            <v>Hyndburn</v>
          </cell>
          <cell r="T2357">
            <v>0</v>
          </cell>
          <cell r="U2357">
            <v>28</v>
          </cell>
          <cell r="V2357">
            <v>4</v>
          </cell>
          <cell r="Y2357">
            <v>40</v>
          </cell>
          <cell r="AA2357" t="str">
            <v>30UG</v>
          </cell>
          <cell r="AB2357" t="str">
            <v>Hyndburn</v>
          </cell>
          <cell r="AE2357">
            <v>0</v>
          </cell>
          <cell r="AF2357">
            <v>0</v>
          </cell>
          <cell r="AG2357">
            <v>0</v>
          </cell>
          <cell r="AI2357" t="str">
            <v>30UG</v>
          </cell>
          <cell r="AJ2357" t="str">
            <v>Hyndburn</v>
          </cell>
          <cell r="AK2357">
            <v>0</v>
          </cell>
          <cell r="AL2357">
            <v>0</v>
          </cell>
          <cell r="AM2357">
            <v>0</v>
          </cell>
        </row>
        <row r="2358">
          <cell r="B2358" t="str">
            <v>30UH</v>
          </cell>
          <cell r="C2358" t="str">
            <v>Lancaster</v>
          </cell>
          <cell r="F2358">
            <v>3</v>
          </cell>
          <cell r="G2358">
            <v>52</v>
          </cell>
          <cell r="H2358">
            <v>49</v>
          </cell>
          <cell r="L2358">
            <v>116</v>
          </cell>
          <cell r="M2358">
            <v>0</v>
          </cell>
          <cell r="O2358" t="str">
            <v>30UH</v>
          </cell>
          <cell r="P2358" t="str">
            <v>Lancaster</v>
          </cell>
          <cell r="S2358">
            <v>3</v>
          </cell>
          <cell r="T2358">
            <v>53</v>
          </cell>
          <cell r="U2358">
            <v>49</v>
          </cell>
          <cell r="Y2358">
            <v>117</v>
          </cell>
          <cell r="AA2358" t="str">
            <v>30UH</v>
          </cell>
          <cell r="AB2358" t="str">
            <v>Lancaster</v>
          </cell>
          <cell r="AD2358">
            <v>3</v>
          </cell>
          <cell r="AE2358">
            <v>29</v>
          </cell>
          <cell r="AF2358">
            <v>3</v>
          </cell>
          <cell r="AG2358">
            <v>32</v>
          </cell>
          <cell r="AI2358" t="str">
            <v>30UH</v>
          </cell>
          <cell r="AJ2358" t="str">
            <v>Lancaster</v>
          </cell>
          <cell r="AK2358">
            <v>0</v>
          </cell>
          <cell r="AL2358">
            <v>0</v>
          </cell>
          <cell r="AM2358">
            <v>0</v>
          </cell>
        </row>
        <row r="2359">
          <cell r="B2359" t="str">
            <v>30UJ</v>
          </cell>
          <cell r="C2359" t="str">
            <v>Pendle</v>
          </cell>
          <cell r="G2359">
            <v>1</v>
          </cell>
          <cell r="H2359">
            <v>10</v>
          </cell>
          <cell r="J2359">
            <v>1</v>
          </cell>
          <cell r="L2359">
            <v>12</v>
          </cell>
          <cell r="M2359">
            <v>1</v>
          </cell>
          <cell r="O2359" t="str">
            <v>30UJ</v>
          </cell>
          <cell r="P2359" t="str">
            <v>Pendle</v>
          </cell>
          <cell r="T2359">
            <v>1</v>
          </cell>
          <cell r="U2359">
            <v>10</v>
          </cell>
          <cell r="W2359">
            <v>1</v>
          </cell>
          <cell r="Y2359">
            <v>12</v>
          </cell>
          <cell r="AA2359" t="str">
            <v>30UJ</v>
          </cell>
          <cell r="AB2359" t="str">
            <v>Pendle</v>
          </cell>
          <cell r="AD2359">
            <v>0</v>
          </cell>
          <cell r="AE2359">
            <v>0</v>
          </cell>
          <cell r="AF2359">
            <v>0</v>
          </cell>
          <cell r="AG2359">
            <v>0</v>
          </cell>
          <cell r="AI2359" t="str">
            <v>30UJ</v>
          </cell>
          <cell r="AJ2359" t="str">
            <v>Pendle</v>
          </cell>
          <cell r="AK2359">
            <v>0</v>
          </cell>
          <cell r="AL2359">
            <v>0</v>
          </cell>
          <cell r="AM2359">
            <v>0</v>
          </cell>
        </row>
        <row r="2360">
          <cell r="B2360" t="str">
            <v>30UK</v>
          </cell>
          <cell r="C2360" t="str">
            <v>Preston</v>
          </cell>
          <cell r="G2360">
            <v>9</v>
          </cell>
          <cell r="H2360">
            <v>33</v>
          </cell>
          <cell r="L2360">
            <v>42</v>
          </cell>
          <cell r="M2360">
            <v>0</v>
          </cell>
          <cell r="O2360" t="str">
            <v>30UK</v>
          </cell>
          <cell r="P2360" t="str">
            <v>Preston</v>
          </cell>
          <cell r="T2360">
            <v>10</v>
          </cell>
          <cell r="U2360">
            <v>33</v>
          </cell>
          <cell r="Y2360">
            <v>43</v>
          </cell>
          <cell r="AA2360" t="str">
            <v>30UK</v>
          </cell>
          <cell r="AB2360" t="str">
            <v>Preston</v>
          </cell>
          <cell r="AD2360">
            <v>0</v>
          </cell>
          <cell r="AE2360">
            <v>0</v>
          </cell>
          <cell r="AF2360">
            <v>0</v>
          </cell>
          <cell r="AG2360">
            <v>0</v>
          </cell>
          <cell r="AI2360" t="str">
            <v>30UK</v>
          </cell>
          <cell r="AJ2360" t="str">
            <v>Preston</v>
          </cell>
          <cell r="AK2360">
            <v>0</v>
          </cell>
          <cell r="AL2360">
            <v>0</v>
          </cell>
          <cell r="AM2360">
            <v>0</v>
          </cell>
        </row>
        <row r="2361">
          <cell r="B2361" t="str">
            <v>30UL</v>
          </cell>
          <cell r="C2361" t="str">
            <v>Ribble Valley</v>
          </cell>
          <cell r="F2361">
            <v>16</v>
          </cell>
          <cell r="G2361">
            <v>2</v>
          </cell>
          <cell r="I2361">
            <v>8</v>
          </cell>
          <cell r="L2361">
            <v>26</v>
          </cell>
          <cell r="M2361">
            <v>0</v>
          </cell>
          <cell r="O2361" t="str">
            <v>30UL</v>
          </cell>
          <cell r="P2361" t="str">
            <v>Ribble Valley</v>
          </cell>
          <cell r="S2361">
            <v>16</v>
          </cell>
          <cell r="T2361">
            <v>2</v>
          </cell>
          <cell r="V2361">
            <v>8</v>
          </cell>
          <cell r="Y2361">
            <v>26</v>
          </cell>
          <cell r="AA2361" t="str">
            <v>30UL</v>
          </cell>
          <cell r="AB2361" t="str">
            <v>Ribble Valley</v>
          </cell>
          <cell r="AD2361">
            <v>0</v>
          </cell>
          <cell r="AE2361">
            <v>0</v>
          </cell>
          <cell r="AF2361">
            <v>0</v>
          </cell>
          <cell r="AG2361">
            <v>0</v>
          </cell>
          <cell r="AI2361" t="str">
            <v>30UL</v>
          </cell>
          <cell r="AJ2361" t="str">
            <v>Ribble Valley</v>
          </cell>
          <cell r="AK2361">
            <v>0</v>
          </cell>
          <cell r="AL2361">
            <v>0</v>
          </cell>
          <cell r="AM2361">
            <v>0</v>
          </cell>
        </row>
        <row r="2362">
          <cell r="B2362" t="str">
            <v>30UM</v>
          </cell>
          <cell r="C2362" t="str">
            <v>Rossendale</v>
          </cell>
          <cell r="G2362">
            <v>1</v>
          </cell>
          <cell r="L2362">
            <v>1</v>
          </cell>
          <cell r="M2362">
            <v>0</v>
          </cell>
          <cell r="O2362" t="str">
            <v>30UM</v>
          </cell>
          <cell r="P2362" t="str">
            <v>Rossendale</v>
          </cell>
          <cell r="T2362">
            <v>1</v>
          </cell>
          <cell r="Y2362">
            <v>1</v>
          </cell>
          <cell r="AA2362" t="str">
            <v>30UM</v>
          </cell>
          <cell r="AB2362" t="str">
            <v>Rossendale</v>
          </cell>
          <cell r="AD2362">
            <v>0</v>
          </cell>
          <cell r="AF2362">
            <v>0</v>
          </cell>
          <cell r="AG2362">
            <v>0</v>
          </cell>
          <cell r="AI2362" t="str">
            <v>30UM</v>
          </cell>
          <cell r="AJ2362" t="str">
            <v>Rossendale</v>
          </cell>
          <cell r="AK2362">
            <v>0</v>
          </cell>
          <cell r="AL2362">
            <v>0</v>
          </cell>
          <cell r="AM2362">
            <v>0</v>
          </cell>
        </row>
        <row r="2363">
          <cell r="B2363" t="str">
            <v>30UN</v>
          </cell>
          <cell r="C2363" t="str">
            <v>South Ribble</v>
          </cell>
          <cell r="G2363">
            <v>1</v>
          </cell>
          <cell r="H2363">
            <v>26</v>
          </cell>
          <cell r="L2363">
            <v>27</v>
          </cell>
          <cell r="M2363">
            <v>0</v>
          </cell>
          <cell r="O2363" t="str">
            <v>30UN</v>
          </cell>
          <cell r="P2363" t="str">
            <v>South Ribble</v>
          </cell>
          <cell r="T2363">
            <v>1</v>
          </cell>
          <cell r="U2363">
            <v>26</v>
          </cell>
          <cell r="Y2363">
            <v>27</v>
          </cell>
          <cell r="AA2363" t="str">
            <v>30UN</v>
          </cell>
          <cell r="AB2363" t="str">
            <v>South Ribble</v>
          </cell>
          <cell r="AD2363">
            <v>0</v>
          </cell>
          <cell r="AE2363">
            <v>0</v>
          </cell>
          <cell r="AF2363">
            <v>0</v>
          </cell>
          <cell r="AG2363">
            <v>0</v>
          </cell>
          <cell r="AI2363" t="str">
            <v>30UN</v>
          </cell>
          <cell r="AJ2363" t="str">
            <v>South Ribble</v>
          </cell>
          <cell r="AK2363">
            <v>0</v>
          </cell>
          <cell r="AL2363">
            <v>0</v>
          </cell>
          <cell r="AM2363">
            <v>0</v>
          </cell>
        </row>
        <row r="2364">
          <cell r="B2364" t="str">
            <v>30UP</v>
          </cell>
          <cell r="C2364" t="str">
            <v>West Lancashire</v>
          </cell>
          <cell r="F2364">
            <v>12</v>
          </cell>
          <cell r="G2364">
            <v>3</v>
          </cell>
          <cell r="I2364">
            <v>12</v>
          </cell>
          <cell r="L2364">
            <v>27</v>
          </cell>
          <cell r="M2364">
            <v>0</v>
          </cell>
          <cell r="O2364" t="str">
            <v>30UP</v>
          </cell>
          <cell r="P2364" t="str">
            <v>West Lancashire</v>
          </cell>
          <cell r="S2364">
            <v>12</v>
          </cell>
          <cell r="T2364">
            <v>5</v>
          </cell>
          <cell r="V2364">
            <v>12</v>
          </cell>
          <cell r="Y2364">
            <v>29</v>
          </cell>
          <cell r="AA2364" t="str">
            <v>30UP</v>
          </cell>
          <cell r="AB2364" t="str">
            <v>West Lancashire</v>
          </cell>
          <cell r="AD2364">
            <v>0</v>
          </cell>
          <cell r="AE2364">
            <v>0</v>
          </cell>
          <cell r="AF2364">
            <v>0</v>
          </cell>
          <cell r="AG2364">
            <v>0</v>
          </cell>
          <cell r="AI2364" t="str">
            <v>30UP</v>
          </cell>
          <cell r="AJ2364" t="str">
            <v>West Lancashire</v>
          </cell>
          <cell r="AK2364">
            <v>0</v>
          </cell>
          <cell r="AL2364">
            <v>0</v>
          </cell>
          <cell r="AM2364">
            <v>0</v>
          </cell>
        </row>
        <row r="2365">
          <cell r="B2365" t="str">
            <v>30UQ</v>
          </cell>
          <cell r="C2365" t="str">
            <v>Wyre</v>
          </cell>
          <cell r="G2365">
            <v>2</v>
          </cell>
          <cell r="H2365">
            <v>18</v>
          </cell>
          <cell r="I2365">
            <v>32</v>
          </cell>
          <cell r="L2365">
            <v>52</v>
          </cell>
          <cell r="M2365">
            <v>0</v>
          </cell>
          <cell r="O2365" t="str">
            <v>30UQ</v>
          </cell>
          <cell r="P2365" t="str">
            <v>Wyre</v>
          </cell>
          <cell r="T2365">
            <v>2</v>
          </cell>
          <cell r="U2365">
            <v>18</v>
          </cell>
          <cell r="V2365">
            <v>32</v>
          </cell>
          <cell r="Y2365">
            <v>52</v>
          </cell>
          <cell r="AA2365" t="str">
            <v>30UQ</v>
          </cell>
          <cell r="AB2365" t="str">
            <v>Wyre</v>
          </cell>
          <cell r="AD2365">
            <v>0</v>
          </cell>
          <cell r="AE2365">
            <v>0</v>
          </cell>
          <cell r="AF2365">
            <v>0</v>
          </cell>
          <cell r="AG2365">
            <v>0</v>
          </cell>
          <cell r="AI2365" t="str">
            <v>30UQ</v>
          </cell>
          <cell r="AJ2365" t="str">
            <v>Wyre</v>
          </cell>
          <cell r="AK2365">
            <v>0</v>
          </cell>
          <cell r="AL2365">
            <v>0</v>
          </cell>
          <cell r="AM2365">
            <v>0</v>
          </cell>
        </row>
        <row r="2366">
          <cell r="B2366" t="str">
            <v>31UB</v>
          </cell>
          <cell r="C2366" t="str">
            <v>Blaby</v>
          </cell>
          <cell r="F2366">
            <v>5</v>
          </cell>
          <cell r="G2366">
            <v>6</v>
          </cell>
          <cell r="H2366">
            <v>5</v>
          </cell>
          <cell r="L2366">
            <v>16</v>
          </cell>
          <cell r="M2366">
            <v>0</v>
          </cell>
          <cell r="O2366" t="str">
            <v>31UB</v>
          </cell>
          <cell r="P2366" t="str">
            <v>Blaby</v>
          </cell>
          <cell r="S2366">
            <v>5</v>
          </cell>
          <cell r="T2366">
            <v>3</v>
          </cell>
          <cell r="U2366">
            <v>5</v>
          </cell>
          <cell r="Y2366">
            <v>13</v>
          </cell>
          <cell r="AA2366" t="str">
            <v>31UB</v>
          </cell>
          <cell r="AB2366" t="str">
            <v>Blaby</v>
          </cell>
          <cell r="AD2366">
            <v>0</v>
          </cell>
          <cell r="AE2366">
            <v>0</v>
          </cell>
          <cell r="AF2366">
            <v>0</v>
          </cell>
          <cell r="AG2366">
            <v>0</v>
          </cell>
          <cell r="AI2366" t="str">
            <v>31UB</v>
          </cell>
          <cell r="AJ2366" t="str">
            <v>Blaby</v>
          </cell>
          <cell r="AK2366">
            <v>0</v>
          </cell>
          <cell r="AL2366">
            <v>0</v>
          </cell>
          <cell r="AM2366">
            <v>0</v>
          </cell>
        </row>
        <row r="2367">
          <cell r="B2367" t="str">
            <v>31UC</v>
          </cell>
          <cell r="C2367" t="str">
            <v>Charnwood</v>
          </cell>
          <cell r="F2367">
            <v>34</v>
          </cell>
          <cell r="G2367">
            <v>8</v>
          </cell>
          <cell r="H2367">
            <v>106</v>
          </cell>
          <cell r="L2367">
            <v>148</v>
          </cell>
          <cell r="M2367">
            <v>0</v>
          </cell>
          <cell r="O2367" t="str">
            <v>31UC</v>
          </cell>
          <cell r="P2367" t="str">
            <v>Charnwood</v>
          </cell>
          <cell r="S2367">
            <v>34</v>
          </cell>
          <cell r="T2367">
            <v>7</v>
          </cell>
          <cell r="U2367">
            <v>106</v>
          </cell>
          <cell r="Y2367">
            <v>147</v>
          </cell>
          <cell r="AA2367" t="str">
            <v>31UC</v>
          </cell>
          <cell r="AB2367" t="str">
            <v>Charnwood</v>
          </cell>
          <cell r="AD2367">
            <v>2</v>
          </cell>
          <cell r="AE2367">
            <v>0</v>
          </cell>
          <cell r="AF2367">
            <v>2</v>
          </cell>
          <cell r="AG2367">
            <v>2</v>
          </cell>
          <cell r="AI2367" t="str">
            <v>31UC</v>
          </cell>
          <cell r="AJ2367" t="str">
            <v>Charnwood</v>
          </cell>
          <cell r="AK2367">
            <v>0</v>
          </cell>
          <cell r="AL2367">
            <v>0</v>
          </cell>
          <cell r="AM2367">
            <v>0</v>
          </cell>
        </row>
        <row r="2368">
          <cell r="B2368" t="str">
            <v>31UD</v>
          </cell>
          <cell r="C2368" t="str">
            <v>Harborough</v>
          </cell>
          <cell r="F2368">
            <v>36</v>
          </cell>
          <cell r="G2368">
            <v>8</v>
          </cell>
          <cell r="H2368">
            <v>43</v>
          </cell>
          <cell r="L2368">
            <v>87</v>
          </cell>
          <cell r="M2368">
            <v>0</v>
          </cell>
          <cell r="O2368" t="str">
            <v>31UD</v>
          </cell>
          <cell r="P2368" t="str">
            <v>Harborough</v>
          </cell>
          <cell r="S2368">
            <v>36</v>
          </cell>
          <cell r="T2368">
            <v>7</v>
          </cell>
          <cell r="U2368">
            <v>43</v>
          </cell>
          <cell r="Y2368">
            <v>86</v>
          </cell>
          <cell r="AA2368" t="str">
            <v>31UD</v>
          </cell>
          <cell r="AB2368" t="str">
            <v>Harborough</v>
          </cell>
          <cell r="AD2368">
            <v>4</v>
          </cell>
          <cell r="AE2368">
            <v>0</v>
          </cell>
          <cell r="AF2368">
            <v>4</v>
          </cell>
          <cell r="AG2368">
            <v>4</v>
          </cell>
          <cell r="AI2368" t="str">
            <v>31UD</v>
          </cell>
          <cell r="AJ2368" t="str">
            <v>Harborough</v>
          </cell>
          <cell r="AK2368">
            <v>0</v>
          </cell>
          <cell r="AL2368">
            <v>0</v>
          </cell>
          <cell r="AM2368">
            <v>0</v>
          </cell>
        </row>
        <row r="2369">
          <cell r="B2369" t="str">
            <v>31UE</v>
          </cell>
          <cell r="C2369" t="str">
            <v>Hinckley and Bosworth</v>
          </cell>
          <cell r="F2369">
            <v>25</v>
          </cell>
          <cell r="G2369">
            <v>6</v>
          </cell>
          <cell r="H2369">
            <v>75</v>
          </cell>
          <cell r="I2369">
            <v>6</v>
          </cell>
          <cell r="L2369">
            <v>112</v>
          </cell>
          <cell r="M2369">
            <v>0</v>
          </cell>
          <cell r="O2369" t="str">
            <v>31UE</v>
          </cell>
          <cell r="P2369" t="str">
            <v>Hinckley and Bosworth</v>
          </cell>
          <cell r="S2369">
            <v>25</v>
          </cell>
          <cell r="T2369">
            <v>9</v>
          </cell>
          <cell r="U2369">
            <v>75</v>
          </cell>
          <cell r="V2369">
            <v>6</v>
          </cell>
          <cell r="Y2369">
            <v>115</v>
          </cell>
          <cell r="AA2369" t="str">
            <v>31UE</v>
          </cell>
          <cell r="AB2369" t="str">
            <v>Hinckley and Bosworth</v>
          </cell>
          <cell r="AD2369">
            <v>0</v>
          </cell>
          <cell r="AE2369">
            <v>10</v>
          </cell>
          <cell r="AF2369">
            <v>0</v>
          </cell>
          <cell r="AG2369">
            <v>10</v>
          </cell>
          <cell r="AI2369" t="str">
            <v>31UE</v>
          </cell>
          <cell r="AJ2369" t="str">
            <v>Hinckley and Bosworth</v>
          </cell>
          <cell r="AK2369">
            <v>0</v>
          </cell>
          <cell r="AL2369">
            <v>0</v>
          </cell>
          <cell r="AM2369">
            <v>0</v>
          </cell>
        </row>
        <row r="2370">
          <cell r="B2370" t="str">
            <v>31UG</v>
          </cell>
          <cell r="C2370" t="str">
            <v>Melton</v>
          </cell>
          <cell r="F2370">
            <v>72</v>
          </cell>
          <cell r="G2370">
            <v>5</v>
          </cell>
          <cell r="H2370">
            <v>33</v>
          </cell>
          <cell r="L2370">
            <v>110</v>
          </cell>
          <cell r="M2370">
            <v>0</v>
          </cell>
          <cell r="O2370" t="str">
            <v>31UG</v>
          </cell>
          <cell r="P2370" t="str">
            <v>Melton</v>
          </cell>
          <cell r="S2370">
            <v>72</v>
          </cell>
          <cell r="T2370">
            <v>5</v>
          </cell>
          <cell r="U2370">
            <v>33</v>
          </cell>
          <cell r="Y2370">
            <v>110</v>
          </cell>
          <cell r="AA2370" t="str">
            <v>31UG</v>
          </cell>
          <cell r="AB2370" t="str">
            <v>Melton</v>
          </cell>
          <cell r="AD2370">
            <v>0</v>
          </cell>
          <cell r="AE2370">
            <v>6</v>
          </cell>
          <cell r="AF2370">
            <v>0</v>
          </cell>
          <cell r="AG2370">
            <v>6</v>
          </cell>
          <cell r="AI2370" t="str">
            <v>31UG</v>
          </cell>
          <cell r="AJ2370" t="str">
            <v>Melton</v>
          </cell>
          <cell r="AK2370">
            <v>0</v>
          </cell>
          <cell r="AL2370">
            <v>0</v>
          </cell>
          <cell r="AM2370">
            <v>0</v>
          </cell>
        </row>
        <row r="2371">
          <cell r="B2371" t="str">
            <v>31UH</v>
          </cell>
          <cell r="C2371" t="str">
            <v>North West Leicestershire</v>
          </cell>
          <cell r="D2371">
            <v>19</v>
          </cell>
          <cell r="F2371">
            <v>2</v>
          </cell>
          <cell r="G2371">
            <v>1</v>
          </cell>
          <cell r="H2371">
            <v>21</v>
          </cell>
          <cell r="L2371">
            <v>43</v>
          </cell>
          <cell r="M2371">
            <v>0</v>
          </cell>
          <cell r="O2371" t="str">
            <v>31UH</v>
          </cell>
          <cell r="P2371" t="str">
            <v>North West Leicestershire</v>
          </cell>
          <cell r="Q2371">
            <v>19</v>
          </cell>
          <cell r="S2371">
            <v>2</v>
          </cell>
          <cell r="T2371">
            <v>3</v>
          </cell>
          <cell r="U2371">
            <v>21</v>
          </cell>
          <cell r="Y2371">
            <v>45</v>
          </cell>
          <cell r="AA2371" t="str">
            <v>31UH</v>
          </cell>
          <cell r="AB2371" t="str">
            <v>North West Leicestershire</v>
          </cell>
          <cell r="AC2371">
            <v>19</v>
          </cell>
          <cell r="AD2371">
            <v>2</v>
          </cell>
          <cell r="AE2371">
            <v>10</v>
          </cell>
          <cell r="AF2371">
            <v>21</v>
          </cell>
          <cell r="AG2371">
            <v>31</v>
          </cell>
          <cell r="AI2371" t="str">
            <v>31UH</v>
          </cell>
          <cell r="AJ2371" t="str">
            <v>North West Leicestershire</v>
          </cell>
          <cell r="AK2371">
            <v>0</v>
          </cell>
          <cell r="AL2371">
            <v>0</v>
          </cell>
          <cell r="AM2371">
            <v>0</v>
          </cell>
        </row>
        <row r="2372">
          <cell r="B2372" t="str">
            <v>31UJ</v>
          </cell>
          <cell r="C2372" t="str">
            <v>Oadby and Wigston</v>
          </cell>
          <cell r="G2372">
            <v>2</v>
          </cell>
          <cell r="L2372">
            <v>2</v>
          </cell>
          <cell r="M2372">
            <v>0</v>
          </cell>
          <cell r="O2372" t="str">
            <v>31UJ</v>
          </cell>
          <cell r="P2372" t="str">
            <v>Oadby and Wigston</v>
          </cell>
          <cell r="T2372">
            <v>2</v>
          </cell>
          <cell r="Y2372">
            <v>2</v>
          </cell>
          <cell r="AA2372" t="str">
            <v>31UJ</v>
          </cell>
          <cell r="AB2372" t="str">
            <v>Oadby and Wigston</v>
          </cell>
          <cell r="AD2372">
            <v>0</v>
          </cell>
          <cell r="AF2372">
            <v>0</v>
          </cell>
          <cell r="AG2372">
            <v>0</v>
          </cell>
          <cell r="AI2372" t="str">
            <v>31UJ</v>
          </cell>
          <cell r="AJ2372" t="str">
            <v>Oadby and Wigston</v>
          </cell>
          <cell r="AK2372">
            <v>0</v>
          </cell>
          <cell r="AL2372">
            <v>0</v>
          </cell>
          <cell r="AM2372">
            <v>0</v>
          </cell>
        </row>
        <row r="2373">
          <cell r="B2373" t="str">
            <v>32UB</v>
          </cell>
          <cell r="C2373" t="str">
            <v>Boston</v>
          </cell>
          <cell r="F2373">
            <v>6</v>
          </cell>
          <cell r="G2373">
            <v>1</v>
          </cell>
          <cell r="H2373">
            <v>12</v>
          </cell>
          <cell r="L2373">
            <v>19</v>
          </cell>
          <cell r="M2373">
            <v>0</v>
          </cell>
          <cell r="O2373" t="str">
            <v>32UB</v>
          </cell>
          <cell r="P2373" t="str">
            <v>Boston</v>
          </cell>
          <cell r="S2373">
            <v>6</v>
          </cell>
          <cell r="T2373">
            <v>1</v>
          </cell>
          <cell r="U2373">
            <v>12</v>
          </cell>
          <cell r="Y2373">
            <v>19</v>
          </cell>
          <cell r="AA2373" t="str">
            <v>32UB</v>
          </cell>
          <cell r="AB2373" t="str">
            <v>Boston</v>
          </cell>
          <cell r="AD2373">
            <v>0</v>
          </cell>
          <cell r="AE2373">
            <v>0</v>
          </cell>
          <cell r="AF2373">
            <v>0</v>
          </cell>
          <cell r="AG2373">
            <v>0</v>
          </cell>
          <cell r="AI2373" t="str">
            <v>32UB</v>
          </cell>
          <cell r="AJ2373" t="str">
            <v>Boston</v>
          </cell>
          <cell r="AK2373">
            <v>0</v>
          </cell>
          <cell r="AL2373">
            <v>0</v>
          </cell>
          <cell r="AM2373">
            <v>0</v>
          </cell>
        </row>
        <row r="2374">
          <cell r="B2374" t="str">
            <v>32UC</v>
          </cell>
          <cell r="C2374" t="str">
            <v>East Lindsey</v>
          </cell>
          <cell r="F2374">
            <v>89</v>
          </cell>
          <cell r="G2374">
            <v>5</v>
          </cell>
          <cell r="H2374">
            <v>215</v>
          </cell>
          <cell r="L2374">
            <v>309</v>
          </cell>
          <cell r="M2374">
            <v>0</v>
          </cell>
          <cell r="O2374" t="str">
            <v>32UC</v>
          </cell>
          <cell r="P2374" t="str">
            <v>East Lindsey</v>
          </cell>
          <cell r="S2374">
            <v>89</v>
          </cell>
          <cell r="T2374">
            <v>3</v>
          </cell>
          <cell r="U2374">
            <v>215</v>
          </cell>
          <cell r="Y2374">
            <v>307</v>
          </cell>
          <cell r="AA2374" t="str">
            <v>32UC</v>
          </cell>
          <cell r="AB2374" t="str">
            <v>East Lindsey</v>
          </cell>
          <cell r="AD2374">
            <v>8</v>
          </cell>
          <cell r="AE2374">
            <v>9</v>
          </cell>
          <cell r="AF2374">
            <v>8</v>
          </cell>
          <cell r="AG2374">
            <v>17</v>
          </cell>
          <cell r="AI2374" t="str">
            <v>32UC</v>
          </cell>
          <cell r="AJ2374" t="str">
            <v>East Lindsey</v>
          </cell>
          <cell r="AK2374">
            <v>0</v>
          </cell>
          <cell r="AL2374">
            <v>0</v>
          </cell>
          <cell r="AM2374">
            <v>0</v>
          </cell>
        </row>
        <row r="2375">
          <cell r="B2375" t="str">
            <v>32UD</v>
          </cell>
          <cell r="C2375" t="str">
            <v>Lincoln</v>
          </cell>
          <cell r="F2375">
            <v>10</v>
          </cell>
          <cell r="G2375">
            <v>12</v>
          </cell>
          <cell r="H2375">
            <v>20</v>
          </cell>
          <cell r="L2375">
            <v>46</v>
          </cell>
          <cell r="M2375">
            <v>0</v>
          </cell>
          <cell r="O2375" t="str">
            <v>32UD</v>
          </cell>
          <cell r="P2375" t="str">
            <v>Lincoln</v>
          </cell>
          <cell r="S2375">
            <v>10</v>
          </cell>
          <cell r="T2375">
            <v>11</v>
          </cell>
          <cell r="U2375">
            <v>20</v>
          </cell>
          <cell r="Y2375">
            <v>45</v>
          </cell>
          <cell r="AA2375" t="str">
            <v>32UD</v>
          </cell>
          <cell r="AB2375" t="str">
            <v>Lincoln</v>
          </cell>
          <cell r="AD2375">
            <v>0</v>
          </cell>
          <cell r="AE2375">
            <v>11</v>
          </cell>
          <cell r="AF2375">
            <v>0</v>
          </cell>
          <cell r="AG2375">
            <v>11</v>
          </cell>
          <cell r="AI2375" t="str">
            <v>32UD</v>
          </cell>
          <cell r="AJ2375" t="str">
            <v>Lincoln</v>
          </cell>
          <cell r="AK2375">
            <v>4</v>
          </cell>
          <cell r="AL2375">
            <v>0</v>
          </cell>
          <cell r="AM2375">
            <v>0</v>
          </cell>
        </row>
        <row r="2376">
          <cell r="B2376" t="str">
            <v>32UE</v>
          </cell>
          <cell r="C2376" t="str">
            <v>North Kesteven</v>
          </cell>
          <cell r="F2376">
            <v>13</v>
          </cell>
          <cell r="G2376">
            <v>2</v>
          </cell>
          <cell r="H2376">
            <v>69</v>
          </cell>
          <cell r="L2376">
            <v>84</v>
          </cell>
          <cell r="M2376">
            <v>0</v>
          </cell>
          <cell r="O2376" t="str">
            <v>32UE</v>
          </cell>
          <cell r="P2376" t="str">
            <v>North Kesteven</v>
          </cell>
          <cell r="S2376">
            <v>13</v>
          </cell>
          <cell r="T2376">
            <v>6</v>
          </cell>
          <cell r="U2376">
            <v>69</v>
          </cell>
          <cell r="Y2376">
            <v>88</v>
          </cell>
          <cell r="AA2376" t="str">
            <v>32UE</v>
          </cell>
          <cell r="AB2376" t="str">
            <v>North Kesteven</v>
          </cell>
          <cell r="AD2376">
            <v>0</v>
          </cell>
          <cell r="AE2376">
            <v>0</v>
          </cell>
          <cell r="AF2376">
            <v>0</v>
          </cell>
          <cell r="AG2376">
            <v>0</v>
          </cell>
          <cell r="AI2376" t="str">
            <v>32UE</v>
          </cell>
          <cell r="AJ2376" t="str">
            <v>North Kesteven</v>
          </cell>
          <cell r="AK2376">
            <v>0</v>
          </cell>
          <cell r="AL2376">
            <v>0</v>
          </cell>
          <cell r="AM2376">
            <v>0</v>
          </cell>
        </row>
        <row r="2377">
          <cell r="B2377" t="str">
            <v>32UF</v>
          </cell>
          <cell r="C2377" t="str">
            <v>South Holland</v>
          </cell>
          <cell r="F2377">
            <v>8</v>
          </cell>
          <cell r="G2377">
            <v>0</v>
          </cell>
          <cell r="H2377">
            <v>21</v>
          </cell>
          <cell r="L2377">
            <v>29</v>
          </cell>
          <cell r="M2377">
            <v>0</v>
          </cell>
          <cell r="O2377" t="str">
            <v>32UF</v>
          </cell>
          <cell r="P2377" t="str">
            <v>South Holland</v>
          </cell>
          <cell r="S2377">
            <v>8</v>
          </cell>
          <cell r="T2377">
            <v>1</v>
          </cell>
          <cell r="U2377">
            <v>21</v>
          </cell>
          <cell r="Y2377">
            <v>30</v>
          </cell>
          <cell r="AA2377" t="str">
            <v>32UF</v>
          </cell>
          <cell r="AB2377" t="str">
            <v>South Holland</v>
          </cell>
          <cell r="AD2377">
            <v>0</v>
          </cell>
          <cell r="AE2377">
            <v>0</v>
          </cell>
          <cell r="AF2377">
            <v>0</v>
          </cell>
          <cell r="AG2377">
            <v>0</v>
          </cell>
          <cell r="AI2377" t="str">
            <v>32UF</v>
          </cell>
          <cell r="AJ2377" t="str">
            <v>South Holland</v>
          </cell>
          <cell r="AK2377">
            <v>0</v>
          </cell>
          <cell r="AL2377">
            <v>0</v>
          </cell>
          <cell r="AM2377">
            <v>0</v>
          </cell>
        </row>
        <row r="2378">
          <cell r="B2378" t="str">
            <v>32UG</v>
          </cell>
          <cell r="C2378" t="str">
            <v>South Kesteven</v>
          </cell>
          <cell r="F2378">
            <v>74</v>
          </cell>
          <cell r="G2378">
            <v>7</v>
          </cell>
          <cell r="H2378">
            <v>172</v>
          </cell>
          <cell r="L2378">
            <v>253</v>
          </cell>
          <cell r="M2378">
            <v>0</v>
          </cell>
          <cell r="O2378" t="str">
            <v>32UG</v>
          </cell>
          <cell r="P2378" t="str">
            <v>South Kesteven</v>
          </cell>
          <cell r="S2378">
            <v>74</v>
          </cell>
          <cell r="T2378">
            <v>8</v>
          </cell>
          <cell r="U2378">
            <v>172</v>
          </cell>
          <cell r="Y2378">
            <v>254</v>
          </cell>
          <cell r="AA2378" t="str">
            <v>32UG</v>
          </cell>
          <cell r="AB2378" t="str">
            <v>South Kesteven</v>
          </cell>
          <cell r="AD2378">
            <v>12</v>
          </cell>
          <cell r="AE2378">
            <v>1</v>
          </cell>
          <cell r="AF2378">
            <v>12</v>
          </cell>
          <cell r="AG2378">
            <v>13</v>
          </cell>
          <cell r="AI2378" t="str">
            <v>32UG</v>
          </cell>
          <cell r="AJ2378" t="str">
            <v>South Kesteven</v>
          </cell>
          <cell r="AK2378">
            <v>0</v>
          </cell>
          <cell r="AL2378">
            <v>0</v>
          </cell>
          <cell r="AM2378">
            <v>0</v>
          </cell>
        </row>
        <row r="2379">
          <cell r="B2379" t="str">
            <v>32UH</v>
          </cell>
          <cell r="C2379" t="str">
            <v>West Lindsey</v>
          </cell>
          <cell r="F2379">
            <v>29</v>
          </cell>
          <cell r="G2379">
            <v>1</v>
          </cell>
          <cell r="H2379">
            <v>62</v>
          </cell>
          <cell r="I2379">
            <v>3</v>
          </cell>
          <cell r="L2379">
            <v>95</v>
          </cell>
          <cell r="M2379">
            <v>0</v>
          </cell>
          <cell r="O2379" t="str">
            <v>32UH</v>
          </cell>
          <cell r="P2379" t="str">
            <v>West Lindsey</v>
          </cell>
          <cell r="S2379">
            <v>29</v>
          </cell>
          <cell r="T2379">
            <v>1</v>
          </cell>
          <cell r="U2379">
            <v>62</v>
          </cell>
          <cell r="V2379">
            <v>3</v>
          </cell>
          <cell r="Y2379">
            <v>95</v>
          </cell>
          <cell r="AA2379" t="str">
            <v>32UH</v>
          </cell>
          <cell r="AB2379" t="str">
            <v>West Lindsey</v>
          </cell>
          <cell r="AD2379">
            <v>13</v>
          </cell>
          <cell r="AE2379">
            <v>0</v>
          </cell>
          <cell r="AF2379">
            <v>13</v>
          </cell>
          <cell r="AG2379">
            <v>13</v>
          </cell>
          <cell r="AI2379" t="str">
            <v>32UH</v>
          </cell>
          <cell r="AJ2379" t="str">
            <v>West Lindsey</v>
          </cell>
          <cell r="AK2379">
            <v>0</v>
          </cell>
          <cell r="AL2379">
            <v>0</v>
          </cell>
          <cell r="AM2379">
            <v>0</v>
          </cell>
        </row>
        <row r="2380">
          <cell r="B2380" t="str">
            <v>33UB</v>
          </cell>
          <cell r="C2380" t="str">
            <v>Breckland</v>
          </cell>
          <cell r="D2380">
            <v>11</v>
          </cell>
          <cell r="F2380">
            <v>33</v>
          </cell>
          <cell r="G2380">
            <v>20</v>
          </cell>
          <cell r="H2380">
            <v>144</v>
          </cell>
          <cell r="L2380">
            <v>208</v>
          </cell>
          <cell r="M2380">
            <v>0</v>
          </cell>
          <cell r="O2380" t="str">
            <v>33UB</v>
          </cell>
          <cell r="P2380" t="str">
            <v>Breckland</v>
          </cell>
          <cell r="S2380">
            <v>33</v>
          </cell>
          <cell r="T2380">
            <v>21</v>
          </cell>
          <cell r="U2380">
            <v>144</v>
          </cell>
          <cell r="Y2380">
            <v>198</v>
          </cell>
          <cell r="AA2380" t="str">
            <v>33UB</v>
          </cell>
          <cell r="AB2380" t="str">
            <v>Breckland</v>
          </cell>
          <cell r="AC2380">
            <v>11</v>
          </cell>
          <cell r="AD2380">
            <v>0</v>
          </cell>
          <cell r="AE2380">
            <v>0</v>
          </cell>
          <cell r="AF2380">
            <v>11</v>
          </cell>
          <cell r="AG2380">
            <v>11</v>
          </cell>
          <cell r="AI2380" t="str">
            <v>33UB</v>
          </cell>
          <cell r="AJ2380" t="str">
            <v>Breckland</v>
          </cell>
          <cell r="AK2380">
            <v>0</v>
          </cell>
          <cell r="AL2380">
            <v>0</v>
          </cell>
          <cell r="AM2380">
            <v>0</v>
          </cell>
        </row>
        <row r="2381">
          <cell r="B2381" t="str">
            <v>33UC</v>
          </cell>
          <cell r="C2381" t="str">
            <v>Broadland</v>
          </cell>
          <cell r="F2381">
            <v>10</v>
          </cell>
          <cell r="G2381">
            <v>11</v>
          </cell>
          <cell r="H2381">
            <v>39</v>
          </cell>
          <cell r="L2381">
            <v>60</v>
          </cell>
          <cell r="M2381">
            <v>0</v>
          </cell>
          <cell r="O2381" t="str">
            <v>33UC</v>
          </cell>
          <cell r="P2381" t="str">
            <v>Broadland</v>
          </cell>
          <cell r="S2381">
            <v>10</v>
          </cell>
          <cell r="T2381">
            <v>13</v>
          </cell>
          <cell r="U2381">
            <v>39</v>
          </cell>
          <cell r="Y2381">
            <v>62</v>
          </cell>
          <cell r="AA2381" t="str">
            <v>33UC</v>
          </cell>
          <cell r="AB2381" t="str">
            <v>Broadland</v>
          </cell>
          <cell r="AD2381">
            <v>0</v>
          </cell>
          <cell r="AE2381">
            <v>0</v>
          </cell>
          <cell r="AF2381">
            <v>0</v>
          </cell>
          <cell r="AG2381">
            <v>0</v>
          </cell>
          <cell r="AI2381" t="str">
            <v>33UC</v>
          </cell>
          <cell r="AJ2381" t="str">
            <v>Broadland</v>
          </cell>
          <cell r="AK2381">
            <v>0</v>
          </cell>
          <cell r="AL2381">
            <v>0</v>
          </cell>
          <cell r="AM2381">
            <v>0</v>
          </cell>
        </row>
        <row r="2382">
          <cell r="B2382" t="str">
            <v>33UD</v>
          </cell>
          <cell r="C2382" t="str">
            <v>Great Yarmouth</v>
          </cell>
          <cell r="G2382">
            <v>13</v>
          </cell>
          <cell r="H2382">
            <v>17</v>
          </cell>
          <cell r="I2382">
            <v>17</v>
          </cell>
          <cell r="L2382">
            <v>47</v>
          </cell>
          <cell r="M2382">
            <v>0</v>
          </cell>
          <cell r="O2382" t="str">
            <v>33UD</v>
          </cell>
          <cell r="P2382" t="str">
            <v>Great Yarmouth</v>
          </cell>
          <cell r="T2382">
            <v>14</v>
          </cell>
          <cell r="U2382">
            <v>17</v>
          </cell>
          <cell r="V2382">
            <v>17</v>
          </cell>
          <cell r="Y2382">
            <v>48</v>
          </cell>
          <cell r="AA2382" t="str">
            <v>33UD</v>
          </cell>
          <cell r="AB2382" t="str">
            <v>Great Yarmouth</v>
          </cell>
          <cell r="AD2382">
            <v>0</v>
          </cell>
          <cell r="AE2382">
            <v>0</v>
          </cell>
          <cell r="AF2382">
            <v>0</v>
          </cell>
          <cell r="AG2382">
            <v>0</v>
          </cell>
          <cell r="AI2382" t="str">
            <v>33UD</v>
          </cell>
          <cell r="AJ2382" t="str">
            <v>Great Yarmouth</v>
          </cell>
          <cell r="AK2382">
            <v>0</v>
          </cell>
          <cell r="AL2382">
            <v>0</v>
          </cell>
          <cell r="AM2382">
            <v>0</v>
          </cell>
        </row>
        <row r="2383">
          <cell r="B2383" t="str">
            <v>33UE</v>
          </cell>
          <cell r="C2383" t="str">
            <v>Kings Lynn and West Norfolk</v>
          </cell>
          <cell r="F2383">
            <v>17</v>
          </cell>
          <cell r="G2383">
            <v>11</v>
          </cell>
          <cell r="H2383">
            <v>70</v>
          </cell>
          <cell r="L2383">
            <v>98</v>
          </cell>
          <cell r="M2383">
            <v>0</v>
          </cell>
          <cell r="O2383" t="str">
            <v>33UE</v>
          </cell>
          <cell r="P2383" t="str">
            <v>Kings Lynn and West Norfolk</v>
          </cell>
          <cell r="S2383">
            <v>17</v>
          </cell>
          <cell r="T2383">
            <v>9</v>
          </cell>
          <cell r="U2383">
            <v>70</v>
          </cell>
          <cell r="Y2383">
            <v>96</v>
          </cell>
          <cell r="AA2383" t="str">
            <v>33UE</v>
          </cell>
          <cell r="AB2383" t="str">
            <v>Kings Lynn and West Norfolk</v>
          </cell>
          <cell r="AD2383">
            <v>15</v>
          </cell>
          <cell r="AE2383">
            <v>0</v>
          </cell>
          <cell r="AF2383">
            <v>15</v>
          </cell>
          <cell r="AG2383">
            <v>15</v>
          </cell>
          <cell r="AI2383" t="str">
            <v>33UE</v>
          </cell>
          <cell r="AJ2383" t="str">
            <v>Kings Lynn and West Norfolk</v>
          </cell>
          <cell r="AK2383">
            <v>0</v>
          </cell>
          <cell r="AL2383">
            <v>0</v>
          </cell>
          <cell r="AM2383">
            <v>0</v>
          </cell>
        </row>
        <row r="2384">
          <cell r="B2384" t="str">
            <v>33UF</v>
          </cell>
          <cell r="C2384" t="str">
            <v>North Norfolk</v>
          </cell>
          <cell r="F2384">
            <v>2</v>
          </cell>
          <cell r="G2384">
            <v>7</v>
          </cell>
          <cell r="H2384">
            <v>33</v>
          </cell>
          <cell r="L2384">
            <v>42</v>
          </cell>
          <cell r="M2384">
            <v>0</v>
          </cell>
          <cell r="O2384" t="str">
            <v>33UF</v>
          </cell>
          <cell r="P2384" t="str">
            <v>North Norfolk</v>
          </cell>
          <cell r="S2384">
            <v>2</v>
          </cell>
          <cell r="T2384">
            <v>7</v>
          </cell>
          <cell r="U2384">
            <v>33</v>
          </cell>
          <cell r="Y2384">
            <v>42</v>
          </cell>
          <cell r="AA2384" t="str">
            <v>33UF</v>
          </cell>
          <cell r="AB2384" t="str">
            <v>North Norfolk</v>
          </cell>
          <cell r="AD2384">
            <v>0</v>
          </cell>
          <cell r="AE2384">
            <v>0</v>
          </cell>
          <cell r="AF2384">
            <v>0</v>
          </cell>
          <cell r="AG2384">
            <v>0</v>
          </cell>
          <cell r="AI2384" t="str">
            <v>33UF</v>
          </cell>
          <cell r="AJ2384" t="str">
            <v>North Norfolk</v>
          </cell>
          <cell r="AK2384">
            <v>0</v>
          </cell>
          <cell r="AL2384">
            <v>0</v>
          </cell>
          <cell r="AM2384">
            <v>0</v>
          </cell>
        </row>
        <row r="2385">
          <cell r="B2385" t="str">
            <v>33UG</v>
          </cell>
          <cell r="C2385" t="str">
            <v>Norwich</v>
          </cell>
          <cell r="F2385">
            <v>59</v>
          </cell>
          <cell r="G2385">
            <v>60</v>
          </cell>
          <cell r="H2385">
            <v>179</v>
          </cell>
          <cell r="I2385">
            <v>4</v>
          </cell>
          <cell r="L2385">
            <v>318</v>
          </cell>
          <cell r="M2385">
            <v>0</v>
          </cell>
          <cell r="O2385" t="str">
            <v>33UG</v>
          </cell>
          <cell r="P2385" t="str">
            <v>Norwich</v>
          </cell>
          <cell r="S2385">
            <v>59</v>
          </cell>
          <cell r="T2385">
            <v>67</v>
          </cell>
          <cell r="U2385">
            <v>179</v>
          </cell>
          <cell r="V2385">
            <v>4</v>
          </cell>
          <cell r="Y2385">
            <v>325</v>
          </cell>
          <cell r="AA2385" t="str">
            <v>33UG</v>
          </cell>
          <cell r="AB2385" t="str">
            <v>Norwich</v>
          </cell>
          <cell r="AD2385">
            <v>2</v>
          </cell>
          <cell r="AE2385">
            <v>4</v>
          </cell>
          <cell r="AF2385">
            <v>2</v>
          </cell>
          <cell r="AG2385">
            <v>6</v>
          </cell>
          <cell r="AI2385" t="str">
            <v>33UG</v>
          </cell>
          <cell r="AJ2385" t="str">
            <v>Norwich</v>
          </cell>
          <cell r="AK2385">
            <v>16</v>
          </cell>
          <cell r="AL2385">
            <v>0</v>
          </cell>
          <cell r="AM2385">
            <v>0</v>
          </cell>
        </row>
        <row r="2386">
          <cell r="B2386" t="str">
            <v>33UH</v>
          </cell>
          <cell r="C2386" t="str">
            <v>South Norfolk</v>
          </cell>
          <cell r="D2386">
            <v>9</v>
          </cell>
          <cell r="F2386">
            <v>39</v>
          </cell>
          <cell r="G2386">
            <v>23</v>
          </cell>
          <cell r="H2386">
            <v>253</v>
          </cell>
          <cell r="I2386">
            <v>3</v>
          </cell>
          <cell r="L2386">
            <v>327</v>
          </cell>
          <cell r="M2386">
            <v>0</v>
          </cell>
          <cell r="O2386" t="str">
            <v>33UH</v>
          </cell>
          <cell r="P2386" t="str">
            <v>South Norfolk</v>
          </cell>
          <cell r="Q2386">
            <v>9</v>
          </cell>
          <cell r="S2386">
            <v>39</v>
          </cell>
          <cell r="T2386">
            <v>18</v>
          </cell>
          <cell r="U2386">
            <v>253</v>
          </cell>
          <cell r="V2386">
            <v>3</v>
          </cell>
          <cell r="Y2386">
            <v>322</v>
          </cell>
          <cell r="AA2386" t="str">
            <v>33UH</v>
          </cell>
          <cell r="AB2386" t="str">
            <v>South Norfolk</v>
          </cell>
          <cell r="AC2386">
            <v>0</v>
          </cell>
          <cell r="AD2386">
            <v>16</v>
          </cell>
          <cell r="AE2386">
            <v>56</v>
          </cell>
          <cell r="AF2386">
            <v>16</v>
          </cell>
          <cell r="AG2386">
            <v>72</v>
          </cell>
          <cell r="AI2386" t="str">
            <v>33UH</v>
          </cell>
          <cell r="AJ2386" t="str">
            <v>South Norfolk</v>
          </cell>
          <cell r="AK2386">
            <v>0</v>
          </cell>
          <cell r="AL2386">
            <v>0</v>
          </cell>
          <cell r="AM2386">
            <v>0</v>
          </cell>
        </row>
        <row r="2387">
          <cell r="B2387" t="str">
            <v>34UB</v>
          </cell>
          <cell r="C2387" t="str">
            <v>Corby</v>
          </cell>
          <cell r="D2387">
            <v>25</v>
          </cell>
          <cell r="F2387">
            <v>10</v>
          </cell>
          <cell r="G2387">
            <v>5</v>
          </cell>
          <cell r="H2387">
            <v>18</v>
          </cell>
          <cell r="L2387">
            <v>58</v>
          </cell>
          <cell r="M2387">
            <v>0</v>
          </cell>
          <cell r="O2387" t="str">
            <v>34UB</v>
          </cell>
          <cell r="P2387" t="str">
            <v>Corby</v>
          </cell>
          <cell r="Q2387">
            <v>25</v>
          </cell>
          <cell r="S2387">
            <v>10</v>
          </cell>
          <cell r="T2387">
            <v>7</v>
          </cell>
          <cell r="U2387">
            <v>18</v>
          </cell>
          <cell r="Y2387">
            <v>60</v>
          </cell>
          <cell r="AA2387" t="str">
            <v>34UB</v>
          </cell>
          <cell r="AB2387" t="str">
            <v>Corby</v>
          </cell>
          <cell r="AC2387">
            <v>0</v>
          </cell>
          <cell r="AD2387">
            <v>0</v>
          </cell>
          <cell r="AE2387">
            <v>12</v>
          </cell>
          <cell r="AF2387">
            <v>0</v>
          </cell>
          <cell r="AG2387">
            <v>12</v>
          </cell>
          <cell r="AI2387" t="str">
            <v>34UB</v>
          </cell>
          <cell r="AJ2387" t="str">
            <v>Corby</v>
          </cell>
          <cell r="AK2387">
            <v>0</v>
          </cell>
          <cell r="AL2387">
            <v>0</v>
          </cell>
          <cell r="AM2387">
            <v>0</v>
          </cell>
        </row>
        <row r="2388">
          <cell r="B2388" t="str">
            <v>34UC</v>
          </cell>
          <cell r="C2388" t="str">
            <v>Daventry</v>
          </cell>
          <cell r="F2388">
            <v>31</v>
          </cell>
          <cell r="G2388">
            <v>4</v>
          </cell>
          <cell r="H2388">
            <v>60</v>
          </cell>
          <cell r="L2388">
            <v>95</v>
          </cell>
          <cell r="M2388">
            <v>0</v>
          </cell>
          <cell r="O2388" t="str">
            <v>34UC</v>
          </cell>
          <cell r="P2388" t="str">
            <v>Daventry</v>
          </cell>
          <cell r="S2388">
            <v>31</v>
          </cell>
          <cell r="T2388">
            <v>5</v>
          </cell>
          <cell r="U2388">
            <v>60</v>
          </cell>
          <cell r="Y2388">
            <v>96</v>
          </cell>
          <cell r="AA2388" t="str">
            <v>34UC</v>
          </cell>
          <cell r="AB2388" t="str">
            <v>Daventry</v>
          </cell>
          <cell r="AD2388">
            <v>8</v>
          </cell>
          <cell r="AE2388">
            <v>9</v>
          </cell>
          <cell r="AF2388">
            <v>8</v>
          </cell>
          <cell r="AG2388">
            <v>17</v>
          </cell>
          <cell r="AI2388" t="str">
            <v>34UC</v>
          </cell>
          <cell r="AJ2388" t="str">
            <v>Daventry</v>
          </cell>
          <cell r="AK2388">
            <v>0</v>
          </cell>
          <cell r="AL2388">
            <v>0</v>
          </cell>
          <cell r="AM2388">
            <v>0</v>
          </cell>
        </row>
        <row r="2389">
          <cell r="B2389" t="str">
            <v>34UD</v>
          </cell>
          <cell r="C2389" t="str">
            <v>East Northamptonshire</v>
          </cell>
          <cell r="F2389">
            <v>4</v>
          </cell>
          <cell r="G2389">
            <v>10</v>
          </cell>
          <cell r="H2389">
            <v>4</v>
          </cell>
          <cell r="L2389">
            <v>18</v>
          </cell>
          <cell r="M2389">
            <v>0</v>
          </cell>
          <cell r="O2389" t="str">
            <v>34UD</v>
          </cell>
          <cell r="P2389" t="str">
            <v>East Northamptonshire</v>
          </cell>
          <cell r="S2389">
            <v>4</v>
          </cell>
          <cell r="T2389">
            <v>10</v>
          </cell>
          <cell r="U2389">
            <v>4</v>
          </cell>
          <cell r="Y2389">
            <v>18</v>
          </cell>
          <cell r="AA2389" t="str">
            <v>34UD</v>
          </cell>
          <cell r="AB2389" t="str">
            <v>East Northamptonshire</v>
          </cell>
          <cell r="AD2389">
            <v>0</v>
          </cell>
          <cell r="AE2389">
            <v>0</v>
          </cell>
          <cell r="AF2389">
            <v>0</v>
          </cell>
          <cell r="AG2389">
            <v>0</v>
          </cell>
          <cell r="AI2389" t="str">
            <v>34UD</v>
          </cell>
          <cell r="AJ2389" t="str">
            <v>East Northamptonshire</v>
          </cell>
          <cell r="AK2389">
            <v>0</v>
          </cell>
          <cell r="AL2389">
            <v>0</v>
          </cell>
          <cell r="AM2389">
            <v>0</v>
          </cell>
        </row>
        <row r="2390">
          <cell r="B2390" t="str">
            <v>34UE</v>
          </cell>
          <cell r="C2390" t="str">
            <v>Kettering</v>
          </cell>
          <cell r="F2390">
            <v>49</v>
          </cell>
          <cell r="G2390">
            <v>13</v>
          </cell>
          <cell r="H2390">
            <v>146</v>
          </cell>
          <cell r="L2390">
            <v>208</v>
          </cell>
          <cell r="M2390">
            <v>0</v>
          </cell>
          <cell r="O2390" t="str">
            <v>34UE</v>
          </cell>
          <cell r="P2390" t="str">
            <v>Kettering</v>
          </cell>
          <cell r="S2390">
            <v>49</v>
          </cell>
          <cell r="T2390">
            <v>15</v>
          </cell>
          <cell r="U2390">
            <v>146</v>
          </cell>
          <cell r="Y2390">
            <v>210</v>
          </cell>
          <cell r="AA2390" t="str">
            <v>34UE</v>
          </cell>
          <cell r="AB2390" t="str">
            <v>Kettering</v>
          </cell>
          <cell r="AD2390">
            <v>0</v>
          </cell>
          <cell r="AE2390">
            <v>3</v>
          </cell>
          <cell r="AF2390">
            <v>0</v>
          </cell>
          <cell r="AG2390">
            <v>3</v>
          </cell>
          <cell r="AI2390" t="str">
            <v>34UE</v>
          </cell>
          <cell r="AJ2390" t="str">
            <v>Kettering</v>
          </cell>
          <cell r="AK2390">
            <v>0</v>
          </cell>
          <cell r="AL2390">
            <v>0</v>
          </cell>
          <cell r="AM2390">
            <v>0</v>
          </cell>
        </row>
        <row r="2391">
          <cell r="B2391" t="str">
            <v>34UF</v>
          </cell>
          <cell r="C2391" t="str">
            <v>Northampton</v>
          </cell>
          <cell r="F2391">
            <v>151</v>
          </cell>
          <cell r="G2391">
            <v>44</v>
          </cell>
          <cell r="H2391">
            <v>172</v>
          </cell>
          <cell r="I2391">
            <v>5</v>
          </cell>
          <cell r="L2391">
            <v>372</v>
          </cell>
          <cell r="M2391">
            <v>0</v>
          </cell>
          <cell r="O2391" t="str">
            <v>34UF</v>
          </cell>
          <cell r="P2391" t="str">
            <v>Northampton</v>
          </cell>
          <cell r="S2391">
            <v>151</v>
          </cell>
          <cell r="T2391">
            <v>49</v>
          </cell>
          <cell r="U2391">
            <v>172</v>
          </cell>
          <cell r="V2391">
            <v>5</v>
          </cell>
          <cell r="Y2391">
            <v>377</v>
          </cell>
          <cell r="AA2391" t="str">
            <v>34UF</v>
          </cell>
          <cell r="AB2391" t="str">
            <v>Northampton</v>
          </cell>
          <cell r="AD2391">
            <v>0</v>
          </cell>
          <cell r="AE2391">
            <v>0</v>
          </cell>
          <cell r="AF2391">
            <v>0</v>
          </cell>
          <cell r="AG2391">
            <v>0</v>
          </cell>
          <cell r="AI2391" t="str">
            <v>34UF</v>
          </cell>
          <cell r="AJ2391" t="str">
            <v>Northampton</v>
          </cell>
          <cell r="AK2391">
            <v>0</v>
          </cell>
          <cell r="AL2391">
            <v>0</v>
          </cell>
          <cell r="AM2391">
            <v>0</v>
          </cell>
        </row>
        <row r="2392">
          <cell r="B2392" t="str">
            <v>34UG</v>
          </cell>
          <cell r="C2392" t="str">
            <v>South Northamptonshire</v>
          </cell>
          <cell r="F2392">
            <v>15</v>
          </cell>
          <cell r="G2392">
            <v>6</v>
          </cell>
          <cell r="H2392">
            <v>37</v>
          </cell>
          <cell r="L2392">
            <v>61</v>
          </cell>
          <cell r="M2392">
            <v>0</v>
          </cell>
          <cell r="O2392" t="str">
            <v>34UG</v>
          </cell>
          <cell r="P2392" t="str">
            <v>South Northamptonshire</v>
          </cell>
          <cell r="S2392">
            <v>15</v>
          </cell>
          <cell r="T2392">
            <v>6</v>
          </cell>
          <cell r="U2392">
            <v>30</v>
          </cell>
          <cell r="Y2392">
            <v>54</v>
          </cell>
          <cell r="AA2392" t="str">
            <v>34UG</v>
          </cell>
          <cell r="AB2392" t="str">
            <v>South Northamptonshire</v>
          </cell>
          <cell r="AD2392">
            <v>0</v>
          </cell>
          <cell r="AE2392">
            <v>0</v>
          </cell>
          <cell r="AF2392">
            <v>0</v>
          </cell>
          <cell r="AG2392">
            <v>0</v>
          </cell>
          <cell r="AI2392" t="str">
            <v>34UG</v>
          </cell>
          <cell r="AJ2392" t="str">
            <v>South Northamptonshire</v>
          </cell>
          <cell r="AK2392">
            <v>3</v>
          </cell>
          <cell r="AL2392">
            <v>0</v>
          </cell>
          <cell r="AM2392">
            <v>0</v>
          </cell>
        </row>
        <row r="2393">
          <cell r="B2393" t="str">
            <v>34UH</v>
          </cell>
          <cell r="C2393" t="str">
            <v>Wellingborough</v>
          </cell>
          <cell r="D2393">
            <v>15</v>
          </cell>
          <cell r="F2393">
            <v>10</v>
          </cell>
          <cell r="G2393">
            <v>15</v>
          </cell>
          <cell r="H2393">
            <v>45</v>
          </cell>
          <cell r="J2393">
            <v>1</v>
          </cell>
          <cell r="L2393">
            <v>86</v>
          </cell>
          <cell r="M2393">
            <v>1</v>
          </cell>
          <cell r="O2393" t="str">
            <v>34UH</v>
          </cell>
          <cell r="P2393" t="str">
            <v>Wellingborough</v>
          </cell>
          <cell r="Q2393">
            <v>15</v>
          </cell>
          <cell r="S2393">
            <v>10</v>
          </cell>
          <cell r="T2393">
            <v>17</v>
          </cell>
          <cell r="U2393">
            <v>52</v>
          </cell>
          <cell r="W2393">
            <v>1</v>
          </cell>
          <cell r="Y2393">
            <v>95</v>
          </cell>
          <cell r="AA2393" t="str">
            <v>34UH</v>
          </cell>
          <cell r="AB2393" t="str">
            <v>Wellingborough</v>
          </cell>
          <cell r="AC2393">
            <v>0</v>
          </cell>
          <cell r="AD2393">
            <v>0</v>
          </cell>
          <cell r="AE2393">
            <v>0</v>
          </cell>
          <cell r="AF2393">
            <v>0</v>
          </cell>
          <cell r="AG2393">
            <v>0</v>
          </cell>
          <cell r="AI2393" t="str">
            <v>34UH</v>
          </cell>
          <cell r="AJ2393" t="str">
            <v>Wellingborough</v>
          </cell>
          <cell r="AK2393">
            <v>0</v>
          </cell>
          <cell r="AL2393">
            <v>0</v>
          </cell>
          <cell r="AM2393">
            <v>0</v>
          </cell>
        </row>
        <row r="2394">
          <cell r="B2394" t="str">
            <v>35UB</v>
          </cell>
          <cell r="C2394" t="str">
            <v>Alnwick</v>
          </cell>
          <cell r="G2394">
            <v>0</v>
          </cell>
          <cell r="H2394">
            <v>8</v>
          </cell>
          <cell r="I2394">
            <v>9</v>
          </cell>
          <cell r="L2394">
            <v>17</v>
          </cell>
          <cell r="M2394">
            <v>0</v>
          </cell>
          <cell r="O2394" t="str">
            <v>35UB</v>
          </cell>
          <cell r="P2394" t="str">
            <v>Alnwick</v>
          </cell>
          <cell r="T2394">
            <v>0</v>
          </cell>
          <cell r="U2394">
            <v>8</v>
          </cell>
          <cell r="V2394">
            <v>9</v>
          </cell>
          <cell r="Y2394">
            <v>17</v>
          </cell>
          <cell r="AA2394" t="str">
            <v>35UB</v>
          </cell>
          <cell r="AB2394" t="str">
            <v>Alnwick</v>
          </cell>
          <cell r="AE2394">
            <v>0</v>
          </cell>
          <cell r="AF2394">
            <v>0</v>
          </cell>
          <cell r="AG2394">
            <v>0</v>
          </cell>
          <cell r="AI2394" t="str">
            <v>35UB</v>
          </cell>
          <cell r="AJ2394" t="str">
            <v>Alnwick</v>
          </cell>
          <cell r="AK2394">
            <v>0</v>
          </cell>
          <cell r="AL2394">
            <v>0</v>
          </cell>
          <cell r="AM2394">
            <v>0</v>
          </cell>
        </row>
        <row r="2395">
          <cell r="B2395" t="str">
            <v>35UD</v>
          </cell>
          <cell r="C2395" t="str">
            <v>Blyth Valley</v>
          </cell>
          <cell r="G2395">
            <v>0</v>
          </cell>
          <cell r="H2395">
            <v>8</v>
          </cell>
          <cell r="L2395">
            <v>8</v>
          </cell>
          <cell r="M2395">
            <v>0</v>
          </cell>
          <cell r="O2395" t="str">
            <v>35UD</v>
          </cell>
          <cell r="P2395" t="str">
            <v>Blyth Valley</v>
          </cell>
          <cell r="T2395">
            <v>1</v>
          </cell>
          <cell r="U2395">
            <v>8</v>
          </cell>
          <cell r="Y2395">
            <v>9</v>
          </cell>
          <cell r="AA2395" t="str">
            <v>35UD</v>
          </cell>
          <cell r="AB2395" t="str">
            <v>Blyth Valley</v>
          </cell>
          <cell r="AE2395">
            <v>0</v>
          </cell>
          <cell r="AF2395">
            <v>0</v>
          </cell>
          <cell r="AG2395">
            <v>0</v>
          </cell>
          <cell r="AI2395" t="str">
            <v>35UD</v>
          </cell>
          <cell r="AJ2395" t="str">
            <v>Blyth Valley</v>
          </cell>
          <cell r="AK2395">
            <v>0</v>
          </cell>
          <cell r="AL2395">
            <v>0</v>
          </cell>
          <cell r="AM2395">
            <v>0</v>
          </cell>
        </row>
        <row r="2396">
          <cell r="B2396" t="str">
            <v>35UE</v>
          </cell>
          <cell r="C2396" t="str">
            <v>Castle Morpeth</v>
          </cell>
          <cell r="G2396">
            <v>1</v>
          </cell>
          <cell r="H2396">
            <v>2</v>
          </cell>
          <cell r="L2396">
            <v>3</v>
          </cell>
          <cell r="M2396">
            <v>0</v>
          </cell>
          <cell r="O2396" t="str">
            <v>35UE</v>
          </cell>
          <cell r="P2396" t="str">
            <v>Castle Morpeth</v>
          </cell>
          <cell r="T2396">
            <v>1</v>
          </cell>
          <cell r="U2396">
            <v>2</v>
          </cell>
          <cell r="Y2396">
            <v>3</v>
          </cell>
          <cell r="AA2396" t="str">
            <v>35UE</v>
          </cell>
          <cell r="AB2396" t="str">
            <v>Castle Morpeth</v>
          </cell>
          <cell r="AD2396">
            <v>0</v>
          </cell>
          <cell r="AE2396">
            <v>0</v>
          </cell>
          <cell r="AF2396">
            <v>0</v>
          </cell>
          <cell r="AG2396">
            <v>0</v>
          </cell>
          <cell r="AI2396" t="str">
            <v>35UE</v>
          </cell>
          <cell r="AJ2396" t="str">
            <v>Castle Morpeth</v>
          </cell>
          <cell r="AK2396">
            <v>0</v>
          </cell>
          <cell r="AL2396">
            <v>0</v>
          </cell>
          <cell r="AM2396">
            <v>0</v>
          </cell>
        </row>
        <row r="2397">
          <cell r="B2397" t="str">
            <v>35UF</v>
          </cell>
          <cell r="C2397" t="str">
            <v>Tynedale</v>
          </cell>
          <cell r="F2397">
            <v>6</v>
          </cell>
          <cell r="G2397">
            <v>2</v>
          </cell>
          <cell r="H2397">
            <v>38</v>
          </cell>
          <cell r="I2397">
            <v>4</v>
          </cell>
          <cell r="L2397">
            <v>50</v>
          </cell>
          <cell r="M2397">
            <v>0</v>
          </cell>
          <cell r="O2397" t="str">
            <v>35UF</v>
          </cell>
          <cell r="P2397" t="str">
            <v>Tynedale</v>
          </cell>
          <cell r="S2397">
            <v>6</v>
          </cell>
          <cell r="T2397">
            <v>2</v>
          </cell>
          <cell r="U2397">
            <v>38</v>
          </cell>
          <cell r="V2397">
            <v>4</v>
          </cell>
          <cell r="Y2397">
            <v>50</v>
          </cell>
          <cell r="AA2397" t="str">
            <v>35UF</v>
          </cell>
          <cell r="AB2397" t="str">
            <v>Tynedale</v>
          </cell>
          <cell r="AD2397">
            <v>0</v>
          </cell>
          <cell r="AE2397">
            <v>0</v>
          </cell>
          <cell r="AF2397">
            <v>0</v>
          </cell>
          <cell r="AG2397">
            <v>0</v>
          </cell>
          <cell r="AI2397" t="str">
            <v>35UF</v>
          </cell>
          <cell r="AJ2397" t="str">
            <v>Tynedale</v>
          </cell>
          <cell r="AK2397">
            <v>0</v>
          </cell>
          <cell r="AL2397">
            <v>0</v>
          </cell>
          <cell r="AM2397">
            <v>0</v>
          </cell>
        </row>
        <row r="2398">
          <cell r="B2398" t="str">
            <v>35UG</v>
          </cell>
          <cell r="C2398" t="str">
            <v>Wansbeck</v>
          </cell>
          <cell r="D2398">
            <v>6</v>
          </cell>
          <cell r="G2398">
            <v>0</v>
          </cell>
          <cell r="H2398">
            <v>68</v>
          </cell>
          <cell r="L2398">
            <v>74</v>
          </cell>
          <cell r="M2398">
            <v>0</v>
          </cell>
          <cell r="O2398" t="str">
            <v>35UG</v>
          </cell>
          <cell r="P2398" t="str">
            <v>Wansbeck</v>
          </cell>
          <cell r="Q2398">
            <v>6</v>
          </cell>
          <cell r="T2398">
            <v>0</v>
          </cell>
          <cell r="U2398">
            <v>68</v>
          </cell>
          <cell r="Y2398">
            <v>74</v>
          </cell>
          <cell r="AA2398" t="str">
            <v>35UG</v>
          </cell>
          <cell r="AB2398" t="str">
            <v>Wansbeck</v>
          </cell>
          <cell r="AC2398">
            <v>0</v>
          </cell>
          <cell r="AE2398">
            <v>0</v>
          </cell>
          <cell r="AF2398">
            <v>0</v>
          </cell>
          <cell r="AG2398">
            <v>0</v>
          </cell>
          <cell r="AI2398" t="str">
            <v>35UG</v>
          </cell>
          <cell r="AJ2398" t="str">
            <v>Wansbeck</v>
          </cell>
          <cell r="AK2398">
            <v>0</v>
          </cell>
          <cell r="AL2398">
            <v>0</v>
          </cell>
          <cell r="AM2398">
            <v>0</v>
          </cell>
        </row>
        <row r="2399">
          <cell r="B2399" t="str">
            <v>36UB</v>
          </cell>
          <cell r="C2399" t="str">
            <v>Craven</v>
          </cell>
          <cell r="G2399">
            <v>2</v>
          </cell>
          <cell r="H2399">
            <v>20</v>
          </cell>
          <cell r="L2399">
            <v>22</v>
          </cell>
          <cell r="M2399">
            <v>0</v>
          </cell>
          <cell r="O2399" t="str">
            <v>36UB</v>
          </cell>
          <cell r="P2399" t="str">
            <v>Craven</v>
          </cell>
          <cell r="T2399">
            <v>2</v>
          </cell>
          <cell r="U2399">
            <v>20</v>
          </cell>
          <cell r="Y2399">
            <v>22</v>
          </cell>
          <cell r="AA2399" t="str">
            <v>36UB</v>
          </cell>
          <cell r="AB2399" t="str">
            <v>Craven</v>
          </cell>
          <cell r="AD2399">
            <v>0</v>
          </cell>
          <cell r="AE2399">
            <v>0</v>
          </cell>
          <cell r="AF2399">
            <v>0</v>
          </cell>
          <cell r="AG2399">
            <v>0</v>
          </cell>
          <cell r="AI2399" t="str">
            <v>36UB</v>
          </cell>
          <cell r="AJ2399" t="str">
            <v>Craven</v>
          </cell>
          <cell r="AK2399">
            <v>0</v>
          </cell>
          <cell r="AL2399">
            <v>0</v>
          </cell>
          <cell r="AM2399">
            <v>0</v>
          </cell>
        </row>
        <row r="2400">
          <cell r="B2400" t="str">
            <v>36UC</v>
          </cell>
          <cell r="C2400" t="str">
            <v>Hambleton</v>
          </cell>
          <cell r="F2400">
            <v>10</v>
          </cell>
          <cell r="G2400">
            <v>8</v>
          </cell>
          <cell r="H2400">
            <v>32</v>
          </cell>
          <cell r="I2400">
            <v>10</v>
          </cell>
          <cell r="L2400">
            <v>60</v>
          </cell>
          <cell r="M2400">
            <v>0</v>
          </cell>
          <cell r="O2400" t="str">
            <v>36UC</v>
          </cell>
          <cell r="P2400" t="str">
            <v>Hambleton</v>
          </cell>
          <cell r="S2400">
            <v>10</v>
          </cell>
          <cell r="T2400">
            <v>8</v>
          </cell>
          <cell r="U2400">
            <v>32</v>
          </cell>
          <cell r="V2400">
            <v>10</v>
          </cell>
          <cell r="Y2400">
            <v>60</v>
          </cell>
          <cell r="AA2400" t="str">
            <v>36UC</v>
          </cell>
          <cell r="AB2400" t="str">
            <v>Hambleton</v>
          </cell>
          <cell r="AD2400">
            <v>0</v>
          </cell>
          <cell r="AE2400">
            <v>0</v>
          </cell>
          <cell r="AF2400">
            <v>0</v>
          </cell>
          <cell r="AG2400">
            <v>0</v>
          </cell>
          <cell r="AI2400" t="str">
            <v>36UC</v>
          </cell>
          <cell r="AJ2400" t="str">
            <v>Hambleton</v>
          </cell>
          <cell r="AK2400">
            <v>0</v>
          </cell>
          <cell r="AL2400">
            <v>0</v>
          </cell>
          <cell r="AM2400">
            <v>0</v>
          </cell>
        </row>
        <row r="2401">
          <cell r="B2401" t="str">
            <v>36UD</v>
          </cell>
          <cell r="C2401" t="str">
            <v>Harrogate</v>
          </cell>
          <cell r="F2401">
            <v>4</v>
          </cell>
          <cell r="G2401">
            <v>16</v>
          </cell>
          <cell r="H2401">
            <v>21</v>
          </cell>
          <cell r="I2401">
            <v>14</v>
          </cell>
          <cell r="L2401">
            <v>55</v>
          </cell>
          <cell r="M2401">
            <v>0</v>
          </cell>
          <cell r="O2401" t="str">
            <v>36UD</v>
          </cell>
          <cell r="P2401" t="str">
            <v>Harrogate</v>
          </cell>
          <cell r="S2401">
            <v>4</v>
          </cell>
          <cell r="T2401">
            <v>13</v>
          </cell>
          <cell r="U2401">
            <v>21</v>
          </cell>
          <cell r="V2401">
            <v>14</v>
          </cell>
          <cell r="Y2401">
            <v>52</v>
          </cell>
          <cell r="AA2401" t="str">
            <v>36UD</v>
          </cell>
          <cell r="AB2401" t="str">
            <v>Harrogate</v>
          </cell>
          <cell r="AD2401">
            <v>0</v>
          </cell>
          <cell r="AE2401">
            <v>0</v>
          </cell>
          <cell r="AF2401">
            <v>0</v>
          </cell>
          <cell r="AG2401">
            <v>0</v>
          </cell>
          <cell r="AI2401" t="str">
            <v>36UD</v>
          </cell>
          <cell r="AJ2401" t="str">
            <v>Harrogate</v>
          </cell>
          <cell r="AK2401">
            <v>0</v>
          </cell>
          <cell r="AL2401">
            <v>0</v>
          </cell>
          <cell r="AM2401">
            <v>0</v>
          </cell>
        </row>
        <row r="2402">
          <cell r="B2402" t="str">
            <v>36UE</v>
          </cell>
          <cell r="C2402" t="str">
            <v>Richmondshire</v>
          </cell>
          <cell r="G2402">
            <v>13</v>
          </cell>
          <cell r="H2402">
            <v>5</v>
          </cell>
          <cell r="I2402">
            <v>16</v>
          </cell>
          <cell r="L2402">
            <v>34</v>
          </cell>
          <cell r="M2402">
            <v>0</v>
          </cell>
          <cell r="O2402" t="str">
            <v>36UE</v>
          </cell>
          <cell r="P2402" t="str">
            <v>Richmondshire</v>
          </cell>
          <cell r="T2402">
            <v>10</v>
          </cell>
          <cell r="U2402">
            <v>5</v>
          </cell>
          <cell r="V2402">
            <v>16</v>
          </cell>
          <cell r="Y2402">
            <v>31</v>
          </cell>
          <cell r="AA2402" t="str">
            <v>36UE</v>
          </cell>
          <cell r="AB2402" t="str">
            <v>Richmondshire</v>
          </cell>
          <cell r="AD2402">
            <v>0</v>
          </cell>
          <cell r="AE2402">
            <v>0</v>
          </cell>
          <cell r="AF2402">
            <v>0</v>
          </cell>
          <cell r="AG2402">
            <v>0</v>
          </cell>
          <cell r="AI2402" t="str">
            <v>36UE</v>
          </cell>
          <cell r="AJ2402" t="str">
            <v>Richmondshire</v>
          </cell>
          <cell r="AK2402">
            <v>0</v>
          </cell>
          <cell r="AL2402">
            <v>0</v>
          </cell>
          <cell r="AM2402">
            <v>0</v>
          </cell>
        </row>
        <row r="2403">
          <cell r="B2403" t="str">
            <v>36UF</v>
          </cell>
          <cell r="C2403" t="str">
            <v>Ryedale</v>
          </cell>
          <cell r="G2403">
            <v>0</v>
          </cell>
          <cell r="H2403">
            <v>49</v>
          </cell>
          <cell r="I2403">
            <v>6</v>
          </cell>
          <cell r="L2403">
            <v>55</v>
          </cell>
          <cell r="M2403">
            <v>0</v>
          </cell>
          <cell r="O2403" t="str">
            <v>36UF</v>
          </cell>
          <cell r="P2403" t="str">
            <v>Ryedale</v>
          </cell>
          <cell r="T2403">
            <v>0</v>
          </cell>
          <cell r="U2403">
            <v>49</v>
          </cell>
          <cell r="V2403">
            <v>6</v>
          </cell>
          <cell r="Y2403">
            <v>55</v>
          </cell>
          <cell r="AA2403" t="str">
            <v>36UF</v>
          </cell>
          <cell r="AB2403" t="str">
            <v>Ryedale</v>
          </cell>
          <cell r="AE2403">
            <v>44</v>
          </cell>
          <cell r="AF2403">
            <v>0</v>
          </cell>
          <cell r="AG2403">
            <v>44</v>
          </cell>
          <cell r="AI2403" t="str">
            <v>36UF</v>
          </cell>
          <cell r="AJ2403" t="str">
            <v>Ryedale</v>
          </cell>
          <cell r="AK2403">
            <v>0</v>
          </cell>
          <cell r="AL2403">
            <v>0</v>
          </cell>
          <cell r="AM2403">
            <v>0</v>
          </cell>
        </row>
        <row r="2404">
          <cell r="B2404" t="str">
            <v>36UG</v>
          </cell>
          <cell r="C2404" t="str">
            <v>Scarborough</v>
          </cell>
          <cell r="G2404">
            <v>4</v>
          </cell>
          <cell r="H2404">
            <v>18</v>
          </cell>
          <cell r="I2404">
            <v>5</v>
          </cell>
          <cell r="L2404">
            <v>27</v>
          </cell>
          <cell r="M2404">
            <v>0</v>
          </cell>
          <cell r="O2404" t="str">
            <v>36UG</v>
          </cell>
          <cell r="P2404" t="str">
            <v>Scarborough</v>
          </cell>
          <cell r="T2404">
            <v>4</v>
          </cell>
          <cell r="U2404">
            <v>18</v>
          </cell>
          <cell r="V2404">
            <v>5</v>
          </cell>
          <cell r="Y2404">
            <v>27</v>
          </cell>
          <cell r="AA2404" t="str">
            <v>36UG</v>
          </cell>
          <cell r="AB2404" t="str">
            <v>Scarborough</v>
          </cell>
          <cell r="AD2404">
            <v>0</v>
          </cell>
          <cell r="AE2404">
            <v>0</v>
          </cell>
          <cell r="AF2404">
            <v>0</v>
          </cell>
          <cell r="AG2404">
            <v>0</v>
          </cell>
          <cell r="AI2404" t="str">
            <v>36UG</v>
          </cell>
          <cell r="AJ2404" t="str">
            <v>Scarborough</v>
          </cell>
          <cell r="AK2404">
            <v>0</v>
          </cell>
          <cell r="AL2404">
            <v>0</v>
          </cell>
          <cell r="AM2404">
            <v>0</v>
          </cell>
        </row>
        <row r="2405">
          <cell r="B2405" t="str">
            <v>36UH</v>
          </cell>
          <cell r="C2405" t="str">
            <v>Selby</v>
          </cell>
          <cell r="F2405">
            <v>1</v>
          </cell>
          <cell r="G2405">
            <v>6</v>
          </cell>
          <cell r="H2405">
            <v>10</v>
          </cell>
          <cell r="I2405">
            <v>3</v>
          </cell>
          <cell r="L2405">
            <v>20</v>
          </cell>
          <cell r="M2405">
            <v>0</v>
          </cell>
          <cell r="O2405" t="str">
            <v>36UH</v>
          </cell>
          <cell r="P2405" t="str">
            <v>Selby</v>
          </cell>
          <cell r="S2405">
            <v>1</v>
          </cell>
          <cell r="T2405">
            <v>5</v>
          </cell>
          <cell r="U2405">
            <v>10</v>
          </cell>
          <cell r="V2405">
            <v>3</v>
          </cell>
          <cell r="Y2405">
            <v>19</v>
          </cell>
          <cell r="AA2405" t="str">
            <v>36UH</v>
          </cell>
          <cell r="AB2405" t="str">
            <v>Selby</v>
          </cell>
          <cell r="AD2405">
            <v>0</v>
          </cell>
          <cell r="AE2405">
            <v>0</v>
          </cell>
          <cell r="AF2405">
            <v>0</v>
          </cell>
          <cell r="AG2405">
            <v>0</v>
          </cell>
          <cell r="AI2405" t="str">
            <v>36UH</v>
          </cell>
          <cell r="AJ2405" t="str">
            <v>Selby</v>
          </cell>
          <cell r="AK2405">
            <v>0</v>
          </cell>
          <cell r="AL2405">
            <v>0</v>
          </cell>
          <cell r="AM2405">
            <v>0</v>
          </cell>
        </row>
        <row r="2406">
          <cell r="B2406" t="str">
            <v>37UB</v>
          </cell>
          <cell r="C2406" t="str">
            <v>Ashfield</v>
          </cell>
          <cell r="F2406">
            <v>24</v>
          </cell>
          <cell r="G2406">
            <v>1</v>
          </cell>
          <cell r="H2406">
            <v>81</v>
          </cell>
          <cell r="L2406">
            <v>106</v>
          </cell>
          <cell r="M2406">
            <v>0</v>
          </cell>
          <cell r="O2406" t="str">
            <v>37UB</v>
          </cell>
          <cell r="P2406" t="str">
            <v>Ashfield</v>
          </cell>
          <cell r="S2406">
            <v>24</v>
          </cell>
          <cell r="T2406">
            <v>1</v>
          </cell>
          <cell r="U2406">
            <v>81</v>
          </cell>
          <cell r="Y2406">
            <v>106</v>
          </cell>
          <cell r="AA2406" t="str">
            <v>37UB</v>
          </cell>
          <cell r="AB2406" t="str">
            <v>Ashfield</v>
          </cell>
          <cell r="AD2406">
            <v>10</v>
          </cell>
          <cell r="AE2406">
            <v>21</v>
          </cell>
          <cell r="AF2406">
            <v>10</v>
          </cell>
          <cell r="AG2406">
            <v>31</v>
          </cell>
          <cell r="AI2406" t="str">
            <v>37UB</v>
          </cell>
          <cell r="AJ2406" t="str">
            <v>Ashfield</v>
          </cell>
          <cell r="AK2406">
            <v>0</v>
          </cell>
          <cell r="AL2406">
            <v>0</v>
          </cell>
          <cell r="AM2406">
            <v>0</v>
          </cell>
        </row>
        <row r="2407">
          <cell r="B2407" t="str">
            <v>37UC</v>
          </cell>
          <cell r="C2407" t="str">
            <v>Bassetlaw</v>
          </cell>
          <cell r="F2407">
            <v>13</v>
          </cell>
          <cell r="G2407">
            <v>1</v>
          </cell>
          <cell r="H2407">
            <v>8</v>
          </cell>
          <cell r="I2407">
            <v>3</v>
          </cell>
          <cell r="L2407">
            <v>25</v>
          </cell>
          <cell r="M2407">
            <v>0</v>
          </cell>
          <cell r="O2407" t="str">
            <v>37UC</v>
          </cell>
          <cell r="P2407" t="str">
            <v>Bassetlaw</v>
          </cell>
          <cell r="S2407">
            <v>13</v>
          </cell>
          <cell r="T2407">
            <v>1</v>
          </cell>
          <cell r="U2407">
            <v>8</v>
          </cell>
          <cell r="V2407">
            <v>3</v>
          </cell>
          <cell r="Y2407">
            <v>25</v>
          </cell>
          <cell r="AA2407" t="str">
            <v>37UC</v>
          </cell>
          <cell r="AB2407" t="str">
            <v>Bassetlaw</v>
          </cell>
          <cell r="AD2407">
            <v>0</v>
          </cell>
          <cell r="AE2407">
            <v>0</v>
          </cell>
          <cell r="AF2407">
            <v>0</v>
          </cell>
          <cell r="AG2407">
            <v>0</v>
          </cell>
          <cell r="AI2407" t="str">
            <v>37UC</v>
          </cell>
          <cell r="AJ2407" t="str">
            <v>Bassetlaw</v>
          </cell>
          <cell r="AK2407">
            <v>0</v>
          </cell>
          <cell r="AL2407">
            <v>0</v>
          </cell>
          <cell r="AM2407">
            <v>0</v>
          </cell>
        </row>
        <row r="2408">
          <cell r="B2408" t="str">
            <v>37UD</v>
          </cell>
          <cell r="C2408" t="str">
            <v>Broxtowe</v>
          </cell>
          <cell r="G2408">
            <v>0</v>
          </cell>
          <cell r="H2408">
            <v>13</v>
          </cell>
          <cell r="L2408">
            <v>13</v>
          </cell>
          <cell r="M2408">
            <v>0</v>
          </cell>
          <cell r="O2408" t="str">
            <v>37UD</v>
          </cell>
          <cell r="P2408" t="str">
            <v>Broxtowe</v>
          </cell>
          <cell r="T2408">
            <v>1</v>
          </cell>
          <cell r="U2408">
            <v>13</v>
          </cell>
          <cell r="Y2408">
            <v>14</v>
          </cell>
          <cell r="AA2408" t="str">
            <v>37UD</v>
          </cell>
          <cell r="AB2408" t="str">
            <v>Broxtowe</v>
          </cell>
          <cell r="AE2408">
            <v>0</v>
          </cell>
          <cell r="AF2408">
            <v>0</v>
          </cell>
          <cell r="AG2408">
            <v>0</v>
          </cell>
          <cell r="AI2408" t="str">
            <v>37UD</v>
          </cell>
          <cell r="AJ2408" t="str">
            <v>Broxtowe</v>
          </cell>
          <cell r="AK2408">
            <v>0</v>
          </cell>
          <cell r="AL2408">
            <v>0</v>
          </cell>
          <cell r="AM2408">
            <v>0</v>
          </cell>
        </row>
        <row r="2409">
          <cell r="B2409" t="str">
            <v>37UE</v>
          </cell>
          <cell r="C2409" t="str">
            <v>Gedling</v>
          </cell>
          <cell r="F2409">
            <v>10</v>
          </cell>
          <cell r="G2409">
            <v>4</v>
          </cell>
          <cell r="H2409">
            <v>13</v>
          </cell>
          <cell r="L2409">
            <v>27</v>
          </cell>
          <cell r="M2409">
            <v>0</v>
          </cell>
          <cell r="O2409" t="str">
            <v>37UE</v>
          </cell>
          <cell r="P2409" t="str">
            <v>Gedling</v>
          </cell>
          <cell r="S2409">
            <v>10</v>
          </cell>
          <cell r="T2409">
            <v>7</v>
          </cell>
          <cell r="U2409">
            <v>13</v>
          </cell>
          <cell r="Y2409">
            <v>30</v>
          </cell>
          <cell r="AA2409" t="str">
            <v>37UE</v>
          </cell>
          <cell r="AB2409" t="str">
            <v>Gedling</v>
          </cell>
          <cell r="AD2409">
            <v>0</v>
          </cell>
          <cell r="AE2409">
            <v>0</v>
          </cell>
          <cell r="AF2409">
            <v>0</v>
          </cell>
          <cell r="AG2409">
            <v>0</v>
          </cell>
          <cell r="AI2409" t="str">
            <v>37UE</v>
          </cell>
          <cell r="AJ2409" t="str">
            <v>Gedling</v>
          </cell>
          <cell r="AK2409">
            <v>0</v>
          </cell>
          <cell r="AL2409">
            <v>0</v>
          </cell>
          <cell r="AM2409">
            <v>0</v>
          </cell>
        </row>
        <row r="2410">
          <cell r="B2410" t="str">
            <v>37UF</v>
          </cell>
          <cell r="C2410" t="str">
            <v>Mansfield</v>
          </cell>
          <cell r="F2410">
            <v>25</v>
          </cell>
          <cell r="G2410">
            <v>4</v>
          </cell>
          <cell r="H2410">
            <v>26</v>
          </cell>
          <cell r="I2410">
            <v>3</v>
          </cell>
          <cell r="L2410">
            <v>58</v>
          </cell>
          <cell r="M2410">
            <v>0</v>
          </cell>
          <cell r="O2410" t="str">
            <v>37UF</v>
          </cell>
          <cell r="P2410" t="str">
            <v>Mansfield</v>
          </cell>
          <cell r="S2410">
            <v>25</v>
          </cell>
          <cell r="T2410">
            <v>5</v>
          </cell>
          <cell r="U2410">
            <v>26</v>
          </cell>
          <cell r="V2410">
            <v>3</v>
          </cell>
          <cell r="Y2410">
            <v>59</v>
          </cell>
          <cell r="AA2410" t="str">
            <v>37UF</v>
          </cell>
          <cell r="AB2410" t="str">
            <v>Mansfield</v>
          </cell>
          <cell r="AD2410">
            <v>0</v>
          </cell>
          <cell r="AE2410">
            <v>0</v>
          </cell>
          <cell r="AF2410">
            <v>0</v>
          </cell>
          <cell r="AG2410">
            <v>0</v>
          </cell>
          <cell r="AI2410" t="str">
            <v>37UF</v>
          </cell>
          <cell r="AJ2410" t="str">
            <v>Mansfield</v>
          </cell>
          <cell r="AK2410">
            <v>0</v>
          </cell>
          <cell r="AL2410">
            <v>0</v>
          </cell>
          <cell r="AM2410">
            <v>0</v>
          </cell>
        </row>
        <row r="2411">
          <cell r="B2411" t="str">
            <v>37UG</v>
          </cell>
          <cell r="C2411" t="str">
            <v>Newark and Sherwood</v>
          </cell>
          <cell r="F2411">
            <v>6</v>
          </cell>
          <cell r="G2411">
            <v>2</v>
          </cell>
          <cell r="H2411">
            <v>28</v>
          </cell>
          <cell r="J2411">
            <v>2</v>
          </cell>
          <cell r="L2411">
            <v>38</v>
          </cell>
          <cell r="M2411">
            <v>2</v>
          </cell>
          <cell r="O2411" t="str">
            <v>37UG</v>
          </cell>
          <cell r="P2411" t="str">
            <v>Newark and Sherwood</v>
          </cell>
          <cell r="S2411">
            <v>6</v>
          </cell>
          <cell r="T2411">
            <v>0</v>
          </cell>
          <cell r="U2411">
            <v>28</v>
          </cell>
          <cell r="W2411">
            <v>2</v>
          </cell>
          <cell r="Y2411">
            <v>36</v>
          </cell>
          <cell r="AA2411" t="str">
            <v>37UG</v>
          </cell>
          <cell r="AB2411" t="str">
            <v>Newark and Sherwood</v>
          </cell>
          <cell r="AD2411">
            <v>2</v>
          </cell>
          <cell r="AE2411">
            <v>0</v>
          </cell>
          <cell r="AF2411">
            <v>2</v>
          </cell>
          <cell r="AG2411">
            <v>2</v>
          </cell>
          <cell r="AI2411" t="str">
            <v>37UG</v>
          </cell>
          <cell r="AJ2411" t="str">
            <v>Newark and Sherwood</v>
          </cell>
          <cell r="AK2411">
            <v>0</v>
          </cell>
          <cell r="AL2411">
            <v>0</v>
          </cell>
          <cell r="AM2411">
            <v>0</v>
          </cell>
        </row>
        <row r="2412">
          <cell r="B2412" t="str">
            <v>37UJ</v>
          </cell>
          <cell r="C2412" t="str">
            <v>Rushcliffe</v>
          </cell>
          <cell r="F2412">
            <v>10</v>
          </cell>
          <cell r="G2412">
            <v>1</v>
          </cell>
          <cell r="H2412">
            <v>44</v>
          </cell>
          <cell r="I2412">
            <v>9</v>
          </cell>
          <cell r="L2412">
            <v>64</v>
          </cell>
          <cell r="M2412">
            <v>0</v>
          </cell>
          <cell r="O2412" t="str">
            <v>37UJ</v>
          </cell>
          <cell r="P2412" t="str">
            <v>Rushcliffe</v>
          </cell>
          <cell r="S2412">
            <v>10</v>
          </cell>
          <cell r="T2412">
            <v>0</v>
          </cell>
          <cell r="U2412">
            <v>44</v>
          </cell>
          <cell r="V2412">
            <v>9</v>
          </cell>
          <cell r="Y2412">
            <v>63</v>
          </cell>
          <cell r="AA2412" t="str">
            <v>37UJ</v>
          </cell>
          <cell r="AB2412" t="str">
            <v>Rushcliffe</v>
          </cell>
          <cell r="AD2412">
            <v>0</v>
          </cell>
          <cell r="AE2412">
            <v>0</v>
          </cell>
          <cell r="AF2412">
            <v>0</v>
          </cell>
          <cell r="AG2412">
            <v>0</v>
          </cell>
          <cell r="AI2412" t="str">
            <v>37UJ</v>
          </cell>
          <cell r="AJ2412" t="str">
            <v>Rushcliffe</v>
          </cell>
          <cell r="AK2412">
            <v>0</v>
          </cell>
          <cell r="AL2412">
            <v>0</v>
          </cell>
          <cell r="AM2412">
            <v>0</v>
          </cell>
        </row>
        <row r="2413">
          <cell r="B2413" t="str">
            <v>38UB</v>
          </cell>
          <cell r="C2413" t="str">
            <v>Cherwell</v>
          </cell>
          <cell r="G2413">
            <v>41</v>
          </cell>
          <cell r="H2413">
            <v>43</v>
          </cell>
          <cell r="L2413">
            <v>84</v>
          </cell>
          <cell r="M2413">
            <v>0</v>
          </cell>
          <cell r="O2413" t="str">
            <v>38UB</v>
          </cell>
          <cell r="P2413" t="str">
            <v>Cherwell</v>
          </cell>
          <cell r="T2413">
            <v>40</v>
          </cell>
          <cell r="U2413">
            <v>43</v>
          </cell>
          <cell r="Y2413">
            <v>83</v>
          </cell>
          <cell r="AA2413" t="str">
            <v>38UB</v>
          </cell>
          <cell r="AB2413" t="str">
            <v>Cherwell</v>
          </cell>
          <cell r="AD2413">
            <v>0</v>
          </cell>
          <cell r="AE2413">
            <v>0</v>
          </cell>
          <cell r="AF2413">
            <v>0</v>
          </cell>
          <cell r="AG2413">
            <v>0</v>
          </cell>
          <cell r="AI2413" t="str">
            <v>38UB</v>
          </cell>
          <cell r="AJ2413" t="str">
            <v>Cherwell</v>
          </cell>
          <cell r="AK2413">
            <v>0</v>
          </cell>
          <cell r="AL2413">
            <v>0</v>
          </cell>
          <cell r="AM2413">
            <v>0</v>
          </cell>
        </row>
        <row r="2414">
          <cell r="B2414" t="str">
            <v>38UC</v>
          </cell>
          <cell r="C2414" t="str">
            <v>Oxford</v>
          </cell>
          <cell r="F2414">
            <v>41</v>
          </cell>
          <cell r="G2414">
            <v>66</v>
          </cell>
          <cell r="H2414">
            <v>116</v>
          </cell>
          <cell r="L2414">
            <v>226</v>
          </cell>
          <cell r="M2414">
            <v>0</v>
          </cell>
          <cell r="O2414" t="str">
            <v>38UC</v>
          </cell>
          <cell r="P2414" t="str">
            <v>Oxford</v>
          </cell>
          <cell r="S2414">
            <v>41</v>
          </cell>
          <cell r="T2414">
            <v>55</v>
          </cell>
          <cell r="U2414">
            <v>116</v>
          </cell>
          <cell r="Y2414">
            <v>215</v>
          </cell>
          <cell r="AA2414" t="str">
            <v>38UC</v>
          </cell>
          <cell r="AB2414" t="str">
            <v>Oxford</v>
          </cell>
          <cell r="AD2414">
            <v>0</v>
          </cell>
          <cell r="AE2414">
            <v>0</v>
          </cell>
          <cell r="AF2414">
            <v>0</v>
          </cell>
          <cell r="AG2414">
            <v>0</v>
          </cell>
          <cell r="AI2414" t="str">
            <v>38UC</v>
          </cell>
          <cell r="AJ2414" t="str">
            <v>Oxford</v>
          </cell>
          <cell r="AK2414">
            <v>0</v>
          </cell>
          <cell r="AL2414">
            <v>0</v>
          </cell>
          <cell r="AM2414">
            <v>0</v>
          </cell>
        </row>
        <row r="2415">
          <cell r="B2415" t="str">
            <v>38UD</v>
          </cell>
          <cell r="C2415" t="str">
            <v>South Oxfordshire</v>
          </cell>
          <cell r="F2415">
            <v>31</v>
          </cell>
          <cell r="G2415">
            <v>24</v>
          </cell>
          <cell r="H2415">
            <v>117</v>
          </cell>
          <cell r="L2415">
            <v>172</v>
          </cell>
          <cell r="M2415">
            <v>0</v>
          </cell>
          <cell r="O2415" t="str">
            <v>38UD</v>
          </cell>
          <cell r="P2415" t="str">
            <v>South Oxfordshire</v>
          </cell>
          <cell r="S2415">
            <v>31</v>
          </cell>
          <cell r="T2415">
            <v>19</v>
          </cell>
          <cell r="U2415">
            <v>117</v>
          </cell>
          <cell r="Y2415">
            <v>167</v>
          </cell>
          <cell r="AA2415" t="str">
            <v>38UD</v>
          </cell>
          <cell r="AB2415" t="str">
            <v>South Oxfordshire</v>
          </cell>
          <cell r="AD2415">
            <v>0</v>
          </cell>
          <cell r="AE2415">
            <v>0</v>
          </cell>
          <cell r="AF2415">
            <v>0</v>
          </cell>
          <cell r="AG2415">
            <v>0</v>
          </cell>
          <cell r="AI2415" t="str">
            <v>38UD</v>
          </cell>
          <cell r="AJ2415" t="str">
            <v>South Oxfordshire</v>
          </cell>
          <cell r="AK2415">
            <v>0</v>
          </cell>
          <cell r="AL2415">
            <v>0</v>
          </cell>
          <cell r="AM2415">
            <v>0</v>
          </cell>
        </row>
        <row r="2416">
          <cell r="B2416" t="str">
            <v>38UE</v>
          </cell>
          <cell r="C2416" t="str">
            <v>Vale of the White Horse</v>
          </cell>
          <cell r="D2416">
            <v>55</v>
          </cell>
          <cell r="F2416">
            <v>6</v>
          </cell>
          <cell r="G2416">
            <v>23</v>
          </cell>
          <cell r="H2416">
            <v>42</v>
          </cell>
          <cell r="J2416">
            <v>1</v>
          </cell>
          <cell r="L2416">
            <v>131</v>
          </cell>
          <cell r="M2416">
            <v>1</v>
          </cell>
          <cell r="O2416" t="str">
            <v>38UE</v>
          </cell>
          <cell r="P2416" t="str">
            <v>Vale of the White Horse</v>
          </cell>
          <cell r="Q2416">
            <v>66</v>
          </cell>
          <cell r="S2416">
            <v>6</v>
          </cell>
          <cell r="T2416">
            <v>35</v>
          </cell>
          <cell r="U2416">
            <v>42</v>
          </cell>
          <cell r="W2416">
            <v>1</v>
          </cell>
          <cell r="Y2416">
            <v>154</v>
          </cell>
          <cell r="AA2416" t="str">
            <v>38UE</v>
          </cell>
          <cell r="AB2416" t="str">
            <v>Vale of the White Horse</v>
          </cell>
          <cell r="AC2416">
            <v>55</v>
          </cell>
          <cell r="AD2416">
            <v>0</v>
          </cell>
          <cell r="AE2416">
            <v>0</v>
          </cell>
          <cell r="AF2416">
            <v>55</v>
          </cell>
          <cell r="AG2416">
            <v>55</v>
          </cell>
          <cell r="AI2416" t="str">
            <v>38UE</v>
          </cell>
          <cell r="AJ2416" t="str">
            <v>Vale of the White Horse</v>
          </cell>
          <cell r="AK2416">
            <v>0</v>
          </cell>
          <cell r="AL2416">
            <v>0</v>
          </cell>
          <cell r="AM2416">
            <v>0</v>
          </cell>
        </row>
        <row r="2417">
          <cell r="B2417" t="str">
            <v>38UF</v>
          </cell>
          <cell r="C2417" t="str">
            <v>West Oxfordshire</v>
          </cell>
          <cell r="F2417">
            <v>4</v>
          </cell>
          <cell r="G2417">
            <v>32</v>
          </cell>
          <cell r="H2417">
            <v>58</v>
          </cell>
          <cell r="L2417">
            <v>97</v>
          </cell>
          <cell r="M2417">
            <v>0</v>
          </cell>
          <cell r="O2417" t="str">
            <v>38UF</v>
          </cell>
          <cell r="P2417" t="str">
            <v>West Oxfordshire</v>
          </cell>
          <cell r="S2417">
            <v>4</v>
          </cell>
          <cell r="T2417">
            <v>32</v>
          </cell>
          <cell r="U2417">
            <v>58</v>
          </cell>
          <cell r="Y2417">
            <v>97</v>
          </cell>
          <cell r="AA2417" t="str">
            <v>38UF</v>
          </cell>
          <cell r="AB2417" t="str">
            <v>West Oxfordshire</v>
          </cell>
          <cell r="AD2417">
            <v>2</v>
          </cell>
          <cell r="AE2417">
            <v>0</v>
          </cell>
          <cell r="AF2417">
            <v>2</v>
          </cell>
          <cell r="AG2417">
            <v>2</v>
          </cell>
          <cell r="AI2417" t="str">
            <v>38UF</v>
          </cell>
          <cell r="AJ2417" t="str">
            <v>West Oxfordshire</v>
          </cell>
          <cell r="AK2417">
            <v>0</v>
          </cell>
          <cell r="AL2417">
            <v>0</v>
          </cell>
          <cell r="AM2417">
            <v>0</v>
          </cell>
        </row>
        <row r="2418">
          <cell r="B2418" t="str">
            <v>39UB</v>
          </cell>
          <cell r="C2418" t="str">
            <v>Bridgnorth</v>
          </cell>
          <cell r="G2418">
            <v>4</v>
          </cell>
          <cell r="H2418">
            <v>60</v>
          </cell>
          <cell r="L2418">
            <v>64</v>
          </cell>
          <cell r="M2418">
            <v>0</v>
          </cell>
          <cell r="O2418" t="str">
            <v>39UB</v>
          </cell>
          <cell r="P2418" t="str">
            <v>Bridgnorth</v>
          </cell>
          <cell r="T2418">
            <v>2</v>
          </cell>
          <cell r="U2418">
            <v>60</v>
          </cell>
          <cell r="Y2418">
            <v>62</v>
          </cell>
          <cell r="AA2418" t="str">
            <v>39UB</v>
          </cell>
          <cell r="AB2418" t="str">
            <v>Bridgnorth</v>
          </cell>
          <cell r="AD2418">
            <v>0</v>
          </cell>
          <cell r="AE2418">
            <v>0</v>
          </cell>
          <cell r="AF2418">
            <v>0</v>
          </cell>
          <cell r="AG2418">
            <v>0</v>
          </cell>
          <cell r="AI2418" t="str">
            <v>39UB</v>
          </cell>
          <cell r="AJ2418" t="str">
            <v>Bridgnorth</v>
          </cell>
          <cell r="AK2418">
            <v>0</v>
          </cell>
          <cell r="AL2418">
            <v>0</v>
          </cell>
          <cell r="AM2418">
            <v>0</v>
          </cell>
        </row>
        <row r="2419">
          <cell r="B2419" t="str">
            <v>39UC</v>
          </cell>
          <cell r="C2419" t="str">
            <v>North Shropshire</v>
          </cell>
          <cell r="F2419">
            <v>8</v>
          </cell>
          <cell r="G2419">
            <v>0</v>
          </cell>
          <cell r="H2419">
            <v>30</v>
          </cell>
          <cell r="I2419">
            <v>1</v>
          </cell>
          <cell r="L2419">
            <v>39</v>
          </cell>
          <cell r="M2419">
            <v>0</v>
          </cell>
          <cell r="O2419" t="str">
            <v>39UC</v>
          </cell>
          <cell r="P2419" t="str">
            <v>North Shropshire</v>
          </cell>
          <cell r="S2419">
            <v>8</v>
          </cell>
          <cell r="T2419">
            <v>0</v>
          </cell>
          <cell r="U2419">
            <v>30</v>
          </cell>
          <cell r="V2419">
            <v>1</v>
          </cell>
          <cell r="Y2419">
            <v>39</v>
          </cell>
          <cell r="AA2419" t="str">
            <v>39UC</v>
          </cell>
          <cell r="AB2419" t="str">
            <v>North Shropshire</v>
          </cell>
          <cell r="AD2419">
            <v>0</v>
          </cell>
          <cell r="AE2419">
            <v>0</v>
          </cell>
          <cell r="AF2419">
            <v>0</v>
          </cell>
          <cell r="AG2419">
            <v>0</v>
          </cell>
          <cell r="AI2419" t="str">
            <v>39UC</v>
          </cell>
          <cell r="AJ2419" t="str">
            <v>North Shropshire</v>
          </cell>
          <cell r="AK2419">
            <v>0</v>
          </cell>
          <cell r="AL2419">
            <v>0</v>
          </cell>
          <cell r="AM2419">
            <v>0</v>
          </cell>
        </row>
        <row r="2420">
          <cell r="B2420" t="str">
            <v>39UD</v>
          </cell>
          <cell r="C2420" t="str">
            <v>Oswestry</v>
          </cell>
          <cell r="G2420">
            <v>4</v>
          </cell>
          <cell r="H2420">
            <v>26</v>
          </cell>
          <cell r="L2420">
            <v>30</v>
          </cell>
          <cell r="M2420">
            <v>0</v>
          </cell>
          <cell r="O2420" t="str">
            <v>39UD</v>
          </cell>
          <cell r="P2420" t="str">
            <v>Oswestry</v>
          </cell>
          <cell r="T2420">
            <v>4</v>
          </cell>
          <cell r="U2420">
            <v>26</v>
          </cell>
          <cell r="Y2420">
            <v>30</v>
          </cell>
          <cell r="AA2420" t="str">
            <v>39UD</v>
          </cell>
          <cell r="AB2420" t="str">
            <v>Oswestry</v>
          </cell>
          <cell r="AD2420">
            <v>0</v>
          </cell>
          <cell r="AE2420">
            <v>0</v>
          </cell>
          <cell r="AF2420">
            <v>0</v>
          </cell>
          <cell r="AG2420">
            <v>0</v>
          </cell>
          <cell r="AI2420" t="str">
            <v>39UD</v>
          </cell>
          <cell r="AJ2420" t="str">
            <v>Oswestry</v>
          </cell>
          <cell r="AK2420">
            <v>0</v>
          </cell>
          <cell r="AL2420">
            <v>0</v>
          </cell>
          <cell r="AM2420">
            <v>0</v>
          </cell>
        </row>
        <row r="2421">
          <cell r="B2421" t="str">
            <v>39UE</v>
          </cell>
          <cell r="C2421" t="str">
            <v>Shrewsbury and Atcham</v>
          </cell>
          <cell r="D2421">
            <v>9</v>
          </cell>
          <cell r="F2421">
            <v>12</v>
          </cell>
          <cell r="G2421">
            <v>4</v>
          </cell>
          <cell r="H2421">
            <v>7</v>
          </cell>
          <cell r="I2421">
            <v>4</v>
          </cell>
          <cell r="L2421">
            <v>36</v>
          </cell>
          <cell r="M2421">
            <v>0</v>
          </cell>
          <cell r="O2421" t="str">
            <v>39UE</v>
          </cell>
          <cell r="P2421" t="str">
            <v>Shrewsbury and Atcham</v>
          </cell>
          <cell r="Q2421">
            <v>9</v>
          </cell>
          <cell r="S2421">
            <v>12</v>
          </cell>
          <cell r="T2421">
            <v>5</v>
          </cell>
          <cell r="U2421">
            <v>7</v>
          </cell>
          <cell r="V2421">
            <v>4</v>
          </cell>
          <cell r="Y2421">
            <v>37</v>
          </cell>
          <cell r="AA2421" t="str">
            <v>39UE</v>
          </cell>
          <cell r="AB2421" t="str">
            <v>Shrewsbury and Atcham</v>
          </cell>
          <cell r="AC2421">
            <v>0</v>
          </cell>
          <cell r="AD2421">
            <v>0</v>
          </cell>
          <cell r="AE2421">
            <v>0</v>
          </cell>
          <cell r="AF2421">
            <v>0</v>
          </cell>
          <cell r="AG2421">
            <v>0</v>
          </cell>
          <cell r="AI2421" t="str">
            <v>39UE</v>
          </cell>
          <cell r="AJ2421" t="str">
            <v>Shrewsbury and Atcham</v>
          </cell>
          <cell r="AK2421">
            <v>0</v>
          </cell>
          <cell r="AL2421">
            <v>0</v>
          </cell>
          <cell r="AM2421">
            <v>0</v>
          </cell>
        </row>
        <row r="2422">
          <cell r="B2422" t="str">
            <v>39UF</v>
          </cell>
          <cell r="C2422" t="str">
            <v>South Shropshire</v>
          </cell>
          <cell r="F2422">
            <v>57</v>
          </cell>
          <cell r="G2422">
            <v>0</v>
          </cell>
          <cell r="H2422">
            <v>84</v>
          </cell>
          <cell r="L2422">
            <v>141</v>
          </cell>
          <cell r="M2422">
            <v>0</v>
          </cell>
          <cell r="O2422" t="str">
            <v>39UF</v>
          </cell>
          <cell r="P2422" t="str">
            <v>South Shropshire</v>
          </cell>
          <cell r="S2422">
            <v>57</v>
          </cell>
          <cell r="T2422">
            <v>0</v>
          </cell>
          <cell r="U2422">
            <v>84</v>
          </cell>
          <cell r="Y2422">
            <v>141</v>
          </cell>
          <cell r="AA2422" t="str">
            <v>39UF</v>
          </cell>
          <cell r="AB2422" t="str">
            <v>South Shropshire</v>
          </cell>
          <cell r="AD2422">
            <v>0</v>
          </cell>
          <cell r="AE2422">
            <v>0</v>
          </cell>
          <cell r="AF2422">
            <v>0</v>
          </cell>
          <cell r="AG2422">
            <v>0</v>
          </cell>
          <cell r="AI2422" t="str">
            <v>39UF</v>
          </cell>
          <cell r="AJ2422" t="str">
            <v>South Shropshire</v>
          </cell>
          <cell r="AK2422">
            <v>0</v>
          </cell>
          <cell r="AL2422">
            <v>0</v>
          </cell>
          <cell r="AM2422">
            <v>0</v>
          </cell>
        </row>
        <row r="2423">
          <cell r="B2423" t="str">
            <v>40UB</v>
          </cell>
          <cell r="C2423" t="str">
            <v>Mendip</v>
          </cell>
          <cell r="F2423">
            <v>17</v>
          </cell>
          <cell r="G2423">
            <v>22</v>
          </cell>
          <cell r="H2423">
            <v>111</v>
          </cell>
          <cell r="L2423">
            <v>150</v>
          </cell>
          <cell r="M2423">
            <v>0</v>
          </cell>
          <cell r="O2423" t="str">
            <v>40UB</v>
          </cell>
          <cell r="P2423" t="str">
            <v>Mendip</v>
          </cell>
          <cell r="S2423">
            <v>17</v>
          </cell>
          <cell r="T2423">
            <v>23</v>
          </cell>
          <cell r="U2423">
            <v>111</v>
          </cell>
          <cell r="Y2423">
            <v>151</v>
          </cell>
          <cell r="AA2423" t="str">
            <v>40UB</v>
          </cell>
          <cell r="AB2423" t="str">
            <v>Mendip</v>
          </cell>
          <cell r="AD2423">
            <v>13</v>
          </cell>
          <cell r="AE2423">
            <v>9</v>
          </cell>
          <cell r="AF2423">
            <v>13</v>
          </cell>
          <cell r="AG2423">
            <v>22</v>
          </cell>
          <cell r="AI2423" t="str">
            <v>40UB</v>
          </cell>
          <cell r="AJ2423" t="str">
            <v>Mendip</v>
          </cell>
          <cell r="AK2423">
            <v>0</v>
          </cell>
          <cell r="AL2423">
            <v>0</v>
          </cell>
          <cell r="AM2423">
            <v>0</v>
          </cell>
        </row>
        <row r="2424">
          <cell r="B2424" t="str">
            <v>40UC</v>
          </cell>
          <cell r="C2424" t="str">
            <v>Sedgemoor</v>
          </cell>
          <cell r="G2424">
            <v>11</v>
          </cell>
          <cell r="H2424">
            <v>27</v>
          </cell>
          <cell r="I2424">
            <v>14</v>
          </cell>
          <cell r="L2424">
            <v>52</v>
          </cell>
          <cell r="M2424">
            <v>0</v>
          </cell>
          <cell r="O2424" t="str">
            <v>40UC</v>
          </cell>
          <cell r="P2424" t="str">
            <v>Sedgemoor</v>
          </cell>
          <cell r="T2424">
            <v>10</v>
          </cell>
          <cell r="U2424">
            <v>27</v>
          </cell>
          <cell r="V2424">
            <v>14</v>
          </cell>
          <cell r="Y2424">
            <v>51</v>
          </cell>
          <cell r="AA2424" t="str">
            <v>40UC</v>
          </cell>
          <cell r="AB2424" t="str">
            <v>Sedgemoor</v>
          </cell>
          <cell r="AD2424">
            <v>0</v>
          </cell>
          <cell r="AE2424">
            <v>9</v>
          </cell>
          <cell r="AF2424">
            <v>0</v>
          </cell>
          <cell r="AG2424">
            <v>9</v>
          </cell>
          <cell r="AI2424" t="str">
            <v>40UC</v>
          </cell>
          <cell r="AJ2424" t="str">
            <v>Sedgemoor</v>
          </cell>
          <cell r="AK2424">
            <v>0</v>
          </cell>
          <cell r="AL2424">
            <v>0</v>
          </cell>
          <cell r="AM2424">
            <v>0</v>
          </cell>
        </row>
        <row r="2425">
          <cell r="B2425" t="str">
            <v>40UD</v>
          </cell>
          <cell r="C2425" t="str">
            <v>South Somerset</v>
          </cell>
          <cell r="F2425">
            <v>46</v>
          </cell>
          <cell r="G2425">
            <v>21</v>
          </cell>
          <cell r="H2425">
            <v>92</v>
          </cell>
          <cell r="I2425">
            <v>5</v>
          </cell>
          <cell r="L2425">
            <v>164</v>
          </cell>
          <cell r="M2425">
            <v>0</v>
          </cell>
          <cell r="O2425" t="str">
            <v>40UD</v>
          </cell>
          <cell r="P2425" t="str">
            <v>South Somerset</v>
          </cell>
          <cell r="S2425">
            <v>46</v>
          </cell>
          <cell r="T2425">
            <v>27</v>
          </cell>
          <cell r="U2425">
            <v>92</v>
          </cell>
          <cell r="V2425">
            <v>5</v>
          </cell>
          <cell r="Y2425">
            <v>170</v>
          </cell>
          <cell r="AA2425" t="str">
            <v>40UD</v>
          </cell>
          <cell r="AB2425" t="str">
            <v>South Somerset</v>
          </cell>
          <cell r="AD2425">
            <v>0</v>
          </cell>
          <cell r="AE2425">
            <v>0</v>
          </cell>
          <cell r="AF2425">
            <v>0</v>
          </cell>
          <cell r="AG2425">
            <v>0</v>
          </cell>
          <cell r="AI2425" t="str">
            <v>40UD</v>
          </cell>
          <cell r="AJ2425" t="str">
            <v>South Somerset</v>
          </cell>
          <cell r="AK2425">
            <v>0</v>
          </cell>
          <cell r="AL2425">
            <v>0</v>
          </cell>
          <cell r="AM2425">
            <v>0</v>
          </cell>
        </row>
        <row r="2426">
          <cell r="B2426" t="str">
            <v>40UE</v>
          </cell>
          <cell r="C2426" t="str">
            <v>Taunton Deane</v>
          </cell>
          <cell r="E2426">
            <v>1</v>
          </cell>
          <cell r="G2426">
            <v>15</v>
          </cell>
          <cell r="H2426">
            <v>57</v>
          </cell>
          <cell r="I2426">
            <v>4</v>
          </cell>
          <cell r="J2426">
            <v>1</v>
          </cell>
          <cell r="L2426">
            <v>78</v>
          </cell>
          <cell r="M2426">
            <v>1</v>
          </cell>
          <cell r="O2426" t="str">
            <v>40UE</v>
          </cell>
          <cell r="P2426" t="str">
            <v>Taunton Deane</v>
          </cell>
          <cell r="R2426">
            <v>1</v>
          </cell>
          <cell r="T2426">
            <v>18</v>
          </cell>
          <cell r="U2426">
            <v>57</v>
          </cell>
          <cell r="V2426">
            <v>4</v>
          </cell>
          <cell r="W2426">
            <v>1</v>
          </cell>
          <cell r="Y2426">
            <v>81</v>
          </cell>
          <cell r="AA2426" t="str">
            <v>40UE</v>
          </cell>
          <cell r="AB2426" t="str">
            <v>Taunton Deane</v>
          </cell>
          <cell r="AC2426">
            <v>0</v>
          </cell>
          <cell r="AD2426">
            <v>0</v>
          </cell>
          <cell r="AE2426">
            <v>0</v>
          </cell>
          <cell r="AF2426">
            <v>0</v>
          </cell>
          <cell r="AG2426">
            <v>0</v>
          </cell>
          <cell r="AI2426" t="str">
            <v>40UE</v>
          </cell>
          <cell r="AJ2426" t="str">
            <v>Taunton Deane</v>
          </cell>
          <cell r="AK2426">
            <v>0</v>
          </cell>
          <cell r="AL2426">
            <v>0</v>
          </cell>
          <cell r="AM2426">
            <v>0</v>
          </cell>
        </row>
        <row r="2427">
          <cell r="B2427" t="str">
            <v>40UF</v>
          </cell>
          <cell r="C2427" t="str">
            <v>West Somerset</v>
          </cell>
          <cell r="F2427">
            <v>5</v>
          </cell>
          <cell r="G2427">
            <v>0</v>
          </cell>
          <cell r="H2427">
            <v>11</v>
          </cell>
          <cell r="L2427">
            <v>26</v>
          </cell>
          <cell r="M2427">
            <v>0</v>
          </cell>
          <cell r="O2427" t="str">
            <v>40UF</v>
          </cell>
          <cell r="P2427" t="str">
            <v>West Somerset</v>
          </cell>
          <cell r="S2427">
            <v>5</v>
          </cell>
          <cell r="T2427">
            <v>0</v>
          </cell>
          <cell r="U2427">
            <v>11</v>
          </cell>
          <cell r="Y2427">
            <v>26</v>
          </cell>
          <cell r="AA2427" t="str">
            <v>40UF</v>
          </cell>
          <cell r="AB2427" t="str">
            <v>West Somerset</v>
          </cell>
          <cell r="AD2427">
            <v>0</v>
          </cell>
          <cell r="AE2427">
            <v>0</v>
          </cell>
          <cell r="AF2427">
            <v>0</v>
          </cell>
          <cell r="AG2427">
            <v>0</v>
          </cell>
          <cell r="AI2427" t="str">
            <v>40UF</v>
          </cell>
          <cell r="AJ2427" t="str">
            <v>West Somerset</v>
          </cell>
          <cell r="AK2427">
            <v>10</v>
          </cell>
          <cell r="AL2427">
            <v>0</v>
          </cell>
          <cell r="AM2427">
            <v>0</v>
          </cell>
        </row>
        <row r="2428">
          <cell r="B2428" t="str">
            <v>41UB</v>
          </cell>
          <cell r="C2428" t="str">
            <v>Cannock Chase</v>
          </cell>
          <cell r="F2428">
            <v>4</v>
          </cell>
          <cell r="G2428">
            <v>4</v>
          </cell>
          <cell r="H2428">
            <v>54</v>
          </cell>
          <cell r="I2428">
            <v>6</v>
          </cell>
          <cell r="L2428">
            <v>68</v>
          </cell>
          <cell r="M2428">
            <v>0</v>
          </cell>
          <cell r="O2428" t="str">
            <v>41UB</v>
          </cell>
          <cell r="P2428" t="str">
            <v>Cannock Chase</v>
          </cell>
          <cell r="S2428">
            <v>4</v>
          </cell>
          <cell r="T2428">
            <v>8</v>
          </cell>
          <cell r="U2428">
            <v>54</v>
          </cell>
          <cell r="V2428">
            <v>6</v>
          </cell>
          <cell r="Y2428">
            <v>72</v>
          </cell>
          <cell r="AA2428" t="str">
            <v>41UB</v>
          </cell>
          <cell r="AB2428" t="str">
            <v>Cannock Chase</v>
          </cell>
          <cell r="AD2428">
            <v>0</v>
          </cell>
          <cell r="AE2428">
            <v>0</v>
          </cell>
          <cell r="AF2428">
            <v>0</v>
          </cell>
          <cell r="AG2428">
            <v>0</v>
          </cell>
          <cell r="AI2428" t="str">
            <v>41UB</v>
          </cell>
          <cell r="AJ2428" t="str">
            <v>Cannock Chase</v>
          </cell>
          <cell r="AK2428">
            <v>0</v>
          </cell>
          <cell r="AL2428">
            <v>0</v>
          </cell>
          <cell r="AM2428">
            <v>0</v>
          </cell>
        </row>
        <row r="2429">
          <cell r="B2429" t="str">
            <v>41UC</v>
          </cell>
          <cell r="C2429" t="str">
            <v>East Staffordshire</v>
          </cell>
          <cell r="G2429">
            <v>4</v>
          </cell>
          <cell r="H2429">
            <v>3</v>
          </cell>
          <cell r="L2429">
            <v>7</v>
          </cell>
          <cell r="M2429">
            <v>0</v>
          </cell>
          <cell r="O2429" t="str">
            <v>41UC</v>
          </cell>
          <cell r="P2429" t="str">
            <v>East Staffordshire</v>
          </cell>
          <cell r="T2429">
            <v>2</v>
          </cell>
          <cell r="U2429">
            <v>3</v>
          </cell>
          <cell r="Y2429">
            <v>5</v>
          </cell>
          <cell r="AA2429" t="str">
            <v>41UC</v>
          </cell>
          <cell r="AB2429" t="str">
            <v>East Staffordshire</v>
          </cell>
          <cell r="AD2429">
            <v>0</v>
          </cell>
          <cell r="AE2429">
            <v>0</v>
          </cell>
          <cell r="AF2429">
            <v>0</v>
          </cell>
          <cell r="AG2429">
            <v>0</v>
          </cell>
          <cell r="AI2429" t="str">
            <v>41UC</v>
          </cell>
          <cell r="AJ2429" t="str">
            <v>East Staffordshire</v>
          </cell>
          <cell r="AK2429">
            <v>0</v>
          </cell>
          <cell r="AL2429">
            <v>0</v>
          </cell>
          <cell r="AM2429">
            <v>0</v>
          </cell>
        </row>
        <row r="2430">
          <cell r="B2430" t="str">
            <v>41UD</v>
          </cell>
          <cell r="C2430" t="str">
            <v>Lichfield</v>
          </cell>
          <cell r="G2430">
            <v>10</v>
          </cell>
          <cell r="H2430">
            <v>10</v>
          </cell>
          <cell r="L2430">
            <v>20</v>
          </cell>
          <cell r="M2430">
            <v>0</v>
          </cell>
          <cell r="O2430" t="str">
            <v>41UD</v>
          </cell>
          <cell r="P2430" t="str">
            <v>Lichfield</v>
          </cell>
          <cell r="T2430">
            <v>9</v>
          </cell>
          <cell r="U2430">
            <v>10</v>
          </cell>
          <cell r="X2430">
            <v>1</v>
          </cell>
          <cell r="Y2430">
            <v>20</v>
          </cell>
          <cell r="AA2430" t="str">
            <v>41UD</v>
          </cell>
          <cell r="AB2430" t="str">
            <v>Lichfield</v>
          </cell>
          <cell r="AD2430">
            <v>0</v>
          </cell>
          <cell r="AE2430">
            <v>0</v>
          </cell>
          <cell r="AF2430">
            <v>0</v>
          </cell>
          <cell r="AG2430">
            <v>0</v>
          </cell>
          <cell r="AI2430" t="str">
            <v>41UD</v>
          </cell>
          <cell r="AJ2430" t="str">
            <v>Lichfield</v>
          </cell>
          <cell r="AK2430">
            <v>0</v>
          </cell>
          <cell r="AL2430">
            <v>0</v>
          </cell>
          <cell r="AM2430">
            <v>0</v>
          </cell>
        </row>
        <row r="2431">
          <cell r="B2431" t="str">
            <v>41UE</v>
          </cell>
          <cell r="C2431" t="str">
            <v>Newcastle-under-Lyme</v>
          </cell>
          <cell r="F2431">
            <v>15</v>
          </cell>
          <cell r="G2431">
            <v>0</v>
          </cell>
          <cell r="H2431">
            <v>52</v>
          </cell>
          <cell r="I2431">
            <v>4</v>
          </cell>
          <cell r="J2431">
            <v>4</v>
          </cell>
          <cell r="L2431">
            <v>75</v>
          </cell>
          <cell r="M2431">
            <v>4</v>
          </cell>
          <cell r="O2431" t="str">
            <v>41UE</v>
          </cell>
          <cell r="P2431" t="str">
            <v>Newcastle-under-Lyme</v>
          </cell>
          <cell r="S2431">
            <v>15</v>
          </cell>
          <cell r="T2431">
            <v>1</v>
          </cell>
          <cell r="U2431">
            <v>52</v>
          </cell>
          <cell r="V2431">
            <v>4</v>
          </cell>
          <cell r="W2431">
            <v>4</v>
          </cell>
          <cell r="Y2431">
            <v>76</v>
          </cell>
          <cell r="AA2431" t="str">
            <v>41UE</v>
          </cell>
          <cell r="AB2431" t="str">
            <v>Newcastle-under-Lyme</v>
          </cell>
          <cell r="AD2431">
            <v>0</v>
          </cell>
          <cell r="AE2431">
            <v>0</v>
          </cell>
          <cell r="AF2431">
            <v>0</v>
          </cell>
          <cell r="AG2431">
            <v>0</v>
          </cell>
          <cell r="AI2431" t="str">
            <v>41UE</v>
          </cell>
          <cell r="AJ2431" t="str">
            <v>Newcastle-under-Lyme</v>
          </cell>
          <cell r="AK2431">
            <v>0</v>
          </cell>
          <cell r="AL2431">
            <v>0</v>
          </cell>
          <cell r="AM2431">
            <v>0</v>
          </cell>
        </row>
        <row r="2432">
          <cell r="B2432" t="str">
            <v>41UF</v>
          </cell>
          <cell r="C2432" t="str">
            <v>South Staffordshire</v>
          </cell>
          <cell r="F2432">
            <v>65</v>
          </cell>
          <cell r="G2432">
            <v>7</v>
          </cell>
          <cell r="H2432">
            <v>20</v>
          </cell>
          <cell r="I2432">
            <v>7</v>
          </cell>
          <cell r="J2432">
            <v>1</v>
          </cell>
          <cell r="L2432">
            <v>100</v>
          </cell>
          <cell r="M2432">
            <v>1</v>
          </cell>
          <cell r="O2432" t="str">
            <v>41UF</v>
          </cell>
          <cell r="P2432" t="str">
            <v>South Staffordshire</v>
          </cell>
          <cell r="S2432">
            <v>65</v>
          </cell>
          <cell r="T2432">
            <v>6</v>
          </cell>
          <cell r="U2432">
            <v>20</v>
          </cell>
          <cell r="V2432">
            <v>7</v>
          </cell>
          <cell r="W2432">
            <v>1</v>
          </cell>
          <cell r="Y2432">
            <v>99</v>
          </cell>
          <cell r="AA2432" t="str">
            <v>41UF</v>
          </cell>
          <cell r="AB2432" t="str">
            <v>South Staffordshire</v>
          </cell>
          <cell r="AD2432">
            <v>0</v>
          </cell>
          <cell r="AE2432">
            <v>0</v>
          </cell>
          <cell r="AF2432">
            <v>0</v>
          </cell>
          <cell r="AG2432">
            <v>0</v>
          </cell>
          <cell r="AI2432" t="str">
            <v>41UF</v>
          </cell>
          <cell r="AJ2432" t="str">
            <v>South Staffordshire</v>
          </cell>
          <cell r="AK2432">
            <v>0</v>
          </cell>
          <cell r="AL2432">
            <v>0</v>
          </cell>
          <cell r="AM2432">
            <v>0</v>
          </cell>
        </row>
        <row r="2433">
          <cell r="B2433" t="str">
            <v>41UG</v>
          </cell>
          <cell r="C2433" t="str">
            <v>Stafford</v>
          </cell>
          <cell r="F2433">
            <v>1</v>
          </cell>
          <cell r="G2433">
            <v>14</v>
          </cell>
          <cell r="H2433">
            <v>5</v>
          </cell>
          <cell r="I2433">
            <v>9</v>
          </cell>
          <cell r="L2433">
            <v>29</v>
          </cell>
          <cell r="M2433">
            <v>0</v>
          </cell>
          <cell r="O2433" t="str">
            <v>41UG</v>
          </cell>
          <cell r="P2433" t="str">
            <v>Stafford</v>
          </cell>
          <cell r="S2433">
            <v>1</v>
          </cell>
          <cell r="T2433">
            <v>12</v>
          </cell>
          <cell r="U2433">
            <v>5</v>
          </cell>
          <cell r="V2433">
            <v>9</v>
          </cell>
          <cell r="Y2433">
            <v>27</v>
          </cell>
          <cell r="AA2433" t="str">
            <v>41UG</v>
          </cell>
          <cell r="AB2433" t="str">
            <v>Stafford</v>
          </cell>
          <cell r="AD2433">
            <v>0</v>
          </cell>
          <cell r="AE2433">
            <v>0</v>
          </cell>
          <cell r="AF2433">
            <v>0</v>
          </cell>
          <cell r="AG2433">
            <v>0</v>
          </cell>
          <cell r="AI2433" t="str">
            <v>41UG</v>
          </cell>
          <cell r="AJ2433" t="str">
            <v>Stafford</v>
          </cell>
          <cell r="AK2433">
            <v>0</v>
          </cell>
          <cell r="AL2433">
            <v>0</v>
          </cell>
          <cell r="AM2433">
            <v>0</v>
          </cell>
        </row>
        <row r="2434">
          <cell r="B2434" t="str">
            <v>41UH</v>
          </cell>
          <cell r="C2434" t="str">
            <v>Staffordshire Moorlands</v>
          </cell>
          <cell r="G2434">
            <v>8</v>
          </cell>
          <cell r="H2434">
            <v>4</v>
          </cell>
          <cell r="J2434">
            <v>1</v>
          </cell>
          <cell r="L2434">
            <v>13</v>
          </cell>
          <cell r="M2434">
            <v>1</v>
          </cell>
          <cell r="O2434" t="str">
            <v>41UH</v>
          </cell>
          <cell r="P2434" t="str">
            <v>Staffordshire Moorlands</v>
          </cell>
          <cell r="T2434">
            <v>10</v>
          </cell>
          <cell r="U2434">
            <v>4</v>
          </cell>
          <cell r="W2434">
            <v>1</v>
          </cell>
          <cell r="Y2434">
            <v>15</v>
          </cell>
          <cell r="AA2434" t="str">
            <v>41UH</v>
          </cell>
          <cell r="AB2434" t="str">
            <v>Staffordshire Moorlands</v>
          </cell>
          <cell r="AD2434">
            <v>0</v>
          </cell>
          <cell r="AE2434">
            <v>0</v>
          </cell>
          <cell r="AF2434">
            <v>0</v>
          </cell>
          <cell r="AG2434">
            <v>0</v>
          </cell>
          <cell r="AI2434" t="str">
            <v>41UH</v>
          </cell>
          <cell r="AJ2434" t="str">
            <v>Staffordshire Moorlands</v>
          </cell>
          <cell r="AK2434">
            <v>0</v>
          </cell>
          <cell r="AL2434">
            <v>0</v>
          </cell>
          <cell r="AM2434">
            <v>0</v>
          </cell>
        </row>
        <row r="2435">
          <cell r="B2435" t="str">
            <v>41UK</v>
          </cell>
          <cell r="C2435" t="str">
            <v>Tamworth</v>
          </cell>
          <cell r="G2435">
            <v>3</v>
          </cell>
          <cell r="I2435">
            <v>5</v>
          </cell>
          <cell r="L2435">
            <v>8</v>
          </cell>
          <cell r="M2435">
            <v>0</v>
          </cell>
          <cell r="O2435" t="str">
            <v>41UK</v>
          </cell>
          <cell r="P2435" t="str">
            <v>Tamworth</v>
          </cell>
          <cell r="T2435">
            <v>5</v>
          </cell>
          <cell r="V2435">
            <v>5</v>
          </cell>
          <cell r="Y2435">
            <v>10</v>
          </cell>
          <cell r="AA2435" t="str">
            <v>41UK</v>
          </cell>
          <cell r="AB2435" t="str">
            <v>Tamworth</v>
          </cell>
          <cell r="AD2435">
            <v>0</v>
          </cell>
          <cell r="AE2435">
            <v>0</v>
          </cell>
          <cell r="AF2435">
            <v>0</v>
          </cell>
          <cell r="AG2435">
            <v>0</v>
          </cell>
          <cell r="AI2435" t="str">
            <v>41UK</v>
          </cell>
          <cell r="AJ2435" t="str">
            <v>Tamworth</v>
          </cell>
          <cell r="AK2435">
            <v>0</v>
          </cell>
          <cell r="AL2435">
            <v>0</v>
          </cell>
          <cell r="AM2435">
            <v>0</v>
          </cell>
        </row>
        <row r="2436">
          <cell r="B2436" t="str">
            <v>42UB</v>
          </cell>
          <cell r="C2436" t="str">
            <v>Babergh</v>
          </cell>
          <cell r="D2436">
            <v>6</v>
          </cell>
          <cell r="F2436">
            <v>4</v>
          </cell>
          <cell r="G2436">
            <v>1</v>
          </cell>
          <cell r="H2436">
            <v>57</v>
          </cell>
          <cell r="J2436">
            <v>1</v>
          </cell>
          <cell r="L2436">
            <v>69</v>
          </cell>
          <cell r="M2436">
            <v>1</v>
          </cell>
          <cell r="O2436" t="str">
            <v>42UB</v>
          </cell>
          <cell r="P2436" t="str">
            <v>Babergh</v>
          </cell>
          <cell r="Q2436">
            <v>6</v>
          </cell>
          <cell r="S2436">
            <v>4</v>
          </cell>
          <cell r="T2436">
            <v>4</v>
          </cell>
          <cell r="U2436">
            <v>57</v>
          </cell>
          <cell r="W2436">
            <v>1</v>
          </cell>
          <cell r="Y2436">
            <v>72</v>
          </cell>
          <cell r="AA2436" t="str">
            <v>42UB</v>
          </cell>
          <cell r="AB2436" t="str">
            <v>Babergh</v>
          </cell>
          <cell r="AC2436">
            <v>0</v>
          </cell>
          <cell r="AD2436">
            <v>0</v>
          </cell>
          <cell r="AE2436">
            <v>4</v>
          </cell>
          <cell r="AF2436">
            <v>0</v>
          </cell>
          <cell r="AG2436">
            <v>4</v>
          </cell>
          <cell r="AI2436" t="str">
            <v>42UB</v>
          </cell>
          <cell r="AJ2436" t="str">
            <v>Babergh</v>
          </cell>
          <cell r="AK2436">
            <v>0</v>
          </cell>
          <cell r="AL2436">
            <v>0</v>
          </cell>
          <cell r="AM2436">
            <v>0</v>
          </cell>
        </row>
        <row r="2437">
          <cell r="B2437" t="str">
            <v>42UC</v>
          </cell>
          <cell r="C2437" t="str">
            <v>Forest Heath</v>
          </cell>
          <cell r="F2437">
            <v>46</v>
          </cell>
          <cell r="G2437">
            <v>2</v>
          </cell>
          <cell r="H2437">
            <v>129</v>
          </cell>
          <cell r="L2437">
            <v>177</v>
          </cell>
          <cell r="M2437">
            <v>0</v>
          </cell>
          <cell r="O2437" t="str">
            <v>42UC</v>
          </cell>
          <cell r="P2437" t="str">
            <v>Forest Heath</v>
          </cell>
          <cell r="S2437">
            <v>46</v>
          </cell>
          <cell r="T2437">
            <v>2</v>
          </cell>
          <cell r="U2437">
            <v>129</v>
          </cell>
          <cell r="Y2437">
            <v>177</v>
          </cell>
          <cell r="AA2437" t="str">
            <v>42UC</v>
          </cell>
          <cell r="AB2437" t="str">
            <v>Forest Heath</v>
          </cell>
          <cell r="AD2437">
            <v>0</v>
          </cell>
          <cell r="AE2437">
            <v>0</v>
          </cell>
          <cell r="AF2437">
            <v>0</v>
          </cell>
          <cell r="AG2437">
            <v>0</v>
          </cell>
          <cell r="AI2437" t="str">
            <v>42UC</v>
          </cell>
          <cell r="AJ2437" t="str">
            <v>Forest Heath</v>
          </cell>
          <cell r="AK2437">
            <v>0</v>
          </cell>
          <cell r="AL2437">
            <v>0</v>
          </cell>
          <cell r="AM2437">
            <v>0</v>
          </cell>
        </row>
        <row r="2438">
          <cell r="B2438" t="str">
            <v>42UD</v>
          </cell>
          <cell r="C2438" t="str">
            <v>Ipswich</v>
          </cell>
          <cell r="F2438">
            <v>14</v>
          </cell>
          <cell r="G2438">
            <v>7</v>
          </cell>
          <cell r="H2438">
            <v>179</v>
          </cell>
          <cell r="I2438">
            <v>15</v>
          </cell>
          <cell r="L2438">
            <v>239</v>
          </cell>
          <cell r="M2438">
            <v>0</v>
          </cell>
          <cell r="O2438" t="str">
            <v>42UD</v>
          </cell>
          <cell r="P2438" t="str">
            <v>Ipswich</v>
          </cell>
          <cell r="S2438">
            <v>14</v>
          </cell>
          <cell r="T2438">
            <v>9</v>
          </cell>
          <cell r="U2438">
            <v>179</v>
          </cell>
          <cell r="V2438">
            <v>15</v>
          </cell>
          <cell r="Y2438">
            <v>241</v>
          </cell>
          <cell r="AA2438" t="str">
            <v>42UD</v>
          </cell>
          <cell r="AB2438" t="str">
            <v>Ipswich</v>
          </cell>
          <cell r="AD2438">
            <v>8</v>
          </cell>
          <cell r="AE2438">
            <v>29</v>
          </cell>
          <cell r="AF2438">
            <v>8</v>
          </cell>
          <cell r="AG2438">
            <v>37</v>
          </cell>
          <cell r="AI2438" t="str">
            <v>42UD</v>
          </cell>
          <cell r="AJ2438" t="str">
            <v>Ipswich</v>
          </cell>
          <cell r="AK2438">
            <v>0</v>
          </cell>
          <cell r="AL2438">
            <v>0</v>
          </cell>
          <cell r="AM2438">
            <v>0</v>
          </cell>
        </row>
        <row r="2439">
          <cell r="B2439" t="str">
            <v>42UE</v>
          </cell>
          <cell r="C2439" t="str">
            <v>Mid Suffolk</v>
          </cell>
          <cell r="D2439">
            <v>15</v>
          </cell>
          <cell r="F2439">
            <v>32</v>
          </cell>
          <cell r="G2439">
            <v>5</v>
          </cell>
          <cell r="H2439">
            <v>71</v>
          </cell>
          <cell r="I2439">
            <v>6</v>
          </cell>
          <cell r="L2439">
            <v>129</v>
          </cell>
          <cell r="M2439">
            <v>0</v>
          </cell>
          <cell r="O2439" t="str">
            <v>42UE</v>
          </cell>
          <cell r="P2439" t="str">
            <v>Mid Suffolk</v>
          </cell>
          <cell r="Q2439">
            <v>15</v>
          </cell>
          <cell r="S2439">
            <v>32</v>
          </cell>
          <cell r="T2439">
            <v>3</v>
          </cell>
          <cell r="U2439">
            <v>71</v>
          </cell>
          <cell r="V2439">
            <v>6</v>
          </cell>
          <cell r="Y2439">
            <v>127</v>
          </cell>
          <cell r="AA2439" t="str">
            <v>42UE</v>
          </cell>
          <cell r="AB2439" t="str">
            <v>Mid Suffolk</v>
          </cell>
          <cell r="AC2439">
            <v>0</v>
          </cell>
          <cell r="AD2439">
            <v>12</v>
          </cell>
          <cell r="AE2439">
            <v>3</v>
          </cell>
          <cell r="AF2439">
            <v>12</v>
          </cell>
          <cell r="AG2439">
            <v>15</v>
          </cell>
          <cell r="AI2439" t="str">
            <v>42UE</v>
          </cell>
          <cell r="AJ2439" t="str">
            <v>Mid Suffolk</v>
          </cell>
          <cell r="AK2439">
            <v>0</v>
          </cell>
          <cell r="AL2439">
            <v>0</v>
          </cell>
          <cell r="AM2439">
            <v>0</v>
          </cell>
        </row>
        <row r="2440">
          <cell r="B2440" t="str">
            <v>42UF</v>
          </cell>
          <cell r="C2440" t="str">
            <v>St Edmundsbury</v>
          </cell>
          <cell r="D2440">
            <v>1</v>
          </cell>
          <cell r="F2440">
            <v>30</v>
          </cell>
          <cell r="G2440">
            <v>14</v>
          </cell>
          <cell r="H2440">
            <v>130</v>
          </cell>
          <cell r="J2440">
            <v>1</v>
          </cell>
          <cell r="L2440">
            <v>176</v>
          </cell>
          <cell r="M2440">
            <v>1</v>
          </cell>
          <cell r="O2440" t="str">
            <v>42UF</v>
          </cell>
          <cell r="P2440" t="str">
            <v>St Edmundsbury</v>
          </cell>
          <cell r="Q2440">
            <v>1</v>
          </cell>
          <cell r="S2440">
            <v>30</v>
          </cell>
          <cell r="T2440">
            <v>18</v>
          </cell>
          <cell r="U2440">
            <v>130</v>
          </cell>
          <cell r="W2440">
            <v>1</v>
          </cell>
          <cell r="Y2440">
            <v>180</v>
          </cell>
          <cell r="AA2440" t="str">
            <v>42UF</v>
          </cell>
          <cell r="AB2440" t="str">
            <v>St Edmundsbury</v>
          </cell>
          <cell r="AC2440">
            <v>0</v>
          </cell>
          <cell r="AD2440">
            <v>8</v>
          </cell>
          <cell r="AE2440">
            <v>0</v>
          </cell>
          <cell r="AF2440">
            <v>8</v>
          </cell>
          <cell r="AG2440">
            <v>8</v>
          </cell>
          <cell r="AI2440" t="str">
            <v>42UF</v>
          </cell>
          <cell r="AJ2440" t="str">
            <v>St Edmundsbury</v>
          </cell>
          <cell r="AK2440">
            <v>0</v>
          </cell>
          <cell r="AL2440">
            <v>0</v>
          </cell>
          <cell r="AM2440">
            <v>0</v>
          </cell>
        </row>
        <row r="2441">
          <cell r="B2441" t="str">
            <v>42UG</v>
          </cell>
          <cell r="C2441" t="str">
            <v>Suffolk Coastal</v>
          </cell>
          <cell r="F2441">
            <v>7</v>
          </cell>
          <cell r="G2441">
            <v>9</v>
          </cell>
          <cell r="H2441">
            <v>66</v>
          </cell>
          <cell r="I2441">
            <v>9</v>
          </cell>
          <cell r="J2441">
            <v>2</v>
          </cell>
          <cell r="L2441">
            <v>93</v>
          </cell>
          <cell r="M2441">
            <v>2</v>
          </cell>
          <cell r="O2441" t="str">
            <v>42UG</v>
          </cell>
          <cell r="P2441" t="str">
            <v>Suffolk Coastal</v>
          </cell>
          <cell r="S2441">
            <v>7</v>
          </cell>
          <cell r="T2441">
            <v>9</v>
          </cell>
          <cell r="U2441">
            <v>66</v>
          </cell>
          <cell r="V2441">
            <v>9</v>
          </cell>
          <cell r="W2441">
            <v>2</v>
          </cell>
          <cell r="Y2441">
            <v>93</v>
          </cell>
          <cell r="AA2441" t="str">
            <v>42UG</v>
          </cell>
          <cell r="AB2441" t="str">
            <v>Suffolk Coastal</v>
          </cell>
          <cell r="AD2441">
            <v>5</v>
          </cell>
          <cell r="AE2441">
            <v>9</v>
          </cell>
          <cell r="AF2441">
            <v>5</v>
          </cell>
          <cell r="AG2441">
            <v>14</v>
          </cell>
          <cell r="AI2441" t="str">
            <v>42UG</v>
          </cell>
          <cell r="AJ2441" t="str">
            <v>Suffolk Coastal</v>
          </cell>
          <cell r="AK2441">
            <v>0</v>
          </cell>
          <cell r="AL2441">
            <v>0</v>
          </cell>
          <cell r="AM2441">
            <v>0</v>
          </cell>
        </row>
        <row r="2442">
          <cell r="B2442" t="str">
            <v>42UH</v>
          </cell>
          <cell r="C2442" t="str">
            <v>Waveney</v>
          </cell>
          <cell r="F2442">
            <v>16</v>
          </cell>
          <cell r="G2442">
            <v>14</v>
          </cell>
          <cell r="H2442">
            <v>60</v>
          </cell>
          <cell r="I2442">
            <v>4</v>
          </cell>
          <cell r="L2442">
            <v>94</v>
          </cell>
          <cell r="M2442">
            <v>0</v>
          </cell>
          <cell r="O2442" t="str">
            <v>42UH</v>
          </cell>
          <cell r="P2442" t="str">
            <v>Waveney</v>
          </cell>
          <cell r="S2442">
            <v>16</v>
          </cell>
          <cell r="T2442">
            <v>12</v>
          </cell>
          <cell r="U2442">
            <v>60</v>
          </cell>
          <cell r="V2442">
            <v>4</v>
          </cell>
          <cell r="Y2442">
            <v>92</v>
          </cell>
          <cell r="AA2442" t="str">
            <v>42UH</v>
          </cell>
          <cell r="AB2442" t="str">
            <v>Waveney</v>
          </cell>
          <cell r="AD2442">
            <v>5</v>
          </cell>
          <cell r="AE2442">
            <v>9</v>
          </cell>
          <cell r="AF2442">
            <v>5</v>
          </cell>
          <cell r="AG2442">
            <v>14</v>
          </cell>
          <cell r="AI2442" t="str">
            <v>42UH</v>
          </cell>
          <cell r="AJ2442" t="str">
            <v>Waveney</v>
          </cell>
          <cell r="AK2442">
            <v>0</v>
          </cell>
          <cell r="AL2442">
            <v>0</v>
          </cell>
          <cell r="AM2442">
            <v>0</v>
          </cell>
        </row>
        <row r="2443">
          <cell r="B2443" t="str">
            <v>43UB</v>
          </cell>
          <cell r="C2443" t="str">
            <v>Elmbridge</v>
          </cell>
          <cell r="F2443">
            <v>32</v>
          </cell>
          <cell r="G2443">
            <v>21</v>
          </cell>
          <cell r="H2443">
            <v>12</v>
          </cell>
          <cell r="J2443">
            <v>1</v>
          </cell>
          <cell r="L2443">
            <v>66</v>
          </cell>
          <cell r="M2443">
            <v>1</v>
          </cell>
          <cell r="O2443" t="str">
            <v>43UB</v>
          </cell>
          <cell r="P2443" t="str">
            <v>Elmbridge</v>
          </cell>
          <cell r="S2443">
            <v>32</v>
          </cell>
          <cell r="T2443">
            <v>20</v>
          </cell>
          <cell r="U2443">
            <v>12</v>
          </cell>
          <cell r="W2443">
            <v>1</v>
          </cell>
          <cell r="Y2443">
            <v>65</v>
          </cell>
          <cell r="AA2443" t="str">
            <v>43UB</v>
          </cell>
          <cell r="AB2443" t="str">
            <v>Elmbridge</v>
          </cell>
          <cell r="AD2443">
            <v>0</v>
          </cell>
          <cell r="AE2443">
            <v>0</v>
          </cell>
          <cell r="AF2443">
            <v>0</v>
          </cell>
          <cell r="AG2443">
            <v>0</v>
          </cell>
          <cell r="AI2443" t="str">
            <v>43UB</v>
          </cell>
          <cell r="AJ2443" t="str">
            <v>Elmbridge</v>
          </cell>
          <cell r="AK2443">
            <v>0</v>
          </cell>
          <cell r="AL2443">
            <v>0</v>
          </cell>
          <cell r="AM2443">
            <v>0</v>
          </cell>
        </row>
        <row r="2444">
          <cell r="B2444" t="str">
            <v>43UC</v>
          </cell>
          <cell r="C2444" t="str">
            <v>Epsom and Ewell</v>
          </cell>
          <cell r="G2444">
            <v>13</v>
          </cell>
          <cell r="H2444">
            <v>23</v>
          </cell>
          <cell r="L2444">
            <v>36</v>
          </cell>
          <cell r="M2444">
            <v>0</v>
          </cell>
          <cell r="O2444" t="str">
            <v>43UC</v>
          </cell>
          <cell r="P2444" t="str">
            <v>Epsom and Ewell</v>
          </cell>
          <cell r="T2444">
            <v>14</v>
          </cell>
          <cell r="U2444">
            <v>23</v>
          </cell>
          <cell r="Y2444">
            <v>37</v>
          </cell>
          <cell r="AA2444" t="str">
            <v>43UC</v>
          </cell>
          <cell r="AB2444" t="str">
            <v>Epsom and Ewell</v>
          </cell>
          <cell r="AD2444">
            <v>0</v>
          </cell>
          <cell r="AE2444">
            <v>0</v>
          </cell>
          <cell r="AF2444">
            <v>0</v>
          </cell>
          <cell r="AG2444">
            <v>0</v>
          </cell>
          <cell r="AI2444" t="str">
            <v>43UC</v>
          </cell>
          <cell r="AJ2444" t="str">
            <v>Epsom and Ewell</v>
          </cell>
          <cell r="AK2444">
            <v>0</v>
          </cell>
          <cell r="AL2444">
            <v>0</v>
          </cell>
          <cell r="AM2444">
            <v>0</v>
          </cell>
        </row>
        <row r="2445">
          <cell r="B2445" t="str">
            <v>43UD</v>
          </cell>
          <cell r="C2445" t="str">
            <v>Guildford</v>
          </cell>
          <cell r="F2445">
            <v>45</v>
          </cell>
          <cell r="G2445">
            <v>47</v>
          </cell>
          <cell r="H2445">
            <v>29</v>
          </cell>
          <cell r="L2445">
            <v>121</v>
          </cell>
          <cell r="M2445">
            <v>0</v>
          </cell>
          <cell r="O2445" t="str">
            <v>43UD</v>
          </cell>
          <cell r="P2445" t="str">
            <v>Guildford</v>
          </cell>
          <cell r="S2445">
            <v>45</v>
          </cell>
          <cell r="T2445">
            <v>33</v>
          </cell>
          <cell r="U2445">
            <v>29</v>
          </cell>
          <cell r="Y2445">
            <v>107</v>
          </cell>
          <cell r="AA2445" t="str">
            <v>43UD</v>
          </cell>
          <cell r="AB2445" t="str">
            <v>Guildford</v>
          </cell>
          <cell r="AD2445">
            <v>0</v>
          </cell>
          <cell r="AE2445">
            <v>0</v>
          </cell>
          <cell r="AF2445">
            <v>0</v>
          </cell>
          <cell r="AG2445">
            <v>0</v>
          </cell>
          <cell r="AI2445" t="str">
            <v>43UD</v>
          </cell>
          <cell r="AJ2445" t="str">
            <v>Guildford</v>
          </cell>
          <cell r="AK2445">
            <v>0</v>
          </cell>
          <cell r="AL2445">
            <v>0</v>
          </cell>
          <cell r="AM2445">
            <v>0</v>
          </cell>
        </row>
        <row r="2446">
          <cell r="B2446" t="str">
            <v>43UE</v>
          </cell>
          <cell r="C2446" t="str">
            <v>Mole Valley</v>
          </cell>
          <cell r="F2446">
            <v>6</v>
          </cell>
          <cell r="G2446">
            <v>11</v>
          </cell>
          <cell r="H2446">
            <v>14</v>
          </cell>
          <cell r="L2446">
            <v>32</v>
          </cell>
          <cell r="M2446">
            <v>0</v>
          </cell>
          <cell r="O2446" t="str">
            <v>43UE</v>
          </cell>
          <cell r="P2446" t="str">
            <v>Mole Valley</v>
          </cell>
          <cell r="S2446">
            <v>6</v>
          </cell>
          <cell r="T2446">
            <v>12</v>
          </cell>
          <cell r="U2446">
            <v>14</v>
          </cell>
          <cell r="Y2446">
            <v>33</v>
          </cell>
          <cell r="AA2446" t="str">
            <v>43UE</v>
          </cell>
          <cell r="AB2446" t="str">
            <v>Mole Valley</v>
          </cell>
          <cell r="AD2446">
            <v>0</v>
          </cell>
          <cell r="AE2446">
            <v>0</v>
          </cell>
          <cell r="AF2446">
            <v>0</v>
          </cell>
          <cell r="AG2446">
            <v>0</v>
          </cell>
          <cell r="AI2446" t="str">
            <v>43UE</v>
          </cell>
          <cell r="AJ2446" t="str">
            <v>Mole Valley</v>
          </cell>
          <cell r="AK2446">
            <v>0</v>
          </cell>
          <cell r="AL2446">
            <v>0</v>
          </cell>
          <cell r="AM2446">
            <v>0</v>
          </cell>
        </row>
        <row r="2447">
          <cell r="B2447" t="str">
            <v>43UF</v>
          </cell>
          <cell r="C2447" t="str">
            <v>Reigate and Banstead</v>
          </cell>
          <cell r="F2447">
            <v>35</v>
          </cell>
          <cell r="G2447">
            <v>37</v>
          </cell>
          <cell r="H2447">
            <v>23</v>
          </cell>
          <cell r="J2447">
            <v>2</v>
          </cell>
          <cell r="L2447">
            <v>98</v>
          </cell>
          <cell r="M2447">
            <v>2</v>
          </cell>
          <cell r="O2447" t="str">
            <v>43UF</v>
          </cell>
          <cell r="P2447" t="str">
            <v>Reigate and Banstead</v>
          </cell>
          <cell r="S2447">
            <v>35</v>
          </cell>
          <cell r="T2447">
            <v>36</v>
          </cell>
          <cell r="U2447">
            <v>23</v>
          </cell>
          <cell r="W2447">
            <v>2</v>
          </cell>
          <cell r="Y2447">
            <v>97</v>
          </cell>
          <cell r="AA2447" t="str">
            <v>43UF</v>
          </cell>
          <cell r="AB2447" t="str">
            <v>Reigate and Banstead</v>
          </cell>
          <cell r="AD2447">
            <v>0</v>
          </cell>
          <cell r="AE2447">
            <v>0</v>
          </cell>
          <cell r="AF2447">
            <v>0</v>
          </cell>
          <cell r="AG2447">
            <v>0</v>
          </cell>
          <cell r="AI2447" t="str">
            <v>43UF</v>
          </cell>
          <cell r="AJ2447" t="str">
            <v>Reigate and Banstead</v>
          </cell>
          <cell r="AK2447">
            <v>0</v>
          </cell>
          <cell r="AL2447">
            <v>0</v>
          </cell>
          <cell r="AM2447">
            <v>0</v>
          </cell>
        </row>
        <row r="2448">
          <cell r="B2448" t="str">
            <v>43UG</v>
          </cell>
          <cell r="C2448" t="str">
            <v>Runnymede</v>
          </cell>
          <cell r="F2448">
            <v>28</v>
          </cell>
          <cell r="G2448">
            <v>29</v>
          </cell>
          <cell r="H2448">
            <v>62</v>
          </cell>
          <cell r="L2448">
            <v>119</v>
          </cell>
          <cell r="M2448">
            <v>0</v>
          </cell>
          <cell r="O2448" t="str">
            <v>43UG</v>
          </cell>
          <cell r="P2448" t="str">
            <v>Runnymede</v>
          </cell>
          <cell r="S2448">
            <v>28</v>
          </cell>
          <cell r="T2448">
            <v>23</v>
          </cell>
          <cell r="U2448">
            <v>62</v>
          </cell>
          <cell r="Y2448">
            <v>113</v>
          </cell>
          <cell r="AA2448" t="str">
            <v>43UG</v>
          </cell>
          <cell r="AB2448" t="str">
            <v>Runnymede</v>
          </cell>
          <cell r="AD2448">
            <v>0</v>
          </cell>
          <cell r="AE2448">
            <v>0</v>
          </cell>
          <cell r="AF2448">
            <v>0</v>
          </cell>
          <cell r="AG2448">
            <v>0</v>
          </cell>
          <cell r="AI2448" t="str">
            <v>43UG</v>
          </cell>
          <cell r="AJ2448" t="str">
            <v>Runnymede</v>
          </cell>
          <cell r="AK2448">
            <v>0</v>
          </cell>
          <cell r="AL2448">
            <v>0</v>
          </cell>
          <cell r="AM2448">
            <v>0</v>
          </cell>
        </row>
        <row r="2449">
          <cell r="B2449" t="str">
            <v>43UH</v>
          </cell>
          <cell r="C2449" t="str">
            <v>Spelthorne</v>
          </cell>
          <cell r="F2449">
            <v>4</v>
          </cell>
          <cell r="G2449">
            <v>10</v>
          </cell>
          <cell r="L2449">
            <v>14</v>
          </cell>
          <cell r="M2449">
            <v>0</v>
          </cell>
          <cell r="O2449" t="str">
            <v>43UH</v>
          </cell>
          <cell r="P2449" t="str">
            <v>Spelthorne</v>
          </cell>
          <cell r="S2449">
            <v>4</v>
          </cell>
          <cell r="T2449">
            <v>15</v>
          </cell>
          <cell r="Y2449">
            <v>19</v>
          </cell>
          <cell r="AA2449" t="str">
            <v>43UH</v>
          </cell>
          <cell r="AB2449" t="str">
            <v>Spelthorne</v>
          </cell>
          <cell r="AD2449">
            <v>0</v>
          </cell>
          <cell r="AF2449">
            <v>0</v>
          </cell>
          <cell r="AG2449">
            <v>0</v>
          </cell>
          <cell r="AI2449" t="str">
            <v>43UH</v>
          </cell>
          <cell r="AJ2449" t="str">
            <v>Spelthorne</v>
          </cell>
          <cell r="AK2449">
            <v>0</v>
          </cell>
          <cell r="AL2449">
            <v>0</v>
          </cell>
          <cell r="AM2449">
            <v>0</v>
          </cell>
        </row>
        <row r="2450">
          <cell r="B2450" t="str">
            <v>43UJ</v>
          </cell>
          <cell r="C2450" t="str">
            <v>Surrey Heath</v>
          </cell>
          <cell r="F2450">
            <v>55</v>
          </cell>
          <cell r="G2450">
            <v>26</v>
          </cell>
          <cell r="L2450">
            <v>81</v>
          </cell>
          <cell r="M2450">
            <v>0</v>
          </cell>
          <cell r="O2450" t="str">
            <v>43UJ</v>
          </cell>
          <cell r="P2450" t="str">
            <v>Surrey Heath</v>
          </cell>
          <cell r="S2450">
            <v>55</v>
          </cell>
          <cell r="T2450">
            <v>26</v>
          </cell>
          <cell r="Y2450">
            <v>81</v>
          </cell>
          <cell r="AA2450" t="str">
            <v>43UJ</v>
          </cell>
          <cell r="AB2450" t="str">
            <v>Surrey Heath</v>
          </cell>
          <cell r="AD2450">
            <v>0</v>
          </cell>
          <cell r="AF2450">
            <v>0</v>
          </cell>
          <cell r="AG2450">
            <v>0</v>
          </cell>
          <cell r="AI2450" t="str">
            <v>43UJ</v>
          </cell>
          <cell r="AJ2450" t="str">
            <v>Surrey Heath</v>
          </cell>
          <cell r="AK2450">
            <v>0</v>
          </cell>
          <cell r="AL2450">
            <v>0</v>
          </cell>
          <cell r="AM2450">
            <v>0</v>
          </cell>
        </row>
        <row r="2451">
          <cell r="B2451" t="str">
            <v>43UK</v>
          </cell>
          <cell r="C2451" t="str">
            <v>Tandridge</v>
          </cell>
          <cell r="F2451">
            <v>12</v>
          </cell>
          <cell r="G2451">
            <v>12</v>
          </cell>
          <cell r="H2451">
            <v>7</v>
          </cell>
          <cell r="L2451">
            <v>31</v>
          </cell>
          <cell r="M2451">
            <v>0</v>
          </cell>
          <cell r="O2451" t="str">
            <v>43UK</v>
          </cell>
          <cell r="P2451" t="str">
            <v>Tandridge</v>
          </cell>
          <cell r="S2451">
            <v>12</v>
          </cell>
          <cell r="T2451">
            <v>16</v>
          </cell>
          <cell r="U2451">
            <v>7</v>
          </cell>
          <cell r="Y2451">
            <v>35</v>
          </cell>
          <cell r="AA2451" t="str">
            <v>43UK</v>
          </cell>
          <cell r="AB2451" t="str">
            <v>Tandridge</v>
          </cell>
          <cell r="AD2451">
            <v>0</v>
          </cell>
          <cell r="AE2451">
            <v>0</v>
          </cell>
          <cell r="AF2451">
            <v>0</v>
          </cell>
          <cell r="AG2451">
            <v>0</v>
          </cell>
          <cell r="AI2451" t="str">
            <v>43UK</v>
          </cell>
          <cell r="AJ2451" t="str">
            <v>Tandridge</v>
          </cell>
          <cell r="AK2451">
            <v>0</v>
          </cell>
          <cell r="AL2451">
            <v>0</v>
          </cell>
          <cell r="AM2451">
            <v>0</v>
          </cell>
        </row>
        <row r="2452">
          <cell r="B2452" t="str">
            <v>43UL</v>
          </cell>
          <cell r="C2452" t="str">
            <v>Waverley</v>
          </cell>
          <cell r="F2452">
            <v>5</v>
          </cell>
          <cell r="G2452">
            <v>22</v>
          </cell>
          <cell r="H2452">
            <v>10</v>
          </cell>
          <cell r="L2452">
            <v>37</v>
          </cell>
          <cell r="M2452">
            <v>0</v>
          </cell>
          <cell r="O2452" t="str">
            <v>43UL</v>
          </cell>
          <cell r="P2452" t="str">
            <v>Waverley</v>
          </cell>
          <cell r="S2452">
            <v>5</v>
          </cell>
          <cell r="T2452">
            <v>18</v>
          </cell>
          <cell r="U2452">
            <v>10</v>
          </cell>
          <cell r="Y2452">
            <v>33</v>
          </cell>
          <cell r="AA2452" t="str">
            <v>43UL</v>
          </cell>
          <cell r="AB2452" t="str">
            <v>Waverley</v>
          </cell>
          <cell r="AD2452">
            <v>5</v>
          </cell>
          <cell r="AE2452">
            <v>0</v>
          </cell>
          <cell r="AF2452">
            <v>5</v>
          </cell>
          <cell r="AG2452">
            <v>5</v>
          </cell>
          <cell r="AI2452" t="str">
            <v>43UL</v>
          </cell>
          <cell r="AJ2452" t="str">
            <v>Waverley</v>
          </cell>
          <cell r="AK2452">
            <v>0</v>
          </cell>
          <cell r="AL2452">
            <v>0</v>
          </cell>
          <cell r="AM2452">
            <v>0</v>
          </cell>
        </row>
        <row r="2453">
          <cell r="B2453" t="str">
            <v>43UM</v>
          </cell>
          <cell r="C2453" t="str">
            <v>Woking</v>
          </cell>
          <cell r="G2453">
            <v>23</v>
          </cell>
          <cell r="H2453">
            <v>15</v>
          </cell>
          <cell r="L2453">
            <v>38</v>
          </cell>
          <cell r="M2453">
            <v>0</v>
          </cell>
          <cell r="O2453" t="str">
            <v>43UM</v>
          </cell>
          <cell r="P2453" t="str">
            <v>Woking</v>
          </cell>
          <cell r="T2453">
            <v>30</v>
          </cell>
          <cell r="U2453">
            <v>15</v>
          </cell>
          <cell r="Y2453">
            <v>45</v>
          </cell>
          <cell r="AA2453" t="str">
            <v>43UM</v>
          </cell>
          <cell r="AB2453" t="str">
            <v>Woking</v>
          </cell>
          <cell r="AD2453">
            <v>0</v>
          </cell>
          <cell r="AE2453">
            <v>0</v>
          </cell>
          <cell r="AF2453">
            <v>0</v>
          </cell>
          <cell r="AG2453">
            <v>0</v>
          </cell>
          <cell r="AI2453" t="str">
            <v>43UM</v>
          </cell>
          <cell r="AJ2453" t="str">
            <v>Woking</v>
          </cell>
          <cell r="AK2453">
            <v>0</v>
          </cell>
          <cell r="AL2453">
            <v>0</v>
          </cell>
          <cell r="AM2453">
            <v>0</v>
          </cell>
        </row>
        <row r="2454">
          <cell r="B2454" t="str">
            <v>44UB</v>
          </cell>
          <cell r="C2454" t="str">
            <v>North Warwickshire</v>
          </cell>
          <cell r="F2454">
            <v>17</v>
          </cell>
          <cell r="G2454">
            <v>0</v>
          </cell>
          <cell r="H2454">
            <v>42</v>
          </cell>
          <cell r="I2454">
            <v>2</v>
          </cell>
          <cell r="L2454">
            <v>61</v>
          </cell>
          <cell r="M2454">
            <v>0</v>
          </cell>
          <cell r="O2454" t="str">
            <v>44UB</v>
          </cell>
          <cell r="P2454" t="str">
            <v>North Warwickshire</v>
          </cell>
          <cell r="S2454">
            <v>17</v>
          </cell>
          <cell r="T2454">
            <v>3</v>
          </cell>
          <cell r="U2454">
            <v>42</v>
          </cell>
          <cell r="V2454">
            <v>2</v>
          </cell>
          <cell r="Y2454">
            <v>64</v>
          </cell>
          <cell r="AA2454" t="str">
            <v>44UB</v>
          </cell>
          <cell r="AB2454" t="str">
            <v>North Warwickshire</v>
          </cell>
          <cell r="AD2454">
            <v>0</v>
          </cell>
          <cell r="AE2454">
            <v>0</v>
          </cell>
          <cell r="AF2454">
            <v>0</v>
          </cell>
          <cell r="AG2454">
            <v>0</v>
          </cell>
          <cell r="AI2454" t="str">
            <v>44UB</v>
          </cell>
          <cell r="AJ2454" t="str">
            <v>North Warwickshire</v>
          </cell>
          <cell r="AK2454">
            <v>0</v>
          </cell>
          <cell r="AL2454">
            <v>0</v>
          </cell>
          <cell r="AM2454">
            <v>0</v>
          </cell>
        </row>
        <row r="2455">
          <cell r="B2455" t="str">
            <v>44UC</v>
          </cell>
          <cell r="C2455" t="str">
            <v>Nuneaton and Bedworth</v>
          </cell>
          <cell r="F2455">
            <v>40</v>
          </cell>
          <cell r="G2455">
            <v>5</v>
          </cell>
          <cell r="H2455">
            <v>73</v>
          </cell>
          <cell r="L2455">
            <v>118</v>
          </cell>
          <cell r="M2455">
            <v>0</v>
          </cell>
          <cell r="O2455" t="str">
            <v>44UC</v>
          </cell>
          <cell r="P2455" t="str">
            <v>Nuneaton and Bedworth</v>
          </cell>
          <cell r="S2455">
            <v>40</v>
          </cell>
          <cell r="T2455">
            <v>3</v>
          </cell>
          <cell r="U2455">
            <v>73</v>
          </cell>
          <cell r="Y2455">
            <v>116</v>
          </cell>
          <cell r="AA2455" t="str">
            <v>44UC</v>
          </cell>
          <cell r="AB2455" t="str">
            <v>Nuneaton and Bedworth</v>
          </cell>
          <cell r="AD2455">
            <v>0</v>
          </cell>
          <cell r="AE2455">
            <v>0</v>
          </cell>
          <cell r="AF2455">
            <v>0</v>
          </cell>
          <cell r="AG2455">
            <v>0</v>
          </cell>
          <cell r="AI2455" t="str">
            <v>44UC</v>
          </cell>
          <cell r="AJ2455" t="str">
            <v>Nuneaton and Bedworth</v>
          </cell>
          <cell r="AK2455">
            <v>0</v>
          </cell>
          <cell r="AL2455">
            <v>0</v>
          </cell>
          <cell r="AM2455">
            <v>0</v>
          </cell>
        </row>
        <row r="2456">
          <cell r="B2456" t="str">
            <v>44UD</v>
          </cell>
          <cell r="C2456" t="str">
            <v>Rugby</v>
          </cell>
          <cell r="F2456">
            <v>19</v>
          </cell>
          <cell r="G2456">
            <v>8</v>
          </cell>
          <cell r="H2456">
            <v>42</v>
          </cell>
          <cell r="L2456">
            <v>69</v>
          </cell>
          <cell r="M2456">
            <v>0</v>
          </cell>
          <cell r="O2456" t="str">
            <v>44UD</v>
          </cell>
          <cell r="P2456" t="str">
            <v>Rugby</v>
          </cell>
          <cell r="S2456">
            <v>19</v>
          </cell>
          <cell r="T2456">
            <v>10</v>
          </cell>
          <cell r="U2456">
            <v>42</v>
          </cell>
          <cell r="Y2456">
            <v>71</v>
          </cell>
          <cell r="AA2456" t="str">
            <v>44UD</v>
          </cell>
          <cell r="AB2456" t="str">
            <v>Rugby</v>
          </cell>
          <cell r="AD2456">
            <v>6</v>
          </cell>
          <cell r="AE2456">
            <v>9</v>
          </cell>
          <cell r="AF2456">
            <v>6</v>
          </cell>
          <cell r="AG2456">
            <v>15</v>
          </cell>
          <cell r="AI2456" t="str">
            <v>44UD</v>
          </cell>
          <cell r="AJ2456" t="str">
            <v>Rugby</v>
          </cell>
          <cell r="AK2456">
            <v>0</v>
          </cell>
          <cell r="AL2456">
            <v>0</v>
          </cell>
          <cell r="AM2456">
            <v>0</v>
          </cell>
        </row>
        <row r="2457">
          <cell r="B2457" t="str">
            <v>44UE</v>
          </cell>
          <cell r="C2457" t="str">
            <v>Stratford on Avon</v>
          </cell>
          <cell r="F2457">
            <v>10</v>
          </cell>
          <cell r="G2457">
            <v>7</v>
          </cell>
          <cell r="H2457">
            <v>33</v>
          </cell>
          <cell r="L2457">
            <v>50</v>
          </cell>
          <cell r="M2457">
            <v>0</v>
          </cell>
          <cell r="O2457" t="str">
            <v>44UE</v>
          </cell>
          <cell r="P2457" t="str">
            <v>Stratford on Avon</v>
          </cell>
          <cell r="S2457">
            <v>10</v>
          </cell>
          <cell r="T2457">
            <v>8</v>
          </cell>
          <cell r="U2457">
            <v>33</v>
          </cell>
          <cell r="Y2457">
            <v>51</v>
          </cell>
          <cell r="AA2457" t="str">
            <v>44UE</v>
          </cell>
          <cell r="AB2457" t="str">
            <v>Stratford on Avon</v>
          </cell>
          <cell r="AD2457">
            <v>0</v>
          </cell>
          <cell r="AE2457">
            <v>0</v>
          </cell>
          <cell r="AF2457">
            <v>0</v>
          </cell>
          <cell r="AG2457">
            <v>0</v>
          </cell>
          <cell r="AI2457" t="str">
            <v>44UE</v>
          </cell>
          <cell r="AJ2457" t="str">
            <v>Stratford on Avon</v>
          </cell>
          <cell r="AK2457">
            <v>0</v>
          </cell>
          <cell r="AL2457">
            <v>0</v>
          </cell>
          <cell r="AM2457">
            <v>0</v>
          </cell>
        </row>
        <row r="2458">
          <cell r="B2458" t="str">
            <v>44UF</v>
          </cell>
          <cell r="C2458" t="str">
            <v>Warwick</v>
          </cell>
          <cell r="F2458">
            <v>19</v>
          </cell>
          <cell r="G2458">
            <v>39</v>
          </cell>
          <cell r="H2458">
            <v>84</v>
          </cell>
          <cell r="L2458">
            <v>142</v>
          </cell>
          <cell r="M2458">
            <v>0</v>
          </cell>
          <cell r="O2458" t="str">
            <v>44UF</v>
          </cell>
          <cell r="P2458" t="str">
            <v>Warwick</v>
          </cell>
          <cell r="S2458">
            <v>19</v>
          </cell>
          <cell r="T2458">
            <v>34</v>
          </cell>
          <cell r="U2458">
            <v>84</v>
          </cell>
          <cell r="Y2458">
            <v>137</v>
          </cell>
          <cell r="AA2458" t="str">
            <v>44UF</v>
          </cell>
          <cell r="AB2458" t="str">
            <v>Warwick</v>
          </cell>
          <cell r="AD2458">
            <v>4</v>
          </cell>
          <cell r="AE2458">
            <v>7</v>
          </cell>
          <cell r="AF2458">
            <v>4</v>
          </cell>
          <cell r="AG2458">
            <v>11</v>
          </cell>
          <cell r="AI2458" t="str">
            <v>44UF</v>
          </cell>
          <cell r="AJ2458" t="str">
            <v>Warwick</v>
          </cell>
          <cell r="AK2458">
            <v>0</v>
          </cell>
          <cell r="AL2458">
            <v>0</v>
          </cell>
          <cell r="AM2458">
            <v>0</v>
          </cell>
        </row>
        <row r="2459">
          <cell r="B2459" t="str">
            <v>45UB</v>
          </cell>
          <cell r="C2459" t="str">
            <v>Adur</v>
          </cell>
          <cell r="G2459">
            <v>8</v>
          </cell>
          <cell r="H2459">
            <v>8</v>
          </cell>
          <cell r="L2459">
            <v>16</v>
          </cell>
          <cell r="M2459">
            <v>0</v>
          </cell>
          <cell r="O2459" t="str">
            <v>45UB</v>
          </cell>
          <cell r="P2459" t="str">
            <v>Adur</v>
          </cell>
          <cell r="T2459">
            <v>10</v>
          </cell>
          <cell r="U2459">
            <v>8</v>
          </cell>
          <cell r="Y2459">
            <v>18</v>
          </cell>
          <cell r="AA2459" t="str">
            <v>45UB</v>
          </cell>
          <cell r="AB2459" t="str">
            <v>Adur</v>
          </cell>
          <cell r="AD2459">
            <v>0</v>
          </cell>
          <cell r="AE2459">
            <v>0</v>
          </cell>
          <cell r="AF2459">
            <v>0</v>
          </cell>
          <cell r="AG2459">
            <v>0</v>
          </cell>
          <cell r="AI2459" t="str">
            <v>45UB</v>
          </cell>
          <cell r="AJ2459" t="str">
            <v>Adur</v>
          </cell>
          <cell r="AK2459">
            <v>0</v>
          </cell>
          <cell r="AL2459">
            <v>0</v>
          </cell>
          <cell r="AM2459">
            <v>0</v>
          </cell>
        </row>
        <row r="2460">
          <cell r="B2460" t="str">
            <v>45UC</v>
          </cell>
          <cell r="C2460" t="str">
            <v>Arun</v>
          </cell>
          <cell r="F2460">
            <v>40</v>
          </cell>
          <cell r="G2460">
            <v>11</v>
          </cell>
          <cell r="H2460">
            <v>83</v>
          </cell>
          <cell r="L2460">
            <v>134</v>
          </cell>
          <cell r="M2460">
            <v>0</v>
          </cell>
          <cell r="O2460" t="str">
            <v>45UC</v>
          </cell>
          <cell r="P2460" t="str">
            <v>Arun</v>
          </cell>
          <cell r="S2460">
            <v>40</v>
          </cell>
          <cell r="T2460">
            <v>22</v>
          </cell>
          <cell r="U2460">
            <v>83</v>
          </cell>
          <cell r="Y2460">
            <v>145</v>
          </cell>
          <cell r="AA2460" t="str">
            <v>45UC</v>
          </cell>
          <cell r="AB2460" t="str">
            <v>Arun</v>
          </cell>
          <cell r="AD2460">
            <v>0</v>
          </cell>
          <cell r="AE2460">
            <v>0</v>
          </cell>
          <cell r="AF2460">
            <v>0</v>
          </cell>
          <cell r="AG2460">
            <v>0</v>
          </cell>
          <cell r="AI2460" t="str">
            <v>45UC</v>
          </cell>
          <cell r="AJ2460" t="str">
            <v>Arun</v>
          </cell>
          <cell r="AK2460">
            <v>0</v>
          </cell>
          <cell r="AL2460">
            <v>0</v>
          </cell>
          <cell r="AM2460">
            <v>0</v>
          </cell>
        </row>
        <row r="2461">
          <cell r="B2461" t="str">
            <v>45UD</v>
          </cell>
          <cell r="C2461" t="str">
            <v>Chichester</v>
          </cell>
          <cell r="D2461">
            <v>7</v>
          </cell>
          <cell r="F2461">
            <v>57</v>
          </cell>
          <cell r="G2461">
            <v>15</v>
          </cell>
          <cell r="H2461">
            <v>87</v>
          </cell>
          <cell r="L2461">
            <v>166</v>
          </cell>
          <cell r="M2461">
            <v>0</v>
          </cell>
          <cell r="O2461" t="str">
            <v>45UD</v>
          </cell>
          <cell r="P2461" t="str">
            <v>Chichester</v>
          </cell>
          <cell r="Q2461">
            <v>7</v>
          </cell>
          <cell r="S2461">
            <v>57</v>
          </cell>
          <cell r="T2461">
            <v>9</v>
          </cell>
          <cell r="U2461">
            <v>87</v>
          </cell>
          <cell r="Y2461">
            <v>160</v>
          </cell>
          <cell r="AA2461" t="str">
            <v>45UD</v>
          </cell>
          <cell r="AB2461" t="str">
            <v>Chichester</v>
          </cell>
          <cell r="AC2461">
            <v>0</v>
          </cell>
          <cell r="AD2461">
            <v>0</v>
          </cell>
          <cell r="AE2461">
            <v>0</v>
          </cell>
          <cell r="AF2461">
            <v>0</v>
          </cell>
          <cell r="AG2461">
            <v>0</v>
          </cell>
          <cell r="AI2461" t="str">
            <v>45UD</v>
          </cell>
          <cell r="AJ2461" t="str">
            <v>Chichester</v>
          </cell>
          <cell r="AK2461">
            <v>0</v>
          </cell>
          <cell r="AL2461">
            <v>0</v>
          </cell>
          <cell r="AM2461">
            <v>0</v>
          </cell>
        </row>
        <row r="2462">
          <cell r="B2462" t="str">
            <v>45UE</v>
          </cell>
          <cell r="C2462" t="str">
            <v>Crawley</v>
          </cell>
          <cell r="D2462">
            <v>1</v>
          </cell>
          <cell r="F2462">
            <v>41</v>
          </cell>
          <cell r="G2462">
            <v>21</v>
          </cell>
          <cell r="H2462">
            <v>38</v>
          </cell>
          <cell r="L2462">
            <v>101</v>
          </cell>
          <cell r="M2462">
            <v>0</v>
          </cell>
          <cell r="O2462" t="str">
            <v>45UE</v>
          </cell>
          <cell r="P2462" t="str">
            <v>Crawley</v>
          </cell>
          <cell r="Q2462">
            <v>1</v>
          </cell>
          <cell r="S2462">
            <v>41</v>
          </cell>
          <cell r="T2462">
            <v>22</v>
          </cell>
          <cell r="U2462">
            <v>38</v>
          </cell>
          <cell r="Y2462">
            <v>102</v>
          </cell>
          <cell r="AA2462" t="str">
            <v>45UE</v>
          </cell>
          <cell r="AB2462" t="str">
            <v>Crawley</v>
          </cell>
          <cell r="AC2462">
            <v>0</v>
          </cell>
          <cell r="AD2462">
            <v>18</v>
          </cell>
          <cell r="AE2462">
            <v>0</v>
          </cell>
          <cell r="AF2462">
            <v>18</v>
          </cell>
          <cell r="AG2462">
            <v>18</v>
          </cell>
          <cell r="AI2462" t="str">
            <v>45UE</v>
          </cell>
          <cell r="AJ2462" t="str">
            <v>Crawley</v>
          </cell>
          <cell r="AK2462">
            <v>0</v>
          </cell>
          <cell r="AL2462">
            <v>0</v>
          </cell>
          <cell r="AM2462">
            <v>0</v>
          </cell>
        </row>
        <row r="2463">
          <cell r="B2463" t="str">
            <v>45UF</v>
          </cell>
          <cell r="C2463" t="str">
            <v>Horsham</v>
          </cell>
          <cell r="F2463">
            <v>20</v>
          </cell>
          <cell r="G2463">
            <v>23</v>
          </cell>
          <cell r="H2463">
            <v>14</v>
          </cell>
          <cell r="J2463">
            <v>1</v>
          </cell>
          <cell r="L2463">
            <v>58</v>
          </cell>
          <cell r="M2463">
            <v>1</v>
          </cell>
          <cell r="O2463" t="str">
            <v>45UF</v>
          </cell>
          <cell r="P2463" t="str">
            <v>Horsham</v>
          </cell>
          <cell r="S2463">
            <v>20</v>
          </cell>
          <cell r="T2463">
            <v>25</v>
          </cell>
          <cell r="U2463">
            <v>14</v>
          </cell>
          <cell r="W2463">
            <v>1</v>
          </cell>
          <cell r="Y2463">
            <v>60</v>
          </cell>
          <cell r="AA2463" t="str">
            <v>45UF</v>
          </cell>
          <cell r="AB2463" t="str">
            <v>Horsham</v>
          </cell>
          <cell r="AD2463">
            <v>0</v>
          </cell>
          <cell r="AE2463">
            <v>0</v>
          </cell>
          <cell r="AF2463">
            <v>0</v>
          </cell>
          <cell r="AG2463">
            <v>0</v>
          </cell>
          <cell r="AI2463" t="str">
            <v>45UF</v>
          </cell>
          <cell r="AJ2463" t="str">
            <v>Horsham</v>
          </cell>
          <cell r="AK2463">
            <v>0</v>
          </cell>
          <cell r="AL2463">
            <v>0</v>
          </cell>
          <cell r="AM2463">
            <v>0</v>
          </cell>
        </row>
        <row r="2464">
          <cell r="B2464" t="str">
            <v>45UG</v>
          </cell>
          <cell r="C2464" t="str">
            <v>Mid Sussex</v>
          </cell>
          <cell r="F2464">
            <v>9</v>
          </cell>
          <cell r="G2464">
            <v>18</v>
          </cell>
          <cell r="H2464">
            <v>64</v>
          </cell>
          <cell r="L2464">
            <v>91</v>
          </cell>
          <cell r="M2464">
            <v>0</v>
          </cell>
          <cell r="O2464" t="str">
            <v>45UG</v>
          </cell>
          <cell r="P2464" t="str">
            <v>Mid Sussex</v>
          </cell>
          <cell r="S2464">
            <v>9</v>
          </cell>
          <cell r="T2464">
            <v>23</v>
          </cell>
          <cell r="U2464">
            <v>64</v>
          </cell>
          <cell r="Y2464">
            <v>96</v>
          </cell>
          <cell r="AA2464" t="str">
            <v>45UG</v>
          </cell>
          <cell r="AB2464" t="str">
            <v>Mid Sussex</v>
          </cell>
          <cell r="AD2464">
            <v>5</v>
          </cell>
          <cell r="AE2464">
            <v>0</v>
          </cell>
          <cell r="AF2464">
            <v>5</v>
          </cell>
          <cell r="AG2464">
            <v>5</v>
          </cell>
          <cell r="AI2464" t="str">
            <v>45UG</v>
          </cell>
          <cell r="AJ2464" t="str">
            <v>Mid Sussex</v>
          </cell>
          <cell r="AK2464">
            <v>0</v>
          </cell>
          <cell r="AL2464">
            <v>0</v>
          </cell>
          <cell r="AM2464">
            <v>0</v>
          </cell>
        </row>
        <row r="2465">
          <cell r="B2465" t="str">
            <v>45UH</v>
          </cell>
          <cell r="C2465" t="str">
            <v>Worthing</v>
          </cell>
          <cell r="F2465">
            <v>33</v>
          </cell>
          <cell r="G2465">
            <v>15</v>
          </cell>
          <cell r="H2465">
            <v>4</v>
          </cell>
          <cell r="I2465">
            <v>11</v>
          </cell>
          <cell r="L2465">
            <v>63</v>
          </cell>
          <cell r="M2465">
            <v>0</v>
          </cell>
          <cell r="O2465" t="str">
            <v>45UH</v>
          </cell>
          <cell r="P2465" t="str">
            <v>Worthing</v>
          </cell>
          <cell r="S2465">
            <v>33</v>
          </cell>
          <cell r="T2465">
            <v>16</v>
          </cell>
          <cell r="U2465">
            <v>4</v>
          </cell>
          <cell r="V2465">
            <v>11</v>
          </cell>
          <cell r="Y2465">
            <v>64</v>
          </cell>
          <cell r="AA2465" t="str">
            <v>45UH</v>
          </cell>
          <cell r="AB2465" t="str">
            <v>Worthing</v>
          </cell>
          <cell r="AD2465">
            <v>0</v>
          </cell>
          <cell r="AE2465">
            <v>0</v>
          </cell>
          <cell r="AF2465">
            <v>0</v>
          </cell>
          <cell r="AG2465">
            <v>0</v>
          </cell>
          <cell r="AI2465" t="str">
            <v>45UH</v>
          </cell>
          <cell r="AJ2465" t="str">
            <v>Worthing</v>
          </cell>
          <cell r="AK2465">
            <v>0</v>
          </cell>
          <cell r="AL2465">
            <v>0</v>
          </cell>
          <cell r="AM2465">
            <v>0</v>
          </cell>
        </row>
        <row r="2466">
          <cell r="B2466" t="str">
            <v>46UB</v>
          </cell>
          <cell r="C2466" t="str">
            <v>Kennet</v>
          </cell>
          <cell r="F2466">
            <v>43</v>
          </cell>
          <cell r="G2466">
            <v>6</v>
          </cell>
          <cell r="H2466">
            <v>108</v>
          </cell>
          <cell r="I2466">
            <v>6</v>
          </cell>
          <cell r="L2466">
            <v>163</v>
          </cell>
          <cell r="M2466">
            <v>0</v>
          </cell>
          <cell r="O2466" t="str">
            <v>46UB</v>
          </cell>
          <cell r="P2466" t="str">
            <v>Kennet</v>
          </cell>
          <cell r="S2466">
            <v>43</v>
          </cell>
          <cell r="T2466">
            <v>7</v>
          </cell>
          <cell r="U2466">
            <v>108</v>
          </cell>
          <cell r="V2466">
            <v>6</v>
          </cell>
          <cell r="Y2466">
            <v>164</v>
          </cell>
          <cell r="AA2466" t="str">
            <v>46UB</v>
          </cell>
          <cell r="AB2466" t="str">
            <v>Kennet</v>
          </cell>
          <cell r="AD2466">
            <v>15</v>
          </cell>
          <cell r="AE2466">
            <v>23</v>
          </cell>
          <cell r="AF2466">
            <v>15</v>
          </cell>
          <cell r="AG2466">
            <v>38</v>
          </cell>
          <cell r="AI2466" t="str">
            <v>46UB</v>
          </cell>
          <cell r="AJ2466" t="str">
            <v>Kennet</v>
          </cell>
          <cell r="AK2466">
            <v>0</v>
          </cell>
          <cell r="AL2466">
            <v>0</v>
          </cell>
          <cell r="AM2466">
            <v>0</v>
          </cell>
        </row>
        <row r="2467">
          <cell r="B2467" t="str">
            <v>46UC</v>
          </cell>
          <cell r="C2467" t="str">
            <v>North Wiltshire</v>
          </cell>
          <cell r="F2467">
            <v>50</v>
          </cell>
          <cell r="G2467">
            <v>15</v>
          </cell>
          <cell r="H2467">
            <v>177</v>
          </cell>
          <cell r="L2467">
            <v>242</v>
          </cell>
          <cell r="M2467">
            <v>0</v>
          </cell>
          <cell r="O2467" t="str">
            <v>46UC</v>
          </cell>
          <cell r="P2467" t="str">
            <v>North Wiltshire</v>
          </cell>
          <cell r="S2467">
            <v>50</v>
          </cell>
          <cell r="T2467">
            <v>18</v>
          </cell>
          <cell r="U2467">
            <v>177</v>
          </cell>
          <cell r="Y2467">
            <v>245</v>
          </cell>
          <cell r="AA2467" t="str">
            <v>46UC</v>
          </cell>
          <cell r="AB2467" t="str">
            <v>North Wiltshire</v>
          </cell>
          <cell r="AD2467">
            <v>21</v>
          </cell>
          <cell r="AE2467">
            <v>90</v>
          </cell>
          <cell r="AF2467">
            <v>21</v>
          </cell>
          <cell r="AG2467">
            <v>111</v>
          </cell>
          <cell r="AI2467" t="str">
            <v>46UC</v>
          </cell>
          <cell r="AJ2467" t="str">
            <v>North Wiltshire</v>
          </cell>
          <cell r="AK2467">
            <v>0</v>
          </cell>
          <cell r="AL2467">
            <v>0</v>
          </cell>
          <cell r="AM2467">
            <v>0</v>
          </cell>
        </row>
        <row r="2468">
          <cell r="B2468" t="str">
            <v>46UD</v>
          </cell>
          <cell r="C2468" t="str">
            <v>Salisbury</v>
          </cell>
          <cell r="F2468">
            <v>39</v>
          </cell>
          <cell r="G2468">
            <v>41</v>
          </cell>
          <cell r="H2468">
            <v>63</v>
          </cell>
          <cell r="I2468">
            <v>36</v>
          </cell>
          <cell r="J2468">
            <v>1</v>
          </cell>
          <cell r="L2468">
            <v>180</v>
          </cell>
          <cell r="M2468">
            <v>1</v>
          </cell>
          <cell r="O2468" t="str">
            <v>46UD</v>
          </cell>
          <cell r="P2468" t="str">
            <v>Salisbury</v>
          </cell>
          <cell r="S2468">
            <v>39</v>
          </cell>
          <cell r="T2468">
            <v>38</v>
          </cell>
          <cell r="U2468">
            <v>63</v>
          </cell>
          <cell r="V2468">
            <v>36</v>
          </cell>
          <cell r="W2468">
            <v>1</v>
          </cell>
          <cell r="Y2468">
            <v>177</v>
          </cell>
          <cell r="AA2468" t="str">
            <v>46UD</v>
          </cell>
          <cell r="AB2468" t="str">
            <v>Salisbury</v>
          </cell>
          <cell r="AD2468">
            <v>10</v>
          </cell>
          <cell r="AE2468">
            <v>0</v>
          </cell>
          <cell r="AF2468">
            <v>10</v>
          </cell>
          <cell r="AG2468">
            <v>10</v>
          </cell>
          <cell r="AI2468" t="str">
            <v>46UD</v>
          </cell>
          <cell r="AJ2468" t="str">
            <v>Salisbury</v>
          </cell>
          <cell r="AK2468">
            <v>0</v>
          </cell>
          <cell r="AL2468">
            <v>0</v>
          </cell>
          <cell r="AM2468">
            <v>0</v>
          </cell>
        </row>
        <row r="2469">
          <cell r="B2469" t="str">
            <v>46UF</v>
          </cell>
          <cell r="C2469" t="str">
            <v>West Wiltshire</v>
          </cell>
          <cell r="F2469">
            <v>6</v>
          </cell>
          <cell r="G2469">
            <v>9</v>
          </cell>
          <cell r="H2469">
            <v>89</v>
          </cell>
          <cell r="L2469">
            <v>104</v>
          </cell>
          <cell r="M2469">
            <v>0</v>
          </cell>
          <cell r="O2469" t="str">
            <v>46UF</v>
          </cell>
          <cell r="P2469" t="str">
            <v>West Wiltshire</v>
          </cell>
          <cell r="S2469">
            <v>6</v>
          </cell>
          <cell r="T2469">
            <v>13</v>
          </cell>
          <cell r="U2469">
            <v>89</v>
          </cell>
          <cell r="Y2469">
            <v>108</v>
          </cell>
          <cell r="AA2469" t="str">
            <v>46UF</v>
          </cell>
          <cell r="AB2469" t="str">
            <v>West Wiltshire</v>
          </cell>
          <cell r="AD2469">
            <v>6</v>
          </cell>
          <cell r="AE2469">
            <v>32</v>
          </cell>
          <cell r="AF2469">
            <v>6</v>
          </cell>
          <cell r="AG2469">
            <v>38</v>
          </cell>
          <cell r="AI2469" t="str">
            <v>46UF</v>
          </cell>
          <cell r="AJ2469" t="str">
            <v>West Wiltshire</v>
          </cell>
          <cell r="AK2469">
            <v>0</v>
          </cell>
          <cell r="AL2469">
            <v>0</v>
          </cell>
          <cell r="AM2469">
            <v>0</v>
          </cell>
        </row>
        <row r="2470">
          <cell r="B2470" t="str">
            <v>47UB</v>
          </cell>
          <cell r="C2470" t="str">
            <v>Bromsgrove</v>
          </cell>
          <cell r="D2470">
            <v>28</v>
          </cell>
          <cell r="F2470">
            <v>43</v>
          </cell>
          <cell r="G2470">
            <v>2</v>
          </cell>
          <cell r="H2470">
            <v>54</v>
          </cell>
          <cell r="L2470">
            <v>127</v>
          </cell>
          <cell r="M2470">
            <v>0</v>
          </cell>
          <cell r="O2470" t="str">
            <v>47UB</v>
          </cell>
          <cell r="P2470" t="str">
            <v>Bromsgrove</v>
          </cell>
          <cell r="Q2470">
            <v>28</v>
          </cell>
          <cell r="S2470">
            <v>43</v>
          </cell>
          <cell r="T2470">
            <v>6</v>
          </cell>
          <cell r="U2470">
            <v>54</v>
          </cell>
          <cell r="Y2470">
            <v>131</v>
          </cell>
          <cell r="AA2470" t="str">
            <v>47UB</v>
          </cell>
          <cell r="AB2470" t="str">
            <v>Bromsgrove</v>
          </cell>
          <cell r="AC2470">
            <v>0</v>
          </cell>
          <cell r="AD2470">
            <v>0</v>
          </cell>
          <cell r="AE2470">
            <v>0</v>
          </cell>
          <cell r="AF2470">
            <v>0</v>
          </cell>
          <cell r="AG2470">
            <v>0</v>
          </cell>
          <cell r="AI2470" t="str">
            <v>47UB</v>
          </cell>
          <cell r="AJ2470" t="str">
            <v>Bromsgrove</v>
          </cell>
          <cell r="AK2470">
            <v>0</v>
          </cell>
          <cell r="AL2470">
            <v>0</v>
          </cell>
          <cell r="AM2470">
            <v>0</v>
          </cell>
        </row>
        <row r="2471">
          <cell r="B2471" t="str">
            <v>47UC</v>
          </cell>
          <cell r="C2471" t="str">
            <v>Malvern Hills</v>
          </cell>
          <cell r="F2471">
            <v>15</v>
          </cell>
          <cell r="G2471">
            <v>2</v>
          </cell>
          <cell r="H2471">
            <v>10</v>
          </cell>
          <cell r="L2471">
            <v>27</v>
          </cell>
          <cell r="M2471">
            <v>0</v>
          </cell>
          <cell r="O2471" t="str">
            <v>47UC</v>
          </cell>
          <cell r="P2471" t="str">
            <v>Malvern Hills</v>
          </cell>
          <cell r="S2471">
            <v>15</v>
          </cell>
          <cell r="T2471">
            <v>4</v>
          </cell>
          <cell r="U2471">
            <v>10</v>
          </cell>
          <cell r="Y2471">
            <v>29</v>
          </cell>
          <cell r="AA2471" t="str">
            <v>47UC</v>
          </cell>
          <cell r="AB2471" t="str">
            <v>Malvern Hills</v>
          </cell>
          <cell r="AD2471">
            <v>0</v>
          </cell>
          <cell r="AE2471">
            <v>0</v>
          </cell>
          <cell r="AF2471">
            <v>0</v>
          </cell>
          <cell r="AG2471">
            <v>0</v>
          </cell>
          <cell r="AI2471" t="str">
            <v>47UC</v>
          </cell>
          <cell r="AJ2471" t="str">
            <v>Malvern Hills</v>
          </cell>
          <cell r="AK2471">
            <v>0</v>
          </cell>
          <cell r="AL2471">
            <v>0</v>
          </cell>
          <cell r="AM2471">
            <v>0</v>
          </cell>
        </row>
        <row r="2472">
          <cell r="B2472" t="str">
            <v>47UD</v>
          </cell>
          <cell r="C2472" t="str">
            <v>Redditch</v>
          </cell>
          <cell r="F2472">
            <v>4</v>
          </cell>
          <cell r="G2472">
            <v>5</v>
          </cell>
          <cell r="H2472">
            <v>8</v>
          </cell>
          <cell r="L2472">
            <v>17</v>
          </cell>
          <cell r="M2472">
            <v>0</v>
          </cell>
          <cell r="O2472" t="str">
            <v>47UD</v>
          </cell>
          <cell r="P2472" t="str">
            <v>Redditch</v>
          </cell>
          <cell r="S2472">
            <v>4</v>
          </cell>
          <cell r="T2472">
            <v>9</v>
          </cell>
          <cell r="U2472">
            <v>8</v>
          </cell>
          <cell r="Y2472">
            <v>21</v>
          </cell>
          <cell r="AA2472" t="str">
            <v>47UD</v>
          </cell>
          <cell r="AB2472" t="str">
            <v>Redditch</v>
          </cell>
          <cell r="AD2472">
            <v>0</v>
          </cell>
          <cell r="AE2472">
            <v>2</v>
          </cell>
          <cell r="AF2472">
            <v>0</v>
          </cell>
          <cell r="AG2472">
            <v>2</v>
          </cell>
          <cell r="AI2472" t="str">
            <v>47UD</v>
          </cell>
          <cell r="AJ2472" t="str">
            <v>Redditch</v>
          </cell>
          <cell r="AK2472">
            <v>0</v>
          </cell>
          <cell r="AL2472">
            <v>0</v>
          </cell>
          <cell r="AM2472">
            <v>0</v>
          </cell>
        </row>
        <row r="2473">
          <cell r="B2473" t="str">
            <v>47UE</v>
          </cell>
          <cell r="C2473" t="str">
            <v>Worcester</v>
          </cell>
          <cell r="F2473">
            <v>43</v>
          </cell>
          <cell r="G2473">
            <v>61</v>
          </cell>
          <cell r="H2473">
            <v>61</v>
          </cell>
          <cell r="I2473">
            <v>2</v>
          </cell>
          <cell r="J2473">
            <v>2</v>
          </cell>
          <cell r="L2473">
            <v>169</v>
          </cell>
          <cell r="M2473">
            <v>2</v>
          </cell>
          <cell r="O2473" t="str">
            <v>47UE</v>
          </cell>
          <cell r="P2473" t="str">
            <v>Worcester</v>
          </cell>
          <cell r="S2473">
            <v>43</v>
          </cell>
          <cell r="T2473">
            <v>32</v>
          </cell>
          <cell r="U2473">
            <v>61</v>
          </cell>
          <cell r="V2473">
            <v>2</v>
          </cell>
          <cell r="W2473">
            <v>2</v>
          </cell>
          <cell r="Y2473">
            <v>140</v>
          </cell>
          <cell r="AA2473" t="str">
            <v>47UE</v>
          </cell>
          <cell r="AB2473" t="str">
            <v>Worcester</v>
          </cell>
          <cell r="AD2473">
            <v>0</v>
          </cell>
          <cell r="AE2473">
            <v>0</v>
          </cell>
          <cell r="AF2473">
            <v>0</v>
          </cell>
          <cell r="AG2473">
            <v>0</v>
          </cell>
          <cell r="AI2473" t="str">
            <v>47UE</v>
          </cell>
          <cell r="AJ2473" t="str">
            <v>Worcester</v>
          </cell>
          <cell r="AK2473">
            <v>0</v>
          </cell>
          <cell r="AL2473">
            <v>0</v>
          </cell>
          <cell r="AM2473">
            <v>0</v>
          </cell>
        </row>
        <row r="2474">
          <cell r="B2474" t="str">
            <v>47UF</v>
          </cell>
          <cell r="C2474" t="str">
            <v>Wychavon</v>
          </cell>
          <cell r="F2474">
            <v>6</v>
          </cell>
          <cell r="G2474">
            <v>4</v>
          </cell>
          <cell r="H2474">
            <v>33</v>
          </cell>
          <cell r="K2474">
            <v>1</v>
          </cell>
          <cell r="L2474">
            <v>44</v>
          </cell>
          <cell r="M2474">
            <v>1</v>
          </cell>
          <cell r="O2474" t="str">
            <v>47UF</v>
          </cell>
          <cell r="P2474" t="str">
            <v>Wychavon</v>
          </cell>
          <cell r="S2474">
            <v>6</v>
          </cell>
          <cell r="T2474">
            <v>8</v>
          </cell>
          <cell r="U2474">
            <v>33</v>
          </cell>
          <cell r="X2474">
            <v>1</v>
          </cell>
          <cell r="Y2474">
            <v>48</v>
          </cell>
          <cell r="AA2474" t="str">
            <v>47UF</v>
          </cell>
          <cell r="AB2474" t="str">
            <v>Wychavon</v>
          </cell>
          <cell r="AD2474">
            <v>0</v>
          </cell>
          <cell r="AE2474">
            <v>7</v>
          </cell>
          <cell r="AF2474">
            <v>0</v>
          </cell>
          <cell r="AG2474">
            <v>7</v>
          </cell>
          <cell r="AI2474" t="str">
            <v>47UF</v>
          </cell>
          <cell r="AJ2474" t="str">
            <v>Wychavon</v>
          </cell>
          <cell r="AK2474">
            <v>0</v>
          </cell>
          <cell r="AL2474">
            <v>0</v>
          </cell>
          <cell r="AM2474">
            <v>0</v>
          </cell>
        </row>
        <row r="2475">
          <cell r="B2475" t="str">
            <v>47UG</v>
          </cell>
          <cell r="C2475" t="str">
            <v>Wyre Forest</v>
          </cell>
          <cell r="G2475">
            <v>2</v>
          </cell>
          <cell r="H2475">
            <v>37</v>
          </cell>
          <cell r="L2475">
            <v>39</v>
          </cell>
          <cell r="M2475">
            <v>0</v>
          </cell>
          <cell r="O2475" t="str">
            <v>47UG</v>
          </cell>
          <cell r="P2475" t="str">
            <v>Wyre Forest</v>
          </cell>
          <cell r="T2475">
            <v>6</v>
          </cell>
          <cell r="U2475">
            <v>37</v>
          </cell>
          <cell r="Y2475">
            <v>43</v>
          </cell>
          <cell r="AA2475" t="str">
            <v>47UG</v>
          </cell>
          <cell r="AB2475" t="str">
            <v>Wyre Forest</v>
          </cell>
          <cell r="AD2475">
            <v>0</v>
          </cell>
          <cell r="AE2475">
            <v>0</v>
          </cell>
          <cell r="AF2475">
            <v>0</v>
          </cell>
          <cell r="AG2475">
            <v>0</v>
          </cell>
          <cell r="AI2475" t="str">
            <v>47UG</v>
          </cell>
          <cell r="AJ2475" t="str">
            <v>Wyre Forest</v>
          </cell>
          <cell r="AK2475">
            <v>0</v>
          </cell>
          <cell r="AL2475">
            <v>0</v>
          </cell>
          <cell r="AM2475">
            <v>0</v>
          </cell>
        </row>
        <row r="2482">
          <cell r="B2482" t="str">
            <v>00AA</v>
          </cell>
          <cell r="C2482" t="str">
            <v>City of London</v>
          </cell>
          <cell r="D2482">
            <v>0</v>
          </cell>
          <cell r="E2482">
            <v>0</v>
          </cell>
          <cell r="F2482">
            <v>0</v>
          </cell>
          <cell r="G2482">
            <v>12</v>
          </cell>
          <cell r="H2482">
            <v>0</v>
          </cell>
          <cell r="I2482">
            <v>0</v>
          </cell>
          <cell r="J2482">
            <v>0</v>
          </cell>
          <cell r="K2482">
            <v>0</v>
          </cell>
          <cell r="L2482">
            <v>12</v>
          </cell>
          <cell r="M2482">
            <v>0</v>
          </cell>
          <cell r="O2482" t="str">
            <v>00AA</v>
          </cell>
          <cell r="P2482" t="str">
            <v>City of London</v>
          </cell>
          <cell r="Q2482">
            <v>0</v>
          </cell>
          <cell r="R2482">
            <v>0</v>
          </cell>
          <cell r="S2482">
            <v>0</v>
          </cell>
          <cell r="T2482">
            <v>1</v>
          </cell>
          <cell r="U2482">
            <v>0</v>
          </cell>
          <cell r="V2482">
            <v>0</v>
          </cell>
          <cell r="W2482">
            <v>0</v>
          </cell>
          <cell r="X2482">
            <v>0</v>
          </cell>
          <cell r="Y2482">
            <v>1</v>
          </cell>
          <cell r="AA2482" t="str">
            <v>00AA</v>
          </cell>
          <cell r="AB2482" t="str">
            <v>City of London</v>
          </cell>
          <cell r="AC2482">
            <v>0</v>
          </cell>
          <cell r="AD2482">
            <v>0</v>
          </cell>
          <cell r="AE2482">
            <v>0</v>
          </cell>
          <cell r="AF2482">
            <v>0</v>
          </cell>
          <cell r="AG2482">
            <v>0</v>
          </cell>
          <cell r="AI2482" t="str">
            <v>00AA</v>
          </cell>
          <cell r="AJ2482" t="str">
            <v>City of London</v>
          </cell>
          <cell r="AK2482">
            <v>0</v>
          </cell>
          <cell r="AL2482">
            <v>0</v>
          </cell>
          <cell r="AM2482" t="str">
            <v xml:space="preserve">may </v>
          </cell>
        </row>
        <row r="2483">
          <cell r="B2483" t="str">
            <v>00AB</v>
          </cell>
          <cell r="C2483" t="str">
            <v>Barking and Dagenham</v>
          </cell>
          <cell r="D2483">
            <v>24</v>
          </cell>
          <cell r="E2483">
            <v>0</v>
          </cell>
          <cell r="F2483">
            <v>38</v>
          </cell>
          <cell r="G2483">
            <v>25</v>
          </cell>
          <cell r="H2483">
            <v>47</v>
          </cell>
          <cell r="I2483">
            <v>13</v>
          </cell>
          <cell r="J2483">
            <v>0</v>
          </cell>
          <cell r="K2483">
            <v>1</v>
          </cell>
          <cell r="L2483">
            <v>148</v>
          </cell>
          <cell r="M2483">
            <v>1</v>
          </cell>
          <cell r="O2483" t="str">
            <v>00AB</v>
          </cell>
          <cell r="P2483" t="str">
            <v>Barking and Dagenham</v>
          </cell>
          <cell r="Q2483">
            <v>24</v>
          </cell>
          <cell r="R2483">
            <v>0</v>
          </cell>
          <cell r="S2483">
            <v>38</v>
          </cell>
          <cell r="T2483">
            <v>59</v>
          </cell>
          <cell r="U2483">
            <v>47</v>
          </cell>
          <cell r="V2483">
            <v>13</v>
          </cell>
          <cell r="W2483">
            <v>0</v>
          </cell>
          <cell r="X2483">
            <v>1</v>
          </cell>
          <cell r="Y2483">
            <v>182</v>
          </cell>
          <cell r="AA2483" t="str">
            <v>00AB</v>
          </cell>
          <cell r="AB2483" t="str">
            <v>Barking and Dagenham</v>
          </cell>
          <cell r="AC2483">
            <v>0</v>
          </cell>
          <cell r="AD2483">
            <v>0</v>
          </cell>
          <cell r="AE2483">
            <v>0</v>
          </cell>
          <cell r="AF2483">
            <v>0</v>
          </cell>
          <cell r="AG2483">
            <v>0</v>
          </cell>
          <cell r="AI2483" t="str">
            <v>00AB</v>
          </cell>
          <cell r="AJ2483" t="str">
            <v>Barking and Dagenham</v>
          </cell>
          <cell r="AK2483">
            <v>0</v>
          </cell>
          <cell r="AL2483">
            <v>0</v>
          </cell>
          <cell r="AM2483" t="str">
            <v xml:space="preserve">have been </v>
          </cell>
        </row>
        <row r="2484">
          <cell r="B2484" t="str">
            <v>00AC</v>
          </cell>
          <cell r="C2484" t="str">
            <v>Barnet</v>
          </cell>
          <cell r="D2484">
            <v>0</v>
          </cell>
          <cell r="E2484">
            <v>0</v>
          </cell>
          <cell r="F2484">
            <v>19</v>
          </cell>
          <cell r="G2484">
            <v>63</v>
          </cell>
          <cell r="H2484">
            <v>58</v>
          </cell>
          <cell r="I2484">
            <v>25</v>
          </cell>
          <cell r="J2484">
            <v>1</v>
          </cell>
          <cell r="K2484">
            <v>1</v>
          </cell>
          <cell r="L2484">
            <v>167</v>
          </cell>
          <cell r="M2484">
            <v>2</v>
          </cell>
          <cell r="O2484" t="str">
            <v>00AC</v>
          </cell>
          <cell r="P2484" t="str">
            <v>Barnet</v>
          </cell>
          <cell r="Q2484">
            <v>0</v>
          </cell>
          <cell r="R2484">
            <v>0</v>
          </cell>
          <cell r="S2484">
            <v>19</v>
          </cell>
          <cell r="T2484">
            <v>54</v>
          </cell>
          <cell r="U2484">
            <v>58</v>
          </cell>
          <cell r="V2484">
            <v>25</v>
          </cell>
          <cell r="W2484">
            <v>1</v>
          </cell>
          <cell r="X2484">
            <v>1</v>
          </cell>
          <cell r="Y2484">
            <v>158</v>
          </cell>
          <cell r="AA2484" t="str">
            <v>00AC</v>
          </cell>
          <cell r="AB2484" t="str">
            <v>Barnet</v>
          </cell>
          <cell r="AC2484">
            <v>0</v>
          </cell>
          <cell r="AD2484">
            <v>0</v>
          </cell>
          <cell r="AE2484">
            <v>0</v>
          </cell>
          <cell r="AF2484">
            <v>0</v>
          </cell>
          <cell r="AG2484">
            <v>0</v>
          </cell>
          <cell r="AI2484" t="str">
            <v>00AC</v>
          </cell>
          <cell r="AJ2484" t="str">
            <v>Barnet</v>
          </cell>
          <cell r="AK2484">
            <v>0</v>
          </cell>
          <cell r="AL2484">
            <v>0</v>
          </cell>
          <cell r="AM2484" t="str">
            <v>hardcoded</v>
          </cell>
        </row>
        <row r="2485">
          <cell r="B2485" t="str">
            <v>00AD</v>
          </cell>
          <cell r="C2485" t="str">
            <v>Bexley</v>
          </cell>
          <cell r="D2485">
            <v>24</v>
          </cell>
          <cell r="E2485">
            <v>3</v>
          </cell>
          <cell r="F2485">
            <v>3</v>
          </cell>
          <cell r="G2485">
            <v>71</v>
          </cell>
          <cell r="H2485">
            <v>117</v>
          </cell>
          <cell r="I2485">
            <v>31</v>
          </cell>
          <cell r="J2485">
            <v>0</v>
          </cell>
          <cell r="K2485">
            <v>0</v>
          </cell>
          <cell r="L2485">
            <v>249</v>
          </cell>
          <cell r="M2485">
            <v>0</v>
          </cell>
          <cell r="O2485" t="str">
            <v>00AD</v>
          </cell>
          <cell r="P2485" t="str">
            <v>Bexley</v>
          </cell>
          <cell r="Q2485">
            <v>24</v>
          </cell>
          <cell r="R2485">
            <v>3</v>
          </cell>
          <cell r="S2485">
            <v>3</v>
          </cell>
          <cell r="T2485">
            <v>94</v>
          </cell>
          <cell r="U2485">
            <v>117</v>
          </cell>
          <cell r="V2485">
            <v>31</v>
          </cell>
          <cell r="W2485">
            <v>0</v>
          </cell>
          <cell r="X2485">
            <v>0</v>
          </cell>
          <cell r="Y2485">
            <v>272</v>
          </cell>
          <cell r="AA2485" t="str">
            <v>00AD</v>
          </cell>
          <cell r="AB2485" t="str">
            <v>Bexley</v>
          </cell>
          <cell r="AC2485">
            <v>0</v>
          </cell>
          <cell r="AD2485">
            <v>0</v>
          </cell>
          <cell r="AE2485">
            <v>0</v>
          </cell>
          <cell r="AF2485">
            <v>0</v>
          </cell>
          <cell r="AG2485">
            <v>0</v>
          </cell>
          <cell r="AI2485" t="str">
            <v>00AD</v>
          </cell>
          <cell r="AJ2485" t="str">
            <v>Bexley</v>
          </cell>
          <cell r="AK2485">
            <v>4</v>
          </cell>
          <cell r="AL2485">
            <v>0</v>
          </cell>
          <cell r="AM2485" t="str">
            <v>last year</v>
          </cell>
        </row>
        <row r="2486">
          <cell r="B2486" t="str">
            <v>00AE</v>
          </cell>
          <cell r="C2486" t="str">
            <v>Brent</v>
          </cell>
          <cell r="D2486">
            <v>25</v>
          </cell>
          <cell r="E2486">
            <v>1</v>
          </cell>
          <cell r="F2486">
            <v>136</v>
          </cell>
          <cell r="G2486">
            <v>40</v>
          </cell>
          <cell r="H2486">
            <v>262</v>
          </cell>
          <cell r="I2486">
            <v>152</v>
          </cell>
          <cell r="J2486">
            <v>2</v>
          </cell>
          <cell r="K2486">
            <v>0</v>
          </cell>
          <cell r="L2486">
            <v>618</v>
          </cell>
          <cell r="M2486">
            <v>2</v>
          </cell>
          <cell r="O2486" t="str">
            <v>00AE</v>
          </cell>
          <cell r="P2486" t="str">
            <v>Brent</v>
          </cell>
          <cell r="Q2486">
            <v>25</v>
          </cell>
          <cell r="R2486">
            <v>1</v>
          </cell>
          <cell r="S2486">
            <v>136</v>
          </cell>
          <cell r="T2486">
            <v>18</v>
          </cell>
          <cell r="U2486">
            <v>262</v>
          </cell>
          <cell r="V2486">
            <v>112</v>
          </cell>
          <cell r="W2486">
            <v>2</v>
          </cell>
          <cell r="X2486">
            <v>0</v>
          </cell>
          <cell r="Y2486">
            <v>556</v>
          </cell>
          <cell r="AA2486" t="str">
            <v>00AE</v>
          </cell>
          <cell r="AB2486" t="str">
            <v>Brent</v>
          </cell>
          <cell r="AC2486">
            <v>0</v>
          </cell>
          <cell r="AD2486">
            <v>0</v>
          </cell>
          <cell r="AE2486">
            <v>0</v>
          </cell>
          <cell r="AF2486">
            <v>0</v>
          </cell>
          <cell r="AG2486">
            <v>0</v>
          </cell>
          <cell r="AI2486" t="str">
            <v>00AE</v>
          </cell>
          <cell r="AJ2486" t="str">
            <v>Brent</v>
          </cell>
          <cell r="AK2486">
            <v>0</v>
          </cell>
          <cell r="AL2486">
            <v>0</v>
          </cell>
        </row>
        <row r="2487">
          <cell r="B2487" t="str">
            <v>00AF</v>
          </cell>
          <cell r="C2487" t="str">
            <v>Bromley</v>
          </cell>
          <cell r="D2487">
            <v>34</v>
          </cell>
          <cell r="E2487">
            <v>10</v>
          </cell>
          <cell r="F2487">
            <v>38</v>
          </cell>
          <cell r="G2487">
            <v>54</v>
          </cell>
          <cell r="H2487">
            <v>121</v>
          </cell>
          <cell r="I2487">
            <v>13</v>
          </cell>
          <cell r="J2487">
            <v>1</v>
          </cell>
          <cell r="K2487">
            <v>2</v>
          </cell>
          <cell r="L2487">
            <v>273</v>
          </cell>
          <cell r="M2487">
            <v>3</v>
          </cell>
          <cell r="O2487" t="str">
            <v>00AF</v>
          </cell>
          <cell r="P2487" t="str">
            <v>Bromley</v>
          </cell>
          <cell r="Q2487">
            <v>34</v>
          </cell>
          <cell r="R2487">
            <v>10</v>
          </cell>
          <cell r="S2487">
            <v>38</v>
          </cell>
          <cell r="T2487">
            <v>60</v>
          </cell>
          <cell r="U2487">
            <v>121</v>
          </cell>
          <cell r="V2487">
            <v>12</v>
          </cell>
          <cell r="W2487">
            <v>1</v>
          </cell>
          <cell r="X2487">
            <v>2</v>
          </cell>
          <cell r="Y2487">
            <v>278</v>
          </cell>
          <cell r="AA2487" t="str">
            <v>00AF</v>
          </cell>
          <cell r="AB2487" t="str">
            <v>Bromley</v>
          </cell>
          <cell r="AC2487">
            <v>0</v>
          </cell>
          <cell r="AD2487">
            <v>0</v>
          </cell>
          <cell r="AE2487">
            <v>0</v>
          </cell>
          <cell r="AF2487">
            <v>0</v>
          </cell>
          <cell r="AG2487">
            <v>0</v>
          </cell>
          <cell r="AI2487" t="str">
            <v>00AF</v>
          </cell>
          <cell r="AJ2487" t="str">
            <v>Bromley</v>
          </cell>
          <cell r="AK2487">
            <v>1</v>
          </cell>
          <cell r="AL2487">
            <v>0</v>
          </cell>
        </row>
        <row r="2488">
          <cell r="B2488" t="str">
            <v>00AG</v>
          </cell>
          <cell r="C2488" t="str">
            <v>Camden</v>
          </cell>
          <cell r="D2488">
            <v>27</v>
          </cell>
          <cell r="E2488">
            <v>0</v>
          </cell>
          <cell r="F2488">
            <v>67</v>
          </cell>
          <cell r="G2488">
            <v>34</v>
          </cell>
          <cell r="H2488">
            <v>119</v>
          </cell>
          <cell r="I2488">
            <v>0</v>
          </cell>
          <cell r="J2488">
            <v>0</v>
          </cell>
          <cell r="K2488">
            <v>0</v>
          </cell>
          <cell r="L2488">
            <v>247</v>
          </cell>
          <cell r="M2488">
            <v>0</v>
          </cell>
          <cell r="O2488" t="str">
            <v>00AG</v>
          </cell>
          <cell r="P2488" t="str">
            <v>Camden</v>
          </cell>
          <cell r="Q2488">
            <v>27</v>
          </cell>
          <cell r="R2488">
            <v>0</v>
          </cell>
          <cell r="S2488">
            <v>67</v>
          </cell>
          <cell r="T2488">
            <v>7</v>
          </cell>
          <cell r="U2488">
            <v>119</v>
          </cell>
          <cell r="V2488">
            <v>0</v>
          </cell>
          <cell r="W2488">
            <v>0</v>
          </cell>
          <cell r="X2488">
            <v>0</v>
          </cell>
          <cell r="Y2488">
            <v>220</v>
          </cell>
          <cell r="AA2488" t="str">
            <v>00AG</v>
          </cell>
          <cell r="AB2488" t="str">
            <v>Camden</v>
          </cell>
          <cell r="AC2488">
            <v>0</v>
          </cell>
          <cell r="AD2488">
            <v>0</v>
          </cell>
          <cell r="AE2488">
            <v>0</v>
          </cell>
          <cell r="AF2488">
            <v>0</v>
          </cell>
          <cell r="AG2488">
            <v>0</v>
          </cell>
          <cell r="AI2488" t="str">
            <v>00AG</v>
          </cell>
          <cell r="AJ2488" t="str">
            <v>Camden</v>
          </cell>
          <cell r="AK2488">
            <v>0</v>
          </cell>
          <cell r="AL2488">
            <v>0</v>
          </cell>
        </row>
        <row r="2489">
          <cell r="B2489" t="str">
            <v>00AH</v>
          </cell>
          <cell r="C2489" t="str">
            <v>Croydon</v>
          </cell>
          <cell r="D2489">
            <v>68</v>
          </cell>
          <cell r="E2489">
            <v>2</v>
          </cell>
          <cell r="F2489">
            <v>315</v>
          </cell>
          <cell r="G2489">
            <v>83</v>
          </cell>
          <cell r="H2489">
            <v>425</v>
          </cell>
          <cell r="I2489">
            <v>48</v>
          </cell>
          <cell r="J2489">
            <v>1</v>
          </cell>
          <cell r="K2489">
            <v>1</v>
          </cell>
          <cell r="L2489">
            <v>943</v>
          </cell>
          <cell r="M2489">
            <v>2</v>
          </cell>
          <cell r="O2489" t="str">
            <v>00AH</v>
          </cell>
          <cell r="P2489" t="str">
            <v>Croydon</v>
          </cell>
          <cell r="Q2489">
            <v>68</v>
          </cell>
          <cell r="R2489">
            <v>2</v>
          </cell>
          <cell r="S2489">
            <v>315</v>
          </cell>
          <cell r="T2489">
            <v>106</v>
          </cell>
          <cell r="U2489">
            <v>425</v>
          </cell>
          <cell r="V2489">
            <v>49</v>
          </cell>
          <cell r="W2489">
            <v>1</v>
          </cell>
          <cell r="X2489">
            <v>1</v>
          </cell>
          <cell r="Y2489">
            <v>967</v>
          </cell>
          <cell r="AA2489" t="str">
            <v>00AH</v>
          </cell>
          <cell r="AB2489" t="str">
            <v>Croydon</v>
          </cell>
          <cell r="AC2489">
            <v>0</v>
          </cell>
          <cell r="AD2489">
            <v>68</v>
          </cell>
          <cell r="AE2489">
            <v>0</v>
          </cell>
          <cell r="AF2489">
            <v>68</v>
          </cell>
          <cell r="AG2489">
            <v>136</v>
          </cell>
          <cell r="AI2489" t="str">
            <v>00AH</v>
          </cell>
          <cell r="AJ2489" t="str">
            <v>Croydon</v>
          </cell>
          <cell r="AK2489">
            <v>1</v>
          </cell>
          <cell r="AL2489">
            <v>0</v>
          </cell>
        </row>
        <row r="2490">
          <cell r="B2490" t="str">
            <v>00AJ</v>
          </cell>
          <cell r="C2490" t="str">
            <v>Ealing</v>
          </cell>
          <cell r="D2490">
            <v>16</v>
          </cell>
          <cell r="E2490">
            <v>2</v>
          </cell>
          <cell r="F2490">
            <v>90</v>
          </cell>
          <cell r="G2490">
            <v>47</v>
          </cell>
          <cell r="H2490">
            <v>119</v>
          </cell>
          <cell r="I2490">
            <v>93</v>
          </cell>
          <cell r="J2490">
            <v>0</v>
          </cell>
          <cell r="K2490">
            <v>1</v>
          </cell>
          <cell r="L2490">
            <v>368</v>
          </cell>
          <cell r="M2490">
            <v>1</v>
          </cell>
          <cell r="O2490" t="str">
            <v>00AJ</v>
          </cell>
          <cell r="P2490" t="str">
            <v>Ealing</v>
          </cell>
          <cell r="Q2490">
            <v>16</v>
          </cell>
          <cell r="R2490">
            <v>2</v>
          </cell>
          <cell r="S2490">
            <v>90</v>
          </cell>
          <cell r="T2490">
            <v>32</v>
          </cell>
          <cell r="U2490">
            <v>119</v>
          </cell>
          <cell r="V2490">
            <v>133</v>
          </cell>
          <cell r="W2490">
            <v>0</v>
          </cell>
          <cell r="X2490">
            <v>1</v>
          </cell>
          <cell r="Y2490">
            <v>393</v>
          </cell>
          <cell r="AA2490" t="str">
            <v>00AJ</v>
          </cell>
          <cell r="AB2490" t="str">
            <v>Ealing</v>
          </cell>
          <cell r="AC2490">
            <v>0</v>
          </cell>
          <cell r="AD2490">
            <v>0</v>
          </cell>
          <cell r="AE2490">
            <v>0</v>
          </cell>
          <cell r="AF2490">
            <v>0</v>
          </cell>
          <cell r="AG2490">
            <v>0</v>
          </cell>
          <cell r="AI2490" t="str">
            <v>00AJ</v>
          </cell>
          <cell r="AJ2490" t="str">
            <v>Ealing</v>
          </cell>
          <cell r="AK2490">
            <v>0</v>
          </cell>
          <cell r="AL2490">
            <v>0</v>
          </cell>
        </row>
        <row r="2491">
          <cell r="B2491" t="str">
            <v>00AK</v>
          </cell>
          <cell r="C2491" t="str">
            <v>Enfield</v>
          </cell>
          <cell r="D2491">
            <v>0</v>
          </cell>
          <cell r="E2491">
            <v>6</v>
          </cell>
          <cell r="F2491">
            <v>11</v>
          </cell>
          <cell r="G2491">
            <v>61</v>
          </cell>
          <cell r="H2491">
            <v>25</v>
          </cell>
          <cell r="I2491">
            <v>90</v>
          </cell>
          <cell r="J2491">
            <v>1</v>
          </cell>
          <cell r="K2491">
            <v>1</v>
          </cell>
          <cell r="L2491">
            <v>195</v>
          </cell>
          <cell r="M2491">
            <v>2</v>
          </cell>
          <cell r="O2491" t="str">
            <v>00AK</v>
          </cell>
          <cell r="P2491" t="str">
            <v>Enfield</v>
          </cell>
          <cell r="Q2491">
            <v>0</v>
          </cell>
          <cell r="R2491">
            <v>6</v>
          </cell>
          <cell r="S2491">
            <v>11</v>
          </cell>
          <cell r="T2491">
            <v>59</v>
          </cell>
          <cell r="U2491">
            <v>25</v>
          </cell>
          <cell r="V2491">
            <v>90</v>
          </cell>
          <cell r="W2491">
            <v>1</v>
          </cell>
          <cell r="X2491">
            <v>1</v>
          </cell>
          <cell r="Y2491">
            <v>193</v>
          </cell>
          <cell r="AA2491" t="str">
            <v>00AK</v>
          </cell>
          <cell r="AB2491" t="str">
            <v>Enfield</v>
          </cell>
          <cell r="AC2491">
            <v>0</v>
          </cell>
          <cell r="AD2491">
            <v>0</v>
          </cell>
          <cell r="AE2491">
            <v>0</v>
          </cell>
          <cell r="AF2491">
            <v>0</v>
          </cell>
          <cell r="AG2491">
            <v>0</v>
          </cell>
          <cell r="AI2491" t="str">
            <v>00AK</v>
          </cell>
          <cell r="AJ2491" t="str">
            <v>Enfield</v>
          </cell>
          <cell r="AK2491">
            <v>0</v>
          </cell>
          <cell r="AL2491">
            <v>0</v>
          </cell>
        </row>
        <row r="2492">
          <cell r="B2492" t="str">
            <v>00AL</v>
          </cell>
          <cell r="C2492" t="str">
            <v>Greenwich</v>
          </cell>
          <cell r="D2492">
            <v>33</v>
          </cell>
          <cell r="E2492">
            <v>2</v>
          </cell>
          <cell r="F2492">
            <v>55</v>
          </cell>
          <cell r="G2492">
            <v>56</v>
          </cell>
          <cell r="H2492">
            <v>170</v>
          </cell>
          <cell r="I2492">
            <v>70</v>
          </cell>
          <cell r="J2492">
            <v>0</v>
          </cell>
          <cell r="K2492">
            <v>2</v>
          </cell>
          <cell r="L2492">
            <v>388</v>
          </cell>
          <cell r="M2492">
            <v>2</v>
          </cell>
          <cell r="O2492" t="str">
            <v>00AL</v>
          </cell>
          <cell r="P2492" t="str">
            <v>Greenwich</v>
          </cell>
          <cell r="Q2492">
            <v>33</v>
          </cell>
          <cell r="R2492">
            <v>2</v>
          </cell>
          <cell r="S2492">
            <v>55</v>
          </cell>
          <cell r="T2492">
            <v>54</v>
          </cell>
          <cell r="U2492">
            <v>170</v>
          </cell>
          <cell r="V2492">
            <v>70</v>
          </cell>
          <cell r="W2492">
            <v>0</v>
          </cell>
          <cell r="X2492">
            <v>1</v>
          </cell>
          <cell r="Y2492">
            <v>385</v>
          </cell>
          <cell r="AA2492" t="str">
            <v>00AL</v>
          </cell>
          <cell r="AB2492" t="str">
            <v>Greenwich</v>
          </cell>
          <cell r="AC2492">
            <v>0</v>
          </cell>
          <cell r="AD2492">
            <v>0</v>
          </cell>
          <cell r="AE2492">
            <v>0</v>
          </cell>
          <cell r="AF2492">
            <v>0</v>
          </cell>
          <cell r="AG2492">
            <v>0</v>
          </cell>
          <cell r="AI2492" t="str">
            <v>00AL</v>
          </cell>
          <cell r="AJ2492" t="str">
            <v>Greenwich</v>
          </cell>
          <cell r="AK2492">
            <v>0</v>
          </cell>
          <cell r="AL2492">
            <v>0</v>
          </cell>
        </row>
        <row r="2493">
          <cell r="B2493" t="str">
            <v>00AM</v>
          </cell>
          <cell r="C2493" t="str">
            <v>Hackney</v>
          </cell>
          <cell r="D2493">
            <v>126</v>
          </cell>
          <cell r="E2493">
            <v>4</v>
          </cell>
          <cell r="F2493">
            <v>225</v>
          </cell>
          <cell r="G2493">
            <v>51</v>
          </cell>
          <cell r="H2493">
            <v>530</v>
          </cell>
          <cell r="I2493">
            <v>81</v>
          </cell>
          <cell r="J2493">
            <v>0</v>
          </cell>
          <cell r="K2493">
            <v>2</v>
          </cell>
          <cell r="L2493">
            <v>1019</v>
          </cell>
          <cell r="M2493">
            <v>2</v>
          </cell>
          <cell r="O2493" t="str">
            <v>00AM</v>
          </cell>
          <cell r="P2493" t="str">
            <v>Hackney</v>
          </cell>
          <cell r="Q2493">
            <v>126</v>
          </cell>
          <cell r="R2493">
            <v>4</v>
          </cell>
          <cell r="S2493">
            <v>225</v>
          </cell>
          <cell r="T2493">
            <v>30</v>
          </cell>
          <cell r="U2493">
            <v>530</v>
          </cell>
          <cell r="V2493">
            <v>81</v>
          </cell>
          <cell r="W2493">
            <v>0</v>
          </cell>
          <cell r="X2493">
            <v>2</v>
          </cell>
          <cell r="Y2493">
            <v>998</v>
          </cell>
          <cell r="AA2493" t="str">
            <v>00AM</v>
          </cell>
          <cell r="AB2493" t="str">
            <v>Hackney</v>
          </cell>
          <cell r="AC2493">
            <v>0</v>
          </cell>
          <cell r="AD2493">
            <v>0</v>
          </cell>
          <cell r="AE2493">
            <v>0</v>
          </cell>
          <cell r="AF2493">
            <v>0</v>
          </cell>
          <cell r="AG2493">
            <v>0</v>
          </cell>
          <cell r="AI2493" t="str">
            <v>00AM</v>
          </cell>
          <cell r="AJ2493" t="str">
            <v>Hackney</v>
          </cell>
          <cell r="AK2493">
            <v>0</v>
          </cell>
          <cell r="AL2493">
            <v>0</v>
          </cell>
        </row>
        <row r="2494">
          <cell r="B2494" t="str">
            <v>00AN</v>
          </cell>
          <cell r="C2494" t="str">
            <v>Hammersmith and Fulham</v>
          </cell>
          <cell r="D2494">
            <v>40</v>
          </cell>
          <cell r="E2494">
            <v>0</v>
          </cell>
          <cell r="F2494">
            <v>261</v>
          </cell>
          <cell r="G2494">
            <v>91</v>
          </cell>
          <cell r="H2494">
            <v>133</v>
          </cell>
          <cell r="I2494">
            <v>31</v>
          </cell>
          <cell r="J2494">
            <v>0</v>
          </cell>
          <cell r="K2494">
            <v>1</v>
          </cell>
          <cell r="L2494">
            <v>557</v>
          </cell>
          <cell r="M2494">
            <v>1</v>
          </cell>
          <cell r="O2494" t="str">
            <v>00AN</v>
          </cell>
          <cell r="P2494" t="str">
            <v>Hammersmith and Fulham</v>
          </cell>
          <cell r="Q2494">
            <v>40</v>
          </cell>
          <cell r="R2494">
            <v>0</v>
          </cell>
          <cell r="S2494">
            <v>261</v>
          </cell>
          <cell r="T2494">
            <v>77</v>
          </cell>
          <cell r="U2494">
            <v>133</v>
          </cell>
          <cell r="V2494">
            <v>31</v>
          </cell>
          <cell r="W2494">
            <v>0</v>
          </cell>
          <cell r="X2494">
            <v>1</v>
          </cell>
          <cell r="Y2494">
            <v>543</v>
          </cell>
          <cell r="AA2494" t="str">
            <v>00AN</v>
          </cell>
          <cell r="AB2494" t="str">
            <v>Hammersmith and Fulham</v>
          </cell>
          <cell r="AC2494">
            <v>0</v>
          </cell>
          <cell r="AD2494">
            <v>53</v>
          </cell>
          <cell r="AE2494">
            <v>0</v>
          </cell>
          <cell r="AF2494">
            <v>53</v>
          </cell>
          <cell r="AG2494">
            <v>106</v>
          </cell>
          <cell r="AI2494" t="str">
            <v>00AN</v>
          </cell>
          <cell r="AJ2494" t="str">
            <v>Hammersmith and Fulham</v>
          </cell>
          <cell r="AK2494">
            <v>0</v>
          </cell>
          <cell r="AL2494">
            <v>0</v>
          </cell>
        </row>
        <row r="2495">
          <cell r="B2495" t="str">
            <v>00AP</v>
          </cell>
          <cell r="C2495" t="str">
            <v>Haringey</v>
          </cell>
          <cell r="D2495">
            <v>21</v>
          </cell>
          <cell r="E2495">
            <v>1</v>
          </cell>
          <cell r="F2495">
            <v>83</v>
          </cell>
          <cell r="G2495">
            <v>43</v>
          </cell>
          <cell r="H2495">
            <v>127</v>
          </cell>
          <cell r="I2495">
            <v>20</v>
          </cell>
          <cell r="J2495">
            <v>0</v>
          </cell>
          <cell r="K2495">
            <v>1</v>
          </cell>
          <cell r="L2495">
            <v>296</v>
          </cell>
          <cell r="M2495">
            <v>1</v>
          </cell>
          <cell r="O2495" t="str">
            <v>00AP</v>
          </cell>
          <cell r="P2495" t="str">
            <v>Haringey</v>
          </cell>
          <cell r="Q2495">
            <v>21</v>
          </cell>
          <cell r="R2495">
            <v>1</v>
          </cell>
          <cell r="S2495">
            <v>83</v>
          </cell>
          <cell r="T2495">
            <v>36</v>
          </cell>
          <cell r="U2495">
            <v>127</v>
          </cell>
          <cell r="V2495">
            <v>20</v>
          </cell>
          <cell r="W2495">
            <v>0</v>
          </cell>
          <cell r="X2495">
            <v>1</v>
          </cell>
          <cell r="Y2495">
            <v>289</v>
          </cell>
          <cell r="AA2495" t="str">
            <v>00AP</v>
          </cell>
          <cell r="AB2495" t="str">
            <v>Haringey</v>
          </cell>
          <cell r="AC2495">
            <v>0</v>
          </cell>
          <cell r="AD2495">
            <v>0</v>
          </cell>
          <cell r="AE2495">
            <v>0</v>
          </cell>
          <cell r="AF2495">
            <v>0</v>
          </cell>
          <cell r="AG2495">
            <v>0</v>
          </cell>
          <cell r="AI2495" t="str">
            <v>00AP</v>
          </cell>
          <cell r="AJ2495" t="str">
            <v>Haringey</v>
          </cell>
          <cell r="AK2495">
            <v>9</v>
          </cell>
          <cell r="AL2495">
            <v>0</v>
          </cell>
        </row>
        <row r="2496">
          <cell r="B2496" t="str">
            <v>00AQ</v>
          </cell>
          <cell r="C2496" t="str">
            <v>Harrow</v>
          </cell>
          <cell r="D2496">
            <v>0</v>
          </cell>
          <cell r="E2496">
            <v>0</v>
          </cell>
          <cell r="F2496">
            <v>67</v>
          </cell>
          <cell r="G2496">
            <v>30</v>
          </cell>
          <cell r="H2496">
            <v>130</v>
          </cell>
          <cell r="I2496">
            <v>21</v>
          </cell>
          <cell r="J2496">
            <v>1</v>
          </cell>
          <cell r="K2496">
            <v>0</v>
          </cell>
          <cell r="L2496">
            <v>249</v>
          </cell>
          <cell r="M2496">
            <v>1</v>
          </cell>
          <cell r="O2496" t="str">
            <v>00AQ</v>
          </cell>
          <cell r="P2496" t="str">
            <v>Harrow</v>
          </cell>
          <cell r="Q2496">
            <v>0</v>
          </cell>
          <cell r="R2496">
            <v>0</v>
          </cell>
          <cell r="S2496">
            <v>67</v>
          </cell>
          <cell r="T2496">
            <v>30</v>
          </cell>
          <cell r="U2496">
            <v>130</v>
          </cell>
          <cell r="V2496">
            <v>21</v>
          </cell>
          <cell r="W2496">
            <v>1</v>
          </cell>
          <cell r="X2496">
            <v>0</v>
          </cell>
          <cell r="Y2496">
            <v>249</v>
          </cell>
          <cell r="AA2496" t="str">
            <v>00AQ</v>
          </cell>
          <cell r="AB2496" t="str">
            <v>Harrow</v>
          </cell>
          <cell r="AC2496">
            <v>0</v>
          </cell>
          <cell r="AD2496">
            <v>0</v>
          </cell>
          <cell r="AE2496">
            <v>0</v>
          </cell>
          <cell r="AF2496">
            <v>0</v>
          </cell>
          <cell r="AG2496">
            <v>0</v>
          </cell>
          <cell r="AI2496" t="str">
            <v>00AQ</v>
          </cell>
          <cell r="AJ2496" t="str">
            <v>Harrow</v>
          </cell>
          <cell r="AK2496">
            <v>0</v>
          </cell>
          <cell r="AL2496">
            <v>0</v>
          </cell>
        </row>
        <row r="2497">
          <cell r="B2497" t="str">
            <v>00AR</v>
          </cell>
          <cell r="C2497" t="str">
            <v>Havering</v>
          </cell>
          <cell r="D2497">
            <v>0</v>
          </cell>
          <cell r="E2497">
            <v>18</v>
          </cell>
          <cell r="F2497">
            <v>19</v>
          </cell>
          <cell r="G2497">
            <v>36</v>
          </cell>
          <cell r="H2497">
            <v>0</v>
          </cell>
          <cell r="I2497">
            <v>2</v>
          </cell>
          <cell r="J2497">
            <v>0</v>
          </cell>
          <cell r="K2497">
            <v>0</v>
          </cell>
          <cell r="L2497">
            <v>75</v>
          </cell>
          <cell r="M2497">
            <v>0</v>
          </cell>
          <cell r="O2497" t="str">
            <v>00AR</v>
          </cell>
          <cell r="P2497" t="str">
            <v>Havering</v>
          </cell>
          <cell r="Q2497">
            <v>0</v>
          </cell>
          <cell r="R2497">
            <v>18</v>
          </cell>
          <cell r="S2497">
            <v>19</v>
          </cell>
          <cell r="T2497">
            <v>61</v>
          </cell>
          <cell r="U2497">
            <v>0</v>
          </cell>
          <cell r="V2497">
            <v>2</v>
          </cell>
          <cell r="W2497">
            <v>0</v>
          </cell>
          <cell r="X2497">
            <v>0</v>
          </cell>
          <cell r="Y2497">
            <v>100</v>
          </cell>
          <cell r="AA2497" t="str">
            <v>00AR</v>
          </cell>
          <cell r="AB2497" t="str">
            <v>Havering</v>
          </cell>
          <cell r="AC2497">
            <v>0</v>
          </cell>
          <cell r="AD2497">
            <v>0</v>
          </cell>
          <cell r="AE2497">
            <v>0</v>
          </cell>
          <cell r="AF2497">
            <v>0</v>
          </cell>
          <cell r="AG2497">
            <v>0</v>
          </cell>
          <cell r="AI2497" t="str">
            <v>00AR</v>
          </cell>
          <cell r="AJ2497" t="str">
            <v>Havering</v>
          </cell>
          <cell r="AK2497">
            <v>0</v>
          </cell>
          <cell r="AL2497">
            <v>0</v>
          </cell>
        </row>
        <row r="2498">
          <cell r="B2498" t="str">
            <v>00AS</v>
          </cell>
          <cell r="C2498" t="str">
            <v>Hillingdon</v>
          </cell>
          <cell r="D2498">
            <v>0</v>
          </cell>
          <cell r="E2498">
            <v>10</v>
          </cell>
          <cell r="F2498">
            <v>57</v>
          </cell>
          <cell r="G2498">
            <v>64</v>
          </cell>
          <cell r="H2498">
            <v>150</v>
          </cell>
          <cell r="I2498">
            <v>98</v>
          </cell>
          <cell r="J2498">
            <v>0</v>
          </cell>
          <cell r="K2498">
            <v>0</v>
          </cell>
          <cell r="L2498">
            <v>379</v>
          </cell>
          <cell r="M2498">
            <v>0</v>
          </cell>
          <cell r="O2498" t="str">
            <v>00AS</v>
          </cell>
          <cell r="P2498" t="str">
            <v>Hillingdon</v>
          </cell>
          <cell r="Q2498">
            <v>0</v>
          </cell>
          <cell r="R2498">
            <v>10</v>
          </cell>
          <cell r="S2498">
            <v>57</v>
          </cell>
          <cell r="T2498">
            <v>74</v>
          </cell>
          <cell r="U2498">
            <v>150</v>
          </cell>
          <cell r="V2498">
            <v>98</v>
          </cell>
          <cell r="W2498">
            <v>0</v>
          </cell>
          <cell r="X2498">
            <v>0</v>
          </cell>
          <cell r="Y2498">
            <v>389</v>
          </cell>
          <cell r="AA2498" t="str">
            <v>00AS</v>
          </cell>
          <cell r="AB2498" t="str">
            <v>Hillingdon</v>
          </cell>
          <cell r="AC2498">
            <v>0</v>
          </cell>
          <cell r="AD2498">
            <v>0</v>
          </cell>
          <cell r="AE2498">
            <v>0</v>
          </cell>
          <cell r="AF2498">
            <v>0</v>
          </cell>
          <cell r="AG2498">
            <v>0</v>
          </cell>
          <cell r="AI2498" t="str">
            <v>00AS</v>
          </cell>
          <cell r="AJ2498" t="str">
            <v>Hillingdon</v>
          </cell>
          <cell r="AK2498">
            <v>0</v>
          </cell>
          <cell r="AL2498">
            <v>0</v>
          </cell>
        </row>
        <row r="2499">
          <cell r="B2499" t="str">
            <v>00AT</v>
          </cell>
          <cell r="C2499" t="str">
            <v>Hounslow</v>
          </cell>
          <cell r="D2499">
            <v>5</v>
          </cell>
          <cell r="E2499">
            <v>4</v>
          </cell>
          <cell r="F2499">
            <v>184</v>
          </cell>
          <cell r="G2499">
            <v>40</v>
          </cell>
          <cell r="H2499">
            <v>180</v>
          </cell>
          <cell r="I2499">
            <v>11</v>
          </cell>
          <cell r="J2499">
            <v>1</v>
          </cell>
          <cell r="K2499">
            <v>2</v>
          </cell>
          <cell r="L2499">
            <v>427</v>
          </cell>
          <cell r="M2499">
            <v>3</v>
          </cell>
          <cell r="O2499" t="str">
            <v>00AT</v>
          </cell>
          <cell r="P2499" t="str">
            <v>Hounslow</v>
          </cell>
          <cell r="Q2499">
            <v>5</v>
          </cell>
          <cell r="R2499">
            <v>4</v>
          </cell>
          <cell r="S2499">
            <v>184</v>
          </cell>
          <cell r="T2499">
            <v>31</v>
          </cell>
          <cell r="U2499">
            <v>180</v>
          </cell>
          <cell r="V2499">
            <v>11</v>
          </cell>
          <cell r="W2499">
            <v>1</v>
          </cell>
          <cell r="X2499">
            <v>2</v>
          </cell>
          <cell r="Y2499">
            <v>418</v>
          </cell>
          <cell r="AA2499" t="str">
            <v>00AT</v>
          </cell>
          <cell r="AB2499" t="str">
            <v>Hounslow</v>
          </cell>
          <cell r="AC2499">
            <v>0</v>
          </cell>
          <cell r="AD2499">
            <v>0</v>
          </cell>
          <cell r="AE2499">
            <v>0</v>
          </cell>
          <cell r="AF2499">
            <v>0</v>
          </cell>
          <cell r="AG2499">
            <v>0</v>
          </cell>
          <cell r="AI2499" t="str">
            <v>00AT</v>
          </cell>
          <cell r="AJ2499" t="str">
            <v>Hounslow</v>
          </cell>
          <cell r="AK2499">
            <v>2</v>
          </cell>
          <cell r="AL2499">
            <v>0</v>
          </cell>
        </row>
        <row r="2500">
          <cell r="B2500" t="str">
            <v>00AU</v>
          </cell>
          <cell r="C2500" t="str">
            <v>Islington</v>
          </cell>
          <cell r="D2500">
            <v>0</v>
          </cell>
          <cell r="E2500">
            <v>1</v>
          </cell>
          <cell r="F2500">
            <v>76</v>
          </cell>
          <cell r="G2500">
            <v>57</v>
          </cell>
          <cell r="H2500">
            <v>139</v>
          </cell>
          <cell r="I2500">
            <v>67</v>
          </cell>
          <cell r="J2500">
            <v>1</v>
          </cell>
          <cell r="K2500">
            <v>0</v>
          </cell>
          <cell r="L2500">
            <v>341</v>
          </cell>
          <cell r="M2500">
            <v>1</v>
          </cell>
          <cell r="O2500" t="str">
            <v>00AU</v>
          </cell>
          <cell r="P2500" t="str">
            <v>Islington</v>
          </cell>
          <cell r="Q2500">
            <v>0</v>
          </cell>
          <cell r="R2500">
            <v>1</v>
          </cell>
          <cell r="S2500">
            <v>76</v>
          </cell>
          <cell r="T2500">
            <v>33</v>
          </cell>
          <cell r="U2500">
            <v>139</v>
          </cell>
          <cell r="V2500">
            <v>67</v>
          </cell>
          <cell r="W2500">
            <v>1</v>
          </cell>
          <cell r="X2500">
            <v>0</v>
          </cell>
          <cell r="Y2500">
            <v>317</v>
          </cell>
          <cell r="AA2500" t="str">
            <v>00AU</v>
          </cell>
          <cell r="AB2500" t="str">
            <v>Islington</v>
          </cell>
          <cell r="AC2500">
            <v>0</v>
          </cell>
          <cell r="AD2500">
            <v>22</v>
          </cell>
          <cell r="AE2500">
            <v>0</v>
          </cell>
          <cell r="AF2500">
            <v>22</v>
          </cell>
          <cell r="AG2500">
            <v>44</v>
          </cell>
          <cell r="AI2500" t="str">
            <v>00AU</v>
          </cell>
          <cell r="AJ2500" t="str">
            <v>Islington</v>
          </cell>
          <cell r="AK2500">
            <v>0</v>
          </cell>
          <cell r="AL2500">
            <v>0</v>
          </cell>
        </row>
        <row r="2501">
          <cell r="B2501" t="str">
            <v>00AW</v>
          </cell>
          <cell r="C2501" t="str">
            <v>Kensington and Chelsea</v>
          </cell>
          <cell r="D2501">
            <v>0</v>
          </cell>
          <cell r="E2501">
            <v>0</v>
          </cell>
          <cell r="F2501">
            <v>19</v>
          </cell>
          <cell r="G2501">
            <v>17</v>
          </cell>
          <cell r="H2501">
            <v>0</v>
          </cell>
          <cell r="I2501">
            <v>10</v>
          </cell>
          <cell r="J2501">
            <v>0</v>
          </cell>
          <cell r="K2501">
            <v>1</v>
          </cell>
          <cell r="L2501">
            <v>47</v>
          </cell>
          <cell r="M2501">
            <v>1</v>
          </cell>
          <cell r="O2501" t="str">
            <v>00AW</v>
          </cell>
          <cell r="P2501" t="str">
            <v>Kensington and Chelsea</v>
          </cell>
          <cell r="Q2501">
            <v>0</v>
          </cell>
          <cell r="R2501">
            <v>0</v>
          </cell>
          <cell r="S2501">
            <v>19</v>
          </cell>
          <cell r="T2501">
            <v>3</v>
          </cell>
          <cell r="U2501">
            <v>0</v>
          </cell>
          <cell r="V2501">
            <v>10</v>
          </cell>
          <cell r="W2501">
            <v>0</v>
          </cell>
          <cell r="X2501">
            <v>1</v>
          </cell>
          <cell r="Y2501">
            <v>33</v>
          </cell>
          <cell r="AA2501" t="str">
            <v>00AW</v>
          </cell>
          <cell r="AB2501" t="str">
            <v>Kensington and Chelsea</v>
          </cell>
          <cell r="AC2501">
            <v>0</v>
          </cell>
          <cell r="AD2501">
            <v>0</v>
          </cell>
          <cell r="AE2501">
            <v>0</v>
          </cell>
          <cell r="AF2501">
            <v>0</v>
          </cell>
          <cell r="AG2501">
            <v>0</v>
          </cell>
          <cell r="AI2501" t="str">
            <v>00AW</v>
          </cell>
          <cell r="AJ2501" t="str">
            <v>Kensington and Chelsea</v>
          </cell>
          <cell r="AK2501">
            <v>0</v>
          </cell>
          <cell r="AL2501">
            <v>0</v>
          </cell>
        </row>
        <row r="2502">
          <cell r="B2502" t="str">
            <v>00AX</v>
          </cell>
          <cell r="C2502" t="str">
            <v>Kingston upon Thames</v>
          </cell>
          <cell r="D2502">
            <v>0</v>
          </cell>
          <cell r="E2502">
            <v>0</v>
          </cell>
          <cell r="F2502">
            <v>0</v>
          </cell>
          <cell r="G2502">
            <v>46</v>
          </cell>
          <cell r="H2502">
            <v>27</v>
          </cell>
          <cell r="I2502">
            <v>0</v>
          </cell>
          <cell r="J2502">
            <v>0</v>
          </cell>
          <cell r="K2502">
            <v>0</v>
          </cell>
          <cell r="L2502">
            <v>73</v>
          </cell>
          <cell r="M2502">
            <v>0</v>
          </cell>
          <cell r="O2502" t="str">
            <v>00AX</v>
          </cell>
          <cell r="P2502" t="str">
            <v>Kingston upon Thames</v>
          </cell>
          <cell r="Q2502">
            <v>0</v>
          </cell>
          <cell r="R2502">
            <v>0</v>
          </cell>
          <cell r="S2502">
            <v>0</v>
          </cell>
          <cell r="T2502">
            <v>41</v>
          </cell>
          <cell r="U2502">
            <v>27</v>
          </cell>
          <cell r="V2502">
            <v>0</v>
          </cell>
          <cell r="W2502">
            <v>0</v>
          </cell>
          <cell r="X2502">
            <v>0</v>
          </cell>
          <cell r="Y2502">
            <v>68</v>
          </cell>
          <cell r="AA2502" t="str">
            <v>00AX</v>
          </cell>
          <cell r="AB2502" t="str">
            <v>Kingston upon Thames</v>
          </cell>
          <cell r="AC2502">
            <v>0</v>
          </cell>
          <cell r="AD2502">
            <v>0</v>
          </cell>
          <cell r="AE2502">
            <v>0</v>
          </cell>
          <cell r="AF2502">
            <v>0</v>
          </cell>
          <cell r="AG2502">
            <v>0</v>
          </cell>
          <cell r="AI2502" t="str">
            <v>00AX</v>
          </cell>
          <cell r="AJ2502" t="str">
            <v>Kingston upon Thames</v>
          </cell>
          <cell r="AK2502">
            <v>0</v>
          </cell>
          <cell r="AL2502">
            <v>0</v>
          </cell>
        </row>
        <row r="2503">
          <cell r="B2503" t="str">
            <v>00AY</v>
          </cell>
          <cell r="C2503" t="str">
            <v>Lambeth</v>
          </cell>
          <cell r="D2503">
            <v>0</v>
          </cell>
          <cell r="E2503">
            <v>0</v>
          </cell>
          <cell r="F2503">
            <v>163</v>
          </cell>
          <cell r="G2503">
            <v>102</v>
          </cell>
          <cell r="H2503">
            <v>364</v>
          </cell>
          <cell r="I2503">
            <v>27</v>
          </cell>
          <cell r="J2503">
            <v>1</v>
          </cell>
          <cell r="K2503">
            <v>2</v>
          </cell>
          <cell r="L2503">
            <v>659</v>
          </cell>
          <cell r="M2503">
            <v>3</v>
          </cell>
          <cell r="O2503" t="str">
            <v>00AY</v>
          </cell>
          <cell r="P2503" t="str">
            <v>Lambeth</v>
          </cell>
          <cell r="Q2503">
            <v>0</v>
          </cell>
          <cell r="R2503">
            <v>0</v>
          </cell>
          <cell r="S2503">
            <v>163</v>
          </cell>
          <cell r="T2503">
            <v>88</v>
          </cell>
          <cell r="U2503">
            <v>364</v>
          </cell>
          <cell r="V2503">
            <v>27</v>
          </cell>
          <cell r="W2503">
            <v>1</v>
          </cell>
          <cell r="X2503">
            <v>2</v>
          </cell>
          <cell r="Y2503">
            <v>645</v>
          </cell>
          <cell r="AA2503" t="str">
            <v>00AY</v>
          </cell>
          <cell r="AB2503" t="str">
            <v>Lambeth</v>
          </cell>
          <cell r="AC2503">
            <v>0</v>
          </cell>
          <cell r="AD2503">
            <v>0</v>
          </cell>
          <cell r="AE2503">
            <v>0</v>
          </cell>
          <cell r="AF2503">
            <v>0</v>
          </cell>
          <cell r="AG2503">
            <v>0</v>
          </cell>
          <cell r="AI2503" t="str">
            <v>00AY</v>
          </cell>
          <cell r="AJ2503" t="str">
            <v>Lambeth</v>
          </cell>
          <cell r="AK2503">
            <v>17</v>
          </cell>
          <cell r="AL2503">
            <v>0</v>
          </cell>
        </row>
        <row r="2504">
          <cell r="B2504" t="str">
            <v>00AZ</v>
          </cell>
          <cell r="C2504" t="str">
            <v>Lewisham</v>
          </cell>
          <cell r="D2504">
            <v>12</v>
          </cell>
          <cell r="E2504">
            <v>1</v>
          </cell>
          <cell r="F2504">
            <v>81</v>
          </cell>
          <cell r="G2504">
            <v>69</v>
          </cell>
          <cell r="H2504">
            <v>152</v>
          </cell>
          <cell r="I2504">
            <v>16</v>
          </cell>
          <cell r="J2504">
            <v>0</v>
          </cell>
          <cell r="K2504">
            <v>1</v>
          </cell>
          <cell r="L2504">
            <v>332</v>
          </cell>
          <cell r="M2504">
            <v>1</v>
          </cell>
          <cell r="O2504" t="str">
            <v>00AZ</v>
          </cell>
          <cell r="P2504" t="str">
            <v>Lewisham</v>
          </cell>
          <cell r="Q2504">
            <v>12</v>
          </cell>
          <cell r="R2504">
            <v>1</v>
          </cell>
          <cell r="S2504">
            <v>81</v>
          </cell>
          <cell r="T2504">
            <v>68</v>
          </cell>
          <cell r="U2504">
            <v>152</v>
          </cell>
          <cell r="V2504">
            <v>16</v>
          </cell>
          <cell r="W2504">
            <v>0</v>
          </cell>
          <cell r="X2504">
            <v>1</v>
          </cell>
          <cell r="Y2504">
            <v>331</v>
          </cell>
          <cell r="AA2504" t="str">
            <v>00AZ</v>
          </cell>
          <cell r="AB2504" t="str">
            <v>Lewisham</v>
          </cell>
          <cell r="AC2504">
            <v>0</v>
          </cell>
          <cell r="AD2504">
            <v>81</v>
          </cell>
          <cell r="AE2504">
            <v>0</v>
          </cell>
          <cell r="AF2504">
            <v>81</v>
          </cell>
          <cell r="AG2504">
            <v>162</v>
          </cell>
          <cell r="AI2504" t="str">
            <v>00AZ</v>
          </cell>
          <cell r="AJ2504" t="str">
            <v>Lewisham</v>
          </cell>
          <cell r="AK2504">
            <v>6</v>
          </cell>
          <cell r="AL2504">
            <v>0</v>
          </cell>
        </row>
        <row r="2505">
          <cell r="B2505" t="str">
            <v>00BA</v>
          </cell>
          <cell r="C2505" t="str">
            <v>Merton</v>
          </cell>
          <cell r="D2505">
            <v>0</v>
          </cell>
          <cell r="E2505">
            <v>0</v>
          </cell>
          <cell r="F2505">
            <v>22</v>
          </cell>
          <cell r="G2505">
            <v>29</v>
          </cell>
          <cell r="H2505">
            <v>27</v>
          </cell>
          <cell r="I2505">
            <v>13</v>
          </cell>
          <cell r="J2505">
            <v>0</v>
          </cell>
          <cell r="K2505">
            <v>1</v>
          </cell>
          <cell r="L2505">
            <v>92</v>
          </cell>
          <cell r="M2505">
            <v>1</v>
          </cell>
          <cell r="O2505" t="str">
            <v>00BA</v>
          </cell>
          <cell r="P2505" t="str">
            <v>Merton</v>
          </cell>
          <cell r="Q2505">
            <v>0</v>
          </cell>
          <cell r="R2505">
            <v>0</v>
          </cell>
          <cell r="S2505">
            <v>22</v>
          </cell>
          <cell r="T2505">
            <v>28</v>
          </cell>
          <cell r="U2505">
            <v>27</v>
          </cell>
          <cell r="V2505">
            <v>13</v>
          </cell>
          <cell r="W2505">
            <v>0</v>
          </cell>
          <cell r="X2505">
            <v>1</v>
          </cell>
          <cell r="Y2505">
            <v>91</v>
          </cell>
          <cell r="AA2505" t="str">
            <v>00BA</v>
          </cell>
          <cell r="AB2505" t="str">
            <v>Merton</v>
          </cell>
          <cell r="AC2505">
            <v>0</v>
          </cell>
          <cell r="AD2505">
            <v>12</v>
          </cell>
          <cell r="AE2505">
            <v>14</v>
          </cell>
          <cell r="AF2505">
            <v>12</v>
          </cell>
          <cell r="AG2505">
            <v>38</v>
          </cell>
          <cell r="AI2505" t="str">
            <v>00BA</v>
          </cell>
          <cell r="AJ2505" t="str">
            <v>Merton</v>
          </cell>
          <cell r="AK2505">
            <v>0</v>
          </cell>
          <cell r="AL2505">
            <v>0</v>
          </cell>
        </row>
        <row r="2506">
          <cell r="B2506" t="str">
            <v>00BB</v>
          </cell>
          <cell r="C2506" t="str">
            <v>Newham</v>
          </cell>
          <cell r="D2506">
            <v>57</v>
          </cell>
          <cell r="E2506">
            <v>0</v>
          </cell>
          <cell r="F2506">
            <v>348</v>
          </cell>
          <cell r="G2506">
            <v>53</v>
          </cell>
          <cell r="H2506">
            <v>234</v>
          </cell>
          <cell r="I2506">
            <v>30</v>
          </cell>
          <cell r="J2506">
            <v>0</v>
          </cell>
          <cell r="K2506">
            <v>8</v>
          </cell>
          <cell r="L2506">
            <v>730</v>
          </cell>
          <cell r="M2506">
            <v>8</v>
          </cell>
          <cell r="O2506" t="str">
            <v>00BB</v>
          </cell>
          <cell r="P2506" t="str">
            <v>Newham</v>
          </cell>
          <cell r="Q2506">
            <v>57</v>
          </cell>
          <cell r="R2506">
            <v>0</v>
          </cell>
          <cell r="S2506">
            <v>348</v>
          </cell>
          <cell r="T2506">
            <v>27</v>
          </cell>
          <cell r="U2506">
            <v>234</v>
          </cell>
          <cell r="V2506">
            <v>30</v>
          </cell>
          <cell r="W2506">
            <v>0</v>
          </cell>
          <cell r="X2506">
            <v>8</v>
          </cell>
          <cell r="Y2506">
            <v>704</v>
          </cell>
          <cell r="AA2506" t="str">
            <v>00BB</v>
          </cell>
          <cell r="AB2506" t="str">
            <v>Newham</v>
          </cell>
          <cell r="AC2506">
            <v>0</v>
          </cell>
          <cell r="AD2506">
            <v>0</v>
          </cell>
          <cell r="AE2506">
            <v>0</v>
          </cell>
          <cell r="AF2506">
            <v>0</v>
          </cell>
          <cell r="AG2506">
            <v>0</v>
          </cell>
          <cell r="AI2506" t="str">
            <v>00BB</v>
          </cell>
          <cell r="AJ2506" t="str">
            <v>Newham</v>
          </cell>
          <cell r="AK2506">
            <v>0</v>
          </cell>
          <cell r="AL2506">
            <v>0</v>
          </cell>
        </row>
        <row r="2507">
          <cell r="B2507" t="str">
            <v>00BC</v>
          </cell>
          <cell r="C2507" t="str">
            <v>Redbridge</v>
          </cell>
          <cell r="D2507">
            <v>20</v>
          </cell>
          <cell r="E2507">
            <v>0</v>
          </cell>
          <cell r="F2507">
            <v>47</v>
          </cell>
          <cell r="G2507">
            <v>41</v>
          </cell>
          <cell r="H2507">
            <v>126</v>
          </cell>
          <cell r="I2507">
            <v>37</v>
          </cell>
          <cell r="J2507">
            <v>2</v>
          </cell>
          <cell r="K2507">
            <v>1</v>
          </cell>
          <cell r="L2507">
            <v>274</v>
          </cell>
          <cell r="M2507">
            <v>3</v>
          </cell>
          <cell r="O2507" t="str">
            <v>00BC</v>
          </cell>
          <cell r="P2507" t="str">
            <v>Redbridge</v>
          </cell>
          <cell r="Q2507">
            <v>20</v>
          </cell>
          <cell r="R2507">
            <v>0</v>
          </cell>
          <cell r="S2507">
            <v>47</v>
          </cell>
          <cell r="T2507">
            <v>44</v>
          </cell>
          <cell r="U2507">
            <v>126</v>
          </cell>
          <cell r="V2507">
            <v>37</v>
          </cell>
          <cell r="W2507">
            <v>2</v>
          </cell>
          <cell r="X2507">
            <v>1</v>
          </cell>
          <cell r="Y2507">
            <v>277</v>
          </cell>
          <cell r="AA2507" t="str">
            <v>00BC</v>
          </cell>
          <cell r="AB2507" t="str">
            <v>Redbridge</v>
          </cell>
          <cell r="AC2507">
            <v>0</v>
          </cell>
          <cell r="AD2507">
            <v>0</v>
          </cell>
          <cell r="AE2507">
            <v>0</v>
          </cell>
          <cell r="AF2507">
            <v>0</v>
          </cell>
          <cell r="AG2507">
            <v>0</v>
          </cell>
          <cell r="AI2507" t="str">
            <v>00BC</v>
          </cell>
          <cell r="AJ2507" t="str">
            <v>Redbridge</v>
          </cell>
          <cell r="AK2507">
            <v>0</v>
          </cell>
          <cell r="AL2507">
            <v>0</v>
          </cell>
        </row>
        <row r="2508">
          <cell r="B2508" t="str">
            <v>00BD</v>
          </cell>
          <cell r="C2508" t="str">
            <v>Richmond upon Thames</v>
          </cell>
          <cell r="D2508">
            <v>0</v>
          </cell>
          <cell r="E2508">
            <v>0</v>
          </cell>
          <cell r="F2508">
            <v>6</v>
          </cell>
          <cell r="G2508">
            <v>14</v>
          </cell>
          <cell r="H2508">
            <v>14</v>
          </cell>
          <cell r="I2508">
            <v>20</v>
          </cell>
          <cell r="J2508">
            <v>0</v>
          </cell>
          <cell r="K2508">
            <v>0</v>
          </cell>
          <cell r="L2508">
            <v>54</v>
          </cell>
          <cell r="M2508">
            <v>0</v>
          </cell>
          <cell r="O2508" t="str">
            <v>00BD</v>
          </cell>
          <cell r="P2508" t="str">
            <v>Richmond upon Thames</v>
          </cell>
          <cell r="Q2508">
            <v>0</v>
          </cell>
          <cell r="R2508">
            <v>0</v>
          </cell>
          <cell r="S2508">
            <v>6</v>
          </cell>
          <cell r="T2508">
            <v>20</v>
          </cell>
          <cell r="U2508">
            <v>14</v>
          </cell>
          <cell r="V2508">
            <v>20</v>
          </cell>
          <cell r="W2508">
            <v>0</v>
          </cell>
          <cell r="X2508">
            <v>0</v>
          </cell>
          <cell r="Y2508">
            <v>60</v>
          </cell>
          <cell r="AA2508" t="str">
            <v>00BD</v>
          </cell>
          <cell r="AB2508" t="str">
            <v>Richmond upon Thames</v>
          </cell>
          <cell r="AC2508">
            <v>0</v>
          </cell>
          <cell r="AD2508">
            <v>0</v>
          </cell>
          <cell r="AE2508">
            <v>0</v>
          </cell>
          <cell r="AF2508">
            <v>0</v>
          </cell>
          <cell r="AG2508">
            <v>0</v>
          </cell>
          <cell r="AI2508" t="str">
            <v>00BD</v>
          </cell>
          <cell r="AJ2508" t="str">
            <v>Richmond upon Thames</v>
          </cell>
          <cell r="AK2508">
            <v>0</v>
          </cell>
          <cell r="AL2508">
            <v>0</v>
          </cell>
        </row>
        <row r="2509">
          <cell r="B2509" t="str">
            <v>00BE</v>
          </cell>
          <cell r="C2509" t="str">
            <v>Southwark</v>
          </cell>
          <cell r="D2509">
            <v>76</v>
          </cell>
          <cell r="E2509">
            <v>0</v>
          </cell>
          <cell r="F2509">
            <v>129</v>
          </cell>
          <cell r="G2509">
            <v>54</v>
          </cell>
          <cell r="H2509">
            <v>300</v>
          </cell>
          <cell r="I2509">
            <v>90</v>
          </cell>
          <cell r="J2509">
            <v>0</v>
          </cell>
          <cell r="K2509">
            <v>1</v>
          </cell>
          <cell r="L2509">
            <v>650</v>
          </cell>
          <cell r="M2509">
            <v>1</v>
          </cell>
          <cell r="O2509" t="str">
            <v>00BE</v>
          </cell>
          <cell r="P2509" t="str">
            <v>Southwark</v>
          </cell>
          <cell r="Q2509">
            <v>76</v>
          </cell>
          <cell r="R2509">
            <v>0</v>
          </cell>
          <cell r="S2509">
            <v>129</v>
          </cell>
          <cell r="T2509">
            <v>31</v>
          </cell>
          <cell r="U2509">
            <v>300</v>
          </cell>
          <cell r="V2509">
            <v>90</v>
          </cell>
          <cell r="W2509">
            <v>0</v>
          </cell>
          <cell r="X2509">
            <v>2</v>
          </cell>
          <cell r="Y2509">
            <v>628</v>
          </cell>
          <cell r="AA2509" t="str">
            <v>00BE</v>
          </cell>
          <cell r="AB2509" t="str">
            <v>Southwark</v>
          </cell>
          <cell r="AC2509">
            <v>0</v>
          </cell>
          <cell r="AD2509">
            <v>0</v>
          </cell>
          <cell r="AE2509">
            <v>21</v>
          </cell>
          <cell r="AF2509">
            <v>0</v>
          </cell>
          <cell r="AG2509">
            <v>21</v>
          </cell>
          <cell r="AI2509" t="str">
            <v>00BE</v>
          </cell>
          <cell r="AJ2509" t="str">
            <v>Southwark</v>
          </cell>
          <cell r="AK2509">
            <v>9</v>
          </cell>
          <cell r="AL2509">
            <v>0</v>
          </cell>
        </row>
        <row r="2510">
          <cell r="B2510" t="str">
            <v>00BF</v>
          </cell>
          <cell r="C2510" t="str">
            <v>Sutton</v>
          </cell>
          <cell r="D2510">
            <v>0</v>
          </cell>
          <cell r="E2510">
            <v>0</v>
          </cell>
          <cell r="F2510">
            <v>20</v>
          </cell>
          <cell r="G2510">
            <v>33</v>
          </cell>
          <cell r="H2510">
            <v>38</v>
          </cell>
          <cell r="I2510">
            <v>6</v>
          </cell>
          <cell r="J2510">
            <v>1</v>
          </cell>
          <cell r="K2510">
            <v>0</v>
          </cell>
          <cell r="L2510">
            <v>98</v>
          </cell>
          <cell r="M2510">
            <v>1</v>
          </cell>
          <cell r="O2510" t="str">
            <v>00BF</v>
          </cell>
          <cell r="P2510" t="str">
            <v>Sutton</v>
          </cell>
          <cell r="Q2510">
            <v>0</v>
          </cell>
          <cell r="R2510">
            <v>0</v>
          </cell>
          <cell r="S2510">
            <v>20</v>
          </cell>
          <cell r="T2510">
            <v>60</v>
          </cell>
          <cell r="U2510">
            <v>38</v>
          </cell>
          <cell r="V2510">
            <v>6</v>
          </cell>
          <cell r="W2510">
            <v>1</v>
          </cell>
          <cell r="X2510">
            <v>0</v>
          </cell>
          <cell r="Y2510">
            <v>125</v>
          </cell>
          <cell r="AA2510" t="str">
            <v>00BF</v>
          </cell>
          <cell r="AB2510" t="str">
            <v>Sutton</v>
          </cell>
          <cell r="AC2510">
            <v>0</v>
          </cell>
          <cell r="AD2510">
            <v>0</v>
          </cell>
          <cell r="AE2510">
            <v>0</v>
          </cell>
          <cell r="AF2510">
            <v>0</v>
          </cell>
          <cell r="AG2510">
            <v>0</v>
          </cell>
          <cell r="AI2510" t="str">
            <v>00BF</v>
          </cell>
          <cell r="AJ2510" t="str">
            <v>Sutton</v>
          </cell>
          <cell r="AK2510">
            <v>1</v>
          </cell>
          <cell r="AL2510">
            <v>0</v>
          </cell>
        </row>
        <row r="2511">
          <cell r="B2511" t="str">
            <v>00BG</v>
          </cell>
          <cell r="C2511" t="str">
            <v>Tower Hamlets</v>
          </cell>
          <cell r="D2511">
            <v>67</v>
          </cell>
          <cell r="E2511">
            <v>0</v>
          </cell>
          <cell r="F2511">
            <v>566</v>
          </cell>
          <cell r="G2511">
            <v>51</v>
          </cell>
          <cell r="H2511">
            <v>1130</v>
          </cell>
          <cell r="I2511">
            <v>99</v>
          </cell>
          <cell r="J2511">
            <v>5</v>
          </cell>
          <cell r="K2511">
            <v>0</v>
          </cell>
          <cell r="L2511">
            <v>1918</v>
          </cell>
          <cell r="M2511">
            <v>5</v>
          </cell>
          <cell r="O2511" t="str">
            <v>00BG</v>
          </cell>
          <cell r="P2511" t="str">
            <v>Tower Hamlets</v>
          </cell>
          <cell r="Q2511">
            <v>67</v>
          </cell>
          <cell r="R2511">
            <v>0</v>
          </cell>
          <cell r="S2511">
            <v>566</v>
          </cell>
          <cell r="T2511">
            <v>13</v>
          </cell>
          <cell r="U2511">
            <v>1130</v>
          </cell>
          <cell r="V2511">
            <v>99</v>
          </cell>
          <cell r="W2511">
            <v>5</v>
          </cell>
          <cell r="X2511">
            <v>0</v>
          </cell>
          <cell r="Y2511">
            <v>1880</v>
          </cell>
          <cell r="AA2511" t="str">
            <v>00BG</v>
          </cell>
          <cell r="AB2511" t="str">
            <v>Tower Hamlets</v>
          </cell>
          <cell r="AC2511">
            <v>21</v>
          </cell>
          <cell r="AD2511">
            <v>60</v>
          </cell>
          <cell r="AE2511">
            <v>203</v>
          </cell>
          <cell r="AF2511">
            <v>81</v>
          </cell>
          <cell r="AG2511">
            <v>365</v>
          </cell>
          <cell r="AI2511" t="str">
            <v>00BG</v>
          </cell>
          <cell r="AJ2511" t="str">
            <v>Tower Hamlets</v>
          </cell>
          <cell r="AK2511">
            <v>0</v>
          </cell>
          <cell r="AL2511">
            <v>0</v>
          </cell>
        </row>
        <row r="2512">
          <cell r="B2512" t="str">
            <v>00BH</v>
          </cell>
          <cell r="C2512" t="str">
            <v>Waltham Forest</v>
          </cell>
          <cell r="D2512">
            <v>0</v>
          </cell>
          <cell r="E2512">
            <v>1</v>
          </cell>
          <cell r="F2512">
            <v>10</v>
          </cell>
          <cell r="G2512">
            <v>73</v>
          </cell>
          <cell r="H2512">
            <v>34</v>
          </cell>
          <cell r="I2512">
            <v>116</v>
          </cell>
          <cell r="J2512">
            <v>0</v>
          </cell>
          <cell r="K2512">
            <v>5</v>
          </cell>
          <cell r="L2512">
            <v>239</v>
          </cell>
          <cell r="M2512">
            <v>5</v>
          </cell>
          <cell r="O2512" t="str">
            <v>00BH</v>
          </cell>
          <cell r="P2512" t="str">
            <v>Waltham Forest</v>
          </cell>
          <cell r="Q2512">
            <v>0</v>
          </cell>
          <cell r="R2512">
            <v>1</v>
          </cell>
          <cell r="S2512">
            <v>10</v>
          </cell>
          <cell r="T2512">
            <v>85</v>
          </cell>
          <cell r="U2512">
            <v>34</v>
          </cell>
          <cell r="V2512">
            <v>116</v>
          </cell>
          <cell r="W2512">
            <v>0</v>
          </cell>
          <cell r="X2512">
            <v>5</v>
          </cell>
          <cell r="Y2512">
            <v>251</v>
          </cell>
          <cell r="AA2512" t="str">
            <v>00BH</v>
          </cell>
          <cell r="AB2512" t="str">
            <v>Waltham Forest</v>
          </cell>
          <cell r="AC2512">
            <v>0</v>
          </cell>
          <cell r="AD2512">
            <v>0</v>
          </cell>
          <cell r="AE2512">
            <v>0</v>
          </cell>
          <cell r="AF2512">
            <v>0</v>
          </cell>
          <cell r="AG2512">
            <v>0</v>
          </cell>
          <cell r="AI2512" t="str">
            <v>00BH</v>
          </cell>
          <cell r="AJ2512" t="str">
            <v>Waltham Forest</v>
          </cell>
          <cell r="AK2512">
            <v>0</v>
          </cell>
          <cell r="AL2512">
            <v>0</v>
          </cell>
        </row>
        <row r="2513">
          <cell r="B2513" t="str">
            <v>00BJ</v>
          </cell>
          <cell r="C2513" t="str">
            <v>Wandsworth</v>
          </cell>
          <cell r="D2513">
            <v>49</v>
          </cell>
          <cell r="E2513">
            <v>0</v>
          </cell>
          <cell r="F2513">
            <v>129</v>
          </cell>
          <cell r="G2513">
            <v>50</v>
          </cell>
          <cell r="H2513">
            <v>12</v>
          </cell>
          <cell r="I2513">
            <v>4</v>
          </cell>
          <cell r="J2513">
            <v>0</v>
          </cell>
          <cell r="K2513">
            <v>0</v>
          </cell>
          <cell r="L2513">
            <v>244</v>
          </cell>
          <cell r="M2513">
            <v>0</v>
          </cell>
          <cell r="O2513" t="str">
            <v>00BJ</v>
          </cell>
          <cell r="P2513" t="str">
            <v>Wandsworth</v>
          </cell>
          <cell r="Q2513">
            <v>49</v>
          </cell>
          <cell r="R2513">
            <v>0</v>
          </cell>
          <cell r="S2513">
            <v>136</v>
          </cell>
          <cell r="T2513">
            <v>35</v>
          </cell>
          <cell r="U2513">
            <v>12</v>
          </cell>
          <cell r="V2513">
            <v>4</v>
          </cell>
          <cell r="W2513">
            <v>0</v>
          </cell>
          <cell r="X2513">
            <v>0</v>
          </cell>
          <cell r="Y2513">
            <v>236</v>
          </cell>
          <cell r="AA2513" t="str">
            <v>00BJ</v>
          </cell>
          <cell r="AB2513" t="str">
            <v>Wandsworth</v>
          </cell>
          <cell r="AC2513">
            <v>0</v>
          </cell>
          <cell r="AD2513">
            <v>0</v>
          </cell>
          <cell r="AE2513">
            <v>0</v>
          </cell>
          <cell r="AF2513">
            <v>0</v>
          </cell>
          <cell r="AG2513">
            <v>0</v>
          </cell>
          <cell r="AI2513" t="str">
            <v>00BJ</v>
          </cell>
          <cell r="AJ2513" t="str">
            <v>Wandsworth</v>
          </cell>
          <cell r="AK2513">
            <v>5</v>
          </cell>
          <cell r="AL2513">
            <v>0</v>
          </cell>
        </row>
        <row r="2514">
          <cell r="B2514" t="str">
            <v>00BK</v>
          </cell>
          <cell r="C2514" t="str">
            <v>Westminster</v>
          </cell>
          <cell r="D2514">
            <v>19</v>
          </cell>
          <cell r="E2514">
            <v>0</v>
          </cell>
          <cell r="F2514">
            <v>53</v>
          </cell>
          <cell r="G2514">
            <v>44</v>
          </cell>
          <cell r="H2514">
            <v>228</v>
          </cell>
          <cell r="I2514">
            <v>65</v>
          </cell>
          <cell r="J2514">
            <v>0</v>
          </cell>
          <cell r="K2514">
            <v>0</v>
          </cell>
          <cell r="L2514">
            <v>409</v>
          </cell>
          <cell r="M2514">
            <v>0</v>
          </cell>
          <cell r="O2514" t="str">
            <v>00BK</v>
          </cell>
          <cell r="P2514" t="str">
            <v>Westminster</v>
          </cell>
          <cell r="Q2514">
            <v>19</v>
          </cell>
          <cell r="R2514">
            <v>0</v>
          </cell>
          <cell r="S2514">
            <v>46</v>
          </cell>
          <cell r="T2514">
            <v>5</v>
          </cell>
          <cell r="U2514">
            <v>228</v>
          </cell>
          <cell r="V2514">
            <v>65</v>
          </cell>
          <cell r="W2514">
            <v>0</v>
          </cell>
          <cell r="X2514">
            <v>0</v>
          </cell>
          <cell r="Y2514">
            <v>363</v>
          </cell>
          <cell r="AA2514" t="str">
            <v>00BK</v>
          </cell>
          <cell r="AB2514" t="str">
            <v>Westminster</v>
          </cell>
          <cell r="AC2514">
            <v>0</v>
          </cell>
          <cell r="AD2514">
            <v>0</v>
          </cell>
          <cell r="AE2514">
            <v>0</v>
          </cell>
          <cell r="AF2514">
            <v>0</v>
          </cell>
          <cell r="AG2514">
            <v>0</v>
          </cell>
          <cell r="AI2514" t="str">
            <v>00BK</v>
          </cell>
          <cell r="AJ2514" t="str">
            <v>Westminster</v>
          </cell>
          <cell r="AK2514">
            <v>0</v>
          </cell>
          <cell r="AL2514">
            <v>0</v>
          </cell>
        </row>
        <row r="2515">
          <cell r="B2515" t="str">
            <v>00BL</v>
          </cell>
          <cell r="C2515" t="str">
            <v>Bolton</v>
          </cell>
          <cell r="D2515">
            <v>0</v>
          </cell>
          <cell r="E2515">
            <v>6</v>
          </cell>
          <cell r="F2515">
            <v>28</v>
          </cell>
          <cell r="G2515">
            <v>1</v>
          </cell>
          <cell r="H2515">
            <v>46</v>
          </cell>
          <cell r="I2515">
            <v>0</v>
          </cell>
          <cell r="J2515">
            <v>1</v>
          </cell>
          <cell r="K2515">
            <v>0</v>
          </cell>
          <cell r="L2515">
            <v>82</v>
          </cell>
          <cell r="M2515">
            <v>1</v>
          </cell>
          <cell r="O2515" t="str">
            <v>00BL</v>
          </cell>
          <cell r="P2515" t="str">
            <v>Bolton</v>
          </cell>
          <cell r="Q2515">
            <v>0</v>
          </cell>
          <cell r="R2515">
            <v>6</v>
          </cell>
          <cell r="S2515">
            <v>28</v>
          </cell>
          <cell r="T2515">
            <v>1</v>
          </cell>
          <cell r="U2515">
            <v>46</v>
          </cell>
          <cell r="V2515">
            <v>0</v>
          </cell>
          <cell r="W2515">
            <v>1</v>
          </cell>
          <cell r="X2515">
            <v>0</v>
          </cell>
          <cell r="Y2515">
            <v>82</v>
          </cell>
          <cell r="AA2515" t="str">
            <v>00BL</v>
          </cell>
          <cell r="AB2515" t="str">
            <v>Bolton</v>
          </cell>
          <cell r="AC2515">
            <v>0</v>
          </cell>
          <cell r="AD2515">
            <v>0</v>
          </cell>
          <cell r="AE2515">
            <v>6</v>
          </cell>
          <cell r="AF2515">
            <v>0</v>
          </cell>
          <cell r="AG2515">
            <v>6</v>
          </cell>
          <cell r="AI2515" t="str">
            <v>00BL</v>
          </cell>
          <cell r="AJ2515" t="str">
            <v>Bolton</v>
          </cell>
          <cell r="AK2515">
            <v>0</v>
          </cell>
          <cell r="AL2515">
            <v>0</v>
          </cell>
        </row>
        <row r="2516">
          <cell r="B2516" t="str">
            <v>00BM</v>
          </cell>
          <cell r="C2516" t="str">
            <v>Bury</v>
          </cell>
          <cell r="D2516">
            <v>0</v>
          </cell>
          <cell r="E2516">
            <v>6</v>
          </cell>
          <cell r="F2516">
            <v>4</v>
          </cell>
          <cell r="G2516">
            <v>2</v>
          </cell>
          <cell r="H2516">
            <v>21</v>
          </cell>
          <cell r="I2516">
            <v>0</v>
          </cell>
          <cell r="J2516">
            <v>0</v>
          </cell>
          <cell r="K2516">
            <v>0</v>
          </cell>
          <cell r="L2516">
            <v>33</v>
          </cell>
          <cell r="M2516">
            <v>0</v>
          </cell>
          <cell r="O2516" t="str">
            <v>00BM</v>
          </cell>
          <cell r="P2516" t="str">
            <v>Bury</v>
          </cell>
          <cell r="Q2516">
            <v>0</v>
          </cell>
          <cell r="R2516">
            <v>8</v>
          </cell>
          <cell r="S2516">
            <v>4</v>
          </cell>
          <cell r="T2516">
            <v>2</v>
          </cell>
          <cell r="U2516">
            <v>21</v>
          </cell>
          <cell r="V2516">
            <v>0</v>
          </cell>
          <cell r="W2516">
            <v>0</v>
          </cell>
          <cell r="X2516">
            <v>0</v>
          </cell>
          <cell r="Y2516">
            <v>35</v>
          </cell>
          <cell r="AA2516" t="str">
            <v>00BM</v>
          </cell>
          <cell r="AB2516" t="str">
            <v>Bury</v>
          </cell>
          <cell r="AC2516">
            <v>0</v>
          </cell>
          <cell r="AD2516">
            <v>0</v>
          </cell>
          <cell r="AE2516">
            <v>0</v>
          </cell>
          <cell r="AF2516">
            <v>0</v>
          </cell>
          <cell r="AG2516">
            <v>0</v>
          </cell>
          <cell r="AI2516" t="str">
            <v>00BM</v>
          </cell>
          <cell r="AJ2516" t="str">
            <v>Bury</v>
          </cell>
          <cell r="AK2516">
            <v>0</v>
          </cell>
          <cell r="AL2516">
            <v>0</v>
          </cell>
        </row>
        <row r="2517">
          <cell r="B2517" t="str">
            <v>00BN</v>
          </cell>
          <cell r="C2517" t="str">
            <v>Manchester</v>
          </cell>
          <cell r="D2517">
            <v>0</v>
          </cell>
          <cell r="E2517">
            <v>20</v>
          </cell>
          <cell r="F2517">
            <v>153</v>
          </cell>
          <cell r="G2517">
            <v>51</v>
          </cell>
          <cell r="H2517">
            <v>85</v>
          </cell>
          <cell r="I2517">
            <v>29</v>
          </cell>
          <cell r="J2517">
            <v>1</v>
          </cell>
          <cell r="K2517">
            <v>1</v>
          </cell>
          <cell r="L2517">
            <v>340</v>
          </cell>
          <cell r="M2517">
            <v>2</v>
          </cell>
          <cell r="O2517" t="str">
            <v>00BN</v>
          </cell>
          <cell r="P2517" t="str">
            <v>Manchester</v>
          </cell>
          <cell r="Q2517">
            <v>0</v>
          </cell>
          <cell r="R2517">
            <v>18</v>
          </cell>
          <cell r="S2517">
            <v>153</v>
          </cell>
          <cell r="T2517">
            <v>47</v>
          </cell>
          <cell r="U2517">
            <v>85</v>
          </cell>
          <cell r="V2517">
            <v>29</v>
          </cell>
          <cell r="W2517">
            <v>1</v>
          </cell>
          <cell r="X2517">
            <v>1</v>
          </cell>
          <cell r="Y2517">
            <v>334</v>
          </cell>
          <cell r="AA2517" t="str">
            <v>00BN</v>
          </cell>
          <cell r="AB2517" t="str">
            <v>Manchester</v>
          </cell>
          <cell r="AC2517">
            <v>0</v>
          </cell>
          <cell r="AD2517">
            <v>0</v>
          </cell>
          <cell r="AE2517">
            <v>0</v>
          </cell>
          <cell r="AF2517">
            <v>0</v>
          </cell>
          <cell r="AG2517">
            <v>0</v>
          </cell>
          <cell r="AI2517" t="str">
            <v>00BN</v>
          </cell>
          <cell r="AJ2517" t="str">
            <v>Manchester</v>
          </cell>
          <cell r="AK2517">
            <v>0</v>
          </cell>
          <cell r="AL2517">
            <v>0</v>
          </cell>
        </row>
        <row r="2518">
          <cell r="B2518" t="str">
            <v>00BP</v>
          </cell>
          <cell r="C2518" t="str">
            <v>Oldham</v>
          </cell>
          <cell r="D2518">
            <v>4</v>
          </cell>
          <cell r="E2518">
            <v>11</v>
          </cell>
          <cell r="F2518">
            <v>28</v>
          </cell>
          <cell r="G2518">
            <v>3</v>
          </cell>
          <cell r="H2518">
            <v>110</v>
          </cell>
          <cell r="I2518">
            <v>10</v>
          </cell>
          <cell r="J2518">
            <v>1</v>
          </cell>
          <cell r="K2518">
            <v>0</v>
          </cell>
          <cell r="L2518">
            <v>167</v>
          </cell>
          <cell r="M2518">
            <v>1</v>
          </cell>
          <cell r="O2518" t="str">
            <v>00BP</v>
          </cell>
          <cell r="P2518" t="str">
            <v>Oldham</v>
          </cell>
          <cell r="Q2518">
            <v>4</v>
          </cell>
          <cell r="R2518">
            <v>11</v>
          </cell>
          <cell r="S2518">
            <v>28</v>
          </cell>
          <cell r="T2518">
            <v>5</v>
          </cell>
          <cell r="U2518">
            <v>110</v>
          </cell>
          <cell r="V2518">
            <v>10</v>
          </cell>
          <cell r="W2518">
            <v>1</v>
          </cell>
          <cell r="X2518">
            <v>0</v>
          </cell>
          <cell r="Y2518">
            <v>169</v>
          </cell>
          <cell r="AA2518" t="str">
            <v>00BP</v>
          </cell>
          <cell r="AB2518" t="str">
            <v>Oldham</v>
          </cell>
          <cell r="AC2518">
            <v>0</v>
          </cell>
          <cell r="AD2518">
            <v>0</v>
          </cell>
          <cell r="AE2518">
            <v>0</v>
          </cell>
          <cell r="AF2518">
            <v>0</v>
          </cell>
          <cell r="AG2518">
            <v>0</v>
          </cell>
          <cell r="AI2518" t="str">
            <v>00BP</v>
          </cell>
          <cell r="AJ2518" t="str">
            <v>Oldham</v>
          </cell>
          <cell r="AK2518">
            <v>0</v>
          </cell>
          <cell r="AL2518">
            <v>0</v>
          </cell>
        </row>
        <row r="2519">
          <cell r="B2519" t="str">
            <v>00BQ</v>
          </cell>
          <cell r="C2519" t="str">
            <v>Rochdale</v>
          </cell>
          <cell r="D2519">
            <v>0</v>
          </cell>
          <cell r="E2519">
            <v>13</v>
          </cell>
          <cell r="F2519">
            <v>16</v>
          </cell>
          <cell r="G2519">
            <v>0</v>
          </cell>
          <cell r="H2519">
            <v>15</v>
          </cell>
          <cell r="I2519">
            <v>26</v>
          </cell>
          <cell r="J2519">
            <v>2</v>
          </cell>
          <cell r="K2519">
            <v>0</v>
          </cell>
          <cell r="L2519">
            <v>72</v>
          </cell>
          <cell r="M2519">
            <v>2</v>
          </cell>
          <cell r="O2519" t="str">
            <v>00BQ</v>
          </cell>
          <cell r="P2519" t="str">
            <v>Rochdale</v>
          </cell>
          <cell r="Q2519">
            <v>0</v>
          </cell>
          <cell r="R2519">
            <v>13</v>
          </cell>
          <cell r="S2519">
            <v>16</v>
          </cell>
          <cell r="T2519">
            <v>0</v>
          </cell>
          <cell r="U2519">
            <v>15</v>
          </cell>
          <cell r="V2519">
            <v>26</v>
          </cell>
          <cell r="W2519">
            <v>2</v>
          </cell>
          <cell r="X2519">
            <v>0</v>
          </cell>
          <cell r="Y2519">
            <v>72</v>
          </cell>
          <cell r="AA2519" t="str">
            <v>00BQ</v>
          </cell>
          <cell r="AB2519" t="str">
            <v>Rochdale</v>
          </cell>
          <cell r="AC2519">
            <v>0</v>
          </cell>
          <cell r="AD2519">
            <v>0</v>
          </cell>
          <cell r="AE2519">
            <v>0</v>
          </cell>
          <cell r="AF2519">
            <v>0</v>
          </cell>
          <cell r="AG2519">
            <v>0</v>
          </cell>
          <cell r="AI2519" t="str">
            <v>00BQ</v>
          </cell>
          <cell r="AJ2519" t="str">
            <v>Rochdale</v>
          </cell>
          <cell r="AK2519">
            <v>0</v>
          </cell>
          <cell r="AL2519">
            <v>0</v>
          </cell>
        </row>
        <row r="2520">
          <cell r="B2520" t="str">
            <v>00BR</v>
          </cell>
          <cell r="C2520" t="str">
            <v>Salford</v>
          </cell>
          <cell r="D2520">
            <v>0</v>
          </cell>
          <cell r="E2520">
            <v>0</v>
          </cell>
          <cell r="F2520">
            <v>75</v>
          </cell>
          <cell r="G2520">
            <v>4</v>
          </cell>
          <cell r="H2520">
            <v>189</v>
          </cell>
          <cell r="I2520">
            <v>0</v>
          </cell>
          <cell r="J2520">
            <v>1</v>
          </cell>
          <cell r="K2520">
            <v>0</v>
          </cell>
          <cell r="L2520">
            <v>269</v>
          </cell>
          <cell r="M2520">
            <v>1</v>
          </cell>
          <cell r="O2520" t="str">
            <v>00BR</v>
          </cell>
          <cell r="P2520" t="str">
            <v>Salford</v>
          </cell>
          <cell r="Q2520">
            <v>0</v>
          </cell>
          <cell r="R2520">
            <v>0</v>
          </cell>
          <cell r="S2520">
            <v>75</v>
          </cell>
          <cell r="T2520">
            <v>4</v>
          </cell>
          <cell r="U2520">
            <v>189</v>
          </cell>
          <cell r="V2520">
            <v>0</v>
          </cell>
          <cell r="W2520">
            <v>1</v>
          </cell>
          <cell r="X2520">
            <v>0</v>
          </cell>
          <cell r="Y2520">
            <v>269</v>
          </cell>
          <cell r="AA2520" t="str">
            <v>00BR</v>
          </cell>
          <cell r="AB2520" t="str">
            <v>Salford</v>
          </cell>
          <cell r="AC2520">
            <v>0</v>
          </cell>
          <cell r="AD2520">
            <v>0</v>
          </cell>
          <cell r="AE2520">
            <v>0</v>
          </cell>
          <cell r="AF2520">
            <v>0</v>
          </cell>
          <cell r="AG2520">
            <v>0</v>
          </cell>
          <cell r="AI2520" t="str">
            <v>00BR</v>
          </cell>
          <cell r="AJ2520" t="str">
            <v>Salford</v>
          </cell>
          <cell r="AK2520">
            <v>0</v>
          </cell>
          <cell r="AL2520">
            <v>0</v>
          </cell>
        </row>
        <row r="2521">
          <cell r="B2521" t="str">
            <v>00BS</v>
          </cell>
          <cell r="C2521" t="str">
            <v>Stockport</v>
          </cell>
          <cell r="D2521">
            <v>0</v>
          </cell>
          <cell r="E2521">
            <v>2</v>
          </cell>
          <cell r="F2521">
            <v>21</v>
          </cell>
          <cell r="G2521">
            <v>12</v>
          </cell>
          <cell r="H2521">
            <v>41</v>
          </cell>
          <cell r="I2521">
            <v>0</v>
          </cell>
          <cell r="J2521">
            <v>0</v>
          </cell>
          <cell r="K2521">
            <v>0</v>
          </cell>
          <cell r="L2521">
            <v>76</v>
          </cell>
          <cell r="M2521">
            <v>0</v>
          </cell>
          <cell r="O2521" t="str">
            <v>00BS</v>
          </cell>
          <cell r="P2521" t="str">
            <v>Stockport</v>
          </cell>
          <cell r="Q2521">
            <v>0</v>
          </cell>
          <cell r="R2521">
            <v>2</v>
          </cell>
          <cell r="S2521">
            <v>21</v>
          </cell>
          <cell r="T2521">
            <v>13</v>
          </cell>
          <cell r="U2521">
            <v>41</v>
          </cell>
          <cell r="V2521">
            <v>0</v>
          </cell>
          <cell r="W2521">
            <v>0</v>
          </cell>
          <cell r="X2521">
            <v>0</v>
          </cell>
          <cell r="Y2521">
            <v>77</v>
          </cell>
          <cell r="AA2521" t="str">
            <v>00BS</v>
          </cell>
          <cell r="AB2521" t="str">
            <v>Stockport</v>
          </cell>
          <cell r="AC2521">
            <v>0</v>
          </cell>
          <cell r="AD2521">
            <v>0</v>
          </cell>
          <cell r="AE2521">
            <v>0</v>
          </cell>
          <cell r="AF2521">
            <v>0</v>
          </cell>
          <cell r="AG2521">
            <v>0</v>
          </cell>
          <cell r="AI2521" t="str">
            <v>00BS</v>
          </cell>
          <cell r="AJ2521" t="str">
            <v>Stockport</v>
          </cell>
          <cell r="AK2521">
            <v>0</v>
          </cell>
          <cell r="AL2521">
            <v>0</v>
          </cell>
        </row>
        <row r="2522">
          <cell r="B2522" t="str">
            <v>00BT</v>
          </cell>
          <cell r="C2522" t="str">
            <v>Tameside</v>
          </cell>
          <cell r="D2522">
            <v>0</v>
          </cell>
          <cell r="E2522">
            <v>1</v>
          </cell>
          <cell r="F2522">
            <v>22</v>
          </cell>
          <cell r="G2522">
            <v>4</v>
          </cell>
          <cell r="H2522">
            <v>79</v>
          </cell>
          <cell r="I2522">
            <v>0</v>
          </cell>
          <cell r="J2522">
            <v>5</v>
          </cell>
          <cell r="K2522">
            <v>0</v>
          </cell>
          <cell r="L2522">
            <v>111</v>
          </cell>
          <cell r="M2522">
            <v>5</v>
          </cell>
          <cell r="O2522" t="str">
            <v>00BT</v>
          </cell>
          <cell r="P2522" t="str">
            <v>Tameside</v>
          </cell>
          <cell r="Q2522">
            <v>0</v>
          </cell>
          <cell r="R2522">
            <v>1</v>
          </cell>
          <cell r="S2522">
            <v>22</v>
          </cell>
          <cell r="T2522">
            <v>5</v>
          </cell>
          <cell r="U2522">
            <v>79</v>
          </cell>
          <cell r="V2522">
            <v>0</v>
          </cell>
          <cell r="W2522">
            <v>5</v>
          </cell>
          <cell r="X2522">
            <v>0</v>
          </cell>
          <cell r="Y2522">
            <v>112</v>
          </cell>
          <cell r="AA2522" t="str">
            <v>00BT</v>
          </cell>
          <cell r="AB2522" t="str">
            <v>Tameside</v>
          </cell>
          <cell r="AC2522">
            <v>0</v>
          </cell>
          <cell r="AD2522">
            <v>0</v>
          </cell>
          <cell r="AE2522">
            <v>0</v>
          </cell>
          <cell r="AF2522">
            <v>0</v>
          </cell>
          <cell r="AG2522">
            <v>0</v>
          </cell>
          <cell r="AI2522" t="str">
            <v>00BT</v>
          </cell>
          <cell r="AJ2522" t="str">
            <v>Tameside</v>
          </cell>
          <cell r="AK2522">
            <v>0</v>
          </cell>
          <cell r="AL2522">
            <v>0</v>
          </cell>
        </row>
        <row r="2523">
          <cell r="B2523" t="str">
            <v>00BU</v>
          </cell>
          <cell r="C2523" t="str">
            <v>Trafford</v>
          </cell>
          <cell r="D2523">
            <v>0</v>
          </cell>
          <cell r="E2523">
            <v>0</v>
          </cell>
          <cell r="F2523">
            <v>19</v>
          </cell>
          <cell r="G2523">
            <v>13</v>
          </cell>
          <cell r="H2523">
            <v>54</v>
          </cell>
          <cell r="I2523">
            <v>35</v>
          </cell>
          <cell r="J2523">
            <v>0</v>
          </cell>
          <cell r="K2523">
            <v>0</v>
          </cell>
          <cell r="L2523">
            <v>121</v>
          </cell>
          <cell r="M2523">
            <v>0</v>
          </cell>
          <cell r="O2523" t="str">
            <v>00BU</v>
          </cell>
          <cell r="P2523" t="str">
            <v>Trafford</v>
          </cell>
          <cell r="Q2523">
            <v>0</v>
          </cell>
          <cell r="R2523">
            <v>0</v>
          </cell>
          <cell r="S2523">
            <v>19</v>
          </cell>
          <cell r="T2523">
            <v>14</v>
          </cell>
          <cell r="U2523">
            <v>54</v>
          </cell>
          <cell r="V2523">
            <v>35</v>
          </cell>
          <cell r="W2523">
            <v>0</v>
          </cell>
          <cell r="X2523">
            <v>0</v>
          </cell>
          <cell r="Y2523">
            <v>122</v>
          </cell>
          <cell r="AA2523" t="str">
            <v>00BU</v>
          </cell>
          <cell r="AB2523" t="str">
            <v>Trafford</v>
          </cell>
          <cell r="AC2523">
            <v>0</v>
          </cell>
          <cell r="AD2523">
            <v>0</v>
          </cell>
          <cell r="AE2523">
            <v>0</v>
          </cell>
          <cell r="AF2523">
            <v>0</v>
          </cell>
          <cell r="AG2523">
            <v>0</v>
          </cell>
          <cell r="AI2523" t="str">
            <v>00BU</v>
          </cell>
          <cell r="AJ2523" t="str">
            <v>Trafford</v>
          </cell>
          <cell r="AK2523">
            <v>0</v>
          </cell>
          <cell r="AL2523">
            <v>0</v>
          </cell>
        </row>
        <row r="2524">
          <cell r="B2524" t="str">
            <v>00BW</v>
          </cell>
          <cell r="C2524" t="str">
            <v>Wigan</v>
          </cell>
          <cell r="D2524">
            <v>0</v>
          </cell>
          <cell r="E2524">
            <v>7</v>
          </cell>
          <cell r="F2524">
            <v>18</v>
          </cell>
          <cell r="G2524">
            <v>6</v>
          </cell>
          <cell r="H2524">
            <v>27</v>
          </cell>
          <cell r="I2524">
            <v>0</v>
          </cell>
          <cell r="J2524">
            <v>0</v>
          </cell>
          <cell r="K2524">
            <v>0</v>
          </cell>
          <cell r="L2524">
            <v>58</v>
          </cell>
          <cell r="M2524">
            <v>0</v>
          </cell>
          <cell r="O2524" t="str">
            <v>00BW</v>
          </cell>
          <cell r="P2524" t="str">
            <v>Wigan</v>
          </cell>
          <cell r="Q2524">
            <v>0</v>
          </cell>
          <cell r="R2524">
            <v>7</v>
          </cell>
          <cell r="S2524">
            <v>18</v>
          </cell>
          <cell r="T2524">
            <v>6</v>
          </cell>
          <cell r="U2524">
            <v>27</v>
          </cell>
          <cell r="V2524">
            <v>0</v>
          </cell>
          <cell r="W2524">
            <v>0</v>
          </cell>
          <cell r="X2524">
            <v>0</v>
          </cell>
          <cell r="Y2524">
            <v>58</v>
          </cell>
          <cell r="AA2524" t="str">
            <v>00BW</v>
          </cell>
          <cell r="AB2524" t="str">
            <v>Wigan</v>
          </cell>
          <cell r="AC2524">
            <v>0</v>
          </cell>
          <cell r="AD2524">
            <v>0</v>
          </cell>
          <cell r="AE2524">
            <v>0</v>
          </cell>
          <cell r="AF2524">
            <v>0</v>
          </cell>
          <cell r="AG2524">
            <v>0</v>
          </cell>
          <cell r="AI2524" t="str">
            <v>00BW</v>
          </cell>
          <cell r="AJ2524" t="str">
            <v>Wigan</v>
          </cell>
          <cell r="AK2524">
            <v>0</v>
          </cell>
          <cell r="AL2524">
            <v>0</v>
          </cell>
        </row>
        <row r="2525">
          <cell r="B2525" t="str">
            <v>00BX</v>
          </cell>
          <cell r="C2525" t="str">
            <v>Knowsley</v>
          </cell>
          <cell r="D2525">
            <v>0</v>
          </cell>
          <cell r="E2525">
            <v>6</v>
          </cell>
          <cell r="F2525">
            <v>28</v>
          </cell>
          <cell r="G2525">
            <v>3</v>
          </cell>
          <cell r="H2525">
            <v>51</v>
          </cell>
          <cell r="I2525">
            <v>0</v>
          </cell>
          <cell r="J2525">
            <v>0</v>
          </cell>
          <cell r="K2525">
            <v>0</v>
          </cell>
          <cell r="L2525">
            <v>88</v>
          </cell>
          <cell r="M2525">
            <v>0</v>
          </cell>
          <cell r="O2525" t="str">
            <v>00BX</v>
          </cell>
          <cell r="P2525" t="str">
            <v>Knowsley</v>
          </cell>
          <cell r="Q2525">
            <v>0</v>
          </cell>
          <cell r="R2525">
            <v>6</v>
          </cell>
          <cell r="S2525">
            <v>28</v>
          </cell>
          <cell r="T2525">
            <v>2</v>
          </cell>
          <cell r="U2525">
            <v>51</v>
          </cell>
          <cell r="V2525">
            <v>0</v>
          </cell>
          <cell r="W2525">
            <v>0</v>
          </cell>
          <cell r="X2525">
            <v>0</v>
          </cell>
          <cell r="Y2525">
            <v>87</v>
          </cell>
          <cell r="AA2525" t="str">
            <v>00BX</v>
          </cell>
          <cell r="AB2525" t="str">
            <v>Knowsley</v>
          </cell>
          <cell r="AC2525">
            <v>0</v>
          </cell>
          <cell r="AD2525">
            <v>0</v>
          </cell>
          <cell r="AE2525">
            <v>0</v>
          </cell>
          <cell r="AF2525">
            <v>0</v>
          </cell>
          <cell r="AG2525">
            <v>0</v>
          </cell>
          <cell r="AI2525" t="str">
            <v>00BX</v>
          </cell>
          <cell r="AJ2525" t="str">
            <v>Knowsley</v>
          </cell>
          <cell r="AK2525">
            <v>0</v>
          </cell>
          <cell r="AL2525">
            <v>0</v>
          </cell>
        </row>
        <row r="2526">
          <cell r="B2526" t="str">
            <v>00BY</v>
          </cell>
          <cell r="C2526" t="str">
            <v>Liverpool</v>
          </cell>
          <cell r="D2526">
            <v>0</v>
          </cell>
          <cell r="E2526">
            <v>10</v>
          </cell>
          <cell r="F2526">
            <v>113</v>
          </cell>
          <cell r="G2526">
            <v>7</v>
          </cell>
          <cell r="H2526">
            <v>269</v>
          </cell>
          <cell r="I2526">
            <v>3</v>
          </cell>
          <cell r="J2526">
            <v>0</v>
          </cell>
          <cell r="K2526">
            <v>1</v>
          </cell>
          <cell r="L2526">
            <v>403</v>
          </cell>
          <cell r="M2526">
            <v>1</v>
          </cell>
          <cell r="O2526" t="str">
            <v>00BY</v>
          </cell>
          <cell r="P2526" t="str">
            <v>Liverpool</v>
          </cell>
          <cell r="Q2526">
            <v>0</v>
          </cell>
          <cell r="R2526">
            <v>10</v>
          </cell>
          <cell r="S2526">
            <v>113</v>
          </cell>
          <cell r="T2526">
            <v>8</v>
          </cell>
          <cell r="U2526">
            <v>269</v>
          </cell>
          <cell r="V2526">
            <v>3</v>
          </cell>
          <cell r="W2526">
            <v>0</v>
          </cell>
          <cell r="X2526">
            <v>1</v>
          </cell>
          <cell r="Y2526">
            <v>404</v>
          </cell>
          <cell r="AA2526" t="str">
            <v>00BY</v>
          </cell>
          <cell r="AB2526" t="str">
            <v>Liverpool</v>
          </cell>
          <cell r="AC2526">
            <v>0</v>
          </cell>
          <cell r="AD2526">
            <v>0</v>
          </cell>
          <cell r="AE2526">
            <v>0</v>
          </cell>
          <cell r="AF2526">
            <v>0</v>
          </cell>
          <cell r="AG2526">
            <v>0</v>
          </cell>
          <cell r="AI2526" t="str">
            <v>00BY</v>
          </cell>
          <cell r="AJ2526" t="str">
            <v>Liverpool</v>
          </cell>
          <cell r="AK2526">
            <v>0</v>
          </cell>
          <cell r="AL2526">
            <v>0</v>
          </cell>
        </row>
        <row r="2527">
          <cell r="B2527" t="str">
            <v>00BZ</v>
          </cell>
          <cell r="C2527" t="str">
            <v>St. Helens</v>
          </cell>
          <cell r="D2527">
            <v>0</v>
          </cell>
          <cell r="E2527">
            <v>1</v>
          </cell>
          <cell r="F2527">
            <v>72</v>
          </cell>
          <cell r="G2527">
            <v>2</v>
          </cell>
          <cell r="H2527">
            <v>83</v>
          </cell>
          <cell r="I2527">
            <v>0</v>
          </cell>
          <cell r="J2527">
            <v>0</v>
          </cell>
          <cell r="K2527">
            <v>0</v>
          </cell>
          <cell r="L2527">
            <v>158</v>
          </cell>
          <cell r="M2527">
            <v>0</v>
          </cell>
          <cell r="O2527" t="str">
            <v>00BZ</v>
          </cell>
          <cell r="P2527" t="str">
            <v>St. Helens</v>
          </cell>
          <cell r="Q2527">
            <v>0</v>
          </cell>
          <cell r="R2527">
            <v>1</v>
          </cell>
          <cell r="S2527">
            <v>72</v>
          </cell>
          <cell r="T2527">
            <v>2</v>
          </cell>
          <cell r="U2527">
            <v>83</v>
          </cell>
          <cell r="V2527">
            <v>0</v>
          </cell>
          <cell r="W2527">
            <v>0</v>
          </cell>
          <cell r="X2527">
            <v>0</v>
          </cell>
          <cell r="Y2527">
            <v>158</v>
          </cell>
          <cell r="AA2527" t="str">
            <v>00BZ</v>
          </cell>
          <cell r="AB2527" t="str">
            <v>St. Helens</v>
          </cell>
          <cell r="AC2527">
            <v>0</v>
          </cell>
          <cell r="AD2527">
            <v>0</v>
          </cell>
          <cell r="AE2527">
            <v>0</v>
          </cell>
          <cell r="AF2527">
            <v>0</v>
          </cell>
          <cell r="AG2527">
            <v>0</v>
          </cell>
          <cell r="AI2527" t="str">
            <v>00BZ</v>
          </cell>
          <cell r="AJ2527" t="str">
            <v>St. Helens</v>
          </cell>
          <cell r="AK2527">
            <v>0</v>
          </cell>
          <cell r="AL2527">
            <v>0</v>
          </cell>
        </row>
        <row r="2528">
          <cell r="B2528" t="str">
            <v>00CA</v>
          </cell>
          <cell r="C2528" t="str">
            <v>Sefton</v>
          </cell>
          <cell r="D2528">
            <v>0</v>
          </cell>
          <cell r="E2528">
            <v>5</v>
          </cell>
          <cell r="F2528">
            <v>33</v>
          </cell>
          <cell r="G2528">
            <v>3</v>
          </cell>
          <cell r="H2528">
            <v>87</v>
          </cell>
          <cell r="I2528">
            <v>0</v>
          </cell>
          <cell r="J2528">
            <v>0</v>
          </cell>
          <cell r="K2528">
            <v>1</v>
          </cell>
          <cell r="L2528">
            <v>129</v>
          </cell>
          <cell r="M2528">
            <v>1</v>
          </cell>
          <cell r="O2528" t="str">
            <v>00CA</v>
          </cell>
          <cell r="P2528" t="str">
            <v>Sefton</v>
          </cell>
          <cell r="Q2528">
            <v>0</v>
          </cell>
          <cell r="R2528">
            <v>5</v>
          </cell>
          <cell r="S2528">
            <v>33</v>
          </cell>
          <cell r="T2528">
            <v>4</v>
          </cell>
          <cell r="U2528">
            <v>87</v>
          </cell>
          <cell r="V2528">
            <v>0</v>
          </cell>
          <cell r="W2528">
            <v>0</v>
          </cell>
          <cell r="X2528">
            <v>1</v>
          </cell>
          <cell r="Y2528">
            <v>130</v>
          </cell>
          <cell r="AA2528" t="str">
            <v>00CA</v>
          </cell>
          <cell r="AB2528" t="str">
            <v>Sefton</v>
          </cell>
          <cell r="AC2528">
            <v>0</v>
          </cell>
          <cell r="AD2528">
            <v>0</v>
          </cell>
          <cell r="AE2528">
            <v>0</v>
          </cell>
          <cell r="AF2528">
            <v>0</v>
          </cell>
          <cell r="AG2528">
            <v>0</v>
          </cell>
          <cell r="AI2528" t="str">
            <v>00CA</v>
          </cell>
          <cell r="AJ2528" t="str">
            <v>Sefton</v>
          </cell>
          <cell r="AK2528">
            <v>0</v>
          </cell>
          <cell r="AL2528">
            <v>0</v>
          </cell>
        </row>
        <row r="2529">
          <cell r="B2529" t="str">
            <v>00CB</v>
          </cell>
          <cell r="C2529" t="str">
            <v>Wirral</v>
          </cell>
          <cell r="D2529">
            <v>0</v>
          </cell>
          <cell r="E2529">
            <v>8</v>
          </cell>
          <cell r="F2529">
            <v>31</v>
          </cell>
          <cell r="G2529">
            <v>12</v>
          </cell>
          <cell r="H2529">
            <v>126</v>
          </cell>
          <cell r="I2529">
            <v>16</v>
          </cell>
          <cell r="J2529">
            <v>0</v>
          </cell>
          <cell r="K2529">
            <v>0</v>
          </cell>
          <cell r="L2529">
            <v>193</v>
          </cell>
          <cell r="M2529">
            <v>0</v>
          </cell>
          <cell r="O2529" t="str">
            <v>00CB</v>
          </cell>
          <cell r="P2529" t="str">
            <v>Wirral</v>
          </cell>
          <cell r="Q2529">
            <v>0</v>
          </cell>
          <cell r="R2529">
            <v>8</v>
          </cell>
          <cell r="S2529">
            <v>31</v>
          </cell>
          <cell r="T2529">
            <v>11</v>
          </cell>
          <cell r="U2529">
            <v>126</v>
          </cell>
          <cell r="V2529">
            <v>16</v>
          </cell>
          <cell r="W2529">
            <v>0</v>
          </cell>
          <cell r="X2529">
            <v>0</v>
          </cell>
          <cell r="Y2529">
            <v>192</v>
          </cell>
          <cell r="AA2529" t="str">
            <v>00CB</v>
          </cell>
          <cell r="AB2529" t="str">
            <v>Wirral</v>
          </cell>
          <cell r="AC2529">
            <v>0</v>
          </cell>
          <cell r="AD2529">
            <v>0</v>
          </cell>
          <cell r="AE2529">
            <v>0</v>
          </cell>
          <cell r="AF2529">
            <v>0</v>
          </cell>
          <cell r="AG2529">
            <v>0</v>
          </cell>
          <cell r="AI2529" t="str">
            <v>00CB</v>
          </cell>
          <cell r="AJ2529" t="str">
            <v>Wirral</v>
          </cell>
          <cell r="AK2529">
            <v>0</v>
          </cell>
          <cell r="AL2529">
            <v>0</v>
          </cell>
        </row>
        <row r="2530">
          <cell r="B2530" t="str">
            <v>00CC</v>
          </cell>
          <cell r="C2530" t="str">
            <v>Barnsley</v>
          </cell>
          <cell r="D2530">
            <v>0</v>
          </cell>
          <cell r="E2530">
            <v>2</v>
          </cell>
          <cell r="F2530">
            <v>84</v>
          </cell>
          <cell r="G2530">
            <v>3</v>
          </cell>
          <cell r="H2530">
            <v>208</v>
          </cell>
          <cell r="I2530">
            <v>0</v>
          </cell>
          <cell r="J2530">
            <v>0</v>
          </cell>
          <cell r="K2530">
            <v>0</v>
          </cell>
          <cell r="L2530">
            <v>297</v>
          </cell>
          <cell r="M2530">
            <v>0</v>
          </cell>
          <cell r="O2530" t="str">
            <v>00CC</v>
          </cell>
          <cell r="P2530" t="str">
            <v>Barnsley</v>
          </cell>
          <cell r="Q2530">
            <v>0</v>
          </cell>
          <cell r="R2530">
            <v>2</v>
          </cell>
          <cell r="S2530">
            <v>84</v>
          </cell>
          <cell r="T2530">
            <v>6</v>
          </cell>
          <cell r="U2530">
            <v>208</v>
          </cell>
          <cell r="V2530">
            <v>0</v>
          </cell>
          <cell r="W2530">
            <v>0</v>
          </cell>
          <cell r="X2530">
            <v>0</v>
          </cell>
          <cell r="Y2530">
            <v>300</v>
          </cell>
          <cell r="AA2530" t="str">
            <v>00CC</v>
          </cell>
          <cell r="AB2530" t="str">
            <v>Barnsley</v>
          </cell>
          <cell r="AC2530">
            <v>0</v>
          </cell>
          <cell r="AD2530">
            <v>0</v>
          </cell>
          <cell r="AE2530">
            <v>0</v>
          </cell>
          <cell r="AF2530">
            <v>0</v>
          </cell>
          <cell r="AG2530">
            <v>0</v>
          </cell>
          <cell r="AI2530" t="str">
            <v>00CC</v>
          </cell>
          <cell r="AJ2530" t="str">
            <v>Barnsley</v>
          </cell>
          <cell r="AK2530">
            <v>0</v>
          </cell>
          <cell r="AL2530">
            <v>0</v>
          </cell>
        </row>
        <row r="2531">
          <cell r="B2531" t="str">
            <v>00CE</v>
          </cell>
          <cell r="C2531" t="str">
            <v>Doncaster</v>
          </cell>
          <cell r="D2531">
            <v>2</v>
          </cell>
          <cell r="E2531">
            <v>0</v>
          </cell>
          <cell r="F2531">
            <v>18</v>
          </cell>
          <cell r="G2531">
            <v>7</v>
          </cell>
          <cell r="H2531">
            <v>0</v>
          </cell>
          <cell r="I2531">
            <v>0</v>
          </cell>
          <cell r="J2531">
            <v>0</v>
          </cell>
          <cell r="K2531">
            <v>0</v>
          </cell>
          <cell r="L2531">
            <v>27</v>
          </cell>
          <cell r="M2531">
            <v>0</v>
          </cell>
          <cell r="O2531" t="str">
            <v>00CE</v>
          </cell>
          <cell r="P2531" t="str">
            <v>Doncaster</v>
          </cell>
          <cell r="Q2531">
            <v>2</v>
          </cell>
          <cell r="R2531">
            <v>0</v>
          </cell>
          <cell r="S2531">
            <v>18</v>
          </cell>
          <cell r="T2531">
            <v>7</v>
          </cell>
          <cell r="U2531">
            <v>0</v>
          </cell>
          <cell r="V2531">
            <v>0</v>
          </cell>
          <cell r="W2531">
            <v>0</v>
          </cell>
          <cell r="X2531">
            <v>0</v>
          </cell>
          <cell r="Y2531">
            <v>27</v>
          </cell>
          <cell r="AA2531" t="str">
            <v>00CE</v>
          </cell>
          <cell r="AB2531" t="str">
            <v>Doncaster</v>
          </cell>
          <cell r="AC2531">
            <v>2</v>
          </cell>
          <cell r="AD2531">
            <v>0</v>
          </cell>
          <cell r="AE2531">
            <v>0</v>
          </cell>
          <cell r="AF2531">
            <v>2</v>
          </cell>
          <cell r="AG2531">
            <v>4</v>
          </cell>
          <cell r="AI2531" t="str">
            <v>00CE</v>
          </cell>
          <cell r="AJ2531" t="str">
            <v>Doncaster</v>
          </cell>
          <cell r="AK2531">
            <v>0</v>
          </cell>
          <cell r="AL2531">
            <v>0</v>
          </cell>
        </row>
        <row r="2532">
          <cell r="B2532" t="str">
            <v>00CF</v>
          </cell>
          <cell r="C2532" t="str">
            <v>Rotherham</v>
          </cell>
          <cell r="D2532">
            <v>0</v>
          </cell>
          <cell r="E2532">
            <v>5</v>
          </cell>
          <cell r="F2532">
            <v>22</v>
          </cell>
          <cell r="G2532">
            <v>4</v>
          </cell>
          <cell r="H2532">
            <v>52</v>
          </cell>
          <cell r="I2532">
            <v>7</v>
          </cell>
          <cell r="J2532">
            <v>0</v>
          </cell>
          <cell r="K2532">
            <v>0</v>
          </cell>
          <cell r="L2532">
            <v>90</v>
          </cell>
          <cell r="M2532">
            <v>0</v>
          </cell>
          <cell r="O2532" t="str">
            <v>00CF</v>
          </cell>
          <cell r="P2532" t="str">
            <v>Rotherham</v>
          </cell>
          <cell r="Q2532">
            <v>0</v>
          </cell>
          <cell r="R2532">
            <v>5</v>
          </cell>
          <cell r="S2532">
            <v>22</v>
          </cell>
          <cell r="T2532">
            <v>4</v>
          </cell>
          <cell r="U2532">
            <v>52</v>
          </cell>
          <cell r="V2532">
            <v>7</v>
          </cell>
          <cell r="W2532">
            <v>0</v>
          </cell>
          <cell r="X2532">
            <v>0</v>
          </cell>
          <cell r="Y2532">
            <v>90</v>
          </cell>
          <cell r="AA2532" t="str">
            <v>00CF</v>
          </cell>
          <cell r="AB2532" t="str">
            <v>Rotherham</v>
          </cell>
          <cell r="AC2532">
            <v>0</v>
          </cell>
          <cell r="AD2532">
            <v>0</v>
          </cell>
          <cell r="AE2532">
            <v>7</v>
          </cell>
          <cell r="AF2532">
            <v>0</v>
          </cell>
          <cell r="AG2532">
            <v>7</v>
          </cell>
          <cell r="AI2532" t="str">
            <v>00CF</v>
          </cell>
          <cell r="AJ2532" t="str">
            <v>Rotherham</v>
          </cell>
          <cell r="AK2532">
            <v>0</v>
          </cell>
          <cell r="AL2532">
            <v>0</v>
          </cell>
        </row>
        <row r="2533">
          <cell r="B2533" t="str">
            <v>00CG</v>
          </cell>
          <cell r="C2533" t="str">
            <v>Sheffield</v>
          </cell>
          <cell r="D2533">
            <v>9</v>
          </cell>
          <cell r="E2533">
            <v>7</v>
          </cell>
          <cell r="F2533">
            <v>50</v>
          </cell>
          <cell r="G2533">
            <v>17</v>
          </cell>
          <cell r="H2533">
            <v>170</v>
          </cell>
          <cell r="I2533">
            <v>6</v>
          </cell>
          <cell r="J2533">
            <v>0</v>
          </cell>
          <cell r="K2533">
            <v>0</v>
          </cell>
          <cell r="L2533">
            <v>259</v>
          </cell>
          <cell r="M2533">
            <v>0</v>
          </cell>
          <cell r="O2533" t="str">
            <v>00CG</v>
          </cell>
          <cell r="P2533" t="str">
            <v>Sheffield</v>
          </cell>
          <cell r="Q2533">
            <v>9</v>
          </cell>
          <cell r="R2533">
            <v>7</v>
          </cell>
          <cell r="S2533">
            <v>50</v>
          </cell>
          <cell r="T2533">
            <v>16</v>
          </cell>
          <cell r="U2533">
            <v>170</v>
          </cell>
          <cell r="V2533">
            <v>6</v>
          </cell>
          <cell r="W2533">
            <v>0</v>
          </cell>
          <cell r="X2533">
            <v>0</v>
          </cell>
          <cell r="Y2533">
            <v>258</v>
          </cell>
          <cell r="AA2533" t="str">
            <v>00CG</v>
          </cell>
          <cell r="AB2533" t="str">
            <v>Sheffield</v>
          </cell>
          <cell r="AC2533">
            <v>9</v>
          </cell>
          <cell r="AD2533">
            <v>0</v>
          </cell>
          <cell r="AE2533">
            <v>12</v>
          </cell>
          <cell r="AF2533">
            <v>9</v>
          </cell>
          <cell r="AG2533">
            <v>30</v>
          </cell>
          <cell r="AI2533" t="str">
            <v>00CG</v>
          </cell>
          <cell r="AJ2533" t="str">
            <v>Sheffield</v>
          </cell>
          <cell r="AK2533">
            <v>0</v>
          </cell>
          <cell r="AL2533">
            <v>0</v>
          </cell>
        </row>
        <row r="2534">
          <cell r="B2534" t="str">
            <v>00CH</v>
          </cell>
          <cell r="C2534" t="str">
            <v>Gateshead</v>
          </cell>
          <cell r="D2534">
            <v>5</v>
          </cell>
          <cell r="E2534">
            <v>0</v>
          </cell>
          <cell r="F2534">
            <v>26</v>
          </cell>
          <cell r="G2534">
            <v>0</v>
          </cell>
          <cell r="H2534">
            <v>1</v>
          </cell>
          <cell r="I2534">
            <v>0</v>
          </cell>
          <cell r="J2534">
            <v>0</v>
          </cell>
          <cell r="K2534">
            <v>2</v>
          </cell>
          <cell r="L2534">
            <v>34</v>
          </cell>
          <cell r="M2534">
            <v>2</v>
          </cell>
          <cell r="O2534" t="str">
            <v>00CH</v>
          </cell>
          <cell r="P2534" t="str">
            <v>Gateshead</v>
          </cell>
          <cell r="Q2534">
            <v>5</v>
          </cell>
          <cell r="R2534">
            <v>0</v>
          </cell>
          <cell r="S2534">
            <v>26</v>
          </cell>
          <cell r="T2534">
            <v>0</v>
          </cell>
          <cell r="U2534">
            <v>1</v>
          </cell>
          <cell r="V2534">
            <v>0</v>
          </cell>
          <cell r="W2534">
            <v>0</v>
          </cell>
          <cell r="X2534">
            <v>2</v>
          </cell>
          <cell r="Y2534">
            <v>34</v>
          </cell>
          <cell r="AA2534" t="str">
            <v>00CH</v>
          </cell>
          <cell r="AB2534" t="str">
            <v>Gateshead</v>
          </cell>
          <cell r="AC2534">
            <v>0</v>
          </cell>
          <cell r="AD2534">
            <v>0</v>
          </cell>
          <cell r="AE2534">
            <v>0</v>
          </cell>
          <cell r="AF2534">
            <v>0</v>
          </cell>
          <cell r="AG2534">
            <v>0</v>
          </cell>
          <cell r="AI2534" t="str">
            <v>00CH</v>
          </cell>
          <cell r="AJ2534" t="str">
            <v>Gateshead</v>
          </cell>
          <cell r="AK2534">
            <v>0</v>
          </cell>
          <cell r="AL2534">
            <v>0</v>
          </cell>
        </row>
        <row r="2535">
          <cell r="B2535" t="str">
            <v>00CJ</v>
          </cell>
          <cell r="C2535" t="str">
            <v>Newcastle upon Tyne</v>
          </cell>
          <cell r="D2535">
            <v>0</v>
          </cell>
          <cell r="E2535">
            <v>0</v>
          </cell>
          <cell r="F2535">
            <v>23</v>
          </cell>
          <cell r="G2535">
            <v>9</v>
          </cell>
          <cell r="H2535">
            <v>98</v>
          </cell>
          <cell r="I2535">
            <v>32</v>
          </cell>
          <cell r="J2535">
            <v>0</v>
          </cell>
          <cell r="K2535">
            <v>0</v>
          </cell>
          <cell r="L2535">
            <v>162</v>
          </cell>
          <cell r="M2535">
            <v>0</v>
          </cell>
          <cell r="O2535" t="str">
            <v>00CJ</v>
          </cell>
          <cell r="P2535" t="str">
            <v>Newcastle upon Tyne</v>
          </cell>
          <cell r="Q2535">
            <v>0</v>
          </cell>
          <cell r="R2535">
            <v>0</v>
          </cell>
          <cell r="S2535">
            <v>23</v>
          </cell>
          <cell r="T2535">
            <v>6</v>
          </cell>
          <cell r="U2535">
            <v>98</v>
          </cell>
          <cell r="V2535">
            <v>32</v>
          </cell>
          <cell r="W2535">
            <v>0</v>
          </cell>
          <cell r="X2535">
            <v>0</v>
          </cell>
          <cell r="Y2535">
            <v>159</v>
          </cell>
          <cell r="AA2535" t="str">
            <v>00CJ</v>
          </cell>
          <cell r="AB2535" t="str">
            <v>Newcastle upon Tyne</v>
          </cell>
          <cell r="AC2535">
            <v>0</v>
          </cell>
          <cell r="AD2535">
            <v>15</v>
          </cell>
          <cell r="AE2535">
            <v>0</v>
          </cell>
          <cell r="AF2535">
            <v>15</v>
          </cell>
          <cell r="AG2535">
            <v>30</v>
          </cell>
          <cell r="AI2535" t="str">
            <v>00CJ</v>
          </cell>
          <cell r="AJ2535" t="str">
            <v>Newcastle upon Tyne</v>
          </cell>
          <cell r="AK2535">
            <v>0</v>
          </cell>
          <cell r="AL2535">
            <v>0</v>
          </cell>
        </row>
        <row r="2536">
          <cell r="B2536" t="str">
            <v>00CK</v>
          </cell>
          <cell r="C2536" t="str">
            <v>North Tyneside</v>
          </cell>
          <cell r="D2536">
            <v>0</v>
          </cell>
          <cell r="E2536">
            <v>2</v>
          </cell>
          <cell r="F2536">
            <v>32</v>
          </cell>
          <cell r="G2536">
            <v>2</v>
          </cell>
          <cell r="H2536">
            <v>162</v>
          </cell>
          <cell r="I2536">
            <v>1</v>
          </cell>
          <cell r="J2536">
            <v>0</v>
          </cell>
          <cell r="K2536">
            <v>0</v>
          </cell>
          <cell r="L2536">
            <v>199</v>
          </cell>
          <cell r="M2536">
            <v>0</v>
          </cell>
          <cell r="O2536" t="str">
            <v>00CK</v>
          </cell>
          <cell r="P2536" t="str">
            <v>North Tyneside</v>
          </cell>
          <cell r="Q2536">
            <v>0</v>
          </cell>
          <cell r="R2536">
            <v>2</v>
          </cell>
          <cell r="S2536">
            <v>32</v>
          </cell>
          <cell r="T2536">
            <v>6</v>
          </cell>
          <cell r="U2536">
            <v>162</v>
          </cell>
          <cell r="V2536">
            <v>1</v>
          </cell>
          <cell r="W2536">
            <v>0</v>
          </cell>
          <cell r="X2536">
            <v>0</v>
          </cell>
          <cell r="Y2536">
            <v>203</v>
          </cell>
          <cell r="AA2536" t="str">
            <v>00CK</v>
          </cell>
          <cell r="AB2536" t="str">
            <v>North Tyneside</v>
          </cell>
          <cell r="AC2536">
            <v>0</v>
          </cell>
          <cell r="AD2536">
            <v>0</v>
          </cell>
          <cell r="AE2536">
            <v>0</v>
          </cell>
          <cell r="AF2536">
            <v>0</v>
          </cell>
          <cell r="AG2536">
            <v>0</v>
          </cell>
          <cell r="AI2536" t="str">
            <v>00CK</v>
          </cell>
          <cell r="AJ2536" t="str">
            <v>North Tyneside</v>
          </cell>
          <cell r="AK2536">
            <v>0</v>
          </cell>
          <cell r="AL2536">
            <v>0</v>
          </cell>
        </row>
        <row r="2537">
          <cell r="B2537" t="str">
            <v>00CL</v>
          </cell>
          <cell r="C2537" t="str">
            <v>South Tyneside</v>
          </cell>
          <cell r="D2537">
            <v>0</v>
          </cell>
          <cell r="E2537">
            <v>1</v>
          </cell>
          <cell r="F2537">
            <v>16</v>
          </cell>
          <cell r="G2537">
            <v>3</v>
          </cell>
          <cell r="H2537">
            <v>52</v>
          </cell>
          <cell r="I2537">
            <v>1</v>
          </cell>
          <cell r="J2537">
            <v>0</v>
          </cell>
          <cell r="K2537">
            <v>0</v>
          </cell>
          <cell r="L2537">
            <v>73</v>
          </cell>
          <cell r="M2537">
            <v>0</v>
          </cell>
          <cell r="O2537" t="str">
            <v>00CL</v>
          </cell>
          <cell r="P2537" t="str">
            <v>South Tyneside</v>
          </cell>
          <cell r="Q2537">
            <v>0</v>
          </cell>
          <cell r="R2537">
            <v>1</v>
          </cell>
          <cell r="S2537">
            <v>16</v>
          </cell>
          <cell r="T2537">
            <v>2</v>
          </cell>
          <cell r="U2537">
            <v>52</v>
          </cell>
          <cell r="V2537">
            <v>1</v>
          </cell>
          <cell r="W2537">
            <v>0</v>
          </cell>
          <cell r="X2537">
            <v>0</v>
          </cell>
          <cell r="Y2537">
            <v>72</v>
          </cell>
          <cell r="AA2537" t="str">
            <v>00CL</v>
          </cell>
          <cell r="AB2537" t="str">
            <v>South Tyneside</v>
          </cell>
          <cell r="AC2537">
            <v>0</v>
          </cell>
          <cell r="AD2537">
            <v>0</v>
          </cell>
          <cell r="AE2537">
            <v>0</v>
          </cell>
          <cell r="AF2537">
            <v>0</v>
          </cell>
          <cell r="AG2537">
            <v>0</v>
          </cell>
          <cell r="AI2537" t="str">
            <v>00CL</v>
          </cell>
          <cell r="AJ2537" t="str">
            <v>South Tyneside</v>
          </cell>
          <cell r="AK2537">
            <v>0</v>
          </cell>
          <cell r="AL2537">
            <v>0</v>
          </cell>
        </row>
        <row r="2538">
          <cell r="B2538" t="str">
            <v>00CM</v>
          </cell>
          <cell r="C2538" t="str">
            <v>Sunderland</v>
          </cell>
          <cell r="D2538">
            <v>43</v>
          </cell>
          <cell r="E2538">
            <v>2</v>
          </cell>
          <cell r="F2538">
            <v>51</v>
          </cell>
          <cell r="G2538">
            <v>0</v>
          </cell>
          <cell r="H2538">
            <v>245</v>
          </cell>
          <cell r="I2538">
            <v>0</v>
          </cell>
          <cell r="J2538">
            <v>1</v>
          </cell>
          <cell r="K2538">
            <v>1</v>
          </cell>
          <cell r="L2538">
            <v>343</v>
          </cell>
          <cell r="M2538">
            <v>2</v>
          </cell>
          <cell r="O2538" t="str">
            <v>00CM</v>
          </cell>
          <cell r="P2538" t="str">
            <v>Sunderland</v>
          </cell>
          <cell r="Q2538">
            <v>43</v>
          </cell>
          <cell r="R2538">
            <v>2</v>
          </cell>
          <cell r="S2538">
            <v>51</v>
          </cell>
          <cell r="T2538">
            <v>0</v>
          </cell>
          <cell r="U2538">
            <v>245</v>
          </cell>
          <cell r="V2538">
            <v>0</v>
          </cell>
          <cell r="W2538">
            <v>1</v>
          </cell>
          <cell r="X2538">
            <v>1</v>
          </cell>
          <cell r="Y2538">
            <v>343</v>
          </cell>
          <cell r="AA2538" t="str">
            <v>00CM</v>
          </cell>
          <cell r="AB2538" t="str">
            <v>Sunderland</v>
          </cell>
          <cell r="AC2538">
            <v>0</v>
          </cell>
          <cell r="AD2538">
            <v>0</v>
          </cell>
          <cell r="AE2538">
            <v>0</v>
          </cell>
          <cell r="AF2538">
            <v>0</v>
          </cell>
          <cell r="AG2538">
            <v>0</v>
          </cell>
          <cell r="AI2538" t="str">
            <v>00CM</v>
          </cell>
          <cell r="AJ2538" t="str">
            <v>Sunderland</v>
          </cell>
          <cell r="AK2538">
            <v>0</v>
          </cell>
          <cell r="AL2538">
            <v>0</v>
          </cell>
        </row>
        <row r="2539">
          <cell r="B2539" t="str">
            <v>00CN</v>
          </cell>
          <cell r="C2539" t="str">
            <v>Birmingham</v>
          </cell>
          <cell r="D2539">
            <v>27</v>
          </cell>
          <cell r="E2539">
            <v>9</v>
          </cell>
          <cell r="F2539">
            <v>232</v>
          </cell>
          <cell r="G2539">
            <v>50</v>
          </cell>
          <cell r="H2539">
            <v>452</v>
          </cell>
          <cell r="I2539">
            <v>0</v>
          </cell>
          <cell r="J2539">
            <v>2</v>
          </cell>
          <cell r="K2539">
            <v>4</v>
          </cell>
          <cell r="L2539">
            <v>776</v>
          </cell>
          <cell r="M2539">
            <v>6</v>
          </cell>
          <cell r="O2539" t="str">
            <v>00CN</v>
          </cell>
          <cell r="P2539" t="str">
            <v>Birmingham</v>
          </cell>
          <cell r="Q2539">
            <v>27</v>
          </cell>
          <cell r="R2539">
            <v>9</v>
          </cell>
          <cell r="S2539">
            <v>232</v>
          </cell>
          <cell r="T2539">
            <v>51</v>
          </cell>
          <cell r="U2539">
            <v>452</v>
          </cell>
          <cell r="V2539">
            <v>0</v>
          </cell>
          <cell r="W2539">
            <v>2</v>
          </cell>
          <cell r="X2539">
            <v>3</v>
          </cell>
          <cell r="Y2539">
            <v>776</v>
          </cell>
          <cell r="AA2539" t="str">
            <v>00CN</v>
          </cell>
          <cell r="AB2539" t="str">
            <v>Birmingham</v>
          </cell>
          <cell r="AC2539">
            <v>0</v>
          </cell>
          <cell r="AD2539">
            <v>7</v>
          </cell>
          <cell r="AE2539">
            <v>0</v>
          </cell>
          <cell r="AF2539">
            <v>7</v>
          </cell>
          <cell r="AG2539">
            <v>14</v>
          </cell>
          <cell r="AI2539" t="str">
            <v>00CN</v>
          </cell>
          <cell r="AJ2539" t="str">
            <v>Birmingham</v>
          </cell>
          <cell r="AK2539">
            <v>0</v>
          </cell>
          <cell r="AL2539">
            <v>0</v>
          </cell>
        </row>
        <row r="2540">
          <cell r="B2540" t="str">
            <v>00CQ</v>
          </cell>
          <cell r="C2540" t="str">
            <v>Coventry</v>
          </cell>
          <cell r="D2540">
            <v>49</v>
          </cell>
          <cell r="E2540">
            <v>1</v>
          </cell>
          <cell r="F2540">
            <v>49</v>
          </cell>
          <cell r="G2540">
            <v>16</v>
          </cell>
          <cell r="H2540">
            <v>197</v>
          </cell>
          <cell r="I2540">
            <v>17</v>
          </cell>
          <cell r="J2540">
            <v>3</v>
          </cell>
          <cell r="K2540">
            <v>0</v>
          </cell>
          <cell r="L2540">
            <v>332</v>
          </cell>
          <cell r="M2540">
            <v>3</v>
          </cell>
          <cell r="O2540" t="str">
            <v>00CQ</v>
          </cell>
          <cell r="P2540" t="str">
            <v>Coventry</v>
          </cell>
          <cell r="Q2540">
            <v>49</v>
          </cell>
          <cell r="R2540">
            <v>1</v>
          </cell>
          <cell r="S2540">
            <v>49</v>
          </cell>
          <cell r="T2540">
            <v>16</v>
          </cell>
          <cell r="U2540">
            <v>197</v>
          </cell>
          <cell r="V2540">
            <v>17</v>
          </cell>
          <cell r="W2540">
            <v>3</v>
          </cell>
          <cell r="X2540">
            <v>1</v>
          </cell>
          <cell r="Y2540">
            <v>333</v>
          </cell>
          <cell r="AA2540" t="str">
            <v>00CQ</v>
          </cell>
          <cell r="AB2540" t="str">
            <v>Coventry</v>
          </cell>
          <cell r="AC2540">
            <v>0</v>
          </cell>
          <cell r="AD2540">
            <v>16</v>
          </cell>
          <cell r="AE2540">
            <v>0</v>
          </cell>
          <cell r="AF2540">
            <v>16</v>
          </cell>
          <cell r="AG2540">
            <v>32</v>
          </cell>
          <cell r="AI2540" t="str">
            <v>00CQ</v>
          </cell>
          <cell r="AJ2540" t="str">
            <v>Coventry</v>
          </cell>
          <cell r="AK2540">
            <v>0</v>
          </cell>
          <cell r="AL2540">
            <v>0</v>
          </cell>
        </row>
        <row r="2541">
          <cell r="B2541" t="str">
            <v>00CR</v>
          </cell>
          <cell r="C2541" t="str">
            <v>Dudley</v>
          </cell>
          <cell r="D2541">
            <v>0</v>
          </cell>
          <cell r="E2541">
            <v>7</v>
          </cell>
          <cell r="F2541">
            <v>74</v>
          </cell>
          <cell r="G2541">
            <v>14</v>
          </cell>
          <cell r="H2541">
            <v>147</v>
          </cell>
          <cell r="I2541">
            <v>0</v>
          </cell>
          <cell r="J2541">
            <v>0</v>
          </cell>
          <cell r="K2541">
            <v>0</v>
          </cell>
          <cell r="L2541">
            <v>242</v>
          </cell>
          <cell r="M2541">
            <v>0</v>
          </cell>
          <cell r="O2541" t="str">
            <v>00CR</v>
          </cell>
          <cell r="P2541" t="str">
            <v>Dudley</v>
          </cell>
          <cell r="Q2541">
            <v>0</v>
          </cell>
          <cell r="R2541">
            <v>7</v>
          </cell>
          <cell r="S2541">
            <v>74</v>
          </cell>
          <cell r="T2541">
            <v>14</v>
          </cell>
          <cell r="U2541">
            <v>147</v>
          </cell>
          <cell r="V2541">
            <v>0</v>
          </cell>
          <cell r="W2541">
            <v>0</v>
          </cell>
          <cell r="X2541">
            <v>0</v>
          </cell>
          <cell r="Y2541">
            <v>242</v>
          </cell>
          <cell r="AA2541" t="str">
            <v>00CR</v>
          </cell>
          <cell r="AB2541" t="str">
            <v>Dudley</v>
          </cell>
          <cell r="AC2541">
            <v>0</v>
          </cell>
          <cell r="AD2541">
            <v>0</v>
          </cell>
          <cell r="AE2541">
            <v>0</v>
          </cell>
          <cell r="AF2541">
            <v>0</v>
          </cell>
          <cell r="AG2541">
            <v>0</v>
          </cell>
          <cell r="AI2541" t="str">
            <v>00CR</v>
          </cell>
          <cell r="AJ2541" t="str">
            <v>Dudley</v>
          </cell>
          <cell r="AK2541">
            <v>0</v>
          </cell>
          <cell r="AL2541">
            <v>0</v>
          </cell>
        </row>
        <row r="2542">
          <cell r="B2542" t="str">
            <v>00CS</v>
          </cell>
          <cell r="C2542" t="str">
            <v>Sandwell</v>
          </cell>
          <cell r="D2542">
            <v>0</v>
          </cell>
          <cell r="E2542">
            <v>5</v>
          </cell>
          <cell r="F2542">
            <v>95</v>
          </cell>
          <cell r="G2542">
            <v>15</v>
          </cell>
          <cell r="H2542">
            <v>51</v>
          </cell>
          <cell r="I2542">
            <v>0</v>
          </cell>
          <cell r="J2542">
            <v>0</v>
          </cell>
          <cell r="K2542">
            <v>0</v>
          </cell>
          <cell r="L2542">
            <v>166</v>
          </cell>
          <cell r="M2542">
            <v>0</v>
          </cell>
          <cell r="O2542" t="str">
            <v>00CS</v>
          </cell>
          <cell r="P2542" t="str">
            <v>Sandwell</v>
          </cell>
          <cell r="Q2542">
            <v>0</v>
          </cell>
          <cell r="R2542">
            <v>5</v>
          </cell>
          <cell r="S2542">
            <v>95</v>
          </cell>
          <cell r="T2542">
            <v>17</v>
          </cell>
          <cell r="U2542">
            <v>51</v>
          </cell>
          <cell r="V2542">
            <v>0</v>
          </cell>
          <cell r="W2542">
            <v>0</v>
          </cell>
          <cell r="X2542">
            <v>0</v>
          </cell>
          <cell r="Y2542">
            <v>168</v>
          </cell>
          <cell r="AA2542" t="str">
            <v>00CS</v>
          </cell>
          <cell r="AB2542" t="str">
            <v>Sandwell</v>
          </cell>
          <cell r="AC2542">
            <v>0</v>
          </cell>
          <cell r="AD2542">
            <v>0</v>
          </cell>
          <cell r="AE2542">
            <v>0</v>
          </cell>
          <cell r="AF2542">
            <v>0</v>
          </cell>
          <cell r="AG2542">
            <v>0</v>
          </cell>
          <cell r="AI2542" t="str">
            <v>00CS</v>
          </cell>
          <cell r="AJ2542" t="str">
            <v>Sandwell</v>
          </cell>
          <cell r="AK2542">
            <v>0</v>
          </cell>
          <cell r="AL2542">
            <v>0</v>
          </cell>
        </row>
        <row r="2543">
          <cell r="B2543" t="str">
            <v>00CT</v>
          </cell>
          <cell r="C2543" t="str">
            <v>Solihull</v>
          </cell>
          <cell r="D2543">
            <v>0</v>
          </cell>
          <cell r="E2543">
            <v>3</v>
          </cell>
          <cell r="F2543">
            <v>69</v>
          </cell>
          <cell r="G2543">
            <v>8</v>
          </cell>
          <cell r="H2543">
            <v>239</v>
          </cell>
          <cell r="I2543">
            <v>0</v>
          </cell>
          <cell r="J2543">
            <v>0</v>
          </cell>
          <cell r="K2543">
            <v>0</v>
          </cell>
          <cell r="L2543">
            <v>319</v>
          </cell>
          <cell r="M2543">
            <v>0</v>
          </cell>
          <cell r="O2543" t="str">
            <v>00CT</v>
          </cell>
          <cell r="P2543" t="str">
            <v>Solihull</v>
          </cell>
          <cell r="Q2543">
            <v>0</v>
          </cell>
          <cell r="R2543">
            <v>3</v>
          </cell>
          <cell r="S2543">
            <v>69</v>
          </cell>
          <cell r="T2543">
            <v>7</v>
          </cell>
          <cell r="U2543">
            <v>239</v>
          </cell>
          <cell r="V2543">
            <v>0</v>
          </cell>
          <cell r="W2543">
            <v>0</v>
          </cell>
          <cell r="X2543">
            <v>0</v>
          </cell>
          <cell r="Y2543">
            <v>318</v>
          </cell>
          <cell r="AA2543" t="str">
            <v>00CT</v>
          </cell>
          <cell r="AB2543" t="str">
            <v>Solihull</v>
          </cell>
          <cell r="AC2543">
            <v>0</v>
          </cell>
          <cell r="AD2543">
            <v>14</v>
          </cell>
          <cell r="AE2543">
            <v>0</v>
          </cell>
          <cell r="AF2543">
            <v>14</v>
          </cell>
          <cell r="AG2543">
            <v>28</v>
          </cell>
          <cell r="AI2543" t="str">
            <v>00CT</v>
          </cell>
          <cell r="AJ2543" t="str">
            <v>Solihull</v>
          </cell>
          <cell r="AK2543">
            <v>0</v>
          </cell>
          <cell r="AL2543">
            <v>0</v>
          </cell>
        </row>
        <row r="2544">
          <cell r="B2544" t="str">
            <v>00CU</v>
          </cell>
          <cell r="C2544" t="str">
            <v>Walsall</v>
          </cell>
          <cell r="D2544">
            <v>0</v>
          </cell>
          <cell r="E2544">
            <v>4</v>
          </cell>
          <cell r="F2544">
            <v>84</v>
          </cell>
          <cell r="G2544">
            <v>7</v>
          </cell>
          <cell r="H2544">
            <v>209</v>
          </cell>
          <cell r="I2544">
            <v>0</v>
          </cell>
          <cell r="J2544">
            <v>2</v>
          </cell>
          <cell r="K2544">
            <v>2</v>
          </cell>
          <cell r="L2544">
            <v>308</v>
          </cell>
          <cell r="M2544">
            <v>4</v>
          </cell>
          <cell r="O2544" t="str">
            <v>00CU</v>
          </cell>
          <cell r="P2544" t="str">
            <v>Walsall</v>
          </cell>
          <cell r="Q2544">
            <v>0</v>
          </cell>
          <cell r="R2544">
            <v>4</v>
          </cell>
          <cell r="S2544">
            <v>84</v>
          </cell>
          <cell r="T2544">
            <v>5</v>
          </cell>
          <cell r="U2544">
            <v>209</v>
          </cell>
          <cell r="V2544">
            <v>0</v>
          </cell>
          <cell r="W2544">
            <v>2</v>
          </cell>
          <cell r="X2544">
            <v>2</v>
          </cell>
          <cell r="Y2544">
            <v>306</v>
          </cell>
          <cell r="AA2544" t="str">
            <v>00CU</v>
          </cell>
          <cell r="AB2544" t="str">
            <v>Walsall</v>
          </cell>
          <cell r="AC2544">
            <v>0</v>
          </cell>
          <cell r="AD2544">
            <v>0</v>
          </cell>
          <cell r="AE2544">
            <v>17</v>
          </cell>
          <cell r="AF2544">
            <v>0</v>
          </cell>
          <cell r="AG2544">
            <v>17</v>
          </cell>
          <cell r="AI2544" t="str">
            <v>00CU</v>
          </cell>
          <cell r="AJ2544" t="str">
            <v>Walsall</v>
          </cell>
          <cell r="AK2544">
            <v>0</v>
          </cell>
          <cell r="AL2544">
            <v>0</v>
          </cell>
        </row>
        <row r="2545">
          <cell r="B2545" t="str">
            <v>00CW</v>
          </cell>
          <cell r="C2545" t="str">
            <v>Wolverhampton</v>
          </cell>
          <cell r="D2545">
            <v>0</v>
          </cell>
          <cell r="E2545">
            <v>11</v>
          </cell>
          <cell r="F2545">
            <v>43</v>
          </cell>
          <cell r="G2545">
            <v>12</v>
          </cell>
          <cell r="H2545">
            <v>97</v>
          </cell>
          <cell r="I2545">
            <v>0</v>
          </cell>
          <cell r="J2545">
            <v>0</v>
          </cell>
          <cell r="K2545">
            <v>0</v>
          </cell>
          <cell r="L2545">
            <v>163</v>
          </cell>
          <cell r="M2545">
            <v>0</v>
          </cell>
          <cell r="O2545" t="str">
            <v>00CW</v>
          </cell>
          <cell r="P2545" t="str">
            <v>Wolverhampton</v>
          </cell>
          <cell r="Q2545">
            <v>0</v>
          </cell>
          <cell r="R2545">
            <v>11</v>
          </cell>
          <cell r="S2545">
            <v>43</v>
          </cell>
          <cell r="T2545">
            <v>13</v>
          </cell>
          <cell r="U2545">
            <v>97</v>
          </cell>
          <cell r="V2545">
            <v>0</v>
          </cell>
          <cell r="W2545">
            <v>0</v>
          </cell>
          <cell r="X2545">
            <v>0</v>
          </cell>
          <cell r="Y2545">
            <v>164</v>
          </cell>
          <cell r="AA2545" t="str">
            <v>00CW</v>
          </cell>
          <cell r="AB2545" t="str">
            <v>Wolverhampton</v>
          </cell>
          <cell r="AC2545">
            <v>0</v>
          </cell>
          <cell r="AD2545">
            <v>4</v>
          </cell>
          <cell r="AE2545">
            <v>0</v>
          </cell>
          <cell r="AF2545">
            <v>4</v>
          </cell>
          <cell r="AG2545">
            <v>8</v>
          </cell>
          <cell r="AI2545" t="str">
            <v>00CW</v>
          </cell>
          <cell r="AJ2545" t="str">
            <v>Wolverhampton</v>
          </cell>
          <cell r="AK2545">
            <v>0</v>
          </cell>
          <cell r="AL2545">
            <v>0</v>
          </cell>
        </row>
        <row r="2546">
          <cell r="B2546" t="str">
            <v>00CX</v>
          </cell>
          <cell r="C2546" t="str">
            <v>Bradford</v>
          </cell>
          <cell r="D2546">
            <v>0</v>
          </cell>
          <cell r="E2546">
            <v>2</v>
          </cell>
          <cell r="F2546">
            <v>88</v>
          </cell>
          <cell r="G2546">
            <v>34</v>
          </cell>
          <cell r="H2546">
            <v>160</v>
          </cell>
          <cell r="I2546">
            <v>1</v>
          </cell>
          <cell r="J2546">
            <v>5</v>
          </cell>
          <cell r="K2546">
            <v>0</v>
          </cell>
          <cell r="L2546">
            <v>290</v>
          </cell>
          <cell r="M2546">
            <v>5</v>
          </cell>
          <cell r="O2546" t="str">
            <v>00CX</v>
          </cell>
          <cell r="P2546" t="str">
            <v>Bradford</v>
          </cell>
          <cell r="Q2546">
            <v>0</v>
          </cell>
          <cell r="R2546">
            <v>2</v>
          </cell>
          <cell r="S2546">
            <v>88</v>
          </cell>
          <cell r="T2546">
            <v>30</v>
          </cell>
          <cell r="U2546">
            <v>160</v>
          </cell>
          <cell r="V2546">
            <v>1</v>
          </cell>
          <cell r="W2546">
            <v>5</v>
          </cell>
          <cell r="X2546">
            <v>0</v>
          </cell>
          <cell r="Y2546">
            <v>286</v>
          </cell>
          <cell r="AA2546" t="str">
            <v>00CX</v>
          </cell>
          <cell r="AB2546" t="str">
            <v>Bradford</v>
          </cell>
          <cell r="AC2546">
            <v>0</v>
          </cell>
          <cell r="AD2546">
            <v>0</v>
          </cell>
          <cell r="AE2546">
            <v>0</v>
          </cell>
          <cell r="AF2546">
            <v>0</v>
          </cell>
          <cell r="AG2546">
            <v>0</v>
          </cell>
          <cell r="AI2546" t="str">
            <v>00CX</v>
          </cell>
          <cell r="AJ2546" t="str">
            <v>Bradford</v>
          </cell>
          <cell r="AK2546">
            <v>0</v>
          </cell>
          <cell r="AL2546">
            <v>0</v>
          </cell>
        </row>
        <row r="2547">
          <cell r="B2547" t="str">
            <v>00CY</v>
          </cell>
          <cell r="C2547" t="str">
            <v>Calderdale</v>
          </cell>
          <cell r="D2547">
            <v>0</v>
          </cell>
          <cell r="E2547">
            <v>3</v>
          </cell>
          <cell r="F2547">
            <v>21</v>
          </cell>
          <cell r="G2547">
            <v>10</v>
          </cell>
          <cell r="H2547">
            <v>76</v>
          </cell>
          <cell r="I2547">
            <v>0</v>
          </cell>
          <cell r="J2547">
            <v>5</v>
          </cell>
          <cell r="K2547">
            <v>0</v>
          </cell>
          <cell r="L2547">
            <v>115</v>
          </cell>
          <cell r="M2547">
            <v>5</v>
          </cell>
          <cell r="O2547" t="str">
            <v>00CY</v>
          </cell>
          <cell r="P2547" t="str">
            <v>Calderdale</v>
          </cell>
          <cell r="Q2547">
            <v>0</v>
          </cell>
          <cell r="R2547">
            <v>3</v>
          </cell>
          <cell r="S2547">
            <v>21</v>
          </cell>
          <cell r="T2547">
            <v>11</v>
          </cell>
          <cell r="U2547">
            <v>76</v>
          </cell>
          <cell r="V2547">
            <v>0</v>
          </cell>
          <cell r="W2547">
            <v>5</v>
          </cell>
          <cell r="X2547">
            <v>0</v>
          </cell>
          <cell r="Y2547">
            <v>116</v>
          </cell>
          <cell r="AA2547" t="str">
            <v>00CY</v>
          </cell>
          <cell r="AB2547" t="str">
            <v>Calderdale</v>
          </cell>
          <cell r="AC2547">
            <v>0</v>
          </cell>
          <cell r="AD2547">
            <v>0</v>
          </cell>
          <cell r="AE2547">
            <v>0</v>
          </cell>
          <cell r="AF2547">
            <v>0</v>
          </cell>
          <cell r="AG2547">
            <v>0</v>
          </cell>
          <cell r="AI2547" t="str">
            <v>00CY</v>
          </cell>
          <cell r="AJ2547" t="str">
            <v>Calderdale</v>
          </cell>
          <cell r="AK2547">
            <v>0</v>
          </cell>
          <cell r="AL2547">
            <v>0</v>
          </cell>
        </row>
        <row r="2548">
          <cell r="B2548" t="str">
            <v>00CZ</v>
          </cell>
          <cell r="C2548" t="str">
            <v>Kirklees</v>
          </cell>
          <cell r="D2548">
            <v>0</v>
          </cell>
          <cell r="E2548">
            <v>7</v>
          </cell>
          <cell r="F2548">
            <v>92</v>
          </cell>
          <cell r="G2548">
            <v>16</v>
          </cell>
          <cell r="H2548">
            <v>83</v>
          </cell>
          <cell r="I2548">
            <v>5</v>
          </cell>
          <cell r="J2548">
            <v>0</v>
          </cell>
          <cell r="K2548">
            <v>0</v>
          </cell>
          <cell r="L2548">
            <v>203</v>
          </cell>
          <cell r="M2548">
            <v>0</v>
          </cell>
          <cell r="O2548" t="str">
            <v>00CZ</v>
          </cell>
          <cell r="P2548" t="str">
            <v>Kirklees</v>
          </cell>
          <cell r="Q2548">
            <v>0</v>
          </cell>
          <cell r="R2548">
            <v>7</v>
          </cell>
          <cell r="S2548">
            <v>92</v>
          </cell>
          <cell r="T2548">
            <v>16</v>
          </cell>
          <cell r="U2548">
            <v>83</v>
          </cell>
          <cell r="V2548">
            <v>5</v>
          </cell>
          <cell r="W2548">
            <v>0</v>
          </cell>
          <cell r="X2548">
            <v>0</v>
          </cell>
          <cell r="Y2548">
            <v>203</v>
          </cell>
          <cell r="AA2548" t="str">
            <v>00CZ</v>
          </cell>
          <cell r="AB2548" t="str">
            <v>Kirklees</v>
          </cell>
          <cell r="AC2548">
            <v>0</v>
          </cell>
          <cell r="AD2548">
            <v>2</v>
          </cell>
          <cell r="AE2548">
            <v>7</v>
          </cell>
          <cell r="AF2548">
            <v>2</v>
          </cell>
          <cell r="AG2548">
            <v>11</v>
          </cell>
          <cell r="AI2548" t="str">
            <v>00CZ</v>
          </cell>
          <cell r="AJ2548" t="str">
            <v>Kirklees</v>
          </cell>
          <cell r="AK2548">
            <v>0</v>
          </cell>
          <cell r="AL2548">
            <v>0</v>
          </cell>
        </row>
        <row r="2549">
          <cell r="B2549" t="str">
            <v>00DA</v>
          </cell>
          <cell r="C2549" t="str">
            <v>Leeds</v>
          </cell>
          <cell r="D2549">
            <v>4</v>
          </cell>
          <cell r="E2549">
            <v>1</v>
          </cell>
          <cell r="F2549">
            <v>227</v>
          </cell>
          <cell r="G2549">
            <v>39</v>
          </cell>
          <cell r="H2549">
            <v>52</v>
          </cell>
          <cell r="I2549">
            <v>0</v>
          </cell>
          <cell r="J2549">
            <v>1</v>
          </cell>
          <cell r="K2549">
            <v>0</v>
          </cell>
          <cell r="L2549">
            <v>324</v>
          </cell>
          <cell r="M2549">
            <v>1</v>
          </cell>
          <cell r="O2549" t="str">
            <v>00DA</v>
          </cell>
          <cell r="P2549" t="str">
            <v>Leeds</v>
          </cell>
          <cell r="Q2549">
            <v>4</v>
          </cell>
          <cell r="R2549">
            <v>1</v>
          </cell>
          <cell r="S2549">
            <v>227</v>
          </cell>
          <cell r="T2549">
            <v>44</v>
          </cell>
          <cell r="U2549">
            <v>52</v>
          </cell>
          <cell r="V2549">
            <v>0</v>
          </cell>
          <cell r="W2549">
            <v>1</v>
          </cell>
          <cell r="X2549">
            <v>0</v>
          </cell>
          <cell r="Y2549">
            <v>329</v>
          </cell>
          <cell r="AA2549" t="str">
            <v>00DA</v>
          </cell>
          <cell r="AB2549" t="str">
            <v>Leeds</v>
          </cell>
          <cell r="AC2549">
            <v>4</v>
          </cell>
          <cell r="AD2549">
            <v>0</v>
          </cell>
          <cell r="AE2549">
            <v>3</v>
          </cell>
          <cell r="AF2549">
            <v>4</v>
          </cell>
          <cell r="AG2549">
            <v>11</v>
          </cell>
          <cell r="AI2549" t="str">
            <v>00DA</v>
          </cell>
          <cell r="AJ2549" t="str">
            <v>Leeds</v>
          </cell>
          <cell r="AK2549">
            <v>0</v>
          </cell>
          <cell r="AL2549">
            <v>0</v>
          </cell>
        </row>
        <row r="2550">
          <cell r="B2550" t="str">
            <v>00DB</v>
          </cell>
          <cell r="C2550" t="str">
            <v>Wakefield</v>
          </cell>
          <cell r="D2550">
            <v>3</v>
          </cell>
          <cell r="E2550">
            <v>9</v>
          </cell>
          <cell r="F2550">
            <v>115</v>
          </cell>
          <cell r="G2550">
            <v>19</v>
          </cell>
          <cell r="H2550">
            <v>102</v>
          </cell>
          <cell r="I2550">
            <v>0</v>
          </cell>
          <cell r="J2550">
            <v>0</v>
          </cell>
          <cell r="K2550">
            <v>0</v>
          </cell>
          <cell r="L2550">
            <v>248</v>
          </cell>
          <cell r="M2550">
            <v>0</v>
          </cell>
          <cell r="O2550" t="str">
            <v>00DB</v>
          </cell>
          <cell r="P2550" t="str">
            <v>Wakefield</v>
          </cell>
          <cell r="Q2550">
            <v>3</v>
          </cell>
          <cell r="R2550">
            <v>9</v>
          </cell>
          <cell r="S2550">
            <v>115</v>
          </cell>
          <cell r="T2550">
            <v>18</v>
          </cell>
          <cell r="U2550">
            <v>102</v>
          </cell>
          <cell r="V2550">
            <v>0</v>
          </cell>
          <cell r="W2550">
            <v>0</v>
          </cell>
          <cell r="X2550">
            <v>0</v>
          </cell>
          <cell r="Y2550">
            <v>247</v>
          </cell>
          <cell r="AA2550" t="str">
            <v>00DB</v>
          </cell>
          <cell r="AB2550" t="str">
            <v>Wakefield</v>
          </cell>
          <cell r="AC2550">
            <v>3</v>
          </cell>
          <cell r="AD2550">
            <v>0</v>
          </cell>
          <cell r="AE2550">
            <v>4</v>
          </cell>
          <cell r="AF2550">
            <v>3</v>
          </cell>
          <cell r="AG2550">
            <v>10</v>
          </cell>
          <cell r="AI2550" t="str">
            <v>00DB</v>
          </cell>
          <cell r="AJ2550" t="str">
            <v>Wakefield</v>
          </cell>
          <cell r="AK2550">
            <v>0</v>
          </cell>
          <cell r="AL2550">
            <v>0</v>
          </cell>
        </row>
        <row r="2551">
          <cell r="B2551" t="str">
            <v>00EB</v>
          </cell>
          <cell r="C2551" t="str">
            <v>Hartlepool</v>
          </cell>
          <cell r="D2551">
            <v>0</v>
          </cell>
          <cell r="E2551">
            <v>1</v>
          </cell>
          <cell r="F2551">
            <v>61</v>
          </cell>
          <cell r="G2551">
            <v>2</v>
          </cell>
          <cell r="H2551">
            <v>89</v>
          </cell>
          <cell r="I2551">
            <v>0</v>
          </cell>
          <cell r="J2551">
            <v>0</v>
          </cell>
          <cell r="K2551">
            <v>1</v>
          </cell>
          <cell r="L2551">
            <v>154</v>
          </cell>
          <cell r="M2551">
            <v>1</v>
          </cell>
          <cell r="O2551" t="str">
            <v>00EB</v>
          </cell>
          <cell r="P2551" t="str">
            <v>Hartlepool</v>
          </cell>
          <cell r="Q2551">
            <v>0</v>
          </cell>
          <cell r="R2551">
            <v>1</v>
          </cell>
          <cell r="S2551">
            <v>61</v>
          </cell>
          <cell r="T2551">
            <v>3</v>
          </cell>
          <cell r="U2551">
            <v>89</v>
          </cell>
          <cell r="V2551">
            <v>0</v>
          </cell>
          <cell r="W2551">
            <v>0</v>
          </cell>
          <cell r="X2551">
            <v>1</v>
          </cell>
          <cell r="Y2551">
            <v>155</v>
          </cell>
          <cell r="AA2551" t="str">
            <v>00EB</v>
          </cell>
          <cell r="AB2551" t="str">
            <v>Hartlepool</v>
          </cell>
          <cell r="AC2551">
            <v>0</v>
          </cell>
          <cell r="AD2551">
            <v>0</v>
          </cell>
          <cell r="AE2551">
            <v>0</v>
          </cell>
          <cell r="AF2551">
            <v>0</v>
          </cell>
          <cell r="AG2551">
            <v>0</v>
          </cell>
          <cell r="AI2551" t="str">
            <v>00EB</v>
          </cell>
          <cell r="AJ2551" t="str">
            <v>Hartlepool</v>
          </cell>
          <cell r="AK2551">
            <v>0</v>
          </cell>
          <cell r="AL2551">
            <v>0</v>
          </cell>
        </row>
        <row r="2552">
          <cell r="B2552" t="str">
            <v>00EC</v>
          </cell>
          <cell r="C2552" t="str">
            <v>Middlesbrough</v>
          </cell>
          <cell r="D2552">
            <v>30</v>
          </cell>
          <cell r="E2552">
            <v>1</v>
          </cell>
          <cell r="F2552">
            <v>38</v>
          </cell>
          <cell r="G2552">
            <v>0</v>
          </cell>
          <cell r="H2552">
            <v>130</v>
          </cell>
          <cell r="I2552">
            <v>2</v>
          </cell>
          <cell r="J2552">
            <v>1</v>
          </cell>
          <cell r="K2552">
            <v>0</v>
          </cell>
          <cell r="L2552">
            <v>202</v>
          </cell>
          <cell r="M2552">
            <v>1</v>
          </cell>
          <cell r="O2552" t="str">
            <v>00EC</v>
          </cell>
          <cell r="P2552" t="str">
            <v>Middlesbrough</v>
          </cell>
          <cell r="Q2552">
            <v>30</v>
          </cell>
          <cell r="R2552">
            <v>1</v>
          </cell>
          <cell r="S2552">
            <v>38</v>
          </cell>
          <cell r="T2552">
            <v>0</v>
          </cell>
          <cell r="U2552">
            <v>130</v>
          </cell>
          <cell r="V2552">
            <v>2</v>
          </cell>
          <cell r="W2552">
            <v>1</v>
          </cell>
          <cell r="X2552">
            <v>0</v>
          </cell>
          <cell r="Y2552">
            <v>202</v>
          </cell>
          <cell r="AA2552" t="str">
            <v>00EC</v>
          </cell>
          <cell r="AB2552" t="str">
            <v>Middlesbrough</v>
          </cell>
          <cell r="AC2552">
            <v>0</v>
          </cell>
          <cell r="AD2552">
            <v>0</v>
          </cell>
          <cell r="AE2552">
            <v>0</v>
          </cell>
          <cell r="AF2552">
            <v>0</v>
          </cell>
          <cell r="AG2552">
            <v>0</v>
          </cell>
          <cell r="AI2552" t="str">
            <v>00EC</v>
          </cell>
          <cell r="AJ2552" t="str">
            <v>Middlesbrough</v>
          </cell>
          <cell r="AK2552">
            <v>0</v>
          </cell>
          <cell r="AL2552">
            <v>0</v>
          </cell>
        </row>
        <row r="2553">
          <cell r="B2553" t="str">
            <v>00EE</v>
          </cell>
          <cell r="C2553" t="str">
            <v>Redcar and Cleveland</v>
          </cell>
          <cell r="D2553">
            <v>0</v>
          </cell>
          <cell r="E2553">
            <v>0</v>
          </cell>
          <cell r="F2553">
            <v>26</v>
          </cell>
          <cell r="G2553">
            <v>2</v>
          </cell>
          <cell r="H2553">
            <v>40</v>
          </cell>
          <cell r="I2553">
            <v>10</v>
          </cell>
          <cell r="J2553">
            <v>0</v>
          </cell>
          <cell r="K2553">
            <v>0</v>
          </cell>
          <cell r="L2553">
            <v>78</v>
          </cell>
          <cell r="M2553">
            <v>0</v>
          </cell>
          <cell r="O2553" t="str">
            <v>00EE</v>
          </cell>
          <cell r="P2553" t="str">
            <v>Redcar and Cleveland</v>
          </cell>
          <cell r="Q2553">
            <v>0</v>
          </cell>
          <cell r="R2553">
            <v>0</v>
          </cell>
          <cell r="S2553">
            <v>26</v>
          </cell>
          <cell r="T2553">
            <v>2</v>
          </cell>
          <cell r="U2553">
            <v>40</v>
          </cell>
          <cell r="V2553">
            <v>10</v>
          </cell>
          <cell r="W2553">
            <v>0</v>
          </cell>
          <cell r="X2553">
            <v>0</v>
          </cell>
          <cell r="Y2553">
            <v>78</v>
          </cell>
          <cell r="AA2553" t="str">
            <v>00EE</v>
          </cell>
          <cell r="AB2553" t="str">
            <v>Redcar and Cleveland</v>
          </cell>
          <cell r="AC2553">
            <v>0</v>
          </cell>
          <cell r="AD2553">
            <v>0</v>
          </cell>
          <cell r="AE2553">
            <v>0</v>
          </cell>
          <cell r="AF2553">
            <v>0</v>
          </cell>
          <cell r="AG2553">
            <v>0</v>
          </cell>
          <cell r="AI2553" t="str">
            <v>00EE</v>
          </cell>
          <cell r="AJ2553" t="str">
            <v>Redcar and Cleveland</v>
          </cell>
          <cell r="AK2553">
            <v>0</v>
          </cell>
          <cell r="AL2553">
            <v>0</v>
          </cell>
        </row>
        <row r="2554">
          <cell r="B2554" t="str">
            <v>00EF</v>
          </cell>
          <cell r="C2554" t="str">
            <v>Stockton-on-Tees</v>
          </cell>
          <cell r="D2554">
            <v>2</v>
          </cell>
          <cell r="E2554">
            <v>0</v>
          </cell>
          <cell r="F2554">
            <v>76</v>
          </cell>
          <cell r="G2554">
            <v>2</v>
          </cell>
          <cell r="H2554">
            <v>106</v>
          </cell>
          <cell r="I2554">
            <v>0</v>
          </cell>
          <cell r="J2554">
            <v>0</v>
          </cell>
          <cell r="K2554">
            <v>0</v>
          </cell>
          <cell r="L2554">
            <v>186</v>
          </cell>
          <cell r="M2554">
            <v>0</v>
          </cell>
          <cell r="O2554" t="str">
            <v>00EF</v>
          </cell>
          <cell r="P2554" t="str">
            <v>Stockton-on-Tees</v>
          </cell>
          <cell r="Q2554">
            <v>2</v>
          </cell>
          <cell r="R2554">
            <v>0</v>
          </cell>
          <cell r="S2554">
            <v>76</v>
          </cell>
          <cell r="T2554">
            <v>2</v>
          </cell>
          <cell r="U2554">
            <v>106</v>
          </cell>
          <cell r="V2554">
            <v>0</v>
          </cell>
          <cell r="W2554">
            <v>0</v>
          </cell>
          <cell r="X2554">
            <v>0</v>
          </cell>
          <cell r="Y2554">
            <v>186</v>
          </cell>
          <cell r="AA2554" t="str">
            <v>00EF</v>
          </cell>
          <cell r="AB2554" t="str">
            <v>Stockton-on-Tees</v>
          </cell>
          <cell r="AC2554">
            <v>0</v>
          </cell>
          <cell r="AD2554">
            <v>0</v>
          </cell>
          <cell r="AE2554">
            <v>0</v>
          </cell>
          <cell r="AF2554">
            <v>0</v>
          </cell>
          <cell r="AG2554">
            <v>0</v>
          </cell>
          <cell r="AI2554" t="str">
            <v>00EF</v>
          </cell>
          <cell r="AJ2554" t="str">
            <v>Stockton-on-Tees</v>
          </cell>
          <cell r="AK2554">
            <v>0</v>
          </cell>
          <cell r="AL2554">
            <v>0</v>
          </cell>
        </row>
        <row r="2555">
          <cell r="B2555" t="str">
            <v>00EH</v>
          </cell>
          <cell r="C2555" t="str">
            <v>Darlington</v>
          </cell>
          <cell r="D2555">
            <v>0</v>
          </cell>
          <cell r="E2555">
            <v>1</v>
          </cell>
          <cell r="F2555">
            <v>18</v>
          </cell>
          <cell r="G2555">
            <v>0</v>
          </cell>
          <cell r="H2555">
            <v>47</v>
          </cell>
          <cell r="I2555">
            <v>0</v>
          </cell>
          <cell r="J2555">
            <v>0</v>
          </cell>
          <cell r="K2555">
            <v>1</v>
          </cell>
          <cell r="L2555">
            <v>67</v>
          </cell>
          <cell r="M2555">
            <v>1</v>
          </cell>
          <cell r="O2555" t="str">
            <v>00EH</v>
          </cell>
          <cell r="P2555" t="str">
            <v>Darlington</v>
          </cell>
          <cell r="Q2555">
            <v>0</v>
          </cell>
          <cell r="R2555">
            <v>1</v>
          </cell>
          <cell r="S2555">
            <v>18</v>
          </cell>
          <cell r="T2555">
            <v>0</v>
          </cell>
          <cell r="U2555">
            <v>47</v>
          </cell>
          <cell r="V2555">
            <v>0</v>
          </cell>
          <cell r="W2555">
            <v>0</v>
          </cell>
          <cell r="X2555">
            <v>1</v>
          </cell>
          <cell r="Y2555">
            <v>67</v>
          </cell>
          <cell r="AA2555" t="str">
            <v>00EH</v>
          </cell>
          <cell r="AB2555" t="str">
            <v>Darlington</v>
          </cell>
          <cell r="AC2555">
            <v>0</v>
          </cell>
          <cell r="AD2555">
            <v>0</v>
          </cell>
          <cell r="AE2555">
            <v>0</v>
          </cell>
          <cell r="AF2555">
            <v>0</v>
          </cell>
          <cell r="AG2555">
            <v>0</v>
          </cell>
          <cell r="AI2555" t="str">
            <v>00EH</v>
          </cell>
          <cell r="AJ2555" t="str">
            <v>Darlington</v>
          </cell>
          <cell r="AK2555">
            <v>0</v>
          </cell>
          <cell r="AL2555">
            <v>0</v>
          </cell>
        </row>
        <row r="2556">
          <cell r="B2556" t="str">
            <v>00EJ</v>
          </cell>
          <cell r="C2556" t="str">
            <v>County Durham</v>
          </cell>
          <cell r="D2556">
            <v>0</v>
          </cell>
          <cell r="E2556">
            <v>0</v>
          </cell>
          <cell r="F2556">
            <v>70</v>
          </cell>
          <cell r="G2556">
            <v>2</v>
          </cell>
          <cell r="H2556">
            <v>109</v>
          </cell>
          <cell r="I2556">
            <v>1</v>
          </cell>
          <cell r="J2556">
            <v>0</v>
          </cell>
          <cell r="K2556">
            <v>3</v>
          </cell>
          <cell r="L2556">
            <v>185</v>
          </cell>
          <cell r="M2556">
            <v>3</v>
          </cell>
          <cell r="O2556" t="str">
            <v>00EJ</v>
          </cell>
          <cell r="P2556" t="str">
            <v>County Durham</v>
          </cell>
          <cell r="Q2556">
            <v>0</v>
          </cell>
          <cell r="R2556">
            <v>0</v>
          </cell>
          <cell r="S2556">
            <v>70</v>
          </cell>
          <cell r="T2556">
            <v>2</v>
          </cell>
          <cell r="U2556">
            <v>109</v>
          </cell>
          <cell r="V2556">
            <v>1</v>
          </cell>
          <cell r="W2556">
            <v>0</v>
          </cell>
          <cell r="X2556">
            <v>3</v>
          </cell>
          <cell r="Y2556">
            <v>185</v>
          </cell>
          <cell r="AA2556" t="str">
            <v>00EJ</v>
          </cell>
          <cell r="AB2556" t="str">
            <v>County Durham</v>
          </cell>
          <cell r="AC2556">
            <v>0</v>
          </cell>
          <cell r="AD2556">
            <v>0</v>
          </cell>
          <cell r="AE2556">
            <v>0</v>
          </cell>
          <cell r="AF2556">
            <v>0</v>
          </cell>
          <cell r="AG2556">
            <v>0</v>
          </cell>
          <cell r="AI2556" t="str">
            <v>00EJ</v>
          </cell>
          <cell r="AJ2556" t="str">
            <v>County Durham</v>
          </cell>
          <cell r="AK2556">
            <v>0</v>
          </cell>
          <cell r="AL2556">
            <v>0</v>
          </cell>
        </row>
        <row r="2557">
          <cell r="B2557" t="str">
            <v>00EM</v>
          </cell>
          <cell r="C2557" t="str">
            <v>Northumberland</v>
          </cell>
          <cell r="D2557">
            <v>19</v>
          </cell>
          <cell r="E2557">
            <v>2</v>
          </cell>
          <cell r="F2557">
            <v>26</v>
          </cell>
          <cell r="G2557">
            <v>1</v>
          </cell>
          <cell r="H2557">
            <v>24</v>
          </cell>
          <cell r="I2557">
            <v>3</v>
          </cell>
          <cell r="J2557">
            <v>0</v>
          </cell>
          <cell r="K2557">
            <v>1</v>
          </cell>
          <cell r="L2557">
            <v>76</v>
          </cell>
          <cell r="M2557">
            <v>1</v>
          </cell>
          <cell r="O2557" t="str">
            <v>00EM</v>
          </cell>
          <cell r="P2557" t="str">
            <v>Northumberland</v>
          </cell>
          <cell r="Q2557">
            <v>19</v>
          </cell>
          <cell r="R2557">
            <v>2</v>
          </cell>
          <cell r="S2557">
            <v>26</v>
          </cell>
          <cell r="T2557">
            <v>0</v>
          </cell>
          <cell r="U2557">
            <v>24</v>
          </cell>
          <cell r="V2557">
            <v>3</v>
          </cell>
          <cell r="W2557">
            <v>0</v>
          </cell>
          <cell r="X2557">
            <v>1</v>
          </cell>
          <cell r="Y2557">
            <v>75</v>
          </cell>
          <cell r="AA2557" t="str">
            <v>00EM</v>
          </cell>
          <cell r="AB2557" t="str">
            <v>Northumberland</v>
          </cell>
          <cell r="AC2557">
            <v>0</v>
          </cell>
          <cell r="AD2557">
            <v>17</v>
          </cell>
          <cell r="AE2557">
            <v>1</v>
          </cell>
          <cell r="AF2557">
            <v>17</v>
          </cell>
          <cell r="AG2557">
            <v>35</v>
          </cell>
          <cell r="AI2557" t="str">
            <v>00EM</v>
          </cell>
          <cell r="AJ2557" t="str">
            <v>Northumberland</v>
          </cell>
          <cell r="AK2557">
            <v>0</v>
          </cell>
          <cell r="AL2557">
            <v>0</v>
          </cell>
        </row>
        <row r="2558">
          <cell r="B2558" t="str">
            <v>00EQ</v>
          </cell>
          <cell r="C2558" t="str">
            <v>Cheshire East</v>
          </cell>
          <cell r="D2558">
            <v>0</v>
          </cell>
          <cell r="E2558">
            <v>0</v>
          </cell>
          <cell r="F2558">
            <v>29</v>
          </cell>
          <cell r="G2558">
            <v>7</v>
          </cell>
          <cell r="H2558">
            <v>25</v>
          </cell>
          <cell r="I2558">
            <v>3</v>
          </cell>
          <cell r="J2558">
            <v>0</v>
          </cell>
          <cell r="K2558">
            <v>0</v>
          </cell>
          <cell r="L2558">
            <v>64</v>
          </cell>
          <cell r="M2558">
            <v>0</v>
          </cell>
          <cell r="O2558" t="str">
            <v>00EQ</v>
          </cell>
          <cell r="P2558" t="str">
            <v>Cheshire East</v>
          </cell>
          <cell r="Q2558">
            <v>0</v>
          </cell>
          <cell r="R2558">
            <v>0</v>
          </cell>
          <cell r="S2558">
            <v>29</v>
          </cell>
          <cell r="T2558">
            <v>10</v>
          </cell>
          <cell r="U2558">
            <v>25</v>
          </cell>
          <cell r="V2558">
            <v>3</v>
          </cell>
          <cell r="W2558">
            <v>0</v>
          </cell>
          <cell r="X2558">
            <v>0</v>
          </cell>
          <cell r="Y2558">
            <v>67</v>
          </cell>
          <cell r="AA2558" t="str">
            <v>00EQ</v>
          </cell>
          <cell r="AB2558" t="str">
            <v>Cheshire East</v>
          </cell>
          <cell r="AC2558">
            <v>0</v>
          </cell>
          <cell r="AD2558">
            <v>0</v>
          </cell>
          <cell r="AE2558">
            <v>0</v>
          </cell>
          <cell r="AF2558">
            <v>0</v>
          </cell>
          <cell r="AG2558">
            <v>0</v>
          </cell>
          <cell r="AI2558" t="str">
            <v>00EQ</v>
          </cell>
          <cell r="AJ2558" t="str">
            <v>Cheshire East</v>
          </cell>
          <cell r="AK2558">
            <v>0</v>
          </cell>
          <cell r="AL2558">
            <v>0</v>
          </cell>
        </row>
        <row r="2559">
          <cell r="B2559" t="str">
            <v>00ET</v>
          </cell>
          <cell r="C2559" t="str">
            <v>Halton</v>
          </cell>
          <cell r="D2559">
            <v>0</v>
          </cell>
          <cell r="E2559">
            <v>2</v>
          </cell>
          <cell r="F2559">
            <v>16</v>
          </cell>
          <cell r="G2559">
            <v>1</v>
          </cell>
          <cell r="H2559">
            <v>122</v>
          </cell>
          <cell r="I2559">
            <v>0</v>
          </cell>
          <cell r="J2559">
            <v>0</v>
          </cell>
          <cell r="K2559">
            <v>0</v>
          </cell>
          <cell r="L2559">
            <v>141</v>
          </cell>
          <cell r="M2559">
            <v>0</v>
          </cell>
          <cell r="O2559" t="str">
            <v>00ET</v>
          </cell>
          <cell r="P2559" t="str">
            <v>Halton</v>
          </cell>
          <cell r="Q2559">
            <v>0</v>
          </cell>
          <cell r="R2559">
            <v>2</v>
          </cell>
          <cell r="S2559">
            <v>16</v>
          </cell>
          <cell r="T2559">
            <v>1</v>
          </cell>
          <cell r="U2559">
            <v>122</v>
          </cell>
          <cell r="V2559">
            <v>0</v>
          </cell>
          <cell r="W2559">
            <v>0</v>
          </cell>
          <cell r="X2559">
            <v>0</v>
          </cell>
          <cell r="Y2559">
            <v>141</v>
          </cell>
          <cell r="AA2559" t="str">
            <v>00ET</v>
          </cell>
          <cell r="AB2559" t="str">
            <v>Halton</v>
          </cell>
          <cell r="AC2559">
            <v>0</v>
          </cell>
          <cell r="AD2559">
            <v>0</v>
          </cell>
          <cell r="AE2559">
            <v>0</v>
          </cell>
          <cell r="AF2559">
            <v>0</v>
          </cell>
          <cell r="AG2559">
            <v>0</v>
          </cell>
          <cell r="AI2559" t="str">
            <v>00ET</v>
          </cell>
          <cell r="AJ2559" t="str">
            <v>Halton</v>
          </cell>
          <cell r="AK2559">
            <v>0</v>
          </cell>
          <cell r="AL2559">
            <v>0</v>
          </cell>
        </row>
        <row r="2560">
          <cell r="B2560" t="str">
            <v>00EU</v>
          </cell>
          <cell r="C2560" t="str">
            <v>Warrington</v>
          </cell>
          <cell r="D2560">
            <v>0</v>
          </cell>
          <cell r="E2560">
            <v>3</v>
          </cell>
          <cell r="F2560">
            <v>24</v>
          </cell>
          <cell r="G2560">
            <v>5</v>
          </cell>
          <cell r="H2560">
            <v>96</v>
          </cell>
          <cell r="I2560">
            <v>5</v>
          </cell>
          <cell r="J2560">
            <v>0</v>
          </cell>
          <cell r="K2560">
            <v>0</v>
          </cell>
          <cell r="L2560">
            <v>133</v>
          </cell>
          <cell r="M2560">
            <v>0</v>
          </cell>
          <cell r="O2560" t="str">
            <v>00EU</v>
          </cell>
          <cell r="P2560" t="str">
            <v>Warrington</v>
          </cell>
          <cell r="Q2560">
            <v>0</v>
          </cell>
          <cell r="R2560">
            <v>3</v>
          </cell>
          <cell r="S2560">
            <v>24</v>
          </cell>
          <cell r="T2560">
            <v>4</v>
          </cell>
          <cell r="U2560">
            <v>96</v>
          </cell>
          <cell r="V2560">
            <v>5</v>
          </cell>
          <cell r="W2560">
            <v>0</v>
          </cell>
          <cell r="X2560">
            <v>0</v>
          </cell>
          <cell r="Y2560">
            <v>132</v>
          </cell>
          <cell r="AA2560" t="str">
            <v>00EU</v>
          </cell>
          <cell r="AB2560" t="str">
            <v>Warrington</v>
          </cell>
          <cell r="AC2560">
            <v>0</v>
          </cell>
          <cell r="AD2560">
            <v>0</v>
          </cell>
          <cell r="AE2560">
            <v>0</v>
          </cell>
          <cell r="AF2560">
            <v>0</v>
          </cell>
          <cell r="AG2560">
            <v>0</v>
          </cell>
          <cell r="AI2560" t="str">
            <v>00EU</v>
          </cell>
          <cell r="AJ2560" t="str">
            <v>Warrington</v>
          </cell>
          <cell r="AK2560">
            <v>0</v>
          </cell>
          <cell r="AL2560">
            <v>0</v>
          </cell>
        </row>
        <row r="2561">
          <cell r="B2561" t="str">
            <v>00EW</v>
          </cell>
          <cell r="C2561" t="str">
            <v>Cheshire West and Chester</v>
          </cell>
          <cell r="D2561">
            <v>0</v>
          </cell>
          <cell r="E2561">
            <v>2</v>
          </cell>
          <cell r="F2561">
            <v>34</v>
          </cell>
          <cell r="G2561">
            <v>5</v>
          </cell>
          <cell r="H2561">
            <v>0</v>
          </cell>
          <cell r="I2561">
            <v>4</v>
          </cell>
          <cell r="J2561">
            <v>1</v>
          </cell>
          <cell r="K2561">
            <v>0</v>
          </cell>
          <cell r="L2561">
            <v>46</v>
          </cell>
          <cell r="M2561">
            <v>1</v>
          </cell>
          <cell r="O2561" t="str">
            <v>00EW</v>
          </cell>
          <cell r="P2561" t="str">
            <v>Cheshire West and Chester</v>
          </cell>
          <cell r="Q2561">
            <v>0</v>
          </cell>
          <cell r="R2561">
            <v>2</v>
          </cell>
          <cell r="S2561">
            <v>34</v>
          </cell>
          <cell r="T2561">
            <v>3</v>
          </cell>
          <cell r="U2561">
            <v>0</v>
          </cell>
          <cell r="V2561">
            <v>4</v>
          </cell>
          <cell r="W2561">
            <v>1</v>
          </cell>
          <cell r="X2561">
            <v>0</v>
          </cell>
          <cell r="Y2561">
            <v>44</v>
          </cell>
          <cell r="AA2561" t="str">
            <v>00EW</v>
          </cell>
          <cell r="AB2561" t="str">
            <v>Cheshire West and Chester</v>
          </cell>
          <cell r="AC2561">
            <v>0</v>
          </cell>
          <cell r="AD2561">
            <v>0</v>
          </cell>
          <cell r="AE2561">
            <v>0</v>
          </cell>
          <cell r="AF2561">
            <v>0</v>
          </cell>
          <cell r="AG2561">
            <v>0</v>
          </cell>
          <cell r="AI2561" t="str">
            <v>00EW</v>
          </cell>
          <cell r="AJ2561" t="str">
            <v>Cheshire West and Chester</v>
          </cell>
          <cell r="AK2561">
            <v>0</v>
          </cell>
          <cell r="AL2561">
            <v>0</v>
          </cell>
        </row>
        <row r="2562">
          <cell r="B2562" t="str">
            <v>00EX</v>
          </cell>
          <cell r="C2562" t="str">
            <v>Blackburn with Darwen</v>
          </cell>
          <cell r="D2562">
            <v>0</v>
          </cell>
          <cell r="E2562">
            <v>3</v>
          </cell>
          <cell r="F2562">
            <v>97</v>
          </cell>
          <cell r="G2562">
            <v>0</v>
          </cell>
          <cell r="H2562">
            <v>63</v>
          </cell>
          <cell r="I2562">
            <v>6</v>
          </cell>
          <cell r="J2562">
            <v>2</v>
          </cell>
          <cell r="K2562">
            <v>0</v>
          </cell>
          <cell r="L2562">
            <v>171</v>
          </cell>
          <cell r="M2562">
            <v>2</v>
          </cell>
          <cell r="O2562" t="str">
            <v>00EX</v>
          </cell>
          <cell r="P2562" t="str">
            <v>Blackburn with Darwen</v>
          </cell>
          <cell r="Q2562">
            <v>0</v>
          </cell>
          <cell r="R2562">
            <v>3</v>
          </cell>
          <cell r="S2562">
            <v>97</v>
          </cell>
          <cell r="T2562">
            <v>0</v>
          </cell>
          <cell r="U2562">
            <v>63</v>
          </cell>
          <cell r="V2562">
            <v>6</v>
          </cell>
          <cell r="W2562">
            <v>2</v>
          </cell>
          <cell r="X2562">
            <v>0</v>
          </cell>
          <cell r="Y2562">
            <v>171</v>
          </cell>
          <cell r="AA2562" t="str">
            <v>00EX</v>
          </cell>
          <cell r="AB2562" t="str">
            <v>Blackburn with Darwen</v>
          </cell>
          <cell r="AC2562">
            <v>0</v>
          </cell>
          <cell r="AD2562">
            <v>0</v>
          </cell>
          <cell r="AE2562">
            <v>0</v>
          </cell>
          <cell r="AF2562">
            <v>0</v>
          </cell>
          <cell r="AG2562">
            <v>0</v>
          </cell>
          <cell r="AI2562" t="str">
            <v>00EX</v>
          </cell>
          <cell r="AJ2562" t="str">
            <v>Blackburn with Darwen</v>
          </cell>
          <cell r="AK2562">
            <v>0</v>
          </cell>
          <cell r="AL2562">
            <v>0</v>
          </cell>
        </row>
        <row r="2563">
          <cell r="B2563" t="str">
            <v>00EY</v>
          </cell>
          <cell r="C2563" t="str">
            <v>Blackpool</v>
          </cell>
          <cell r="D2563">
            <v>0</v>
          </cell>
          <cell r="E2563">
            <v>3</v>
          </cell>
          <cell r="F2563">
            <v>7</v>
          </cell>
          <cell r="G2563">
            <v>1</v>
          </cell>
          <cell r="H2563">
            <v>10</v>
          </cell>
          <cell r="I2563">
            <v>0</v>
          </cell>
          <cell r="J2563">
            <v>0</v>
          </cell>
          <cell r="K2563">
            <v>0</v>
          </cell>
          <cell r="L2563">
            <v>21</v>
          </cell>
          <cell r="M2563">
            <v>0</v>
          </cell>
          <cell r="O2563" t="str">
            <v>00EY</v>
          </cell>
          <cell r="P2563" t="str">
            <v>Blackpool</v>
          </cell>
          <cell r="Q2563">
            <v>0</v>
          </cell>
          <cell r="R2563">
            <v>3</v>
          </cell>
          <cell r="S2563">
            <v>7</v>
          </cell>
          <cell r="T2563">
            <v>1</v>
          </cell>
          <cell r="U2563">
            <v>10</v>
          </cell>
          <cell r="V2563">
            <v>0</v>
          </cell>
          <cell r="W2563">
            <v>0</v>
          </cell>
          <cell r="X2563">
            <v>0</v>
          </cell>
          <cell r="Y2563">
            <v>21</v>
          </cell>
          <cell r="AA2563" t="str">
            <v>00EY</v>
          </cell>
          <cell r="AB2563" t="str">
            <v>Blackpool</v>
          </cell>
          <cell r="AC2563">
            <v>0</v>
          </cell>
          <cell r="AD2563">
            <v>0</v>
          </cell>
          <cell r="AE2563">
            <v>0</v>
          </cell>
          <cell r="AF2563">
            <v>0</v>
          </cell>
          <cell r="AG2563">
            <v>0</v>
          </cell>
          <cell r="AI2563" t="str">
            <v>00EY</v>
          </cell>
          <cell r="AJ2563" t="str">
            <v>Blackpool</v>
          </cell>
          <cell r="AK2563">
            <v>0</v>
          </cell>
          <cell r="AL2563">
            <v>0</v>
          </cell>
        </row>
        <row r="2564">
          <cell r="B2564" t="str">
            <v>00FA</v>
          </cell>
          <cell r="C2564" t="str">
            <v>Kingston Upon Hull</v>
          </cell>
          <cell r="D2564">
            <v>0</v>
          </cell>
          <cell r="E2564">
            <v>3</v>
          </cell>
          <cell r="F2564">
            <v>43</v>
          </cell>
          <cell r="G2564">
            <v>2</v>
          </cell>
          <cell r="H2564">
            <v>0</v>
          </cell>
          <cell r="I2564">
            <v>29</v>
          </cell>
          <cell r="J2564">
            <v>0</v>
          </cell>
          <cell r="K2564">
            <v>0</v>
          </cell>
          <cell r="L2564">
            <v>77</v>
          </cell>
          <cell r="M2564">
            <v>0</v>
          </cell>
          <cell r="O2564" t="str">
            <v>00FA</v>
          </cell>
          <cell r="P2564" t="str">
            <v>Kingston Upon Hull</v>
          </cell>
          <cell r="Q2564">
            <v>0</v>
          </cell>
          <cell r="R2564">
            <v>3</v>
          </cell>
          <cell r="S2564">
            <v>43</v>
          </cell>
          <cell r="T2564">
            <v>2</v>
          </cell>
          <cell r="U2564">
            <v>0</v>
          </cell>
          <cell r="V2564">
            <v>29</v>
          </cell>
          <cell r="W2564">
            <v>0</v>
          </cell>
          <cell r="X2564">
            <v>0</v>
          </cell>
          <cell r="Y2564">
            <v>77</v>
          </cell>
          <cell r="AA2564" t="str">
            <v>00FA</v>
          </cell>
          <cell r="AB2564" t="str">
            <v>Kingston Upon Hull</v>
          </cell>
          <cell r="AC2564">
            <v>0</v>
          </cell>
          <cell r="AD2564">
            <v>0</v>
          </cell>
          <cell r="AE2564">
            <v>0</v>
          </cell>
          <cell r="AF2564">
            <v>0</v>
          </cell>
          <cell r="AG2564">
            <v>0</v>
          </cell>
          <cell r="AI2564" t="str">
            <v>00FA</v>
          </cell>
          <cell r="AJ2564" t="str">
            <v>Kingston Upon Hull</v>
          </cell>
          <cell r="AK2564">
            <v>0</v>
          </cell>
          <cell r="AL2564">
            <v>0</v>
          </cell>
        </row>
        <row r="2565">
          <cell r="B2565" t="str">
            <v>00FB</v>
          </cell>
          <cell r="C2565" t="str">
            <v>East Riding of Yorkshire</v>
          </cell>
          <cell r="D2565">
            <v>0</v>
          </cell>
          <cell r="E2565">
            <v>1</v>
          </cell>
          <cell r="F2565">
            <v>31</v>
          </cell>
          <cell r="G2565">
            <v>7</v>
          </cell>
          <cell r="H2565">
            <v>4</v>
          </cell>
          <cell r="I2565">
            <v>0</v>
          </cell>
          <cell r="J2565">
            <v>0</v>
          </cell>
          <cell r="K2565">
            <v>0</v>
          </cell>
          <cell r="L2565">
            <v>43</v>
          </cell>
          <cell r="M2565">
            <v>0</v>
          </cell>
          <cell r="O2565" t="str">
            <v>00FB</v>
          </cell>
          <cell r="P2565" t="str">
            <v>East Riding of Yorkshire</v>
          </cell>
          <cell r="Q2565">
            <v>0</v>
          </cell>
          <cell r="R2565">
            <v>1</v>
          </cell>
          <cell r="S2565">
            <v>31</v>
          </cell>
          <cell r="T2565">
            <v>6</v>
          </cell>
          <cell r="U2565">
            <v>4</v>
          </cell>
          <cell r="V2565">
            <v>0</v>
          </cell>
          <cell r="W2565">
            <v>0</v>
          </cell>
          <cell r="X2565">
            <v>0</v>
          </cell>
          <cell r="Y2565">
            <v>42</v>
          </cell>
          <cell r="AA2565" t="str">
            <v>00FB</v>
          </cell>
          <cell r="AB2565" t="str">
            <v>East Riding of Yorkshire</v>
          </cell>
          <cell r="AC2565">
            <v>0</v>
          </cell>
          <cell r="AD2565">
            <v>0</v>
          </cell>
          <cell r="AE2565">
            <v>0</v>
          </cell>
          <cell r="AF2565">
            <v>0</v>
          </cell>
          <cell r="AG2565">
            <v>0</v>
          </cell>
          <cell r="AI2565" t="str">
            <v>00FB</v>
          </cell>
          <cell r="AJ2565" t="str">
            <v>East Riding of Yorkshire</v>
          </cell>
          <cell r="AK2565">
            <v>0</v>
          </cell>
          <cell r="AL2565">
            <v>0</v>
          </cell>
        </row>
        <row r="2566">
          <cell r="B2566" t="str">
            <v>00FC</v>
          </cell>
          <cell r="C2566" t="str">
            <v>North East Lincolnshire</v>
          </cell>
          <cell r="D2566">
            <v>0</v>
          </cell>
          <cell r="E2566">
            <v>0</v>
          </cell>
          <cell r="F2566">
            <v>42</v>
          </cell>
          <cell r="G2566">
            <v>1</v>
          </cell>
          <cell r="H2566">
            <v>36</v>
          </cell>
          <cell r="I2566">
            <v>1</v>
          </cell>
          <cell r="J2566">
            <v>0</v>
          </cell>
          <cell r="K2566">
            <v>0</v>
          </cell>
          <cell r="L2566">
            <v>80</v>
          </cell>
          <cell r="M2566">
            <v>0</v>
          </cell>
          <cell r="O2566" t="str">
            <v>00FC</v>
          </cell>
          <cell r="P2566" t="str">
            <v>North East Lincolnshire</v>
          </cell>
          <cell r="Q2566">
            <v>0</v>
          </cell>
          <cell r="R2566">
            <v>0</v>
          </cell>
          <cell r="S2566">
            <v>42</v>
          </cell>
          <cell r="T2566">
            <v>1</v>
          </cell>
          <cell r="U2566">
            <v>36</v>
          </cell>
          <cell r="V2566">
            <v>1</v>
          </cell>
          <cell r="W2566">
            <v>0</v>
          </cell>
          <cell r="X2566">
            <v>0</v>
          </cell>
          <cell r="Y2566">
            <v>80</v>
          </cell>
          <cell r="AA2566" t="str">
            <v>00FC</v>
          </cell>
          <cell r="AB2566" t="str">
            <v>North East Lincolnshire</v>
          </cell>
          <cell r="AC2566">
            <v>0</v>
          </cell>
          <cell r="AD2566">
            <v>0</v>
          </cell>
          <cell r="AE2566">
            <v>0</v>
          </cell>
          <cell r="AF2566">
            <v>0</v>
          </cell>
          <cell r="AG2566">
            <v>0</v>
          </cell>
          <cell r="AI2566" t="str">
            <v>00FC</v>
          </cell>
          <cell r="AJ2566" t="str">
            <v>North East Lincolnshire</v>
          </cell>
          <cell r="AK2566">
            <v>0</v>
          </cell>
          <cell r="AL2566">
            <v>0</v>
          </cell>
        </row>
        <row r="2567">
          <cell r="B2567" t="str">
            <v>00FD</v>
          </cell>
          <cell r="C2567" t="str">
            <v>North Lincolnshire</v>
          </cell>
          <cell r="D2567">
            <v>0</v>
          </cell>
          <cell r="E2567">
            <v>1</v>
          </cell>
          <cell r="F2567">
            <v>17</v>
          </cell>
          <cell r="G2567">
            <v>1</v>
          </cell>
          <cell r="H2567">
            <v>84</v>
          </cell>
          <cell r="I2567">
            <v>0</v>
          </cell>
          <cell r="J2567">
            <v>0</v>
          </cell>
          <cell r="K2567">
            <v>0</v>
          </cell>
          <cell r="L2567">
            <v>103</v>
          </cell>
          <cell r="M2567">
            <v>0</v>
          </cell>
          <cell r="O2567" t="str">
            <v>00FD</v>
          </cell>
          <cell r="P2567" t="str">
            <v>North Lincolnshire</v>
          </cell>
          <cell r="Q2567">
            <v>0</v>
          </cell>
          <cell r="R2567">
            <v>1</v>
          </cell>
          <cell r="S2567">
            <v>17</v>
          </cell>
          <cell r="T2567">
            <v>1</v>
          </cell>
          <cell r="U2567">
            <v>84</v>
          </cell>
          <cell r="V2567">
            <v>0</v>
          </cell>
          <cell r="W2567">
            <v>0</v>
          </cell>
          <cell r="X2567">
            <v>0</v>
          </cell>
          <cell r="Y2567">
            <v>103</v>
          </cell>
          <cell r="AA2567" t="str">
            <v>00FD</v>
          </cell>
          <cell r="AB2567" t="str">
            <v>North Lincolnshire</v>
          </cell>
          <cell r="AC2567">
            <v>0</v>
          </cell>
          <cell r="AD2567">
            <v>0</v>
          </cell>
          <cell r="AE2567">
            <v>5</v>
          </cell>
          <cell r="AF2567">
            <v>0</v>
          </cell>
          <cell r="AG2567">
            <v>5</v>
          </cell>
          <cell r="AI2567" t="str">
            <v>00FD</v>
          </cell>
          <cell r="AJ2567" t="str">
            <v>North Lincolnshire</v>
          </cell>
          <cell r="AK2567">
            <v>0</v>
          </cell>
          <cell r="AL2567">
            <v>0</v>
          </cell>
        </row>
        <row r="2568">
          <cell r="B2568" t="str">
            <v>00FF</v>
          </cell>
          <cell r="C2568" t="str">
            <v>York</v>
          </cell>
          <cell r="D2568">
            <v>0</v>
          </cell>
          <cell r="E2568">
            <v>3</v>
          </cell>
          <cell r="F2568">
            <v>20</v>
          </cell>
          <cell r="G2568">
            <v>16</v>
          </cell>
          <cell r="H2568">
            <v>58</v>
          </cell>
          <cell r="I2568">
            <v>0</v>
          </cell>
          <cell r="J2568">
            <v>0</v>
          </cell>
          <cell r="K2568">
            <v>1</v>
          </cell>
          <cell r="L2568">
            <v>98</v>
          </cell>
          <cell r="M2568">
            <v>1</v>
          </cell>
          <cell r="O2568" t="str">
            <v>00FF</v>
          </cell>
          <cell r="P2568" t="str">
            <v>York</v>
          </cell>
          <cell r="Q2568">
            <v>0</v>
          </cell>
          <cell r="R2568">
            <v>3</v>
          </cell>
          <cell r="S2568">
            <v>20</v>
          </cell>
          <cell r="T2568">
            <v>17</v>
          </cell>
          <cell r="U2568">
            <v>58</v>
          </cell>
          <cell r="V2568">
            <v>0</v>
          </cell>
          <cell r="W2568">
            <v>0</v>
          </cell>
          <cell r="X2568">
            <v>1</v>
          </cell>
          <cell r="Y2568">
            <v>99</v>
          </cell>
          <cell r="AA2568" t="str">
            <v>00FF</v>
          </cell>
          <cell r="AB2568" t="str">
            <v>York</v>
          </cell>
          <cell r="AC2568">
            <v>0</v>
          </cell>
          <cell r="AD2568">
            <v>2</v>
          </cell>
          <cell r="AE2568">
            <v>5</v>
          </cell>
          <cell r="AF2568">
            <v>2</v>
          </cell>
          <cell r="AG2568">
            <v>9</v>
          </cell>
          <cell r="AI2568" t="str">
            <v>00FF</v>
          </cell>
          <cell r="AJ2568" t="str">
            <v>York</v>
          </cell>
          <cell r="AK2568">
            <v>0</v>
          </cell>
          <cell r="AL2568">
            <v>0</v>
          </cell>
        </row>
        <row r="2569">
          <cell r="B2569" t="str">
            <v>00FK</v>
          </cell>
          <cell r="C2569" t="str">
            <v>Derby</v>
          </cell>
          <cell r="D2569">
            <v>0</v>
          </cell>
          <cell r="E2569">
            <v>1</v>
          </cell>
          <cell r="F2569">
            <v>53</v>
          </cell>
          <cell r="G2569">
            <v>4</v>
          </cell>
          <cell r="H2569">
            <v>54</v>
          </cell>
          <cell r="I2569">
            <v>27</v>
          </cell>
          <cell r="J2569">
            <v>0</v>
          </cell>
          <cell r="K2569">
            <v>0</v>
          </cell>
          <cell r="L2569">
            <v>139</v>
          </cell>
          <cell r="M2569">
            <v>0</v>
          </cell>
          <cell r="O2569" t="str">
            <v>00FK</v>
          </cell>
          <cell r="P2569" t="str">
            <v>Derby</v>
          </cell>
          <cell r="Q2569">
            <v>0</v>
          </cell>
          <cell r="R2569">
            <v>1</v>
          </cell>
          <cell r="S2569">
            <v>53</v>
          </cell>
          <cell r="T2569">
            <v>4</v>
          </cell>
          <cell r="U2569">
            <v>54</v>
          </cell>
          <cell r="V2569">
            <v>27</v>
          </cell>
          <cell r="W2569">
            <v>0</v>
          </cell>
          <cell r="X2569">
            <v>0</v>
          </cell>
          <cell r="Y2569">
            <v>139</v>
          </cell>
          <cell r="AA2569" t="str">
            <v>00FK</v>
          </cell>
          <cell r="AB2569" t="str">
            <v>Derby</v>
          </cell>
          <cell r="AC2569">
            <v>0</v>
          </cell>
          <cell r="AD2569">
            <v>0</v>
          </cell>
          <cell r="AE2569">
            <v>3</v>
          </cell>
          <cell r="AF2569">
            <v>0</v>
          </cell>
          <cell r="AG2569">
            <v>3</v>
          </cell>
          <cell r="AI2569" t="str">
            <v>00FK</v>
          </cell>
          <cell r="AJ2569" t="str">
            <v>Derby</v>
          </cell>
          <cell r="AK2569">
            <v>0</v>
          </cell>
          <cell r="AL2569">
            <v>0</v>
          </cell>
        </row>
        <row r="2570">
          <cell r="B2570" t="str">
            <v>00FN</v>
          </cell>
          <cell r="C2570" t="str">
            <v>Leicester</v>
          </cell>
          <cell r="D2570">
            <v>0</v>
          </cell>
          <cell r="E2570">
            <v>4</v>
          </cell>
          <cell r="F2570">
            <v>67</v>
          </cell>
          <cell r="G2570">
            <v>16</v>
          </cell>
          <cell r="H2570">
            <v>43</v>
          </cell>
          <cell r="I2570">
            <v>0</v>
          </cell>
          <cell r="J2570">
            <v>0</v>
          </cell>
          <cell r="K2570">
            <v>0</v>
          </cell>
          <cell r="L2570">
            <v>130</v>
          </cell>
          <cell r="M2570">
            <v>0</v>
          </cell>
          <cell r="O2570" t="str">
            <v>00FN</v>
          </cell>
          <cell r="P2570" t="str">
            <v>Leicester</v>
          </cell>
          <cell r="Q2570">
            <v>0</v>
          </cell>
          <cell r="R2570">
            <v>4</v>
          </cell>
          <cell r="S2570">
            <v>67</v>
          </cell>
          <cell r="T2570">
            <v>8</v>
          </cell>
          <cell r="U2570">
            <v>43</v>
          </cell>
          <cell r="V2570">
            <v>0</v>
          </cell>
          <cell r="W2570">
            <v>0</v>
          </cell>
          <cell r="X2570">
            <v>0</v>
          </cell>
          <cell r="Y2570">
            <v>122</v>
          </cell>
          <cell r="AA2570" t="str">
            <v>00FN</v>
          </cell>
          <cell r="AB2570" t="str">
            <v>Leicester</v>
          </cell>
          <cell r="AC2570">
            <v>0</v>
          </cell>
          <cell r="AD2570">
            <v>0</v>
          </cell>
          <cell r="AE2570">
            <v>0</v>
          </cell>
          <cell r="AF2570">
            <v>0</v>
          </cell>
          <cell r="AG2570">
            <v>0</v>
          </cell>
          <cell r="AI2570" t="str">
            <v>00FN</v>
          </cell>
          <cell r="AJ2570" t="str">
            <v>Leicester</v>
          </cell>
          <cell r="AK2570">
            <v>0</v>
          </cell>
          <cell r="AL2570">
            <v>0</v>
          </cell>
        </row>
        <row r="2571">
          <cell r="B2571" t="str">
            <v>00FP</v>
          </cell>
          <cell r="C2571" t="str">
            <v>Rutland</v>
          </cell>
          <cell r="D2571">
            <v>0</v>
          </cell>
          <cell r="E2571">
            <v>0</v>
          </cell>
          <cell r="F2571">
            <v>4</v>
          </cell>
          <cell r="G2571">
            <v>3</v>
          </cell>
          <cell r="H2571">
            <v>5</v>
          </cell>
          <cell r="I2571">
            <v>0</v>
          </cell>
          <cell r="J2571">
            <v>0</v>
          </cell>
          <cell r="K2571">
            <v>0</v>
          </cell>
          <cell r="L2571">
            <v>12</v>
          </cell>
          <cell r="M2571">
            <v>0</v>
          </cell>
          <cell r="O2571" t="str">
            <v>00FP</v>
          </cell>
          <cell r="P2571" t="str">
            <v>Rutland</v>
          </cell>
          <cell r="Q2571">
            <v>0</v>
          </cell>
          <cell r="R2571">
            <v>0</v>
          </cell>
          <cell r="S2571">
            <v>4</v>
          </cell>
          <cell r="T2571">
            <v>1</v>
          </cell>
          <cell r="U2571">
            <v>5</v>
          </cell>
          <cell r="V2571">
            <v>0</v>
          </cell>
          <cell r="W2571">
            <v>0</v>
          </cell>
          <cell r="X2571">
            <v>0</v>
          </cell>
          <cell r="Y2571">
            <v>10</v>
          </cell>
          <cell r="AA2571" t="str">
            <v>00FP</v>
          </cell>
          <cell r="AB2571" t="str">
            <v>Rutland</v>
          </cell>
          <cell r="AC2571">
            <v>0</v>
          </cell>
          <cell r="AD2571">
            <v>0</v>
          </cell>
          <cell r="AE2571">
            <v>0</v>
          </cell>
          <cell r="AF2571">
            <v>0</v>
          </cell>
          <cell r="AG2571">
            <v>0</v>
          </cell>
          <cell r="AI2571" t="str">
            <v>00FP</v>
          </cell>
          <cell r="AJ2571" t="str">
            <v>Rutland</v>
          </cell>
          <cell r="AK2571">
            <v>0</v>
          </cell>
          <cell r="AL2571">
            <v>0</v>
          </cell>
        </row>
        <row r="2572">
          <cell r="B2572" t="str">
            <v>00FY</v>
          </cell>
          <cell r="C2572" t="str">
            <v>Nottingham</v>
          </cell>
          <cell r="D2572">
            <v>0</v>
          </cell>
          <cell r="E2572">
            <v>2</v>
          </cell>
          <cell r="F2572">
            <v>22</v>
          </cell>
          <cell r="G2572">
            <v>2</v>
          </cell>
          <cell r="H2572">
            <v>15</v>
          </cell>
          <cell r="I2572">
            <v>0</v>
          </cell>
          <cell r="J2572">
            <v>0</v>
          </cell>
          <cell r="K2572">
            <v>0</v>
          </cell>
          <cell r="L2572">
            <v>41</v>
          </cell>
          <cell r="M2572">
            <v>0</v>
          </cell>
          <cell r="O2572" t="str">
            <v>00FY</v>
          </cell>
          <cell r="P2572" t="str">
            <v>Nottingham</v>
          </cell>
          <cell r="Q2572">
            <v>0</v>
          </cell>
          <cell r="R2572">
            <v>2</v>
          </cell>
          <cell r="S2572">
            <v>22</v>
          </cell>
          <cell r="T2572">
            <v>3</v>
          </cell>
          <cell r="U2572">
            <v>15</v>
          </cell>
          <cell r="V2572">
            <v>0</v>
          </cell>
          <cell r="W2572">
            <v>0</v>
          </cell>
          <cell r="X2572">
            <v>0</v>
          </cell>
          <cell r="Y2572">
            <v>42</v>
          </cell>
          <cell r="AA2572" t="str">
            <v>00FY</v>
          </cell>
          <cell r="AB2572" t="str">
            <v>Nottingham</v>
          </cell>
          <cell r="AC2572">
            <v>0</v>
          </cell>
          <cell r="AD2572">
            <v>0</v>
          </cell>
          <cell r="AE2572">
            <v>0</v>
          </cell>
          <cell r="AF2572">
            <v>0</v>
          </cell>
          <cell r="AG2572">
            <v>0</v>
          </cell>
          <cell r="AI2572" t="str">
            <v>00FY</v>
          </cell>
          <cell r="AJ2572" t="str">
            <v>Nottingham</v>
          </cell>
          <cell r="AK2572">
            <v>38</v>
          </cell>
          <cell r="AL2572">
            <v>0</v>
          </cell>
        </row>
        <row r="2573">
          <cell r="B2573" t="str">
            <v>00GA</v>
          </cell>
          <cell r="C2573" t="str">
            <v>Herefordshire</v>
          </cell>
          <cell r="D2573">
            <v>0</v>
          </cell>
          <cell r="E2573">
            <v>8</v>
          </cell>
          <cell r="F2573">
            <v>16</v>
          </cell>
          <cell r="G2573">
            <v>34</v>
          </cell>
          <cell r="H2573">
            <v>94</v>
          </cell>
          <cell r="I2573">
            <v>0</v>
          </cell>
          <cell r="J2573">
            <v>0</v>
          </cell>
          <cell r="K2573">
            <v>0</v>
          </cell>
          <cell r="L2573">
            <v>152</v>
          </cell>
          <cell r="M2573">
            <v>0</v>
          </cell>
          <cell r="O2573" t="str">
            <v>00GA</v>
          </cell>
          <cell r="P2573" t="str">
            <v>Herefordshire</v>
          </cell>
          <cell r="Q2573">
            <v>0</v>
          </cell>
          <cell r="R2573">
            <v>8</v>
          </cell>
          <cell r="S2573">
            <v>16</v>
          </cell>
          <cell r="T2573">
            <v>37</v>
          </cell>
          <cell r="U2573">
            <v>94</v>
          </cell>
          <cell r="V2573">
            <v>0</v>
          </cell>
          <cell r="W2573">
            <v>0</v>
          </cell>
          <cell r="X2573">
            <v>0</v>
          </cell>
          <cell r="Y2573">
            <v>155</v>
          </cell>
          <cell r="AA2573" t="str">
            <v>00GA</v>
          </cell>
          <cell r="AB2573" t="str">
            <v>Herefordshire</v>
          </cell>
          <cell r="AC2573">
            <v>0</v>
          </cell>
          <cell r="AD2573">
            <v>0</v>
          </cell>
          <cell r="AE2573">
            <v>0</v>
          </cell>
          <cell r="AF2573">
            <v>0</v>
          </cell>
          <cell r="AG2573">
            <v>0</v>
          </cell>
          <cell r="AI2573" t="str">
            <v>00GA</v>
          </cell>
          <cell r="AJ2573" t="str">
            <v>Herefordshire</v>
          </cell>
          <cell r="AK2573">
            <v>0</v>
          </cell>
          <cell r="AL2573">
            <v>0</v>
          </cell>
        </row>
        <row r="2574">
          <cell r="B2574" t="str">
            <v>00GF</v>
          </cell>
          <cell r="C2574" t="str">
            <v>Telford and Wrekin</v>
          </cell>
          <cell r="D2574">
            <v>5</v>
          </cell>
          <cell r="E2574">
            <v>1</v>
          </cell>
          <cell r="F2574">
            <v>45</v>
          </cell>
          <cell r="G2574">
            <v>8</v>
          </cell>
          <cell r="H2574">
            <v>118</v>
          </cell>
          <cell r="I2574">
            <v>0</v>
          </cell>
          <cell r="J2574">
            <v>8</v>
          </cell>
          <cell r="K2574">
            <v>1</v>
          </cell>
          <cell r="L2574">
            <v>186</v>
          </cell>
          <cell r="M2574">
            <v>9</v>
          </cell>
          <cell r="O2574" t="str">
            <v>00GF</v>
          </cell>
          <cell r="P2574" t="str">
            <v>Telford and Wrekin</v>
          </cell>
          <cell r="Q2574">
            <v>5</v>
          </cell>
          <cell r="R2574">
            <v>1</v>
          </cell>
          <cell r="S2574">
            <v>45</v>
          </cell>
          <cell r="T2574">
            <v>8</v>
          </cell>
          <cell r="U2574">
            <v>118</v>
          </cell>
          <cell r="V2574">
            <v>0</v>
          </cell>
          <cell r="W2574">
            <v>8</v>
          </cell>
          <cell r="X2574">
            <v>1</v>
          </cell>
          <cell r="Y2574">
            <v>186</v>
          </cell>
          <cell r="AA2574" t="str">
            <v>00GF</v>
          </cell>
          <cell r="AB2574" t="str">
            <v>Telford and Wrekin</v>
          </cell>
          <cell r="AC2574">
            <v>0</v>
          </cell>
          <cell r="AD2574">
            <v>11</v>
          </cell>
          <cell r="AE2574">
            <v>7</v>
          </cell>
          <cell r="AF2574">
            <v>11</v>
          </cell>
          <cell r="AG2574">
            <v>29</v>
          </cell>
          <cell r="AI2574" t="str">
            <v>00GF</v>
          </cell>
          <cell r="AJ2574" t="str">
            <v>Telford and Wrekin</v>
          </cell>
          <cell r="AK2574">
            <v>0</v>
          </cell>
          <cell r="AL2574">
            <v>0</v>
          </cell>
        </row>
        <row r="2575">
          <cell r="B2575" t="str">
            <v>00GG</v>
          </cell>
          <cell r="C2575" t="str">
            <v>Shropshire</v>
          </cell>
          <cell r="D2575">
            <v>0</v>
          </cell>
          <cell r="E2575">
            <v>5</v>
          </cell>
          <cell r="F2575">
            <v>25</v>
          </cell>
          <cell r="G2575">
            <v>8</v>
          </cell>
          <cell r="H2575">
            <v>72</v>
          </cell>
          <cell r="I2575">
            <v>5</v>
          </cell>
          <cell r="J2575">
            <v>0</v>
          </cell>
          <cell r="K2575">
            <v>0</v>
          </cell>
          <cell r="L2575">
            <v>115</v>
          </cell>
          <cell r="M2575">
            <v>0</v>
          </cell>
          <cell r="O2575" t="str">
            <v>00GG</v>
          </cell>
          <cell r="P2575" t="str">
            <v>Shropshire</v>
          </cell>
          <cell r="Q2575">
            <v>0</v>
          </cell>
          <cell r="R2575">
            <v>5</v>
          </cell>
          <cell r="S2575">
            <v>25</v>
          </cell>
          <cell r="T2575">
            <v>9</v>
          </cell>
          <cell r="U2575">
            <v>72</v>
          </cell>
          <cell r="V2575">
            <v>5</v>
          </cell>
          <cell r="W2575">
            <v>0</v>
          </cell>
          <cell r="X2575">
            <v>0</v>
          </cell>
          <cell r="Y2575">
            <v>116</v>
          </cell>
          <cell r="AA2575" t="str">
            <v>00GG</v>
          </cell>
          <cell r="AB2575" t="str">
            <v>Shropshire</v>
          </cell>
          <cell r="AC2575">
            <v>0</v>
          </cell>
          <cell r="AD2575">
            <v>10</v>
          </cell>
          <cell r="AE2575">
            <v>2</v>
          </cell>
          <cell r="AF2575">
            <v>10</v>
          </cell>
          <cell r="AG2575">
            <v>22</v>
          </cell>
          <cell r="AI2575" t="str">
            <v>00GG</v>
          </cell>
          <cell r="AJ2575" t="str">
            <v>Shropshire</v>
          </cell>
          <cell r="AK2575">
            <v>0</v>
          </cell>
          <cell r="AL2575">
            <v>0</v>
          </cell>
        </row>
        <row r="2576">
          <cell r="B2576" t="str">
            <v>00GL</v>
          </cell>
          <cell r="C2576" t="str">
            <v>Stoke-on-Trent</v>
          </cell>
          <cell r="D2576">
            <v>0</v>
          </cell>
          <cell r="E2576">
            <v>4</v>
          </cell>
          <cell r="F2576">
            <v>32</v>
          </cell>
          <cell r="G2576">
            <v>10</v>
          </cell>
          <cell r="H2576">
            <v>69</v>
          </cell>
          <cell r="I2576">
            <v>33</v>
          </cell>
          <cell r="J2576">
            <v>0</v>
          </cell>
          <cell r="K2576">
            <v>0</v>
          </cell>
          <cell r="L2576">
            <v>148</v>
          </cell>
          <cell r="M2576">
            <v>0</v>
          </cell>
          <cell r="O2576" t="str">
            <v>00GL</v>
          </cell>
          <cell r="P2576" t="str">
            <v>Stoke-on-Trent</v>
          </cell>
          <cell r="Q2576">
            <v>0</v>
          </cell>
          <cell r="R2576">
            <v>4</v>
          </cell>
          <cell r="S2576">
            <v>32</v>
          </cell>
          <cell r="T2576">
            <v>9</v>
          </cell>
          <cell r="U2576">
            <v>69</v>
          </cell>
          <cell r="V2576">
            <v>33</v>
          </cell>
          <cell r="W2576">
            <v>0</v>
          </cell>
          <cell r="X2576">
            <v>0</v>
          </cell>
          <cell r="Y2576">
            <v>147</v>
          </cell>
          <cell r="AA2576" t="str">
            <v>00GL</v>
          </cell>
          <cell r="AB2576" t="str">
            <v>Stoke-on-Trent</v>
          </cell>
          <cell r="AC2576">
            <v>0</v>
          </cell>
          <cell r="AD2576">
            <v>0</v>
          </cell>
          <cell r="AE2576">
            <v>0</v>
          </cell>
          <cell r="AF2576">
            <v>0</v>
          </cell>
          <cell r="AG2576">
            <v>0</v>
          </cell>
          <cell r="AI2576" t="str">
            <v>00GL</v>
          </cell>
          <cell r="AJ2576" t="str">
            <v>Stoke-on-Trent</v>
          </cell>
          <cell r="AK2576">
            <v>0</v>
          </cell>
          <cell r="AL2576">
            <v>0</v>
          </cell>
        </row>
        <row r="2577">
          <cell r="B2577" t="str">
            <v>00HA</v>
          </cell>
          <cell r="C2577" t="str">
            <v>Bath and North East Somerset UA</v>
          </cell>
          <cell r="D2577">
            <v>0</v>
          </cell>
          <cell r="E2577">
            <v>0</v>
          </cell>
          <cell r="F2577">
            <v>48</v>
          </cell>
          <cell r="G2577">
            <v>13</v>
          </cell>
          <cell r="H2577">
            <v>111</v>
          </cell>
          <cell r="I2577">
            <v>0</v>
          </cell>
          <cell r="J2577">
            <v>0</v>
          </cell>
          <cell r="K2577">
            <v>0</v>
          </cell>
          <cell r="L2577">
            <v>172</v>
          </cell>
          <cell r="M2577">
            <v>0</v>
          </cell>
          <cell r="O2577" t="str">
            <v>00HA</v>
          </cell>
          <cell r="P2577" t="str">
            <v>Bath and North East Somerset UA</v>
          </cell>
          <cell r="Q2577">
            <v>0</v>
          </cell>
          <cell r="R2577">
            <v>0</v>
          </cell>
          <cell r="S2577">
            <v>48</v>
          </cell>
          <cell r="T2577">
            <v>14</v>
          </cell>
          <cell r="U2577">
            <v>111</v>
          </cell>
          <cell r="V2577">
            <v>0</v>
          </cell>
          <cell r="W2577">
            <v>0</v>
          </cell>
          <cell r="X2577">
            <v>0</v>
          </cell>
          <cell r="Y2577">
            <v>173</v>
          </cell>
          <cell r="AA2577" t="str">
            <v>00HA</v>
          </cell>
          <cell r="AB2577" t="str">
            <v>Bath and North East Somerset UA</v>
          </cell>
          <cell r="AC2577">
            <v>0</v>
          </cell>
          <cell r="AD2577">
            <v>2</v>
          </cell>
          <cell r="AE2577">
            <v>2</v>
          </cell>
          <cell r="AF2577">
            <v>2</v>
          </cell>
          <cell r="AG2577">
            <v>6</v>
          </cell>
          <cell r="AI2577" t="str">
            <v>00HA</v>
          </cell>
          <cell r="AJ2577" t="str">
            <v>Bath and North East Somerset UA</v>
          </cell>
          <cell r="AK2577">
            <v>0</v>
          </cell>
          <cell r="AL2577">
            <v>0</v>
          </cell>
        </row>
        <row r="2578">
          <cell r="B2578" t="str">
            <v>00HB</v>
          </cell>
          <cell r="C2578" t="str">
            <v>Bristol UA</v>
          </cell>
          <cell r="D2578">
            <v>95</v>
          </cell>
          <cell r="E2578">
            <v>0</v>
          </cell>
          <cell r="F2578">
            <v>153</v>
          </cell>
          <cell r="G2578">
            <v>37</v>
          </cell>
          <cell r="H2578">
            <v>269</v>
          </cell>
          <cell r="I2578">
            <v>29</v>
          </cell>
          <cell r="J2578">
            <v>0</v>
          </cell>
          <cell r="K2578">
            <v>0</v>
          </cell>
          <cell r="L2578">
            <v>583</v>
          </cell>
          <cell r="M2578">
            <v>0</v>
          </cell>
          <cell r="O2578" t="str">
            <v>00HB</v>
          </cell>
          <cell r="P2578" t="str">
            <v>Bristol UA</v>
          </cell>
          <cell r="Q2578">
            <v>95</v>
          </cell>
          <cell r="R2578">
            <v>0</v>
          </cell>
          <cell r="S2578">
            <v>153</v>
          </cell>
          <cell r="T2578">
            <v>31</v>
          </cell>
          <cell r="U2578">
            <v>269</v>
          </cell>
          <cell r="V2578">
            <v>29</v>
          </cell>
          <cell r="W2578">
            <v>0</v>
          </cell>
          <cell r="X2578">
            <v>0</v>
          </cell>
          <cell r="Y2578">
            <v>577</v>
          </cell>
          <cell r="AA2578" t="str">
            <v>00HB</v>
          </cell>
          <cell r="AB2578" t="str">
            <v>Bristol UA</v>
          </cell>
          <cell r="AC2578">
            <v>0</v>
          </cell>
          <cell r="AD2578">
            <v>4</v>
          </cell>
          <cell r="AE2578">
            <v>26</v>
          </cell>
          <cell r="AF2578">
            <v>4</v>
          </cell>
          <cell r="AG2578">
            <v>34</v>
          </cell>
          <cell r="AI2578" t="str">
            <v>00HB</v>
          </cell>
          <cell r="AJ2578" t="str">
            <v>Bristol UA</v>
          </cell>
          <cell r="AK2578">
            <v>0</v>
          </cell>
          <cell r="AL2578">
            <v>2</v>
          </cell>
        </row>
        <row r="2579">
          <cell r="B2579" t="str">
            <v>00HC</v>
          </cell>
          <cell r="C2579" t="str">
            <v>North Somerset</v>
          </cell>
          <cell r="D2579">
            <v>0</v>
          </cell>
          <cell r="E2579">
            <v>1</v>
          </cell>
          <cell r="F2579">
            <v>75</v>
          </cell>
          <cell r="G2579">
            <v>14</v>
          </cell>
          <cell r="H2579">
            <v>114</v>
          </cell>
          <cell r="I2579">
            <v>33</v>
          </cell>
          <cell r="J2579">
            <v>0</v>
          </cell>
          <cell r="K2579">
            <v>0</v>
          </cell>
          <cell r="L2579">
            <v>237</v>
          </cell>
          <cell r="M2579">
            <v>0</v>
          </cell>
          <cell r="O2579" t="str">
            <v>00HC</v>
          </cell>
          <cell r="P2579" t="str">
            <v>North Somerset</v>
          </cell>
          <cell r="Q2579">
            <v>0</v>
          </cell>
          <cell r="R2579">
            <v>1</v>
          </cell>
          <cell r="S2579">
            <v>75</v>
          </cell>
          <cell r="T2579">
            <v>16</v>
          </cell>
          <cell r="U2579">
            <v>114</v>
          </cell>
          <cell r="V2579">
            <v>33</v>
          </cell>
          <cell r="W2579">
            <v>0</v>
          </cell>
          <cell r="X2579">
            <v>0</v>
          </cell>
          <cell r="Y2579">
            <v>239</v>
          </cell>
          <cell r="AA2579" t="str">
            <v>00HC</v>
          </cell>
          <cell r="AB2579" t="str">
            <v>North Somerset</v>
          </cell>
          <cell r="AC2579">
            <v>0</v>
          </cell>
          <cell r="AD2579">
            <v>0</v>
          </cell>
          <cell r="AE2579">
            <v>23</v>
          </cell>
          <cell r="AF2579">
            <v>0</v>
          </cell>
          <cell r="AG2579">
            <v>23</v>
          </cell>
          <cell r="AI2579" t="str">
            <v>00HC</v>
          </cell>
          <cell r="AJ2579" t="str">
            <v>North Somerset</v>
          </cell>
          <cell r="AK2579">
            <v>0</v>
          </cell>
          <cell r="AL2579">
            <v>0</v>
          </cell>
        </row>
        <row r="2580">
          <cell r="B2580" t="str">
            <v>00HD</v>
          </cell>
          <cell r="C2580" t="str">
            <v>South Gloucestershire</v>
          </cell>
          <cell r="D2580">
            <v>0</v>
          </cell>
          <cell r="E2580">
            <v>0</v>
          </cell>
          <cell r="F2580">
            <v>68</v>
          </cell>
          <cell r="G2580">
            <v>24</v>
          </cell>
          <cell r="H2580">
            <v>124</v>
          </cell>
          <cell r="I2580">
            <v>0</v>
          </cell>
          <cell r="J2580">
            <v>0</v>
          </cell>
          <cell r="K2580">
            <v>0</v>
          </cell>
          <cell r="L2580">
            <v>216</v>
          </cell>
          <cell r="M2580">
            <v>0</v>
          </cell>
          <cell r="O2580" t="str">
            <v>00HD</v>
          </cell>
          <cell r="P2580" t="str">
            <v>South Gloucestershire</v>
          </cell>
          <cell r="Q2580">
            <v>0</v>
          </cell>
          <cell r="R2580">
            <v>0</v>
          </cell>
          <cell r="S2580">
            <v>68</v>
          </cell>
          <cell r="T2580">
            <v>19</v>
          </cell>
          <cell r="U2580">
            <v>124</v>
          </cell>
          <cell r="V2580">
            <v>0</v>
          </cell>
          <cell r="W2580">
            <v>0</v>
          </cell>
          <cell r="X2580">
            <v>0</v>
          </cell>
          <cell r="Y2580">
            <v>211</v>
          </cell>
          <cell r="AA2580" t="str">
            <v>00HD</v>
          </cell>
          <cell r="AB2580" t="str">
            <v>South Gloucestershire</v>
          </cell>
          <cell r="AC2580">
            <v>0</v>
          </cell>
          <cell r="AD2580">
            <v>6</v>
          </cell>
          <cell r="AE2580">
            <v>55</v>
          </cell>
          <cell r="AF2580">
            <v>6</v>
          </cell>
          <cell r="AG2580">
            <v>67</v>
          </cell>
          <cell r="AI2580" t="str">
            <v>00HD</v>
          </cell>
          <cell r="AJ2580" t="str">
            <v>South Gloucestershire</v>
          </cell>
          <cell r="AK2580">
            <v>0</v>
          </cell>
          <cell r="AL2580">
            <v>0</v>
          </cell>
        </row>
        <row r="2581">
          <cell r="B2581" t="str">
            <v>00HE</v>
          </cell>
          <cell r="C2581" t="str">
            <v>Cornwall</v>
          </cell>
          <cell r="D2581">
            <v>0</v>
          </cell>
          <cell r="E2581">
            <v>4</v>
          </cell>
          <cell r="F2581">
            <v>27</v>
          </cell>
          <cell r="G2581">
            <v>51</v>
          </cell>
          <cell r="H2581">
            <v>143</v>
          </cell>
          <cell r="I2581">
            <v>6</v>
          </cell>
          <cell r="J2581">
            <v>0</v>
          </cell>
          <cell r="K2581">
            <v>0</v>
          </cell>
          <cell r="L2581">
            <v>231</v>
          </cell>
          <cell r="M2581">
            <v>0</v>
          </cell>
          <cell r="O2581" t="str">
            <v>00HE</v>
          </cell>
          <cell r="P2581" t="str">
            <v>Cornwall</v>
          </cell>
          <cell r="Q2581">
            <v>0</v>
          </cell>
          <cell r="R2581">
            <v>4</v>
          </cell>
          <cell r="S2581">
            <v>27</v>
          </cell>
          <cell r="T2581">
            <v>52</v>
          </cell>
          <cell r="U2581">
            <v>143</v>
          </cell>
          <cell r="V2581">
            <v>6</v>
          </cell>
          <cell r="W2581">
            <v>0</v>
          </cell>
          <cell r="X2581">
            <v>0</v>
          </cell>
          <cell r="Y2581">
            <v>232</v>
          </cell>
          <cell r="AA2581" t="str">
            <v>00HE</v>
          </cell>
          <cell r="AB2581" t="str">
            <v>Cornwall</v>
          </cell>
          <cell r="AC2581">
            <v>0</v>
          </cell>
          <cell r="AD2581">
            <v>3</v>
          </cell>
          <cell r="AE2581">
            <v>0</v>
          </cell>
          <cell r="AF2581">
            <v>3</v>
          </cell>
          <cell r="AG2581">
            <v>6</v>
          </cell>
          <cell r="AI2581" t="str">
            <v>00HE</v>
          </cell>
          <cell r="AJ2581" t="str">
            <v>Cornwall</v>
          </cell>
          <cell r="AK2581">
            <v>0</v>
          </cell>
          <cell r="AL2581">
            <v>0</v>
          </cell>
        </row>
        <row r="2582">
          <cell r="B2582" t="str">
            <v>00HG</v>
          </cell>
          <cell r="C2582" t="str">
            <v>Plymouth</v>
          </cell>
          <cell r="D2582">
            <v>8</v>
          </cell>
          <cell r="E2582">
            <v>1</v>
          </cell>
          <cell r="F2582">
            <v>72</v>
          </cell>
          <cell r="G2582">
            <v>45</v>
          </cell>
          <cell r="H2582">
            <v>165</v>
          </cell>
          <cell r="I2582">
            <v>10</v>
          </cell>
          <cell r="J2582">
            <v>0</v>
          </cell>
          <cell r="K2582">
            <v>0</v>
          </cell>
          <cell r="L2582">
            <v>301</v>
          </cell>
          <cell r="M2582">
            <v>0</v>
          </cell>
          <cell r="O2582" t="str">
            <v>00HG</v>
          </cell>
          <cell r="P2582" t="str">
            <v>Plymouth</v>
          </cell>
          <cell r="Q2582">
            <v>8</v>
          </cell>
          <cell r="R2582">
            <v>1</v>
          </cell>
          <cell r="S2582">
            <v>72</v>
          </cell>
          <cell r="T2582">
            <v>50</v>
          </cell>
          <cell r="U2582">
            <v>165</v>
          </cell>
          <cell r="V2582">
            <v>10</v>
          </cell>
          <cell r="W2582">
            <v>0</v>
          </cell>
          <cell r="X2582">
            <v>0</v>
          </cell>
          <cell r="Y2582">
            <v>306</v>
          </cell>
          <cell r="AA2582" t="str">
            <v>00HG</v>
          </cell>
          <cell r="AB2582" t="str">
            <v>Plymouth</v>
          </cell>
          <cell r="AC2582">
            <v>0</v>
          </cell>
          <cell r="AD2582">
            <v>0</v>
          </cell>
          <cell r="AE2582">
            <v>0</v>
          </cell>
          <cell r="AF2582">
            <v>0</v>
          </cell>
          <cell r="AG2582">
            <v>0</v>
          </cell>
          <cell r="AI2582" t="str">
            <v>00HG</v>
          </cell>
          <cell r="AJ2582" t="str">
            <v>Plymouth</v>
          </cell>
          <cell r="AK2582">
            <v>0</v>
          </cell>
          <cell r="AL2582">
            <v>0</v>
          </cell>
        </row>
        <row r="2583">
          <cell r="B2583" t="str">
            <v>00HH</v>
          </cell>
          <cell r="C2583" t="str">
            <v>Torbay</v>
          </cell>
          <cell r="D2583">
            <v>0</v>
          </cell>
          <cell r="E2583">
            <v>2</v>
          </cell>
          <cell r="F2583">
            <v>5</v>
          </cell>
          <cell r="G2583">
            <v>22</v>
          </cell>
          <cell r="H2583">
            <v>42</v>
          </cell>
          <cell r="I2583">
            <v>0</v>
          </cell>
          <cell r="J2583">
            <v>0</v>
          </cell>
          <cell r="K2583">
            <v>0</v>
          </cell>
          <cell r="L2583">
            <v>71</v>
          </cell>
          <cell r="M2583">
            <v>0</v>
          </cell>
          <cell r="O2583" t="str">
            <v>00HH</v>
          </cell>
          <cell r="P2583" t="str">
            <v>Torbay</v>
          </cell>
          <cell r="Q2583">
            <v>0</v>
          </cell>
          <cell r="R2583">
            <v>2</v>
          </cell>
          <cell r="S2583">
            <v>5</v>
          </cell>
          <cell r="T2583">
            <v>25</v>
          </cell>
          <cell r="U2583">
            <v>42</v>
          </cell>
          <cell r="V2583">
            <v>0</v>
          </cell>
          <cell r="W2583">
            <v>0</v>
          </cell>
          <cell r="X2583">
            <v>0</v>
          </cell>
          <cell r="Y2583">
            <v>74</v>
          </cell>
          <cell r="AA2583" t="str">
            <v>00HH</v>
          </cell>
          <cell r="AB2583" t="str">
            <v>Torbay</v>
          </cell>
          <cell r="AC2583">
            <v>0</v>
          </cell>
          <cell r="AD2583">
            <v>0</v>
          </cell>
          <cell r="AE2583">
            <v>0</v>
          </cell>
          <cell r="AF2583">
            <v>0</v>
          </cell>
          <cell r="AG2583">
            <v>0</v>
          </cell>
          <cell r="AI2583" t="str">
            <v>00HH</v>
          </cell>
          <cell r="AJ2583" t="str">
            <v>Torbay</v>
          </cell>
          <cell r="AK2583">
            <v>0</v>
          </cell>
          <cell r="AL2583">
            <v>0</v>
          </cell>
        </row>
        <row r="2584">
          <cell r="B2584" t="str">
            <v>00HN</v>
          </cell>
          <cell r="C2584" t="str">
            <v>Bournemouth</v>
          </cell>
          <cell r="D2584">
            <v>0</v>
          </cell>
          <cell r="E2584">
            <v>0</v>
          </cell>
          <cell r="F2584">
            <v>0</v>
          </cell>
          <cell r="G2584">
            <v>35</v>
          </cell>
          <cell r="H2584">
            <v>102</v>
          </cell>
          <cell r="I2584">
            <v>6</v>
          </cell>
          <cell r="J2584">
            <v>0</v>
          </cell>
          <cell r="K2584">
            <v>0</v>
          </cell>
          <cell r="L2584">
            <v>143</v>
          </cell>
          <cell r="M2584">
            <v>0</v>
          </cell>
          <cell r="O2584" t="str">
            <v>00HN</v>
          </cell>
          <cell r="P2584" t="str">
            <v>Bournemouth</v>
          </cell>
          <cell r="Q2584">
            <v>0</v>
          </cell>
          <cell r="R2584">
            <v>0</v>
          </cell>
          <cell r="S2584">
            <v>0</v>
          </cell>
          <cell r="T2584">
            <v>39</v>
          </cell>
          <cell r="U2584">
            <v>102</v>
          </cell>
          <cell r="V2584">
            <v>6</v>
          </cell>
          <cell r="W2584">
            <v>0</v>
          </cell>
          <cell r="X2584">
            <v>0</v>
          </cell>
          <cell r="Y2584">
            <v>147</v>
          </cell>
          <cell r="AA2584" t="str">
            <v>00HN</v>
          </cell>
          <cell r="AB2584" t="str">
            <v>Bournemouth</v>
          </cell>
          <cell r="AC2584">
            <v>0</v>
          </cell>
          <cell r="AD2584">
            <v>0</v>
          </cell>
          <cell r="AE2584">
            <v>0</v>
          </cell>
          <cell r="AF2584">
            <v>0</v>
          </cell>
          <cell r="AG2584">
            <v>0</v>
          </cell>
          <cell r="AI2584" t="str">
            <v>00HN</v>
          </cell>
          <cell r="AJ2584" t="str">
            <v>Bournemouth</v>
          </cell>
          <cell r="AK2584">
            <v>0</v>
          </cell>
          <cell r="AL2584">
            <v>0</v>
          </cell>
        </row>
        <row r="2585">
          <cell r="B2585" t="str">
            <v>00HP</v>
          </cell>
          <cell r="C2585" t="str">
            <v>Poole</v>
          </cell>
          <cell r="D2585">
            <v>12</v>
          </cell>
          <cell r="E2585">
            <v>1</v>
          </cell>
          <cell r="F2585">
            <v>18</v>
          </cell>
          <cell r="G2585">
            <v>38</v>
          </cell>
          <cell r="H2585">
            <v>51</v>
          </cell>
          <cell r="I2585">
            <v>0</v>
          </cell>
          <cell r="J2585">
            <v>0</v>
          </cell>
          <cell r="K2585">
            <v>0</v>
          </cell>
          <cell r="L2585">
            <v>120</v>
          </cell>
          <cell r="M2585">
            <v>0</v>
          </cell>
          <cell r="O2585" t="str">
            <v>00HP</v>
          </cell>
          <cell r="P2585" t="str">
            <v>Poole</v>
          </cell>
          <cell r="Q2585">
            <v>12</v>
          </cell>
          <cell r="R2585">
            <v>1</v>
          </cell>
          <cell r="S2585">
            <v>18</v>
          </cell>
          <cell r="T2585">
            <v>30</v>
          </cell>
          <cell r="U2585">
            <v>51</v>
          </cell>
          <cell r="V2585">
            <v>0</v>
          </cell>
          <cell r="W2585">
            <v>0</v>
          </cell>
          <cell r="X2585">
            <v>0</v>
          </cell>
          <cell r="Y2585">
            <v>112</v>
          </cell>
          <cell r="AA2585" t="str">
            <v>00HP</v>
          </cell>
          <cell r="AB2585" t="str">
            <v>Poole</v>
          </cell>
          <cell r="AC2585">
            <v>0</v>
          </cell>
          <cell r="AD2585">
            <v>0</v>
          </cell>
          <cell r="AE2585">
            <v>4</v>
          </cell>
          <cell r="AF2585">
            <v>0</v>
          </cell>
          <cell r="AG2585">
            <v>4</v>
          </cell>
          <cell r="AI2585" t="str">
            <v>00HP</v>
          </cell>
          <cell r="AJ2585" t="str">
            <v>Poole</v>
          </cell>
          <cell r="AK2585">
            <v>0</v>
          </cell>
          <cell r="AL2585">
            <v>0</v>
          </cell>
        </row>
        <row r="2586">
          <cell r="B2586" t="str">
            <v>00HX</v>
          </cell>
          <cell r="C2586" t="str">
            <v>Swindon</v>
          </cell>
          <cell r="D2586">
            <v>34</v>
          </cell>
          <cell r="E2586">
            <v>0</v>
          </cell>
          <cell r="F2586">
            <v>223</v>
          </cell>
          <cell r="G2586">
            <v>9</v>
          </cell>
          <cell r="H2586">
            <v>281</v>
          </cell>
          <cell r="I2586">
            <v>0</v>
          </cell>
          <cell r="J2586">
            <v>0</v>
          </cell>
          <cell r="K2586">
            <v>0</v>
          </cell>
          <cell r="L2586">
            <v>547</v>
          </cell>
          <cell r="M2586">
            <v>0</v>
          </cell>
          <cell r="O2586" t="str">
            <v>00HX</v>
          </cell>
          <cell r="P2586" t="str">
            <v>Swindon</v>
          </cell>
          <cell r="Q2586">
            <v>34</v>
          </cell>
          <cell r="R2586">
            <v>0</v>
          </cell>
          <cell r="S2586">
            <v>223</v>
          </cell>
          <cell r="T2586">
            <v>10</v>
          </cell>
          <cell r="U2586">
            <v>281</v>
          </cell>
          <cell r="V2586">
            <v>0</v>
          </cell>
          <cell r="W2586">
            <v>0</v>
          </cell>
          <cell r="X2586">
            <v>0</v>
          </cell>
          <cell r="Y2586">
            <v>548</v>
          </cell>
          <cell r="AA2586" t="str">
            <v>00HX</v>
          </cell>
          <cell r="AB2586" t="str">
            <v>Swindon</v>
          </cell>
          <cell r="AC2586">
            <v>0</v>
          </cell>
          <cell r="AD2586">
            <v>23</v>
          </cell>
          <cell r="AE2586">
            <v>0</v>
          </cell>
          <cell r="AF2586">
            <v>23</v>
          </cell>
          <cell r="AG2586">
            <v>46</v>
          </cell>
          <cell r="AI2586" t="str">
            <v>00HX</v>
          </cell>
          <cell r="AJ2586" t="str">
            <v>Swindon</v>
          </cell>
          <cell r="AK2586">
            <v>0</v>
          </cell>
          <cell r="AL2586">
            <v>0</v>
          </cell>
        </row>
        <row r="2587">
          <cell r="B2587" t="str">
            <v>00HY</v>
          </cell>
          <cell r="C2587" t="str">
            <v>Wiltshire</v>
          </cell>
          <cell r="D2587">
            <v>3</v>
          </cell>
          <cell r="E2587">
            <v>0</v>
          </cell>
          <cell r="F2587">
            <v>115</v>
          </cell>
          <cell r="G2587">
            <v>21</v>
          </cell>
          <cell r="H2587">
            <v>51</v>
          </cell>
          <cell r="I2587">
            <v>0</v>
          </cell>
          <cell r="J2587">
            <v>0</v>
          </cell>
          <cell r="K2587">
            <v>0</v>
          </cell>
          <cell r="L2587">
            <v>190</v>
          </cell>
          <cell r="M2587">
            <v>0</v>
          </cell>
          <cell r="O2587" t="str">
            <v>00HY</v>
          </cell>
          <cell r="P2587" t="str">
            <v>Wiltshire</v>
          </cell>
          <cell r="Q2587">
            <v>3</v>
          </cell>
          <cell r="R2587">
            <v>0</v>
          </cell>
          <cell r="S2587">
            <v>115</v>
          </cell>
          <cell r="T2587">
            <v>22</v>
          </cell>
          <cell r="U2587">
            <v>51</v>
          </cell>
          <cell r="V2587">
            <v>0</v>
          </cell>
          <cell r="W2587">
            <v>0</v>
          </cell>
          <cell r="X2587">
            <v>0</v>
          </cell>
          <cell r="Y2587">
            <v>191</v>
          </cell>
          <cell r="AA2587" t="str">
            <v>00HY</v>
          </cell>
          <cell r="AB2587" t="str">
            <v>Wiltshire</v>
          </cell>
          <cell r="AC2587">
            <v>0</v>
          </cell>
          <cell r="AD2587">
            <v>19</v>
          </cell>
          <cell r="AE2587">
            <v>25</v>
          </cell>
          <cell r="AF2587">
            <v>19</v>
          </cell>
          <cell r="AG2587">
            <v>63</v>
          </cell>
          <cell r="AI2587" t="str">
            <v>00HY</v>
          </cell>
          <cell r="AJ2587" t="str">
            <v>Wiltshire</v>
          </cell>
          <cell r="AK2587">
            <v>0</v>
          </cell>
          <cell r="AL2587">
            <v>0</v>
          </cell>
        </row>
        <row r="2588">
          <cell r="B2588" t="str">
            <v>00JA</v>
          </cell>
          <cell r="C2588" t="str">
            <v>Peterborough</v>
          </cell>
          <cell r="D2588">
            <v>50</v>
          </cell>
          <cell r="E2588">
            <v>0</v>
          </cell>
          <cell r="F2588">
            <v>245</v>
          </cell>
          <cell r="G2588">
            <v>20</v>
          </cell>
          <cell r="H2588">
            <v>448</v>
          </cell>
          <cell r="I2588">
            <v>0</v>
          </cell>
          <cell r="J2588">
            <v>0</v>
          </cell>
          <cell r="K2588">
            <v>0</v>
          </cell>
          <cell r="L2588">
            <v>763</v>
          </cell>
          <cell r="M2588">
            <v>0</v>
          </cell>
          <cell r="O2588" t="str">
            <v>00JA</v>
          </cell>
          <cell r="P2588" t="str">
            <v>Peterborough</v>
          </cell>
          <cell r="Q2588">
            <v>50</v>
          </cell>
          <cell r="R2588">
            <v>0</v>
          </cell>
          <cell r="S2588">
            <v>245</v>
          </cell>
          <cell r="T2588">
            <v>18</v>
          </cell>
          <cell r="U2588">
            <v>448</v>
          </cell>
          <cell r="V2588">
            <v>0</v>
          </cell>
          <cell r="W2588">
            <v>0</v>
          </cell>
          <cell r="X2588">
            <v>0</v>
          </cell>
          <cell r="Y2588">
            <v>761</v>
          </cell>
          <cell r="AA2588" t="str">
            <v>00JA</v>
          </cell>
          <cell r="AB2588" t="str">
            <v>Peterborough</v>
          </cell>
          <cell r="AC2588">
            <v>0</v>
          </cell>
          <cell r="AD2588">
            <v>0</v>
          </cell>
          <cell r="AE2588">
            <v>0</v>
          </cell>
          <cell r="AF2588">
            <v>0</v>
          </cell>
          <cell r="AG2588">
            <v>0</v>
          </cell>
          <cell r="AI2588" t="str">
            <v>00JA</v>
          </cell>
          <cell r="AJ2588" t="str">
            <v>Peterborough</v>
          </cell>
          <cell r="AK2588">
            <v>0</v>
          </cell>
          <cell r="AL2588">
            <v>0</v>
          </cell>
        </row>
        <row r="2589">
          <cell r="B2589" t="str">
            <v>00KA</v>
          </cell>
          <cell r="C2589" t="str">
            <v>Luton</v>
          </cell>
          <cell r="D2589">
            <v>0</v>
          </cell>
          <cell r="E2589">
            <v>1</v>
          </cell>
          <cell r="F2589">
            <v>0</v>
          </cell>
          <cell r="G2589">
            <v>32</v>
          </cell>
          <cell r="H2589">
            <v>79</v>
          </cell>
          <cell r="I2589">
            <v>1</v>
          </cell>
          <cell r="J2589">
            <v>2</v>
          </cell>
          <cell r="K2589">
            <v>0</v>
          </cell>
          <cell r="L2589">
            <v>115</v>
          </cell>
          <cell r="M2589">
            <v>2</v>
          </cell>
          <cell r="O2589" t="str">
            <v>00KA</v>
          </cell>
          <cell r="P2589" t="str">
            <v>Luton</v>
          </cell>
          <cell r="Q2589">
            <v>0</v>
          </cell>
          <cell r="R2589">
            <v>1</v>
          </cell>
          <cell r="S2589">
            <v>0</v>
          </cell>
          <cell r="T2589">
            <v>40</v>
          </cell>
          <cell r="U2589">
            <v>79</v>
          </cell>
          <cell r="V2589">
            <v>1</v>
          </cell>
          <cell r="W2589">
            <v>2</v>
          </cell>
          <cell r="X2589">
            <v>0</v>
          </cell>
          <cell r="Y2589">
            <v>123</v>
          </cell>
          <cell r="AA2589" t="str">
            <v>00KA</v>
          </cell>
          <cell r="AB2589" t="str">
            <v>Luton</v>
          </cell>
          <cell r="AC2589">
            <v>0</v>
          </cell>
          <cell r="AD2589">
            <v>0</v>
          </cell>
          <cell r="AE2589">
            <v>0</v>
          </cell>
          <cell r="AF2589">
            <v>0</v>
          </cell>
          <cell r="AG2589">
            <v>0</v>
          </cell>
          <cell r="AI2589" t="str">
            <v>00KA</v>
          </cell>
          <cell r="AJ2589" t="str">
            <v>Luton</v>
          </cell>
          <cell r="AK2589">
            <v>0</v>
          </cell>
          <cell r="AL2589">
            <v>0</v>
          </cell>
        </row>
        <row r="2590">
          <cell r="B2590" t="str">
            <v>00KB</v>
          </cell>
          <cell r="C2590" t="str">
            <v>Bedford UA</v>
          </cell>
          <cell r="D2590">
            <v>0</v>
          </cell>
          <cell r="E2590">
            <v>0</v>
          </cell>
          <cell r="F2590">
            <v>0</v>
          </cell>
          <cell r="G2590">
            <v>0</v>
          </cell>
          <cell r="H2590">
            <v>0</v>
          </cell>
          <cell r="I2590">
            <v>0</v>
          </cell>
          <cell r="J2590">
            <v>0</v>
          </cell>
          <cell r="K2590">
            <v>0</v>
          </cell>
          <cell r="L2590">
            <v>0</v>
          </cell>
          <cell r="M2590">
            <v>0</v>
          </cell>
          <cell r="O2590" t="str">
            <v>00KB</v>
          </cell>
          <cell r="P2590" t="str">
            <v>Bedford UA</v>
          </cell>
          <cell r="Q2590">
            <v>0</v>
          </cell>
          <cell r="R2590">
            <v>0</v>
          </cell>
          <cell r="S2590">
            <v>0</v>
          </cell>
          <cell r="T2590">
            <v>0</v>
          </cell>
          <cell r="U2590">
            <v>0</v>
          </cell>
          <cell r="V2590">
            <v>0</v>
          </cell>
          <cell r="W2590">
            <v>0</v>
          </cell>
          <cell r="X2590">
            <v>0</v>
          </cell>
          <cell r="Y2590">
            <v>0</v>
          </cell>
          <cell r="AA2590" t="str">
            <v>00KB</v>
          </cell>
          <cell r="AB2590" t="str">
            <v>Bedford UA</v>
          </cell>
          <cell r="AC2590">
            <v>0</v>
          </cell>
          <cell r="AD2590">
            <v>0</v>
          </cell>
          <cell r="AE2590">
            <v>0</v>
          </cell>
          <cell r="AF2590">
            <v>0</v>
          </cell>
          <cell r="AG2590">
            <v>0</v>
          </cell>
          <cell r="AI2590" t="str">
            <v>00KB</v>
          </cell>
          <cell r="AJ2590" t="str">
            <v>Bedford UA</v>
          </cell>
          <cell r="AK2590">
            <v>0</v>
          </cell>
          <cell r="AL2590">
            <v>0</v>
          </cell>
        </row>
        <row r="2591">
          <cell r="B2591" t="str">
            <v>00KC</v>
          </cell>
          <cell r="C2591" t="str">
            <v>Central Bedfordshire</v>
          </cell>
          <cell r="D2591">
            <v>0</v>
          </cell>
          <cell r="E2591">
            <v>4</v>
          </cell>
          <cell r="F2591">
            <v>58</v>
          </cell>
          <cell r="G2591">
            <v>42</v>
          </cell>
          <cell r="H2591">
            <v>67</v>
          </cell>
          <cell r="I2591">
            <v>0</v>
          </cell>
          <cell r="J2591">
            <v>0</v>
          </cell>
          <cell r="K2591">
            <v>0</v>
          </cell>
          <cell r="L2591">
            <v>171</v>
          </cell>
          <cell r="M2591">
            <v>0</v>
          </cell>
          <cell r="O2591" t="str">
            <v>00KC</v>
          </cell>
          <cell r="P2591" t="str">
            <v>Central Bedfordshire</v>
          </cell>
          <cell r="Q2591">
            <v>0</v>
          </cell>
          <cell r="R2591">
            <v>4</v>
          </cell>
          <cell r="S2591">
            <v>58</v>
          </cell>
          <cell r="T2591">
            <v>57</v>
          </cell>
          <cell r="U2591">
            <v>67</v>
          </cell>
          <cell r="V2591">
            <v>0</v>
          </cell>
          <cell r="W2591">
            <v>0</v>
          </cell>
          <cell r="X2591">
            <v>0</v>
          </cell>
          <cell r="Y2591">
            <v>186</v>
          </cell>
          <cell r="AA2591" t="str">
            <v>00KC</v>
          </cell>
          <cell r="AB2591" t="str">
            <v>Central Bedfordshire</v>
          </cell>
          <cell r="AC2591">
            <v>0</v>
          </cell>
          <cell r="AD2591">
            <v>0</v>
          </cell>
          <cell r="AE2591">
            <v>0</v>
          </cell>
          <cell r="AF2591">
            <v>0</v>
          </cell>
          <cell r="AG2591">
            <v>0</v>
          </cell>
          <cell r="AI2591" t="str">
            <v>00KC</v>
          </cell>
          <cell r="AJ2591" t="str">
            <v>Central Bedfordshire</v>
          </cell>
          <cell r="AK2591">
            <v>0</v>
          </cell>
          <cell r="AL2591">
            <v>0</v>
          </cell>
        </row>
        <row r="2592">
          <cell r="B2592" t="str">
            <v>00KF</v>
          </cell>
          <cell r="C2592" t="str">
            <v>Southend-on-Sea</v>
          </cell>
          <cell r="D2592">
            <v>0</v>
          </cell>
          <cell r="E2592">
            <v>1</v>
          </cell>
          <cell r="F2592">
            <v>11</v>
          </cell>
          <cell r="G2592">
            <v>26</v>
          </cell>
          <cell r="H2592">
            <v>25</v>
          </cell>
          <cell r="I2592">
            <v>27</v>
          </cell>
          <cell r="J2592">
            <v>0</v>
          </cell>
          <cell r="K2592">
            <v>0</v>
          </cell>
          <cell r="L2592">
            <v>90</v>
          </cell>
          <cell r="M2592">
            <v>0</v>
          </cell>
          <cell r="O2592" t="str">
            <v>00KF</v>
          </cell>
          <cell r="P2592" t="str">
            <v>Southend-on-Sea</v>
          </cell>
          <cell r="Q2592">
            <v>0</v>
          </cell>
          <cell r="R2592">
            <v>1</v>
          </cell>
          <cell r="S2592">
            <v>11</v>
          </cell>
          <cell r="T2592">
            <v>39</v>
          </cell>
          <cell r="U2592">
            <v>25</v>
          </cell>
          <cell r="V2592">
            <v>27</v>
          </cell>
          <cell r="W2592">
            <v>0</v>
          </cell>
          <cell r="X2592">
            <v>0</v>
          </cell>
          <cell r="Y2592">
            <v>103</v>
          </cell>
          <cell r="AA2592" t="str">
            <v>00KF</v>
          </cell>
          <cell r="AB2592" t="str">
            <v>Southend-on-Sea</v>
          </cell>
          <cell r="AC2592">
            <v>0</v>
          </cell>
          <cell r="AD2592">
            <v>0</v>
          </cell>
          <cell r="AE2592">
            <v>0</v>
          </cell>
          <cell r="AF2592">
            <v>0</v>
          </cell>
          <cell r="AG2592">
            <v>0</v>
          </cell>
          <cell r="AI2592" t="str">
            <v>00KF</v>
          </cell>
          <cell r="AJ2592" t="str">
            <v>Southend-on-Sea</v>
          </cell>
          <cell r="AK2592">
            <v>0</v>
          </cell>
          <cell r="AL2592">
            <v>0</v>
          </cell>
        </row>
        <row r="2593">
          <cell r="B2593" t="str">
            <v>00KG</v>
          </cell>
          <cell r="C2593" t="str">
            <v>Thurrock</v>
          </cell>
          <cell r="D2593">
            <v>0</v>
          </cell>
          <cell r="E2593">
            <v>4</v>
          </cell>
          <cell r="F2593">
            <v>42</v>
          </cell>
          <cell r="G2593">
            <v>10</v>
          </cell>
          <cell r="H2593">
            <v>40</v>
          </cell>
          <cell r="I2593">
            <v>0</v>
          </cell>
          <cell r="J2593">
            <v>0</v>
          </cell>
          <cell r="K2593">
            <v>0</v>
          </cell>
          <cell r="L2593">
            <v>96</v>
          </cell>
          <cell r="M2593">
            <v>0</v>
          </cell>
          <cell r="O2593" t="str">
            <v>00KG</v>
          </cell>
          <cell r="P2593" t="str">
            <v>Thurrock</v>
          </cell>
          <cell r="Q2593">
            <v>0</v>
          </cell>
          <cell r="R2593">
            <v>4</v>
          </cell>
          <cell r="S2593">
            <v>42</v>
          </cell>
          <cell r="T2593">
            <v>24</v>
          </cell>
          <cell r="U2593">
            <v>40</v>
          </cell>
          <cell r="V2593">
            <v>0</v>
          </cell>
          <cell r="W2593">
            <v>0</v>
          </cell>
          <cell r="X2593">
            <v>0</v>
          </cell>
          <cell r="Y2593">
            <v>110</v>
          </cell>
          <cell r="AA2593" t="str">
            <v>00KG</v>
          </cell>
          <cell r="AB2593" t="str">
            <v>Thurrock</v>
          </cell>
          <cell r="AC2593">
            <v>0</v>
          </cell>
          <cell r="AD2593">
            <v>0</v>
          </cell>
          <cell r="AE2593">
            <v>0</v>
          </cell>
          <cell r="AF2593">
            <v>0</v>
          </cell>
          <cell r="AG2593">
            <v>0</v>
          </cell>
          <cell r="AI2593" t="str">
            <v>00KG</v>
          </cell>
          <cell r="AJ2593" t="str">
            <v>Thurrock</v>
          </cell>
          <cell r="AK2593">
            <v>0</v>
          </cell>
          <cell r="AL2593">
            <v>0</v>
          </cell>
        </row>
        <row r="2594">
          <cell r="B2594" t="str">
            <v>00LC</v>
          </cell>
          <cell r="C2594" t="str">
            <v>Medway Towns</v>
          </cell>
          <cell r="D2594">
            <v>9</v>
          </cell>
          <cell r="E2594">
            <v>0</v>
          </cell>
          <cell r="F2594">
            <v>87</v>
          </cell>
          <cell r="G2594">
            <v>30</v>
          </cell>
          <cell r="H2594">
            <v>208</v>
          </cell>
          <cell r="I2594">
            <v>54</v>
          </cell>
          <cell r="J2594">
            <v>0</v>
          </cell>
          <cell r="K2594">
            <v>0</v>
          </cell>
          <cell r="L2594">
            <v>388</v>
          </cell>
          <cell r="M2594">
            <v>0</v>
          </cell>
          <cell r="O2594" t="str">
            <v>00LC</v>
          </cell>
          <cell r="P2594" t="str">
            <v>Medway Towns</v>
          </cell>
          <cell r="Q2594">
            <v>9</v>
          </cell>
          <cell r="R2594">
            <v>0</v>
          </cell>
          <cell r="S2594">
            <v>87</v>
          </cell>
          <cell r="T2594">
            <v>31</v>
          </cell>
          <cell r="U2594">
            <v>208</v>
          </cell>
          <cell r="V2594">
            <v>54</v>
          </cell>
          <cell r="W2594">
            <v>0</v>
          </cell>
          <cell r="X2594">
            <v>0</v>
          </cell>
          <cell r="Y2594">
            <v>389</v>
          </cell>
          <cell r="AA2594" t="str">
            <v>00LC</v>
          </cell>
          <cell r="AB2594" t="str">
            <v>Medway Towns</v>
          </cell>
          <cell r="AC2594">
            <v>0</v>
          </cell>
          <cell r="AD2594">
            <v>8</v>
          </cell>
          <cell r="AE2594">
            <v>0</v>
          </cell>
          <cell r="AF2594">
            <v>8</v>
          </cell>
          <cell r="AG2594">
            <v>16</v>
          </cell>
          <cell r="AI2594" t="str">
            <v>00LC</v>
          </cell>
          <cell r="AJ2594" t="str">
            <v>Medway Towns</v>
          </cell>
          <cell r="AK2594">
            <v>0</v>
          </cell>
          <cell r="AL2594">
            <v>0</v>
          </cell>
        </row>
        <row r="2595">
          <cell r="B2595" t="str">
            <v>00MA</v>
          </cell>
          <cell r="C2595" t="str">
            <v>Bracknell Forest</v>
          </cell>
          <cell r="D2595">
            <v>27</v>
          </cell>
          <cell r="E2595">
            <v>0</v>
          </cell>
          <cell r="F2595">
            <v>14</v>
          </cell>
          <cell r="G2595">
            <v>33</v>
          </cell>
          <cell r="H2595">
            <v>72</v>
          </cell>
          <cell r="I2595">
            <v>0</v>
          </cell>
          <cell r="J2595">
            <v>0</v>
          </cell>
          <cell r="K2595">
            <v>0</v>
          </cell>
          <cell r="L2595">
            <v>146</v>
          </cell>
          <cell r="M2595">
            <v>0</v>
          </cell>
          <cell r="O2595" t="str">
            <v>00MA</v>
          </cell>
          <cell r="P2595" t="str">
            <v>Bracknell Forest</v>
          </cell>
          <cell r="Q2595">
            <v>27</v>
          </cell>
          <cell r="R2595">
            <v>0</v>
          </cell>
          <cell r="S2595">
            <v>14</v>
          </cell>
          <cell r="T2595">
            <v>44</v>
          </cell>
          <cell r="U2595">
            <v>72</v>
          </cell>
          <cell r="V2595">
            <v>0</v>
          </cell>
          <cell r="W2595">
            <v>0</v>
          </cell>
          <cell r="X2595">
            <v>0</v>
          </cell>
          <cell r="Y2595">
            <v>157</v>
          </cell>
          <cell r="AA2595" t="str">
            <v>00MA</v>
          </cell>
          <cell r="AB2595" t="str">
            <v>Bracknell Forest</v>
          </cell>
          <cell r="AC2595">
            <v>0</v>
          </cell>
          <cell r="AD2595">
            <v>0</v>
          </cell>
          <cell r="AE2595">
            <v>0</v>
          </cell>
          <cell r="AF2595">
            <v>0</v>
          </cell>
          <cell r="AG2595">
            <v>0</v>
          </cell>
          <cell r="AI2595" t="str">
            <v>00MA</v>
          </cell>
          <cell r="AJ2595" t="str">
            <v>Bracknell Forest</v>
          </cell>
          <cell r="AK2595">
            <v>0</v>
          </cell>
          <cell r="AL2595">
            <v>0</v>
          </cell>
        </row>
        <row r="2596">
          <cell r="B2596" t="str">
            <v>00MB</v>
          </cell>
          <cell r="C2596" t="str">
            <v>West Berkshire</v>
          </cell>
          <cell r="D2596">
            <v>0</v>
          </cell>
          <cell r="E2596">
            <v>2</v>
          </cell>
          <cell r="F2596">
            <v>11</v>
          </cell>
          <cell r="G2596">
            <v>50</v>
          </cell>
          <cell r="H2596">
            <v>28</v>
          </cell>
          <cell r="I2596">
            <v>0</v>
          </cell>
          <cell r="J2596">
            <v>0</v>
          </cell>
          <cell r="K2596">
            <v>0</v>
          </cell>
          <cell r="L2596">
            <v>91</v>
          </cell>
          <cell r="M2596">
            <v>0</v>
          </cell>
          <cell r="O2596" t="str">
            <v>00MB</v>
          </cell>
          <cell r="P2596" t="str">
            <v>West Berkshire</v>
          </cell>
          <cell r="Q2596">
            <v>0</v>
          </cell>
          <cell r="R2596">
            <v>2</v>
          </cell>
          <cell r="S2596">
            <v>11</v>
          </cell>
          <cell r="T2596">
            <v>52</v>
          </cell>
          <cell r="U2596">
            <v>28</v>
          </cell>
          <cell r="V2596">
            <v>0</v>
          </cell>
          <cell r="W2596">
            <v>0</v>
          </cell>
          <cell r="X2596">
            <v>0</v>
          </cell>
          <cell r="Y2596">
            <v>93</v>
          </cell>
          <cell r="AA2596" t="str">
            <v>00MB</v>
          </cell>
          <cell r="AB2596" t="str">
            <v>West Berkshire</v>
          </cell>
          <cell r="AC2596">
            <v>0</v>
          </cell>
          <cell r="AD2596">
            <v>0</v>
          </cell>
          <cell r="AE2596">
            <v>0</v>
          </cell>
          <cell r="AF2596">
            <v>0</v>
          </cell>
          <cell r="AG2596">
            <v>0</v>
          </cell>
          <cell r="AI2596" t="str">
            <v>00MB</v>
          </cell>
          <cell r="AJ2596" t="str">
            <v>West Berkshire</v>
          </cell>
          <cell r="AK2596">
            <v>0</v>
          </cell>
          <cell r="AL2596">
            <v>0</v>
          </cell>
        </row>
        <row r="2597">
          <cell r="B2597" t="str">
            <v>00MC</v>
          </cell>
          <cell r="C2597" t="str">
            <v>Reading</v>
          </cell>
          <cell r="D2597">
            <v>26</v>
          </cell>
          <cell r="E2597">
            <v>3</v>
          </cell>
          <cell r="F2597">
            <v>21</v>
          </cell>
          <cell r="G2597">
            <v>77</v>
          </cell>
          <cell r="H2597">
            <v>29</v>
          </cell>
          <cell r="I2597">
            <v>0</v>
          </cell>
          <cell r="J2597">
            <v>0</v>
          </cell>
          <cell r="K2597">
            <v>1</v>
          </cell>
          <cell r="L2597">
            <v>157</v>
          </cell>
          <cell r="M2597">
            <v>1</v>
          </cell>
          <cell r="O2597" t="str">
            <v>00MC</v>
          </cell>
          <cell r="P2597" t="str">
            <v>Reading</v>
          </cell>
          <cell r="Q2597">
            <v>26</v>
          </cell>
          <cell r="R2597">
            <v>3</v>
          </cell>
          <cell r="S2597">
            <v>21</v>
          </cell>
          <cell r="T2597">
            <v>69</v>
          </cell>
          <cell r="U2597">
            <v>29</v>
          </cell>
          <cell r="V2597">
            <v>0</v>
          </cell>
          <cell r="W2597">
            <v>0</v>
          </cell>
          <cell r="X2597">
            <v>0</v>
          </cell>
          <cell r="Y2597">
            <v>148</v>
          </cell>
          <cell r="AA2597" t="str">
            <v>00MC</v>
          </cell>
          <cell r="AB2597" t="str">
            <v>Reading</v>
          </cell>
          <cell r="AC2597">
            <v>0</v>
          </cell>
          <cell r="AD2597">
            <v>0</v>
          </cell>
          <cell r="AE2597">
            <v>0</v>
          </cell>
          <cell r="AF2597">
            <v>0</v>
          </cell>
          <cell r="AG2597">
            <v>0</v>
          </cell>
          <cell r="AI2597" t="str">
            <v>00MC</v>
          </cell>
          <cell r="AJ2597" t="str">
            <v>Reading</v>
          </cell>
          <cell r="AK2597">
            <v>0</v>
          </cell>
          <cell r="AL2597">
            <v>0</v>
          </cell>
        </row>
        <row r="2598">
          <cell r="B2598" t="str">
            <v>00MD</v>
          </cell>
          <cell r="C2598" t="str">
            <v>Slough</v>
          </cell>
          <cell r="D2598">
            <v>0</v>
          </cell>
          <cell r="E2598">
            <v>2</v>
          </cell>
          <cell r="F2598">
            <v>50</v>
          </cell>
          <cell r="G2598">
            <v>38</v>
          </cell>
          <cell r="H2598">
            <v>159</v>
          </cell>
          <cell r="I2598">
            <v>0</v>
          </cell>
          <cell r="J2598">
            <v>1</v>
          </cell>
          <cell r="K2598">
            <v>0</v>
          </cell>
          <cell r="L2598">
            <v>250</v>
          </cell>
          <cell r="M2598">
            <v>1</v>
          </cell>
          <cell r="O2598" t="str">
            <v>00MD</v>
          </cell>
          <cell r="P2598" t="str">
            <v>Slough</v>
          </cell>
          <cell r="Q2598">
            <v>0</v>
          </cell>
          <cell r="R2598">
            <v>2</v>
          </cell>
          <cell r="S2598">
            <v>50</v>
          </cell>
          <cell r="T2598">
            <v>28</v>
          </cell>
          <cell r="U2598">
            <v>159</v>
          </cell>
          <cell r="V2598">
            <v>0</v>
          </cell>
          <cell r="W2598">
            <v>1</v>
          </cell>
          <cell r="X2598">
            <v>1</v>
          </cell>
          <cell r="Y2598">
            <v>241</v>
          </cell>
          <cell r="AA2598" t="str">
            <v>00MD</v>
          </cell>
          <cell r="AB2598" t="str">
            <v>Slough</v>
          </cell>
          <cell r="AC2598">
            <v>0</v>
          </cell>
          <cell r="AD2598">
            <v>0</v>
          </cell>
          <cell r="AE2598">
            <v>0</v>
          </cell>
          <cell r="AF2598">
            <v>0</v>
          </cell>
          <cell r="AG2598">
            <v>0</v>
          </cell>
          <cell r="AI2598" t="str">
            <v>00MD</v>
          </cell>
          <cell r="AJ2598" t="str">
            <v>Slough</v>
          </cell>
          <cell r="AK2598">
            <v>0</v>
          </cell>
          <cell r="AL2598">
            <v>0</v>
          </cell>
        </row>
        <row r="2599">
          <cell r="B2599" t="str">
            <v>00ME</v>
          </cell>
          <cell r="C2599" t="str">
            <v>Windsor and Maidenhead</v>
          </cell>
          <cell r="D2599">
            <v>12</v>
          </cell>
          <cell r="E2599">
            <v>1</v>
          </cell>
          <cell r="F2599">
            <v>14</v>
          </cell>
          <cell r="G2599">
            <v>39</v>
          </cell>
          <cell r="H2599">
            <v>128</v>
          </cell>
          <cell r="I2599">
            <v>0</v>
          </cell>
          <cell r="J2599">
            <v>0</v>
          </cell>
          <cell r="K2599">
            <v>0</v>
          </cell>
          <cell r="L2599">
            <v>194</v>
          </cell>
          <cell r="M2599">
            <v>0</v>
          </cell>
          <cell r="O2599" t="str">
            <v>00ME</v>
          </cell>
          <cell r="P2599" t="str">
            <v>Windsor and Maidenhead</v>
          </cell>
          <cell r="Q2599">
            <v>12</v>
          </cell>
          <cell r="R2599">
            <v>1</v>
          </cell>
          <cell r="S2599">
            <v>14</v>
          </cell>
          <cell r="T2599">
            <v>24</v>
          </cell>
          <cell r="U2599">
            <v>128</v>
          </cell>
          <cell r="V2599">
            <v>0</v>
          </cell>
          <cell r="W2599">
            <v>0</v>
          </cell>
          <cell r="X2599">
            <v>0</v>
          </cell>
          <cell r="Y2599">
            <v>179</v>
          </cell>
          <cell r="AA2599" t="str">
            <v>00ME</v>
          </cell>
          <cell r="AB2599" t="str">
            <v>Windsor and Maidenhead</v>
          </cell>
          <cell r="AC2599">
            <v>0</v>
          </cell>
          <cell r="AD2599">
            <v>6</v>
          </cell>
          <cell r="AE2599">
            <v>0</v>
          </cell>
          <cell r="AF2599">
            <v>6</v>
          </cell>
          <cell r="AG2599">
            <v>12</v>
          </cell>
          <cell r="AI2599" t="str">
            <v>00ME</v>
          </cell>
          <cell r="AJ2599" t="str">
            <v>Windsor and Maidenhead</v>
          </cell>
          <cell r="AK2599">
            <v>0</v>
          </cell>
          <cell r="AL2599">
            <v>0</v>
          </cell>
        </row>
        <row r="2600">
          <cell r="B2600" t="str">
            <v>00MF</v>
          </cell>
          <cell r="C2600" t="str">
            <v>Wokingham</v>
          </cell>
          <cell r="D2600">
            <v>0</v>
          </cell>
          <cell r="E2600">
            <v>2</v>
          </cell>
          <cell r="F2600">
            <v>8</v>
          </cell>
          <cell r="G2600">
            <v>33</v>
          </cell>
          <cell r="H2600">
            <v>23</v>
          </cell>
          <cell r="I2600">
            <v>0</v>
          </cell>
          <cell r="J2600">
            <v>0</v>
          </cell>
          <cell r="K2600">
            <v>0</v>
          </cell>
          <cell r="L2600">
            <v>66</v>
          </cell>
          <cell r="M2600">
            <v>0</v>
          </cell>
          <cell r="O2600" t="str">
            <v>00MF</v>
          </cell>
          <cell r="P2600" t="str">
            <v>Wokingham</v>
          </cell>
          <cell r="Q2600">
            <v>0</v>
          </cell>
          <cell r="R2600">
            <v>2</v>
          </cell>
          <cell r="S2600">
            <v>8</v>
          </cell>
          <cell r="T2600">
            <v>44</v>
          </cell>
          <cell r="U2600">
            <v>23</v>
          </cell>
          <cell r="V2600">
            <v>0</v>
          </cell>
          <cell r="W2600">
            <v>0</v>
          </cell>
          <cell r="X2600">
            <v>0</v>
          </cell>
          <cell r="Y2600">
            <v>77</v>
          </cell>
          <cell r="AA2600" t="str">
            <v>00MF</v>
          </cell>
          <cell r="AB2600" t="str">
            <v>Wokingham</v>
          </cell>
          <cell r="AC2600">
            <v>0</v>
          </cell>
          <cell r="AD2600">
            <v>8</v>
          </cell>
          <cell r="AE2600">
            <v>0</v>
          </cell>
          <cell r="AF2600">
            <v>8</v>
          </cell>
          <cell r="AG2600">
            <v>16</v>
          </cell>
          <cell r="AI2600" t="str">
            <v>00MF</v>
          </cell>
          <cell r="AJ2600" t="str">
            <v>Wokingham</v>
          </cell>
          <cell r="AK2600">
            <v>0</v>
          </cell>
          <cell r="AL2600">
            <v>0</v>
          </cell>
        </row>
        <row r="2601">
          <cell r="B2601" t="str">
            <v>00MG</v>
          </cell>
          <cell r="C2601" t="str">
            <v>Milton Keynes</v>
          </cell>
          <cell r="D2601">
            <v>23</v>
          </cell>
          <cell r="E2601">
            <v>7</v>
          </cell>
          <cell r="F2601">
            <v>220</v>
          </cell>
          <cell r="G2601">
            <v>101</v>
          </cell>
          <cell r="H2601">
            <v>226</v>
          </cell>
          <cell r="I2601">
            <v>3</v>
          </cell>
          <cell r="J2601">
            <v>0</v>
          </cell>
          <cell r="K2601">
            <v>2</v>
          </cell>
          <cell r="L2601">
            <v>582</v>
          </cell>
          <cell r="M2601">
            <v>2</v>
          </cell>
          <cell r="O2601" t="str">
            <v>00MG</v>
          </cell>
          <cell r="P2601" t="str">
            <v>Milton Keynes</v>
          </cell>
          <cell r="Q2601">
            <v>23</v>
          </cell>
          <cell r="R2601">
            <v>7</v>
          </cell>
          <cell r="S2601">
            <v>220</v>
          </cell>
          <cell r="T2601">
            <v>99</v>
          </cell>
          <cell r="U2601">
            <v>226</v>
          </cell>
          <cell r="V2601">
            <v>3</v>
          </cell>
          <cell r="W2601">
            <v>0</v>
          </cell>
          <cell r="X2601">
            <v>2</v>
          </cell>
          <cell r="Y2601">
            <v>580</v>
          </cell>
          <cell r="AA2601" t="str">
            <v>00MG</v>
          </cell>
          <cell r="AB2601" t="str">
            <v>Milton Keynes</v>
          </cell>
          <cell r="AC2601">
            <v>0</v>
          </cell>
          <cell r="AD2601">
            <v>0</v>
          </cell>
          <cell r="AE2601">
            <v>0</v>
          </cell>
          <cell r="AF2601">
            <v>0</v>
          </cell>
          <cell r="AG2601">
            <v>0</v>
          </cell>
          <cell r="AI2601" t="str">
            <v>00MG</v>
          </cell>
          <cell r="AJ2601" t="str">
            <v>Milton Keynes</v>
          </cell>
          <cell r="AK2601">
            <v>0</v>
          </cell>
          <cell r="AL2601">
            <v>0</v>
          </cell>
        </row>
        <row r="2602">
          <cell r="B2602" t="str">
            <v>00ML</v>
          </cell>
          <cell r="C2602" t="str">
            <v>Brighton and Hove</v>
          </cell>
          <cell r="D2602">
            <v>0</v>
          </cell>
          <cell r="E2602">
            <v>4</v>
          </cell>
          <cell r="F2602">
            <v>105</v>
          </cell>
          <cell r="G2602">
            <v>54</v>
          </cell>
          <cell r="H2602">
            <v>53</v>
          </cell>
          <cell r="I2602">
            <v>0</v>
          </cell>
          <cell r="J2602">
            <v>0</v>
          </cell>
          <cell r="K2602">
            <v>0</v>
          </cell>
          <cell r="L2602">
            <v>216</v>
          </cell>
          <cell r="M2602">
            <v>0</v>
          </cell>
          <cell r="O2602" t="str">
            <v>00ML</v>
          </cell>
          <cell r="P2602" t="str">
            <v>Brighton and Hove</v>
          </cell>
          <cell r="Q2602">
            <v>0</v>
          </cell>
          <cell r="R2602">
            <v>4</v>
          </cell>
          <cell r="S2602">
            <v>105</v>
          </cell>
          <cell r="T2602">
            <v>53</v>
          </cell>
          <cell r="U2602">
            <v>53</v>
          </cell>
          <cell r="V2602">
            <v>0</v>
          </cell>
          <cell r="W2602">
            <v>0</v>
          </cell>
          <cell r="X2602">
            <v>0</v>
          </cell>
          <cell r="Y2602">
            <v>215</v>
          </cell>
          <cell r="AA2602" t="str">
            <v>00ML</v>
          </cell>
          <cell r="AB2602" t="str">
            <v>Brighton and Hove</v>
          </cell>
          <cell r="AC2602">
            <v>0</v>
          </cell>
          <cell r="AD2602">
            <v>0</v>
          </cell>
          <cell r="AE2602">
            <v>0</v>
          </cell>
          <cell r="AF2602">
            <v>0</v>
          </cell>
          <cell r="AG2602">
            <v>0</v>
          </cell>
          <cell r="AI2602" t="str">
            <v>00ML</v>
          </cell>
          <cell r="AJ2602" t="str">
            <v>Brighton and Hove</v>
          </cell>
          <cell r="AK2602">
            <v>0</v>
          </cell>
          <cell r="AL2602">
            <v>0</v>
          </cell>
        </row>
        <row r="2603">
          <cell r="B2603" t="str">
            <v>00MR</v>
          </cell>
          <cell r="C2603" t="str">
            <v>Portsmouth</v>
          </cell>
          <cell r="D2603">
            <v>12</v>
          </cell>
          <cell r="E2603">
            <v>6</v>
          </cell>
          <cell r="F2603">
            <v>91</v>
          </cell>
          <cell r="G2603">
            <v>54</v>
          </cell>
          <cell r="H2603">
            <v>147</v>
          </cell>
          <cell r="I2603">
            <v>3</v>
          </cell>
          <cell r="J2603">
            <v>0</v>
          </cell>
          <cell r="K2603">
            <v>0</v>
          </cell>
          <cell r="L2603">
            <v>313</v>
          </cell>
          <cell r="M2603">
            <v>0</v>
          </cell>
          <cell r="O2603" t="str">
            <v>00MR</v>
          </cell>
          <cell r="P2603" t="str">
            <v>Portsmouth</v>
          </cell>
          <cell r="Q2603">
            <v>12</v>
          </cell>
          <cell r="R2603">
            <v>6</v>
          </cell>
          <cell r="S2603">
            <v>91</v>
          </cell>
          <cell r="T2603">
            <v>47</v>
          </cell>
          <cell r="U2603">
            <v>147</v>
          </cell>
          <cell r="V2603">
            <v>3</v>
          </cell>
          <cell r="W2603">
            <v>0</v>
          </cell>
          <cell r="X2603">
            <v>0</v>
          </cell>
          <cell r="Y2603">
            <v>306</v>
          </cell>
          <cell r="AA2603" t="str">
            <v>00MR</v>
          </cell>
          <cell r="AB2603" t="str">
            <v>Portsmouth</v>
          </cell>
          <cell r="AC2603">
            <v>0</v>
          </cell>
          <cell r="AD2603">
            <v>0</v>
          </cell>
          <cell r="AE2603">
            <v>0</v>
          </cell>
          <cell r="AF2603">
            <v>0</v>
          </cell>
          <cell r="AG2603">
            <v>0</v>
          </cell>
          <cell r="AI2603" t="str">
            <v>00MR</v>
          </cell>
          <cell r="AJ2603" t="str">
            <v>Portsmouth</v>
          </cell>
          <cell r="AK2603">
            <v>0</v>
          </cell>
          <cell r="AL2603">
            <v>0</v>
          </cell>
        </row>
        <row r="2604">
          <cell r="B2604" t="str">
            <v>00MS</v>
          </cell>
          <cell r="C2604" t="str">
            <v>Southampton</v>
          </cell>
          <cell r="D2604">
            <v>15</v>
          </cell>
          <cell r="E2604">
            <v>5</v>
          </cell>
          <cell r="F2604">
            <v>24</v>
          </cell>
          <cell r="G2604">
            <v>56</v>
          </cell>
          <cell r="H2604">
            <v>203</v>
          </cell>
          <cell r="I2604">
            <v>3</v>
          </cell>
          <cell r="J2604">
            <v>0</v>
          </cell>
          <cell r="K2604">
            <v>0</v>
          </cell>
          <cell r="L2604">
            <v>306</v>
          </cell>
          <cell r="M2604">
            <v>0</v>
          </cell>
          <cell r="O2604" t="str">
            <v>00MS</v>
          </cell>
          <cell r="P2604" t="str">
            <v>Southampton</v>
          </cell>
          <cell r="Q2604">
            <v>15</v>
          </cell>
          <cell r="R2604">
            <v>5</v>
          </cell>
          <cell r="S2604">
            <v>24</v>
          </cell>
          <cell r="T2604">
            <v>59</v>
          </cell>
          <cell r="U2604">
            <v>203</v>
          </cell>
          <cell r="V2604">
            <v>3</v>
          </cell>
          <cell r="W2604">
            <v>0</v>
          </cell>
          <cell r="X2604">
            <v>0</v>
          </cell>
          <cell r="Y2604">
            <v>309</v>
          </cell>
          <cell r="AA2604" t="str">
            <v>00MS</v>
          </cell>
          <cell r="AB2604" t="str">
            <v>Southampton</v>
          </cell>
          <cell r="AC2604">
            <v>0</v>
          </cell>
          <cell r="AD2604">
            <v>0</v>
          </cell>
          <cell r="AE2604">
            <v>0</v>
          </cell>
          <cell r="AF2604">
            <v>0</v>
          </cell>
          <cell r="AG2604">
            <v>0</v>
          </cell>
          <cell r="AI2604" t="str">
            <v>00MS</v>
          </cell>
          <cell r="AJ2604" t="str">
            <v>Southampton</v>
          </cell>
          <cell r="AK2604">
            <v>0</v>
          </cell>
          <cell r="AL2604">
            <v>0</v>
          </cell>
        </row>
        <row r="2605">
          <cell r="B2605" t="str">
            <v>00MW</v>
          </cell>
          <cell r="C2605" t="str">
            <v>Isle of Wight</v>
          </cell>
          <cell r="D2605">
            <v>17</v>
          </cell>
          <cell r="E2605">
            <v>0</v>
          </cell>
          <cell r="F2605">
            <v>19</v>
          </cell>
          <cell r="G2605">
            <v>53</v>
          </cell>
          <cell r="H2605">
            <v>101</v>
          </cell>
          <cell r="I2605">
            <v>0</v>
          </cell>
          <cell r="J2605">
            <v>0</v>
          </cell>
          <cell r="K2605">
            <v>0</v>
          </cell>
          <cell r="L2605">
            <v>190</v>
          </cell>
          <cell r="M2605">
            <v>0</v>
          </cell>
          <cell r="O2605" t="str">
            <v>00MW</v>
          </cell>
          <cell r="P2605" t="str">
            <v>Isle of Wight</v>
          </cell>
          <cell r="Q2605">
            <v>17</v>
          </cell>
          <cell r="R2605">
            <v>0</v>
          </cell>
          <cell r="S2605">
            <v>19</v>
          </cell>
          <cell r="T2605">
            <v>53</v>
          </cell>
          <cell r="U2605">
            <v>101</v>
          </cell>
          <cell r="V2605">
            <v>0</v>
          </cell>
          <cell r="W2605">
            <v>0</v>
          </cell>
          <cell r="X2605">
            <v>0</v>
          </cell>
          <cell r="Y2605">
            <v>190</v>
          </cell>
          <cell r="AA2605" t="str">
            <v>00MW</v>
          </cell>
          <cell r="AB2605" t="str">
            <v>Isle of Wight</v>
          </cell>
          <cell r="AC2605">
            <v>0</v>
          </cell>
          <cell r="AD2605">
            <v>0</v>
          </cell>
          <cell r="AE2605">
            <v>0</v>
          </cell>
          <cell r="AF2605">
            <v>0</v>
          </cell>
          <cell r="AG2605">
            <v>0</v>
          </cell>
          <cell r="AI2605" t="str">
            <v>00MW</v>
          </cell>
          <cell r="AJ2605" t="str">
            <v>Isle of Wight</v>
          </cell>
          <cell r="AK2605">
            <v>0</v>
          </cell>
          <cell r="AL2605">
            <v>0</v>
          </cell>
        </row>
        <row r="2606">
          <cell r="B2606" t="str">
            <v>09UC</v>
          </cell>
          <cell r="C2606" t="str">
            <v>Mid Bedfordshire</v>
          </cell>
          <cell r="D2606">
            <v>0</v>
          </cell>
          <cell r="E2606">
            <v>0</v>
          </cell>
          <cell r="F2606">
            <v>52</v>
          </cell>
          <cell r="G2606">
            <v>0</v>
          </cell>
          <cell r="H2606">
            <v>87</v>
          </cell>
          <cell r="I2606">
            <v>0</v>
          </cell>
          <cell r="J2606">
            <v>0</v>
          </cell>
          <cell r="K2606">
            <v>0</v>
          </cell>
          <cell r="L2606">
            <v>139</v>
          </cell>
          <cell r="M2606">
            <v>0</v>
          </cell>
          <cell r="O2606" t="str">
            <v>09UC</v>
          </cell>
          <cell r="P2606" t="str">
            <v>Mid Bedfordshire</v>
          </cell>
          <cell r="Q2606">
            <v>0</v>
          </cell>
          <cell r="R2606">
            <v>0</v>
          </cell>
          <cell r="S2606">
            <v>52</v>
          </cell>
          <cell r="T2606">
            <v>0</v>
          </cell>
          <cell r="U2606">
            <v>87</v>
          </cell>
          <cell r="V2606">
            <v>0</v>
          </cell>
          <cell r="W2606">
            <v>0</v>
          </cell>
          <cell r="X2606">
            <v>0</v>
          </cell>
          <cell r="Y2606">
            <v>139</v>
          </cell>
          <cell r="AA2606" t="str">
            <v>09UC</v>
          </cell>
          <cell r="AB2606" t="str">
            <v>Mid Bedfordshire</v>
          </cell>
          <cell r="AC2606">
            <v>0</v>
          </cell>
          <cell r="AD2606">
            <v>0</v>
          </cell>
          <cell r="AE2606">
            <v>0</v>
          </cell>
          <cell r="AF2606">
            <v>0</v>
          </cell>
          <cell r="AG2606">
            <v>0</v>
          </cell>
          <cell r="AI2606" t="str">
            <v>09UC</v>
          </cell>
          <cell r="AJ2606" t="str">
            <v>Mid Bedfordshire</v>
          </cell>
          <cell r="AK2606">
            <v>0</v>
          </cell>
          <cell r="AL2606">
            <v>0</v>
          </cell>
        </row>
        <row r="2607">
          <cell r="B2607" t="str">
            <v>09UD</v>
          </cell>
          <cell r="C2607" t="str">
            <v>Bedford</v>
          </cell>
          <cell r="D2607">
            <v>4</v>
          </cell>
          <cell r="E2607">
            <v>10</v>
          </cell>
          <cell r="F2607">
            <v>125</v>
          </cell>
          <cell r="G2607">
            <v>49</v>
          </cell>
          <cell r="H2607">
            <v>130</v>
          </cell>
          <cell r="I2607">
            <v>13</v>
          </cell>
          <cell r="J2607">
            <v>1</v>
          </cell>
          <cell r="K2607">
            <v>0</v>
          </cell>
          <cell r="L2607">
            <v>332</v>
          </cell>
          <cell r="M2607">
            <v>1</v>
          </cell>
          <cell r="O2607" t="str">
            <v>09UD</v>
          </cell>
          <cell r="P2607" t="str">
            <v>Bedford</v>
          </cell>
          <cell r="Q2607">
            <v>4</v>
          </cell>
          <cell r="R2607">
            <v>10</v>
          </cell>
          <cell r="S2607">
            <v>125</v>
          </cell>
          <cell r="T2607">
            <v>51</v>
          </cell>
          <cell r="U2607">
            <v>130</v>
          </cell>
          <cell r="V2607">
            <v>13</v>
          </cell>
          <cell r="W2607">
            <v>1</v>
          </cell>
          <cell r="X2607">
            <v>0</v>
          </cell>
          <cell r="Y2607">
            <v>334</v>
          </cell>
          <cell r="AA2607" t="str">
            <v>09UD</v>
          </cell>
          <cell r="AB2607" t="str">
            <v>Bedford</v>
          </cell>
          <cell r="AC2607">
            <v>0</v>
          </cell>
          <cell r="AD2607">
            <v>0</v>
          </cell>
          <cell r="AE2607">
            <v>0</v>
          </cell>
          <cell r="AF2607">
            <v>0</v>
          </cell>
          <cell r="AG2607">
            <v>0</v>
          </cell>
          <cell r="AI2607" t="str">
            <v>09UD</v>
          </cell>
          <cell r="AJ2607" t="str">
            <v>Bedford</v>
          </cell>
          <cell r="AK2607">
            <v>0</v>
          </cell>
          <cell r="AL2607">
            <v>0</v>
          </cell>
        </row>
        <row r="2608">
          <cell r="B2608" t="str">
            <v>09UE</v>
          </cell>
          <cell r="C2608" t="str">
            <v>South Bedfordshire</v>
          </cell>
          <cell r="D2608">
            <v>0</v>
          </cell>
          <cell r="E2608">
            <v>0</v>
          </cell>
          <cell r="F2608">
            <v>5</v>
          </cell>
          <cell r="G2608">
            <v>0</v>
          </cell>
          <cell r="H2608">
            <v>91</v>
          </cell>
          <cell r="I2608">
            <v>0</v>
          </cell>
          <cell r="J2608">
            <v>0</v>
          </cell>
          <cell r="K2608">
            <v>0</v>
          </cell>
          <cell r="L2608">
            <v>96</v>
          </cell>
          <cell r="M2608">
            <v>0</v>
          </cell>
          <cell r="O2608" t="str">
            <v>09UE</v>
          </cell>
          <cell r="P2608" t="str">
            <v>South Bedfordshire</v>
          </cell>
          <cell r="Q2608">
            <v>0</v>
          </cell>
          <cell r="R2608">
            <v>0</v>
          </cell>
          <cell r="S2608">
            <v>5</v>
          </cell>
          <cell r="T2608">
            <v>1</v>
          </cell>
          <cell r="U2608">
            <v>91</v>
          </cell>
          <cell r="V2608">
            <v>0</v>
          </cell>
          <cell r="W2608">
            <v>0</v>
          </cell>
          <cell r="X2608">
            <v>0</v>
          </cell>
          <cell r="Y2608">
            <v>97</v>
          </cell>
          <cell r="AA2608" t="str">
            <v>09UE</v>
          </cell>
          <cell r="AB2608" t="str">
            <v>South Bedfordshire</v>
          </cell>
          <cell r="AC2608">
            <v>0</v>
          </cell>
          <cell r="AD2608">
            <v>0</v>
          </cell>
          <cell r="AE2608">
            <v>0</v>
          </cell>
          <cell r="AF2608">
            <v>0</v>
          </cell>
          <cell r="AG2608">
            <v>0</v>
          </cell>
          <cell r="AI2608" t="str">
            <v>09UE</v>
          </cell>
          <cell r="AJ2608" t="str">
            <v>South Bedfordshire</v>
          </cell>
          <cell r="AK2608">
            <v>0</v>
          </cell>
          <cell r="AL2608">
            <v>0</v>
          </cell>
        </row>
        <row r="2609">
          <cell r="B2609" t="str">
            <v>11UB</v>
          </cell>
          <cell r="C2609" t="str">
            <v>Aylesbury Vale</v>
          </cell>
          <cell r="D2609">
            <v>7</v>
          </cell>
          <cell r="E2609">
            <v>10</v>
          </cell>
          <cell r="F2609">
            <v>115</v>
          </cell>
          <cell r="G2609">
            <v>62</v>
          </cell>
          <cell r="H2609">
            <v>331</v>
          </cell>
          <cell r="I2609">
            <v>10</v>
          </cell>
          <cell r="J2609">
            <v>0</v>
          </cell>
          <cell r="K2609">
            <v>0</v>
          </cell>
          <cell r="L2609">
            <v>535</v>
          </cell>
          <cell r="M2609">
            <v>0</v>
          </cell>
          <cell r="O2609" t="str">
            <v>11UB</v>
          </cell>
          <cell r="P2609" t="str">
            <v>Aylesbury Vale</v>
          </cell>
          <cell r="Q2609">
            <v>7</v>
          </cell>
          <cell r="R2609">
            <v>10</v>
          </cell>
          <cell r="S2609">
            <v>115</v>
          </cell>
          <cell r="T2609">
            <v>75</v>
          </cell>
          <cell r="U2609">
            <v>331</v>
          </cell>
          <cell r="V2609">
            <v>10</v>
          </cell>
          <cell r="W2609">
            <v>0</v>
          </cell>
          <cell r="X2609">
            <v>0</v>
          </cell>
          <cell r="Y2609">
            <v>548</v>
          </cell>
          <cell r="AA2609" t="str">
            <v>11UB</v>
          </cell>
          <cell r="AB2609" t="str">
            <v>Aylesbury Vale</v>
          </cell>
          <cell r="AC2609">
            <v>0</v>
          </cell>
          <cell r="AD2609">
            <v>0</v>
          </cell>
          <cell r="AE2609">
            <v>0</v>
          </cell>
          <cell r="AF2609">
            <v>0</v>
          </cell>
          <cell r="AG2609">
            <v>0</v>
          </cell>
          <cell r="AI2609" t="str">
            <v>11UB</v>
          </cell>
          <cell r="AJ2609" t="str">
            <v>Aylesbury Vale</v>
          </cell>
          <cell r="AK2609">
            <v>8</v>
          </cell>
          <cell r="AL2609">
            <v>0</v>
          </cell>
        </row>
        <row r="2610">
          <cell r="B2610" t="str">
            <v>11UC</v>
          </cell>
          <cell r="C2610" t="str">
            <v>Chiltern</v>
          </cell>
          <cell r="D2610">
            <v>11</v>
          </cell>
          <cell r="E2610">
            <v>0</v>
          </cell>
          <cell r="F2610">
            <v>17</v>
          </cell>
          <cell r="G2610">
            <v>27</v>
          </cell>
          <cell r="H2610">
            <v>0</v>
          </cell>
          <cell r="I2610">
            <v>7</v>
          </cell>
          <cell r="J2610">
            <v>0</v>
          </cell>
          <cell r="K2610">
            <v>0</v>
          </cell>
          <cell r="L2610">
            <v>62</v>
          </cell>
          <cell r="M2610">
            <v>0</v>
          </cell>
          <cell r="O2610" t="str">
            <v>11UC</v>
          </cell>
          <cell r="P2610" t="str">
            <v>Chiltern</v>
          </cell>
          <cell r="Q2610">
            <v>11</v>
          </cell>
          <cell r="R2610">
            <v>0</v>
          </cell>
          <cell r="S2610">
            <v>17</v>
          </cell>
          <cell r="T2610">
            <v>14</v>
          </cell>
          <cell r="U2610">
            <v>0</v>
          </cell>
          <cell r="V2610">
            <v>7</v>
          </cell>
          <cell r="W2610">
            <v>0</v>
          </cell>
          <cell r="X2610">
            <v>0</v>
          </cell>
          <cell r="Y2610">
            <v>49</v>
          </cell>
          <cell r="AA2610" t="str">
            <v>11UC</v>
          </cell>
          <cell r="AB2610" t="str">
            <v>Chiltern</v>
          </cell>
          <cell r="AC2610">
            <v>0</v>
          </cell>
          <cell r="AD2610">
            <v>0</v>
          </cell>
          <cell r="AE2610">
            <v>0</v>
          </cell>
          <cell r="AF2610">
            <v>0</v>
          </cell>
          <cell r="AG2610">
            <v>0</v>
          </cell>
          <cell r="AI2610" t="str">
            <v>11UC</v>
          </cell>
          <cell r="AJ2610" t="str">
            <v>Chiltern</v>
          </cell>
          <cell r="AK2610">
            <v>0</v>
          </cell>
          <cell r="AL2610">
            <v>0</v>
          </cell>
        </row>
        <row r="2611">
          <cell r="B2611" t="str">
            <v>11UE</v>
          </cell>
          <cell r="C2611" t="str">
            <v>South Buckinghamshire</v>
          </cell>
          <cell r="D2611">
            <v>0</v>
          </cell>
          <cell r="E2611">
            <v>0</v>
          </cell>
          <cell r="F2611">
            <v>27</v>
          </cell>
          <cell r="G2611">
            <v>14</v>
          </cell>
          <cell r="H2611">
            <v>5</v>
          </cell>
          <cell r="I2611">
            <v>1</v>
          </cell>
          <cell r="J2611">
            <v>0</v>
          </cell>
          <cell r="K2611">
            <v>0</v>
          </cell>
          <cell r="L2611">
            <v>47</v>
          </cell>
          <cell r="M2611">
            <v>0</v>
          </cell>
          <cell r="O2611" t="str">
            <v>11UE</v>
          </cell>
          <cell r="P2611" t="str">
            <v>South Buckinghamshire</v>
          </cell>
          <cell r="Q2611">
            <v>0</v>
          </cell>
          <cell r="R2611">
            <v>0</v>
          </cell>
          <cell r="S2611">
            <v>27</v>
          </cell>
          <cell r="T2611">
            <v>8</v>
          </cell>
          <cell r="U2611">
            <v>5</v>
          </cell>
          <cell r="V2611">
            <v>1</v>
          </cell>
          <cell r="W2611">
            <v>0</v>
          </cell>
          <cell r="X2611">
            <v>0</v>
          </cell>
          <cell r="Y2611">
            <v>41</v>
          </cell>
          <cell r="AA2611" t="str">
            <v>11UE</v>
          </cell>
          <cell r="AB2611" t="str">
            <v>South Buckinghamshire</v>
          </cell>
          <cell r="AC2611">
            <v>0</v>
          </cell>
          <cell r="AD2611">
            <v>0</v>
          </cell>
          <cell r="AE2611">
            <v>0</v>
          </cell>
          <cell r="AF2611">
            <v>0</v>
          </cell>
          <cell r="AG2611">
            <v>0</v>
          </cell>
          <cell r="AI2611" t="str">
            <v>11UE</v>
          </cell>
          <cell r="AJ2611" t="str">
            <v>South Buckinghamshire</v>
          </cell>
          <cell r="AK2611">
            <v>0</v>
          </cell>
          <cell r="AL2611">
            <v>0</v>
          </cell>
        </row>
        <row r="2612">
          <cell r="B2612" t="str">
            <v>11UF</v>
          </cell>
          <cell r="C2612" t="str">
            <v>Wycombe</v>
          </cell>
          <cell r="D2612">
            <v>0</v>
          </cell>
          <cell r="E2612">
            <v>1</v>
          </cell>
          <cell r="F2612">
            <v>11</v>
          </cell>
          <cell r="G2612">
            <v>63</v>
          </cell>
          <cell r="H2612">
            <v>61</v>
          </cell>
          <cell r="I2612">
            <v>3</v>
          </cell>
          <cell r="J2612">
            <v>0</v>
          </cell>
          <cell r="K2612">
            <v>1</v>
          </cell>
          <cell r="L2612">
            <v>140</v>
          </cell>
          <cell r="M2612">
            <v>1</v>
          </cell>
          <cell r="O2612" t="str">
            <v>11UF</v>
          </cell>
          <cell r="P2612" t="str">
            <v>Wycombe</v>
          </cell>
          <cell r="Q2612">
            <v>0</v>
          </cell>
          <cell r="R2612">
            <v>1</v>
          </cell>
          <cell r="S2612">
            <v>11</v>
          </cell>
          <cell r="T2612">
            <v>70</v>
          </cell>
          <cell r="U2612">
            <v>61</v>
          </cell>
          <cell r="V2612">
            <v>3</v>
          </cell>
          <cell r="W2612">
            <v>0</v>
          </cell>
          <cell r="X2612">
            <v>1</v>
          </cell>
          <cell r="Y2612">
            <v>147</v>
          </cell>
          <cell r="AA2612" t="str">
            <v>11UF</v>
          </cell>
          <cell r="AB2612" t="str">
            <v>Wycombe</v>
          </cell>
          <cell r="AC2612">
            <v>0</v>
          </cell>
          <cell r="AD2612">
            <v>0</v>
          </cell>
          <cell r="AE2612">
            <v>0</v>
          </cell>
          <cell r="AF2612">
            <v>0</v>
          </cell>
          <cell r="AG2612">
            <v>0</v>
          </cell>
          <cell r="AI2612" t="str">
            <v>11UF</v>
          </cell>
          <cell r="AJ2612" t="str">
            <v>Wycombe</v>
          </cell>
          <cell r="AK2612">
            <v>0</v>
          </cell>
          <cell r="AL2612">
            <v>0</v>
          </cell>
        </row>
        <row r="2613">
          <cell r="B2613" t="str">
            <v>12UB</v>
          </cell>
          <cell r="C2613" t="str">
            <v>Cambridge</v>
          </cell>
          <cell r="D2613">
            <v>3</v>
          </cell>
          <cell r="E2613">
            <v>1</v>
          </cell>
          <cell r="F2613">
            <v>46</v>
          </cell>
          <cell r="G2613">
            <v>16</v>
          </cell>
          <cell r="H2613">
            <v>67</v>
          </cell>
          <cell r="I2613">
            <v>0</v>
          </cell>
          <cell r="J2613">
            <v>0</v>
          </cell>
          <cell r="K2613">
            <v>0</v>
          </cell>
          <cell r="L2613">
            <v>133</v>
          </cell>
          <cell r="M2613">
            <v>0</v>
          </cell>
          <cell r="O2613" t="str">
            <v>12UB</v>
          </cell>
          <cell r="P2613" t="str">
            <v>Cambridge</v>
          </cell>
          <cell r="Q2613">
            <v>3</v>
          </cell>
          <cell r="R2613">
            <v>1</v>
          </cell>
          <cell r="S2613">
            <v>46</v>
          </cell>
          <cell r="T2613">
            <v>12</v>
          </cell>
          <cell r="U2613">
            <v>67</v>
          </cell>
          <cell r="V2613">
            <v>0</v>
          </cell>
          <cell r="W2613">
            <v>0</v>
          </cell>
          <cell r="X2613">
            <v>0</v>
          </cell>
          <cell r="Y2613">
            <v>129</v>
          </cell>
          <cell r="AA2613" t="str">
            <v>12UB</v>
          </cell>
          <cell r="AB2613" t="str">
            <v>Cambridge</v>
          </cell>
          <cell r="AC2613">
            <v>0</v>
          </cell>
          <cell r="AD2613">
            <v>9</v>
          </cell>
          <cell r="AE2613">
            <v>0</v>
          </cell>
          <cell r="AF2613">
            <v>9</v>
          </cell>
          <cell r="AG2613">
            <v>18</v>
          </cell>
          <cell r="AI2613" t="str">
            <v>12UB</v>
          </cell>
          <cell r="AJ2613" t="str">
            <v>Cambridge</v>
          </cell>
          <cell r="AK2613">
            <v>0</v>
          </cell>
          <cell r="AL2613">
            <v>0</v>
          </cell>
        </row>
        <row r="2614">
          <cell r="B2614" t="str">
            <v>12UC</v>
          </cell>
          <cell r="C2614" t="str">
            <v>East Cambridgeshire</v>
          </cell>
          <cell r="D2614">
            <v>0</v>
          </cell>
          <cell r="E2614">
            <v>0</v>
          </cell>
          <cell r="F2614">
            <v>47</v>
          </cell>
          <cell r="G2614">
            <v>9</v>
          </cell>
          <cell r="H2614">
            <v>40</v>
          </cell>
          <cell r="I2614">
            <v>0</v>
          </cell>
          <cell r="J2614">
            <v>0</v>
          </cell>
          <cell r="K2614">
            <v>0</v>
          </cell>
          <cell r="L2614">
            <v>96</v>
          </cell>
          <cell r="M2614">
            <v>0</v>
          </cell>
          <cell r="O2614" t="str">
            <v>12UC</v>
          </cell>
          <cell r="P2614" t="str">
            <v>East Cambridgeshire</v>
          </cell>
          <cell r="Q2614">
            <v>0</v>
          </cell>
          <cell r="R2614">
            <v>0</v>
          </cell>
          <cell r="S2614">
            <v>47</v>
          </cell>
          <cell r="T2614">
            <v>11</v>
          </cell>
          <cell r="U2614">
            <v>40</v>
          </cell>
          <cell r="V2614">
            <v>0</v>
          </cell>
          <cell r="W2614">
            <v>0</v>
          </cell>
          <cell r="X2614">
            <v>0</v>
          </cell>
          <cell r="Y2614">
            <v>98</v>
          </cell>
          <cell r="AA2614" t="str">
            <v>12UC</v>
          </cell>
          <cell r="AB2614" t="str">
            <v>East Cambridgeshire</v>
          </cell>
          <cell r="AC2614">
            <v>0</v>
          </cell>
          <cell r="AD2614">
            <v>3</v>
          </cell>
          <cell r="AE2614">
            <v>0</v>
          </cell>
          <cell r="AF2614">
            <v>3</v>
          </cell>
          <cell r="AG2614">
            <v>6</v>
          </cell>
          <cell r="AI2614" t="str">
            <v>12UC</v>
          </cell>
          <cell r="AJ2614" t="str">
            <v>East Cambridgeshire</v>
          </cell>
          <cell r="AK2614">
            <v>0</v>
          </cell>
          <cell r="AL2614">
            <v>0</v>
          </cell>
        </row>
        <row r="2615">
          <cell r="B2615" t="str">
            <v>12UD</v>
          </cell>
          <cell r="C2615" t="str">
            <v>Fenland</v>
          </cell>
          <cell r="D2615">
            <v>0</v>
          </cell>
          <cell r="E2615">
            <v>0</v>
          </cell>
          <cell r="F2615">
            <v>19</v>
          </cell>
          <cell r="G2615">
            <v>12</v>
          </cell>
          <cell r="H2615">
            <v>122</v>
          </cell>
          <cell r="I2615">
            <v>24</v>
          </cell>
          <cell r="J2615">
            <v>0</v>
          </cell>
          <cell r="K2615">
            <v>0</v>
          </cell>
          <cell r="L2615">
            <v>177</v>
          </cell>
          <cell r="M2615">
            <v>0</v>
          </cell>
          <cell r="O2615" t="str">
            <v>12UD</v>
          </cell>
          <cell r="P2615" t="str">
            <v>Fenland</v>
          </cell>
          <cell r="Q2615">
            <v>0</v>
          </cell>
          <cell r="R2615">
            <v>0</v>
          </cell>
          <cell r="S2615">
            <v>19</v>
          </cell>
          <cell r="T2615">
            <v>11</v>
          </cell>
          <cell r="U2615">
            <v>122</v>
          </cell>
          <cell r="V2615">
            <v>24</v>
          </cell>
          <cell r="W2615">
            <v>0</v>
          </cell>
          <cell r="X2615">
            <v>0</v>
          </cell>
          <cell r="Y2615">
            <v>176</v>
          </cell>
          <cell r="AA2615" t="str">
            <v>12UD</v>
          </cell>
          <cell r="AB2615" t="str">
            <v>Fenland</v>
          </cell>
          <cell r="AC2615">
            <v>0</v>
          </cell>
          <cell r="AD2615">
            <v>2</v>
          </cell>
          <cell r="AE2615">
            <v>0</v>
          </cell>
          <cell r="AF2615">
            <v>2</v>
          </cell>
          <cell r="AG2615">
            <v>4</v>
          </cell>
          <cell r="AI2615" t="str">
            <v>12UD</v>
          </cell>
          <cell r="AJ2615" t="str">
            <v>Fenland</v>
          </cell>
          <cell r="AK2615">
            <v>0</v>
          </cell>
          <cell r="AL2615">
            <v>0</v>
          </cell>
        </row>
        <row r="2616">
          <cell r="B2616" t="str">
            <v>12UE</v>
          </cell>
          <cell r="C2616" t="str">
            <v>Huntingdonshire</v>
          </cell>
          <cell r="D2616">
            <v>0</v>
          </cell>
          <cell r="E2616">
            <v>1</v>
          </cell>
          <cell r="F2616">
            <v>98</v>
          </cell>
          <cell r="G2616">
            <v>61</v>
          </cell>
          <cell r="H2616">
            <v>209</v>
          </cell>
          <cell r="I2616">
            <v>0</v>
          </cell>
          <cell r="J2616">
            <v>0</v>
          </cell>
          <cell r="K2616">
            <v>0</v>
          </cell>
          <cell r="L2616">
            <v>369</v>
          </cell>
          <cell r="M2616">
            <v>0</v>
          </cell>
          <cell r="O2616" t="str">
            <v>12UE</v>
          </cell>
          <cell r="P2616" t="str">
            <v>Huntingdonshire</v>
          </cell>
          <cell r="Q2616">
            <v>0</v>
          </cell>
          <cell r="R2616">
            <v>1</v>
          </cell>
          <cell r="S2616">
            <v>98</v>
          </cell>
          <cell r="T2616">
            <v>63</v>
          </cell>
          <cell r="U2616">
            <v>209</v>
          </cell>
          <cell r="V2616">
            <v>0</v>
          </cell>
          <cell r="W2616">
            <v>0</v>
          </cell>
          <cell r="X2616">
            <v>0</v>
          </cell>
          <cell r="Y2616">
            <v>371</v>
          </cell>
          <cell r="AA2616" t="str">
            <v>12UE</v>
          </cell>
          <cell r="AB2616" t="str">
            <v>Huntingdonshire</v>
          </cell>
          <cell r="AC2616">
            <v>0</v>
          </cell>
          <cell r="AD2616">
            <v>5</v>
          </cell>
          <cell r="AE2616">
            <v>0</v>
          </cell>
          <cell r="AF2616">
            <v>5</v>
          </cell>
          <cell r="AG2616">
            <v>10</v>
          </cell>
          <cell r="AI2616" t="str">
            <v>12UE</v>
          </cell>
          <cell r="AJ2616" t="str">
            <v>Huntingdonshire</v>
          </cell>
          <cell r="AK2616">
            <v>0</v>
          </cell>
          <cell r="AL2616">
            <v>0</v>
          </cell>
        </row>
        <row r="2617">
          <cell r="B2617" t="str">
            <v>12UG</v>
          </cell>
          <cell r="C2617" t="str">
            <v>South Cambridgeshire</v>
          </cell>
          <cell r="D2617">
            <v>6</v>
          </cell>
          <cell r="E2617">
            <v>0</v>
          </cell>
          <cell r="F2617">
            <v>111</v>
          </cell>
          <cell r="G2617">
            <v>24</v>
          </cell>
          <cell r="H2617">
            <v>182</v>
          </cell>
          <cell r="I2617">
            <v>0</v>
          </cell>
          <cell r="J2617">
            <v>0</v>
          </cell>
          <cell r="K2617">
            <v>0</v>
          </cell>
          <cell r="L2617">
            <v>323</v>
          </cell>
          <cell r="M2617">
            <v>0</v>
          </cell>
          <cell r="O2617" t="str">
            <v>12UG</v>
          </cell>
          <cell r="P2617" t="str">
            <v>South Cambridgeshire</v>
          </cell>
          <cell r="Q2617">
            <v>6</v>
          </cell>
          <cell r="R2617">
            <v>0</v>
          </cell>
          <cell r="S2617">
            <v>111</v>
          </cell>
          <cell r="T2617">
            <v>25</v>
          </cell>
          <cell r="U2617">
            <v>182</v>
          </cell>
          <cell r="V2617">
            <v>0</v>
          </cell>
          <cell r="W2617">
            <v>0</v>
          </cell>
          <cell r="X2617">
            <v>0</v>
          </cell>
          <cell r="Y2617">
            <v>324</v>
          </cell>
          <cell r="AA2617" t="str">
            <v>12UG</v>
          </cell>
          <cell r="AB2617" t="str">
            <v>South Cambridgeshire</v>
          </cell>
          <cell r="AC2617">
            <v>0</v>
          </cell>
          <cell r="AD2617">
            <v>6</v>
          </cell>
          <cell r="AE2617">
            <v>0</v>
          </cell>
          <cell r="AF2617">
            <v>6</v>
          </cell>
          <cell r="AG2617">
            <v>12</v>
          </cell>
          <cell r="AI2617" t="str">
            <v>12UG</v>
          </cell>
          <cell r="AJ2617" t="str">
            <v>South Cambridgeshire</v>
          </cell>
          <cell r="AK2617">
            <v>0</v>
          </cell>
          <cell r="AL2617">
            <v>0</v>
          </cell>
        </row>
        <row r="2618">
          <cell r="B2618" t="str">
            <v>13UB</v>
          </cell>
          <cell r="C2618" t="str">
            <v>Chester</v>
          </cell>
          <cell r="D2618">
            <v>0</v>
          </cell>
          <cell r="E2618">
            <v>0</v>
          </cell>
          <cell r="F2618">
            <v>2</v>
          </cell>
          <cell r="G2618">
            <v>0</v>
          </cell>
          <cell r="H2618">
            <v>96</v>
          </cell>
          <cell r="I2618">
            <v>0</v>
          </cell>
          <cell r="J2618">
            <v>0</v>
          </cell>
          <cell r="K2618">
            <v>0</v>
          </cell>
          <cell r="L2618">
            <v>98</v>
          </cell>
          <cell r="M2618">
            <v>0</v>
          </cell>
          <cell r="O2618" t="str">
            <v>13UB</v>
          </cell>
          <cell r="P2618" t="str">
            <v>Chester</v>
          </cell>
          <cell r="Q2618">
            <v>0</v>
          </cell>
          <cell r="R2618">
            <v>0</v>
          </cell>
          <cell r="S2618">
            <v>2</v>
          </cell>
          <cell r="T2618">
            <v>0</v>
          </cell>
          <cell r="U2618">
            <v>96</v>
          </cell>
          <cell r="V2618">
            <v>0</v>
          </cell>
          <cell r="W2618">
            <v>0</v>
          </cell>
          <cell r="X2618">
            <v>0</v>
          </cell>
          <cell r="Y2618">
            <v>98</v>
          </cell>
          <cell r="AA2618" t="str">
            <v>13UB</v>
          </cell>
          <cell r="AB2618" t="str">
            <v>Chester</v>
          </cell>
          <cell r="AC2618">
            <v>0</v>
          </cell>
          <cell r="AD2618">
            <v>0</v>
          </cell>
          <cell r="AE2618">
            <v>0</v>
          </cell>
          <cell r="AF2618">
            <v>0</v>
          </cell>
          <cell r="AG2618">
            <v>0</v>
          </cell>
          <cell r="AI2618" t="str">
            <v>13UB</v>
          </cell>
          <cell r="AJ2618" t="str">
            <v>Chester</v>
          </cell>
          <cell r="AK2618">
            <v>0</v>
          </cell>
          <cell r="AL2618">
            <v>0</v>
          </cell>
        </row>
        <row r="2619">
          <cell r="B2619" t="str">
            <v>13UC</v>
          </cell>
          <cell r="C2619" t="str">
            <v>Congleton</v>
          </cell>
          <cell r="D2619">
            <v>0</v>
          </cell>
          <cell r="E2619">
            <v>0</v>
          </cell>
          <cell r="F2619">
            <v>0</v>
          </cell>
          <cell r="G2619">
            <v>0</v>
          </cell>
          <cell r="H2619">
            <v>52</v>
          </cell>
          <cell r="I2619">
            <v>4</v>
          </cell>
          <cell r="J2619">
            <v>0</v>
          </cell>
          <cell r="K2619">
            <v>0</v>
          </cell>
          <cell r="L2619">
            <v>56</v>
          </cell>
          <cell r="M2619">
            <v>0</v>
          </cell>
          <cell r="O2619" t="str">
            <v>13UC</v>
          </cell>
          <cell r="P2619" t="str">
            <v>Congleton</v>
          </cell>
          <cell r="Q2619">
            <v>0</v>
          </cell>
          <cell r="R2619">
            <v>0</v>
          </cell>
          <cell r="S2619">
            <v>0</v>
          </cell>
          <cell r="T2619">
            <v>0</v>
          </cell>
          <cell r="U2619">
            <v>52</v>
          </cell>
          <cell r="V2619">
            <v>4</v>
          </cell>
          <cell r="W2619">
            <v>0</v>
          </cell>
          <cell r="X2619">
            <v>0</v>
          </cell>
          <cell r="Y2619">
            <v>56</v>
          </cell>
          <cell r="AA2619" t="str">
            <v>13UC</v>
          </cell>
          <cell r="AB2619" t="str">
            <v>Congleton</v>
          </cell>
          <cell r="AC2619">
            <v>0</v>
          </cell>
          <cell r="AD2619">
            <v>0</v>
          </cell>
          <cell r="AE2619">
            <v>0</v>
          </cell>
          <cell r="AF2619">
            <v>0</v>
          </cell>
          <cell r="AG2619">
            <v>0</v>
          </cell>
          <cell r="AI2619" t="str">
            <v>13UC</v>
          </cell>
          <cell r="AJ2619" t="str">
            <v>Congleton</v>
          </cell>
          <cell r="AK2619">
            <v>0</v>
          </cell>
          <cell r="AL2619">
            <v>0</v>
          </cell>
        </row>
        <row r="2620">
          <cell r="B2620" t="str">
            <v>13UD</v>
          </cell>
          <cell r="C2620" t="str">
            <v>Crewe and Nantwich</v>
          </cell>
          <cell r="D2620">
            <v>0</v>
          </cell>
          <cell r="E2620">
            <v>0</v>
          </cell>
          <cell r="F2620">
            <v>0</v>
          </cell>
          <cell r="G2620">
            <v>0</v>
          </cell>
          <cell r="H2620">
            <v>60</v>
          </cell>
          <cell r="I2620">
            <v>0</v>
          </cell>
          <cell r="J2620">
            <v>0</v>
          </cell>
          <cell r="K2620">
            <v>0</v>
          </cell>
          <cell r="L2620">
            <v>60</v>
          </cell>
          <cell r="M2620">
            <v>0</v>
          </cell>
          <cell r="O2620" t="str">
            <v>13UD</v>
          </cell>
          <cell r="P2620" t="str">
            <v>Crewe and Nantwich</v>
          </cell>
          <cell r="Q2620">
            <v>0</v>
          </cell>
          <cell r="R2620">
            <v>0</v>
          </cell>
          <cell r="S2620">
            <v>0</v>
          </cell>
          <cell r="T2620">
            <v>0</v>
          </cell>
          <cell r="U2620">
            <v>60</v>
          </cell>
          <cell r="V2620">
            <v>0</v>
          </cell>
          <cell r="W2620">
            <v>0</v>
          </cell>
          <cell r="X2620">
            <v>0</v>
          </cell>
          <cell r="Y2620">
            <v>60</v>
          </cell>
          <cell r="AA2620" t="str">
            <v>13UD</v>
          </cell>
          <cell r="AB2620" t="str">
            <v>Crewe and Nantwich</v>
          </cell>
          <cell r="AC2620">
            <v>0</v>
          </cell>
          <cell r="AD2620">
            <v>0</v>
          </cell>
          <cell r="AE2620">
            <v>0</v>
          </cell>
          <cell r="AF2620">
            <v>0</v>
          </cell>
          <cell r="AG2620">
            <v>0</v>
          </cell>
          <cell r="AI2620" t="str">
            <v>13UD</v>
          </cell>
          <cell r="AJ2620" t="str">
            <v>Crewe and Nantwich</v>
          </cell>
          <cell r="AK2620">
            <v>0</v>
          </cell>
          <cell r="AL2620">
            <v>0</v>
          </cell>
        </row>
        <row r="2621">
          <cell r="B2621" t="str">
            <v>13UE</v>
          </cell>
          <cell r="C2621" t="str">
            <v>Ellesmere Port and Neston</v>
          </cell>
          <cell r="D2621">
            <v>0</v>
          </cell>
          <cell r="E2621">
            <v>0</v>
          </cell>
          <cell r="F2621">
            <v>0</v>
          </cell>
          <cell r="G2621">
            <v>0</v>
          </cell>
          <cell r="H2621">
            <v>10</v>
          </cell>
          <cell r="I2621">
            <v>0</v>
          </cell>
          <cell r="J2621">
            <v>0</v>
          </cell>
          <cell r="K2621">
            <v>0</v>
          </cell>
          <cell r="L2621">
            <v>10</v>
          </cell>
          <cell r="M2621">
            <v>0</v>
          </cell>
          <cell r="O2621" t="str">
            <v>13UE</v>
          </cell>
          <cell r="P2621" t="str">
            <v>Ellesmere Port and Neston</v>
          </cell>
          <cell r="Q2621">
            <v>0</v>
          </cell>
          <cell r="R2621">
            <v>0</v>
          </cell>
          <cell r="S2621">
            <v>0</v>
          </cell>
          <cell r="T2621">
            <v>0</v>
          </cell>
          <cell r="U2621">
            <v>10</v>
          </cell>
          <cell r="V2621">
            <v>0</v>
          </cell>
          <cell r="W2621">
            <v>0</v>
          </cell>
          <cell r="X2621">
            <v>0</v>
          </cell>
          <cell r="Y2621">
            <v>10</v>
          </cell>
          <cell r="AA2621" t="str">
            <v>13UE</v>
          </cell>
          <cell r="AB2621" t="str">
            <v>Ellesmere Port and Neston</v>
          </cell>
          <cell r="AC2621">
            <v>0</v>
          </cell>
          <cell r="AD2621">
            <v>0</v>
          </cell>
          <cell r="AE2621">
            <v>0</v>
          </cell>
          <cell r="AF2621">
            <v>0</v>
          </cell>
          <cell r="AG2621">
            <v>0</v>
          </cell>
          <cell r="AI2621" t="str">
            <v>13UE</v>
          </cell>
          <cell r="AJ2621" t="str">
            <v>Ellesmere Port and Neston</v>
          </cell>
          <cell r="AK2621">
            <v>0</v>
          </cell>
          <cell r="AL2621">
            <v>0</v>
          </cell>
        </row>
        <row r="2622">
          <cell r="B2622" t="str">
            <v>13UG</v>
          </cell>
          <cell r="C2622" t="str">
            <v>Macclesfield</v>
          </cell>
          <cell r="D2622">
            <v>0</v>
          </cell>
          <cell r="E2622">
            <v>0</v>
          </cell>
          <cell r="F2622">
            <v>0</v>
          </cell>
          <cell r="G2622">
            <v>0</v>
          </cell>
          <cell r="H2622">
            <v>116</v>
          </cell>
          <cell r="I2622">
            <v>0</v>
          </cell>
          <cell r="J2622">
            <v>0</v>
          </cell>
          <cell r="K2622">
            <v>0</v>
          </cell>
          <cell r="L2622">
            <v>116</v>
          </cell>
          <cell r="M2622">
            <v>0</v>
          </cell>
          <cell r="O2622" t="str">
            <v>13UG</v>
          </cell>
          <cell r="P2622" t="str">
            <v>Macclesfield</v>
          </cell>
          <cell r="Q2622">
            <v>0</v>
          </cell>
          <cell r="R2622">
            <v>0</v>
          </cell>
          <cell r="S2622">
            <v>0</v>
          </cell>
          <cell r="T2622">
            <v>0</v>
          </cell>
          <cell r="U2622">
            <v>116</v>
          </cell>
          <cell r="V2622">
            <v>0</v>
          </cell>
          <cell r="W2622">
            <v>0</v>
          </cell>
          <cell r="X2622">
            <v>0</v>
          </cell>
          <cell r="Y2622">
            <v>116</v>
          </cell>
          <cell r="AA2622" t="str">
            <v>13UG</v>
          </cell>
          <cell r="AB2622" t="str">
            <v>Macclesfield</v>
          </cell>
          <cell r="AC2622">
            <v>0</v>
          </cell>
          <cell r="AD2622">
            <v>0</v>
          </cell>
          <cell r="AE2622">
            <v>0</v>
          </cell>
          <cell r="AF2622">
            <v>0</v>
          </cell>
          <cell r="AG2622">
            <v>0</v>
          </cell>
          <cell r="AI2622" t="str">
            <v>13UG</v>
          </cell>
          <cell r="AJ2622" t="str">
            <v>Macclesfield</v>
          </cell>
          <cell r="AK2622">
            <v>0</v>
          </cell>
          <cell r="AL2622">
            <v>0</v>
          </cell>
        </row>
        <row r="2623">
          <cell r="B2623" t="str">
            <v>13UH</v>
          </cell>
          <cell r="C2623" t="str">
            <v>Vale Royal</v>
          </cell>
          <cell r="D2623">
            <v>0</v>
          </cell>
          <cell r="E2623">
            <v>0</v>
          </cell>
          <cell r="F2623">
            <v>0</v>
          </cell>
          <cell r="G2623">
            <v>0</v>
          </cell>
          <cell r="H2623">
            <v>11</v>
          </cell>
          <cell r="I2623">
            <v>0</v>
          </cell>
          <cell r="J2623">
            <v>0</v>
          </cell>
          <cell r="K2623">
            <v>0</v>
          </cell>
          <cell r="L2623">
            <v>11</v>
          </cell>
          <cell r="M2623">
            <v>0</v>
          </cell>
          <cell r="O2623" t="str">
            <v>13UH</v>
          </cell>
          <cell r="P2623" t="str">
            <v>Vale Royal</v>
          </cell>
          <cell r="Q2623">
            <v>0</v>
          </cell>
          <cell r="R2623">
            <v>0</v>
          </cell>
          <cell r="S2623">
            <v>0</v>
          </cell>
          <cell r="T2623">
            <v>0</v>
          </cell>
          <cell r="U2623">
            <v>11</v>
          </cell>
          <cell r="V2623">
            <v>0</v>
          </cell>
          <cell r="W2623">
            <v>0</v>
          </cell>
          <cell r="X2623">
            <v>0</v>
          </cell>
          <cell r="Y2623">
            <v>11</v>
          </cell>
          <cell r="AA2623" t="str">
            <v>13UH</v>
          </cell>
          <cell r="AB2623" t="str">
            <v>Vale Royal</v>
          </cell>
          <cell r="AC2623">
            <v>0</v>
          </cell>
          <cell r="AD2623">
            <v>0</v>
          </cell>
          <cell r="AE2623">
            <v>0</v>
          </cell>
          <cell r="AF2623">
            <v>0</v>
          </cell>
          <cell r="AG2623">
            <v>0</v>
          </cell>
          <cell r="AI2623" t="str">
            <v>13UH</v>
          </cell>
          <cell r="AJ2623" t="str">
            <v>Vale Royal</v>
          </cell>
          <cell r="AK2623">
            <v>0</v>
          </cell>
          <cell r="AL2623">
            <v>0</v>
          </cell>
        </row>
        <row r="2624">
          <cell r="B2624" t="str">
            <v>15UB</v>
          </cell>
          <cell r="C2624" t="str">
            <v>Caradon</v>
          </cell>
          <cell r="D2624">
            <v>0</v>
          </cell>
          <cell r="E2624">
            <v>0</v>
          </cell>
          <cell r="F2624">
            <v>4</v>
          </cell>
          <cell r="G2624">
            <v>1</v>
          </cell>
          <cell r="H2624">
            <v>44</v>
          </cell>
          <cell r="I2624">
            <v>0</v>
          </cell>
          <cell r="J2624">
            <v>0</v>
          </cell>
          <cell r="K2624">
            <v>0</v>
          </cell>
          <cell r="L2624">
            <v>49</v>
          </cell>
          <cell r="M2624">
            <v>0</v>
          </cell>
          <cell r="O2624" t="str">
            <v>15UB</v>
          </cell>
          <cell r="P2624" t="str">
            <v>Caradon</v>
          </cell>
          <cell r="Q2624">
            <v>0</v>
          </cell>
          <cell r="R2624">
            <v>0</v>
          </cell>
          <cell r="S2624">
            <v>4</v>
          </cell>
          <cell r="T2624">
            <v>1</v>
          </cell>
          <cell r="U2624">
            <v>44</v>
          </cell>
          <cell r="V2624">
            <v>0</v>
          </cell>
          <cell r="W2624">
            <v>0</v>
          </cell>
          <cell r="X2624">
            <v>0</v>
          </cell>
          <cell r="Y2624">
            <v>49</v>
          </cell>
          <cell r="AA2624" t="str">
            <v>15UB</v>
          </cell>
          <cell r="AB2624" t="str">
            <v>Caradon</v>
          </cell>
          <cell r="AC2624">
            <v>0</v>
          </cell>
          <cell r="AD2624">
            <v>0</v>
          </cell>
          <cell r="AE2624">
            <v>0</v>
          </cell>
          <cell r="AF2624">
            <v>0</v>
          </cell>
          <cell r="AG2624">
            <v>0</v>
          </cell>
          <cell r="AI2624" t="str">
            <v>15UB</v>
          </cell>
          <cell r="AJ2624" t="str">
            <v>Caradon</v>
          </cell>
          <cell r="AK2624">
            <v>0</v>
          </cell>
          <cell r="AL2624">
            <v>0</v>
          </cell>
        </row>
        <row r="2625">
          <cell r="B2625" t="str">
            <v>15UC</v>
          </cell>
          <cell r="C2625" t="str">
            <v>Carrick</v>
          </cell>
          <cell r="D2625">
            <v>0</v>
          </cell>
          <cell r="E2625">
            <v>0</v>
          </cell>
          <cell r="F2625">
            <v>30</v>
          </cell>
          <cell r="G2625">
            <v>0</v>
          </cell>
          <cell r="H2625">
            <v>40</v>
          </cell>
          <cell r="I2625">
            <v>0</v>
          </cell>
          <cell r="J2625">
            <v>0</v>
          </cell>
          <cell r="K2625">
            <v>0</v>
          </cell>
          <cell r="L2625">
            <v>70</v>
          </cell>
          <cell r="M2625">
            <v>0</v>
          </cell>
          <cell r="O2625" t="str">
            <v>15UC</v>
          </cell>
          <cell r="P2625" t="str">
            <v>Carrick</v>
          </cell>
          <cell r="Q2625">
            <v>0</v>
          </cell>
          <cell r="R2625">
            <v>0</v>
          </cell>
          <cell r="S2625">
            <v>30</v>
          </cell>
          <cell r="T2625">
            <v>0</v>
          </cell>
          <cell r="U2625">
            <v>40</v>
          </cell>
          <cell r="V2625">
            <v>0</v>
          </cell>
          <cell r="W2625">
            <v>0</v>
          </cell>
          <cell r="X2625">
            <v>0</v>
          </cell>
          <cell r="Y2625">
            <v>70</v>
          </cell>
          <cell r="AA2625" t="str">
            <v>15UC</v>
          </cell>
          <cell r="AB2625" t="str">
            <v>Carrick</v>
          </cell>
          <cell r="AC2625">
            <v>0</v>
          </cell>
          <cell r="AD2625">
            <v>0</v>
          </cell>
          <cell r="AE2625">
            <v>0</v>
          </cell>
          <cell r="AF2625">
            <v>0</v>
          </cell>
          <cell r="AG2625">
            <v>0</v>
          </cell>
          <cell r="AI2625" t="str">
            <v>15UC</v>
          </cell>
          <cell r="AJ2625" t="str">
            <v>Carrick</v>
          </cell>
          <cell r="AK2625">
            <v>0</v>
          </cell>
          <cell r="AL2625">
            <v>0</v>
          </cell>
        </row>
        <row r="2626">
          <cell r="B2626" t="str">
            <v>15UD</v>
          </cell>
          <cell r="C2626" t="str">
            <v>Kerrier</v>
          </cell>
          <cell r="D2626">
            <v>0</v>
          </cell>
          <cell r="E2626">
            <v>0</v>
          </cell>
          <cell r="F2626">
            <v>6</v>
          </cell>
          <cell r="G2626">
            <v>0</v>
          </cell>
          <cell r="H2626">
            <v>18</v>
          </cell>
          <cell r="I2626">
            <v>0</v>
          </cell>
          <cell r="J2626">
            <v>0</v>
          </cell>
          <cell r="K2626">
            <v>0</v>
          </cell>
          <cell r="L2626">
            <v>24</v>
          </cell>
          <cell r="M2626">
            <v>0</v>
          </cell>
          <cell r="O2626" t="str">
            <v>15UD</v>
          </cell>
          <cell r="P2626" t="str">
            <v>Kerrier</v>
          </cell>
          <cell r="Q2626">
            <v>0</v>
          </cell>
          <cell r="R2626">
            <v>0</v>
          </cell>
          <cell r="S2626">
            <v>6</v>
          </cell>
          <cell r="T2626">
            <v>0</v>
          </cell>
          <cell r="U2626">
            <v>18</v>
          </cell>
          <cell r="V2626">
            <v>0</v>
          </cell>
          <cell r="W2626">
            <v>0</v>
          </cell>
          <cell r="X2626">
            <v>0</v>
          </cell>
          <cell r="Y2626">
            <v>24</v>
          </cell>
          <cell r="AA2626" t="str">
            <v>15UD</v>
          </cell>
          <cell r="AB2626" t="str">
            <v>Kerrier</v>
          </cell>
          <cell r="AC2626">
            <v>0</v>
          </cell>
          <cell r="AD2626">
            <v>0</v>
          </cell>
          <cell r="AE2626">
            <v>0</v>
          </cell>
          <cell r="AF2626">
            <v>0</v>
          </cell>
          <cell r="AG2626">
            <v>0</v>
          </cell>
          <cell r="AI2626" t="str">
            <v>15UD</v>
          </cell>
          <cell r="AJ2626" t="str">
            <v>Kerrier</v>
          </cell>
          <cell r="AK2626">
            <v>0</v>
          </cell>
          <cell r="AL2626">
            <v>0</v>
          </cell>
        </row>
        <row r="2627">
          <cell r="B2627" t="str">
            <v>15UE</v>
          </cell>
          <cell r="C2627" t="str">
            <v>North Cornwall</v>
          </cell>
          <cell r="D2627">
            <v>0</v>
          </cell>
          <cell r="E2627">
            <v>0</v>
          </cell>
          <cell r="F2627">
            <v>14</v>
          </cell>
          <cell r="G2627">
            <v>0</v>
          </cell>
          <cell r="H2627">
            <v>102</v>
          </cell>
          <cell r="I2627">
            <v>6</v>
          </cell>
          <cell r="J2627">
            <v>0</v>
          </cell>
          <cell r="K2627">
            <v>0</v>
          </cell>
          <cell r="L2627">
            <v>122</v>
          </cell>
          <cell r="M2627">
            <v>0</v>
          </cell>
          <cell r="O2627" t="str">
            <v>15UE</v>
          </cell>
          <cell r="P2627" t="str">
            <v>North Cornwall</v>
          </cell>
          <cell r="Q2627">
            <v>0</v>
          </cell>
          <cell r="R2627">
            <v>0</v>
          </cell>
          <cell r="S2627">
            <v>14</v>
          </cell>
          <cell r="T2627">
            <v>0</v>
          </cell>
          <cell r="U2627">
            <v>102</v>
          </cell>
          <cell r="V2627">
            <v>6</v>
          </cell>
          <cell r="W2627">
            <v>0</v>
          </cell>
          <cell r="X2627">
            <v>0</v>
          </cell>
          <cell r="Y2627">
            <v>122</v>
          </cell>
          <cell r="AA2627" t="str">
            <v>15UE</v>
          </cell>
          <cell r="AB2627" t="str">
            <v>North Cornwall</v>
          </cell>
          <cell r="AC2627">
            <v>0</v>
          </cell>
          <cell r="AD2627">
            <v>0</v>
          </cell>
          <cell r="AE2627">
            <v>0</v>
          </cell>
          <cell r="AF2627">
            <v>0</v>
          </cell>
          <cell r="AG2627">
            <v>0</v>
          </cell>
          <cell r="AI2627" t="str">
            <v>15UE</v>
          </cell>
          <cell r="AJ2627" t="str">
            <v>North Cornwall</v>
          </cell>
          <cell r="AK2627">
            <v>0</v>
          </cell>
          <cell r="AL2627">
            <v>0</v>
          </cell>
        </row>
        <row r="2628">
          <cell r="B2628" t="str">
            <v>15UF</v>
          </cell>
          <cell r="C2628" t="str">
            <v>Penwith</v>
          </cell>
          <cell r="D2628">
            <v>0</v>
          </cell>
          <cell r="E2628">
            <v>0</v>
          </cell>
          <cell r="F2628">
            <v>12</v>
          </cell>
          <cell r="G2628">
            <v>0</v>
          </cell>
          <cell r="H2628">
            <v>41</v>
          </cell>
          <cell r="I2628">
            <v>0</v>
          </cell>
          <cell r="J2628">
            <v>0</v>
          </cell>
          <cell r="K2628">
            <v>0</v>
          </cell>
          <cell r="L2628">
            <v>53</v>
          </cell>
          <cell r="M2628">
            <v>0</v>
          </cell>
          <cell r="O2628" t="str">
            <v>15UF</v>
          </cell>
          <cell r="P2628" t="str">
            <v>Penwith</v>
          </cell>
          <cell r="Q2628">
            <v>0</v>
          </cell>
          <cell r="R2628">
            <v>0</v>
          </cell>
          <cell r="S2628">
            <v>12</v>
          </cell>
          <cell r="T2628">
            <v>0</v>
          </cell>
          <cell r="U2628">
            <v>41</v>
          </cell>
          <cell r="V2628">
            <v>0</v>
          </cell>
          <cell r="W2628">
            <v>0</v>
          </cell>
          <cell r="X2628">
            <v>0</v>
          </cell>
          <cell r="Y2628">
            <v>53</v>
          </cell>
          <cell r="AA2628" t="str">
            <v>15UF</v>
          </cell>
          <cell r="AB2628" t="str">
            <v>Penwith</v>
          </cell>
          <cell r="AC2628">
            <v>0</v>
          </cell>
          <cell r="AD2628">
            <v>0</v>
          </cell>
          <cell r="AE2628">
            <v>0</v>
          </cell>
          <cell r="AF2628">
            <v>0</v>
          </cell>
          <cell r="AG2628">
            <v>0</v>
          </cell>
          <cell r="AI2628" t="str">
            <v>15UF</v>
          </cell>
          <cell r="AJ2628" t="str">
            <v>Penwith</v>
          </cell>
          <cell r="AK2628">
            <v>0</v>
          </cell>
          <cell r="AL2628">
            <v>0</v>
          </cell>
        </row>
        <row r="2629">
          <cell r="B2629" t="str">
            <v>15UG</v>
          </cell>
          <cell r="C2629" t="str">
            <v>Restormel</v>
          </cell>
          <cell r="D2629">
            <v>0</v>
          </cell>
          <cell r="E2629">
            <v>0</v>
          </cell>
          <cell r="F2629">
            <v>8</v>
          </cell>
          <cell r="G2629">
            <v>0</v>
          </cell>
          <cell r="H2629">
            <v>61</v>
          </cell>
          <cell r="I2629">
            <v>0</v>
          </cell>
          <cell r="J2629">
            <v>0</v>
          </cell>
          <cell r="K2629">
            <v>0</v>
          </cell>
          <cell r="L2629">
            <v>69</v>
          </cell>
          <cell r="M2629">
            <v>0</v>
          </cell>
          <cell r="O2629" t="str">
            <v>15UG</v>
          </cell>
          <cell r="P2629" t="str">
            <v>Restormel</v>
          </cell>
          <cell r="Q2629">
            <v>0</v>
          </cell>
          <cell r="R2629">
            <v>0</v>
          </cell>
          <cell r="S2629">
            <v>8</v>
          </cell>
          <cell r="T2629">
            <v>0</v>
          </cell>
          <cell r="U2629">
            <v>61</v>
          </cell>
          <cell r="V2629">
            <v>0</v>
          </cell>
          <cell r="W2629">
            <v>0</v>
          </cell>
          <cell r="X2629">
            <v>0</v>
          </cell>
          <cell r="Y2629">
            <v>69</v>
          </cell>
          <cell r="AA2629" t="str">
            <v>15UG</v>
          </cell>
          <cell r="AB2629" t="str">
            <v>Restormel</v>
          </cell>
          <cell r="AC2629">
            <v>0</v>
          </cell>
          <cell r="AD2629">
            <v>0</v>
          </cell>
          <cell r="AE2629">
            <v>0</v>
          </cell>
          <cell r="AF2629">
            <v>0</v>
          </cell>
          <cell r="AG2629">
            <v>0</v>
          </cell>
          <cell r="AI2629" t="str">
            <v>15UG</v>
          </cell>
          <cell r="AJ2629" t="str">
            <v>Restormel</v>
          </cell>
          <cell r="AK2629">
            <v>0</v>
          </cell>
          <cell r="AL2629">
            <v>0</v>
          </cell>
        </row>
        <row r="2630">
          <cell r="B2630" t="str">
            <v>16UB</v>
          </cell>
          <cell r="C2630" t="str">
            <v>Allerdale</v>
          </cell>
          <cell r="D2630">
            <v>0</v>
          </cell>
          <cell r="E2630">
            <v>0</v>
          </cell>
          <cell r="F2630">
            <v>18</v>
          </cell>
          <cell r="G2630">
            <v>0</v>
          </cell>
          <cell r="H2630">
            <v>57</v>
          </cell>
          <cell r="I2630">
            <v>23</v>
          </cell>
          <cell r="J2630">
            <v>1</v>
          </cell>
          <cell r="K2630">
            <v>4</v>
          </cell>
          <cell r="L2630">
            <v>103</v>
          </cell>
          <cell r="M2630">
            <v>5</v>
          </cell>
          <cell r="O2630" t="str">
            <v>16UB</v>
          </cell>
          <cell r="P2630" t="str">
            <v>Allerdale</v>
          </cell>
          <cell r="Q2630">
            <v>0</v>
          </cell>
          <cell r="R2630">
            <v>0</v>
          </cell>
          <cell r="S2630">
            <v>18</v>
          </cell>
          <cell r="T2630">
            <v>0</v>
          </cell>
          <cell r="U2630">
            <v>57</v>
          </cell>
          <cell r="V2630">
            <v>23</v>
          </cell>
          <cell r="W2630">
            <v>1</v>
          </cell>
          <cell r="X2630">
            <v>4</v>
          </cell>
          <cell r="Y2630">
            <v>103</v>
          </cell>
          <cell r="AA2630" t="str">
            <v>16UB</v>
          </cell>
          <cell r="AB2630" t="str">
            <v>Allerdale</v>
          </cell>
          <cell r="AC2630">
            <v>0</v>
          </cell>
          <cell r="AD2630">
            <v>0</v>
          </cell>
          <cell r="AE2630">
            <v>0</v>
          </cell>
          <cell r="AF2630">
            <v>0</v>
          </cell>
          <cell r="AG2630">
            <v>0</v>
          </cell>
          <cell r="AI2630" t="str">
            <v>16UB</v>
          </cell>
          <cell r="AJ2630" t="str">
            <v>Allerdale</v>
          </cell>
          <cell r="AK2630">
            <v>0</v>
          </cell>
          <cell r="AL2630">
            <v>0</v>
          </cell>
        </row>
        <row r="2631">
          <cell r="B2631" t="str">
            <v>16UD</v>
          </cell>
          <cell r="C2631" t="str">
            <v>Carlisle</v>
          </cell>
          <cell r="D2631">
            <v>0</v>
          </cell>
          <cell r="E2631">
            <v>3</v>
          </cell>
          <cell r="F2631">
            <v>17</v>
          </cell>
          <cell r="G2631">
            <v>0</v>
          </cell>
          <cell r="H2631">
            <v>8</v>
          </cell>
          <cell r="I2631">
            <v>7</v>
          </cell>
          <cell r="J2631">
            <v>2</v>
          </cell>
          <cell r="K2631">
            <v>0</v>
          </cell>
          <cell r="L2631">
            <v>37</v>
          </cell>
          <cell r="M2631">
            <v>2</v>
          </cell>
          <cell r="O2631" t="str">
            <v>16UD</v>
          </cell>
          <cell r="P2631" t="str">
            <v>Carlisle</v>
          </cell>
          <cell r="Q2631">
            <v>0</v>
          </cell>
          <cell r="R2631">
            <v>3</v>
          </cell>
          <cell r="S2631">
            <v>17</v>
          </cell>
          <cell r="T2631">
            <v>0</v>
          </cell>
          <cell r="U2631">
            <v>8</v>
          </cell>
          <cell r="V2631">
            <v>7</v>
          </cell>
          <cell r="W2631">
            <v>2</v>
          </cell>
          <cell r="X2631">
            <v>0</v>
          </cell>
          <cell r="Y2631">
            <v>37</v>
          </cell>
          <cell r="AA2631" t="str">
            <v>16UD</v>
          </cell>
          <cell r="AB2631" t="str">
            <v>Carlisle</v>
          </cell>
          <cell r="AC2631">
            <v>0</v>
          </cell>
          <cell r="AD2631">
            <v>0</v>
          </cell>
          <cell r="AE2631">
            <v>0</v>
          </cell>
          <cell r="AF2631">
            <v>0</v>
          </cell>
          <cell r="AG2631">
            <v>0</v>
          </cell>
          <cell r="AI2631" t="str">
            <v>16UD</v>
          </cell>
          <cell r="AJ2631" t="str">
            <v>Carlisle</v>
          </cell>
          <cell r="AK2631">
            <v>0</v>
          </cell>
          <cell r="AL2631">
            <v>0</v>
          </cell>
        </row>
        <row r="2632">
          <cell r="B2632" t="str">
            <v>16UE</v>
          </cell>
          <cell r="C2632" t="str">
            <v>Copeland</v>
          </cell>
          <cell r="D2632">
            <v>0</v>
          </cell>
          <cell r="E2632">
            <v>0</v>
          </cell>
          <cell r="F2632">
            <v>1</v>
          </cell>
          <cell r="G2632">
            <v>0</v>
          </cell>
          <cell r="H2632">
            <v>36</v>
          </cell>
          <cell r="I2632">
            <v>0</v>
          </cell>
          <cell r="J2632">
            <v>0</v>
          </cell>
          <cell r="K2632">
            <v>2</v>
          </cell>
          <cell r="L2632">
            <v>39</v>
          </cell>
          <cell r="M2632">
            <v>2</v>
          </cell>
          <cell r="O2632" t="str">
            <v>16UE</v>
          </cell>
          <cell r="P2632" t="str">
            <v>Copeland</v>
          </cell>
          <cell r="Q2632">
            <v>0</v>
          </cell>
          <cell r="R2632">
            <v>0</v>
          </cell>
          <cell r="S2632">
            <v>1</v>
          </cell>
          <cell r="T2632">
            <v>0</v>
          </cell>
          <cell r="U2632">
            <v>36</v>
          </cell>
          <cell r="V2632">
            <v>0</v>
          </cell>
          <cell r="W2632">
            <v>0</v>
          </cell>
          <cell r="X2632">
            <v>2</v>
          </cell>
          <cell r="Y2632">
            <v>39</v>
          </cell>
          <cell r="AA2632" t="str">
            <v>16UE</v>
          </cell>
          <cell r="AB2632" t="str">
            <v>Copeland</v>
          </cell>
          <cell r="AC2632">
            <v>0</v>
          </cell>
          <cell r="AD2632">
            <v>0</v>
          </cell>
          <cell r="AE2632">
            <v>0</v>
          </cell>
          <cell r="AF2632">
            <v>0</v>
          </cell>
          <cell r="AG2632">
            <v>0</v>
          </cell>
          <cell r="AI2632" t="str">
            <v>16UE</v>
          </cell>
          <cell r="AJ2632" t="str">
            <v>Copeland</v>
          </cell>
          <cell r="AK2632">
            <v>0</v>
          </cell>
          <cell r="AL2632">
            <v>0</v>
          </cell>
        </row>
        <row r="2633">
          <cell r="B2633" t="str">
            <v>16UF</v>
          </cell>
          <cell r="C2633" t="str">
            <v>Eden</v>
          </cell>
          <cell r="D2633">
            <v>0</v>
          </cell>
          <cell r="E2633">
            <v>0</v>
          </cell>
          <cell r="F2633">
            <v>1</v>
          </cell>
          <cell r="G2633">
            <v>2</v>
          </cell>
          <cell r="H2633">
            <v>18</v>
          </cell>
          <cell r="I2633">
            <v>24</v>
          </cell>
          <cell r="J2633">
            <v>0</v>
          </cell>
          <cell r="K2633">
            <v>0</v>
          </cell>
          <cell r="L2633">
            <v>45</v>
          </cell>
          <cell r="M2633">
            <v>0</v>
          </cell>
          <cell r="O2633" t="str">
            <v>16UF</v>
          </cell>
          <cell r="P2633" t="str">
            <v>Eden</v>
          </cell>
          <cell r="Q2633">
            <v>0</v>
          </cell>
          <cell r="R2633">
            <v>0</v>
          </cell>
          <cell r="S2633">
            <v>1</v>
          </cell>
          <cell r="T2633">
            <v>2</v>
          </cell>
          <cell r="U2633">
            <v>18</v>
          </cell>
          <cell r="V2633">
            <v>24</v>
          </cell>
          <cell r="W2633">
            <v>0</v>
          </cell>
          <cell r="X2633">
            <v>0</v>
          </cell>
          <cell r="Y2633">
            <v>45</v>
          </cell>
          <cell r="AA2633" t="str">
            <v>16UF</v>
          </cell>
          <cell r="AB2633" t="str">
            <v>Eden</v>
          </cell>
          <cell r="AC2633">
            <v>0</v>
          </cell>
          <cell r="AD2633">
            <v>0</v>
          </cell>
          <cell r="AE2633">
            <v>0</v>
          </cell>
          <cell r="AF2633">
            <v>0</v>
          </cell>
          <cell r="AG2633">
            <v>0</v>
          </cell>
          <cell r="AI2633" t="str">
            <v>16UF</v>
          </cell>
          <cell r="AJ2633" t="str">
            <v>Eden</v>
          </cell>
          <cell r="AK2633">
            <v>0</v>
          </cell>
          <cell r="AL2633">
            <v>0</v>
          </cell>
        </row>
        <row r="2634">
          <cell r="B2634" t="str">
            <v>16UG</v>
          </cell>
          <cell r="C2634" t="str">
            <v>South Lakeland</v>
          </cell>
          <cell r="D2634">
            <v>0</v>
          </cell>
          <cell r="E2634">
            <v>0</v>
          </cell>
          <cell r="F2634">
            <v>12</v>
          </cell>
          <cell r="G2634">
            <v>1</v>
          </cell>
          <cell r="H2634">
            <v>20</v>
          </cell>
          <cell r="I2634">
            <v>3</v>
          </cell>
          <cell r="J2634">
            <v>0</v>
          </cell>
          <cell r="K2634">
            <v>0</v>
          </cell>
          <cell r="L2634">
            <v>36</v>
          </cell>
          <cell r="M2634">
            <v>0</v>
          </cell>
          <cell r="O2634" t="str">
            <v>16UG</v>
          </cell>
          <cell r="P2634" t="str">
            <v>South Lakeland</v>
          </cell>
          <cell r="Q2634">
            <v>0</v>
          </cell>
          <cell r="R2634">
            <v>0</v>
          </cell>
          <cell r="S2634">
            <v>12</v>
          </cell>
          <cell r="T2634">
            <v>1</v>
          </cell>
          <cell r="U2634">
            <v>20</v>
          </cell>
          <cell r="V2634">
            <v>3</v>
          </cell>
          <cell r="W2634">
            <v>0</v>
          </cell>
          <cell r="X2634">
            <v>0</v>
          </cell>
          <cell r="Y2634">
            <v>36</v>
          </cell>
          <cell r="AA2634" t="str">
            <v>16UG</v>
          </cell>
          <cell r="AB2634" t="str">
            <v>South Lakeland</v>
          </cell>
          <cell r="AC2634">
            <v>0</v>
          </cell>
          <cell r="AD2634">
            <v>0</v>
          </cell>
          <cell r="AE2634">
            <v>0</v>
          </cell>
          <cell r="AF2634">
            <v>0</v>
          </cell>
          <cell r="AG2634">
            <v>0</v>
          </cell>
          <cell r="AI2634" t="str">
            <v>16UG</v>
          </cell>
          <cell r="AJ2634" t="str">
            <v>South Lakeland</v>
          </cell>
          <cell r="AK2634">
            <v>0</v>
          </cell>
          <cell r="AL2634">
            <v>0</v>
          </cell>
        </row>
        <row r="2635">
          <cell r="B2635" t="str">
            <v>17UB</v>
          </cell>
          <cell r="C2635" t="str">
            <v>Amber Valley</v>
          </cell>
          <cell r="D2635">
            <v>0</v>
          </cell>
          <cell r="E2635">
            <v>0</v>
          </cell>
          <cell r="F2635">
            <v>7</v>
          </cell>
          <cell r="G2635">
            <v>1</v>
          </cell>
          <cell r="H2635">
            <v>6</v>
          </cell>
          <cell r="I2635">
            <v>0</v>
          </cell>
          <cell r="J2635">
            <v>0</v>
          </cell>
          <cell r="K2635">
            <v>0</v>
          </cell>
          <cell r="L2635">
            <v>14</v>
          </cell>
          <cell r="M2635">
            <v>0</v>
          </cell>
          <cell r="O2635" t="str">
            <v>17UB</v>
          </cell>
          <cell r="P2635" t="str">
            <v>Amber Valley</v>
          </cell>
          <cell r="Q2635">
            <v>0</v>
          </cell>
          <cell r="R2635">
            <v>0</v>
          </cell>
          <cell r="S2635">
            <v>7</v>
          </cell>
          <cell r="T2635">
            <v>2</v>
          </cell>
          <cell r="U2635">
            <v>6</v>
          </cell>
          <cell r="V2635">
            <v>0</v>
          </cell>
          <cell r="W2635">
            <v>0</v>
          </cell>
          <cell r="X2635">
            <v>0</v>
          </cell>
          <cell r="Y2635">
            <v>15</v>
          </cell>
          <cell r="AA2635" t="str">
            <v>17UB</v>
          </cell>
          <cell r="AB2635" t="str">
            <v>Amber Valley</v>
          </cell>
          <cell r="AC2635">
            <v>0</v>
          </cell>
          <cell r="AD2635">
            <v>0</v>
          </cell>
          <cell r="AE2635">
            <v>0</v>
          </cell>
          <cell r="AF2635">
            <v>0</v>
          </cell>
          <cell r="AG2635">
            <v>0</v>
          </cell>
          <cell r="AI2635" t="str">
            <v>17UB</v>
          </cell>
          <cell r="AJ2635" t="str">
            <v>Amber Valley</v>
          </cell>
          <cell r="AK2635">
            <v>0</v>
          </cell>
          <cell r="AL2635">
            <v>0</v>
          </cell>
        </row>
        <row r="2636">
          <cell r="B2636" t="str">
            <v>17UC</v>
          </cell>
          <cell r="C2636" t="str">
            <v>Bolsover</v>
          </cell>
          <cell r="D2636">
            <v>0</v>
          </cell>
          <cell r="E2636">
            <v>0</v>
          </cell>
          <cell r="F2636">
            <v>1</v>
          </cell>
          <cell r="G2636">
            <v>2</v>
          </cell>
          <cell r="H2636">
            <v>19</v>
          </cell>
          <cell r="I2636">
            <v>0</v>
          </cell>
          <cell r="J2636">
            <v>0</v>
          </cell>
          <cell r="K2636">
            <v>0</v>
          </cell>
          <cell r="L2636">
            <v>22</v>
          </cell>
          <cell r="M2636">
            <v>0</v>
          </cell>
          <cell r="O2636" t="str">
            <v>17UC</v>
          </cell>
          <cell r="P2636" t="str">
            <v>Bolsover</v>
          </cell>
          <cell r="Q2636">
            <v>0</v>
          </cell>
          <cell r="R2636">
            <v>0</v>
          </cell>
          <cell r="S2636">
            <v>1</v>
          </cell>
          <cell r="T2636">
            <v>1</v>
          </cell>
          <cell r="U2636">
            <v>19</v>
          </cell>
          <cell r="V2636">
            <v>0</v>
          </cell>
          <cell r="W2636">
            <v>0</v>
          </cell>
          <cell r="X2636">
            <v>0</v>
          </cell>
          <cell r="Y2636">
            <v>21</v>
          </cell>
          <cell r="AA2636" t="str">
            <v>17UC</v>
          </cell>
          <cell r="AB2636" t="str">
            <v>Bolsover</v>
          </cell>
          <cell r="AC2636">
            <v>0</v>
          </cell>
          <cell r="AD2636">
            <v>0</v>
          </cell>
          <cell r="AE2636">
            <v>0</v>
          </cell>
          <cell r="AF2636">
            <v>0</v>
          </cell>
          <cell r="AG2636">
            <v>0</v>
          </cell>
          <cell r="AI2636" t="str">
            <v>17UC</v>
          </cell>
          <cell r="AJ2636" t="str">
            <v>Bolsover</v>
          </cell>
          <cell r="AK2636">
            <v>0</v>
          </cell>
          <cell r="AL2636">
            <v>0</v>
          </cell>
        </row>
        <row r="2637">
          <cell r="B2637" t="str">
            <v>17UD</v>
          </cell>
          <cell r="C2637" t="str">
            <v>Chesterfield</v>
          </cell>
          <cell r="D2637">
            <v>0</v>
          </cell>
          <cell r="E2637">
            <v>1</v>
          </cell>
          <cell r="F2637">
            <v>9</v>
          </cell>
          <cell r="G2637">
            <v>1</v>
          </cell>
          <cell r="H2637">
            <v>2</v>
          </cell>
          <cell r="I2637">
            <v>0</v>
          </cell>
          <cell r="J2637">
            <v>0</v>
          </cell>
          <cell r="K2637">
            <v>0</v>
          </cell>
          <cell r="L2637">
            <v>13</v>
          </cell>
          <cell r="M2637">
            <v>0</v>
          </cell>
          <cell r="O2637" t="str">
            <v>17UD</v>
          </cell>
          <cell r="P2637" t="str">
            <v>Chesterfield</v>
          </cell>
          <cell r="Q2637">
            <v>0</v>
          </cell>
          <cell r="R2637">
            <v>1</v>
          </cell>
          <cell r="S2637">
            <v>9</v>
          </cell>
          <cell r="T2637">
            <v>2</v>
          </cell>
          <cell r="U2637">
            <v>2</v>
          </cell>
          <cell r="V2637">
            <v>0</v>
          </cell>
          <cell r="W2637">
            <v>0</v>
          </cell>
          <cell r="X2637">
            <v>0</v>
          </cell>
          <cell r="Y2637">
            <v>14</v>
          </cell>
          <cell r="AA2637" t="str">
            <v>17UD</v>
          </cell>
          <cell r="AB2637" t="str">
            <v>Chesterfield</v>
          </cell>
          <cell r="AC2637">
            <v>0</v>
          </cell>
          <cell r="AD2637">
            <v>0</v>
          </cell>
          <cell r="AE2637">
            <v>0</v>
          </cell>
          <cell r="AF2637">
            <v>0</v>
          </cell>
          <cell r="AG2637">
            <v>0</v>
          </cell>
          <cell r="AI2637" t="str">
            <v>17UD</v>
          </cell>
          <cell r="AJ2637" t="str">
            <v>Chesterfield</v>
          </cell>
          <cell r="AK2637">
            <v>0</v>
          </cell>
          <cell r="AL2637">
            <v>0</v>
          </cell>
        </row>
        <row r="2638">
          <cell r="B2638" t="str">
            <v>17UF</v>
          </cell>
          <cell r="C2638" t="str">
            <v>Derbyshire Dales</v>
          </cell>
          <cell r="D2638">
            <v>0</v>
          </cell>
          <cell r="E2638">
            <v>1</v>
          </cell>
          <cell r="F2638">
            <v>34</v>
          </cell>
          <cell r="G2638">
            <v>1</v>
          </cell>
          <cell r="H2638">
            <v>118</v>
          </cell>
          <cell r="I2638">
            <v>0</v>
          </cell>
          <cell r="J2638">
            <v>0</v>
          </cell>
          <cell r="K2638">
            <v>0</v>
          </cell>
          <cell r="L2638">
            <v>154</v>
          </cell>
          <cell r="M2638">
            <v>0</v>
          </cell>
          <cell r="O2638" t="str">
            <v>17UF</v>
          </cell>
          <cell r="P2638" t="str">
            <v>Derbyshire Dales</v>
          </cell>
          <cell r="Q2638">
            <v>0</v>
          </cell>
          <cell r="R2638">
            <v>1</v>
          </cell>
          <cell r="S2638">
            <v>34</v>
          </cell>
          <cell r="T2638">
            <v>1</v>
          </cell>
          <cell r="U2638">
            <v>118</v>
          </cell>
          <cell r="V2638">
            <v>0</v>
          </cell>
          <cell r="W2638">
            <v>0</v>
          </cell>
          <cell r="X2638">
            <v>0</v>
          </cell>
          <cell r="Y2638">
            <v>154</v>
          </cell>
          <cell r="AA2638" t="str">
            <v>17UF</v>
          </cell>
          <cell r="AB2638" t="str">
            <v>Derbyshire Dales</v>
          </cell>
          <cell r="AC2638">
            <v>0</v>
          </cell>
          <cell r="AD2638">
            <v>2</v>
          </cell>
          <cell r="AE2638">
            <v>0</v>
          </cell>
          <cell r="AF2638">
            <v>2</v>
          </cell>
          <cell r="AG2638">
            <v>4</v>
          </cell>
          <cell r="AI2638" t="str">
            <v>17UF</v>
          </cell>
          <cell r="AJ2638" t="str">
            <v>Derbyshire Dales</v>
          </cell>
          <cell r="AK2638">
            <v>0</v>
          </cell>
          <cell r="AL2638">
            <v>0</v>
          </cell>
        </row>
        <row r="2639">
          <cell r="B2639" t="str">
            <v>17UG</v>
          </cell>
          <cell r="C2639" t="str">
            <v>Erewash</v>
          </cell>
          <cell r="D2639">
            <v>0</v>
          </cell>
          <cell r="E2639">
            <v>1</v>
          </cell>
          <cell r="F2639">
            <v>29</v>
          </cell>
          <cell r="G2639">
            <v>2</v>
          </cell>
          <cell r="H2639">
            <v>33</v>
          </cell>
          <cell r="I2639">
            <v>0</v>
          </cell>
          <cell r="J2639">
            <v>0</v>
          </cell>
          <cell r="K2639">
            <v>0</v>
          </cell>
          <cell r="L2639">
            <v>65</v>
          </cell>
          <cell r="M2639">
            <v>0</v>
          </cell>
          <cell r="O2639" t="str">
            <v>17UG</v>
          </cell>
          <cell r="P2639" t="str">
            <v>Erewash</v>
          </cell>
          <cell r="Q2639">
            <v>0</v>
          </cell>
          <cell r="R2639">
            <v>1</v>
          </cell>
          <cell r="S2639">
            <v>29</v>
          </cell>
          <cell r="T2639">
            <v>3</v>
          </cell>
          <cell r="U2639">
            <v>33</v>
          </cell>
          <cell r="V2639">
            <v>0</v>
          </cell>
          <cell r="W2639">
            <v>0</v>
          </cell>
          <cell r="X2639">
            <v>0</v>
          </cell>
          <cell r="Y2639">
            <v>66</v>
          </cell>
          <cell r="AA2639" t="str">
            <v>17UG</v>
          </cell>
          <cell r="AB2639" t="str">
            <v>Erewash</v>
          </cell>
          <cell r="AC2639">
            <v>0</v>
          </cell>
          <cell r="AD2639">
            <v>0</v>
          </cell>
          <cell r="AE2639">
            <v>0</v>
          </cell>
          <cell r="AF2639">
            <v>0</v>
          </cell>
          <cell r="AG2639">
            <v>0</v>
          </cell>
          <cell r="AI2639" t="str">
            <v>17UG</v>
          </cell>
          <cell r="AJ2639" t="str">
            <v>Erewash</v>
          </cell>
          <cell r="AK2639">
            <v>0</v>
          </cell>
          <cell r="AL2639">
            <v>0</v>
          </cell>
        </row>
        <row r="2640">
          <cell r="B2640" t="str">
            <v>17UH</v>
          </cell>
          <cell r="C2640" t="str">
            <v>High Peak</v>
          </cell>
          <cell r="D2640">
            <v>0</v>
          </cell>
          <cell r="E2640">
            <v>1</v>
          </cell>
          <cell r="F2640">
            <v>6</v>
          </cell>
          <cell r="G2640">
            <v>0</v>
          </cell>
          <cell r="H2640">
            <v>12</v>
          </cell>
          <cell r="I2640">
            <v>0</v>
          </cell>
          <cell r="J2640">
            <v>0</v>
          </cell>
          <cell r="K2640">
            <v>0</v>
          </cell>
          <cell r="L2640">
            <v>19</v>
          </cell>
          <cell r="M2640">
            <v>0</v>
          </cell>
          <cell r="O2640" t="str">
            <v>17UH</v>
          </cell>
          <cell r="P2640" t="str">
            <v>High Peak</v>
          </cell>
          <cell r="Q2640">
            <v>0</v>
          </cell>
          <cell r="R2640">
            <v>1</v>
          </cell>
          <cell r="S2640">
            <v>6</v>
          </cell>
          <cell r="T2640">
            <v>0</v>
          </cell>
          <cell r="U2640">
            <v>12</v>
          </cell>
          <cell r="V2640">
            <v>0</v>
          </cell>
          <cell r="W2640">
            <v>0</v>
          </cell>
          <cell r="X2640">
            <v>0</v>
          </cell>
          <cell r="Y2640">
            <v>19</v>
          </cell>
          <cell r="AA2640" t="str">
            <v>17UH</v>
          </cell>
          <cell r="AB2640" t="str">
            <v>High Peak</v>
          </cell>
          <cell r="AC2640">
            <v>0</v>
          </cell>
          <cell r="AD2640">
            <v>0</v>
          </cell>
          <cell r="AE2640">
            <v>0</v>
          </cell>
          <cell r="AF2640">
            <v>0</v>
          </cell>
          <cell r="AG2640">
            <v>0</v>
          </cell>
          <cell r="AI2640" t="str">
            <v>17UH</v>
          </cell>
          <cell r="AJ2640" t="str">
            <v>High Peak</v>
          </cell>
          <cell r="AK2640">
            <v>0</v>
          </cell>
          <cell r="AL2640">
            <v>0</v>
          </cell>
        </row>
        <row r="2641">
          <cell r="B2641" t="str">
            <v>17UJ</v>
          </cell>
          <cell r="C2641" t="str">
            <v>North East Derbyshire</v>
          </cell>
          <cell r="D2641">
            <v>0</v>
          </cell>
          <cell r="E2641">
            <v>2</v>
          </cell>
          <cell r="F2641">
            <v>6</v>
          </cell>
          <cell r="G2641">
            <v>0</v>
          </cell>
          <cell r="H2641">
            <v>45</v>
          </cell>
          <cell r="I2641">
            <v>0</v>
          </cell>
          <cell r="J2641">
            <v>0</v>
          </cell>
          <cell r="K2641">
            <v>0</v>
          </cell>
          <cell r="L2641">
            <v>53</v>
          </cell>
          <cell r="M2641">
            <v>0</v>
          </cell>
          <cell r="O2641" t="str">
            <v>17UJ</v>
          </cell>
          <cell r="P2641" t="str">
            <v>North East Derbyshire</v>
          </cell>
          <cell r="Q2641">
            <v>0</v>
          </cell>
          <cell r="R2641">
            <v>2</v>
          </cell>
          <cell r="S2641">
            <v>6</v>
          </cell>
          <cell r="T2641">
            <v>0</v>
          </cell>
          <cell r="U2641">
            <v>45</v>
          </cell>
          <cell r="V2641">
            <v>0</v>
          </cell>
          <cell r="W2641">
            <v>0</v>
          </cell>
          <cell r="X2641">
            <v>0</v>
          </cell>
          <cell r="Y2641">
            <v>53</v>
          </cell>
          <cell r="AA2641" t="str">
            <v>17UJ</v>
          </cell>
          <cell r="AB2641" t="str">
            <v>North East Derbyshire</v>
          </cell>
          <cell r="AC2641">
            <v>0</v>
          </cell>
          <cell r="AD2641">
            <v>0</v>
          </cell>
          <cell r="AE2641">
            <v>0</v>
          </cell>
          <cell r="AF2641">
            <v>0</v>
          </cell>
          <cell r="AG2641">
            <v>0</v>
          </cell>
          <cell r="AI2641" t="str">
            <v>17UJ</v>
          </cell>
          <cell r="AJ2641" t="str">
            <v>North East Derbyshire</v>
          </cell>
          <cell r="AK2641">
            <v>0</v>
          </cell>
          <cell r="AL2641">
            <v>0</v>
          </cell>
        </row>
        <row r="2642">
          <cell r="B2642" t="str">
            <v>17UK</v>
          </cell>
          <cell r="C2642" t="str">
            <v>South Derbyshire</v>
          </cell>
          <cell r="D2642">
            <v>0</v>
          </cell>
          <cell r="E2642">
            <v>1</v>
          </cell>
          <cell r="F2642">
            <v>43</v>
          </cell>
          <cell r="G2642">
            <v>2</v>
          </cell>
          <cell r="H2642">
            <v>52</v>
          </cell>
          <cell r="I2642">
            <v>0</v>
          </cell>
          <cell r="J2642">
            <v>0</v>
          </cell>
          <cell r="K2642">
            <v>0</v>
          </cell>
          <cell r="L2642">
            <v>98</v>
          </cell>
          <cell r="M2642">
            <v>0</v>
          </cell>
          <cell r="O2642" t="str">
            <v>17UK</v>
          </cell>
          <cell r="P2642" t="str">
            <v>South Derbyshire</v>
          </cell>
          <cell r="Q2642">
            <v>0</v>
          </cell>
          <cell r="R2642">
            <v>1</v>
          </cell>
          <cell r="S2642">
            <v>43</v>
          </cell>
          <cell r="T2642">
            <v>2</v>
          </cell>
          <cell r="U2642">
            <v>52</v>
          </cell>
          <cell r="V2642">
            <v>0</v>
          </cell>
          <cell r="W2642">
            <v>0</v>
          </cell>
          <cell r="X2642">
            <v>0</v>
          </cell>
          <cell r="Y2642">
            <v>98</v>
          </cell>
          <cell r="AA2642" t="str">
            <v>17UK</v>
          </cell>
          <cell r="AB2642" t="str">
            <v>South Derbyshire</v>
          </cell>
          <cell r="AC2642">
            <v>0</v>
          </cell>
          <cell r="AD2642">
            <v>0</v>
          </cell>
          <cell r="AE2642">
            <v>3</v>
          </cell>
          <cell r="AF2642">
            <v>0</v>
          </cell>
          <cell r="AG2642">
            <v>3</v>
          </cell>
          <cell r="AI2642" t="str">
            <v>17UK</v>
          </cell>
          <cell r="AJ2642" t="str">
            <v>South Derbyshire</v>
          </cell>
          <cell r="AK2642">
            <v>0</v>
          </cell>
          <cell r="AL2642">
            <v>0</v>
          </cell>
        </row>
        <row r="2643">
          <cell r="B2643" t="str">
            <v>18UB</v>
          </cell>
          <cell r="C2643" t="str">
            <v>East Devon</v>
          </cell>
          <cell r="D2643">
            <v>0</v>
          </cell>
          <cell r="E2643">
            <v>0</v>
          </cell>
          <cell r="F2643">
            <v>0</v>
          </cell>
          <cell r="G2643">
            <v>11</v>
          </cell>
          <cell r="H2643">
            <v>12</v>
          </cell>
          <cell r="I2643">
            <v>0</v>
          </cell>
          <cell r="J2643">
            <v>0</v>
          </cell>
          <cell r="K2643">
            <v>0</v>
          </cell>
          <cell r="L2643">
            <v>23</v>
          </cell>
          <cell r="M2643">
            <v>0</v>
          </cell>
          <cell r="O2643" t="str">
            <v>18UB</v>
          </cell>
          <cell r="P2643" t="str">
            <v>East Devon</v>
          </cell>
          <cell r="Q2643">
            <v>0</v>
          </cell>
          <cell r="R2643">
            <v>0</v>
          </cell>
          <cell r="S2643">
            <v>0</v>
          </cell>
          <cell r="T2643">
            <v>9</v>
          </cell>
          <cell r="U2643">
            <v>12</v>
          </cell>
          <cell r="V2643">
            <v>0</v>
          </cell>
          <cell r="W2643">
            <v>0</v>
          </cell>
          <cell r="X2643">
            <v>0</v>
          </cell>
          <cell r="Y2643">
            <v>21</v>
          </cell>
          <cell r="AA2643" t="str">
            <v>18UB</v>
          </cell>
          <cell r="AB2643" t="str">
            <v>East Devon</v>
          </cell>
          <cell r="AC2643">
            <v>0</v>
          </cell>
          <cell r="AD2643">
            <v>0</v>
          </cell>
          <cell r="AE2643">
            <v>0</v>
          </cell>
          <cell r="AF2643">
            <v>0</v>
          </cell>
          <cell r="AG2643">
            <v>0</v>
          </cell>
          <cell r="AI2643" t="str">
            <v>18UB</v>
          </cell>
          <cell r="AJ2643" t="str">
            <v>East Devon</v>
          </cell>
          <cell r="AK2643">
            <v>0</v>
          </cell>
          <cell r="AL2643">
            <v>0</v>
          </cell>
        </row>
        <row r="2644">
          <cell r="B2644" t="str">
            <v>18UC</v>
          </cell>
          <cell r="C2644" t="str">
            <v>Exeter</v>
          </cell>
          <cell r="D2644">
            <v>9</v>
          </cell>
          <cell r="E2644">
            <v>0</v>
          </cell>
          <cell r="F2644">
            <v>23</v>
          </cell>
          <cell r="G2644">
            <v>22</v>
          </cell>
          <cell r="H2644">
            <v>72</v>
          </cell>
          <cell r="I2644">
            <v>1</v>
          </cell>
          <cell r="J2644">
            <v>0</v>
          </cell>
          <cell r="K2644">
            <v>0</v>
          </cell>
          <cell r="L2644">
            <v>127</v>
          </cell>
          <cell r="M2644">
            <v>0</v>
          </cell>
          <cell r="O2644" t="str">
            <v>18UC</v>
          </cell>
          <cell r="P2644" t="str">
            <v>Exeter</v>
          </cell>
          <cell r="Q2644">
            <v>9</v>
          </cell>
          <cell r="R2644">
            <v>0</v>
          </cell>
          <cell r="S2644">
            <v>23</v>
          </cell>
          <cell r="T2644">
            <v>24</v>
          </cell>
          <cell r="U2644">
            <v>72</v>
          </cell>
          <cell r="V2644">
            <v>1</v>
          </cell>
          <cell r="W2644">
            <v>0</v>
          </cell>
          <cell r="X2644">
            <v>0</v>
          </cell>
          <cell r="Y2644">
            <v>129</v>
          </cell>
          <cell r="AA2644" t="str">
            <v>18UC</v>
          </cell>
          <cell r="AB2644" t="str">
            <v>Exeter</v>
          </cell>
          <cell r="AC2644">
            <v>0</v>
          </cell>
          <cell r="AD2644">
            <v>0</v>
          </cell>
          <cell r="AE2644">
            <v>0</v>
          </cell>
          <cell r="AF2644">
            <v>0</v>
          </cell>
          <cell r="AG2644">
            <v>0</v>
          </cell>
          <cell r="AI2644" t="str">
            <v>18UC</v>
          </cell>
          <cell r="AJ2644" t="str">
            <v>Exeter</v>
          </cell>
          <cell r="AK2644">
            <v>0</v>
          </cell>
          <cell r="AL2644">
            <v>0</v>
          </cell>
        </row>
        <row r="2645">
          <cell r="B2645" t="str">
            <v>18UD</v>
          </cell>
          <cell r="C2645" t="str">
            <v>Mid Devon</v>
          </cell>
          <cell r="D2645">
            <v>0</v>
          </cell>
          <cell r="E2645">
            <v>0</v>
          </cell>
          <cell r="F2645">
            <v>17</v>
          </cell>
          <cell r="G2645">
            <v>4</v>
          </cell>
          <cell r="H2645">
            <v>23</v>
          </cell>
          <cell r="I2645">
            <v>0</v>
          </cell>
          <cell r="J2645">
            <v>0</v>
          </cell>
          <cell r="K2645">
            <v>0</v>
          </cell>
          <cell r="L2645">
            <v>44</v>
          </cell>
          <cell r="M2645">
            <v>0</v>
          </cell>
          <cell r="O2645" t="str">
            <v>18UD</v>
          </cell>
          <cell r="P2645" t="str">
            <v>Mid Devon</v>
          </cell>
          <cell r="Q2645">
            <v>0</v>
          </cell>
          <cell r="R2645">
            <v>0</v>
          </cell>
          <cell r="S2645">
            <v>17</v>
          </cell>
          <cell r="T2645">
            <v>5</v>
          </cell>
          <cell r="U2645">
            <v>23</v>
          </cell>
          <cell r="V2645">
            <v>0</v>
          </cell>
          <cell r="W2645">
            <v>0</v>
          </cell>
          <cell r="X2645">
            <v>0</v>
          </cell>
          <cell r="Y2645">
            <v>45</v>
          </cell>
          <cell r="AA2645" t="str">
            <v>18UD</v>
          </cell>
          <cell r="AB2645" t="str">
            <v>Mid Devon</v>
          </cell>
          <cell r="AC2645">
            <v>0</v>
          </cell>
          <cell r="AD2645">
            <v>3</v>
          </cell>
          <cell r="AE2645">
            <v>11</v>
          </cell>
          <cell r="AF2645">
            <v>3</v>
          </cell>
          <cell r="AG2645">
            <v>17</v>
          </cell>
          <cell r="AI2645" t="str">
            <v>18UD</v>
          </cell>
          <cell r="AJ2645" t="str">
            <v>Mid Devon</v>
          </cell>
          <cell r="AK2645">
            <v>0</v>
          </cell>
          <cell r="AL2645">
            <v>0</v>
          </cell>
        </row>
        <row r="2646">
          <cell r="B2646" t="str">
            <v>18UE</v>
          </cell>
          <cell r="C2646" t="str">
            <v>North Devon</v>
          </cell>
          <cell r="D2646">
            <v>0</v>
          </cell>
          <cell r="E2646">
            <v>0</v>
          </cell>
          <cell r="F2646">
            <v>4</v>
          </cell>
          <cell r="G2646">
            <v>1</v>
          </cell>
          <cell r="H2646">
            <v>25</v>
          </cell>
          <cell r="I2646">
            <v>0</v>
          </cell>
          <cell r="J2646">
            <v>1</v>
          </cell>
          <cell r="K2646">
            <v>0</v>
          </cell>
          <cell r="L2646">
            <v>31</v>
          </cell>
          <cell r="M2646">
            <v>1</v>
          </cell>
          <cell r="O2646" t="str">
            <v>18UE</v>
          </cell>
          <cell r="P2646" t="str">
            <v>North Devon</v>
          </cell>
          <cell r="Q2646">
            <v>0</v>
          </cell>
          <cell r="R2646">
            <v>0</v>
          </cell>
          <cell r="S2646">
            <v>4</v>
          </cell>
          <cell r="T2646">
            <v>5</v>
          </cell>
          <cell r="U2646">
            <v>25</v>
          </cell>
          <cell r="V2646">
            <v>0</v>
          </cell>
          <cell r="W2646">
            <v>1</v>
          </cell>
          <cell r="X2646">
            <v>0</v>
          </cell>
          <cell r="Y2646">
            <v>35</v>
          </cell>
          <cell r="AA2646" t="str">
            <v>18UE</v>
          </cell>
          <cell r="AB2646" t="str">
            <v>North Devon</v>
          </cell>
          <cell r="AC2646">
            <v>0</v>
          </cell>
          <cell r="AD2646">
            <v>0</v>
          </cell>
          <cell r="AE2646">
            <v>0</v>
          </cell>
          <cell r="AF2646">
            <v>0</v>
          </cell>
          <cell r="AG2646">
            <v>0</v>
          </cell>
          <cell r="AI2646" t="str">
            <v>18UE</v>
          </cell>
          <cell r="AJ2646" t="str">
            <v>North Devon</v>
          </cell>
          <cell r="AK2646">
            <v>0</v>
          </cell>
          <cell r="AL2646">
            <v>0</v>
          </cell>
        </row>
        <row r="2647">
          <cell r="B2647" t="str">
            <v>18UG</v>
          </cell>
          <cell r="C2647" t="str">
            <v>South Hams</v>
          </cell>
          <cell r="D2647">
            <v>0</v>
          </cell>
          <cell r="E2647">
            <v>0</v>
          </cell>
          <cell r="F2647">
            <v>16</v>
          </cell>
          <cell r="G2647">
            <v>8</v>
          </cell>
          <cell r="H2647">
            <v>24</v>
          </cell>
          <cell r="I2647">
            <v>0</v>
          </cell>
          <cell r="J2647">
            <v>0</v>
          </cell>
          <cell r="K2647">
            <v>0</v>
          </cell>
          <cell r="L2647">
            <v>48</v>
          </cell>
          <cell r="M2647">
            <v>0</v>
          </cell>
          <cell r="O2647" t="str">
            <v>18UG</v>
          </cell>
          <cell r="P2647" t="str">
            <v>South Hams</v>
          </cell>
          <cell r="Q2647">
            <v>0</v>
          </cell>
          <cell r="R2647">
            <v>0</v>
          </cell>
          <cell r="S2647">
            <v>16</v>
          </cell>
          <cell r="T2647">
            <v>8</v>
          </cell>
          <cell r="U2647">
            <v>24</v>
          </cell>
          <cell r="V2647">
            <v>0</v>
          </cell>
          <cell r="W2647">
            <v>0</v>
          </cell>
          <cell r="X2647">
            <v>0</v>
          </cell>
          <cell r="Y2647">
            <v>48</v>
          </cell>
          <cell r="AA2647" t="str">
            <v>18UG</v>
          </cell>
          <cell r="AB2647" t="str">
            <v>South Hams</v>
          </cell>
          <cell r="AC2647">
            <v>0</v>
          </cell>
          <cell r="AD2647">
            <v>16</v>
          </cell>
          <cell r="AE2647">
            <v>16</v>
          </cell>
          <cell r="AF2647">
            <v>16</v>
          </cell>
          <cell r="AG2647">
            <v>48</v>
          </cell>
          <cell r="AI2647" t="str">
            <v>18UG</v>
          </cell>
          <cell r="AJ2647" t="str">
            <v>South Hams</v>
          </cell>
          <cell r="AK2647">
            <v>0</v>
          </cell>
          <cell r="AL2647">
            <v>0</v>
          </cell>
        </row>
        <row r="2648">
          <cell r="B2648" t="str">
            <v>18UH</v>
          </cell>
          <cell r="C2648" t="str">
            <v>Teignbridge</v>
          </cell>
          <cell r="D2648">
            <v>0</v>
          </cell>
          <cell r="E2648">
            <v>1</v>
          </cell>
          <cell r="F2648">
            <v>37</v>
          </cell>
          <cell r="G2648">
            <v>13</v>
          </cell>
          <cell r="H2648">
            <v>115</v>
          </cell>
          <cell r="I2648">
            <v>4</v>
          </cell>
          <cell r="J2648">
            <v>0</v>
          </cell>
          <cell r="K2648">
            <v>0</v>
          </cell>
          <cell r="L2648">
            <v>170</v>
          </cell>
          <cell r="M2648">
            <v>0</v>
          </cell>
          <cell r="O2648" t="str">
            <v>18UH</v>
          </cell>
          <cell r="P2648" t="str">
            <v>Teignbridge</v>
          </cell>
          <cell r="Q2648">
            <v>0</v>
          </cell>
          <cell r="R2648">
            <v>1</v>
          </cell>
          <cell r="S2648">
            <v>37</v>
          </cell>
          <cell r="T2648">
            <v>14</v>
          </cell>
          <cell r="U2648">
            <v>115</v>
          </cell>
          <cell r="V2648">
            <v>4</v>
          </cell>
          <cell r="W2648">
            <v>0</v>
          </cell>
          <cell r="X2648">
            <v>0</v>
          </cell>
          <cell r="Y2648">
            <v>171</v>
          </cell>
          <cell r="AA2648" t="str">
            <v>18UH</v>
          </cell>
          <cell r="AB2648" t="str">
            <v>Teignbridge</v>
          </cell>
          <cell r="AC2648">
            <v>0</v>
          </cell>
          <cell r="AD2648">
            <v>0</v>
          </cell>
          <cell r="AE2648">
            <v>0</v>
          </cell>
          <cell r="AF2648">
            <v>0</v>
          </cell>
          <cell r="AG2648">
            <v>0</v>
          </cell>
          <cell r="AI2648" t="str">
            <v>18UH</v>
          </cell>
          <cell r="AJ2648" t="str">
            <v>Teignbridge</v>
          </cell>
          <cell r="AK2648">
            <v>0</v>
          </cell>
          <cell r="AL2648">
            <v>0</v>
          </cell>
        </row>
        <row r="2649">
          <cell r="B2649" t="str">
            <v>18UK</v>
          </cell>
          <cell r="C2649" t="str">
            <v>Torridge</v>
          </cell>
          <cell r="D2649">
            <v>0</v>
          </cell>
          <cell r="E2649">
            <v>0</v>
          </cell>
          <cell r="F2649">
            <v>24</v>
          </cell>
          <cell r="G2649">
            <v>7</v>
          </cell>
          <cell r="H2649">
            <v>53</v>
          </cell>
          <cell r="I2649">
            <v>0</v>
          </cell>
          <cell r="J2649">
            <v>0</v>
          </cell>
          <cell r="K2649">
            <v>0</v>
          </cell>
          <cell r="L2649">
            <v>84</v>
          </cell>
          <cell r="M2649">
            <v>0</v>
          </cell>
          <cell r="O2649" t="str">
            <v>18UK</v>
          </cell>
          <cell r="P2649" t="str">
            <v>Torridge</v>
          </cell>
          <cell r="Q2649">
            <v>0</v>
          </cell>
          <cell r="R2649">
            <v>0</v>
          </cell>
          <cell r="S2649">
            <v>24</v>
          </cell>
          <cell r="T2649">
            <v>5</v>
          </cell>
          <cell r="U2649">
            <v>53</v>
          </cell>
          <cell r="V2649">
            <v>0</v>
          </cell>
          <cell r="W2649">
            <v>0</v>
          </cell>
          <cell r="X2649">
            <v>0</v>
          </cell>
          <cell r="Y2649">
            <v>82</v>
          </cell>
          <cell r="AA2649" t="str">
            <v>18UK</v>
          </cell>
          <cell r="AB2649" t="str">
            <v>Torridge</v>
          </cell>
          <cell r="AC2649">
            <v>0</v>
          </cell>
          <cell r="AD2649">
            <v>0</v>
          </cell>
          <cell r="AE2649">
            <v>0</v>
          </cell>
          <cell r="AF2649">
            <v>0</v>
          </cell>
          <cell r="AG2649">
            <v>0</v>
          </cell>
          <cell r="AI2649" t="str">
            <v>18UK</v>
          </cell>
          <cell r="AJ2649" t="str">
            <v>Torridge</v>
          </cell>
          <cell r="AK2649">
            <v>0</v>
          </cell>
          <cell r="AL2649">
            <v>0</v>
          </cell>
        </row>
        <row r="2650">
          <cell r="B2650" t="str">
            <v>18UL</v>
          </cell>
          <cell r="C2650" t="str">
            <v>West Devon</v>
          </cell>
          <cell r="D2650">
            <v>0</v>
          </cell>
          <cell r="E2650">
            <v>0</v>
          </cell>
          <cell r="F2650">
            <v>9</v>
          </cell>
          <cell r="G2650">
            <v>13</v>
          </cell>
          <cell r="H2650">
            <v>53</v>
          </cell>
          <cell r="I2650">
            <v>0</v>
          </cell>
          <cell r="J2650">
            <v>0</v>
          </cell>
          <cell r="K2650">
            <v>0</v>
          </cell>
          <cell r="L2650">
            <v>75</v>
          </cell>
          <cell r="M2650">
            <v>0</v>
          </cell>
          <cell r="O2650" t="str">
            <v>18UL</v>
          </cell>
          <cell r="P2650" t="str">
            <v>West Devon</v>
          </cell>
          <cell r="Q2650">
            <v>0</v>
          </cell>
          <cell r="R2650">
            <v>0</v>
          </cell>
          <cell r="S2650">
            <v>9</v>
          </cell>
          <cell r="T2650">
            <v>2</v>
          </cell>
          <cell r="U2650">
            <v>53</v>
          </cell>
          <cell r="V2650">
            <v>0</v>
          </cell>
          <cell r="W2650">
            <v>0</v>
          </cell>
          <cell r="X2650">
            <v>0</v>
          </cell>
          <cell r="Y2650">
            <v>64</v>
          </cell>
          <cell r="AA2650" t="str">
            <v>18UL</v>
          </cell>
          <cell r="AB2650" t="str">
            <v>West Devon</v>
          </cell>
          <cell r="AC2650">
            <v>0</v>
          </cell>
          <cell r="AD2650">
            <v>0</v>
          </cell>
          <cell r="AE2650">
            <v>0</v>
          </cell>
          <cell r="AF2650">
            <v>0</v>
          </cell>
          <cell r="AG2650">
            <v>0</v>
          </cell>
          <cell r="AI2650" t="str">
            <v>18UL</v>
          </cell>
          <cell r="AJ2650" t="str">
            <v>West Devon</v>
          </cell>
          <cell r="AK2650">
            <v>0</v>
          </cell>
          <cell r="AL2650">
            <v>0</v>
          </cell>
        </row>
        <row r="2651">
          <cell r="B2651" t="str">
            <v>19UC</v>
          </cell>
          <cell r="C2651" t="str">
            <v>Christchurch</v>
          </cell>
          <cell r="D2651">
            <v>0</v>
          </cell>
          <cell r="E2651">
            <v>0</v>
          </cell>
          <cell r="F2651">
            <v>12</v>
          </cell>
          <cell r="G2651">
            <v>10</v>
          </cell>
          <cell r="H2651">
            <v>27</v>
          </cell>
          <cell r="I2651">
            <v>1</v>
          </cell>
          <cell r="J2651">
            <v>0</v>
          </cell>
          <cell r="K2651">
            <v>0</v>
          </cell>
          <cell r="L2651">
            <v>50</v>
          </cell>
          <cell r="M2651">
            <v>0</v>
          </cell>
          <cell r="O2651" t="str">
            <v>19UC</v>
          </cell>
          <cell r="P2651" t="str">
            <v>Christchurch</v>
          </cell>
          <cell r="Q2651">
            <v>0</v>
          </cell>
          <cell r="R2651">
            <v>0</v>
          </cell>
          <cell r="S2651">
            <v>12</v>
          </cell>
          <cell r="T2651">
            <v>7</v>
          </cell>
          <cell r="U2651">
            <v>27</v>
          </cell>
          <cell r="V2651">
            <v>1</v>
          </cell>
          <cell r="W2651">
            <v>0</v>
          </cell>
          <cell r="X2651">
            <v>0</v>
          </cell>
          <cell r="Y2651">
            <v>47</v>
          </cell>
          <cell r="AA2651" t="str">
            <v>19UC</v>
          </cell>
          <cell r="AB2651" t="str">
            <v>Christchurch</v>
          </cell>
          <cell r="AC2651">
            <v>0</v>
          </cell>
          <cell r="AD2651">
            <v>0</v>
          </cell>
          <cell r="AE2651">
            <v>0</v>
          </cell>
          <cell r="AF2651">
            <v>0</v>
          </cell>
          <cell r="AG2651">
            <v>0</v>
          </cell>
          <cell r="AI2651" t="str">
            <v>19UC</v>
          </cell>
          <cell r="AJ2651" t="str">
            <v>Christchurch</v>
          </cell>
          <cell r="AK2651">
            <v>0</v>
          </cell>
          <cell r="AL2651">
            <v>0</v>
          </cell>
        </row>
        <row r="2652">
          <cell r="B2652" t="str">
            <v>19UD</v>
          </cell>
          <cell r="C2652" t="str">
            <v>East Dorset</v>
          </cell>
          <cell r="D2652">
            <v>0</v>
          </cell>
          <cell r="E2652">
            <v>0</v>
          </cell>
          <cell r="F2652">
            <v>0</v>
          </cell>
          <cell r="G2652">
            <v>7</v>
          </cell>
          <cell r="H2652">
            <v>34</v>
          </cell>
          <cell r="I2652">
            <v>0</v>
          </cell>
          <cell r="J2652">
            <v>0</v>
          </cell>
          <cell r="K2652">
            <v>0</v>
          </cell>
          <cell r="L2652">
            <v>41</v>
          </cell>
          <cell r="M2652">
            <v>0</v>
          </cell>
          <cell r="O2652" t="str">
            <v>19UD</v>
          </cell>
          <cell r="P2652" t="str">
            <v>East Dorset</v>
          </cell>
          <cell r="Q2652">
            <v>0</v>
          </cell>
          <cell r="R2652">
            <v>0</v>
          </cell>
          <cell r="S2652">
            <v>0</v>
          </cell>
          <cell r="T2652">
            <v>7</v>
          </cell>
          <cell r="U2652">
            <v>34</v>
          </cell>
          <cell r="V2652">
            <v>0</v>
          </cell>
          <cell r="W2652">
            <v>0</v>
          </cell>
          <cell r="X2652">
            <v>0</v>
          </cell>
          <cell r="Y2652">
            <v>41</v>
          </cell>
          <cell r="AA2652" t="str">
            <v>19UD</v>
          </cell>
          <cell r="AB2652" t="str">
            <v>East Dorset</v>
          </cell>
          <cell r="AC2652">
            <v>0</v>
          </cell>
          <cell r="AD2652">
            <v>0</v>
          </cell>
          <cell r="AE2652">
            <v>0</v>
          </cell>
          <cell r="AF2652">
            <v>0</v>
          </cell>
          <cell r="AG2652">
            <v>0</v>
          </cell>
          <cell r="AI2652" t="str">
            <v>19UD</v>
          </cell>
          <cell r="AJ2652" t="str">
            <v>East Dorset</v>
          </cell>
          <cell r="AK2652">
            <v>0</v>
          </cell>
          <cell r="AL2652">
            <v>0</v>
          </cell>
        </row>
        <row r="2653">
          <cell r="B2653" t="str">
            <v>19UE</v>
          </cell>
          <cell r="C2653" t="str">
            <v>North Dorset</v>
          </cell>
          <cell r="D2653">
            <v>0</v>
          </cell>
          <cell r="E2653">
            <v>0</v>
          </cell>
          <cell r="F2653">
            <v>20</v>
          </cell>
          <cell r="G2653">
            <v>6</v>
          </cell>
          <cell r="H2653">
            <v>27</v>
          </cell>
          <cell r="I2653">
            <v>4</v>
          </cell>
          <cell r="J2653">
            <v>0</v>
          </cell>
          <cell r="K2653">
            <v>0</v>
          </cell>
          <cell r="L2653">
            <v>57</v>
          </cell>
          <cell r="M2653">
            <v>0</v>
          </cell>
          <cell r="O2653" t="str">
            <v>19UE</v>
          </cell>
          <cell r="P2653" t="str">
            <v>North Dorset</v>
          </cell>
          <cell r="Q2653">
            <v>0</v>
          </cell>
          <cell r="R2653">
            <v>0</v>
          </cell>
          <cell r="S2653">
            <v>20</v>
          </cell>
          <cell r="T2653">
            <v>8</v>
          </cell>
          <cell r="U2653">
            <v>27</v>
          </cell>
          <cell r="V2653">
            <v>4</v>
          </cell>
          <cell r="W2653">
            <v>0</v>
          </cell>
          <cell r="X2653">
            <v>0</v>
          </cell>
          <cell r="Y2653">
            <v>59</v>
          </cell>
          <cell r="AA2653" t="str">
            <v>19UE</v>
          </cell>
          <cell r="AB2653" t="str">
            <v>North Dorset</v>
          </cell>
          <cell r="AC2653">
            <v>0</v>
          </cell>
          <cell r="AD2653">
            <v>0</v>
          </cell>
          <cell r="AE2653">
            <v>0</v>
          </cell>
          <cell r="AF2653">
            <v>0</v>
          </cell>
          <cell r="AG2653">
            <v>0</v>
          </cell>
          <cell r="AI2653" t="str">
            <v>19UE</v>
          </cell>
          <cell r="AJ2653" t="str">
            <v>North Dorset</v>
          </cell>
          <cell r="AK2653">
            <v>2</v>
          </cell>
          <cell r="AL2653">
            <v>0</v>
          </cell>
        </row>
        <row r="2654">
          <cell r="B2654" t="str">
            <v>19UG</v>
          </cell>
          <cell r="C2654" t="str">
            <v>Purbeck</v>
          </cell>
          <cell r="D2654">
            <v>0</v>
          </cell>
          <cell r="E2654">
            <v>0</v>
          </cell>
          <cell r="F2654">
            <v>7</v>
          </cell>
          <cell r="G2654">
            <v>2</v>
          </cell>
          <cell r="H2654">
            <v>16</v>
          </cell>
          <cell r="I2654">
            <v>24</v>
          </cell>
          <cell r="J2654">
            <v>0</v>
          </cell>
          <cell r="K2654">
            <v>0</v>
          </cell>
          <cell r="L2654">
            <v>49</v>
          </cell>
          <cell r="M2654">
            <v>0</v>
          </cell>
          <cell r="O2654" t="str">
            <v>19UG</v>
          </cell>
          <cell r="P2654" t="str">
            <v>Purbeck</v>
          </cell>
          <cell r="Q2654">
            <v>0</v>
          </cell>
          <cell r="R2654">
            <v>0</v>
          </cell>
          <cell r="S2654">
            <v>7</v>
          </cell>
          <cell r="T2654">
            <v>3</v>
          </cell>
          <cell r="U2654">
            <v>16</v>
          </cell>
          <cell r="V2654">
            <v>24</v>
          </cell>
          <cell r="W2654">
            <v>0</v>
          </cell>
          <cell r="X2654">
            <v>0</v>
          </cell>
          <cell r="Y2654">
            <v>50</v>
          </cell>
          <cell r="AA2654" t="str">
            <v>19UG</v>
          </cell>
          <cell r="AB2654" t="str">
            <v>Purbeck</v>
          </cell>
          <cell r="AC2654">
            <v>0</v>
          </cell>
          <cell r="AD2654">
            <v>0</v>
          </cell>
          <cell r="AE2654">
            <v>0</v>
          </cell>
          <cell r="AF2654">
            <v>0</v>
          </cell>
          <cell r="AG2654">
            <v>0</v>
          </cell>
          <cell r="AI2654" t="str">
            <v>19UG</v>
          </cell>
          <cell r="AJ2654" t="str">
            <v>Purbeck</v>
          </cell>
          <cell r="AK2654">
            <v>0</v>
          </cell>
          <cell r="AL2654">
            <v>0</v>
          </cell>
        </row>
        <row r="2655">
          <cell r="B2655" t="str">
            <v>19UH</v>
          </cell>
          <cell r="C2655" t="str">
            <v>West Dorset</v>
          </cell>
          <cell r="D2655">
            <v>5</v>
          </cell>
          <cell r="E2655">
            <v>0</v>
          </cell>
          <cell r="F2655">
            <v>17</v>
          </cell>
          <cell r="G2655">
            <v>15</v>
          </cell>
          <cell r="H2655">
            <v>49</v>
          </cell>
          <cell r="I2655">
            <v>1</v>
          </cell>
          <cell r="J2655">
            <v>0</v>
          </cell>
          <cell r="K2655">
            <v>0</v>
          </cell>
          <cell r="L2655">
            <v>87</v>
          </cell>
          <cell r="M2655">
            <v>0</v>
          </cell>
          <cell r="O2655" t="str">
            <v>19UH</v>
          </cell>
          <cell r="P2655" t="str">
            <v>West Dorset</v>
          </cell>
          <cell r="Q2655">
            <v>5</v>
          </cell>
          <cell r="R2655">
            <v>0</v>
          </cell>
          <cell r="S2655">
            <v>17</v>
          </cell>
          <cell r="T2655">
            <v>14</v>
          </cell>
          <cell r="U2655">
            <v>49</v>
          </cell>
          <cell r="V2655">
            <v>1</v>
          </cell>
          <cell r="W2655">
            <v>0</v>
          </cell>
          <cell r="X2655">
            <v>0</v>
          </cell>
          <cell r="Y2655">
            <v>86</v>
          </cell>
          <cell r="AA2655" t="str">
            <v>19UH</v>
          </cell>
          <cell r="AB2655" t="str">
            <v>West Dorset</v>
          </cell>
          <cell r="AC2655">
            <v>0</v>
          </cell>
          <cell r="AD2655">
            <v>0</v>
          </cell>
          <cell r="AE2655">
            <v>0</v>
          </cell>
          <cell r="AF2655">
            <v>0</v>
          </cell>
          <cell r="AG2655">
            <v>0</v>
          </cell>
          <cell r="AI2655" t="str">
            <v>19UH</v>
          </cell>
          <cell r="AJ2655" t="str">
            <v>West Dorset</v>
          </cell>
          <cell r="AK2655">
            <v>0</v>
          </cell>
          <cell r="AL2655">
            <v>0</v>
          </cell>
        </row>
        <row r="2656">
          <cell r="B2656" t="str">
            <v>19UJ</v>
          </cell>
          <cell r="C2656" t="str">
            <v>Weymouth and Portland</v>
          </cell>
          <cell r="D2656">
            <v>0</v>
          </cell>
          <cell r="E2656">
            <v>0</v>
          </cell>
          <cell r="F2656">
            <v>3</v>
          </cell>
          <cell r="G2656">
            <v>7</v>
          </cell>
          <cell r="H2656">
            <v>39</v>
          </cell>
          <cell r="I2656">
            <v>46</v>
          </cell>
          <cell r="J2656">
            <v>0</v>
          </cell>
          <cell r="K2656">
            <v>0</v>
          </cell>
          <cell r="L2656">
            <v>95</v>
          </cell>
          <cell r="M2656">
            <v>0</v>
          </cell>
          <cell r="O2656" t="str">
            <v>19UJ</v>
          </cell>
          <cell r="P2656" t="str">
            <v>Weymouth and Portland</v>
          </cell>
          <cell r="Q2656">
            <v>0</v>
          </cell>
          <cell r="R2656">
            <v>0</v>
          </cell>
          <cell r="S2656">
            <v>3</v>
          </cell>
          <cell r="T2656">
            <v>11</v>
          </cell>
          <cell r="U2656">
            <v>39</v>
          </cell>
          <cell r="V2656">
            <v>46</v>
          </cell>
          <cell r="W2656">
            <v>0</v>
          </cell>
          <cell r="X2656">
            <v>0</v>
          </cell>
          <cell r="Y2656">
            <v>99</v>
          </cell>
          <cell r="AA2656" t="str">
            <v>19UJ</v>
          </cell>
          <cell r="AB2656" t="str">
            <v>Weymouth and Portland</v>
          </cell>
          <cell r="AC2656">
            <v>0</v>
          </cell>
          <cell r="AD2656">
            <v>0</v>
          </cell>
          <cell r="AE2656">
            <v>0</v>
          </cell>
          <cell r="AF2656">
            <v>0</v>
          </cell>
          <cell r="AG2656">
            <v>0</v>
          </cell>
          <cell r="AI2656" t="str">
            <v>19UJ</v>
          </cell>
          <cell r="AJ2656" t="str">
            <v>Weymouth and Portland</v>
          </cell>
          <cell r="AK2656">
            <v>0</v>
          </cell>
          <cell r="AL2656">
            <v>0</v>
          </cell>
        </row>
        <row r="2657">
          <cell r="B2657" t="str">
            <v>20UB</v>
          </cell>
          <cell r="C2657" t="str">
            <v>Chester-le-Street</v>
          </cell>
          <cell r="D2657">
            <v>0</v>
          </cell>
          <cell r="E2657">
            <v>0</v>
          </cell>
          <cell r="F2657">
            <v>12</v>
          </cell>
          <cell r="G2657">
            <v>0</v>
          </cell>
          <cell r="H2657">
            <v>27</v>
          </cell>
          <cell r="I2657">
            <v>0</v>
          </cell>
          <cell r="J2657">
            <v>0</v>
          </cell>
          <cell r="K2657">
            <v>0</v>
          </cell>
          <cell r="L2657">
            <v>39</v>
          </cell>
          <cell r="M2657">
            <v>0</v>
          </cell>
          <cell r="O2657" t="str">
            <v>20UB</v>
          </cell>
          <cell r="P2657" t="str">
            <v>Chester-le-Street</v>
          </cell>
          <cell r="Q2657">
            <v>0</v>
          </cell>
          <cell r="R2657">
            <v>0</v>
          </cell>
          <cell r="S2657">
            <v>12</v>
          </cell>
          <cell r="T2657">
            <v>0</v>
          </cell>
          <cell r="U2657">
            <v>27</v>
          </cell>
          <cell r="V2657">
            <v>0</v>
          </cell>
          <cell r="W2657">
            <v>0</v>
          </cell>
          <cell r="X2657">
            <v>0</v>
          </cell>
          <cell r="Y2657">
            <v>39</v>
          </cell>
          <cell r="AA2657" t="str">
            <v>20UB</v>
          </cell>
          <cell r="AB2657" t="str">
            <v>Chester-le-Street</v>
          </cell>
          <cell r="AC2657">
            <v>0</v>
          </cell>
          <cell r="AD2657">
            <v>0</v>
          </cell>
          <cell r="AE2657">
            <v>0</v>
          </cell>
          <cell r="AF2657">
            <v>0</v>
          </cell>
          <cell r="AG2657">
            <v>0</v>
          </cell>
          <cell r="AI2657" t="str">
            <v>20UB</v>
          </cell>
          <cell r="AJ2657" t="str">
            <v>Chester-le-Street</v>
          </cell>
          <cell r="AK2657">
            <v>0</v>
          </cell>
          <cell r="AL2657">
            <v>0</v>
          </cell>
        </row>
        <row r="2658">
          <cell r="B2658" t="str">
            <v>20UD</v>
          </cell>
          <cell r="C2658" t="str">
            <v>Derwentside</v>
          </cell>
          <cell r="D2658">
            <v>0</v>
          </cell>
          <cell r="E2658">
            <v>0</v>
          </cell>
          <cell r="F2658">
            <v>0</v>
          </cell>
          <cell r="G2658">
            <v>0</v>
          </cell>
          <cell r="H2658">
            <v>4</v>
          </cell>
          <cell r="I2658">
            <v>0</v>
          </cell>
          <cell r="J2658">
            <v>0</v>
          </cell>
          <cell r="K2658">
            <v>0</v>
          </cell>
          <cell r="L2658">
            <v>4</v>
          </cell>
          <cell r="M2658">
            <v>0</v>
          </cell>
          <cell r="O2658" t="str">
            <v>20UD</v>
          </cell>
          <cell r="P2658" t="str">
            <v>Derwentside</v>
          </cell>
          <cell r="Q2658">
            <v>0</v>
          </cell>
          <cell r="R2658">
            <v>0</v>
          </cell>
          <cell r="S2658">
            <v>0</v>
          </cell>
          <cell r="T2658">
            <v>0</v>
          </cell>
          <cell r="U2658">
            <v>4</v>
          </cell>
          <cell r="V2658">
            <v>0</v>
          </cell>
          <cell r="W2658">
            <v>0</v>
          </cell>
          <cell r="X2658">
            <v>0</v>
          </cell>
          <cell r="Y2658">
            <v>4</v>
          </cell>
          <cell r="AA2658" t="str">
            <v>20UD</v>
          </cell>
          <cell r="AB2658" t="str">
            <v>Derwentside</v>
          </cell>
          <cell r="AC2658">
            <v>0</v>
          </cell>
          <cell r="AD2658">
            <v>0</v>
          </cell>
          <cell r="AE2658">
            <v>0</v>
          </cell>
          <cell r="AF2658">
            <v>0</v>
          </cell>
          <cell r="AG2658">
            <v>0</v>
          </cell>
          <cell r="AI2658" t="str">
            <v>20UD</v>
          </cell>
          <cell r="AJ2658" t="str">
            <v>Derwentside</v>
          </cell>
          <cell r="AK2658">
            <v>0</v>
          </cell>
          <cell r="AL2658">
            <v>0</v>
          </cell>
        </row>
        <row r="2659">
          <cell r="B2659" t="str">
            <v>20UE</v>
          </cell>
          <cell r="C2659" t="str">
            <v>Durham</v>
          </cell>
          <cell r="D2659">
            <v>0</v>
          </cell>
          <cell r="E2659">
            <v>0</v>
          </cell>
          <cell r="F2659">
            <v>10</v>
          </cell>
          <cell r="G2659">
            <v>0</v>
          </cell>
          <cell r="H2659">
            <v>33</v>
          </cell>
          <cell r="I2659">
            <v>0</v>
          </cell>
          <cell r="J2659">
            <v>0</v>
          </cell>
          <cell r="K2659">
            <v>0</v>
          </cell>
          <cell r="L2659">
            <v>43</v>
          </cell>
          <cell r="M2659">
            <v>0</v>
          </cell>
          <cell r="O2659" t="str">
            <v>20UE</v>
          </cell>
          <cell r="P2659" t="str">
            <v>Durham</v>
          </cell>
          <cell r="Q2659">
            <v>0</v>
          </cell>
          <cell r="R2659">
            <v>0</v>
          </cell>
          <cell r="S2659">
            <v>10</v>
          </cell>
          <cell r="T2659">
            <v>0</v>
          </cell>
          <cell r="U2659">
            <v>33</v>
          </cell>
          <cell r="V2659">
            <v>0</v>
          </cell>
          <cell r="W2659">
            <v>0</v>
          </cell>
          <cell r="X2659">
            <v>0</v>
          </cell>
          <cell r="Y2659">
            <v>43</v>
          </cell>
          <cell r="AA2659" t="str">
            <v>20UE</v>
          </cell>
          <cell r="AB2659" t="str">
            <v>Durham</v>
          </cell>
          <cell r="AC2659">
            <v>0</v>
          </cell>
          <cell r="AD2659">
            <v>0</v>
          </cell>
          <cell r="AE2659">
            <v>0</v>
          </cell>
          <cell r="AF2659">
            <v>0</v>
          </cell>
          <cell r="AG2659">
            <v>0</v>
          </cell>
          <cell r="AI2659" t="str">
            <v>20UE</v>
          </cell>
          <cell r="AJ2659" t="str">
            <v>Durham</v>
          </cell>
          <cell r="AK2659">
            <v>0</v>
          </cell>
          <cell r="AL2659">
            <v>0</v>
          </cell>
        </row>
        <row r="2660">
          <cell r="B2660" t="str">
            <v>20UF</v>
          </cell>
          <cell r="C2660" t="str">
            <v>Easington</v>
          </cell>
          <cell r="D2660">
            <v>0</v>
          </cell>
          <cell r="E2660">
            <v>0</v>
          </cell>
          <cell r="F2660">
            <v>0</v>
          </cell>
          <cell r="G2660">
            <v>0</v>
          </cell>
          <cell r="H2660">
            <v>30</v>
          </cell>
          <cell r="I2660">
            <v>0</v>
          </cell>
          <cell r="J2660">
            <v>0</v>
          </cell>
          <cell r="K2660">
            <v>0</v>
          </cell>
          <cell r="L2660">
            <v>30</v>
          </cell>
          <cell r="M2660">
            <v>0</v>
          </cell>
          <cell r="O2660" t="str">
            <v>20UF</v>
          </cell>
          <cell r="P2660" t="str">
            <v>Easington</v>
          </cell>
          <cell r="Q2660">
            <v>0</v>
          </cell>
          <cell r="R2660">
            <v>0</v>
          </cell>
          <cell r="S2660">
            <v>0</v>
          </cell>
          <cell r="T2660">
            <v>0</v>
          </cell>
          <cell r="U2660">
            <v>30</v>
          </cell>
          <cell r="V2660">
            <v>0</v>
          </cell>
          <cell r="W2660">
            <v>0</v>
          </cell>
          <cell r="X2660">
            <v>0</v>
          </cell>
          <cell r="Y2660">
            <v>30</v>
          </cell>
          <cell r="AA2660" t="str">
            <v>20UF</v>
          </cell>
          <cell r="AB2660" t="str">
            <v>Easington</v>
          </cell>
          <cell r="AC2660">
            <v>0</v>
          </cell>
          <cell r="AD2660">
            <v>0</v>
          </cell>
          <cell r="AE2660">
            <v>0</v>
          </cell>
          <cell r="AF2660">
            <v>0</v>
          </cell>
          <cell r="AG2660">
            <v>0</v>
          </cell>
          <cell r="AI2660" t="str">
            <v>20UF</v>
          </cell>
          <cell r="AJ2660" t="str">
            <v>Easington</v>
          </cell>
          <cell r="AK2660">
            <v>0</v>
          </cell>
          <cell r="AL2660">
            <v>0</v>
          </cell>
        </row>
        <row r="2661">
          <cell r="B2661" t="str">
            <v>20UG</v>
          </cell>
          <cell r="C2661" t="str">
            <v>Sedgefield</v>
          </cell>
          <cell r="D2661">
            <v>0</v>
          </cell>
          <cell r="E2661">
            <v>0</v>
          </cell>
          <cell r="F2661">
            <v>19</v>
          </cell>
          <cell r="G2661">
            <v>0</v>
          </cell>
          <cell r="H2661">
            <v>11</v>
          </cell>
          <cell r="I2661">
            <v>0</v>
          </cell>
          <cell r="J2661">
            <v>0</v>
          </cell>
          <cell r="K2661">
            <v>0</v>
          </cell>
          <cell r="L2661">
            <v>30</v>
          </cell>
          <cell r="M2661">
            <v>0</v>
          </cell>
          <cell r="O2661" t="str">
            <v>20UG</v>
          </cell>
          <cell r="P2661" t="str">
            <v>Sedgefield</v>
          </cell>
          <cell r="Q2661">
            <v>0</v>
          </cell>
          <cell r="R2661">
            <v>0</v>
          </cell>
          <cell r="S2661">
            <v>19</v>
          </cell>
          <cell r="T2661">
            <v>0</v>
          </cell>
          <cell r="U2661">
            <v>11</v>
          </cell>
          <cell r="V2661">
            <v>0</v>
          </cell>
          <cell r="W2661">
            <v>0</v>
          </cell>
          <cell r="X2661">
            <v>0</v>
          </cell>
          <cell r="Y2661">
            <v>30</v>
          </cell>
          <cell r="AA2661" t="str">
            <v>20UG</v>
          </cell>
          <cell r="AB2661" t="str">
            <v>Sedgefield</v>
          </cell>
          <cell r="AC2661">
            <v>0</v>
          </cell>
          <cell r="AD2661">
            <v>0</v>
          </cell>
          <cell r="AE2661">
            <v>0</v>
          </cell>
          <cell r="AF2661">
            <v>0</v>
          </cell>
          <cell r="AG2661">
            <v>0</v>
          </cell>
          <cell r="AI2661" t="str">
            <v>20UG</v>
          </cell>
          <cell r="AJ2661" t="str">
            <v>Sedgefield</v>
          </cell>
          <cell r="AK2661">
            <v>0</v>
          </cell>
          <cell r="AL2661">
            <v>0</v>
          </cell>
        </row>
        <row r="2662">
          <cell r="B2662" t="str">
            <v>20UH</v>
          </cell>
          <cell r="C2662" t="str">
            <v>Teesdale</v>
          </cell>
          <cell r="D2662">
            <v>0</v>
          </cell>
          <cell r="E2662">
            <v>0</v>
          </cell>
          <cell r="F2662">
            <v>0</v>
          </cell>
          <cell r="G2662">
            <v>0</v>
          </cell>
          <cell r="H2662">
            <v>6</v>
          </cell>
          <cell r="I2662">
            <v>0</v>
          </cell>
          <cell r="J2662">
            <v>0</v>
          </cell>
          <cell r="K2662">
            <v>0</v>
          </cell>
          <cell r="L2662">
            <v>6</v>
          </cell>
          <cell r="M2662">
            <v>0</v>
          </cell>
          <cell r="O2662" t="str">
            <v>20UH</v>
          </cell>
          <cell r="P2662" t="str">
            <v>Teesdale</v>
          </cell>
          <cell r="Q2662">
            <v>0</v>
          </cell>
          <cell r="R2662">
            <v>0</v>
          </cell>
          <cell r="S2662">
            <v>0</v>
          </cell>
          <cell r="T2662">
            <v>0</v>
          </cell>
          <cell r="U2662">
            <v>6</v>
          </cell>
          <cell r="V2662">
            <v>0</v>
          </cell>
          <cell r="W2662">
            <v>0</v>
          </cell>
          <cell r="X2662">
            <v>0</v>
          </cell>
          <cell r="Y2662">
            <v>6</v>
          </cell>
          <cell r="AA2662" t="str">
            <v>20UH</v>
          </cell>
          <cell r="AB2662" t="str">
            <v>Teesdale</v>
          </cell>
          <cell r="AC2662">
            <v>0</v>
          </cell>
          <cell r="AD2662">
            <v>0</v>
          </cell>
          <cell r="AE2662">
            <v>0</v>
          </cell>
          <cell r="AF2662">
            <v>0</v>
          </cell>
          <cell r="AG2662">
            <v>0</v>
          </cell>
          <cell r="AI2662" t="str">
            <v>20UH</v>
          </cell>
          <cell r="AJ2662" t="str">
            <v>Teesdale</v>
          </cell>
          <cell r="AK2662">
            <v>0</v>
          </cell>
          <cell r="AL2662">
            <v>0</v>
          </cell>
        </row>
        <row r="2663">
          <cell r="B2663" t="str">
            <v>20UJ</v>
          </cell>
          <cell r="C2663" t="str">
            <v>Wear Valley</v>
          </cell>
          <cell r="D2663">
            <v>0</v>
          </cell>
          <cell r="E2663">
            <v>0</v>
          </cell>
          <cell r="F2663">
            <v>0</v>
          </cell>
          <cell r="G2663">
            <v>0</v>
          </cell>
          <cell r="H2663">
            <v>42</v>
          </cell>
          <cell r="I2663">
            <v>0</v>
          </cell>
          <cell r="J2663">
            <v>0</v>
          </cell>
          <cell r="K2663">
            <v>0</v>
          </cell>
          <cell r="L2663">
            <v>42</v>
          </cell>
          <cell r="M2663">
            <v>0</v>
          </cell>
          <cell r="O2663" t="str">
            <v>20UJ</v>
          </cell>
          <cell r="P2663" t="str">
            <v>Wear Valley</v>
          </cell>
          <cell r="Q2663">
            <v>0</v>
          </cell>
          <cell r="R2663">
            <v>0</v>
          </cell>
          <cell r="S2663">
            <v>0</v>
          </cell>
          <cell r="T2663">
            <v>0</v>
          </cell>
          <cell r="U2663">
            <v>42</v>
          </cell>
          <cell r="V2663">
            <v>0</v>
          </cell>
          <cell r="W2663">
            <v>0</v>
          </cell>
          <cell r="X2663">
            <v>0</v>
          </cell>
          <cell r="Y2663">
            <v>42</v>
          </cell>
          <cell r="AA2663" t="str">
            <v>20UJ</v>
          </cell>
          <cell r="AB2663" t="str">
            <v>Wear Valley</v>
          </cell>
          <cell r="AC2663">
            <v>0</v>
          </cell>
          <cell r="AD2663">
            <v>0</v>
          </cell>
          <cell r="AE2663">
            <v>0</v>
          </cell>
          <cell r="AF2663">
            <v>0</v>
          </cell>
          <cell r="AG2663">
            <v>0</v>
          </cell>
          <cell r="AI2663" t="str">
            <v>20UJ</v>
          </cell>
          <cell r="AJ2663" t="str">
            <v>Wear Valley</v>
          </cell>
          <cell r="AK2663">
            <v>0</v>
          </cell>
          <cell r="AL2663">
            <v>0</v>
          </cell>
        </row>
        <row r="2664">
          <cell r="B2664" t="str">
            <v>21UC</v>
          </cell>
          <cell r="C2664" t="str">
            <v>Eastbourne</v>
          </cell>
          <cell r="D2664">
            <v>0</v>
          </cell>
          <cell r="E2664">
            <v>1</v>
          </cell>
          <cell r="F2664">
            <v>19</v>
          </cell>
          <cell r="G2664">
            <v>14</v>
          </cell>
          <cell r="H2664">
            <v>97</v>
          </cell>
          <cell r="I2664">
            <v>0</v>
          </cell>
          <cell r="J2664">
            <v>0</v>
          </cell>
          <cell r="K2664">
            <v>0</v>
          </cell>
          <cell r="L2664">
            <v>131</v>
          </cell>
          <cell r="M2664">
            <v>0</v>
          </cell>
          <cell r="O2664" t="str">
            <v>21UC</v>
          </cell>
          <cell r="P2664" t="str">
            <v>Eastbourne</v>
          </cell>
          <cell r="Q2664">
            <v>0</v>
          </cell>
          <cell r="R2664">
            <v>1</v>
          </cell>
          <cell r="S2664">
            <v>19</v>
          </cell>
          <cell r="T2664">
            <v>21</v>
          </cell>
          <cell r="U2664">
            <v>97</v>
          </cell>
          <cell r="V2664">
            <v>0</v>
          </cell>
          <cell r="W2664">
            <v>0</v>
          </cell>
          <cell r="X2664">
            <v>0</v>
          </cell>
          <cell r="Y2664">
            <v>138</v>
          </cell>
          <cell r="AA2664" t="str">
            <v>21UC</v>
          </cell>
          <cell r="AB2664" t="str">
            <v>Eastbourne</v>
          </cell>
          <cell r="AC2664">
            <v>0</v>
          </cell>
          <cell r="AD2664">
            <v>0</v>
          </cell>
          <cell r="AE2664">
            <v>0</v>
          </cell>
          <cell r="AF2664">
            <v>0</v>
          </cell>
          <cell r="AG2664">
            <v>0</v>
          </cell>
          <cell r="AI2664" t="str">
            <v>21UC</v>
          </cell>
          <cell r="AJ2664" t="str">
            <v>Eastbourne</v>
          </cell>
          <cell r="AK2664">
            <v>0</v>
          </cell>
          <cell r="AL2664">
            <v>0</v>
          </cell>
        </row>
        <row r="2665">
          <cell r="B2665" t="str">
            <v>21UD</v>
          </cell>
          <cell r="C2665" t="str">
            <v>Hastings</v>
          </cell>
          <cell r="D2665">
            <v>0</v>
          </cell>
          <cell r="E2665">
            <v>0</v>
          </cell>
          <cell r="F2665">
            <v>3</v>
          </cell>
          <cell r="G2665">
            <v>8</v>
          </cell>
          <cell r="H2665">
            <v>36</v>
          </cell>
          <cell r="I2665">
            <v>0</v>
          </cell>
          <cell r="J2665">
            <v>0</v>
          </cell>
          <cell r="K2665">
            <v>0</v>
          </cell>
          <cell r="L2665">
            <v>47</v>
          </cell>
          <cell r="M2665">
            <v>0</v>
          </cell>
          <cell r="O2665" t="str">
            <v>21UD</v>
          </cell>
          <cell r="P2665" t="str">
            <v>Hastings</v>
          </cell>
          <cell r="Q2665">
            <v>0</v>
          </cell>
          <cell r="R2665">
            <v>0</v>
          </cell>
          <cell r="S2665">
            <v>3</v>
          </cell>
          <cell r="T2665">
            <v>8</v>
          </cell>
          <cell r="U2665">
            <v>36</v>
          </cell>
          <cell r="V2665">
            <v>0</v>
          </cell>
          <cell r="W2665">
            <v>0</v>
          </cell>
          <cell r="X2665">
            <v>0</v>
          </cell>
          <cell r="Y2665">
            <v>47</v>
          </cell>
          <cell r="AA2665" t="str">
            <v>21UD</v>
          </cell>
          <cell r="AB2665" t="str">
            <v>Hastings</v>
          </cell>
          <cell r="AC2665">
            <v>0</v>
          </cell>
          <cell r="AD2665">
            <v>0</v>
          </cell>
          <cell r="AE2665">
            <v>0</v>
          </cell>
          <cell r="AF2665">
            <v>0</v>
          </cell>
          <cell r="AG2665">
            <v>0</v>
          </cell>
          <cell r="AI2665" t="str">
            <v>21UD</v>
          </cell>
          <cell r="AJ2665" t="str">
            <v>Hastings</v>
          </cell>
          <cell r="AK2665">
            <v>0</v>
          </cell>
          <cell r="AL2665">
            <v>0</v>
          </cell>
        </row>
        <row r="2666">
          <cell r="B2666" t="str">
            <v>21UF</v>
          </cell>
          <cell r="C2666" t="str">
            <v>Lewes</v>
          </cell>
          <cell r="D2666">
            <v>0</v>
          </cell>
          <cell r="E2666">
            <v>0</v>
          </cell>
          <cell r="F2666">
            <v>11</v>
          </cell>
          <cell r="G2666">
            <v>12</v>
          </cell>
          <cell r="H2666">
            <v>15</v>
          </cell>
          <cell r="I2666">
            <v>0</v>
          </cell>
          <cell r="J2666">
            <v>0</v>
          </cell>
          <cell r="K2666">
            <v>0</v>
          </cell>
          <cell r="L2666">
            <v>38</v>
          </cell>
          <cell r="M2666">
            <v>0</v>
          </cell>
          <cell r="O2666" t="str">
            <v>21UF</v>
          </cell>
          <cell r="P2666" t="str">
            <v>Lewes</v>
          </cell>
          <cell r="Q2666">
            <v>0</v>
          </cell>
          <cell r="R2666">
            <v>0</v>
          </cell>
          <cell r="S2666">
            <v>11</v>
          </cell>
          <cell r="T2666">
            <v>16</v>
          </cell>
          <cell r="U2666">
            <v>15</v>
          </cell>
          <cell r="V2666">
            <v>0</v>
          </cell>
          <cell r="W2666">
            <v>0</v>
          </cell>
          <cell r="X2666">
            <v>0</v>
          </cell>
          <cell r="Y2666">
            <v>42</v>
          </cell>
          <cell r="AA2666" t="str">
            <v>21UF</v>
          </cell>
          <cell r="AB2666" t="str">
            <v>Lewes</v>
          </cell>
          <cell r="AC2666">
            <v>0</v>
          </cell>
          <cell r="AD2666">
            <v>0</v>
          </cell>
          <cell r="AE2666">
            <v>0</v>
          </cell>
          <cell r="AF2666">
            <v>0</v>
          </cell>
          <cell r="AG2666">
            <v>0</v>
          </cell>
          <cell r="AI2666" t="str">
            <v>21UF</v>
          </cell>
          <cell r="AJ2666" t="str">
            <v>Lewes</v>
          </cell>
          <cell r="AK2666">
            <v>0</v>
          </cell>
          <cell r="AL2666">
            <v>0</v>
          </cell>
        </row>
        <row r="2667">
          <cell r="B2667" t="str">
            <v>21UG</v>
          </cell>
          <cell r="C2667" t="str">
            <v>Rother</v>
          </cell>
          <cell r="D2667">
            <v>0</v>
          </cell>
          <cell r="E2667">
            <v>1</v>
          </cell>
          <cell r="F2667">
            <v>3</v>
          </cell>
          <cell r="G2667">
            <v>1</v>
          </cell>
          <cell r="H2667">
            <v>29</v>
          </cell>
          <cell r="I2667">
            <v>0</v>
          </cell>
          <cell r="J2667">
            <v>1</v>
          </cell>
          <cell r="K2667">
            <v>0</v>
          </cell>
          <cell r="L2667">
            <v>35</v>
          </cell>
          <cell r="M2667">
            <v>1</v>
          </cell>
          <cell r="O2667" t="str">
            <v>21UG</v>
          </cell>
          <cell r="P2667" t="str">
            <v>Rother</v>
          </cell>
          <cell r="Q2667">
            <v>0</v>
          </cell>
          <cell r="R2667">
            <v>1</v>
          </cell>
          <cell r="S2667">
            <v>3</v>
          </cell>
          <cell r="T2667">
            <v>1</v>
          </cell>
          <cell r="U2667">
            <v>29</v>
          </cell>
          <cell r="V2667">
            <v>0</v>
          </cell>
          <cell r="W2667">
            <v>1</v>
          </cell>
          <cell r="X2667">
            <v>0</v>
          </cell>
          <cell r="Y2667">
            <v>35</v>
          </cell>
          <cell r="AA2667" t="str">
            <v>21UG</v>
          </cell>
          <cell r="AB2667" t="str">
            <v>Rother</v>
          </cell>
          <cell r="AC2667">
            <v>0</v>
          </cell>
          <cell r="AD2667">
            <v>0</v>
          </cell>
          <cell r="AE2667">
            <v>0</v>
          </cell>
          <cell r="AF2667">
            <v>0</v>
          </cell>
          <cell r="AG2667">
            <v>0</v>
          </cell>
          <cell r="AI2667" t="str">
            <v>21UG</v>
          </cell>
          <cell r="AJ2667" t="str">
            <v>Rother</v>
          </cell>
          <cell r="AK2667">
            <v>0</v>
          </cell>
          <cell r="AL2667">
            <v>0</v>
          </cell>
        </row>
        <row r="2668">
          <cell r="B2668" t="str">
            <v>21UH</v>
          </cell>
          <cell r="C2668" t="str">
            <v>Wealden</v>
          </cell>
          <cell r="D2668">
            <v>0</v>
          </cell>
          <cell r="E2668">
            <v>4</v>
          </cell>
          <cell r="F2668">
            <v>12</v>
          </cell>
          <cell r="G2668">
            <v>8</v>
          </cell>
          <cell r="H2668">
            <v>63</v>
          </cell>
          <cell r="I2668">
            <v>0</v>
          </cell>
          <cell r="J2668">
            <v>0</v>
          </cell>
          <cell r="K2668">
            <v>0</v>
          </cell>
          <cell r="L2668">
            <v>87</v>
          </cell>
          <cell r="M2668">
            <v>0</v>
          </cell>
          <cell r="O2668" t="str">
            <v>21UH</v>
          </cell>
          <cell r="P2668" t="str">
            <v>Wealden</v>
          </cell>
          <cell r="Q2668">
            <v>0</v>
          </cell>
          <cell r="R2668">
            <v>4</v>
          </cell>
          <cell r="S2668">
            <v>12</v>
          </cell>
          <cell r="T2668">
            <v>7</v>
          </cell>
          <cell r="U2668">
            <v>63</v>
          </cell>
          <cell r="V2668">
            <v>0</v>
          </cell>
          <cell r="W2668">
            <v>0</v>
          </cell>
          <cell r="X2668">
            <v>0</v>
          </cell>
          <cell r="Y2668">
            <v>86</v>
          </cell>
          <cell r="AA2668" t="str">
            <v>21UH</v>
          </cell>
          <cell r="AB2668" t="str">
            <v>Wealden</v>
          </cell>
          <cell r="AC2668">
            <v>0</v>
          </cell>
          <cell r="AD2668">
            <v>2</v>
          </cell>
          <cell r="AE2668">
            <v>0</v>
          </cell>
          <cell r="AF2668">
            <v>2</v>
          </cell>
          <cell r="AG2668">
            <v>4</v>
          </cell>
          <cell r="AI2668" t="str">
            <v>21UH</v>
          </cell>
          <cell r="AJ2668" t="str">
            <v>Wealden</v>
          </cell>
          <cell r="AK2668">
            <v>0</v>
          </cell>
          <cell r="AL2668">
            <v>0</v>
          </cell>
        </row>
        <row r="2669">
          <cell r="B2669" t="str">
            <v>22UB</v>
          </cell>
          <cell r="C2669" t="str">
            <v>Basildon</v>
          </cell>
          <cell r="D2669">
            <v>20</v>
          </cell>
          <cell r="E2669">
            <v>3</v>
          </cell>
          <cell r="F2669">
            <v>87</v>
          </cell>
          <cell r="G2669">
            <v>20</v>
          </cell>
          <cell r="H2669">
            <v>74</v>
          </cell>
          <cell r="I2669">
            <v>39</v>
          </cell>
          <cell r="J2669">
            <v>0</v>
          </cell>
          <cell r="K2669">
            <v>0</v>
          </cell>
          <cell r="L2669">
            <v>243</v>
          </cell>
          <cell r="M2669">
            <v>0</v>
          </cell>
          <cell r="O2669" t="str">
            <v>22UB</v>
          </cell>
          <cell r="P2669" t="str">
            <v>Basildon</v>
          </cell>
          <cell r="Q2669">
            <v>20</v>
          </cell>
          <cell r="R2669">
            <v>3</v>
          </cell>
          <cell r="S2669">
            <v>87</v>
          </cell>
          <cell r="T2669">
            <v>18</v>
          </cell>
          <cell r="U2669">
            <v>74</v>
          </cell>
          <cell r="V2669">
            <v>39</v>
          </cell>
          <cell r="W2669">
            <v>0</v>
          </cell>
          <cell r="X2669">
            <v>0</v>
          </cell>
          <cell r="Y2669">
            <v>241</v>
          </cell>
          <cell r="AA2669" t="str">
            <v>22UB</v>
          </cell>
          <cell r="AB2669" t="str">
            <v>Basildon</v>
          </cell>
          <cell r="AC2669">
            <v>0</v>
          </cell>
          <cell r="AD2669">
            <v>0</v>
          </cell>
          <cell r="AE2669">
            <v>0</v>
          </cell>
          <cell r="AF2669">
            <v>0</v>
          </cell>
          <cell r="AG2669">
            <v>0</v>
          </cell>
          <cell r="AI2669" t="str">
            <v>22UB</v>
          </cell>
          <cell r="AJ2669" t="str">
            <v>Basildon</v>
          </cell>
          <cell r="AK2669">
            <v>0</v>
          </cell>
          <cell r="AL2669">
            <v>0</v>
          </cell>
        </row>
        <row r="2670">
          <cell r="B2670" t="str">
            <v>22UC</v>
          </cell>
          <cell r="C2670" t="str">
            <v>Braintree</v>
          </cell>
          <cell r="D2670">
            <v>6</v>
          </cell>
          <cell r="E2670">
            <v>1</v>
          </cell>
          <cell r="F2670">
            <v>30</v>
          </cell>
          <cell r="G2670">
            <v>12</v>
          </cell>
          <cell r="H2670">
            <v>58</v>
          </cell>
          <cell r="I2670">
            <v>0</v>
          </cell>
          <cell r="J2670">
            <v>0</v>
          </cell>
          <cell r="K2670">
            <v>0</v>
          </cell>
          <cell r="L2670">
            <v>107</v>
          </cell>
          <cell r="M2670">
            <v>0</v>
          </cell>
          <cell r="O2670" t="str">
            <v>22UC</v>
          </cell>
          <cell r="P2670" t="str">
            <v>Braintree</v>
          </cell>
          <cell r="Q2670">
            <v>6</v>
          </cell>
          <cell r="R2670">
            <v>1</v>
          </cell>
          <cell r="S2670">
            <v>30</v>
          </cell>
          <cell r="T2670">
            <v>16</v>
          </cell>
          <cell r="U2670">
            <v>58</v>
          </cell>
          <cell r="V2670">
            <v>0</v>
          </cell>
          <cell r="W2670">
            <v>0</v>
          </cell>
          <cell r="X2670">
            <v>0</v>
          </cell>
          <cell r="Y2670">
            <v>111</v>
          </cell>
          <cell r="AA2670" t="str">
            <v>22UC</v>
          </cell>
          <cell r="AB2670" t="str">
            <v>Braintree</v>
          </cell>
          <cell r="AC2670">
            <v>1</v>
          </cell>
          <cell r="AD2670">
            <v>0</v>
          </cell>
          <cell r="AE2670">
            <v>1</v>
          </cell>
          <cell r="AF2670">
            <v>1</v>
          </cell>
          <cell r="AG2670">
            <v>3</v>
          </cell>
          <cell r="AI2670" t="str">
            <v>22UC</v>
          </cell>
          <cell r="AJ2670" t="str">
            <v>Braintree</v>
          </cell>
          <cell r="AK2670">
            <v>0</v>
          </cell>
          <cell r="AL2670">
            <v>0</v>
          </cell>
        </row>
        <row r="2671">
          <cell r="B2671" t="str">
            <v>22UD</v>
          </cell>
          <cell r="C2671" t="str">
            <v>Brentwood</v>
          </cell>
          <cell r="D2671">
            <v>0</v>
          </cell>
          <cell r="E2671">
            <v>0</v>
          </cell>
          <cell r="F2671">
            <v>20</v>
          </cell>
          <cell r="G2671">
            <v>24</v>
          </cell>
          <cell r="H2671">
            <v>50</v>
          </cell>
          <cell r="I2671">
            <v>0</v>
          </cell>
          <cell r="J2671">
            <v>0</v>
          </cell>
          <cell r="K2671">
            <v>0</v>
          </cell>
          <cell r="L2671">
            <v>94</v>
          </cell>
          <cell r="M2671">
            <v>0</v>
          </cell>
          <cell r="O2671" t="str">
            <v>22UD</v>
          </cell>
          <cell r="P2671" t="str">
            <v>Brentwood</v>
          </cell>
          <cell r="Q2671">
            <v>0</v>
          </cell>
          <cell r="R2671">
            <v>0</v>
          </cell>
          <cell r="S2671">
            <v>20</v>
          </cell>
          <cell r="T2671">
            <v>24</v>
          </cell>
          <cell r="U2671">
            <v>50</v>
          </cell>
          <cell r="V2671">
            <v>0</v>
          </cell>
          <cell r="W2671">
            <v>0</v>
          </cell>
          <cell r="X2671">
            <v>0</v>
          </cell>
          <cell r="Y2671">
            <v>94</v>
          </cell>
          <cell r="AA2671" t="str">
            <v>22UD</v>
          </cell>
          <cell r="AB2671" t="str">
            <v>Brentwood</v>
          </cell>
          <cell r="AC2671">
            <v>0</v>
          </cell>
          <cell r="AD2671">
            <v>6</v>
          </cell>
          <cell r="AE2671">
            <v>0</v>
          </cell>
          <cell r="AF2671">
            <v>6</v>
          </cell>
          <cell r="AG2671">
            <v>12</v>
          </cell>
          <cell r="AI2671" t="str">
            <v>22UD</v>
          </cell>
          <cell r="AJ2671" t="str">
            <v>Brentwood</v>
          </cell>
          <cell r="AK2671">
            <v>0</v>
          </cell>
          <cell r="AL2671">
            <v>0</v>
          </cell>
        </row>
        <row r="2672">
          <cell r="B2672" t="str">
            <v>22UE</v>
          </cell>
          <cell r="C2672" t="str">
            <v>Castle Point</v>
          </cell>
          <cell r="D2672">
            <v>0</v>
          </cell>
          <cell r="E2672">
            <v>0</v>
          </cell>
          <cell r="F2672">
            <v>28</v>
          </cell>
          <cell r="G2672">
            <v>13</v>
          </cell>
          <cell r="H2672">
            <v>21</v>
          </cell>
          <cell r="I2672">
            <v>0</v>
          </cell>
          <cell r="J2672">
            <v>0</v>
          </cell>
          <cell r="K2672">
            <v>0</v>
          </cell>
          <cell r="L2672">
            <v>62</v>
          </cell>
          <cell r="M2672">
            <v>0</v>
          </cell>
          <cell r="O2672" t="str">
            <v>22UE</v>
          </cell>
          <cell r="P2672" t="str">
            <v>Castle Point</v>
          </cell>
          <cell r="Q2672">
            <v>0</v>
          </cell>
          <cell r="R2672">
            <v>0</v>
          </cell>
          <cell r="S2672">
            <v>28</v>
          </cell>
          <cell r="T2672">
            <v>15</v>
          </cell>
          <cell r="U2672">
            <v>21</v>
          </cell>
          <cell r="V2672">
            <v>0</v>
          </cell>
          <cell r="W2672">
            <v>0</v>
          </cell>
          <cell r="X2672">
            <v>0</v>
          </cell>
          <cell r="Y2672">
            <v>64</v>
          </cell>
          <cell r="AA2672" t="str">
            <v>22UE</v>
          </cell>
          <cell r="AB2672" t="str">
            <v>Castle Point</v>
          </cell>
          <cell r="AC2672">
            <v>0</v>
          </cell>
          <cell r="AD2672">
            <v>8</v>
          </cell>
          <cell r="AE2672">
            <v>0</v>
          </cell>
          <cell r="AF2672">
            <v>8</v>
          </cell>
          <cell r="AG2672">
            <v>16</v>
          </cell>
          <cell r="AI2672" t="str">
            <v>22UE</v>
          </cell>
          <cell r="AJ2672" t="str">
            <v>Castle Point</v>
          </cell>
          <cell r="AK2672">
            <v>0</v>
          </cell>
          <cell r="AL2672">
            <v>0</v>
          </cell>
        </row>
        <row r="2673">
          <cell r="B2673" t="str">
            <v>22UF</v>
          </cell>
          <cell r="C2673" t="str">
            <v>Chelmsford</v>
          </cell>
          <cell r="D2673">
            <v>0</v>
          </cell>
          <cell r="E2673">
            <v>13</v>
          </cell>
          <cell r="F2673">
            <v>43</v>
          </cell>
          <cell r="G2673">
            <v>31</v>
          </cell>
          <cell r="H2673">
            <v>94</v>
          </cell>
          <cell r="I2673">
            <v>10</v>
          </cell>
          <cell r="J2673">
            <v>2</v>
          </cell>
          <cell r="K2673">
            <v>0</v>
          </cell>
          <cell r="L2673">
            <v>193</v>
          </cell>
          <cell r="M2673">
            <v>2</v>
          </cell>
          <cell r="O2673" t="str">
            <v>22UF</v>
          </cell>
          <cell r="P2673" t="str">
            <v>Chelmsford</v>
          </cell>
          <cell r="Q2673">
            <v>0</v>
          </cell>
          <cell r="R2673">
            <v>13</v>
          </cell>
          <cell r="S2673">
            <v>43</v>
          </cell>
          <cell r="T2673">
            <v>28</v>
          </cell>
          <cell r="U2673">
            <v>94</v>
          </cell>
          <cell r="V2673">
            <v>10</v>
          </cell>
          <cell r="W2673">
            <v>2</v>
          </cell>
          <cell r="X2673">
            <v>0</v>
          </cell>
          <cell r="Y2673">
            <v>190</v>
          </cell>
          <cell r="AA2673" t="str">
            <v>22UF</v>
          </cell>
          <cell r="AB2673" t="str">
            <v>Chelmsford</v>
          </cell>
          <cell r="AC2673">
            <v>0</v>
          </cell>
          <cell r="AD2673">
            <v>0</v>
          </cell>
          <cell r="AE2673">
            <v>12</v>
          </cell>
          <cell r="AF2673">
            <v>0</v>
          </cell>
          <cell r="AG2673">
            <v>12</v>
          </cell>
          <cell r="AI2673" t="str">
            <v>22UF</v>
          </cell>
          <cell r="AJ2673" t="str">
            <v>Chelmsford</v>
          </cell>
          <cell r="AK2673">
            <v>0</v>
          </cell>
          <cell r="AL2673">
            <v>0</v>
          </cell>
        </row>
        <row r="2674">
          <cell r="B2674" t="str">
            <v>22UG</v>
          </cell>
          <cell r="C2674" t="str">
            <v>Colchester</v>
          </cell>
          <cell r="D2674">
            <v>26</v>
          </cell>
          <cell r="E2674">
            <v>0</v>
          </cell>
          <cell r="F2674">
            <v>20</v>
          </cell>
          <cell r="G2674">
            <v>27</v>
          </cell>
          <cell r="H2674">
            <v>176</v>
          </cell>
          <cell r="I2674">
            <v>0</v>
          </cell>
          <cell r="J2674">
            <v>0</v>
          </cell>
          <cell r="K2674">
            <v>0</v>
          </cell>
          <cell r="L2674">
            <v>249</v>
          </cell>
          <cell r="M2674">
            <v>0</v>
          </cell>
          <cell r="O2674" t="str">
            <v>22UG</v>
          </cell>
          <cell r="P2674" t="str">
            <v>Colchester</v>
          </cell>
          <cell r="Q2674">
            <v>26</v>
          </cell>
          <cell r="R2674">
            <v>0</v>
          </cell>
          <cell r="S2674">
            <v>20</v>
          </cell>
          <cell r="T2674">
            <v>33</v>
          </cell>
          <cell r="U2674">
            <v>176</v>
          </cell>
          <cell r="V2674">
            <v>0</v>
          </cell>
          <cell r="W2674">
            <v>0</v>
          </cell>
          <cell r="X2674">
            <v>0</v>
          </cell>
          <cell r="Y2674">
            <v>255</v>
          </cell>
          <cell r="AA2674" t="str">
            <v>22UG</v>
          </cell>
          <cell r="AB2674" t="str">
            <v>Colchester</v>
          </cell>
          <cell r="AC2674">
            <v>0</v>
          </cell>
          <cell r="AD2674">
            <v>5</v>
          </cell>
          <cell r="AE2674">
            <v>94</v>
          </cell>
          <cell r="AF2674">
            <v>5</v>
          </cell>
          <cell r="AG2674">
            <v>104</v>
          </cell>
          <cell r="AI2674" t="str">
            <v>22UG</v>
          </cell>
          <cell r="AJ2674" t="str">
            <v>Colchester</v>
          </cell>
          <cell r="AK2674">
            <v>0</v>
          </cell>
          <cell r="AL2674">
            <v>0</v>
          </cell>
        </row>
        <row r="2675">
          <cell r="B2675" t="str">
            <v>22UH</v>
          </cell>
          <cell r="C2675" t="str">
            <v>Epping Forest</v>
          </cell>
          <cell r="D2675">
            <v>0</v>
          </cell>
          <cell r="E2675">
            <v>6</v>
          </cell>
          <cell r="F2675">
            <v>9</v>
          </cell>
          <cell r="G2675">
            <v>8</v>
          </cell>
          <cell r="H2675">
            <v>58</v>
          </cell>
          <cell r="I2675">
            <v>0</v>
          </cell>
          <cell r="J2675">
            <v>0</v>
          </cell>
          <cell r="K2675">
            <v>0</v>
          </cell>
          <cell r="L2675">
            <v>81</v>
          </cell>
          <cell r="M2675">
            <v>0</v>
          </cell>
          <cell r="O2675" t="str">
            <v>22UH</v>
          </cell>
          <cell r="P2675" t="str">
            <v>Epping Forest</v>
          </cell>
          <cell r="Q2675">
            <v>0</v>
          </cell>
          <cell r="R2675">
            <v>6</v>
          </cell>
          <cell r="S2675">
            <v>9</v>
          </cell>
          <cell r="T2675">
            <v>11</v>
          </cell>
          <cell r="U2675">
            <v>58</v>
          </cell>
          <cell r="V2675">
            <v>0</v>
          </cell>
          <cell r="W2675">
            <v>0</v>
          </cell>
          <cell r="X2675">
            <v>0</v>
          </cell>
          <cell r="Y2675">
            <v>84</v>
          </cell>
          <cell r="AA2675" t="str">
            <v>22UH</v>
          </cell>
          <cell r="AB2675" t="str">
            <v>Epping Forest</v>
          </cell>
          <cell r="AC2675">
            <v>0</v>
          </cell>
          <cell r="AD2675">
            <v>0</v>
          </cell>
          <cell r="AE2675">
            <v>0</v>
          </cell>
          <cell r="AF2675">
            <v>0</v>
          </cell>
          <cell r="AG2675">
            <v>0</v>
          </cell>
          <cell r="AI2675" t="str">
            <v>22UH</v>
          </cell>
          <cell r="AJ2675" t="str">
            <v>Epping Forest</v>
          </cell>
          <cell r="AK2675">
            <v>0</v>
          </cell>
          <cell r="AL2675">
            <v>0</v>
          </cell>
        </row>
        <row r="2676">
          <cell r="B2676" t="str">
            <v>22UJ</v>
          </cell>
          <cell r="C2676" t="str">
            <v>Harlow</v>
          </cell>
          <cell r="D2676">
            <v>0</v>
          </cell>
          <cell r="E2676">
            <v>0</v>
          </cell>
          <cell r="F2676">
            <v>54</v>
          </cell>
          <cell r="G2676">
            <v>16</v>
          </cell>
          <cell r="H2676">
            <v>32</v>
          </cell>
          <cell r="I2676">
            <v>0</v>
          </cell>
          <cell r="J2676">
            <v>0</v>
          </cell>
          <cell r="K2676">
            <v>0</v>
          </cell>
          <cell r="L2676">
            <v>102</v>
          </cell>
          <cell r="M2676">
            <v>0</v>
          </cell>
          <cell r="O2676" t="str">
            <v>22UJ</v>
          </cell>
          <cell r="P2676" t="str">
            <v>Harlow</v>
          </cell>
          <cell r="Q2676">
            <v>0</v>
          </cell>
          <cell r="R2676">
            <v>0</v>
          </cell>
          <cell r="S2676">
            <v>54</v>
          </cell>
          <cell r="T2676">
            <v>17</v>
          </cell>
          <cell r="U2676">
            <v>32</v>
          </cell>
          <cell r="V2676">
            <v>0</v>
          </cell>
          <cell r="W2676">
            <v>0</v>
          </cell>
          <cell r="X2676">
            <v>0</v>
          </cell>
          <cell r="Y2676">
            <v>103</v>
          </cell>
          <cell r="AA2676" t="str">
            <v>22UJ</v>
          </cell>
          <cell r="AB2676" t="str">
            <v>Harlow</v>
          </cell>
          <cell r="AC2676">
            <v>0</v>
          </cell>
          <cell r="AD2676">
            <v>0</v>
          </cell>
          <cell r="AE2676">
            <v>0</v>
          </cell>
          <cell r="AF2676">
            <v>0</v>
          </cell>
          <cell r="AG2676">
            <v>0</v>
          </cell>
          <cell r="AI2676" t="str">
            <v>22UJ</v>
          </cell>
          <cell r="AJ2676" t="str">
            <v>Harlow</v>
          </cell>
          <cell r="AK2676">
            <v>0</v>
          </cell>
          <cell r="AL2676">
            <v>0</v>
          </cell>
        </row>
        <row r="2677">
          <cell r="B2677" t="str">
            <v>22UK</v>
          </cell>
          <cell r="C2677" t="str">
            <v>Maldon</v>
          </cell>
          <cell r="D2677">
            <v>0</v>
          </cell>
          <cell r="E2677">
            <v>0</v>
          </cell>
          <cell r="F2677">
            <v>10</v>
          </cell>
          <cell r="G2677">
            <v>5</v>
          </cell>
          <cell r="H2677">
            <v>12</v>
          </cell>
          <cell r="I2677">
            <v>0</v>
          </cell>
          <cell r="J2677">
            <v>0</v>
          </cell>
          <cell r="K2677">
            <v>0</v>
          </cell>
          <cell r="L2677">
            <v>27</v>
          </cell>
          <cell r="M2677">
            <v>0</v>
          </cell>
          <cell r="O2677" t="str">
            <v>22UK</v>
          </cell>
          <cell r="P2677" t="str">
            <v>Maldon</v>
          </cell>
          <cell r="Q2677">
            <v>0</v>
          </cell>
          <cell r="R2677">
            <v>0</v>
          </cell>
          <cell r="S2677">
            <v>10</v>
          </cell>
          <cell r="T2677">
            <v>6</v>
          </cell>
          <cell r="U2677">
            <v>12</v>
          </cell>
          <cell r="V2677">
            <v>0</v>
          </cell>
          <cell r="W2677">
            <v>0</v>
          </cell>
          <cell r="X2677">
            <v>0</v>
          </cell>
          <cell r="Y2677">
            <v>28</v>
          </cell>
          <cell r="AA2677" t="str">
            <v>22UK</v>
          </cell>
          <cell r="AB2677" t="str">
            <v>Maldon</v>
          </cell>
          <cell r="AC2677">
            <v>0</v>
          </cell>
          <cell r="AD2677">
            <v>0</v>
          </cell>
          <cell r="AE2677">
            <v>0</v>
          </cell>
          <cell r="AF2677">
            <v>0</v>
          </cell>
          <cell r="AG2677">
            <v>0</v>
          </cell>
          <cell r="AI2677" t="str">
            <v>22UK</v>
          </cell>
          <cell r="AJ2677" t="str">
            <v>Maldon</v>
          </cell>
          <cell r="AK2677">
            <v>0</v>
          </cell>
          <cell r="AL2677">
            <v>0</v>
          </cell>
        </row>
        <row r="2678">
          <cell r="B2678" t="str">
            <v>22UL</v>
          </cell>
          <cell r="C2678" t="str">
            <v>Rochford</v>
          </cell>
          <cell r="D2678">
            <v>0</v>
          </cell>
          <cell r="E2678">
            <v>0</v>
          </cell>
          <cell r="F2678">
            <v>1</v>
          </cell>
          <cell r="G2678">
            <v>10</v>
          </cell>
          <cell r="H2678">
            <v>14</v>
          </cell>
          <cell r="I2678">
            <v>0</v>
          </cell>
          <cell r="J2678">
            <v>0</v>
          </cell>
          <cell r="K2678">
            <v>0</v>
          </cell>
          <cell r="L2678">
            <v>25</v>
          </cell>
          <cell r="M2678">
            <v>0</v>
          </cell>
          <cell r="O2678" t="str">
            <v>22UL</v>
          </cell>
          <cell r="P2678" t="str">
            <v>Rochford</v>
          </cell>
          <cell r="Q2678">
            <v>0</v>
          </cell>
          <cell r="R2678">
            <v>0</v>
          </cell>
          <cell r="S2678">
            <v>1</v>
          </cell>
          <cell r="T2678">
            <v>11</v>
          </cell>
          <cell r="U2678">
            <v>14</v>
          </cell>
          <cell r="V2678">
            <v>0</v>
          </cell>
          <cell r="W2678">
            <v>0</v>
          </cell>
          <cell r="X2678">
            <v>0</v>
          </cell>
          <cell r="Y2678">
            <v>26</v>
          </cell>
          <cell r="AA2678" t="str">
            <v>22UL</v>
          </cell>
          <cell r="AB2678" t="str">
            <v>Rochford</v>
          </cell>
          <cell r="AC2678">
            <v>0</v>
          </cell>
          <cell r="AD2678">
            <v>0</v>
          </cell>
          <cell r="AE2678">
            <v>0</v>
          </cell>
          <cell r="AF2678">
            <v>0</v>
          </cell>
          <cell r="AG2678">
            <v>0</v>
          </cell>
          <cell r="AI2678" t="str">
            <v>22UL</v>
          </cell>
          <cell r="AJ2678" t="str">
            <v>Rochford</v>
          </cell>
          <cell r="AK2678">
            <v>0</v>
          </cell>
          <cell r="AL2678">
            <v>0</v>
          </cell>
        </row>
        <row r="2679">
          <cell r="B2679" t="str">
            <v>22UN</v>
          </cell>
          <cell r="C2679" t="str">
            <v>Tendring</v>
          </cell>
          <cell r="D2679">
            <v>5</v>
          </cell>
          <cell r="E2679">
            <v>0</v>
          </cell>
          <cell r="F2679">
            <v>10</v>
          </cell>
          <cell r="G2679">
            <v>13</v>
          </cell>
          <cell r="H2679">
            <v>100</v>
          </cell>
          <cell r="I2679">
            <v>12</v>
          </cell>
          <cell r="J2679">
            <v>0</v>
          </cell>
          <cell r="K2679">
            <v>0</v>
          </cell>
          <cell r="L2679">
            <v>140</v>
          </cell>
          <cell r="M2679">
            <v>0</v>
          </cell>
          <cell r="O2679" t="str">
            <v>22UN</v>
          </cell>
          <cell r="P2679" t="str">
            <v>Tendring</v>
          </cell>
          <cell r="Q2679">
            <v>5</v>
          </cell>
          <cell r="R2679">
            <v>0</v>
          </cell>
          <cell r="S2679">
            <v>10</v>
          </cell>
          <cell r="T2679">
            <v>14</v>
          </cell>
          <cell r="U2679">
            <v>100</v>
          </cell>
          <cell r="V2679">
            <v>12</v>
          </cell>
          <cell r="W2679">
            <v>0</v>
          </cell>
          <cell r="X2679">
            <v>0</v>
          </cell>
          <cell r="Y2679">
            <v>141</v>
          </cell>
          <cell r="AA2679" t="str">
            <v>22UN</v>
          </cell>
          <cell r="AB2679" t="str">
            <v>Tendring</v>
          </cell>
          <cell r="AC2679">
            <v>0</v>
          </cell>
          <cell r="AD2679">
            <v>0</v>
          </cell>
          <cell r="AE2679">
            <v>0</v>
          </cell>
          <cell r="AF2679">
            <v>0</v>
          </cell>
          <cell r="AG2679">
            <v>0</v>
          </cell>
          <cell r="AI2679" t="str">
            <v>22UN</v>
          </cell>
          <cell r="AJ2679" t="str">
            <v>Tendring</v>
          </cell>
          <cell r="AK2679">
            <v>0</v>
          </cell>
          <cell r="AL2679">
            <v>0</v>
          </cell>
        </row>
        <row r="2680">
          <cell r="B2680" t="str">
            <v>22UQ</v>
          </cell>
          <cell r="C2680" t="str">
            <v>Uttlesford</v>
          </cell>
          <cell r="D2680">
            <v>14</v>
          </cell>
          <cell r="E2680">
            <v>0</v>
          </cell>
          <cell r="F2680">
            <v>7</v>
          </cell>
          <cell r="G2680">
            <v>13</v>
          </cell>
          <cell r="H2680">
            <v>79</v>
          </cell>
          <cell r="I2680">
            <v>0</v>
          </cell>
          <cell r="J2680">
            <v>0</v>
          </cell>
          <cell r="K2680">
            <v>0</v>
          </cell>
          <cell r="L2680">
            <v>113</v>
          </cell>
          <cell r="M2680">
            <v>0</v>
          </cell>
          <cell r="O2680" t="str">
            <v>22UQ</v>
          </cell>
          <cell r="P2680" t="str">
            <v>Uttlesford</v>
          </cell>
          <cell r="Q2680">
            <v>14</v>
          </cell>
          <cell r="R2680">
            <v>0</v>
          </cell>
          <cell r="S2680">
            <v>7</v>
          </cell>
          <cell r="T2680">
            <v>8</v>
          </cell>
          <cell r="U2680">
            <v>79</v>
          </cell>
          <cell r="V2680">
            <v>0</v>
          </cell>
          <cell r="W2680">
            <v>0</v>
          </cell>
          <cell r="X2680">
            <v>0</v>
          </cell>
          <cell r="Y2680">
            <v>108</v>
          </cell>
          <cell r="AA2680" t="str">
            <v>22UQ</v>
          </cell>
          <cell r="AB2680" t="str">
            <v>Uttlesford</v>
          </cell>
          <cell r="AC2680">
            <v>0</v>
          </cell>
          <cell r="AD2680">
            <v>0</v>
          </cell>
          <cell r="AE2680">
            <v>0</v>
          </cell>
          <cell r="AF2680">
            <v>0</v>
          </cell>
          <cell r="AG2680">
            <v>0</v>
          </cell>
          <cell r="AI2680" t="str">
            <v>22UQ</v>
          </cell>
          <cell r="AJ2680" t="str">
            <v>Uttlesford</v>
          </cell>
          <cell r="AK2680">
            <v>0</v>
          </cell>
          <cell r="AL2680">
            <v>0</v>
          </cell>
        </row>
        <row r="2681">
          <cell r="B2681" t="str">
            <v>23UB</v>
          </cell>
          <cell r="C2681" t="str">
            <v>Cheltenham</v>
          </cell>
          <cell r="D2681">
            <v>0</v>
          </cell>
          <cell r="E2681">
            <v>1</v>
          </cell>
          <cell r="F2681">
            <v>14</v>
          </cell>
          <cell r="G2681">
            <v>7</v>
          </cell>
          <cell r="H2681">
            <v>22</v>
          </cell>
          <cell r="I2681">
            <v>8</v>
          </cell>
          <cell r="J2681">
            <v>0</v>
          </cell>
          <cell r="K2681">
            <v>0</v>
          </cell>
          <cell r="L2681">
            <v>52</v>
          </cell>
          <cell r="M2681">
            <v>0</v>
          </cell>
          <cell r="O2681" t="str">
            <v>23UB</v>
          </cell>
          <cell r="P2681" t="str">
            <v>Cheltenham</v>
          </cell>
          <cell r="Q2681">
            <v>0</v>
          </cell>
          <cell r="R2681">
            <v>1</v>
          </cell>
          <cell r="S2681">
            <v>14</v>
          </cell>
          <cell r="T2681">
            <v>6</v>
          </cell>
          <cell r="U2681">
            <v>22</v>
          </cell>
          <cell r="V2681">
            <v>8</v>
          </cell>
          <cell r="W2681">
            <v>0</v>
          </cell>
          <cell r="X2681">
            <v>0</v>
          </cell>
          <cell r="Y2681">
            <v>51</v>
          </cell>
          <cell r="AA2681" t="str">
            <v>23UB</v>
          </cell>
          <cell r="AB2681" t="str">
            <v>Cheltenham</v>
          </cell>
          <cell r="AC2681">
            <v>0</v>
          </cell>
          <cell r="AD2681">
            <v>0</v>
          </cell>
          <cell r="AE2681">
            <v>0</v>
          </cell>
          <cell r="AF2681">
            <v>0</v>
          </cell>
          <cell r="AG2681">
            <v>0</v>
          </cell>
          <cell r="AI2681" t="str">
            <v>23UB</v>
          </cell>
          <cell r="AJ2681" t="str">
            <v>Cheltenham</v>
          </cell>
          <cell r="AK2681">
            <v>0</v>
          </cell>
          <cell r="AL2681">
            <v>0</v>
          </cell>
        </row>
        <row r="2682">
          <cell r="B2682" t="str">
            <v>23UC</v>
          </cell>
          <cell r="C2682" t="str">
            <v>Cotswold</v>
          </cell>
          <cell r="D2682">
            <v>0</v>
          </cell>
          <cell r="E2682">
            <v>0</v>
          </cell>
          <cell r="F2682">
            <v>5</v>
          </cell>
          <cell r="G2682">
            <v>0</v>
          </cell>
          <cell r="H2682">
            <v>34</v>
          </cell>
          <cell r="I2682">
            <v>0</v>
          </cell>
          <cell r="J2682">
            <v>0</v>
          </cell>
          <cell r="K2682">
            <v>0</v>
          </cell>
          <cell r="L2682">
            <v>39</v>
          </cell>
          <cell r="M2682">
            <v>0</v>
          </cell>
          <cell r="O2682" t="str">
            <v>23UC</v>
          </cell>
          <cell r="P2682" t="str">
            <v>Cotswold</v>
          </cell>
          <cell r="Q2682">
            <v>0</v>
          </cell>
          <cell r="R2682">
            <v>0</v>
          </cell>
          <cell r="S2682">
            <v>5</v>
          </cell>
          <cell r="T2682">
            <v>3</v>
          </cell>
          <cell r="U2682">
            <v>34</v>
          </cell>
          <cell r="V2682">
            <v>0</v>
          </cell>
          <cell r="W2682">
            <v>0</v>
          </cell>
          <cell r="X2682">
            <v>0</v>
          </cell>
          <cell r="Y2682">
            <v>42</v>
          </cell>
          <cell r="AA2682" t="str">
            <v>23UC</v>
          </cell>
          <cell r="AB2682" t="str">
            <v>Cotswold</v>
          </cell>
          <cell r="AC2682">
            <v>0</v>
          </cell>
          <cell r="AD2682">
            <v>5</v>
          </cell>
          <cell r="AE2682">
            <v>9</v>
          </cell>
          <cell r="AF2682">
            <v>5</v>
          </cell>
          <cell r="AG2682">
            <v>19</v>
          </cell>
          <cell r="AI2682" t="str">
            <v>23UC</v>
          </cell>
          <cell r="AJ2682" t="str">
            <v>Cotswold</v>
          </cell>
          <cell r="AK2682">
            <v>0</v>
          </cell>
          <cell r="AL2682">
            <v>0</v>
          </cell>
        </row>
        <row r="2683">
          <cell r="B2683" t="str">
            <v>23UD</v>
          </cell>
          <cell r="C2683" t="str">
            <v>Forest of Dean</v>
          </cell>
          <cell r="D2683">
            <v>1</v>
          </cell>
          <cell r="E2683">
            <v>2</v>
          </cell>
          <cell r="F2683">
            <v>0</v>
          </cell>
          <cell r="G2683">
            <v>4</v>
          </cell>
          <cell r="H2683">
            <v>12</v>
          </cell>
          <cell r="I2683">
            <v>0</v>
          </cell>
          <cell r="J2683">
            <v>0</v>
          </cell>
          <cell r="K2683">
            <v>0</v>
          </cell>
          <cell r="L2683">
            <v>19</v>
          </cell>
          <cell r="M2683">
            <v>0</v>
          </cell>
          <cell r="O2683" t="str">
            <v>23UD</v>
          </cell>
          <cell r="P2683" t="str">
            <v>Forest of Dean</v>
          </cell>
          <cell r="Q2683">
            <v>1</v>
          </cell>
          <cell r="R2683">
            <v>2</v>
          </cell>
          <cell r="S2683">
            <v>0</v>
          </cell>
          <cell r="T2683">
            <v>4</v>
          </cell>
          <cell r="U2683">
            <v>12</v>
          </cell>
          <cell r="V2683">
            <v>0</v>
          </cell>
          <cell r="W2683">
            <v>0</v>
          </cell>
          <cell r="X2683">
            <v>0</v>
          </cell>
          <cell r="Y2683">
            <v>19</v>
          </cell>
          <cell r="AA2683" t="str">
            <v>23UD</v>
          </cell>
          <cell r="AB2683" t="str">
            <v>Forest of Dean</v>
          </cell>
          <cell r="AC2683">
            <v>0</v>
          </cell>
          <cell r="AD2683">
            <v>0</v>
          </cell>
          <cell r="AE2683">
            <v>0</v>
          </cell>
          <cell r="AF2683">
            <v>0</v>
          </cell>
          <cell r="AG2683">
            <v>0</v>
          </cell>
          <cell r="AI2683" t="str">
            <v>23UD</v>
          </cell>
          <cell r="AJ2683" t="str">
            <v>Forest of Dean</v>
          </cell>
          <cell r="AK2683">
            <v>0</v>
          </cell>
          <cell r="AL2683">
            <v>0</v>
          </cell>
        </row>
        <row r="2684">
          <cell r="B2684" t="str">
            <v>23UE</v>
          </cell>
          <cell r="C2684" t="str">
            <v>Gloucester</v>
          </cell>
          <cell r="D2684">
            <v>9</v>
          </cell>
          <cell r="E2684">
            <v>2</v>
          </cell>
          <cell r="F2684">
            <v>134</v>
          </cell>
          <cell r="G2684">
            <v>9</v>
          </cell>
          <cell r="H2684">
            <v>132</v>
          </cell>
          <cell r="I2684">
            <v>7</v>
          </cell>
          <cell r="J2684">
            <v>0</v>
          </cell>
          <cell r="K2684">
            <v>0</v>
          </cell>
          <cell r="L2684">
            <v>293</v>
          </cell>
          <cell r="M2684">
            <v>0</v>
          </cell>
          <cell r="O2684" t="str">
            <v>23UE</v>
          </cell>
          <cell r="P2684" t="str">
            <v>Gloucester</v>
          </cell>
          <cell r="Q2684">
            <v>9</v>
          </cell>
          <cell r="R2684">
            <v>2</v>
          </cell>
          <cell r="S2684">
            <v>134</v>
          </cell>
          <cell r="T2684">
            <v>8</v>
          </cell>
          <cell r="U2684">
            <v>132</v>
          </cell>
          <cell r="V2684">
            <v>7</v>
          </cell>
          <cell r="W2684">
            <v>0</v>
          </cell>
          <cell r="X2684">
            <v>0</v>
          </cell>
          <cell r="Y2684">
            <v>292</v>
          </cell>
          <cell r="AA2684" t="str">
            <v>23UE</v>
          </cell>
          <cell r="AB2684" t="str">
            <v>Gloucester</v>
          </cell>
          <cell r="AC2684">
            <v>0</v>
          </cell>
          <cell r="AD2684">
            <v>0</v>
          </cell>
          <cell r="AE2684">
            <v>9</v>
          </cell>
          <cell r="AF2684">
            <v>0</v>
          </cell>
          <cell r="AG2684">
            <v>9</v>
          </cell>
          <cell r="AI2684" t="str">
            <v>23UE</v>
          </cell>
          <cell r="AJ2684" t="str">
            <v>Gloucester</v>
          </cell>
          <cell r="AK2684">
            <v>0</v>
          </cell>
          <cell r="AL2684">
            <v>0</v>
          </cell>
        </row>
        <row r="2685">
          <cell r="B2685" t="str">
            <v>23UF</v>
          </cell>
          <cell r="C2685" t="str">
            <v>Stroud</v>
          </cell>
          <cell r="D2685">
            <v>18</v>
          </cell>
          <cell r="E2685">
            <v>1</v>
          </cell>
          <cell r="F2685">
            <v>15</v>
          </cell>
          <cell r="G2685">
            <v>5</v>
          </cell>
          <cell r="H2685">
            <v>76</v>
          </cell>
          <cell r="I2685">
            <v>0</v>
          </cell>
          <cell r="J2685">
            <v>0</v>
          </cell>
          <cell r="K2685">
            <v>0</v>
          </cell>
          <cell r="L2685">
            <v>115</v>
          </cell>
          <cell r="M2685">
            <v>0</v>
          </cell>
          <cell r="O2685" t="str">
            <v>23UF</v>
          </cell>
          <cell r="P2685" t="str">
            <v>Stroud</v>
          </cell>
          <cell r="Q2685">
            <v>18</v>
          </cell>
          <cell r="R2685">
            <v>1</v>
          </cell>
          <cell r="S2685">
            <v>15</v>
          </cell>
          <cell r="T2685">
            <v>3</v>
          </cell>
          <cell r="U2685">
            <v>76</v>
          </cell>
          <cell r="V2685">
            <v>0</v>
          </cell>
          <cell r="W2685">
            <v>0</v>
          </cell>
          <cell r="X2685">
            <v>0</v>
          </cell>
          <cell r="Y2685">
            <v>113</v>
          </cell>
          <cell r="AA2685" t="str">
            <v>23UF</v>
          </cell>
          <cell r="AB2685" t="str">
            <v>Stroud</v>
          </cell>
          <cell r="AC2685">
            <v>0</v>
          </cell>
          <cell r="AD2685">
            <v>0</v>
          </cell>
          <cell r="AE2685">
            <v>8</v>
          </cell>
          <cell r="AF2685">
            <v>0</v>
          </cell>
          <cell r="AG2685">
            <v>8</v>
          </cell>
          <cell r="AI2685" t="str">
            <v>23UF</v>
          </cell>
          <cell r="AJ2685" t="str">
            <v>Stroud</v>
          </cell>
          <cell r="AK2685">
            <v>0</v>
          </cell>
          <cell r="AL2685">
            <v>0</v>
          </cell>
        </row>
        <row r="2686">
          <cell r="B2686" t="str">
            <v>23UG</v>
          </cell>
          <cell r="C2686" t="str">
            <v>Tewkesbury</v>
          </cell>
          <cell r="D2686">
            <v>0</v>
          </cell>
          <cell r="E2686">
            <v>0</v>
          </cell>
          <cell r="F2686">
            <v>42</v>
          </cell>
          <cell r="G2686">
            <v>3</v>
          </cell>
          <cell r="H2686">
            <v>63</v>
          </cell>
          <cell r="I2686">
            <v>0</v>
          </cell>
          <cell r="J2686">
            <v>1</v>
          </cell>
          <cell r="K2686">
            <v>1</v>
          </cell>
          <cell r="L2686">
            <v>110</v>
          </cell>
          <cell r="M2686">
            <v>2</v>
          </cell>
          <cell r="O2686" t="str">
            <v>23UG</v>
          </cell>
          <cell r="P2686" t="str">
            <v>Tewkesbury</v>
          </cell>
          <cell r="Q2686">
            <v>0</v>
          </cell>
          <cell r="R2686">
            <v>0</v>
          </cell>
          <cell r="S2686">
            <v>42</v>
          </cell>
          <cell r="T2686">
            <v>6</v>
          </cell>
          <cell r="U2686">
            <v>63</v>
          </cell>
          <cell r="V2686">
            <v>0</v>
          </cell>
          <cell r="W2686">
            <v>1</v>
          </cell>
          <cell r="X2686">
            <v>1</v>
          </cell>
          <cell r="Y2686">
            <v>113</v>
          </cell>
          <cell r="AA2686" t="str">
            <v>23UG</v>
          </cell>
          <cell r="AB2686" t="str">
            <v>Tewkesbury</v>
          </cell>
          <cell r="AC2686">
            <v>0</v>
          </cell>
          <cell r="AD2686">
            <v>0</v>
          </cell>
          <cell r="AE2686">
            <v>0</v>
          </cell>
          <cell r="AF2686">
            <v>0</v>
          </cell>
          <cell r="AG2686">
            <v>0</v>
          </cell>
          <cell r="AI2686" t="str">
            <v>23UG</v>
          </cell>
          <cell r="AJ2686" t="str">
            <v>Tewkesbury</v>
          </cell>
          <cell r="AK2686">
            <v>0</v>
          </cell>
          <cell r="AL2686">
            <v>0</v>
          </cell>
        </row>
        <row r="2687">
          <cell r="B2687" t="str">
            <v>24UB</v>
          </cell>
          <cell r="C2687" t="str">
            <v>Basingstoke and Deane</v>
          </cell>
          <cell r="D2687">
            <v>10</v>
          </cell>
          <cell r="E2687">
            <v>17</v>
          </cell>
          <cell r="F2687">
            <v>222</v>
          </cell>
          <cell r="G2687">
            <v>64</v>
          </cell>
          <cell r="H2687">
            <v>354</v>
          </cell>
          <cell r="I2687">
            <v>0</v>
          </cell>
          <cell r="J2687">
            <v>0</v>
          </cell>
          <cell r="K2687">
            <v>1</v>
          </cell>
          <cell r="L2687">
            <v>668</v>
          </cell>
          <cell r="M2687">
            <v>1</v>
          </cell>
          <cell r="O2687" t="str">
            <v>24UB</v>
          </cell>
          <cell r="P2687" t="str">
            <v>Basingstoke and Deane</v>
          </cell>
          <cell r="Q2687">
            <v>10</v>
          </cell>
          <cell r="R2687">
            <v>17</v>
          </cell>
          <cell r="S2687">
            <v>222</v>
          </cell>
          <cell r="T2687">
            <v>78</v>
          </cell>
          <cell r="U2687">
            <v>354</v>
          </cell>
          <cell r="V2687">
            <v>0</v>
          </cell>
          <cell r="W2687">
            <v>0</v>
          </cell>
          <cell r="X2687">
            <v>1</v>
          </cell>
          <cell r="Y2687">
            <v>682</v>
          </cell>
          <cell r="AA2687" t="str">
            <v>24UB</v>
          </cell>
          <cell r="AB2687" t="str">
            <v>Basingstoke and Deane</v>
          </cell>
          <cell r="AC2687">
            <v>0</v>
          </cell>
          <cell r="AD2687">
            <v>8</v>
          </cell>
          <cell r="AE2687">
            <v>0</v>
          </cell>
          <cell r="AF2687">
            <v>8</v>
          </cell>
          <cell r="AG2687">
            <v>16</v>
          </cell>
          <cell r="AI2687" t="str">
            <v>24UB</v>
          </cell>
          <cell r="AJ2687" t="str">
            <v>Basingstoke and Deane</v>
          </cell>
          <cell r="AK2687">
            <v>0</v>
          </cell>
          <cell r="AL2687">
            <v>0</v>
          </cell>
        </row>
        <row r="2688">
          <cell r="B2688" t="str">
            <v>24UC</v>
          </cell>
          <cell r="C2688" t="str">
            <v>East Hampshire</v>
          </cell>
          <cell r="D2688">
            <v>0</v>
          </cell>
          <cell r="E2688">
            <v>0</v>
          </cell>
          <cell r="F2688">
            <v>12</v>
          </cell>
          <cell r="G2688">
            <v>20</v>
          </cell>
          <cell r="H2688">
            <v>11</v>
          </cell>
          <cell r="I2688">
            <v>0</v>
          </cell>
          <cell r="J2688">
            <v>0</v>
          </cell>
          <cell r="K2688">
            <v>0</v>
          </cell>
          <cell r="L2688">
            <v>43</v>
          </cell>
          <cell r="M2688">
            <v>0</v>
          </cell>
          <cell r="O2688" t="str">
            <v>24UC</v>
          </cell>
          <cell r="P2688" t="str">
            <v>East Hampshire</v>
          </cell>
          <cell r="Q2688">
            <v>0</v>
          </cell>
          <cell r="R2688">
            <v>0</v>
          </cell>
          <cell r="S2688">
            <v>12</v>
          </cell>
          <cell r="T2688">
            <v>13</v>
          </cell>
          <cell r="U2688">
            <v>11</v>
          </cell>
          <cell r="V2688">
            <v>0</v>
          </cell>
          <cell r="W2688">
            <v>0</v>
          </cell>
          <cell r="X2688">
            <v>0</v>
          </cell>
          <cell r="Y2688">
            <v>36</v>
          </cell>
          <cell r="AA2688" t="str">
            <v>24UC</v>
          </cell>
          <cell r="AB2688" t="str">
            <v>East Hampshire</v>
          </cell>
          <cell r="AC2688">
            <v>0</v>
          </cell>
          <cell r="AD2688">
            <v>9</v>
          </cell>
          <cell r="AE2688">
            <v>0</v>
          </cell>
          <cell r="AF2688">
            <v>9</v>
          </cell>
          <cell r="AG2688">
            <v>18</v>
          </cell>
          <cell r="AI2688" t="str">
            <v>24UC</v>
          </cell>
          <cell r="AJ2688" t="str">
            <v>East Hampshire</v>
          </cell>
          <cell r="AK2688">
            <v>0</v>
          </cell>
          <cell r="AL2688">
            <v>0</v>
          </cell>
        </row>
        <row r="2689">
          <cell r="B2689" t="str">
            <v>24UD</v>
          </cell>
          <cell r="C2689" t="str">
            <v>Eastleigh</v>
          </cell>
          <cell r="D2689">
            <v>28</v>
          </cell>
          <cell r="E2689">
            <v>0</v>
          </cell>
          <cell r="F2689">
            <v>42</v>
          </cell>
          <cell r="G2689">
            <v>21</v>
          </cell>
          <cell r="H2689">
            <v>170</v>
          </cell>
          <cell r="I2689">
            <v>0</v>
          </cell>
          <cell r="J2689">
            <v>0</v>
          </cell>
          <cell r="K2689">
            <v>0</v>
          </cell>
          <cell r="L2689">
            <v>261</v>
          </cell>
          <cell r="M2689">
            <v>0</v>
          </cell>
          <cell r="O2689" t="str">
            <v>24UD</v>
          </cell>
          <cell r="P2689" t="str">
            <v>Eastleigh</v>
          </cell>
          <cell r="Q2689">
            <v>28</v>
          </cell>
          <cell r="R2689">
            <v>0</v>
          </cell>
          <cell r="S2689">
            <v>42</v>
          </cell>
          <cell r="T2689">
            <v>25</v>
          </cell>
          <cell r="U2689">
            <v>170</v>
          </cell>
          <cell r="V2689">
            <v>0</v>
          </cell>
          <cell r="W2689">
            <v>0</v>
          </cell>
          <cell r="X2689">
            <v>0</v>
          </cell>
          <cell r="Y2689">
            <v>265</v>
          </cell>
          <cell r="AA2689" t="str">
            <v>24UD</v>
          </cell>
          <cell r="AB2689" t="str">
            <v>Eastleigh</v>
          </cell>
          <cell r="AC2689">
            <v>0</v>
          </cell>
          <cell r="AD2689">
            <v>0</v>
          </cell>
          <cell r="AE2689">
            <v>0</v>
          </cell>
          <cell r="AF2689">
            <v>0</v>
          </cell>
          <cell r="AG2689">
            <v>0</v>
          </cell>
          <cell r="AI2689" t="str">
            <v>24UD</v>
          </cell>
          <cell r="AJ2689" t="str">
            <v>Eastleigh</v>
          </cell>
          <cell r="AK2689">
            <v>0</v>
          </cell>
          <cell r="AL2689">
            <v>0</v>
          </cell>
        </row>
        <row r="2690">
          <cell r="B2690" t="str">
            <v>24UE</v>
          </cell>
          <cell r="C2690" t="str">
            <v>Fareham</v>
          </cell>
          <cell r="D2690">
            <v>0</v>
          </cell>
          <cell r="E2690">
            <v>1</v>
          </cell>
          <cell r="F2690">
            <v>2</v>
          </cell>
          <cell r="G2690">
            <v>17</v>
          </cell>
          <cell r="H2690">
            <v>12</v>
          </cell>
          <cell r="I2690">
            <v>0</v>
          </cell>
          <cell r="J2690">
            <v>0</v>
          </cell>
          <cell r="K2690">
            <v>0</v>
          </cell>
          <cell r="L2690">
            <v>32</v>
          </cell>
          <cell r="M2690">
            <v>0</v>
          </cell>
          <cell r="O2690" t="str">
            <v>24UE</v>
          </cell>
          <cell r="P2690" t="str">
            <v>Fareham</v>
          </cell>
          <cell r="Q2690">
            <v>0</v>
          </cell>
          <cell r="R2690">
            <v>1</v>
          </cell>
          <cell r="S2690">
            <v>2</v>
          </cell>
          <cell r="T2690">
            <v>25</v>
          </cell>
          <cell r="U2690">
            <v>12</v>
          </cell>
          <cell r="V2690">
            <v>0</v>
          </cell>
          <cell r="W2690">
            <v>0</v>
          </cell>
          <cell r="X2690">
            <v>0</v>
          </cell>
          <cell r="Y2690">
            <v>40</v>
          </cell>
          <cell r="AA2690" t="str">
            <v>24UE</v>
          </cell>
          <cell r="AB2690" t="str">
            <v>Fareham</v>
          </cell>
          <cell r="AC2690">
            <v>0</v>
          </cell>
          <cell r="AD2690">
            <v>2</v>
          </cell>
          <cell r="AE2690">
            <v>0</v>
          </cell>
          <cell r="AF2690">
            <v>2</v>
          </cell>
          <cell r="AG2690">
            <v>4</v>
          </cell>
          <cell r="AI2690" t="str">
            <v>24UE</v>
          </cell>
          <cell r="AJ2690" t="str">
            <v>Fareham</v>
          </cell>
          <cell r="AK2690">
            <v>0</v>
          </cell>
          <cell r="AL2690">
            <v>0</v>
          </cell>
        </row>
        <row r="2691">
          <cell r="B2691" t="str">
            <v>24UF</v>
          </cell>
          <cell r="C2691" t="str">
            <v>Gosport</v>
          </cell>
          <cell r="D2691">
            <v>0</v>
          </cell>
          <cell r="E2691">
            <v>4</v>
          </cell>
          <cell r="F2691">
            <v>2</v>
          </cell>
          <cell r="G2691">
            <v>15</v>
          </cell>
          <cell r="H2691">
            <v>26</v>
          </cell>
          <cell r="I2691">
            <v>0</v>
          </cell>
          <cell r="J2691">
            <v>0</v>
          </cell>
          <cell r="K2691">
            <v>0</v>
          </cell>
          <cell r="L2691">
            <v>47</v>
          </cell>
          <cell r="M2691">
            <v>0</v>
          </cell>
          <cell r="O2691" t="str">
            <v>24UF</v>
          </cell>
          <cell r="P2691" t="str">
            <v>Gosport</v>
          </cell>
          <cell r="Q2691">
            <v>0</v>
          </cell>
          <cell r="R2691">
            <v>4</v>
          </cell>
          <cell r="S2691">
            <v>2</v>
          </cell>
          <cell r="T2691">
            <v>14</v>
          </cell>
          <cell r="U2691">
            <v>26</v>
          </cell>
          <cell r="V2691">
            <v>0</v>
          </cell>
          <cell r="W2691">
            <v>0</v>
          </cell>
          <cell r="X2691">
            <v>0</v>
          </cell>
          <cell r="Y2691">
            <v>46</v>
          </cell>
          <cell r="AA2691" t="str">
            <v>24UF</v>
          </cell>
          <cell r="AB2691" t="str">
            <v>Gosport</v>
          </cell>
          <cell r="AC2691">
            <v>0</v>
          </cell>
          <cell r="AD2691">
            <v>0</v>
          </cell>
          <cell r="AE2691">
            <v>0</v>
          </cell>
          <cell r="AF2691">
            <v>0</v>
          </cell>
          <cell r="AG2691">
            <v>0</v>
          </cell>
          <cell r="AI2691" t="str">
            <v>24UF</v>
          </cell>
          <cell r="AJ2691" t="str">
            <v>Gosport</v>
          </cell>
          <cell r="AK2691">
            <v>0</v>
          </cell>
          <cell r="AL2691">
            <v>0</v>
          </cell>
        </row>
        <row r="2692">
          <cell r="B2692" t="str">
            <v>24UG</v>
          </cell>
          <cell r="C2692" t="str">
            <v>Hart</v>
          </cell>
          <cell r="D2692">
            <v>0</v>
          </cell>
          <cell r="E2692">
            <v>5</v>
          </cell>
          <cell r="F2692">
            <v>1</v>
          </cell>
          <cell r="G2692">
            <v>11</v>
          </cell>
          <cell r="H2692">
            <v>0</v>
          </cell>
          <cell r="I2692">
            <v>0</v>
          </cell>
          <cell r="J2692">
            <v>0</v>
          </cell>
          <cell r="K2692">
            <v>0</v>
          </cell>
          <cell r="L2692">
            <v>17</v>
          </cell>
          <cell r="M2692">
            <v>0</v>
          </cell>
          <cell r="O2692" t="str">
            <v>24UG</v>
          </cell>
          <cell r="P2692" t="str">
            <v>Hart</v>
          </cell>
          <cell r="Q2692">
            <v>0</v>
          </cell>
          <cell r="R2692">
            <v>5</v>
          </cell>
          <cell r="S2692">
            <v>1</v>
          </cell>
          <cell r="T2692">
            <v>19</v>
          </cell>
          <cell r="U2692">
            <v>0</v>
          </cell>
          <cell r="V2692">
            <v>0</v>
          </cell>
          <cell r="W2692">
            <v>0</v>
          </cell>
          <cell r="X2692">
            <v>0</v>
          </cell>
          <cell r="Y2692">
            <v>25</v>
          </cell>
          <cell r="AA2692" t="str">
            <v>24UG</v>
          </cell>
          <cell r="AB2692" t="str">
            <v>Hart</v>
          </cell>
          <cell r="AC2692">
            <v>0</v>
          </cell>
          <cell r="AD2692">
            <v>0</v>
          </cell>
          <cell r="AE2692">
            <v>0</v>
          </cell>
          <cell r="AF2692">
            <v>0</v>
          </cell>
          <cell r="AG2692">
            <v>0</v>
          </cell>
          <cell r="AI2692" t="str">
            <v>24UG</v>
          </cell>
          <cell r="AJ2692" t="str">
            <v>Hart</v>
          </cell>
          <cell r="AK2692">
            <v>0</v>
          </cell>
          <cell r="AL2692">
            <v>0</v>
          </cell>
        </row>
        <row r="2693">
          <cell r="B2693" t="str">
            <v>24UH</v>
          </cell>
          <cell r="C2693" t="str">
            <v>Havant</v>
          </cell>
          <cell r="D2693">
            <v>0</v>
          </cell>
          <cell r="E2693">
            <v>6</v>
          </cell>
          <cell r="F2693">
            <v>25</v>
          </cell>
          <cell r="G2693">
            <v>20</v>
          </cell>
          <cell r="H2693">
            <v>35</v>
          </cell>
          <cell r="I2693">
            <v>0</v>
          </cell>
          <cell r="J2693">
            <v>0</v>
          </cell>
          <cell r="K2693">
            <v>0</v>
          </cell>
          <cell r="L2693">
            <v>86</v>
          </cell>
          <cell r="M2693">
            <v>0</v>
          </cell>
          <cell r="O2693" t="str">
            <v>24UH</v>
          </cell>
          <cell r="P2693" t="str">
            <v>Havant</v>
          </cell>
          <cell r="Q2693">
            <v>0</v>
          </cell>
          <cell r="R2693">
            <v>6</v>
          </cell>
          <cell r="S2693">
            <v>25</v>
          </cell>
          <cell r="T2693">
            <v>29</v>
          </cell>
          <cell r="U2693">
            <v>35</v>
          </cell>
          <cell r="V2693">
            <v>0</v>
          </cell>
          <cell r="W2693">
            <v>0</v>
          </cell>
          <cell r="X2693">
            <v>0</v>
          </cell>
          <cell r="Y2693">
            <v>95</v>
          </cell>
          <cell r="AA2693" t="str">
            <v>24UH</v>
          </cell>
          <cell r="AB2693" t="str">
            <v>Havant</v>
          </cell>
          <cell r="AC2693">
            <v>0</v>
          </cell>
          <cell r="AD2693">
            <v>0</v>
          </cell>
          <cell r="AE2693">
            <v>0</v>
          </cell>
          <cell r="AF2693">
            <v>0</v>
          </cell>
          <cell r="AG2693">
            <v>0</v>
          </cell>
          <cell r="AI2693" t="str">
            <v>24UH</v>
          </cell>
          <cell r="AJ2693" t="str">
            <v>Havant</v>
          </cell>
          <cell r="AK2693">
            <v>0</v>
          </cell>
          <cell r="AL2693">
            <v>0</v>
          </cell>
        </row>
        <row r="2694">
          <cell r="B2694" t="str">
            <v>24UJ</v>
          </cell>
          <cell r="C2694" t="str">
            <v>New Forest</v>
          </cell>
          <cell r="D2694">
            <v>5</v>
          </cell>
          <cell r="E2694">
            <v>5</v>
          </cell>
          <cell r="F2694">
            <v>23</v>
          </cell>
          <cell r="G2694">
            <v>17</v>
          </cell>
          <cell r="H2694">
            <v>38</v>
          </cell>
          <cell r="I2694">
            <v>0</v>
          </cell>
          <cell r="J2694">
            <v>0</v>
          </cell>
          <cell r="K2694">
            <v>1</v>
          </cell>
          <cell r="L2694">
            <v>89</v>
          </cell>
          <cell r="M2694">
            <v>1</v>
          </cell>
          <cell r="O2694" t="str">
            <v>24UJ</v>
          </cell>
          <cell r="P2694" t="str">
            <v>New Forest</v>
          </cell>
          <cell r="Q2694">
            <v>5</v>
          </cell>
          <cell r="R2694">
            <v>5</v>
          </cell>
          <cell r="S2694">
            <v>23</v>
          </cell>
          <cell r="T2694">
            <v>27</v>
          </cell>
          <cell r="U2694">
            <v>38</v>
          </cell>
          <cell r="V2694">
            <v>0</v>
          </cell>
          <cell r="W2694">
            <v>0</v>
          </cell>
          <cell r="X2694">
            <v>1</v>
          </cell>
          <cell r="Y2694">
            <v>99</v>
          </cell>
          <cell r="AA2694" t="str">
            <v>24UJ</v>
          </cell>
          <cell r="AB2694" t="str">
            <v>New Forest</v>
          </cell>
          <cell r="AC2694">
            <v>0</v>
          </cell>
          <cell r="AD2694">
            <v>0</v>
          </cell>
          <cell r="AE2694">
            <v>0</v>
          </cell>
          <cell r="AF2694">
            <v>0</v>
          </cell>
          <cell r="AG2694">
            <v>0</v>
          </cell>
          <cell r="AI2694" t="str">
            <v>24UJ</v>
          </cell>
          <cell r="AJ2694" t="str">
            <v>New Forest</v>
          </cell>
          <cell r="AK2694">
            <v>0</v>
          </cell>
          <cell r="AL2694">
            <v>0</v>
          </cell>
        </row>
        <row r="2695">
          <cell r="B2695" t="str">
            <v>24UL</v>
          </cell>
          <cell r="C2695" t="str">
            <v>Rushmoor</v>
          </cell>
          <cell r="D2695">
            <v>0</v>
          </cell>
          <cell r="E2695">
            <v>3</v>
          </cell>
          <cell r="F2695">
            <v>119</v>
          </cell>
          <cell r="G2695">
            <v>35</v>
          </cell>
          <cell r="H2695">
            <v>192</v>
          </cell>
          <cell r="I2695">
            <v>6</v>
          </cell>
          <cell r="J2695">
            <v>0</v>
          </cell>
          <cell r="K2695">
            <v>0</v>
          </cell>
          <cell r="L2695">
            <v>355</v>
          </cell>
          <cell r="M2695">
            <v>0</v>
          </cell>
          <cell r="O2695" t="str">
            <v>24UL</v>
          </cell>
          <cell r="P2695" t="str">
            <v>Rushmoor</v>
          </cell>
          <cell r="Q2695">
            <v>0</v>
          </cell>
          <cell r="R2695">
            <v>3</v>
          </cell>
          <cell r="S2695">
            <v>119</v>
          </cell>
          <cell r="T2695">
            <v>20</v>
          </cell>
          <cell r="U2695">
            <v>192</v>
          </cell>
          <cell r="V2695">
            <v>6</v>
          </cell>
          <cell r="W2695">
            <v>0</v>
          </cell>
          <cell r="X2695">
            <v>0</v>
          </cell>
          <cell r="Y2695">
            <v>340</v>
          </cell>
          <cell r="AA2695" t="str">
            <v>24UL</v>
          </cell>
          <cell r="AB2695" t="str">
            <v>Rushmoor</v>
          </cell>
          <cell r="AC2695">
            <v>0</v>
          </cell>
          <cell r="AD2695">
            <v>0</v>
          </cell>
          <cell r="AE2695">
            <v>0</v>
          </cell>
          <cell r="AF2695">
            <v>0</v>
          </cell>
          <cell r="AG2695">
            <v>0</v>
          </cell>
          <cell r="AI2695" t="str">
            <v>24UL</v>
          </cell>
          <cell r="AJ2695" t="str">
            <v>Rushmoor</v>
          </cell>
          <cell r="AK2695">
            <v>0</v>
          </cell>
          <cell r="AL2695">
            <v>0</v>
          </cell>
        </row>
        <row r="2696">
          <cell r="B2696" t="str">
            <v>24UN</v>
          </cell>
          <cell r="C2696" t="str">
            <v>Test Valley</v>
          </cell>
          <cell r="D2696">
            <v>0</v>
          </cell>
          <cell r="E2696">
            <v>7</v>
          </cell>
          <cell r="F2696">
            <v>13</v>
          </cell>
          <cell r="G2696">
            <v>24</v>
          </cell>
          <cell r="H2696">
            <v>81</v>
          </cell>
          <cell r="I2696">
            <v>5</v>
          </cell>
          <cell r="J2696">
            <v>0</v>
          </cell>
          <cell r="K2696">
            <v>0</v>
          </cell>
          <cell r="L2696">
            <v>130</v>
          </cell>
          <cell r="M2696">
            <v>0</v>
          </cell>
          <cell r="O2696" t="str">
            <v>24UN</v>
          </cell>
          <cell r="P2696" t="str">
            <v>Test Valley</v>
          </cell>
          <cell r="Q2696">
            <v>0</v>
          </cell>
          <cell r="R2696">
            <v>7</v>
          </cell>
          <cell r="S2696">
            <v>13</v>
          </cell>
          <cell r="T2696">
            <v>23</v>
          </cell>
          <cell r="U2696">
            <v>81</v>
          </cell>
          <cell r="V2696">
            <v>5</v>
          </cell>
          <cell r="W2696">
            <v>0</v>
          </cell>
          <cell r="X2696">
            <v>0</v>
          </cell>
          <cell r="Y2696">
            <v>129</v>
          </cell>
          <cell r="AA2696" t="str">
            <v>24UN</v>
          </cell>
          <cell r="AB2696" t="str">
            <v>Test Valley</v>
          </cell>
          <cell r="AC2696">
            <v>0</v>
          </cell>
          <cell r="AD2696">
            <v>0</v>
          </cell>
          <cell r="AE2696">
            <v>0</v>
          </cell>
          <cell r="AF2696">
            <v>0</v>
          </cell>
          <cell r="AG2696">
            <v>0</v>
          </cell>
          <cell r="AI2696" t="str">
            <v>24UN</v>
          </cell>
          <cell r="AJ2696" t="str">
            <v>Test Valley</v>
          </cell>
          <cell r="AK2696">
            <v>0</v>
          </cell>
          <cell r="AL2696">
            <v>0</v>
          </cell>
        </row>
        <row r="2697">
          <cell r="B2697" t="str">
            <v>24UP</v>
          </cell>
          <cell r="C2697" t="str">
            <v>Winchester</v>
          </cell>
          <cell r="D2697">
            <v>2</v>
          </cell>
          <cell r="E2697">
            <v>0</v>
          </cell>
          <cell r="F2697">
            <v>8</v>
          </cell>
          <cell r="G2697">
            <v>18</v>
          </cell>
          <cell r="H2697">
            <v>105</v>
          </cell>
          <cell r="I2697">
            <v>4</v>
          </cell>
          <cell r="J2697">
            <v>0</v>
          </cell>
          <cell r="K2697">
            <v>0</v>
          </cell>
          <cell r="L2697">
            <v>137</v>
          </cell>
          <cell r="M2697">
            <v>0</v>
          </cell>
          <cell r="O2697" t="str">
            <v>24UP</v>
          </cell>
          <cell r="P2697" t="str">
            <v>Winchester</v>
          </cell>
          <cell r="Q2697">
            <v>2</v>
          </cell>
          <cell r="R2697">
            <v>0</v>
          </cell>
          <cell r="S2697">
            <v>8</v>
          </cell>
          <cell r="T2697">
            <v>12</v>
          </cell>
          <cell r="U2697">
            <v>105</v>
          </cell>
          <cell r="V2697">
            <v>4</v>
          </cell>
          <cell r="W2697">
            <v>0</v>
          </cell>
          <cell r="X2697">
            <v>0</v>
          </cell>
          <cell r="Y2697">
            <v>131</v>
          </cell>
          <cell r="AA2697" t="str">
            <v>24UP</v>
          </cell>
          <cell r="AB2697" t="str">
            <v>Winchester</v>
          </cell>
          <cell r="AC2697">
            <v>0</v>
          </cell>
          <cell r="AD2697">
            <v>0</v>
          </cell>
          <cell r="AE2697">
            <v>0</v>
          </cell>
          <cell r="AF2697">
            <v>0</v>
          </cell>
          <cell r="AG2697">
            <v>0</v>
          </cell>
          <cell r="AI2697" t="str">
            <v>24UP</v>
          </cell>
          <cell r="AJ2697" t="str">
            <v>Winchester</v>
          </cell>
          <cell r="AK2697">
            <v>0</v>
          </cell>
          <cell r="AL2697">
            <v>0</v>
          </cell>
        </row>
        <row r="2698">
          <cell r="B2698" t="str">
            <v>26UB</v>
          </cell>
          <cell r="C2698" t="str">
            <v>Broxbourne</v>
          </cell>
          <cell r="D2698">
            <v>6</v>
          </cell>
          <cell r="E2698">
            <v>0</v>
          </cell>
          <cell r="F2698">
            <v>27</v>
          </cell>
          <cell r="G2698">
            <v>16</v>
          </cell>
          <cell r="H2698">
            <v>143</v>
          </cell>
          <cell r="I2698">
            <v>0</v>
          </cell>
          <cell r="J2698">
            <v>0</v>
          </cell>
          <cell r="K2698">
            <v>0</v>
          </cell>
          <cell r="L2698">
            <v>192</v>
          </cell>
          <cell r="M2698">
            <v>0</v>
          </cell>
          <cell r="O2698" t="str">
            <v>26UB</v>
          </cell>
          <cell r="P2698" t="str">
            <v>Broxbourne</v>
          </cell>
          <cell r="Q2698">
            <v>6</v>
          </cell>
          <cell r="R2698">
            <v>0</v>
          </cell>
          <cell r="S2698">
            <v>27</v>
          </cell>
          <cell r="T2698">
            <v>26</v>
          </cell>
          <cell r="U2698">
            <v>143</v>
          </cell>
          <cell r="V2698">
            <v>0</v>
          </cell>
          <cell r="W2698">
            <v>0</v>
          </cell>
          <cell r="X2698">
            <v>0</v>
          </cell>
          <cell r="Y2698">
            <v>202</v>
          </cell>
          <cell r="AA2698" t="str">
            <v>26UB</v>
          </cell>
          <cell r="AB2698" t="str">
            <v>Broxbourne</v>
          </cell>
          <cell r="AC2698">
            <v>0</v>
          </cell>
          <cell r="AD2698">
            <v>0</v>
          </cell>
          <cell r="AE2698">
            <v>0</v>
          </cell>
          <cell r="AF2698">
            <v>0</v>
          </cell>
          <cell r="AG2698">
            <v>0</v>
          </cell>
          <cell r="AI2698" t="str">
            <v>26UB</v>
          </cell>
          <cell r="AJ2698" t="str">
            <v>Broxbourne</v>
          </cell>
          <cell r="AK2698">
            <v>0</v>
          </cell>
          <cell r="AL2698">
            <v>0</v>
          </cell>
        </row>
        <row r="2699">
          <cell r="B2699" t="str">
            <v>26UC</v>
          </cell>
          <cell r="C2699" t="str">
            <v>Dacorum</v>
          </cell>
          <cell r="D2699">
            <v>9</v>
          </cell>
          <cell r="E2699">
            <v>2</v>
          </cell>
          <cell r="F2699">
            <v>55</v>
          </cell>
          <cell r="G2699">
            <v>17</v>
          </cell>
          <cell r="H2699">
            <v>34</v>
          </cell>
          <cell r="I2699">
            <v>0</v>
          </cell>
          <cell r="J2699">
            <v>0</v>
          </cell>
          <cell r="K2699">
            <v>0</v>
          </cell>
          <cell r="L2699">
            <v>117</v>
          </cell>
          <cell r="M2699">
            <v>0</v>
          </cell>
          <cell r="O2699" t="str">
            <v>26UC</v>
          </cell>
          <cell r="P2699" t="str">
            <v>Dacorum</v>
          </cell>
          <cell r="Q2699">
            <v>9</v>
          </cell>
          <cell r="R2699">
            <v>2</v>
          </cell>
          <cell r="S2699">
            <v>55</v>
          </cell>
          <cell r="T2699">
            <v>29</v>
          </cell>
          <cell r="U2699">
            <v>34</v>
          </cell>
          <cell r="V2699">
            <v>0</v>
          </cell>
          <cell r="W2699">
            <v>0</v>
          </cell>
          <cell r="X2699">
            <v>0</v>
          </cell>
          <cell r="Y2699">
            <v>129</v>
          </cell>
          <cell r="AA2699" t="str">
            <v>26UC</v>
          </cell>
          <cell r="AB2699" t="str">
            <v>Dacorum</v>
          </cell>
          <cell r="AC2699">
            <v>0</v>
          </cell>
          <cell r="AD2699">
            <v>0</v>
          </cell>
          <cell r="AE2699">
            <v>0</v>
          </cell>
          <cell r="AF2699">
            <v>0</v>
          </cell>
          <cell r="AG2699">
            <v>0</v>
          </cell>
          <cell r="AI2699" t="str">
            <v>26UC</v>
          </cell>
          <cell r="AJ2699" t="str">
            <v>Dacorum</v>
          </cell>
          <cell r="AK2699">
            <v>0</v>
          </cell>
          <cell r="AL2699">
            <v>0</v>
          </cell>
        </row>
        <row r="2700">
          <cell r="B2700" t="str">
            <v>26UD</v>
          </cell>
          <cell r="C2700" t="str">
            <v>East Hertfordshire</v>
          </cell>
          <cell r="D2700">
            <v>0</v>
          </cell>
          <cell r="E2700">
            <v>0</v>
          </cell>
          <cell r="F2700">
            <v>69</v>
          </cell>
          <cell r="G2700">
            <v>21</v>
          </cell>
          <cell r="H2700">
            <v>100</v>
          </cell>
          <cell r="I2700">
            <v>0</v>
          </cell>
          <cell r="J2700">
            <v>1</v>
          </cell>
          <cell r="K2700">
            <v>0</v>
          </cell>
          <cell r="L2700">
            <v>191</v>
          </cell>
          <cell r="M2700">
            <v>1</v>
          </cell>
          <cell r="O2700" t="str">
            <v>26UD</v>
          </cell>
          <cell r="P2700" t="str">
            <v>East Hertfordshire</v>
          </cell>
          <cell r="Q2700">
            <v>0</v>
          </cell>
          <cell r="R2700">
            <v>0</v>
          </cell>
          <cell r="S2700">
            <v>69</v>
          </cell>
          <cell r="T2700">
            <v>21</v>
          </cell>
          <cell r="U2700">
            <v>100</v>
          </cell>
          <cell r="V2700">
            <v>0</v>
          </cell>
          <cell r="W2700">
            <v>1</v>
          </cell>
          <cell r="X2700">
            <v>0</v>
          </cell>
          <cell r="Y2700">
            <v>191</v>
          </cell>
          <cell r="AA2700" t="str">
            <v>26UD</v>
          </cell>
          <cell r="AB2700" t="str">
            <v>East Hertfordshire</v>
          </cell>
          <cell r="AC2700">
            <v>0</v>
          </cell>
          <cell r="AD2700">
            <v>0</v>
          </cell>
          <cell r="AE2700">
            <v>0</v>
          </cell>
          <cell r="AF2700">
            <v>0</v>
          </cell>
          <cell r="AG2700">
            <v>0</v>
          </cell>
          <cell r="AI2700" t="str">
            <v>26UD</v>
          </cell>
          <cell r="AJ2700" t="str">
            <v>East Hertfordshire</v>
          </cell>
          <cell r="AK2700">
            <v>0</v>
          </cell>
          <cell r="AL2700">
            <v>0</v>
          </cell>
        </row>
        <row r="2701">
          <cell r="B2701" t="str">
            <v>26UE</v>
          </cell>
          <cell r="C2701" t="str">
            <v>Hertsmere</v>
          </cell>
          <cell r="D2701">
            <v>0</v>
          </cell>
          <cell r="E2701">
            <v>1</v>
          </cell>
          <cell r="F2701">
            <v>44</v>
          </cell>
          <cell r="G2701">
            <v>11</v>
          </cell>
          <cell r="H2701">
            <v>115</v>
          </cell>
          <cell r="I2701">
            <v>0</v>
          </cell>
          <cell r="J2701">
            <v>0</v>
          </cell>
          <cell r="K2701">
            <v>0</v>
          </cell>
          <cell r="L2701">
            <v>171</v>
          </cell>
          <cell r="M2701">
            <v>0</v>
          </cell>
          <cell r="O2701" t="str">
            <v>26UE</v>
          </cell>
          <cell r="P2701" t="str">
            <v>Hertsmere</v>
          </cell>
          <cell r="Q2701">
            <v>0</v>
          </cell>
          <cell r="R2701">
            <v>1</v>
          </cell>
          <cell r="S2701">
            <v>44</v>
          </cell>
          <cell r="T2701">
            <v>15</v>
          </cell>
          <cell r="U2701">
            <v>115</v>
          </cell>
          <cell r="V2701">
            <v>0</v>
          </cell>
          <cell r="W2701">
            <v>0</v>
          </cell>
          <cell r="X2701">
            <v>0</v>
          </cell>
          <cell r="Y2701">
            <v>175</v>
          </cell>
          <cell r="AA2701" t="str">
            <v>26UE</v>
          </cell>
          <cell r="AB2701" t="str">
            <v>Hertsmere</v>
          </cell>
          <cell r="AC2701">
            <v>0</v>
          </cell>
          <cell r="AD2701">
            <v>0</v>
          </cell>
          <cell r="AE2701">
            <v>0</v>
          </cell>
          <cell r="AF2701">
            <v>0</v>
          </cell>
          <cell r="AG2701">
            <v>0</v>
          </cell>
          <cell r="AI2701" t="str">
            <v>26UE</v>
          </cell>
          <cell r="AJ2701" t="str">
            <v>Hertsmere</v>
          </cell>
          <cell r="AK2701">
            <v>0</v>
          </cell>
          <cell r="AL2701">
            <v>0</v>
          </cell>
        </row>
        <row r="2702">
          <cell r="B2702" t="str">
            <v>26UF</v>
          </cell>
          <cell r="C2702" t="str">
            <v>North Hertfordshire</v>
          </cell>
          <cell r="D2702">
            <v>27</v>
          </cell>
          <cell r="E2702">
            <v>0</v>
          </cell>
          <cell r="F2702">
            <v>30</v>
          </cell>
          <cell r="G2702">
            <v>24</v>
          </cell>
          <cell r="H2702">
            <v>93</v>
          </cell>
          <cell r="I2702">
            <v>0</v>
          </cell>
          <cell r="J2702">
            <v>0</v>
          </cell>
          <cell r="K2702">
            <v>0</v>
          </cell>
          <cell r="L2702">
            <v>174</v>
          </cell>
          <cell r="M2702">
            <v>0</v>
          </cell>
          <cell r="O2702" t="str">
            <v>26UF</v>
          </cell>
          <cell r="P2702" t="str">
            <v>North Hertfordshire</v>
          </cell>
          <cell r="Q2702">
            <v>27</v>
          </cell>
          <cell r="R2702">
            <v>0</v>
          </cell>
          <cell r="S2702">
            <v>30</v>
          </cell>
          <cell r="T2702">
            <v>37</v>
          </cell>
          <cell r="U2702">
            <v>93</v>
          </cell>
          <cell r="V2702">
            <v>0</v>
          </cell>
          <cell r="W2702">
            <v>0</v>
          </cell>
          <cell r="X2702">
            <v>0</v>
          </cell>
          <cell r="Y2702">
            <v>187</v>
          </cell>
          <cell r="AA2702" t="str">
            <v>26UF</v>
          </cell>
          <cell r="AB2702" t="str">
            <v>North Hertfordshire</v>
          </cell>
          <cell r="AC2702">
            <v>0</v>
          </cell>
          <cell r="AD2702">
            <v>6</v>
          </cell>
          <cell r="AE2702">
            <v>0</v>
          </cell>
          <cell r="AF2702">
            <v>6</v>
          </cell>
          <cell r="AG2702">
            <v>12</v>
          </cell>
          <cell r="AI2702" t="str">
            <v>26UF</v>
          </cell>
          <cell r="AJ2702" t="str">
            <v>North Hertfordshire</v>
          </cell>
          <cell r="AK2702">
            <v>0</v>
          </cell>
          <cell r="AL2702">
            <v>0</v>
          </cell>
        </row>
        <row r="2703">
          <cell r="B2703" t="str">
            <v>26UG</v>
          </cell>
          <cell r="C2703" t="str">
            <v>St. Albans</v>
          </cell>
          <cell r="D2703">
            <v>28</v>
          </cell>
          <cell r="E2703">
            <v>1</v>
          </cell>
          <cell r="F2703">
            <v>31</v>
          </cell>
          <cell r="G2703">
            <v>27</v>
          </cell>
          <cell r="H2703">
            <v>54</v>
          </cell>
          <cell r="I2703">
            <v>0</v>
          </cell>
          <cell r="J2703">
            <v>0</v>
          </cell>
          <cell r="K2703">
            <v>0</v>
          </cell>
          <cell r="L2703">
            <v>141</v>
          </cell>
          <cell r="M2703">
            <v>0</v>
          </cell>
          <cell r="O2703" t="str">
            <v>26UG</v>
          </cell>
          <cell r="P2703" t="str">
            <v>St. Albans</v>
          </cell>
          <cell r="Q2703">
            <v>28</v>
          </cell>
          <cell r="R2703">
            <v>1</v>
          </cell>
          <cell r="S2703">
            <v>31</v>
          </cell>
          <cell r="T2703">
            <v>26</v>
          </cell>
          <cell r="U2703">
            <v>54</v>
          </cell>
          <cell r="V2703">
            <v>0</v>
          </cell>
          <cell r="W2703">
            <v>0</v>
          </cell>
          <cell r="X2703">
            <v>0</v>
          </cell>
          <cell r="Y2703">
            <v>140</v>
          </cell>
          <cell r="AA2703" t="str">
            <v>26UG</v>
          </cell>
          <cell r="AB2703" t="str">
            <v>St. Albans</v>
          </cell>
          <cell r="AC2703">
            <v>15</v>
          </cell>
          <cell r="AD2703">
            <v>25</v>
          </cell>
          <cell r="AE2703">
            <v>0</v>
          </cell>
          <cell r="AF2703">
            <v>40</v>
          </cell>
          <cell r="AG2703">
            <v>80</v>
          </cell>
          <cell r="AI2703" t="str">
            <v>26UG</v>
          </cell>
          <cell r="AJ2703" t="str">
            <v>St. Albans</v>
          </cell>
          <cell r="AK2703">
            <v>0</v>
          </cell>
          <cell r="AL2703">
            <v>0</v>
          </cell>
        </row>
        <row r="2704">
          <cell r="B2704" t="str">
            <v>26UH</v>
          </cell>
          <cell r="C2704" t="str">
            <v>Stevenage</v>
          </cell>
          <cell r="D2704">
            <v>0</v>
          </cell>
          <cell r="E2704">
            <v>2</v>
          </cell>
          <cell r="F2704">
            <v>18</v>
          </cell>
          <cell r="G2704">
            <v>27</v>
          </cell>
          <cell r="H2704">
            <v>58</v>
          </cell>
          <cell r="I2704">
            <v>0</v>
          </cell>
          <cell r="J2704">
            <v>0</v>
          </cell>
          <cell r="K2704">
            <v>0</v>
          </cell>
          <cell r="L2704">
            <v>105</v>
          </cell>
          <cell r="M2704">
            <v>0</v>
          </cell>
          <cell r="O2704" t="str">
            <v>26UH</v>
          </cell>
          <cell r="P2704" t="str">
            <v>Stevenage</v>
          </cell>
          <cell r="Q2704">
            <v>0</v>
          </cell>
          <cell r="R2704">
            <v>2</v>
          </cell>
          <cell r="S2704">
            <v>18</v>
          </cell>
          <cell r="T2704">
            <v>32</v>
          </cell>
          <cell r="U2704">
            <v>58</v>
          </cell>
          <cell r="V2704">
            <v>0</v>
          </cell>
          <cell r="W2704">
            <v>0</v>
          </cell>
          <cell r="X2704">
            <v>0</v>
          </cell>
          <cell r="Y2704">
            <v>110</v>
          </cell>
          <cell r="AA2704" t="str">
            <v>26UH</v>
          </cell>
          <cell r="AB2704" t="str">
            <v>Stevenage</v>
          </cell>
          <cell r="AC2704">
            <v>0</v>
          </cell>
          <cell r="AD2704">
            <v>0</v>
          </cell>
          <cell r="AE2704">
            <v>0</v>
          </cell>
          <cell r="AF2704">
            <v>0</v>
          </cell>
          <cell r="AG2704">
            <v>0</v>
          </cell>
          <cell r="AI2704" t="str">
            <v>26UH</v>
          </cell>
          <cell r="AJ2704" t="str">
            <v>Stevenage</v>
          </cell>
          <cell r="AK2704">
            <v>0</v>
          </cell>
          <cell r="AL2704">
            <v>0</v>
          </cell>
        </row>
        <row r="2705">
          <cell r="B2705" t="str">
            <v>26UJ</v>
          </cell>
          <cell r="C2705" t="str">
            <v>Three Rivers</v>
          </cell>
          <cell r="D2705">
            <v>0</v>
          </cell>
          <cell r="E2705">
            <v>1</v>
          </cell>
          <cell r="F2705">
            <v>2</v>
          </cell>
          <cell r="G2705">
            <v>6</v>
          </cell>
          <cell r="H2705">
            <v>0</v>
          </cell>
          <cell r="I2705">
            <v>0</v>
          </cell>
          <cell r="J2705">
            <v>0</v>
          </cell>
          <cell r="K2705">
            <v>0</v>
          </cell>
          <cell r="L2705">
            <v>9</v>
          </cell>
          <cell r="M2705">
            <v>0</v>
          </cell>
          <cell r="O2705" t="str">
            <v>26UJ</v>
          </cell>
          <cell r="P2705" t="str">
            <v>Three Rivers</v>
          </cell>
          <cell r="Q2705">
            <v>0</v>
          </cell>
          <cell r="R2705">
            <v>1</v>
          </cell>
          <cell r="S2705">
            <v>2</v>
          </cell>
          <cell r="T2705">
            <v>13</v>
          </cell>
          <cell r="U2705">
            <v>0</v>
          </cell>
          <cell r="V2705">
            <v>0</v>
          </cell>
          <cell r="W2705">
            <v>0</v>
          </cell>
          <cell r="X2705">
            <v>0</v>
          </cell>
          <cell r="Y2705">
            <v>16</v>
          </cell>
          <cell r="AA2705" t="str">
            <v>26UJ</v>
          </cell>
          <cell r="AB2705" t="str">
            <v>Three Rivers</v>
          </cell>
          <cell r="AC2705">
            <v>0</v>
          </cell>
          <cell r="AD2705">
            <v>0</v>
          </cell>
          <cell r="AE2705">
            <v>0</v>
          </cell>
          <cell r="AF2705">
            <v>0</v>
          </cell>
          <cell r="AG2705">
            <v>0</v>
          </cell>
          <cell r="AI2705" t="str">
            <v>26UJ</v>
          </cell>
          <cell r="AJ2705" t="str">
            <v>Three Rivers</v>
          </cell>
          <cell r="AK2705">
            <v>0</v>
          </cell>
          <cell r="AL2705">
            <v>0</v>
          </cell>
        </row>
        <row r="2706">
          <cell r="B2706" t="str">
            <v>26UK</v>
          </cell>
          <cell r="C2706" t="str">
            <v>Watford</v>
          </cell>
          <cell r="D2706">
            <v>0</v>
          </cell>
          <cell r="E2706">
            <v>5</v>
          </cell>
          <cell r="F2706">
            <v>99</v>
          </cell>
          <cell r="G2706">
            <v>32</v>
          </cell>
          <cell r="H2706">
            <v>78</v>
          </cell>
          <cell r="I2706">
            <v>0</v>
          </cell>
          <cell r="J2706">
            <v>0</v>
          </cell>
          <cell r="K2706">
            <v>0</v>
          </cell>
          <cell r="L2706">
            <v>214</v>
          </cell>
          <cell r="M2706">
            <v>0</v>
          </cell>
          <cell r="O2706" t="str">
            <v>26UK</v>
          </cell>
          <cell r="P2706" t="str">
            <v>Watford</v>
          </cell>
          <cell r="Q2706">
            <v>0</v>
          </cell>
          <cell r="R2706">
            <v>5</v>
          </cell>
          <cell r="S2706">
            <v>99</v>
          </cell>
          <cell r="T2706">
            <v>45</v>
          </cell>
          <cell r="U2706">
            <v>78</v>
          </cell>
          <cell r="V2706">
            <v>0</v>
          </cell>
          <cell r="W2706">
            <v>0</v>
          </cell>
          <cell r="X2706">
            <v>0</v>
          </cell>
          <cell r="Y2706">
            <v>227</v>
          </cell>
          <cell r="AA2706" t="str">
            <v>26UK</v>
          </cell>
          <cell r="AB2706" t="str">
            <v>Watford</v>
          </cell>
          <cell r="AC2706">
            <v>0</v>
          </cell>
          <cell r="AD2706">
            <v>0</v>
          </cell>
          <cell r="AE2706">
            <v>0</v>
          </cell>
          <cell r="AF2706">
            <v>0</v>
          </cell>
          <cell r="AG2706">
            <v>0</v>
          </cell>
          <cell r="AI2706" t="str">
            <v>26UK</v>
          </cell>
          <cell r="AJ2706" t="str">
            <v>Watford</v>
          </cell>
          <cell r="AK2706">
            <v>0</v>
          </cell>
          <cell r="AL2706">
            <v>0</v>
          </cell>
        </row>
        <row r="2707">
          <cell r="B2707" t="str">
            <v>26UL</v>
          </cell>
          <cell r="C2707" t="str">
            <v>Welwyn Hatfield</v>
          </cell>
          <cell r="D2707">
            <v>0</v>
          </cell>
          <cell r="E2707">
            <v>1</v>
          </cell>
          <cell r="F2707">
            <v>0</v>
          </cell>
          <cell r="G2707">
            <v>18</v>
          </cell>
          <cell r="H2707">
            <v>2</v>
          </cell>
          <cell r="I2707">
            <v>0</v>
          </cell>
          <cell r="J2707">
            <v>0</v>
          </cell>
          <cell r="K2707">
            <v>0</v>
          </cell>
          <cell r="L2707">
            <v>21</v>
          </cell>
          <cell r="M2707">
            <v>0</v>
          </cell>
          <cell r="O2707" t="str">
            <v>26UL</v>
          </cell>
          <cell r="P2707" t="str">
            <v>Welwyn Hatfield</v>
          </cell>
          <cell r="Q2707">
            <v>0</v>
          </cell>
          <cell r="R2707">
            <v>1</v>
          </cell>
          <cell r="S2707">
            <v>0</v>
          </cell>
          <cell r="T2707">
            <v>13</v>
          </cell>
          <cell r="U2707">
            <v>2</v>
          </cell>
          <cell r="V2707">
            <v>0</v>
          </cell>
          <cell r="W2707">
            <v>0</v>
          </cell>
          <cell r="X2707">
            <v>0</v>
          </cell>
          <cell r="Y2707">
            <v>16</v>
          </cell>
          <cell r="AA2707" t="str">
            <v>26UL</v>
          </cell>
          <cell r="AB2707" t="str">
            <v>Welwyn Hatfield</v>
          </cell>
          <cell r="AC2707">
            <v>0</v>
          </cell>
          <cell r="AD2707">
            <v>0</v>
          </cell>
          <cell r="AE2707">
            <v>0</v>
          </cell>
          <cell r="AF2707">
            <v>0</v>
          </cell>
          <cell r="AG2707">
            <v>0</v>
          </cell>
          <cell r="AI2707" t="str">
            <v>26UL</v>
          </cell>
          <cell r="AJ2707" t="str">
            <v>Welwyn Hatfield</v>
          </cell>
          <cell r="AK2707">
            <v>0</v>
          </cell>
          <cell r="AL2707">
            <v>0</v>
          </cell>
        </row>
        <row r="2708">
          <cell r="B2708" t="str">
            <v>29UB</v>
          </cell>
          <cell r="C2708" t="str">
            <v>Ashford</v>
          </cell>
          <cell r="D2708">
            <v>0</v>
          </cell>
          <cell r="E2708">
            <v>2</v>
          </cell>
          <cell r="F2708">
            <v>81</v>
          </cell>
          <cell r="G2708">
            <v>7</v>
          </cell>
          <cell r="H2708">
            <v>141</v>
          </cell>
          <cell r="I2708">
            <v>0</v>
          </cell>
          <cell r="J2708">
            <v>0</v>
          </cell>
          <cell r="K2708">
            <v>1</v>
          </cell>
          <cell r="L2708">
            <v>232</v>
          </cell>
          <cell r="M2708">
            <v>1</v>
          </cell>
          <cell r="O2708" t="str">
            <v>29UB</v>
          </cell>
          <cell r="P2708" t="str">
            <v>Ashford</v>
          </cell>
          <cell r="Q2708">
            <v>0</v>
          </cell>
          <cell r="R2708">
            <v>2</v>
          </cell>
          <cell r="S2708">
            <v>81</v>
          </cell>
          <cell r="T2708">
            <v>6</v>
          </cell>
          <cell r="U2708">
            <v>141</v>
          </cell>
          <cell r="V2708">
            <v>0</v>
          </cell>
          <cell r="W2708">
            <v>0</v>
          </cell>
          <cell r="X2708">
            <v>1</v>
          </cell>
          <cell r="Y2708">
            <v>231</v>
          </cell>
          <cell r="AA2708" t="str">
            <v>29UB</v>
          </cell>
          <cell r="AB2708" t="str">
            <v>Ashford</v>
          </cell>
          <cell r="AC2708">
            <v>0</v>
          </cell>
          <cell r="AD2708">
            <v>0</v>
          </cell>
          <cell r="AE2708">
            <v>0</v>
          </cell>
          <cell r="AF2708">
            <v>0</v>
          </cell>
          <cell r="AG2708">
            <v>0</v>
          </cell>
          <cell r="AI2708" t="str">
            <v>29UB</v>
          </cell>
          <cell r="AJ2708" t="str">
            <v>Ashford</v>
          </cell>
          <cell r="AK2708">
            <v>0</v>
          </cell>
          <cell r="AL2708">
            <v>0</v>
          </cell>
        </row>
        <row r="2709">
          <cell r="B2709" t="str">
            <v>29UC</v>
          </cell>
          <cell r="C2709" t="str">
            <v>Canterbury</v>
          </cell>
          <cell r="D2709">
            <v>43</v>
          </cell>
          <cell r="E2709">
            <v>3</v>
          </cell>
          <cell r="F2709">
            <v>16</v>
          </cell>
          <cell r="G2709">
            <v>16</v>
          </cell>
          <cell r="H2709">
            <v>83</v>
          </cell>
          <cell r="I2709">
            <v>0</v>
          </cell>
          <cell r="J2709">
            <v>0</v>
          </cell>
          <cell r="K2709">
            <v>0</v>
          </cell>
          <cell r="L2709">
            <v>161</v>
          </cell>
          <cell r="M2709">
            <v>0</v>
          </cell>
          <cell r="O2709" t="str">
            <v>29UC</v>
          </cell>
          <cell r="P2709" t="str">
            <v>Canterbury</v>
          </cell>
          <cell r="Q2709">
            <v>43</v>
          </cell>
          <cell r="R2709">
            <v>3</v>
          </cell>
          <cell r="S2709">
            <v>16</v>
          </cell>
          <cell r="T2709">
            <v>16</v>
          </cell>
          <cell r="U2709">
            <v>83</v>
          </cell>
          <cell r="V2709">
            <v>0</v>
          </cell>
          <cell r="W2709">
            <v>0</v>
          </cell>
          <cell r="X2709">
            <v>0</v>
          </cell>
          <cell r="Y2709">
            <v>161</v>
          </cell>
          <cell r="AA2709" t="str">
            <v>29UC</v>
          </cell>
          <cell r="AB2709" t="str">
            <v>Canterbury</v>
          </cell>
          <cell r="AC2709">
            <v>0</v>
          </cell>
          <cell r="AD2709">
            <v>0</v>
          </cell>
          <cell r="AE2709">
            <v>0</v>
          </cell>
          <cell r="AF2709">
            <v>0</v>
          </cell>
          <cell r="AG2709">
            <v>0</v>
          </cell>
          <cell r="AI2709" t="str">
            <v>29UC</v>
          </cell>
          <cell r="AJ2709" t="str">
            <v>Canterbury</v>
          </cell>
          <cell r="AK2709">
            <v>0</v>
          </cell>
          <cell r="AL2709">
            <v>0</v>
          </cell>
        </row>
        <row r="2710">
          <cell r="B2710" t="str">
            <v>29UD</v>
          </cell>
          <cell r="C2710" t="str">
            <v>Dartford</v>
          </cell>
          <cell r="D2710">
            <v>31</v>
          </cell>
          <cell r="E2710">
            <v>4</v>
          </cell>
          <cell r="F2710">
            <v>44</v>
          </cell>
          <cell r="G2710">
            <v>12</v>
          </cell>
          <cell r="H2710">
            <v>27</v>
          </cell>
          <cell r="I2710">
            <v>0</v>
          </cell>
          <cell r="J2710">
            <v>0</v>
          </cell>
          <cell r="K2710">
            <v>0</v>
          </cell>
          <cell r="L2710">
            <v>118</v>
          </cell>
          <cell r="M2710">
            <v>0</v>
          </cell>
          <cell r="O2710" t="str">
            <v>29UD</v>
          </cell>
          <cell r="P2710" t="str">
            <v>Dartford</v>
          </cell>
          <cell r="Q2710">
            <v>31</v>
          </cell>
          <cell r="R2710">
            <v>4</v>
          </cell>
          <cell r="S2710">
            <v>44</v>
          </cell>
          <cell r="T2710">
            <v>28</v>
          </cell>
          <cell r="U2710">
            <v>27</v>
          </cell>
          <cell r="V2710">
            <v>0</v>
          </cell>
          <cell r="W2710">
            <v>0</v>
          </cell>
          <cell r="X2710">
            <v>0</v>
          </cell>
          <cell r="Y2710">
            <v>134</v>
          </cell>
          <cell r="AA2710" t="str">
            <v>29UD</v>
          </cell>
          <cell r="AB2710" t="str">
            <v>Dartford</v>
          </cell>
          <cell r="AC2710">
            <v>6</v>
          </cell>
          <cell r="AD2710">
            <v>14</v>
          </cell>
          <cell r="AE2710">
            <v>0</v>
          </cell>
          <cell r="AF2710">
            <v>20</v>
          </cell>
          <cell r="AG2710">
            <v>40</v>
          </cell>
          <cell r="AI2710" t="str">
            <v>29UD</v>
          </cell>
          <cell r="AJ2710" t="str">
            <v>Dartford</v>
          </cell>
          <cell r="AK2710">
            <v>0</v>
          </cell>
          <cell r="AL2710">
            <v>0</v>
          </cell>
        </row>
        <row r="2711">
          <cell r="B2711" t="str">
            <v>29UE</v>
          </cell>
          <cell r="C2711" t="str">
            <v>Dover</v>
          </cell>
          <cell r="D2711">
            <v>30</v>
          </cell>
          <cell r="E2711">
            <v>0</v>
          </cell>
          <cell r="F2711">
            <v>23</v>
          </cell>
          <cell r="G2711">
            <v>3</v>
          </cell>
          <cell r="H2711">
            <v>61</v>
          </cell>
          <cell r="I2711">
            <v>0</v>
          </cell>
          <cell r="J2711">
            <v>0</v>
          </cell>
          <cell r="K2711">
            <v>0</v>
          </cell>
          <cell r="L2711">
            <v>117</v>
          </cell>
          <cell r="M2711">
            <v>0</v>
          </cell>
          <cell r="O2711" t="str">
            <v>29UE</v>
          </cell>
          <cell r="P2711" t="str">
            <v>Dover</v>
          </cell>
          <cell r="Q2711">
            <v>30</v>
          </cell>
          <cell r="R2711">
            <v>0</v>
          </cell>
          <cell r="S2711">
            <v>23</v>
          </cell>
          <cell r="T2711">
            <v>5</v>
          </cell>
          <cell r="U2711">
            <v>61</v>
          </cell>
          <cell r="V2711">
            <v>0</v>
          </cell>
          <cell r="W2711">
            <v>0</v>
          </cell>
          <cell r="X2711">
            <v>0</v>
          </cell>
          <cell r="Y2711">
            <v>119</v>
          </cell>
          <cell r="AA2711" t="str">
            <v>29UE</v>
          </cell>
          <cell r="AB2711" t="str">
            <v>Dover</v>
          </cell>
          <cell r="AC2711">
            <v>0</v>
          </cell>
          <cell r="AD2711">
            <v>0</v>
          </cell>
          <cell r="AE2711">
            <v>0</v>
          </cell>
          <cell r="AF2711">
            <v>0</v>
          </cell>
          <cell r="AG2711">
            <v>0</v>
          </cell>
          <cell r="AI2711" t="str">
            <v>29UE</v>
          </cell>
          <cell r="AJ2711" t="str">
            <v>Dover</v>
          </cell>
          <cell r="AK2711">
            <v>0</v>
          </cell>
          <cell r="AL2711">
            <v>0</v>
          </cell>
        </row>
        <row r="2712">
          <cell r="B2712" t="str">
            <v>29UG</v>
          </cell>
          <cell r="C2712" t="str">
            <v>Gravesham</v>
          </cell>
          <cell r="D2712">
            <v>0</v>
          </cell>
          <cell r="E2712">
            <v>3</v>
          </cell>
          <cell r="F2712">
            <v>63</v>
          </cell>
          <cell r="G2712">
            <v>11</v>
          </cell>
          <cell r="H2712">
            <v>42</v>
          </cell>
          <cell r="I2712">
            <v>0</v>
          </cell>
          <cell r="J2712">
            <v>0</v>
          </cell>
          <cell r="K2712">
            <v>0</v>
          </cell>
          <cell r="L2712">
            <v>119</v>
          </cell>
          <cell r="M2712">
            <v>0</v>
          </cell>
          <cell r="O2712" t="str">
            <v>29UG</v>
          </cell>
          <cell r="P2712" t="str">
            <v>Gravesham</v>
          </cell>
          <cell r="Q2712">
            <v>0</v>
          </cell>
          <cell r="R2712">
            <v>3</v>
          </cell>
          <cell r="S2712">
            <v>63</v>
          </cell>
          <cell r="T2712">
            <v>17</v>
          </cell>
          <cell r="U2712">
            <v>42</v>
          </cell>
          <cell r="V2712">
            <v>0</v>
          </cell>
          <cell r="W2712">
            <v>0</v>
          </cell>
          <cell r="X2712">
            <v>0</v>
          </cell>
          <cell r="Y2712">
            <v>125</v>
          </cell>
          <cell r="AA2712" t="str">
            <v>29UG</v>
          </cell>
          <cell r="AB2712" t="str">
            <v>Gravesham</v>
          </cell>
          <cell r="AC2712">
            <v>0</v>
          </cell>
          <cell r="AD2712">
            <v>0</v>
          </cell>
          <cell r="AE2712">
            <v>0</v>
          </cell>
          <cell r="AF2712">
            <v>0</v>
          </cell>
          <cell r="AG2712">
            <v>0</v>
          </cell>
          <cell r="AI2712" t="str">
            <v>29UG</v>
          </cell>
          <cell r="AJ2712" t="str">
            <v>Gravesham</v>
          </cell>
          <cell r="AK2712">
            <v>0</v>
          </cell>
          <cell r="AL2712">
            <v>0</v>
          </cell>
        </row>
        <row r="2713">
          <cell r="B2713" t="str">
            <v>29UH</v>
          </cell>
          <cell r="C2713" t="str">
            <v>Maidstone</v>
          </cell>
          <cell r="D2713">
            <v>29</v>
          </cell>
          <cell r="E2713">
            <v>0</v>
          </cell>
          <cell r="F2713">
            <v>67</v>
          </cell>
          <cell r="G2713">
            <v>48</v>
          </cell>
          <cell r="H2713">
            <v>156</v>
          </cell>
          <cell r="I2713">
            <v>10</v>
          </cell>
          <cell r="J2713">
            <v>0</v>
          </cell>
          <cell r="K2713">
            <v>0</v>
          </cell>
          <cell r="L2713">
            <v>310</v>
          </cell>
          <cell r="M2713">
            <v>0</v>
          </cell>
          <cell r="O2713" t="str">
            <v>29UH</v>
          </cell>
          <cell r="P2713" t="str">
            <v>Maidstone</v>
          </cell>
          <cell r="Q2713">
            <v>29</v>
          </cell>
          <cell r="R2713">
            <v>0</v>
          </cell>
          <cell r="S2713">
            <v>67</v>
          </cell>
          <cell r="T2713">
            <v>40</v>
          </cell>
          <cell r="U2713">
            <v>156</v>
          </cell>
          <cell r="V2713">
            <v>10</v>
          </cell>
          <cell r="W2713">
            <v>0</v>
          </cell>
          <cell r="X2713">
            <v>0</v>
          </cell>
          <cell r="Y2713">
            <v>302</v>
          </cell>
          <cell r="AA2713" t="str">
            <v>29UH</v>
          </cell>
          <cell r="AB2713" t="str">
            <v>Maidstone</v>
          </cell>
          <cell r="AC2713">
            <v>0</v>
          </cell>
          <cell r="AD2713">
            <v>0</v>
          </cell>
          <cell r="AE2713">
            <v>0</v>
          </cell>
          <cell r="AF2713">
            <v>0</v>
          </cell>
          <cell r="AG2713">
            <v>0</v>
          </cell>
          <cell r="AI2713" t="str">
            <v>29UH</v>
          </cell>
          <cell r="AJ2713" t="str">
            <v>Maidstone</v>
          </cell>
          <cell r="AK2713">
            <v>0</v>
          </cell>
          <cell r="AL2713">
            <v>0</v>
          </cell>
        </row>
        <row r="2714">
          <cell r="B2714" t="str">
            <v>29UK</v>
          </cell>
          <cell r="C2714" t="str">
            <v>Sevenoaks</v>
          </cell>
          <cell r="D2714">
            <v>0</v>
          </cell>
          <cell r="E2714">
            <v>0</v>
          </cell>
          <cell r="F2714">
            <v>26</v>
          </cell>
          <cell r="G2714">
            <v>12</v>
          </cell>
          <cell r="H2714">
            <v>26</v>
          </cell>
          <cell r="I2714">
            <v>0</v>
          </cell>
          <cell r="J2714">
            <v>0</v>
          </cell>
          <cell r="K2714">
            <v>0</v>
          </cell>
          <cell r="L2714">
            <v>64</v>
          </cell>
          <cell r="M2714">
            <v>0</v>
          </cell>
          <cell r="O2714" t="str">
            <v>29UK</v>
          </cell>
          <cell r="P2714" t="str">
            <v>Sevenoaks</v>
          </cell>
          <cell r="Q2714">
            <v>0</v>
          </cell>
          <cell r="R2714">
            <v>0</v>
          </cell>
          <cell r="S2714">
            <v>26</v>
          </cell>
          <cell r="T2714">
            <v>15</v>
          </cell>
          <cell r="U2714">
            <v>26</v>
          </cell>
          <cell r="V2714">
            <v>0</v>
          </cell>
          <cell r="W2714">
            <v>0</v>
          </cell>
          <cell r="X2714">
            <v>0</v>
          </cell>
          <cell r="Y2714">
            <v>67</v>
          </cell>
          <cell r="AA2714" t="str">
            <v>29UK</v>
          </cell>
          <cell r="AB2714" t="str">
            <v>Sevenoaks</v>
          </cell>
          <cell r="AC2714">
            <v>0</v>
          </cell>
          <cell r="AD2714">
            <v>0</v>
          </cell>
          <cell r="AE2714">
            <v>0</v>
          </cell>
          <cell r="AF2714">
            <v>0</v>
          </cell>
          <cell r="AG2714">
            <v>0</v>
          </cell>
          <cell r="AI2714" t="str">
            <v>29UK</v>
          </cell>
          <cell r="AJ2714" t="str">
            <v>Sevenoaks</v>
          </cell>
          <cell r="AK2714">
            <v>0</v>
          </cell>
          <cell r="AL2714">
            <v>0</v>
          </cell>
        </row>
        <row r="2715">
          <cell r="B2715" t="str">
            <v>29UL</v>
          </cell>
          <cell r="C2715" t="str">
            <v>Shepway</v>
          </cell>
          <cell r="D2715">
            <v>0</v>
          </cell>
          <cell r="E2715">
            <v>0</v>
          </cell>
          <cell r="F2715">
            <v>3</v>
          </cell>
          <cell r="G2715">
            <v>19</v>
          </cell>
          <cell r="H2715">
            <v>112</v>
          </cell>
          <cell r="I2715">
            <v>9</v>
          </cell>
          <cell r="J2715">
            <v>0</v>
          </cell>
          <cell r="K2715">
            <v>0</v>
          </cell>
          <cell r="L2715">
            <v>143</v>
          </cell>
          <cell r="M2715">
            <v>0</v>
          </cell>
          <cell r="O2715" t="str">
            <v>29UL</v>
          </cell>
          <cell r="P2715" t="str">
            <v>Shepway</v>
          </cell>
          <cell r="Q2715">
            <v>0</v>
          </cell>
          <cell r="R2715">
            <v>0</v>
          </cell>
          <cell r="S2715">
            <v>3</v>
          </cell>
          <cell r="T2715">
            <v>17</v>
          </cell>
          <cell r="U2715">
            <v>112</v>
          </cell>
          <cell r="V2715">
            <v>9</v>
          </cell>
          <cell r="W2715">
            <v>0</v>
          </cell>
          <cell r="X2715">
            <v>0</v>
          </cell>
          <cell r="Y2715">
            <v>141</v>
          </cell>
          <cell r="AA2715" t="str">
            <v>29UL</v>
          </cell>
          <cell r="AB2715" t="str">
            <v>Shepway</v>
          </cell>
          <cell r="AC2715">
            <v>0</v>
          </cell>
          <cell r="AD2715">
            <v>0</v>
          </cell>
          <cell r="AE2715">
            <v>0</v>
          </cell>
          <cell r="AF2715">
            <v>0</v>
          </cell>
          <cell r="AG2715">
            <v>0</v>
          </cell>
          <cell r="AI2715" t="str">
            <v>29UL</v>
          </cell>
          <cell r="AJ2715" t="str">
            <v>Shepway</v>
          </cell>
          <cell r="AK2715">
            <v>0</v>
          </cell>
          <cell r="AL2715">
            <v>0</v>
          </cell>
        </row>
        <row r="2716">
          <cell r="B2716" t="str">
            <v>29UM</v>
          </cell>
          <cell r="C2716" t="str">
            <v>Swale</v>
          </cell>
          <cell r="D2716">
            <v>12</v>
          </cell>
          <cell r="E2716">
            <v>2</v>
          </cell>
          <cell r="F2716">
            <v>98</v>
          </cell>
          <cell r="G2716">
            <v>16</v>
          </cell>
          <cell r="H2716">
            <v>107</v>
          </cell>
          <cell r="I2716">
            <v>0</v>
          </cell>
          <cell r="J2716">
            <v>0</v>
          </cell>
          <cell r="K2716">
            <v>0</v>
          </cell>
          <cell r="L2716">
            <v>235</v>
          </cell>
          <cell r="M2716">
            <v>0</v>
          </cell>
          <cell r="O2716" t="str">
            <v>29UM</v>
          </cell>
          <cell r="P2716" t="str">
            <v>Swale</v>
          </cell>
          <cell r="Q2716">
            <v>12</v>
          </cell>
          <cell r="R2716">
            <v>2</v>
          </cell>
          <cell r="S2716">
            <v>98</v>
          </cell>
          <cell r="T2716">
            <v>24</v>
          </cell>
          <cell r="U2716">
            <v>107</v>
          </cell>
          <cell r="V2716">
            <v>0</v>
          </cell>
          <cell r="W2716">
            <v>0</v>
          </cell>
          <cell r="X2716">
            <v>0</v>
          </cell>
          <cell r="Y2716">
            <v>243</v>
          </cell>
          <cell r="AA2716" t="str">
            <v>29UM</v>
          </cell>
          <cell r="AB2716" t="str">
            <v>Swale</v>
          </cell>
          <cell r="AC2716">
            <v>0</v>
          </cell>
          <cell r="AD2716">
            <v>0</v>
          </cell>
          <cell r="AE2716">
            <v>0</v>
          </cell>
          <cell r="AF2716">
            <v>0</v>
          </cell>
          <cell r="AG2716">
            <v>0</v>
          </cell>
          <cell r="AI2716" t="str">
            <v>29UM</v>
          </cell>
          <cell r="AJ2716" t="str">
            <v>Swale</v>
          </cell>
          <cell r="AK2716">
            <v>0</v>
          </cell>
          <cell r="AL2716">
            <v>0</v>
          </cell>
        </row>
        <row r="2717">
          <cell r="B2717" t="str">
            <v>29UN</v>
          </cell>
          <cell r="C2717" t="str">
            <v>Thanet</v>
          </cell>
          <cell r="D2717">
            <v>0</v>
          </cell>
          <cell r="E2717">
            <v>3</v>
          </cell>
          <cell r="F2717">
            <v>24</v>
          </cell>
          <cell r="G2717">
            <v>14</v>
          </cell>
          <cell r="H2717">
            <v>104</v>
          </cell>
          <cell r="I2717">
            <v>0</v>
          </cell>
          <cell r="J2717">
            <v>0</v>
          </cell>
          <cell r="K2717">
            <v>0</v>
          </cell>
          <cell r="L2717">
            <v>145</v>
          </cell>
          <cell r="M2717">
            <v>0</v>
          </cell>
          <cell r="O2717" t="str">
            <v>29UN</v>
          </cell>
          <cell r="P2717" t="str">
            <v>Thanet</v>
          </cell>
          <cell r="Q2717">
            <v>0</v>
          </cell>
          <cell r="R2717">
            <v>3</v>
          </cell>
          <cell r="S2717">
            <v>24</v>
          </cell>
          <cell r="T2717">
            <v>15</v>
          </cell>
          <cell r="U2717">
            <v>104</v>
          </cell>
          <cell r="V2717">
            <v>0</v>
          </cell>
          <cell r="W2717">
            <v>0</v>
          </cell>
          <cell r="X2717">
            <v>0</v>
          </cell>
          <cell r="Y2717">
            <v>146</v>
          </cell>
          <cell r="AA2717" t="str">
            <v>29UN</v>
          </cell>
          <cell r="AB2717" t="str">
            <v>Thanet</v>
          </cell>
          <cell r="AC2717">
            <v>0</v>
          </cell>
          <cell r="AD2717">
            <v>0</v>
          </cell>
          <cell r="AE2717">
            <v>0</v>
          </cell>
          <cell r="AF2717">
            <v>0</v>
          </cell>
          <cell r="AG2717">
            <v>0</v>
          </cell>
          <cell r="AI2717" t="str">
            <v>29UN</v>
          </cell>
          <cell r="AJ2717" t="str">
            <v>Thanet</v>
          </cell>
          <cell r="AK2717">
            <v>0</v>
          </cell>
          <cell r="AL2717">
            <v>0</v>
          </cell>
        </row>
        <row r="2718">
          <cell r="B2718" t="str">
            <v>29UP</v>
          </cell>
          <cell r="C2718" t="str">
            <v>Tonbridge and Malling</v>
          </cell>
          <cell r="D2718">
            <v>50</v>
          </cell>
          <cell r="E2718">
            <v>3</v>
          </cell>
          <cell r="F2718">
            <v>56</v>
          </cell>
          <cell r="G2718">
            <v>12</v>
          </cell>
          <cell r="H2718">
            <v>157</v>
          </cell>
          <cell r="I2718">
            <v>0</v>
          </cell>
          <cell r="J2718">
            <v>0</v>
          </cell>
          <cell r="K2718">
            <v>0</v>
          </cell>
          <cell r="L2718">
            <v>278</v>
          </cell>
          <cell r="M2718">
            <v>0</v>
          </cell>
          <cell r="O2718" t="str">
            <v>29UP</v>
          </cell>
          <cell r="P2718" t="str">
            <v>Tonbridge and Malling</v>
          </cell>
          <cell r="Q2718">
            <v>50</v>
          </cell>
          <cell r="R2718">
            <v>3</v>
          </cell>
          <cell r="S2718">
            <v>56</v>
          </cell>
          <cell r="T2718">
            <v>16</v>
          </cell>
          <cell r="U2718">
            <v>157</v>
          </cell>
          <cell r="V2718">
            <v>0</v>
          </cell>
          <cell r="W2718">
            <v>0</v>
          </cell>
          <cell r="X2718">
            <v>0</v>
          </cell>
          <cell r="Y2718">
            <v>282</v>
          </cell>
          <cell r="AA2718" t="str">
            <v>29UP</v>
          </cell>
          <cell r="AB2718" t="str">
            <v>Tonbridge and Malling</v>
          </cell>
          <cell r="AC2718">
            <v>0</v>
          </cell>
          <cell r="AD2718">
            <v>4</v>
          </cell>
          <cell r="AE2718">
            <v>0</v>
          </cell>
          <cell r="AF2718">
            <v>4</v>
          </cell>
          <cell r="AG2718">
            <v>8</v>
          </cell>
          <cell r="AI2718" t="str">
            <v>29UP</v>
          </cell>
          <cell r="AJ2718" t="str">
            <v>Tonbridge and Malling</v>
          </cell>
          <cell r="AK2718">
            <v>0</v>
          </cell>
          <cell r="AL2718">
            <v>0</v>
          </cell>
        </row>
        <row r="2719">
          <cell r="B2719" t="str">
            <v>29UQ</v>
          </cell>
          <cell r="C2719" t="str">
            <v>Tunbridge Wells</v>
          </cell>
          <cell r="D2719">
            <v>0</v>
          </cell>
          <cell r="E2719">
            <v>0</v>
          </cell>
          <cell r="F2719">
            <v>0</v>
          </cell>
          <cell r="G2719">
            <v>13</v>
          </cell>
          <cell r="H2719">
            <v>18</v>
          </cell>
          <cell r="I2719">
            <v>0</v>
          </cell>
          <cell r="J2719">
            <v>0</v>
          </cell>
          <cell r="K2719">
            <v>0</v>
          </cell>
          <cell r="L2719">
            <v>31</v>
          </cell>
          <cell r="M2719">
            <v>0</v>
          </cell>
          <cell r="O2719" t="str">
            <v>29UQ</v>
          </cell>
          <cell r="P2719" t="str">
            <v>Tunbridge Wells</v>
          </cell>
          <cell r="Q2719">
            <v>0</v>
          </cell>
          <cell r="R2719">
            <v>0</v>
          </cell>
          <cell r="S2719">
            <v>0</v>
          </cell>
          <cell r="T2719">
            <v>12</v>
          </cell>
          <cell r="U2719">
            <v>18</v>
          </cell>
          <cell r="V2719">
            <v>0</v>
          </cell>
          <cell r="W2719">
            <v>0</v>
          </cell>
          <cell r="X2719">
            <v>0</v>
          </cell>
          <cell r="Y2719">
            <v>30</v>
          </cell>
          <cell r="AA2719" t="str">
            <v>29UQ</v>
          </cell>
          <cell r="AB2719" t="str">
            <v>Tunbridge Wells</v>
          </cell>
          <cell r="AC2719">
            <v>0</v>
          </cell>
          <cell r="AD2719">
            <v>0</v>
          </cell>
          <cell r="AE2719">
            <v>0</v>
          </cell>
          <cell r="AF2719">
            <v>0</v>
          </cell>
          <cell r="AG2719">
            <v>0</v>
          </cell>
          <cell r="AI2719" t="str">
            <v>29UQ</v>
          </cell>
          <cell r="AJ2719" t="str">
            <v>Tunbridge Wells</v>
          </cell>
          <cell r="AK2719">
            <v>0</v>
          </cell>
          <cell r="AL2719">
            <v>0</v>
          </cell>
        </row>
        <row r="2720">
          <cell r="B2720" t="str">
            <v>30UD</v>
          </cell>
          <cell r="C2720" t="str">
            <v>Burnley</v>
          </cell>
          <cell r="D2720">
            <v>0</v>
          </cell>
          <cell r="E2720">
            <v>3</v>
          </cell>
          <cell r="F2720">
            <v>6</v>
          </cell>
          <cell r="G2720">
            <v>0</v>
          </cell>
          <cell r="H2720">
            <v>12</v>
          </cell>
          <cell r="I2720">
            <v>13</v>
          </cell>
          <cell r="J2720">
            <v>2</v>
          </cell>
          <cell r="K2720">
            <v>0</v>
          </cell>
          <cell r="L2720">
            <v>36</v>
          </cell>
          <cell r="M2720">
            <v>2</v>
          </cell>
          <cell r="O2720" t="str">
            <v>30UD</v>
          </cell>
          <cell r="P2720" t="str">
            <v>Burnley</v>
          </cell>
          <cell r="Q2720">
            <v>0</v>
          </cell>
          <cell r="R2720">
            <v>3</v>
          </cell>
          <cell r="S2720">
            <v>6</v>
          </cell>
          <cell r="T2720">
            <v>0</v>
          </cell>
          <cell r="U2720">
            <v>12</v>
          </cell>
          <cell r="V2720">
            <v>13</v>
          </cell>
          <cell r="W2720">
            <v>2</v>
          </cell>
          <cell r="X2720">
            <v>0</v>
          </cell>
          <cell r="Y2720">
            <v>36</v>
          </cell>
          <cell r="AA2720" t="str">
            <v>30UD</v>
          </cell>
          <cell r="AB2720" t="str">
            <v>Burnley</v>
          </cell>
          <cell r="AC2720">
            <v>0</v>
          </cell>
          <cell r="AD2720">
            <v>0</v>
          </cell>
          <cell r="AE2720">
            <v>0</v>
          </cell>
          <cell r="AF2720">
            <v>0</v>
          </cell>
          <cell r="AG2720">
            <v>0</v>
          </cell>
          <cell r="AI2720" t="str">
            <v>30UD</v>
          </cell>
          <cell r="AJ2720" t="str">
            <v>Burnley</v>
          </cell>
          <cell r="AK2720">
            <v>0</v>
          </cell>
          <cell r="AL2720">
            <v>0</v>
          </cell>
        </row>
        <row r="2721">
          <cell r="B2721" t="str">
            <v>30UE</v>
          </cell>
          <cell r="C2721" t="str">
            <v>Chorley</v>
          </cell>
          <cell r="D2721">
            <v>0</v>
          </cell>
          <cell r="E2721">
            <v>0</v>
          </cell>
          <cell r="F2721">
            <v>56</v>
          </cell>
          <cell r="G2721">
            <v>1</v>
          </cell>
          <cell r="H2721">
            <v>24</v>
          </cell>
          <cell r="I2721">
            <v>14</v>
          </cell>
          <cell r="J2721">
            <v>0</v>
          </cell>
          <cell r="K2721">
            <v>0</v>
          </cell>
          <cell r="L2721">
            <v>95</v>
          </cell>
          <cell r="M2721">
            <v>0</v>
          </cell>
          <cell r="O2721" t="str">
            <v>30UE</v>
          </cell>
          <cell r="P2721" t="str">
            <v>Chorley</v>
          </cell>
          <cell r="Q2721">
            <v>0</v>
          </cell>
          <cell r="R2721">
            <v>0</v>
          </cell>
          <cell r="S2721">
            <v>56</v>
          </cell>
          <cell r="T2721">
            <v>2</v>
          </cell>
          <cell r="U2721">
            <v>24</v>
          </cell>
          <cell r="V2721">
            <v>14</v>
          </cell>
          <cell r="W2721">
            <v>0</v>
          </cell>
          <cell r="X2721">
            <v>0</v>
          </cell>
          <cell r="Y2721">
            <v>96</v>
          </cell>
          <cell r="AA2721" t="str">
            <v>30UE</v>
          </cell>
          <cell r="AB2721" t="str">
            <v>Chorley</v>
          </cell>
          <cell r="AC2721">
            <v>0</v>
          </cell>
          <cell r="AD2721">
            <v>0</v>
          </cell>
          <cell r="AE2721">
            <v>0</v>
          </cell>
          <cell r="AF2721">
            <v>0</v>
          </cell>
          <cell r="AG2721">
            <v>0</v>
          </cell>
          <cell r="AI2721" t="str">
            <v>30UE</v>
          </cell>
          <cell r="AJ2721" t="str">
            <v>Chorley</v>
          </cell>
          <cell r="AK2721">
            <v>0</v>
          </cell>
          <cell r="AL2721">
            <v>0</v>
          </cell>
        </row>
        <row r="2722">
          <cell r="B2722" t="str">
            <v>30UF</v>
          </cell>
          <cell r="C2722" t="str">
            <v>Fylde</v>
          </cell>
          <cell r="D2722">
            <v>0</v>
          </cell>
          <cell r="E2722">
            <v>1</v>
          </cell>
          <cell r="F2722">
            <v>17</v>
          </cell>
          <cell r="G2722">
            <v>0</v>
          </cell>
          <cell r="H2722">
            <v>25</v>
          </cell>
          <cell r="I2722">
            <v>10</v>
          </cell>
          <cell r="J2722">
            <v>0</v>
          </cell>
          <cell r="K2722">
            <v>0</v>
          </cell>
          <cell r="L2722">
            <v>53</v>
          </cell>
          <cell r="M2722">
            <v>0</v>
          </cell>
          <cell r="O2722" t="str">
            <v>30UF</v>
          </cell>
          <cell r="P2722" t="str">
            <v>Fylde</v>
          </cell>
          <cell r="Q2722">
            <v>0</v>
          </cell>
          <cell r="R2722">
            <v>1</v>
          </cell>
          <cell r="S2722">
            <v>17</v>
          </cell>
          <cell r="T2722">
            <v>0</v>
          </cell>
          <cell r="U2722">
            <v>25</v>
          </cell>
          <cell r="V2722">
            <v>10</v>
          </cell>
          <cell r="W2722">
            <v>0</v>
          </cell>
          <cell r="X2722">
            <v>0</v>
          </cell>
          <cell r="Y2722">
            <v>53</v>
          </cell>
          <cell r="AA2722" t="str">
            <v>30UF</v>
          </cell>
          <cell r="AB2722" t="str">
            <v>Fylde</v>
          </cell>
          <cell r="AC2722">
            <v>0</v>
          </cell>
          <cell r="AD2722">
            <v>0</v>
          </cell>
          <cell r="AE2722">
            <v>0</v>
          </cell>
          <cell r="AF2722">
            <v>0</v>
          </cell>
          <cell r="AG2722">
            <v>0</v>
          </cell>
          <cell r="AI2722" t="str">
            <v>30UF</v>
          </cell>
          <cell r="AJ2722" t="str">
            <v>Fylde</v>
          </cell>
          <cell r="AK2722">
            <v>0</v>
          </cell>
          <cell r="AL2722">
            <v>0</v>
          </cell>
        </row>
        <row r="2723">
          <cell r="B2723" t="str">
            <v>30UG</v>
          </cell>
          <cell r="C2723" t="str">
            <v>Hyndburn</v>
          </cell>
          <cell r="D2723">
            <v>0</v>
          </cell>
          <cell r="E2723">
            <v>0</v>
          </cell>
          <cell r="F2723">
            <v>0</v>
          </cell>
          <cell r="G2723">
            <v>0</v>
          </cell>
          <cell r="H2723">
            <v>10</v>
          </cell>
          <cell r="I2723">
            <v>0</v>
          </cell>
          <cell r="J2723">
            <v>0</v>
          </cell>
          <cell r="K2723">
            <v>0</v>
          </cell>
          <cell r="L2723">
            <v>10</v>
          </cell>
          <cell r="M2723">
            <v>0</v>
          </cell>
          <cell r="O2723" t="str">
            <v>30UG</v>
          </cell>
          <cell r="P2723" t="str">
            <v>Hyndburn</v>
          </cell>
          <cell r="Q2723">
            <v>0</v>
          </cell>
          <cell r="R2723">
            <v>0</v>
          </cell>
          <cell r="S2723">
            <v>0</v>
          </cell>
          <cell r="T2723">
            <v>0</v>
          </cell>
          <cell r="U2723">
            <v>10</v>
          </cell>
          <cell r="V2723">
            <v>0</v>
          </cell>
          <cell r="W2723">
            <v>0</v>
          </cell>
          <cell r="X2723">
            <v>0</v>
          </cell>
          <cell r="Y2723">
            <v>10</v>
          </cell>
          <cell r="AA2723" t="str">
            <v>30UG</v>
          </cell>
          <cell r="AB2723" t="str">
            <v>Hyndburn</v>
          </cell>
          <cell r="AC2723">
            <v>0</v>
          </cell>
          <cell r="AD2723">
            <v>0</v>
          </cell>
          <cell r="AE2723">
            <v>0</v>
          </cell>
          <cell r="AF2723">
            <v>0</v>
          </cell>
          <cell r="AG2723">
            <v>0</v>
          </cell>
          <cell r="AI2723" t="str">
            <v>30UG</v>
          </cell>
          <cell r="AJ2723" t="str">
            <v>Hyndburn</v>
          </cell>
          <cell r="AK2723">
            <v>0</v>
          </cell>
          <cell r="AL2723">
            <v>0</v>
          </cell>
        </row>
        <row r="2724">
          <cell r="B2724" t="str">
            <v>30UH</v>
          </cell>
          <cell r="C2724" t="str">
            <v>Lancaster</v>
          </cell>
          <cell r="D2724">
            <v>0</v>
          </cell>
          <cell r="E2724">
            <v>2</v>
          </cell>
          <cell r="F2724">
            <v>21</v>
          </cell>
          <cell r="G2724">
            <v>3</v>
          </cell>
          <cell r="H2724">
            <v>0</v>
          </cell>
          <cell r="I2724">
            <v>0</v>
          </cell>
          <cell r="J2724">
            <v>0</v>
          </cell>
          <cell r="K2724">
            <v>0</v>
          </cell>
          <cell r="L2724">
            <v>26</v>
          </cell>
          <cell r="M2724">
            <v>0</v>
          </cell>
          <cell r="O2724" t="str">
            <v>30UH</v>
          </cell>
          <cell r="P2724" t="str">
            <v>Lancaster</v>
          </cell>
          <cell r="Q2724">
            <v>0</v>
          </cell>
          <cell r="R2724">
            <v>2</v>
          </cell>
          <cell r="S2724">
            <v>21</v>
          </cell>
          <cell r="T2724">
            <v>3</v>
          </cell>
          <cell r="U2724">
            <v>0</v>
          </cell>
          <cell r="V2724">
            <v>0</v>
          </cell>
          <cell r="W2724">
            <v>0</v>
          </cell>
          <cell r="X2724">
            <v>0</v>
          </cell>
          <cell r="Y2724">
            <v>26</v>
          </cell>
          <cell r="AA2724" t="str">
            <v>30UH</v>
          </cell>
          <cell r="AB2724" t="str">
            <v>Lancaster</v>
          </cell>
          <cell r="AC2724">
            <v>0</v>
          </cell>
          <cell r="AD2724">
            <v>0</v>
          </cell>
          <cell r="AE2724">
            <v>0</v>
          </cell>
          <cell r="AF2724">
            <v>0</v>
          </cell>
          <cell r="AG2724">
            <v>0</v>
          </cell>
          <cell r="AI2724" t="str">
            <v>30UH</v>
          </cell>
          <cell r="AJ2724" t="str">
            <v>Lancaster</v>
          </cell>
          <cell r="AK2724">
            <v>0</v>
          </cell>
          <cell r="AL2724">
            <v>0</v>
          </cell>
        </row>
        <row r="2725">
          <cell r="B2725" t="str">
            <v>30UJ</v>
          </cell>
          <cell r="C2725" t="str">
            <v>Pendle</v>
          </cell>
          <cell r="D2725">
            <v>0</v>
          </cell>
          <cell r="E2725">
            <v>0</v>
          </cell>
          <cell r="F2725">
            <v>0</v>
          </cell>
          <cell r="G2725">
            <v>0</v>
          </cell>
          <cell r="H2725">
            <v>0</v>
          </cell>
          <cell r="I2725">
            <v>2</v>
          </cell>
          <cell r="J2725">
            <v>0</v>
          </cell>
          <cell r="K2725">
            <v>0</v>
          </cell>
          <cell r="L2725">
            <v>2</v>
          </cell>
          <cell r="M2725">
            <v>0</v>
          </cell>
          <cell r="O2725" t="str">
            <v>30UJ</v>
          </cell>
          <cell r="P2725" t="str">
            <v>Pendle</v>
          </cell>
          <cell r="Q2725">
            <v>0</v>
          </cell>
          <cell r="R2725">
            <v>0</v>
          </cell>
          <cell r="S2725">
            <v>0</v>
          </cell>
          <cell r="T2725">
            <v>0</v>
          </cell>
          <cell r="U2725">
            <v>0</v>
          </cell>
          <cell r="V2725">
            <v>2</v>
          </cell>
          <cell r="W2725">
            <v>0</v>
          </cell>
          <cell r="X2725">
            <v>0</v>
          </cell>
          <cell r="Y2725">
            <v>2</v>
          </cell>
          <cell r="AA2725" t="str">
            <v>30UJ</v>
          </cell>
          <cell r="AB2725" t="str">
            <v>Pendle</v>
          </cell>
          <cell r="AC2725">
            <v>0</v>
          </cell>
          <cell r="AD2725">
            <v>0</v>
          </cell>
          <cell r="AE2725">
            <v>0</v>
          </cell>
          <cell r="AF2725">
            <v>0</v>
          </cell>
          <cell r="AG2725">
            <v>0</v>
          </cell>
          <cell r="AI2725" t="str">
            <v>30UJ</v>
          </cell>
          <cell r="AJ2725" t="str">
            <v>Pendle</v>
          </cell>
          <cell r="AK2725">
            <v>0</v>
          </cell>
          <cell r="AL2725">
            <v>0</v>
          </cell>
        </row>
        <row r="2726">
          <cell r="B2726" t="str">
            <v>30UK</v>
          </cell>
          <cell r="C2726" t="str">
            <v>Preston</v>
          </cell>
          <cell r="D2726">
            <v>0</v>
          </cell>
          <cell r="E2726">
            <v>0</v>
          </cell>
          <cell r="F2726">
            <v>3</v>
          </cell>
          <cell r="G2726">
            <v>0</v>
          </cell>
          <cell r="H2726">
            <v>15</v>
          </cell>
          <cell r="I2726">
            <v>0</v>
          </cell>
          <cell r="J2726">
            <v>0</v>
          </cell>
          <cell r="K2726">
            <v>0</v>
          </cell>
          <cell r="L2726">
            <v>18</v>
          </cell>
          <cell r="M2726">
            <v>0</v>
          </cell>
          <cell r="O2726" t="str">
            <v>30UK</v>
          </cell>
          <cell r="P2726" t="str">
            <v>Preston</v>
          </cell>
          <cell r="Q2726">
            <v>0</v>
          </cell>
          <cell r="R2726">
            <v>0</v>
          </cell>
          <cell r="S2726">
            <v>3</v>
          </cell>
          <cell r="T2726">
            <v>0</v>
          </cell>
          <cell r="U2726">
            <v>15</v>
          </cell>
          <cell r="V2726">
            <v>0</v>
          </cell>
          <cell r="W2726">
            <v>0</v>
          </cell>
          <cell r="X2726">
            <v>0</v>
          </cell>
          <cell r="Y2726">
            <v>18</v>
          </cell>
          <cell r="AA2726" t="str">
            <v>30UK</v>
          </cell>
          <cell r="AB2726" t="str">
            <v>Preston</v>
          </cell>
          <cell r="AC2726">
            <v>0</v>
          </cell>
          <cell r="AD2726">
            <v>0</v>
          </cell>
          <cell r="AE2726">
            <v>0</v>
          </cell>
          <cell r="AF2726">
            <v>0</v>
          </cell>
          <cell r="AG2726">
            <v>0</v>
          </cell>
          <cell r="AI2726" t="str">
            <v>30UK</v>
          </cell>
          <cell r="AJ2726" t="str">
            <v>Preston</v>
          </cell>
          <cell r="AK2726">
            <v>0</v>
          </cell>
          <cell r="AL2726">
            <v>0</v>
          </cell>
        </row>
        <row r="2727">
          <cell r="B2727" t="str">
            <v>30UL</v>
          </cell>
          <cell r="C2727" t="str">
            <v>Ribble Valley</v>
          </cell>
          <cell r="D2727">
            <v>0</v>
          </cell>
          <cell r="E2727">
            <v>0</v>
          </cell>
          <cell r="F2727">
            <v>39</v>
          </cell>
          <cell r="G2727">
            <v>0</v>
          </cell>
          <cell r="H2727">
            <v>28</v>
          </cell>
          <cell r="I2727">
            <v>19</v>
          </cell>
          <cell r="J2727">
            <v>0</v>
          </cell>
          <cell r="K2727">
            <v>0</v>
          </cell>
          <cell r="L2727">
            <v>86</v>
          </cell>
          <cell r="M2727">
            <v>0</v>
          </cell>
          <cell r="O2727" t="str">
            <v>30UL</v>
          </cell>
          <cell r="P2727" t="str">
            <v>Ribble Valley</v>
          </cell>
          <cell r="Q2727">
            <v>0</v>
          </cell>
          <cell r="R2727">
            <v>0</v>
          </cell>
          <cell r="S2727">
            <v>39</v>
          </cell>
          <cell r="T2727">
            <v>0</v>
          </cell>
          <cell r="U2727">
            <v>28</v>
          </cell>
          <cell r="V2727">
            <v>19</v>
          </cell>
          <cell r="W2727">
            <v>0</v>
          </cell>
          <cell r="X2727">
            <v>0</v>
          </cell>
          <cell r="Y2727">
            <v>86</v>
          </cell>
          <cell r="AA2727" t="str">
            <v>30UL</v>
          </cell>
          <cell r="AB2727" t="str">
            <v>Ribble Valley</v>
          </cell>
          <cell r="AC2727">
            <v>0</v>
          </cell>
          <cell r="AD2727">
            <v>0</v>
          </cell>
          <cell r="AE2727">
            <v>0</v>
          </cell>
          <cell r="AF2727">
            <v>0</v>
          </cell>
          <cell r="AG2727">
            <v>0</v>
          </cell>
          <cell r="AI2727" t="str">
            <v>30UL</v>
          </cell>
          <cell r="AJ2727" t="str">
            <v>Ribble Valley</v>
          </cell>
          <cell r="AK2727">
            <v>0</v>
          </cell>
          <cell r="AL2727">
            <v>0</v>
          </cell>
        </row>
        <row r="2728">
          <cell r="B2728" t="str">
            <v>30UM</v>
          </cell>
          <cell r="C2728" t="str">
            <v>Rossendale</v>
          </cell>
          <cell r="D2728">
            <v>0</v>
          </cell>
          <cell r="E2728">
            <v>4</v>
          </cell>
          <cell r="F2728">
            <v>0</v>
          </cell>
          <cell r="G2728">
            <v>0</v>
          </cell>
          <cell r="H2728">
            <v>42</v>
          </cell>
          <cell r="I2728">
            <v>0</v>
          </cell>
          <cell r="J2728">
            <v>1</v>
          </cell>
          <cell r="K2728">
            <v>0</v>
          </cell>
          <cell r="L2728">
            <v>47</v>
          </cell>
          <cell r="M2728">
            <v>1</v>
          </cell>
          <cell r="O2728" t="str">
            <v>30UM</v>
          </cell>
          <cell r="P2728" t="str">
            <v>Rossendale</v>
          </cell>
          <cell r="Q2728">
            <v>0</v>
          </cell>
          <cell r="R2728">
            <v>4</v>
          </cell>
          <cell r="S2728">
            <v>0</v>
          </cell>
          <cell r="T2728">
            <v>0</v>
          </cell>
          <cell r="U2728">
            <v>42</v>
          </cell>
          <cell r="V2728">
            <v>0</v>
          </cell>
          <cell r="W2728">
            <v>1</v>
          </cell>
          <cell r="X2728">
            <v>0</v>
          </cell>
          <cell r="Y2728">
            <v>47</v>
          </cell>
          <cell r="AA2728" t="str">
            <v>30UM</v>
          </cell>
          <cell r="AB2728" t="str">
            <v>Rossendale</v>
          </cell>
          <cell r="AC2728">
            <v>0</v>
          </cell>
          <cell r="AD2728">
            <v>0</v>
          </cell>
          <cell r="AE2728">
            <v>0</v>
          </cell>
          <cell r="AF2728">
            <v>0</v>
          </cell>
          <cell r="AG2728">
            <v>0</v>
          </cell>
          <cell r="AI2728" t="str">
            <v>30UM</v>
          </cell>
          <cell r="AJ2728" t="str">
            <v>Rossendale</v>
          </cell>
          <cell r="AK2728">
            <v>0</v>
          </cell>
          <cell r="AL2728">
            <v>0</v>
          </cell>
        </row>
        <row r="2729">
          <cell r="B2729" t="str">
            <v>30UN</v>
          </cell>
          <cell r="C2729" t="str">
            <v>South Ribble</v>
          </cell>
          <cell r="D2729">
            <v>0</v>
          </cell>
          <cell r="E2729">
            <v>0</v>
          </cell>
          <cell r="F2729">
            <v>11</v>
          </cell>
          <cell r="G2729">
            <v>6</v>
          </cell>
          <cell r="H2729">
            <v>8</v>
          </cell>
          <cell r="I2729">
            <v>2</v>
          </cell>
          <cell r="J2729">
            <v>0</v>
          </cell>
          <cell r="K2729">
            <v>0</v>
          </cell>
          <cell r="L2729">
            <v>27</v>
          </cell>
          <cell r="M2729">
            <v>0</v>
          </cell>
          <cell r="O2729" t="str">
            <v>30UN</v>
          </cell>
          <cell r="P2729" t="str">
            <v>South Ribble</v>
          </cell>
          <cell r="Q2729">
            <v>0</v>
          </cell>
          <cell r="R2729">
            <v>0</v>
          </cell>
          <cell r="S2729">
            <v>11</v>
          </cell>
          <cell r="T2729">
            <v>4</v>
          </cell>
          <cell r="U2729">
            <v>8</v>
          </cell>
          <cell r="V2729">
            <v>2</v>
          </cell>
          <cell r="W2729">
            <v>0</v>
          </cell>
          <cell r="X2729">
            <v>0</v>
          </cell>
          <cell r="Y2729">
            <v>25</v>
          </cell>
          <cell r="AA2729" t="str">
            <v>30UN</v>
          </cell>
          <cell r="AB2729" t="str">
            <v>South Ribble</v>
          </cell>
          <cell r="AC2729">
            <v>0</v>
          </cell>
          <cell r="AD2729">
            <v>0</v>
          </cell>
          <cell r="AE2729">
            <v>0</v>
          </cell>
          <cell r="AF2729">
            <v>0</v>
          </cell>
          <cell r="AG2729">
            <v>0</v>
          </cell>
          <cell r="AI2729" t="str">
            <v>30UN</v>
          </cell>
          <cell r="AJ2729" t="str">
            <v>South Ribble</v>
          </cell>
          <cell r="AK2729">
            <v>0</v>
          </cell>
          <cell r="AL2729">
            <v>0</v>
          </cell>
        </row>
        <row r="2730">
          <cell r="B2730" t="str">
            <v>30UP</v>
          </cell>
          <cell r="C2730" t="str">
            <v>West Lancashire</v>
          </cell>
          <cell r="D2730">
            <v>0</v>
          </cell>
          <cell r="E2730">
            <v>1</v>
          </cell>
          <cell r="F2730">
            <v>11</v>
          </cell>
          <cell r="G2730">
            <v>1</v>
          </cell>
          <cell r="H2730">
            <v>12</v>
          </cell>
          <cell r="I2730">
            <v>0</v>
          </cell>
          <cell r="J2730">
            <v>0</v>
          </cell>
          <cell r="K2730">
            <v>0</v>
          </cell>
          <cell r="L2730">
            <v>25</v>
          </cell>
          <cell r="M2730">
            <v>0</v>
          </cell>
          <cell r="O2730" t="str">
            <v>30UP</v>
          </cell>
          <cell r="P2730" t="str">
            <v>West Lancashire</v>
          </cell>
          <cell r="Q2730">
            <v>0</v>
          </cell>
          <cell r="R2730">
            <v>1</v>
          </cell>
          <cell r="S2730">
            <v>11</v>
          </cell>
          <cell r="T2730">
            <v>1</v>
          </cell>
          <cell r="U2730">
            <v>12</v>
          </cell>
          <cell r="V2730">
            <v>0</v>
          </cell>
          <cell r="W2730">
            <v>0</v>
          </cell>
          <cell r="X2730">
            <v>0</v>
          </cell>
          <cell r="Y2730">
            <v>25</v>
          </cell>
          <cell r="AA2730" t="str">
            <v>30UP</v>
          </cell>
          <cell r="AB2730" t="str">
            <v>West Lancashire</v>
          </cell>
          <cell r="AC2730">
            <v>0</v>
          </cell>
          <cell r="AD2730">
            <v>0</v>
          </cell>
          <cell r="AE2730">
            <v>0</v>
          </cell>
          <cell r="AF2730">
            <v>0</v>
          </cell>
          <cell r="AG2730">
            <v>0</v>
          </cell>
          <cell r="AI2730" t="str">
            <v>30UP</v>
          </cell>
          <cell r="AJ2730" t="str">
            <v>West Lancashire</v>
          </cell>
          <cell r="AK2730">
            <v>0</v>
          </cell>
          <cell r="AL2730">
            <v>0</v>
          </cell>
        </row>
        <row r="2731">
          <cell r="B2731" t="str">
            <v>30UQ</v>
          </cell>
          <cell r="C2731" t="str">
            <v>Wyre</v>
          </cell>
          <cell r="D2731">
            <v>0</v>
          </cell>
          <cell r="E2731">
            <v>0</v>
          </cell>
          <cell r="F2731">
            <v>7</v>
          </cell>
          <cell r="G2731">
            <v>1</v>
          </cell>
          <cell r="H2731">
            <v>30</v>
          </cell>
          <cell r="I2731">
            <v>0</v>
          </cell>
          <cell r="J2731">
            <v>0</v>
          </cell>
          <cell r="K2731">
            <v>0</v>
          </cell>
          <cell r="L2731">
            <v>38</v>
          </cell>
          <cell r="M2731">
            <v>0</v>
          </cell>
          <cell r="O2731" t="str">
            <v>30UQ</v>
          </cell>
          <cell r="P2731" t="str">
            <v>Wyre</v>
          </cell>
          <cell r="Q2731">
            <v>0</v>
          </cell>
          <cell r="R2731">
            <v>0</v>
          </cell>
          <cell r="S2731">
            <v>7</v>
          </cell>
          <cell r="T2731">
            <v>2</v>
          </cell>
          <cell r="U2731">
            <v>30</v>
          </cell>
          <cell r="V2731">
            <v>0</v>
          </cell>
          <cell r="W2731">
            <v>0</v>
          </cell>
          <cell r="X2731">
            <v>0</v>
          </cell>
          <cell r="Y2731">
            <v>39</v>
          </cell>
          <cell r="AA2731" t="str">
            <v>30UQ</v>
          </cell>
          <cell r="AB2731" t="str">
            <v>Wyre</v>
          </cell>
          <cell r="AC2731">
            <v>0</v>
          </cell>
          <cell r="AD2731">
            <v>0</v>
          </cell>
          <cell r="AE2731">
            <v>0</v>
          </cell>
          <cell r="AF2731">
            <v>0</v>
          </cell>
          <cell r="AG2731">
            <v>0</v>
          </cell>
          <cell r="AI2731" t="str">
            <v>30UQ</v>
          </cell>
          <cell r="AJ2731" t="str">
            <v>Wyre</v>
          </cell>
          <cell r="AK2731">
            <v>0</v>
          </cell>
          <cell r="AL2731">
            <v>0</v>
          </cell>
        </row>
        <row r="2732">
          <cell r="B2732" t="str">
            <v>31UB</v>
          </cell>
          <cell r="C2732" t="str">
            <v>Blaby</v>
          </cell>
          <cell r="D2732">
            <v>0</v>
          </cell>
          <cell r="E2732">
            <v>0</v>
          </cell>
          <cell r="F2732">
            <v>6</v>
          </cell>
          <cell r="G2732">
            <v>4</v>
          </cell>
          <cell r="H2732">
            <v>22</v>
          </cell>
          <cell r="I2732">
            <v>0</v>
          </cell>
          <cell r="J2732">
            <v>0</v>
          </cell>
          <cell r="K2732">
            <v>0</v>
          </cell>
          <cell r="L2732">
            <v>32</v>
          </cell>
          <cell r="M2732">
            <v>0</v>
          </cell>
          <cell r="O2732" t="str">
            <v>31UB</v>
          </cell>
          <cell r="P2732" t="str">
            <v>Blaby</v>
          </cell>
          <cell r="Q2732">
            <v>0</v>
          </cell>
          <cell r="R2732">
            <v>0</v>
          </cell>
          <cell r="S2732">
            <v>6</v>
          </cell>
          <cell r="T2732">
            <v>5</v>
          </cell>
          <cell r="U2732">
            <v>22</v>
          </cell>
          <cell r="V2732">
            <v>0</v>
          </cell>
          <cell r="W2732">
            <v>0</v>
          </cell>
          <cell r="X2732">
            <v>0</v>
          </cell>
          <cell r="Y2732">
            <v>33</v>
          </cell>
          <cell r="AA2732" t="str">
            <v>31UB</v>
          </cell>
          <cell r="AB2732" t="str">
            <v>Blaby</v>
          </cell>
          <cell r="AC2732">
            <v>0</v>
          </cell>
          <cell r="AD2732">
            <v>0</v>
          </cell>
          <cell r="AE2732">
            <v>0</v>
          </cell>
          <cell r="AF2732">
            <v>0</v>
          </cell>
          <cell r="AG2732">
            <v>0</v>
          </cell>
          <cell r="AI2732" t="str">
            <v>31UB</v>
          </cell>
          <cell r="AJ2732" t="str">
            <v>Blaby</v>
          </cell>
          <cell r="AK2732">
            <v>0</v>
          </cell>
          <cell r="AL2732">
            <v>0</v>
          </cell>
        </row>
        <row r="2733">
          <cell r="B2733" t="str">
            <v>31UC</v>
          </cell>
          <cell r="C2733" t="str">
            <v>Charnwood</v>
          </cell>
          <cell r="D2733">
            <v>0</v>
          </cell>
          <cell r="E2733">
            <v>0</v>
          </cell>
          <cell r="F2733">
            <v>97</v>
          </cell>
          <cell r="G2733">
            <v>6</v>
          </cell>
          <cell r="H2733">
            <v>38</v>
          </cell>
          <cell r="I2733">
            <v>0</v>
          </cell>
          <cell r="J2733">
            <v>0</v>
          </cell>
          <cell r="K2733">
            <v>0</v>
          </cell>
          <cell r="L2733">
            <v>141</v>
          </cell>
          <cell r="M2733">
            <v>0</v>
          </cell>
          <cell r="O2733" t="str">
            <v>31UC</v>
          </cell>
          <cell r="P2733" t="str">
            <v>Charnwood</v>
          </cell>
          <cell r="Q2733">
            <v>0</v>
          </cell>
          <cell r="R2733">
            <v>0</v>
          </cell>
          <cell r="S2733">
            <v>97</v>
          </cell>
          <cell r="T2733">
            <v>6</v>
          </cell>
          <cell r="U2733">
            <v>38</v>
          </cell>
          <cell r="V2733">
            <v>0</v>
          </cell>
          <cell r="W2733">
            <v>0</v>
          </cell>
          <cell r="X2733">
            <v>0</v>
          </cell>
          <cell r="Y2733">
            <v>141</v>
          </cell>
          <cell r="AA2733" t="str">
            <v>31UC</v>
          </cell>
          <cell r="AB2733" t="str">
            <v>Charnwood</v>
          </cell>
          <cell r="AC2733">
            <v>0</v>
          </cell>
          <cell r="AD2733">
            <v>0</v>
          </cell>
          <cell r="AE2733">
            <v>0</v>
          </cell>
          <cell r="AF2733">
            <v>0</v>
          </cell>
          <cell r="AG2733">
            <v>0</v>
          </cell>
          <cell r="AI2733" t="str">
            <v>31UC</v>
          </cell>
          <cell r="AJ2733" t="str">
            <v>Charnwood</v>
          </cell>
          <cell r="AK2733">
            <v>0</v>
          </cell>
          <cell r="AL2733">
            <v>0</v>
          </cell>
        </row>
        <row r="2734">
          <cell r="B2734" t="str">
            <v>31UD</v>
          </cell>
          <cell r="C2734" t="str">
            <v>Harborough</v>
          </cell>
          <cell r="D2734">
            <v>0</v>
          </cell>
          <cell r="E2734">
            <v>2</v>
          </cell>
          <cell r="F2734">
            <v>33</v>
          </cell>
          <cell r="G2734">
            <v>6</v>
          </cell>
          <cell r="H2734">
            <v>31</v>
          </cell>
          <cell r="I2734">
            <v>0</v>
          </cell>
          <cell r="J2734">
            <v>0</v>
          </cell>
          <cell r="K2734">
            <v>0</v>
          </cell>
          <cell r="L2734">
            <v>72</v>
          </cell>
          <cell r="M2734">
            <v>0</v>
          </cell>
          <cell r="O2734" t="str">
            <v>31UD</v>
          </cell>
          <cell r="P2734" t="str">
            <v>Harborough</v>
          </cell>
          <cell r="Q2734">
            <v>0</v>
          </cell>
          <cell r="R2734">
            <v>2</v>
          </cell>
          <cell r="S2734">
            <v>33</v>
          </cell>
          <cell r="T2734">
            <v>5</v>
          </cell>
          <cell r="U2734">
            <v>31</v>
          </cell>
          <cell r="V2734">
            <v>0</v>
          </cell>
          <cell r="W2734">
            <v>0</v>
          </cell>
          <cell r="X2734">
            <v>0</v>
          </cell>
          <cell r="Y2734">
            <v>71</v>
          </cell>
          <cell r="AA2734" t="str">
            <v>31UD</v>
          </cell>
          <cell r="AB2734" t="str">
            <v>Harborough</v>
          </cell>
          <cell r="AC2734">
            <v>0</v>
          </cell>
          <cell r="AD2734">
            <v>0</v>
          </cell>
          <cell r="AE2734">
            <v>0</v>
          </cell>
          <cell r="AF2734">
            <v>0</v>
          </cell>
          <cell r="AG2734">
            <v>0</v>
          </cell>
          <cell r="AI2734" t="str">
            <v>31UD</v>
          </cell>
          <cell r="AJ2734" t="str">
            <v>Harborough</v>
          </cell>
          <cell r="AK2734">
            <v>0</v>
          </cell>
          <cell r="AL2734">
            <v>0</v>
          </cell>
        </row>
        <row r="2735">
          <cell r="B2735" t="str">
            <v>31UE</v>
          </cell>
          <cell r="C2735" t="str">
            <v>Hinckley and Bosworth</v>
          </cell>
          <cell r="D2735">
            <v>0</v>
          </cell>
          <cell r="E2735">
            <v>3</v>
          </cell>
          <cell r="F2735">
            <v>29</v>
          </cell>
          <cell r="G2735">
            <v>2</v>
          </cell>
          <cell r="H2735">
            <v>53</v>
          </cell>
          <cell r="I2735">
            <v>0</v>
          </cell>
          <cell r="J2735">
            <v>0</v>
          </cell>
          <cell r="K2735">
            <v>0</v>
          </cell>
          <cell r="L2735">
            <v>87</v>
          </cell>
          <cell r="M2735">
            <v>0</v>
          </cell>
          <cell r="O2735" t="str">
            <v>31UE</v>
          </cell>
          <cell r="P2735" t="str">
            <v>Hinckley and Bosworth</v>
          </cell>
          <cell r="Q2735">
            <v>0</v>
          </cell>
          <cell r="R2735">
            <v>3</v>
          </cell>
          <cell r="S2735">
            <v>29</v>
          </cell>
          <cell r="T2735">
            <v>3</v>
          </cell>
          <cell r="U2735">
            <v>53</v>
          </cell>
          <cell r="V2735">
            <v>0</v>
          </cell>
          <cell r="W2735">
            <v>0</v>
          </cell>
          <cell r="X2735">
            <v>0</v>
          </cell>
          <cell r="Y2735">
            <v>88</v>
          </cell>
          <cell r="AA2735" t="str">
            <v>31UE</v>
          </cell>
          <cell r="AB2735" t="str">
            <v>Hinckley and Bosworth</v>
          </cell>
          <cell r="AC2735">
            <v>0</v>
          </cell>
          <cell r="AD2735">
            <v>0</v>
          </cell>
          <cell r="AE2735">
            <v>0</v>
          </cell>
          <cell r="AF2735">
            <v>0</v>
          </cell>
          <cell r="AG2735">
            <v>0</v>
          </cell>
          <cell r="AI2735" t="str">
            <v>31UE</v>
          </cell>
          <cell r="AJ2735" t="str">
            <v>Hinckley and Bosworth</v>
          </cell>
          <cell r="AK2735">
            <v>0</v>
          </cell>
          <cell r="AL2735">
            <v>0</v>
          </cell>
        </row>
        <row r="2736">
          <cell r="B2736" t="str">
            <v>31UG</v>
          </cell>
          <cell r="C2736" t="str">
            <v>Melton</v>
          </cell>
          <cell r="D2736">
            <v>0</v>
          </cell>
          <cell r="E2736">
            <v>1</v>
          </cell>
          <cell r="F2736">
            <v>0</v>
          </cell>
          <cell r="G2736">
            <v>0</v>
          </cell>
          <cell r="H2736">
            <v>0</v>
          </cell>
          <cell r="I2736">
            <v>0</v>
          </cell>
          <cell r="J2736">
            <v>0</v>
          </cell>
          <cell r="K2736">
            <v>0</v>
          </cell>
          <cell r="L2736">
            <v>1</v>
          </cell>
          <cell r="M2736">
            <v>0</v>
          </cell>
          <cell r="O2736" t="str">
            <v>31UG</v>
          </cell>
          <cell r="P2736" t="str">
            <v>Melton</v>
          </cell>
          <cell r="Q2736">
            <v>0</v>
          </cell>
          <cell r="R2736">
            <v>1</v>
          </cell>
          <cell r="S2736">
            <v>0</v>
          </cell>
          <cell r="T2736">
            <v>0</v>
          </cell>
          <cell r="U2736">
            <v>0</v>
          </cell>
          <cell r="V2736">
            <v>0</v>
          </cell>
          <cell r="W2736">
            <v>0</v>
          </cell>
          <cell r="X2736">
            <v>0</v>
          </cell>
          <cell r="Y2736">
            <v>1</v>
          </cell>
          <cell r="AA2736" t="str">
            <v>31UG</v>
          </cell>
          <cell r="AB2736" t="str">
            <v>Melton</v>
          </cell>
          <cell r="AC2736">
            <v>0</v>
          </cell>
          <cell r="AD2736">
            <v>0</v>
          </cell>
          <cell r="AE2736">
            <v>0</v>
          </cell>
          <cell r="AF2736">
            <v>0</v>
          </cell>
          <cell r="AG2736">
            <v>0</v>
          </cell>
          <cell r="AI2736" t="str">
            <v>31UG</v>
          </cell>
          <cell r="AJ2736" t="str">
            <v>Melton</v>
          </cell>
          <cell r="AK2736">
            <v>0</v>
          </cell>
          <cell r="AL2736">
            <v>0</v>
          </cell>
        </row>
        <row r="2737">
          <cell r="B2737" t="str">
            <v>31UH</v>
          </cell>
          <cell r="C2737" t="str">
            <v>North West Leicestershire</v>
          </cell>
          <cell r="D2737">
            <v>0</v>
          </cell>
          <cell r="E2737">
            <v>1</v>
          </cell>
          <cell r="F2737">
            <v>25</v>
          </cell>
          <cell r="G2737">
            <v>0</v>
          </cell>
          <cell r="H2737">
            <v>62</v>
          </cell>
          <cell r="I2737">
            <v>0</v>
          </cell>
          <cell r="J2737">
            <v>0</v>
          </cell>
          <cell r="K2737">
            <v>0</v>
          </cell>
          <cell r="L2737">
            <v>88</v>
          </cell>
          <cell r="M2737">
            <v>0</v>
          </cell>
          <cell r="O2737" t="str">
            <v>31UH</v>
          </cell>
          <cell r="P2737" t="str">
            <v>North West Leicestershire</v>
          </cell>
          <cell r="Q2737">
            <v>0</v>
          </cell>
          <cell r="R2737">
            <v>1</v>
          </cell>
          <cell r="S2737">
            <v>25</v>
          </cell>
          <cell r="T2737">
            <v>2</v>
          </cell>
          <cell r="U2737">
            <v>62</v>
          </cell>
          <cell r="V2737">
            <v>0</v>
          </cell>
          <cell r="W2737">
            <v>0</v>
          </cell>
          <cell r="X2737">
            <v>0</v>
          </cell>
          <cell r="Y2737">
            <v>90</v>
          </cell>
          <cell r="AA2737" t="str">
            <v>31UH</v>
          </cell>
          <cell r="AB2737" t="str">
            <v>North West Leicestershire</v>
          </cell>
          <cell r="AC2737">
            <v>0</v>
          </cell>
          <cell r="AD2737">
            <v>12</v>
          </cell>
          <cell r="AE2737">
            <v>23</v>
          </cell>
          <cell r="AF2737">
            <v>12</v>
          </cell>
          <cell r="AG2737">
            <v>47</v>
          </cell>
          <cell r="AI2737" t="str">
            <v>31UH</v>
          </cell>
          <cell r="AJ2737" t="str">
            <v>North West Leicestershire</v>
          </cell>
          <cell r="AK2737">
            <v>0</v>
          </cell>
          <cell r="AL2737">
            <v>0</v>
          </cell>
        </row>
        <row r="2738">
          <cell r="B2738" t="str">
            <v>31UJ</v>
          </cell>
          <cell r="C2738" t="str">
            <v>Oadby and Wigston</v>
          </cell>
          <cell r="D2738">
            <v>0</v>
          </cell>
          <cell r="E2738">
            <v>0</v>
          </cell>
          <cell r="F2738">
            <v>10</v>
          </cell>
          <cell r="G2738">
            <v>1</v>
          </cell>
          <cell r="H2738">
            <v>33</v>
          </cell>
          <cell r="I2738">
            <v>0</v>
          </cell>
          <cell r="J2738">
            <v>0</v>
          </cell>
          <cell r="K2738">
            <v>0</v>
          </cell>
          <cell r="L2738">
            <v>44</v>
          </cell>
          <cell r="M2738">
            <v>0</v>
          </cell>
          <cell r="O2738" t="str">
            <v>31UJ</v>
          </cell>
          <cell r="P2738" t="str">
            <v>Oadby and Wigston</v>
          </cell>
          <cell r="Q2738">
            <v>0</v>
          </cell>
          <cell r="R2738">
            <v>0</v>
          </cell>
          <cell r="S2738">
            <v>10</v>
          </cell>
          <cell r="T2738">
            <v>1</v>
          </cell>
          <cell r="U2738">
            <v>33</v>
          </cell>
          <cell r="V2738">
            <v>0</v>
          </cell>
          <cell r="W2738">
            <v>0</v>
          </cell>
          <cell r="X2738">
            <v>0</v>
          </cell>
          <cell r="Y2738">
            <v>44</v>
          </cell>
          <cell r="AA2738" t="str">
            <v>31UJ</v>
          </cell>
          <cell r="AB2738" t="str">
            <v>Oadby and Wigston</v>
          </cell>
          <cell r="AC2738">
            <v>0</v>
          </cell>
          <cell r="AD2738">
            <v>0</v>
          </cell>
          <cell r="AE2738">
            <v>0</v>
          </cell>
          <cell r="AF2738">
            <v>0</v>
          </cell>
          <cell r="AG2738">
            <v>0</v>
          </cell>
          <cell r="AI2738" t="str">
            <v>31UJ</v>
          </cell>
          <cell r="AJ2738" t="str">
            <v>Oadby and Wigston</v>
          </cell>
          <cell r="AK2738">
            <v>0</v>
          </cell>
          <cell r="AL2738">
            <v>0</v>
          </cell>
        </row>
        <row r="2739">
          <cell r="B2739" t="str">
            <v>32UB</v>
          </cell>
          <cell r="C2739" t="str">
            <v>Boston</v>
          </cell>
          <cell r="D2739">
            <v>0</v>
          </cell>
          <cell r="E2739">
            <v>1</v>
          </cell>
          <cell r="F2739">
            <v>7</v>
          </cell>
          <cell r="G2739">
            <v>2</v>
          </cell>
          <cell r="H2739">
            <v>16</v>
          </cell>
          <cell r="I2739">
            <v>0</v>
          </cell>
          <cell r="J2739">
            <v>0</v>
          </cell>
          <cell r="K2739">
            <v>0</v>
          </cell>
          <cell r="L2739">
            <v>26</v>
          </cell>
          <cell r="M2739">
            <v>0</v>
          </cell>
          <cell r="O2739" t="str">
            <v>32UB</v>
          </cell>
          <cell r="P2739" t="str">
            <v>Boston</v>
          </cell>
          <cell r="Q2739">
            <v>0</v>
          </cell>
          <cell r="R2739">
            <v>1</v>
          </cell>
          <cell r="S2739">
            <v>7</v>
          </cell>
          <cell r="T2739">
            <v>2</v>
          </cell>
          <cell r="U2739">
            <v>16</v>
          </cell>
          <cell r="V2739">
            <v>0</v>
          </cell>
          <cell r="W2739">
            <v>0</v>
          </cell>
          <cell r="X2739">
            <v>0</v>
          </cell>
          <cell r="Y2739">
            <v>26</v>
          </cell>
          <cell r="AA2739" t="str">
            <v>32UB</v>
          </cell>
          <cell r="AB2739" t="str">
            <v>Boston</v>
          </cell>
          <cell r="AC2739">
            <v>0</v>
          </cell>
          <cell r="AD2739">
            <v>0</v>
          </cell>
          <cell r="AE2739">
            <v>4</v>
          </cell>
          <cell r="AF2739">
            <v>0</v>
          </cell>
          <cell r="AG2739">
            <v>4</v>
          </cell>
          <cell r="AI2739" t="str">
            <v>32UB</v>
          </cell>
          <cell r="AJ2739" t="str">
            <v>Boston</v>
          </cell>
          <cell r="AK2739">
            <v>0</v>
          </cell>
          <cell r="AL2739">
            <v>0</v>
          </cell>
        </row>
        <row r="2740">
          <cell r="B2740" t="str">
            <v>32UC</v>
          </cell>
          <cell r="C2740" t="str">
            <v>East Lindsey</v>
          </cell>
          <cell r="D2740">
            <v>0</v>
          </cell>
          <cell r="E2740">
            <v>4</v>
          </cell>
          <cell r="F2740">
            <v>22</v>
          </cell>
          <cell r="G2740">
            <v>2</v>
          </cell>
          <cell r="H2740">
            <v>111</v>
          </cell>
          <cell r="I2740">
            <v>0</v>
          </cell>
          <cell r="J2740">
            <v>0</v>
          </cell>
          <cell r="K2740">
            <v>0</v>
          </cell>
          <cell r="L2740">
            <v>139</v>
          </cell>
          <cell r="M2740">
            <v>0</v>
          </cell>
          <cell r="O2740" t="str">
            <v>32UC</v>
          </cell>
          <cell r="P2740" t="str">
            <v>East Lindsey</v>
          </cell>
          <cell r="Q2740">
            <v>0</v>
          </cell>
          <cell r="R2740">
            <v>4</v>
          </cell>
          <cell r="S2740">
            <v>22</v>
          </cell>
          <cell r="T2740">
            <v>2</v>
          </cell>
          <cell r="U2740">
            <v>111</v>
          </cell>
          <cell r="V2740">
            <v>0</v>
          </cell>
          <cell r="W2740">
            <v>0</v>
          </cell>
          <cell r="X2740">
            <v>0</v>
          </cell>
          <cell r="Y2740">
            <v>139</v>
          </cell>
          <cell r="AA2740" t="str">
            <v>32UC</v>
          </cell>
          <cell r="AB2740" t="str">
            <v>East Lindsey</v>
          </cell>
          <cell r="AC2740">
            <v>0</v>
          </cell>
          <cell r="AD2740">
            <v>4</v>
          </cell>
          <cell r="AE2740">
            <v>4</v>
          </cell>
          <cell r="AF2740">
            <v>4</v>
          </cell>
          <cell r="AG2740">
            <v>12</v>
          </cell>
          <cell r="AI2740" t="str">
            <v>32UC</v>
          </cell>
          <cell r="AJ2740" t="str">
            <v>East Lindsey</v>
          </cell>
          <cell r="AK2740">
            <v>0</v>
          </cell>
          <cell r="AL2740">
            <v>0</v>
          </cell>
        </row>
        <row r="2741">
          <cell r="B2741" t="str">
            <v>32UD</v>
          </cell>
          <cell r="C2741" t="str">
            <v>Lincoln</v>
          </cell>
          <cell r="D2741">
            <v>0</v>
          </cell>
          <cell r="E2741">
            <v>0</v>
          </cell>
          <cell r="F2741">
            <v>78</v>
          </cell>
          <cell r="G2741">
            <v>4</v>
          </cell>
          <cell r="H2741">
            <v>137</v>
          </cell>
          <cell r="I2741">
            <v>0</v>
          </cell>
          <cell r="J2741">
            <v>0</v>
          </cell>
          <cell r="K2741">
            <v>0</v>
          </cell>
          <cell r="L2741">
            <v>219</v>
          </cell>
          <cell r="M2741">
            <v>0</v>
          </cell>
          <cell r="O2741" t="str">
            <v>32UD</v>
          </cell>
          <cell r="P2741" t="str">
            <v>Lincoln</v>
          </cell>
          <cell r="Q2741">
            <v>0</v>
          </cell>
          <cell r="R2741">
            <v>0</v>
          </cell>
          <cell r="S2741">
            <v>78</v>
          </cell>
          <cell r="T2741">
            <v>3</v>
          </cell>
          <cell r="U2741">
            <v>137</v>
          </cell>
          <cell r="V2741">
            <v>0</v>
          </cell>
          <cell r="W2741">
            <v>0</v>
          </cell>
          <cell r="X2741">
            <v>0</v>
          </cell>
          <cell r="Y2741">
            <v>218</v>
          </cell>
          <cell r="AA2741" t="str">
            <v>32UD</v>
          </cell>
          <cell r="AB2741" t="str">
            <v>Lincoln</v>
          </cell>
          <cell r="AC2741">
            <v>0</v>
          </cell>
          <cell r="AD2741">
            <v>0</v>
          </cell>
          <cell r="AE2741">
            <v>0</v>
          </cell>
          <cell r="AF2741">
            <v>0</v>
          </cell>
          <cell r="AG2741">
            <v>0</v>
          </cell>
          <cell r="AI2741" t="str">
            <v>32UD</v>
          </cell>
          <cell r="AJ2741" t="str">
            <v>Lincoln</v>
          </cell>
          <cell r="AK2741">
            <v>0</v>
          </cell>
          <cell r="AL2741">
            <v>0</v>
          </cell>
        </row>
        <row r="2742">
          <cell r="B2742" t="str">
            <v>32UE</v>
          </cell>
          <cell r="C2742" t="str">
            <v>North Kesteven</v>
          </cell>
          <cell r="D2742">
            <v>0</v>
          </cell>
          <cell r="E2742">
            <v>0</v>
          </cell>
          <cell r="F2742">
            <v>25</v>
          </cell>
          <cell r="G2742">
            <v>3</v>
          </cell>
          <cell r="H2742">
            <v>82</v>
          </cell>
          <cell r="I2742">
            <v>0</v>
          </cell>
          <cell r="J2742">
            <v>0</v>
          </cell>
          <cell r="K2742">
            <v>0</v>
          </cell>
          <cell r="L2742">
            <v>110</v>
          </cell>
          <cell r="M2742">
            <v>0</v>
          </cell>
          <cell r="O2742" t="str">
            <v>32UE</v>
          </cell>
          <cell r="P2742" t="str">
            <v>North Kesteven</v>
          </cell>
          <cell r="Q2742">
            <v>0</v>
          </cell>
          <cell r="R2742">
            <v>0</v>
          </cell>
          <cell r="S2742">
            <v>25</v>
          </cell>
          <cell r="T2742">
            <v>3</v>
          </cell>
          <cell r="U2742">
            <v>82</v>
          </cell>
          <cell r="V2742">
            <v>0</v>
          </cell>
          <cell r="W2742">
            <v>0</v>
          </cell>
          <cell r="X2742">
            <v>0</v>
          </cell>
          <cell r="Y2742">
            <v>110</v>
          </cell>
          <cell r="AA2742" t="str">
            <v>32UE</v>
          </cell>
          <cell r="AB2742" t="str">
            <v>North Kesteven</v>
          </cell>
          <cell r="AC2742">
            <v>0</v>
          </cell>
          <cell r="AD2742">
            <v>5</v>
          </cell>
          <cell r="AE2742">
            <v>8</v>
          </cell>
          <cell r="AF2742">
            <v>5</v>
          </cell>
          <cell r="AG2742">
            <v>18</v>
          </cell>
          <cell r="AI2742" t="str">
            <v>32UE</v>
          </cell>
          <cell r="AJ2742" t="str">
            <v>North Kesteven</v>
          </cell>
          <cell r="AK2742">
            <v>0</v>
          </cell>
          <cell r="AL2742">
            <v>0</v>
          </cell>
        </row>
        <row r="2743">
          <cell r="B2743" t="str">
            <v>32UF</v>
          </cell>
          <cell r="C2743" t="str">
            <v>South Holland</v>
          </cell>
          <cell r="D2743">
            <v>0</v>
          </cell>
          <cell r="E2743">
            <v>0</v>
          </cell>
          <cell r="F2743">
            <v>30</v>
          </cell>
          <cell r="G2743">
            <v>3</v>
          </cell>
          <cell r="H2743">
            <v>85</v>
          </cell>
          <cell r="I2743">
            <v>0</v>
          </cell>
          <cell r="J2743">
            <v>0</v>
          </cell>
          <cell r="K2743">
            <v>0</v>
          </cell>
          <cell r="L2743">
            <v>118</v>
          </cell>
          <cell r="M2743">
            <v>0</v>
          </cell>
          <cell r="O2743" t="str">
            <v>32UF</v>
          </cell>
          <cell r="P2743" t="str">
            <v>South Holland</v>
          </cell>
          <cell r="Q2743">
            <v>0</v>
          </cell>
          <cell r="R2743">
            <v>0</v>
          </cell>
          <cell r="S2743">
            <v>30</v>
          </cell>
          <cell r="T2743">
            <v>3</v>
          </cell>
          <cell r="U2743">
            <v>85</v>
          </cell>
          <cell r="V2743">
            <v>0</v>
          </cell>
          <cell r="W2743">
            <v>0</v>
          </cell>
          <cell r="X2743">
            <v>0</v>
          </cell>
          <cell r="Y2743">
            <v>118</v>
          </cell>
          <cell r="AA2743" t="str">
            <v>32UF</v>
          </cell>
          <cell r="AB2743" t="str">
            <v>South Holland</v>
          </cell>
          <cell r="AC2743">
            <v>0</v>
          </cell>
          <cell r="AD2743">
            <v>6</v>
          </cell>
          <cell r="AE2743">
            <v>6</v>
          </cell>
          <cell r="AF2743">
            <v>6</v>
          </cell>
          <cell r="AG2743">
            <v>18</v>
          </cell>
          <cell r="AI2743" t="str">
            <v>32UF</v>
          </cell>
          <cell r="AJ2743" t="str">
            <v>South Holland</v>
          </cell>
          <cell r="AK2743">
            <v>0</v>
          </cell>
          <cell r="AL2743">
            <v>0</v>
          </cell>
        </row>
        <row r="2744">
          <cell r="B2744" t="str">
            <v>32UG</v>
          </cell>
          <cell r="C2744" t="str">
            <v>South Kesteven</v>
          </cell>
          <cell r="D2744">
            <v>0</v>
          </cell>
          <cell r="E2744">
            <v>0</v>
          </cell>
          <cell r="F2744">
            <v>33</v>
          </cell>
          <cell r="G2744">
            <v>2</v>
          </cell>
          <cell r="H2744">
            <v>166</v>
          </cell>
          <cell r="I2744">
            <v>0</v>
          </cell>
          <cell r="J2744">
            <v>0</v>
          </cell>
          <cell r="K2744">
            <v>0</v>
          </cell>
          <cell r="L2744">
            <v>201</v>
          </cell>
          <cell r="M2744">
            <v>0</v>
          </cell>
          <cell r="O2744" t="str">
            <v>32UG</v>
          </cell>
          <cell r="P2744" t="str">
            <v>South Kesteven</v>
          </cell>
          <cell r="Q2744">
            <v>0</v>
          </cell>
          <cell r="R2744">
            <v>0</v>
          </cell>
          <cell r="S2744">
            <v>33</v>
          </cell>
          <cell r="T2744">
            <v>6</v>
          </cell>
          <cell r="U2744">
            <v>166</v>
          </cell>
          <cell r="V2744">
            <v>0</v>
          </cell>
          <cell r="W2744">
            <v>0</v>
          </cell>
          <cell r="X2744">
            <v>0</v>
          </cell>
          <cell r="Y2744">
            <v>205</v>
          </cell>
          <cell r="AA2744" t="str">
            <v>32UG</v>
          </cell>
          <cell r="AB2744" t="str">
            <v>South Kesteven</v>
          </cell>
          <cell r="AC2744">
            <v>0</v>
          </cell>
          <cell r="AD2744">
            <v>5</v>
          </cell>
          <cell r="AE2744">
            <v>3</v>
          </cell>
          <cell r="AF2744">
            <v>5</v>
          </cell>
          <cell r="AG2744">
            <v>13</v>
          </cell>
          <cell r="AI2744" t="str">
            <v>32UG</v>
          </cell>
          <cell r="AJ2744" t="str">
            <v>South Kesteven</v>
          </cell>
          <cell r="AK2744">
            <v>10</v>
          </cell>
          <cell r="AL2744">
            <v>0</v>
          </cell>
        </row>
        <row r="2745">
          <cell r="B2745" t="str">
            <v>32UH</v>
          </cell>
          <cell r="C2745" t="str">
            <v>West Lindsey</v>
          </cell>
          <cell r="D2745">
            <v>0</v>
          </cell>
          <cell r="E2745">
            <v>0</v>
          </cell>
          <cell r="F2745">
            <v>34</v>
          </cell>
          <cell r="G2745">
            <v>0</v>
          </cell>
          <cell r="H2745">
            <v>58</v>
          </cell>
          <cell r="I2745">
            <v>0</v>
          </cell>
          <cell r="J2745">
            <v>0</v>
          </cell>
          <cell r="K2745">
            <v>0</v>
          </cell>
          <cell r="L2745">
            <v>92</v>
          </cell>
          <cell r="M2745">
            <v>0</v>
          </cell>
          <cell r="O2745" t="str">
            <v>32UH</v>
          </cell>
          <cell r="P2745" t="str">
            <v>West Lindsey</v>
          </cell>
          <cell r="Q2745">
            <v>0</v>
          </cell>
          <cell r="R2745">
            <v>0</v>
          </cell>
          <cell r="S2745">
            <v>34</v>
          </cell>
          <cell r="T2745">
            <v>1</v>
          </cell>
          <cell r="U2745">
            <v>58</v>
          </cell>
          <cell r="V2745">
            <v>0</v>
          </cell>
          <cell r="W2745">
            <v>0</v>
          </cell>
          <cell r="X2745">
            <v>0</v>
          </cell>
          <cell r="Y2745">
            <v>93</v>
          </cell>
          <cell r="AA2745" t="str">
            <v>32UH</v>
          </cell>
          <cell r="AB2745" t="str">
            <v>West Lindsey</v>
          </cell>
          <cell r="AC2745">
            <v>0</v>
          </cell>
          <cell r="AD2745">
            <v>4</v>
          </cell>
          <cell r="AE2745">
            <v>0</v>
          </cell>
          <cell r="AF2745">
            <v>4</v>
          </cell>
          <cell r="AG2745">
            <v>8</v>
          </cell>
          <cell r="AI2745" t="str">
            <v>32UH</v>
          </cell>
          <cell r="AJ2745" t="str">
            <v>West Lindsey</v>
          </cell>
          <cell r="AK2745">
            <v>0</v>
          </cell>
          <cell r="AL2745">
            <v>0</v>
          </cell>
        </row>
        <row r="2746">
          <cell r="B2746" t="str">
            <v>33UB</v>
          </cell>
          <cell r="C2746" t="str">
            <v>Breckland</v>
          </cell>
          <cell r="D2746">
            <v>15</v>
          </cell>
          <cell r="E2746">
            <v>5</v>
          </cell>
          <cell r="F2746">
            <v>16</v>
          </cell>
          <cell r="G2746">
            <v>32</v>
          </cell>
          <cell r="H2746">
            <v>174</v>
          </cell>
          <cell r="I2746">
            <v>28</v>
          </cell>
          <cell r="J2746">
            <v>0</v>
          </cell>
          <cell r="K2746">
            <v>0</v>
          </cell>
          <cell r="L2746">
            <v>270</v>
          </cell>
          <cell r="M2746">
            <v>0</v>
          </cell>
          <cell r="O2746" t="str">
            <v>33UB</v>
          </cell>
          <cell r="P2746" t="str">
            <v>Breckland</v>
          </cell>
          <cell r="Q2746">
            <v>15</v>
          </cell>
          <cell r="R2746">
            <v>6</v>
          </cell>
          <cell r="S2746">
            <v>16</v>
          </cell>
          <cell r="T2746">
            <v>35</v>
          </cell>
          <cell r="U2746">
            <v>177</v>
          </cell>
          <cell r="V2746">
            <v>28</v>
          </cell>
          <cell r="W2746">
            <v>0</v>
          </cell>
          <cell r="X2746">
            <v>0</v>
          </cell>
          <cell r="Y2746">
            <v>277</v>
          </cell>
          <cell r="AA2746" t="str">
            <v>33UB</v>
          </cell>
          <cell r="AB2746" t="str">
            <v>Breckland</v>
          </cell>
          <cell r="AC2746">
            <v>0</v>
          </cell>
          <cell r="AD2746">
            <v>0</v>
          </cell>
          <cell r="AE2746">
            <v>0</v>
          </cell>
          <cell r="AF2746">
            <v>0</v>
          </cell>
          <cell r="AG2746">
            <v>0</v>
          </cell>
          <cell r="AI2746" t="str">
            <v>33UB</v>
          </cell>
          <cell r="AJ2746" t="str">
            <v>Breckland</v>
          </cell>
          <cell r="AK2746">
            <v>0</v>
          </cell>
          <cell r="AL2746">
            <v>0</v>
          </cell>
        </row>
        <row r="2747">
          <cell r="B2747" t="str">
            <v>33UC</v>
          </cell>
          <cell r="C2747" t="str">
            <v>Broadland</v>
          </cell>
          <cell r="D2747">
            <v>7</v>
          </cell>
          <cell r="E2747">
            <v>4</v>
          </cell>
          <cell r="F2747">
            <v>13</v>
          </cell>
          <cell r="G2747">
            <v>19</v>
          </cell>
          <cell r="H2747">
            <v>63</v>
          </cell>
          <cell r="I2747">
            <v>6</v>
          </cell>
          <cell r="J2747">
            <v>2</v>
          </cell>
          <cell r="K2747">
            <v>0</v>
          </cell>
          <cell r="L2747">
            <v>114</v>
          </cell>
          <cell r="M2747">
            <v>2</v>
          </cell>
          <cell r="O2747" t="str">
            <v>33UC</v>
          </cell>
          <cell r="P2747" t="str">
            <v>Broadland</v>
          </cell>
          <cell r="Q2747">
            <v>7</v>
          </cell>
          <cell r="R2747">
            <v>4</v>
          </cell>
          <cell r="S2747">
            <v>13</v>
          </cell>
          <cell r="T2747">
            <v>21</v>
          </cell>
          <cell r="U2747">
            <v>60</v>
          </cell>
          <cell r="V2747">
            <v>6</v>
          </cell>
          <cell r="W2747">
            <v>2</v>
          </cell>
          <cell r="X2747">
            <v>0</v>
          </cell>
          <cell r="Y2747">
            <v>113</v>
          </cell>
          <cell r="AA2747" t="str">
            <v>33UC</v>
          </cell>
          <cell r="AB2747" t="str">
            <v>Broadland</v>
          </cell>
          <cell r="AC2747">
            <v>0</v>
          </cell>
          <cell r="AD2747">
            <v>0</v>
          </cell>
          <cell r="AE2747">
            <v>0</v>
          </cell>
          <cell r="AF2747">
            <v>0</v>
          </cell>
          <cell r="AG2747">
            <v>0</v>
          </cell>
          <cell r="AI2747" t="str">
            <v>33UC</v>
          </cell>
          <cell r="AJ2747" t="str">
            <v>Broadland</v>
          </cell>
          <cell r="AK2747">
            <v>0</v>
          </cell>
          <cell r="AL2747">
            <v>0</v>
          </cell>
        </row>
        <row r="2748">
          <cell r="B2748" t="str">
            <v>33UD</v>
          </cell>
          <cell r="C2748" t="str">
            <v>Great Yarmouth</v>
          </cell>
          <cell r="D2748">
            <v>0</v>
          </cell>
          <cell r="E2748">
            <v>1</v>
          </cell>
          <cell r="F2748">
            <v>3</v>
          </cell>
          <cell r="G2748">
            <v>10</v>
          </cell>
          <cell r="H2748">
            <v>29</v>
          </cell>
          <cell r="I2748">
            <v>24</v>
          </cell>
          <cell r="J2748">
            <v>0</v>
          </cell>
          <cell r="K2748">
            <v>0</v>
          </cell>
          <cell r="L2748">
            <v>67</v>
          </cell>
          <cell r="M2748">
            <v>0</v>
          </cell>
          <cell r="O2748" t="str">
            <v>33UD</v>
          </cell>
          <cell r="P2748" t="str">
            <v>Great Yarmouth</v>
          </cell>
          <cell r="Q2748">
            <v>0</v>
          </cell>
          <cell r="R2748">
            <v>1</v>
          </cell>
          <cell r="S2748">
            <v>3</v>
          </cell>
          <cell r="T2748">
            <v>7</v>
          </cell>
          <cell r="U2748">
            <v>29</v>
          </cell>
          <cell r="V2748">
            <v>24</v>
          </cell>
          <cell r="W2748">
            <v>0</v>
          </cell>
          <cell r="X2748">
            <v>0</v>
          </cell>
          <cell r="Y2748">
            <v>64</v>
          </cell>
          <cell r="AA2748" t="str">
            <v>33UD</v>
          </cell>
          <cell r="AB2748" t="str">
            <v>Great Yarmouth</v>
          </cell>
          <cell r="AC2748">
            <v>0</v>
          </cell>
          <cell r="AD2748">
            <v>0</v>
          </cell>
          <cell r="AE2748">
            <v>0</v>
          </cell>
          <cell r="AF2748">
            <v>0</v>
          </cell>
          <cell r="AG2748">
            <v>0</v>
          </cell>
          <cell r="AI2748" t="str">
            <v>33UD</v>
          </cell>
          <cell r="AJ2748" t="str">
            <v>Great Yarmouth</v>
          </cell>
          <cell r="AK2748">
            <v>0</v>
          </cell>
          <cell r="AL2748">
            <v>0</v>
          </cell>
        </row>
        <row r="2749">
          <cell r="B2749" t="str">
            <v>33UE</v>
          </cell>
          <cell r="C2749" t="str">
            <v>Kings Lynn and West Norfolk</v>
          </cell>
          <cell r="D2749">
            <v>5</v>
          </cell>
          <cell r="E2749">
            <v>8</v>
          </cell>
          <cell r="F2749">
            <v>29</v>
          </cell>
          <cell r="G2749">
            <v>16</v>
          </cell>
          <cell r="H2749">
            <v>89</v>
          </cell>
          <cell r="I2749">
            <v>1</v>
          </cell>
          <cell r="J2749">
            <v>0</v>
          </cell>
          <cell r="K2749">
            <v>0</v>
          </cell>
          <cell r="L2749">
            <v>148</v>
          </cell>
          <cell r="M2749">
            <v>0</v>
          </cell>
          <cell r="O2749" t="str">
            <v>33UE</v>
          </cell>
          <cell r="P2749" t="str">
            <v>Kings Lynn and West Norfolk</v>
          </cell>
          <cell r="Q2749">
            <v>5</v>
          </cell>
          <cell r="R2749">
            <v>7</v>
          </cell>
          <cell r="S2749">
            <v>29</v>
          </cell>
          <cell r="T2749">
            <v>14</v>
          </cell>
          <cell r="U2749">
            <v>89</v>
          </cell>
          <cell r="V2749">
            <v>1</v>
          </cell>
          <cell r="W2749">
            <v>0</v>
          </cell>
          <cell r="X2749">
            <v>0</v>
          </cell>
          <cell r="Y2749">
            <v>145</v>
          </cell>
          <cell r="AA2749" t="str">
            <v>33UE</v>
          </cell>
          <cell r="AB2749" t="str">
            <v>Kings Lynn and West Norfolk</v>
          </cell>
          <cell r="AC2749">
            <v>0</v>
          </cell>
          <cell r="AD2749">
            <v>0</v>
          </cell>
          <cell r="AE2749">
            <v>0</v>
          </cell>
          <cell r="AF2749">
            <v>0</v>
          </cell>
          <cell r="AG2749">
            <v>0</v>
          </cell>
          <cell r="AI2749" t="str">
            <v>33UE</v>
          </cell>
          <cell r="AJ2749" t="str">
            <v>Kings Lynn and West Norfolk</v>
          </cell>
          <cell r="AK2749">
            <v>0</v>
          </cell>
          <cell r="AL2749">
            <v>0</v>
          </cell>
        </row>
        <row r="2750">
          <cell r="B2750" t="str">
            <v>33UF</v>
          </cell>
          <cell r="C2750" t="str">
            <v>North Norfolk</v>
          </cell>
          <cell r="D2750">
            <v>3</v>
          </cell>
          <cell r="E2750">
            <v>1</v>
          </cell>
          <cell r="F2750">
            <v>1</v>
          </cell>
          <cell r="G2750">
            <v>8</v>
          </cell>
          <cell r="H2750">
            <v>33</v>
          </cell>
          <cell r="I2750">
            <v>0</v>
          </cell>
          <cell r="J2750">
            <v>0</v>
          </cell>
          <cell r="K2750">
            <v>0</v>
          </cell>
          <cell r="L2750">
            <v>46</v>
          </cell>
          <cell r="M2750">
            <v>0</v>
          </cell>
          <cell r="O2750" t="str">
            <v>33UF</v>
          </cell>
          <cell r="P2750" t="str">
            <v>North Norfolk</v>
          </cell>
          <cell r="Q2750">
            <v>3</v>
          </cell>
          <cell r="R2750">
            <v>1</v>
          </cell>
          <cell r="S2750">
            <v>1</v>
          </cell>
          <cell r="T2750">
            <v>8</v>
          </cell>
          <cell r="U2750">
            <v>33</v>
          </cell>
          <cell r="V2750">
            <v>0</v>
          </cell>
          <cell r="W2750">
            <v>0</v>
          </cell>
          <cell r="X2750">
            <v>0</v>
          </cell>
          <cell r="Y2750">
            <v>46</v>
          </cell>
          <cell r="AA2750" t="str">
            <v>33UF</v>
          </cell>
          <cell r="AB2750" t="str">
            <v>North Norfolk</v>
          </cell>
          <cell r="AC2750">
            <v>0</v>
          </cell>
          <cell r="AD2750">
            <v>0</v>
          </cell>
          <cell r="AE2750">
            <v>0</v>
          </cell>
          <cell r="AF2750">
            <v>0</v>
          </cell>
          <cell r="AG2750">
            <v>0</v>
          </cell>
          <cell r="AI2750" t="str">
            <v>33UF</v>
          </cell>
          <cell r="AJ2750" t="str">
            <v>North Norfolk</v>
          </cell>
          <cell r="AK2750">
            <v>0</v>
          </cell>
          <cell r="AL2750">
            <v>0</v>
          </cell>
        </row>
        <row r="2751">
          <cell r="B2751" t="str">
            <v>33UG</v>
          </cell>
          <cell r="C2751" t="str">
            <v>Norwich</v>
          </cell>
          <cell r="D2751">
            <v>0</v>
          </cell>
          <cell r="E2751">
            <v>5</v>
          </cell>
          <cell r="F2751">
            <v>57</v>
          </cell>
          <cell r="G2751">
            <v>27</v>
          </cell>
          <cell r="H2751">
            <v>98</v>
          </cell>
          <cell r="I2751">
            <v>0</v>
          </cell>
          <cell r="J2751">
            <v>0</v>
          </cell>
          <cell r="K2751">
            <v>0</v>
          </cell>
          <cell r="L2751">
            <v>187</v>
          </cell>
          <cell r="M2751">
            <v>0</v>
          </cell>
          <cell r="O2751" t="str">
            <v>33UG</v>
          </cell>
          <cell r="P2751" t="str">
            <v>Norwich</v>
          </cell>
          <cell r="Q2751">
            <v>0</v>
          </cell>
          <cell r="R2751">
            <v>5</v>
          </cell>
          <cell r="S2751">
            <v>57</v>
          </cell>
          <cell r="T2751">
            <v>31</v>
          </cell>
          <cell r="U2751">
            <v>98</v>
          </cell>
          <cell r="V2751">
            <v>0</v>
          </cell>
          <cell r="W2751">
            <v>0</v>
          </cell>
          <cell r="X2751">
            <v>0</v>
          </cell>
          <cell r="Y2751">
            <v>191</v>
          </cell>
          <cell r="AA2751" t="str">
            <v>33UG</v>
          </cell>
          <cell r="AB2751" t="str">
            <v>Norwich</v>
          </cell>
          <cell r="AC2751">
            <v>0</v>
          </cell>
          <cell r="AD2751">
            <v>1</v>
          </cell>
          <cell r="AE2751">
            <v>5</v>
          </cell>
          <cell r="AF2751">
            <v>1</v>
          </cell>
          <cell r="AG2751">
            <v>7</v>
          </cell>
          <cell r="AI2751" t="str">
            <v>33UG</v>
          </cell>
          <cell r="AJ2751" t="str">
            <v>Norwich</v>
          </cell>
          <cell r="AK2751">
            <v>0</v>
          </cell>
          <cell r="AL2751">
            <v>0</v>
          </cell>
        </row>
        <row r="2752">
          <cell r="B2752" t="str">
            <v>33UH</v>
          </cell>
          <cell r="C2752" t="str">
            <v>South Norfolk</v>
          </cell>
          <cell r="D2752">
            <v>2</v>
          </cell>
          <cell r="E2752">
            <v>3</v>
          </cell>
          <cell r="F2752">
            <v>46</v>
          </cell>
          <cell r="G2752">
            <v>25</v>
          </cell>
          <cell r="H2752">
            <v>157</v>
          </cell>
          <cell r="I2752">
            <v>4</v>
          </cell>
          <cell r="J2752">
            <v>0</v>
          </cell>
          <cell r="K2752">
            <v>0</v>
          </cell>
          <cell r="L2752">
            <v>237</v>
          </cell>
          <cell r="M2752">
            <v>0</v>
          </cell>
          <cell r="O2752" t="str">
            <v>33UH</v>
          </cell>
          <cell r="P2752" t="str">
            <v>South Norfolk</v>
          </cell>
          <cell r="Q2752">
            <v>2</v>
          </cell>
          <cell r="R2752">
            <v>3</v>
          </cell>
          <cell r="S2752">
            <v>46</v>
          </cell>
          <cell r="T2752">
            <v>21</v>
          </cell>
          <cell r="U2752">
            <v>157</v>
          </cell>
          <cell r="V2752">
            <v>4</v>
          </cell>
          <cell r="W2752">
            <v>0</v>
          </cell>
          <cell r="X2752">
            <v>0</v>
          </cell>
          <cell r="Y2752">
            <v>233</v>
          </cell>
          <cell r="AA2752" t="str">
            <v>33UH</v>
          </cell>
          <cell r="AB2752" t="str">
            <v>South Norfolk</v>
          </cell>
          <cell r="AC2752">
            <v>0</v>
          </cell>
          <cell r="AD2752">
            <v>4</v>
          </cell>
          <cell r="AE2752">
            <v>0</v>
          </cell>
          <cell r="AF2752">
            <v>4</v>
          </cell>
          <cell r="AG2752">
            <v>8</v>
          </cell>
          <cell r="AI2752" t="str">
            <v>33UH</v>
          </cell>
          <cell r="AJ2752" t="str">
            <v>South Norfolk</v>
          </cell>
          <cell r="AK2752">
            <v>0</v>
          </cell>
          <cell r="AL2752">
            <v>0</v>
          </cell>
        </row>
        <row r="2753">
          <cell r="B2753" t="str">
            <v>34UB</v>
          </cell>
          <cell r="C2753" t="str">
            <v>Corby</v>
          </cell>
          <cell r="D2753">
            <v>4</v>
          </cell>
          <cell r="E2753">
            <v>1</v>
          </cell>
          <cell r="F2753">
            <v>55</v>
          </cell>
          <cell r="G2753">
            <v>5</v>
          </cell>
          <cell r="H2753">
            <v>53</v>
          </cell>
          <cell r="I2753">
            <v>0</v>
          </cell>
          <cell r="J2753">
            <v>0</v>
          </cell>
          <cell r="K2753">
            <v>0</v>
          </cell>
          <cell r="L2753">
            <v>118</v>
          </cell>
          <cell r="M2753">
            <v>0</v>
          </cell>
          <cell r="O2753" t="str">
            <v>34UB</v>
          </cell>
          <cell r="P2753" t="str">
            <v>Corby</v>
          </cell>
          <cell r="Q2753">
            <v>4</v>
          </cell>
          <cell r="R2753">
            <v>1</v>
          </cell>
          <cell r="S2753">
            <v>55</v>
          </cell>
          <cell r="T2753">
            <v>4</v>
          </cell>
          <cell r="U2753">
            <v>53</v>
          </cell>
          <cell r="V2753">
            <v>0</v>
          </cell>
          <cell r="W2753">
            <v>0</v>
          </cell>
          <cell r="X2753">
            <v>0</v>
          </cell>
          <cell r="Y2753">
            <v>117</v>
          </cell>
          <cell r="AA2753" t="str">
            <v>34UB</v>
          </cell>
          <cell r="AB2753" t="str">
            <v>Corby</v>
          </cell>
          <cell r="AC2753">
            <v>0</v>
          </cell>
          <cell r="AD2753">
            <v>0</v>
          </cell>
          <cell r="AE2753">
            <v>0</v>
          </cell>
          <cell r="AF2753">
            <v>0</v>
          </cell>
          <cell r="AG2753">
            <v>0</v>
          </cell>
          <cell r="AI2753" t="str">
            <v>34UB</v>
          </cell>
          <cell r="AJ2753" t="str">
            <v>Corby</v>
          </cell>
          <cell r="AK2753">
            <v>0</v>
          </cell>
          <cell r="AL2753">
            <v>0</v>
          </cell>
        </row>
        <row r="2754">
          <cell r="B2754" t="str">
            <v>34UC</v>
          </cell>
          <cell r="C2754" t="str">
            <v>Daventry</v>
          </cell>
          <cell r="D2754">
            <v>0</v>
          </cell>
          <cell r="E2754">
            <v>0</v>
          </cell>
          <cell r="F2754">
            <v>5</v>
          </cell>
          <cell r="G2754">
            <v>5</v>
          </cell>
          <cell r="H2754">
            <v>34</v>
          </cell>
          <cell r="I2754">
            <v>0</v>
          </cell>
          <cell r="J2754">
            <v>0</v>
          </cell>
          <cell r="K2754">
            <v>0</v>
          </cell>
          <cell r="L2754">
            <v>44</v>
          </cell>
          <cell r="M2754">
            <v>0</v>
          </cell>
          <cell r="O2754" t="str">
            <v>34UC</v>
          </cell>
          <cell r="P2754" t="str">
            <v>Daventry</v>
          </cell>
          <cell r="Q2754">
            <v>0</v>
          </cell>
          <cell r="R2754">
            <v>0</v>
          </cell>
          <cell r="S2754">
            <v>5</v>
          </cell>
          <cell r="T2754">
            <v>7</v>
          </cell>
          <cell r="U2754">
            <v>34</v>
          </cell>
          <cell r="V2754">
            <v>0</v>
          </cell>
          <cell r="W2754">
            <v>0</v>
          </cell>
          <cell r="X2754">
            <v>0</v>
          </cell>
          <cell r="Y2754">
            <v>46</v>
          </cell>
          <cell r="AA2754" t="str">
            <v>34UC</v>
          </cell>
          <cell r="AB2754" t="str">
            <v>Daventry</v>
          </cell>
          <cell r="AC2754">
            <v>0</v>
          </cell>
          <cell r="AD2754">
            <v>0</v>
          </cell>
          <cell r="AE2754">
            <v>0</v>
          </cell>
          <cell r="AF2754">
            <v>0</v>
          </cell>
          <cell r="AG2754">
            <v>0</v>
          </cell>
          <cell r="AI2754" t="str">
            <v>34UC</v>
          </cell>
          <cell r="AJ2754" t="str">
            <v>Daventry</v>
          </cell>
          <cell r="AK2754">
            <v>0</v>
          </cell>
          <cell r="AL2754">
            <v>0</v>
          </cell>
        </row>
        <row r="2755">
          <cell r="B2755" t="str">
            <v>34UD</v>
          </cell>
          <cell r="C2755" t="str">
            <v>East Northamptonshire</v>
          </cell>
          <cell r="D2755">
            <v>0</v>
          </cell>
          <cell r="E2755">
            <v>3</v>
          </cell>
          <cell r="F2755">
            <v>5</v>
          </cell>
          <cell r="G2755">
            <v>7</v>
          </cell>
          <cell r="H2755">
            <v>82</v>
          </cell>
          <cell r="I2755">
            <v>0</v>
          </cell>
          <cell r="J2755">
            <v>0</v>
          </cell>
          <cell r="K2755">
            <v>0</v>
          </cell>
          <cell r="L2755">
            <v>97</v>
          </cell>
          <cell r="M2755">
            <v>0</v>
          </cell>
          <cell r="O2755" t="str">
            <v>34UD</v>
          </cell>
          <cell r="P2755" t="str">
            <v>East Northamptonshire</v>
          </cell>
          <cell r="Q2755">
            <v>0</v>
          </cell>
          <cell r="R2755">
            <v>3</v>
          </cell>
          <cell r="S2755">
            <v>5</v>
          </cell>
          <cell r="T2755">
            <v>9</v>
          </cell>
          <cell r="U2755">
            <v>82</v>
          </cell>
          <cell r="V2755">
            <v>0</v>
          </cell>
          <cell r="W2755">
            <v>0</v>
          </cell>
          <cell r="X2755">
            <v>0</v>
          </cell>
          <cell r="Y2755">
            <v>99</v>
          </cell>
          <cell r="AA2755" t="str">
            <v>34UD</v>
          </cell>
          <cell r="AB2755" t="str">
            <v>East Northamptonshire</v>
          </cell>
          <cell r="AC2755">
            <v>0</v>
          </cell>
          <cell r="AD2755">
            <v>0</v>
          </cell>
          <cell r="AE2755">
            <v>0</v>
          </cell>
          <cell r="AF2755">
            <v>0</v>
          </cell>
          <cell r="AG2755">
            <v>0</v>
          </cell>
          <cell r="AI2755" t="str">
            <v>34UD</v>
          </cell>
          <cell r="AJ2755" t="str">
            <v>East Northamptonshire</v>
          </cell>
          <cell r="AK2755">
            <v>0</v>
          </cell>
          <cell r="AL2755">
            <v>0</v>
          </cell>
        </row>
        <row r="2756">
          <cell r="B2756" t="str">
            <v>34UE</v>
          </cell>
          <cell r="C2756" t="str">
            <v>Kettering</v>
          </cell>
          <cell r="D2756">
            <v>0</v>
          </cell>
          <cell r="E2756">
            <v>2</v>
          </cell>
          <cell r="F2756">
            <v>11</v>
          </cell>
          <cell r="G2756">
            <v>12</v>
          </cell>
          <cell r="H2756">
            <v>88</v>
          </cell>
          <cell r="I2756">
            <v>0</v>
          </cell>
          <cell r="J2756">
            <v>0</v>
          </cell>
          <cell r="K2756">
            <v>0</v>
          </cell>
          <cell r="L2756">
            <v>113</v>
          </cell>
          <cell r="M2756">
            <v>0</v>
          </cell>
          <cell r="O2756" t="str">
            <v>34UE</v>
          </cell>
          <cell r="P2756" t="str">
            <v>Kettering</v>
          </cell>
          <cell r="Q2756">
            <v>0</v>
          </cell>
          <cell r="R2756">
            <v>2</v>
          </cell>
          <cell r="S2756">
            <v>11</v>
          </cell>
          <cell r="T2756">
            <v>12</v>
          </cell>
          <cell r="U2756">
            <v>88</v>
          </cell>
          <cell r="V2756">
            <v>0</v>
          </cell>
          <cell r="W2756">
            <v>0</v>
          </cell>
          <cell r="X2756">
            <v>0</v>
          </cell>
          <cell r="Y2756">
            <v>113</v>
          </cell>
          <cell r="AA2756" t="str">
            <v>34UE</v>
          </cell>
          <cell r="AB2756" t="str">
            <v>Kettering</v>
          </cell>
          <cell r="AC2756">
            <v>0</v>
          </cell>
          <cell r="AD2756">
            <v>0</v>
          </cell>
          <cell r="AE2756">
            <v>0</v>
          </cell>
          <cell r="AF2756">
            <v>0</v>
          </cell>
          <cell r="AG2756">
            <v>0</v>
          </cell>
          <cell r="AI2756" t="str">
            <v>34UE</v>
          </cell>
          <cell r="AJ2756" t="str">
            <v>Kettering</v>
          </cell>
          <cell r="AK2756">
            <v>0</v>
          </cell>
          <cell r="AL2756">
            <v>0</v>
          </cell>
        </row>
        <row r="2757">
          <cell r="B2757" t="str">
            <v>34UF</v>
          </cell>
          <cell r="C2757" t="str">
            <v>Northampton</v>
          </cell>
          <cell r="D2757">
            <v>9</v>
          </cell>
          <cell r="E2757">
            <v>5</v>
          </cell>
          <cell r="F2757">
            <v>198</v>
          </cell>
          <cell r="G2757">
            <v>25</v>
          </cell>
          <cell r="H2757">
            <v>157</v>
          </cell>
          <cell r="I2757">
            <v>0</v>
          </cell>
          <cell r="J2757">
            <v>0</v>
          </cell>
          <cell r="K2757">
            <v>0</v>
          </cell>
          <cell r="L2757">
            <v>394</v>
          </cell>
          <cell r="M2757">
            <v>0</v>
          </cell>
          <cell r="O2757" t="str">
            <v>34UF</v>
          </cell>
          <cell r="P2757" t="str">
            <v>Northampton</v>
          </cell>
          <cell r="Q2757">
            <v>9</v>
          </cell>
          <cell r="R2757">
            <v>5</v>
          </cell>
          <cell r="S2757">
            <v>198</v>
          </cell>
          <cell r="T2757">
            <v>26</v>
          </cell>
          <cell r="U2757">
            <v>157</v>
          </cell>
          <cell r="V2757">
            <v>0</v>
          </cell>
          <cell r="W2757">
            <v>0</v>
          </cell>
          <cell r="X2757">
            <v>0</v>
          </cell>
          <cell r="Y2757">
            <v>395</v>
          </cell>
          <cell r="AA2757" t="str">
            <v>34UF</v>
          </cell>
          <cell r="AB2757" t="str">
            <v>Northampton</v>
          </cell>
          <cell r="AC2757">
            <v>0</v>
          </cell>
          <cell r="AD2757">
            <v>0</v>
          </cell>
          <cell r="AE2757">
            <v>0</v>
          </cell>
          <cell r="AF2757">
            <v>0</v>
          </cell>
          <cell r="AG2757">
            <v>0</v>
          </cell>
          <cell r="AI2757" t="str">
            <v>34UF</v>
          </cell>
          <cell r="AJ2757" t="str">
            <v>Northampton</v>
          </cell>
          <cell r="AK2757">
            <v>0</v>
          </cell>
          <cell r="AL2757">
            <v>0</v>
          </cell>
        </row>
        <row r="2758">
          <cell r="B2758" t="str">
            <v>34UG</v>
          </cell>
          <cell r="C2758" t="str">
            <v>South Northamptonshire</v>
          </cell>
          <cell r="D2758">
            <v>0</v>
          </cell>
          <cell r="E2758">
            <v>0</v>
          </cell>
          <cell r="F2758">
            <v>0</v>
          </cell>
          <cell r="G2758">
            <v>6</v>
          </cell>
          <cell r="H2758">
            <v>0</v>
          </cell>
          <cell r="I2758">
            <v>0</v>
          </cell>
          <cell r="J2758">
            <v>0</v>
          </cell>
          <cell r="K2758">
            <v>0</v>
          </cell>
          <cell r="L2758">
            <v>6</v>
          </cell>
          <cell r="M2758">
            <v>0</v>
          </cell>
          <cell r="O2758" t="str">
            <v>34UG</v>
          </cell>
          <cell r="P2758" t="str">
            <v>South Northamptonshire</v>
          </cell>
          <cell r="Q2758">
            <v>0</v>
          </cell>
          <cell r="R2758">
            <v>0</v>
          </cell>
          <cell r="S2758">
            <v>0</v>
          </cell>
          <cell r="T2758">
            <v>13</v>
          </cell>
          <cell r="U2758">
            <v>0</v>
          </cell>
          <cell r="V2758">
            <v>0</v>
          </cell>
          <cell r="W2758">
            <v>0</v>
          </cell>
          <cell r="X2758">
            <v>0</v>
          </cell>
          <cell r="Y2758">
            <v>13</v>
          </cell>
          <cell r="AA2758" t="str">
            <v>34UG</v>
          </cell>
          <cell r="AB2758" t="str">
            <v>South Northamptonshire</v>
          </cell>
          <cell r="AC2758">
            <v>0</v>
          </cell>
          <cell r="AD2758">
            <v>0</v>
          </cell>
          <cell r="AE2758">
            <v>0</v>
          </cell>
          <cell r="AF2758">
            <v>0</v>
          </cell>
          <cell r="AG2758">
            <v>0</v>
          </cell>
          <cell r="AI2758" t="str">
            <v>34UG</v>
          </cell>
          <cell r="AJ2758" t="str">
            <v>South Northamptonshire</v>
          </cell>
          <cell r="AK2758">
            <v>0</v>
          </cell>
          <cell r="AL2758">
            <v>0</v>
          </cell>
        </row>
        <row r="2759">
          <cell r="B2759" t="str">
            <v>34UH</v>
          </cell>
          <cell r="C2759" t="str">
            <v>Wellingborough</v>
          </cell>
          <cell r="D2759">
            <v>0</v>
          </cell>
          <cell r="E2759">
            <v>1</v>
          </cell>
          <cell r="F2759">
            <v>45</v>
          </cell>
          <cell r="G2759">
            <v>3</v>
          </cell>
          <cell r="H2759">
            <v>62</v>
          </cell>
          <cell r="I2759">
            <v>0</v>
          </cell>
          <cell r="J2759">
            <v>0</v>
          </cell>
          <cell r="K2759">
            <v>0</v>
          </cell>
          <cell r="L2759">
            <v>111</v>
          </cell>
          <cell r="M2759">
            <v>0</v>
          </cell>
          <cell r="O2759" t="str">
            <v>34UH</v>
          </cell>
          <cell r="P2759" t="str">
            <v>Wellingborough</v>
          </cell>
          <cell r="Q2759">
            <v>0</v>
          </cell>
          <cell r="R2759">
            <v>1</v>
          </cell>
          <cell r="S2759">
            <v>45</v>
          </cell>
          <cell r="T2759">
            <v>10</v>
          </cell>
          <cell r="U2759">
            <v>62</v>
          </cell>
          <cell r="V2759">
            <v>0</v>
          </cell>
          <cell r="W2759">
            <v>0</v>
          </cell>
          <cell r="X2759">
            <v>0</v>
          </cell>
          <cell r="Y2759">
            <v>118</v>
          </cell>
          <cell r="AA2759" t="str">
            <v>34UH</v>
          </cell>
          <cell r="AB2759" t="str">
            <v>Wellingborough</v>
          </cell>
          <cell r="AC2759">
            <v>0</v>
          </cell>
          <cell r="AD2759">
            <v>0</v>
          </cell>
          <cell r="AE2759">
            <v>0</v>
          </cell>
          <cell r="AF2759">
            <v>0</v>
          </cell>
          <cell r="AG2759">
            <v>0</v>
          </cell>
          <cell r="AI2759" t="str">
            <v>34UH</v>
          </cell>
          <cell r="AJ2759" t="str">
            <v>Wellingborough</v>
          </cell>
          <cell r="AK2759">
            <v>0</v>
          </cell>
          <cell r="AL2759">
            <v>0</v>
          </cell>
        </row>
        <row r="2760">
          <cell r="B2760" t="str">
            <v>35UB</v>
          </cell>
          <cell r="C2760" t="str">
            <v>Alnwick</v>
          </cell>
          <cell r="D2760">
            <v>0</v>
          </cell>
          <cell r="E2760">
            <v>0</v>
          </cell>
          <cell r="F2760">
            <v>0</v>
          </cell>
          <cell r="G2760">
            <v>0</v>
          </cell>
          <cell r="H2760">
            <v>10</v>
          </cell>
          <cell r="I2760">
            <v>0</v>
          </cell>
          <cell r="J2760">
            <v>0</v>
          </cell>
          <cell r="K2760">
            <v>0</v>
          </cell>
          <cell r="L2760">
            <v>10</v>
          </cell>
          <cell r="M2760">
            <v>0</v>
          </cell>
          <cell r="O2760" t="str">
            <v>35UB</v>
          </cell>
          <cell r="P2760" t="str">
            <v>Alnwick</v>
          </cell>
          <cell r="Q2760">
            <v>0</v>
          </cell>
          <cell r="R2760">
            <v>0</v>
          </cell>
          <cell r="S2760">
            <v>0</v>
          </cell>
          <cell r="T2760">
            <v>0</v>
          </cell>
          <cell r="U2760">
            <v>10</v>
          </cell>
          <cell r="V2760">
            <v>0</v>
          </cell>
          <cell r="W2760">
            <v>0</v>
          </cell>
          <cell r="X2760">
            <v>0</v>
          </cell>
          <cell r="Y2760">
            <v>10</v>
          </cell>
          <cell r="AA2760" t="str">
            <v>35UB</v>
          </cell>
          <cell r="AB2760" t="str">
            <v>Alnwick</v>
          </cell>
          <cell r="AC2760">
            <v>0</v>
          </cell>
          <cell r="AD2760">
            <v>0</v>
          </cell>
          <cell r="AE2760">
            <v>0</v>
          </cell>
          <cell r="AF2760">
            <v>0</v>
          </cell>
          <cell r="AG2760">
            <v>0</v>
          </cell>
          <cell r="AI2760" t="str">
            <v>35UB</v>
          </cell>
          <cell r="AJ2760" t="str">
            <v>Alnwick</v>
          </cell>
          <cell r="AK2760">
            <v>0</v>
          </cell>
          <cell r="AL2760">
            <v>0</v>
          </cell>
        </row>
        <row r="2761">
          <cell r="B2761" t="str">
            <v>35UD</v>
          </cell>
          <cell r="C2761" t="str">
            <v>Blyth Valley</v>
          </cell>
          <cell r="D2761">
            <v>0</v>
          </cell>
          <cell r="E2761">
            <v>0</v>
          </cell>
          <cell r="F2761">
            <v>12</v>
          </cell>
          <cell r="G2761">
            <v>0</v>
          </cell>
          <cell r="H2761">
            <v>43</v>
          </cell>
          <cell r="I2761">
            <v>0</v>
          </cell>
          <cell r="J2761">
            <v>0</v>
          </cell>
          <cell r="K2761">
            <v>0</v>
          </cell>
          <cell r="L2761">
            <v>55</v>
          </cell>
          <cell r="M2761">
            <v>0</v>
          </cell>
          <cell r="O2761" t="str">
            <v>35UD</v>
          </cell>
          <cell r="P2761" t="str">
            <v>Blyth Valley</v>
          </cell>
          <cell r="Q2761">
            <v>0</v>
          </cell>
          <cell r="R2761">
            <v>0</v>
          </cell>
          <cell r="S2761">
            <v>12</v>
          </cell>
          <cell r="T2761">
            <v>0</v>
          </cell>
          <cell r="U2761">
            <v>43</v>
          </cell>
          <cell r="V2761">
            <v>0</v>
          </cell>
          <cell r="W2761">
            <v>0</v>
          </cell>
          <cell r="X2761">
            <v>0</v>
          </cell>
          <cell r="Y2761">
            <v>55</v>
          </cell>
          <cell r="AA2761" t="str">
            <v>35UD</v>
          </cell>
          <cell r="AB2761" t="str">
            <v>Blyth Valley</v>
          </cell>
          <cell r="AC2761">
            <v>0</v>
          </cell>
          <cell r="AD2761">
            <v>0</v>
          </cell>
          <cell r="AE2761">
            <v>0</v>
          </cell>
          <cell r="AF2761">
            <v>0</v>
          </cell>
          <cell r="AG2761">
            <v>0</v>
          </cell>
          <cell r="AI2761" t="str">
            <v>35UD</v>
          </cell>
          <cell r="AJ2761" t="str">
            <v>Blyth Valley</v>
          </cell>
          <cell r="AK2761">
            <v>0</v>
          </cell>
          <cell r="AL2761">
            <v>0</v>
          </cell>
        </row>
        <row r="2762">
          <cell r="B2762" t="str">
            <v>35UE</v>
          </cell>
          <cell r="C2762" t="str">
            <v>Castle Morpeth</v>
          </cell>
          <cell r="D2762">
            <v>0</v>
          </cell>
          <cell r="E2762">
            <v>0</v>
          </cell>
          <cell r="F2762">
            <v>0</v>
          </cell>
          <cell r="G2762">
            <v>0</v>
          </cell>
          <cell r="H2762">
            <v>4</v>
          </cell>
          <cell r="I2762">
            <v>0</v>
          </cell>
          <cell r="J2762">
            <v>0</v>
          </cell>
          <cell r="K2762">
            <v>0</v>
          </cell>
          <cell r="L2762">
            <v>4</v>
          </cell>
          <cell r="M2762">
            <v>0</v>
          </cell>
          <cell r="O2762" t="str">
            <v>35UE</v>
          </cell>
          <cell r="P2762" t="str">
            <v>Castle Morpeth</v>
          </cell>
          <cell r="Q2762">
            <v>0</v>
          </cell>
          <cell r="R2762">
            <v>0</v>
          </cell>
          <cell r="S2762">
            <v>0</v>
          </cell>
          <cell r="T2762">
            <v>0</v>
          </cell>
          <cell r="U2762">
            <v>4</v>
          </cell>
          <cell r="V2762">
            <v>0</v>
          </cell>
          <cell r="W2762">
            <v>0</v>
          </cell>
          <cell r="X2762">
            <v>0</v>
          </cell>
          <cell r="Y2762">
            <v>4</v>
          </cell>
          <cell r="AA2762" t="str">
            <v>35UE</v>
          </cell>
          <cell r="AB2762" t="str">
            <v>Castle Morpeth</v>
          </cell>
          <cell r="AC2762">
            <v>0</v>
          </cell>
          <cell r="AD2762">
            <v>0</v>
          </cell>
          <cell r="AE2762">
            <v>0</v>
          </cell>
          <cell r="AF2762">
            <v>0</v>
          </cell>
          <cell r="AG2762">
            <v>0</v>
          </cell>
          <cell r="AI2762" t="str">
            <v>35UE</v>
          </cell>
          <cell r="AJ2762" t="str">
            <v>Castle Morpeth</v>
          </cell>
          <cell r="AK2762">
            <v>0</v>
          </cell>
          <cell r="AL2762">
            <v>0</v>
          </cell>
        </row>
        <row r="2763">
          <cell r="B2763" t="str">
            <v>35UF</v>
          </cell>
          <cell r="C2763" t="str">
            <v>Tynedale</v>
          </cell>
          <cell r="D2763">
            <v>0</v>
          </cell>
          <cell r="E2763">
            <v>0</v>
          </cell>
          <cell r="F2763">
            <v>14</v>
          </cell>
          <cell r="G2763">
            <v>0</v>
          </cell>
          <cell r="H2763">
            <v>34</v>
          </cell>
          <cell r="I2763">
            <v>0</v>
          </cell>
          <cell r="J2763">
            <v>0</v>
          </cell>
          <cell r="K2763">
            <v>0</v>
          </cell>
          <cell r="L2763">
            <v>48</v>
          </cell>
          <cell r="M2763">
            <v>0</v>
          </cell>
          <cell r="O2763" t="str">
            <v>35UF</v>
          </cell>
          <cell r="P2763" t="str">
            <v>Tynedale</v>
          </cell>
          <cell r="Q2763">
            <v>0</v>
          </cell>
          <cell r="R2763">
            <v>0</v>
          </cell>
          <cell r="S2763">
            <v>14</v>
          </cell>
          <cell r="T2763">
            <v>0</v>
          </cell>
          <cell r="U2763">
            <v>34</v>
          </cell>
          <cell r="V2763">
            <v>0</v>
          </cell>
          <cell r="W2763">
            <v>0</v>
          </cell>
          <cell r="X2763">
            <v>0</v>
          </cell>
          <cell r="Y2763">
            <v>48</v>
          </cell>
          <cell r="AA2763" t="str">
            <v>35UF</v>
          </cell>
          <cell r="AB2763" t="str">
            <v>Tynedale</v>
          </cell>
          <cell r="AC2763">
            <v>0</v>
          </cell>
          <cell r="AD2763">
            <v>0</v>
          </cell>
          <cell r="AE2763">
            <v>0</v>
          </cell>
          <cell r="AF2763">
            <v>0</v>
          </cell>
          <cell r="AG2763">
            <v>0</v>
          </cell>
          <cell r="AI2763" t="str">
            <v>35UF</v>
          </cell>
          <cell r="AJ2763" t="str">
            <v>Tynedale</v>
          </cell>
          <cell r="AK2763">
            <v>0</v>
          </cell>
          <cell r="AL2763">
            <v>0</v>
          </cell>
        </row>
        <row r="2764">
          <cell r="B2764" t="str">
            <v>36UB</v>
          </cell>
          <cell r="C2764" t="str">
            <v>Craven</v>
          </cell>
          <cell r="D2764">
            <v>0</v>
          </cell>
          <cell r="E2764">
            <v>1</v>
          </cell>
          <cell r="F2764">
            <v>0</v>
          </cell>
          <cell r="G2764">
            <v>0</v>
          </cell>
          <cell r="H2764">
            <v>35</v>
          </cell>
          <cell r="I2764">
            <v>6</v>
          </cell>
          <cell r="J2764">
            <v>0</v>
          </cell>
          <cell r="K2764">
            <v>0</v>
          </cell>
          <cell r="L2764">
            <v>42</v>
          </cell>
          <cell r="M2764">
            <v>0</v>
          </cell>
          <cell r="O2764" t="str">
            <v>36UB</v>
          </cell>
          <cell r="P2764" t="str">
            <v>Craven</v>
          </cell>
          <cell r="Q2764">
            <v>0</v>
          </cell>
          <cell r="R2764">
            <v>1</v>
          </cell>
          <cell r="S2764">
            <v>0</v>
          </cell>
          <cell r="T2764">
            <v>0</v>
          </cell>
          <cell r="U2764">
            <v>35</v>
          </cell>
          <cell r="V2764">
            <v>6</v>
          </cell>
          <cell r="W2764">
            <v>0</v>
          </cell>
          <cell r="X2764">
            <v>0</v>
          </cell>
          <cell r="Y2764">
            <v>42</v>
          </cell>
          <cell r="AA2764" t="str">
            <v>36UB</v>
          </cell>
          <cell r="AB2764" t="str">
            <v>Craven</v>
          </cell>
          <cell r="AC2764">
            <v>0</v>
          </cell>
          <cell r="AD2764">
            <v>0</v>
          </cell>
          <cell r="AE2764">
            <v>0</v>
          </cell>
          <cell r="AF2764">
            <v>0</v>
          </cell>
          <cell r="AG2764">
            <v>0</v>
          </cell>
          <cell r="AI2764" t="str">
            <v>36UB</v>
          </cell>
          <cell r="AJ2764" t="str">
            <v>Craven</v>
          </cell>
          <cell r="AK2764">
            <v>0</v>
          </cell>
          <cell r="AL2764">
            <v>0</v>
          </cell>
        </row>
        <row r="2765">
          <cell r="B2765" t="str">
            <v>36UC</v>
          </cell>
          <cell r="C2765" t="str">
            <v>Hambleton</v>
          </cell>
          <cell r="D2765">
            <v>1</v>
          </cell>
          <cell r="E2765">
            <v>2</v>
          </cell>
          <cell r="F2765">
            <v>3</v>
          </cell>
          <cell r="G2765">
            <v>4</v>
          </cell>
          <cell r="H2765">
            <v>24</v>
          </cell>
          <cell r="I2765">
            <v>0</v>
          </cell>
          <cell r="J2765">
            <v>0</v>
          </cell>
          <cell r="K2765">
            <v>0</v>
          </cell>
          <cell r="L2765">
            <v>34</v>
          </cell>
          <cell r="M2765">
            <v>0</v>
          </cell>
          <cell r="O2765" t="str">
            <v>36UC</v>
          </cell>
          <cell r="P2765" t="str">
            <v>Hambleton</v>
          </cell>
          <cell r="Q2765">
            <v>1</v>
          </cell>
          <cell r="R2765">
            <v>2</v>
          </cell>
          <cell r="S2765">
            <v>3</v>
          </cell>
          <cell r="T2765">
            <v>2</v>
          </cell>
          <cell r="U2765">
            <v>24</v>
          </cell>
          <cell r="V2765">
            <v>0</v>
          </cell>
          <cell r="W2765">
            <v>0</v>
          </cell>
          <cell r="X2765">
            <v>0</v>
          </cell>
          <cell r="Y2765">
            <v>32</v>
          </cell>
          <cell r="AA2765" t="str">
            <v>36UC</v>
          </cell>
          <cell r="AB2765" t="str">
            <v>Hambleton</v>
          </cell>
          <cell r="AC2765">
            <v>0</v>
          </cell>
          <cell r="AD2765">
            <v>0</v>
          </cell>
          <cell r="AE2765">
            <v>0</v>
          </cell>
          <cell r="AF2765">
            <v>0</v>
          </cell>
          <cell r="AG2765">
            <v>0</v>
          </cell>
          <cell r="AI2765" t="str">
            <v>36UC</v>
          </cell>
          <cell r="AJ2765" t="str">
            <v>Hambleton</v>
          </cell>
          <cell r="AK2765">
            <v>0</v>
          </cell>
          <cell r="AL2765">
            <v>0</v>
          </cell>
        </row>
        <row r="2766">
          <cell r="B2766" t="str">
            <v>36UD</v>
          </cell>
          <cell r="C2766" t="str">
            <v>Harrogate</v>
          </cell>
          <cell r="D2766">
            <v>0</v>
          </cell>
          <cell r="E2766">
            <v>0</v>
          </cell>
          <cell r="F2766">
            <v>10</v>
          </cell>
          <cell r="G2766">
            <v>11</v>
          </cell>
          <cell r="H2766">
            <v>14</v>
          </cell>
          <cell r="I2766">
            <v>3</v>
          </cell>
          <cell r="J2766">
            <v>0</v>
          </cell>
          <cell r="K2766">
            <v>0</v>
          </cell>
          <cell r="L2766">
            <v>38</v>
          </cell>
          <cell r="M2766">
            <v>0</v>
          </cell>
          <cell r="O2766" t="str">
            <v>36UD</v>
          </cell>
          <cell r="P2766" t="str">
            <v>Harrogate</v>
          </cell>
          <cell r="Q2766">
            <v>0</v>
          </cell>
          <cell r="R2766">
            <v>0</v>
          </cell>
          <cell r="S2766">
            <v>10</v>
          </cell>
          <cell r="T2766">
            <v>9</v>
          </cell>
          <cell r="U2766">
            <v>14</v>
          </cell>
          <cell r="V2766">
            <v>3</v>
          </cell>
          <cell r="W2766">
            <v>0</v>
          </cell>
          <cell r="X2766">
            <v>0</v>
          </cell>
          <cell r="Y2766">
            <v>36</v>
          </cell>
          <cell r="AA2766" t="str">
            <v>36UD</v>
          </cell>
          <cell r="AB2766" t="str">
            <v>Harrogate</v>
          </cell>
          <cell r="AC2766">
            <v>0</v>
          </cell>
          <cell r="AD2766">
            <v>0</v>
          </cell>
          <cell r="AE2766">
            <v>7</v>
          </cell>
          <cell r="AF2766">
            <v>0</v>
          </cell>
          <cell r="AG2766">
            <v>7</v>
          </cell>
          <cell r="AI2766" t="str">
            <v>36UD</v>
          </cell>
          <cell r="AJ2766" t="str">
            <v>Harrogate</v>
          </cell>
          <cell r="AK2766">
            <v>0</v>
          </cell>
          <cell r="AL2766">
            <v>0</v>
          </cell>
        </row>
        <row r="2767">
          <cell r="B2767" t="str">
            <v>36UE</v>
          </cell>
          <cell r="C2767" t="str">
            <v>Richmondshire</v>
          </cell>
          <cell r="D2767">
            <v>0</v>
          </cell>
          <cell r="E2767">
            <v>1</v>
          </cell>
          <cell r="F2767">
            <v>0</v>
          </cell>
          <cell r="G2767">
            <v>1</v>
          </cell>
          <cell r="H2767">
            <v>0</v>
          </cell>
          <cell r="I2767">
            <v>4</v>
          </cell>
          <cell r="J2767">
            <v>0</v>
          </cell>
          <cell r="K2767">
            <v>0</v>
          </cell>
          <cell r="L2767">
            <v>6</v>
          </cell>
          <cell r="M2767">
            <v>0</v>
          </cell>
          <cell r="O2767" t="str">
            <v>36UE</v>
          </cell>
          <cell r="P2767" t="str">
            <v>Richmondshire</v>
          </cell>
          <cell r="Q2767">
            <v>0</v>
          </cell>
          <cell r="R2767">
            <v>1</v>
          </cell>
          <cell r="S2767">
            <v>0</v>
          </cell>
          <cell r="T2767">
            <v>1</v>
          </cell>
          <cell r="U2767">
            <v>0</v>
          </cell>
          <cell r="V2767">
            <v>4</v>
          </cell>
          <cell r="W2767">
            <v>0</v>
          </cell>
          <cell r="X2767">
            <v>0</v>
          </cell>
          <cell r="Y2767">
            <v>6</v>
          </cell>
          <cell r="AA2767" t="str">
            <v>36UE</v>
          </cell>
          <cell r="AB2767" t="str">
            <v>Richmondshire</v>
          </cell>
          <cell r="AC2767">
            <v>0</v>
          </cell>
          <cell r="AD2767">
            <v>0</v>
          </cell>
          <cell r="AE2767">
            <v>0</v>
          </cell>
          <cell r="AF2767">
            <v>0</v>
          </cell>
          <cell r="AG2767">
            <v>0</v>
          </cell>
          <cell r="AI2767" t="str">
            <v>36UE</v>
          </cell>
          <cell r="AJ2767" t="str">
            <v>Richmondshire</v>
          </cell>
          <cell r="AK2767">
            <v>0</v>
          </cell>
          <cell r="AL2767">
            <v>0</v>
          </cell>
        </row>
        <row r="2768">
          <cell r="B2768" t="str">
            <v>36UF</v>
          </cell>
          <cell r="C2768" t="str">
            <v>Ryedale</v>
          </cell>
          <cell r="D2768">
            <v>0</v>
          </cell>
          <cell r="E2768">
            <v>2</v>
          </cell>
          <cell r="F2768">
            <v>9</v>
          </cell>
          <cell r="G2768">
            <v>0</v>
          </cell>
          <cell r="H2768">
            <v>78</v>
          </cell>
          <cell r="I2768">
            <v>0</v>
          </cell>
          <cell r="J2768">
            <v>0</v>
          </cell>
          <cell r="K2768">
            <v>0</v>
          </cell>
          <cell r="L2768">
            <v>89</v>
          </cell>
          <cell r="M2768">
            <v>0</v>
          </cell>
          <cell r="O2768" t="str">
            <v>36UF</v>
          </cell>
          <cell r="P2768" t="str">
            <v>Ryedale</v>
          </cell>
          <cell r="Q2768">
            <v>0</v>
          </cell>
          <cell r="R2768">
            <v>2</v>
          </cell>
          <cell r="S2768">
            <v>9</v>
          </cell>
          <cell r="T2768">
            <v>1</v>
          </cell>
          <cell r="U2768">
            <v>78</v>
          </cell>
          <cell r="V2768">
            <v>0</v>
          </cell>
          <cell r="W2768">
            <v>0</v>
          </cell>
          <cell r="X2768">
            <v>0</v>
          </cell>
          <cell r="Y2768">
            <v>90</v>
          </cell>
          <cell r="AA2768" t="str">
            <v>36UF</v>
          </cell>
          <cell r="AB2768" t="str">
            <v>Ryedale</v>
          </cell>
          <cell r="AC2768">
            <v>0</v>
          </cell>
          <cell r="AD2768">
            <v>0</v>
          </cell>
          <cell r="AE2768">
            <v>0</v>
          </cell>
          <cell r="AF2768">
            <v>0</v>
          </cell>
          <cell r="AG2768">
            <v>0</v>
          </cell>
          <cell r="AI2768" t="str">
            <v>36UF</v>
          </cell>
          <cell r="AJ2768" t="str">
            <v>Ryedale</v>
          </cell>
          <cell r="AK2768">
            <v>0</v>
          </cell>
          <cell r="AL2768">
            <v>0</v>
          </cell>
        </row>
        <row r="2769">
          <cell r="B2769" t="str">
            <v>36UG</v>
          </cell>
          <cell r="C2769" t="str">
            <v>Scarborough</v>
          </cell>
          <cell r="D2769">
            <v>0</v>
          </cell>
          <cell r="E2769">
            <v>7</v>
          </cell>
          <cell r="F2769">
            <v>0</v>
          </cell>
          <cell r="G2769">
            <v>2</v>
          </cell>
          <cell r="H2769">
            <v>9</v>
          </cell>
          <cell r="I2769">
            <v>4</v>
          </cell>
          <cell r="J2769">
            <v>0</v>
          </cell>
          <cell r="K2769">
            <v>0</v>
          </cell>
          <cell r="L2769">
            <v>22</v>
          </cell>
          <cell r="M2769">
            <v>0</v>
          </cell>
          <cell r="O2769" t="str">
            <v>36UG</v>
          </cell>
          <cell r="P2769" t="str">
            <v>Scarborough</v>
          </cell>
          <cell r="Q2769">
            <v>0</v>
          </cell>
          <cell r="R2769">
            <v>7</v>
          </cell>
          <cell r="S2769">
            <v>0</v>
          </cell>
          <cell r="T2769">
            <v>2</v>
          </cell>
          <cell r="U2769">
            <v>9</v>
          </cell>
          <cell r="V2769">
            <v>4</v>
          </cell>
          <cell r="W2769">
            <v>0</v>
          </cell>
          <cell r="X2769">
            <v>0</v>
          </cell>
          <cell r="Y2769">
            <v>22</v>
          </cell>
          <cell r="AA2769" t="str">
            <v>36UG</v>
          </cell>
          <cell r="AB2769" t="str">
            <v>Scarborough</v>
          </cell>
          <cell r="AC2769">
            <v>0</v>
          </cell>
          <cell r="AD2769">
            <v>0</v>
          </cell>
          <cell r="AE2769">
            <v>0</v>
          </cell>
          <cell r="AF2769">
            <v>0</v>
          </cell>
          <cell r="AG2769">
            <v>0</v>
          </cell>
          <cell r="AI2769" t="str">
            <v>36UG</v>
          </cell>
          <cell r="AJ2769" t="str">
            <v>Scarborough</v>
          </cell>
          <cell r="AK2769">
            <v>0</v>
          </cell>
          <cell r="AL2769">
            <v>0</v>
          </cell>
        </row>
        <row r="2770">
          <cell r="B2770" t="str">
            <v>36UH</v>
          </cell>
          <cell r="C2770" t="str">
            <v>Selby</v>
          </cell>
          <cell r="D2770">
            <v>4</v>
          </cell>
          <cell r="E2770">
            <v>0</v>
          </cell>
          <cell r="F2770">
            <v>19</v>
          </cell>
          <cell r="G2770">
            <v>2</v>
          </cell>
          <cell r="H2770">
            <v>10</v>
          </cell>
          <cell r="I2770">
            <v>0</v>
          </cell>
          <cell r="J2770">
            <v>0</v>
          </cell>
          <cell r="K2770">
            <v>0</v>
          </cell>
          <cell r="L2770">
            <v>35</v>
          </cell>
          <cell r="M2770">
            <v>0</v>
          </cell>
          <cell r="O2770" t="str">
            <v>36UH</v>
          </cell>
          <cell r="P2770" t="str">
            <v>Selby</v>
          </cell>
          <cell r="Q2770">
            <v>4</v>
          </cell>
          <cell r="R2770">
            <v>0</v>
          </cell>
          <cell r="S2770">
            <v>19</v>
          </cell>
          <cell r="T2770">
            <v>2</v>
          </cell>
          <cell r="U2770">
            <v>10</v>
          </cell>
          <cell r="V2770">
            <v>0</v>
          </cell>
          <cell r="W2770">
            <v>0</v>
          </cell>
          <cell r="X2770">
            <v>0</v>
          </cell>
          <cell r="Y2770">
            <v>35</v>
          </cell>
          <cell r="AA2770" t="str">
            <v>36UH</v>
          </cell>
          <cell r="AB2770" t="str">
            <v>Selby</v>
          </cell>
          <cell r="AC2770">
            <v>0</v>
          </cell>
          <cell r="AD2770">
            <v>0</v>
          </cell>
          <cell r="AE2770">
            <v>0</v>
          </cell>
          <cell r="AF2770">
            <v>0</v>
          </cell>
          <cell r="AG2770">
            <v>0</v>
          </cell>
          <cell r="AI2770" t="str">
            <v>36UH</v>
          </cell>
          <cell r="AJ2770" t="str">
            <v>Selby</v>
          </cell>
          <cell r="AK2770">
            <v>0</v>
          </cell>
          <cell r="AL2770">
            <v>0</v>
          </cell>
        </row>
        <row r="2771">
          <cell r="B2771" t="str">
            <v>37UB</v>
          </cell>
          <cell r="C2771" t="str">
            <v>Ashfield</v>
          </cell>
          <cell r="D2771">
            <v>0</v>
          </cell>
          <cell r="E2771">
            <v>1</v>
          </cell>
          <cell r="F2771">
            <v>41</v>
          </cell>
          <cell r="G2771">
            <v>1</v>
          </cell>
          <cell r="H2771">
            <v>99</v>
          </cell>
          <cell r="I2771">
            <v>3</v>
          </cell>
          <cell r="J2771">
            <v>0</v>
          </cell>
          <cell r="K2771">
            <v>0</v>
          </cell>
          <cell r="L2771">
            <v>145</v>
          </cell>
          <cell r="M2771">
            <v>0</v>
          </cell>
          <cell r="O2771" t="str">
            <v>37UB</v>
          </cell>
          <cell r="P2771" t="str">
            <v>Ashfield</v>
          </cell>
          <cell r="Q2771">
            <v>0</v>
          </cell>
          <cell r="R2771">
            <v>1</v>
          </cell>
          <cell r="S2771">
            <v>41</v>
          </cell>
          <cell r="T2771">
            <v>0</v>
          </cell>
          <cell r="U2771">
            <v>99</v>
          </cell>
          <cell r="V2771">
            <v>3</v>
          </cell>
          <cell r="W2771">
            <v>0</v>
          </cell>
          <cell r="X2771">
            <v>0</v>
          </cell>
          <cell r="Y2771">
            <v>144</v>
          </cell>
          <cell r="AA2771" t="str">
            <v>37UB</v>
          </cell>
          <cell r="AB2771" t="str">
            <v>Ashfield</v>
          </cell>
          <cell r="AC2771">
            <v>0</v>
          </cell>
          <cell r="AD2771">
            <v>0</v>
          </cell>
          <cell r="AE2771">
            <v>0</v>
          </cell>
          <cell r="AF2771">
            <v>0</v>
          </cell>
          <cell r="AG2771">
            <v>0</v>
          </cell>
          <cell r="AI2771" t="str">
            <v>37UB</v>
          </cell>
          <cell r="AJ2771" t="str">
            <v>Ashfield</v>
          </cell>
          <cell r="AK2771">
            <v>0</v>
          </cell>
          <cell r="AL2771">
            <v>0</v>
          </cell>
        </row>
        <row r="2772">
          <cell r="B2772" t="str">
            <v>37UC</v>
          </cell>
          <cell r="C2772" t="str">
            <v>Bassetlaw</v>
          </cell>
          <cell r="D2772">
            <v>0</v>
          </cell>
          <cell r="E2772">
            <v>1</v>
          </cell>
          <cell r="F2772">
            <v>5</v>
          </cell>
          <cell r="G2772">
            <v>1</v>
          </cell>
          <cell r="H2772">
            <v>10</v>
          </cell>
          <cell r="I2772">
            <v>0</v>
          </cell>
          <cell r="J2772">
            <v>0</v>
          </cell>
          <cell r="K2772">
            <v>0</v>
          </cell>
          <cell r="L2772">
            <v>17</v>
          </cell>
          <cell r="M2772">
            <v>0</v>
          </cell>
          <cell r="O2772" t="str">
            <v>37UC</v>
          </cell>
          <cell r="P2772" t="str">
            <v>Bassetlaw</v>
          </cell>
          <cell r="Q2772">
            <v>0</v>
          </cell>
          <cell r="R2772">
            <v>1</v>
          </cell>
          <cell r="S2772">
            <v>5</v>
          </cell>
          <cell r="T2772">
            <v>1</v>
          </cell>
          <cell r="U2772">
            <v>10</v>
          </cell>
          <cell r="V2772">
            <v>0</v>
          </cell>
          <cell r="W2772">
            <v>0</v>
          </cell>
          <cell r="X2772">
            <v>0</v>
          </cell>
          <cell r="Y2772">
            <v>17</v>
          </cell>
          <cell r="AA2772" t="str">
            <v>37UC</v>
          </cell>
          <cell r="AB2772" t="str">
            <v>Bassetlaw</v>
          </cell>
          <cell r="AC2772">
            <v>0</v>
          </cell>
          <cell r="AD2772">
            <v>0</v>
          </cell>
          <cell r="AE2772">
            <v>0</v>
          </cell>
          <cell r="AF2772">
            <v>0</v>
          </cell>
          <cell r="AG2772">
            <v>0</v>
          </cell>
          <cell r="AI2772" t="str">
            <v>37UC</v>
          </cell>
          <cell r="AJ2772" t="str">
            <v>Bassetlaw</v>
          </cell>
          <cell r="AK2772">
            <v>12</v>
          </cell>
          <cell r="AL2772">
            <v>0</v>
          </cell>
        </row>
        <row r="2773">
          <cell r="B2773" t="str">
            <v>37UD</v>
          </cell>
          <cell r="C2773" t="str">
            <v>Broxtowe</v>
          </cell>
          <cell r="D2773">
            <v>0</v>
          </cell>
          <cell r="E2773">
            <v>0</v>
          </cell>
          <cell r="F2773">
            <v>1</v>
          </cell>
          <cell r="G2773">
            <v>1</v>
          </cell>
          <cell r="H2773">
            <v>0</v>
          </cell>
          <cell r="I2773">
            <v>12</v>
          </cell>
          <cell r="J2773">
            <v>0</v>
          </cell>
          <cell r="K2773">
            <v>0</v>
          </cell>
          <cell r="L2773">
            <v>14</v>
          </cell>
          <cell r="M2773">
            <v>0</v>
          </cell>
          <cell r="O2773" t="str">
            <v>37UD</v>
          </cell>
          <cell r="P2773" t="str">
            <v>Broxtowe</v>
          </cell>
          <cell r="Q2773">
            <v>0</v>
          </cell>
          <cell r="R2773">
            <v>0</v>
          </cell>
          <cell r="S2773">
            <v>1</v>
          </cell>
          <cell r="T2773">
            <v>2</v>
          </cell>
          <cell r="U2773">
            <v>0</v>
          </cell>
          <cell r="V2773">
            <v>12</v>
          </cell>
          <cell r="W2773">
            <v>0</v>
          </cell>
          <cell r="X2773">
            <v>0</v>
          </cell>
          <cell r="Y2773">
            <v>15</v>
          </cell>
          <cell r="AA2773" t="str">
            <v>37UD</v>
          </cell>
          <cell r="AB2773" t="str">
            <v>Broxtowe</v>
          </cell>
          <cell r="AC2773">
            <v>0</v>
          </cell>
          <cell r="AD2773">
            <v>0</v>
          </cell>
          <cell r="AE2773">
            <v>0</v>
          </cell>
          <cell r="AF2773">
            <v>0</v>
          </cell>
          <cell r="AG2773">
            <v>0</v>
          </cell>
          <cell r="AI2773" t="str">
            <v>37UD</v>
          </cell>
          <cell r="AJ2773" t="str">
            <v>Broxtowe</v>
          </cell>
          <cell r="AK2773">
            <v>0</v>
          </cell>
          <cell r="AL2773">
            <v>0</v>
          </cell>
        </row>
        <row r="2774">
          <cell r="B2774" t="str">
            <v>37UE</v>
          </cell>
          <cell r="C2774" t="str">
            <v>Gedling</v>
          </cell>
          <cell r="D2774">
            <v>0</v>
          </cell>
          <cell r="E2774">
            <v>1</v>
          </cell>
          <cell r="F2774">
            <v>15</v>
          </cell>
          <cell r="G2774">
            <v>0</v>
          </cell>
          <cell r="H2774">
            <v>9</v>
          </cell>
          <cell r="I2774">
            <v>0</v>
          </cell>
          <cell r="J2774">
            <v>0</v>
          </cell>
          <cell r="K2774">
            <v>0</v>
          </cell>
          <cell r="L2774">
            <v>25</v>
          </cell>
          <cell r="M2774">
            <v>0</v>
          </cell>
          <cell r="O2774" t="str">
            <v>37UE</v>
          </cell>
          <cell r="P2774" t="str">
            <v>Gedling</v>
          </cell>
          <cell r="Q2774">
            <v>0</v>
          </cell>
          <cell r="R2774">
            <v>1</v>
          </cell>
          <cell r="S2774">
            <v>15</v>
          </cell>
          <cell r="T2774">
            <v>0</v>
          </cell>
          <cell r="U2774">
            <v>9</v>
          </cell>
          <cell r="V2774">
            <v>0</v>
          </cell>
          <cell r="W2774">
            <v>0</v>
          </cell>
          <cell r="X2774">
            <v>0</v>
          </cell>
          <cell r="Y2774">
            <v>25</v>
          </cell>
          <cell r="AA2774" t="str">
            <v>37UE</v>
          </cell>
          <cell r="AB2774" t="str">
            <v>Gedling</v>
          </cell>
          <cell r="AC2774">
            <v>0</v>
          </cell>
          <cell r="AD2774">
            <v>0</v>
          </cell>
          <cell r="AE2774">
            <v>0</v>
          </cell>
          <cell r="AF2774">
            <v>0</v>
          </cell>
          <cell r="AG2774">
            <v>0</v>
          </cell>
          <cell r="AI2774" t="str">
            <v>37UE</v>
          </cell>
          <cell r="AJ2774" t="str">
            <v>Gedling</v>
          </cell>
          <cell r="AK2774">
            <v>0</v>
          </cell>
          <cell r="AL2774">
            <v>0</v>
          </cell>
        </row>
        <row r="2775">
          <cell r="B2775" t="str">
            <v>37UF</v>
          </cell>
          <cell r="C2775" t="str">
            <v>Mansfield</v>
          </cell>
          <cell r="D2775">
            <v>0</v>
          </cell>
          <cell r="E2775">
            <v>1</v>
          </cell>
          <cell r="F2775">
            <v>34</v>
          </cell>
          <cell r="G2775">
            <v>1</v>
          </cell>
          <cell r="H2775">
            <v>15</v>
          </cell>
          <cell r="I2775">
            <v>4</v>
          </cell>
          <cell r="J2775">
            <v>0</v>
          </cell>
          <cell r="K2775">
            <v>0</v>
          </cell>
          <cell r="L2775">
            <v>55</v>
          </cell>
          <cell r="M2775">
            <v>0</v>
          </cell>
          <cell r="O2775" t="str">
            <v>37UF</v>
          </cell>
          <cell r="P2775" t="str">
            <v>Mansfield</v>
          </cell>
          <cell r="Q2775">
            <v>0</v>
          </cell>
          <cell r="R2775">
            <v>1</v>
          </cell>
          <cell r="S2775">
            <v>34</v>
          </cell>
          <cell r="T2775">
            <v>0</v>
          </cell>
          <cell r="U2775">
            <v>15</v>
          </cell>
          <cell r="V2775">
            <v>4</v>
          </cell>
          <cell r="W2775">
            <v>0</v>
          </cell>
          <cell r="X2775">
            <v>0</v>
          </cell>
          <cell r="Y2775">
            <v>54</v>
          </cell>
          <cell r="AA2775" t="str">
            <v>37UF</v>
          </cell>
          <cell r="AB2775" t="str">
            <v>Mansfield</v>
          </cell>
          <cell r="AC2775">
            <v>0</v>
          </cell>
          <cell r="AD2775">
            <v>0</v>
          </cell>
          <cell r="AE2775">
            <v>0</v>
          </cell>
          <cell r="AF2775">
            <v>0</v>
          </cell>
          <cell r="AG2775">
            <v>0</v>
          </cell>
          <cell r="AI2775" t="str">
            <v>37UF</v>
          </cell>
          <cell r="AJ2775" t="str">
            <v>Mansfield</v>
          </cell>
          <cell r="AK2775">
            <v>0</v>
          </cell>
          <cell r="AL2775">
            <v>0</v>
          </cell>
        </row>
        <row r="2776">
          <cell r="B2776" t="str">
            <v>37UG</v>
          </cell>
          <cell r="C2776" t="str">
            <v>Newark and Sherwood</v>
          </cell>
          <cell r="D2776">
            <v>0</v>
          </cell>
          <cell r="E2776">
            <v>0</v>
          </cell>
          <cell r="F2776">
            <v>35</v>
          </cell>
          <cell r="G2776">
            <v>1</v>
          </cell>
          <cell r="H2776">
            <v>47</v>
          </cell>
          <cell r="I2776">
            <v>12</v>
          </cell>
          <cell r="J2776">
            <v>0</v>
          </cell>
          <cell r="K2776">
            <v>0</v>
          </cell>
          <cell r="L2776">
            <v>95</v>
          </cell>
          <cell r="M2776">
            <v>0</v>
          </cell>
          <cell r="O2776" t="str">
            <v>37UG</v>
          </cell>
          <cell r="P2776" t="str">
            <v>Newark and Sherwood</v>
          </cell>
          <cell r="Q2776">
            <v>0</v>
          </cell>
          <cell r="R2776">
            <v>0</v>
          </cell>
          <cell r="S2776">
            <v>35</v>
          </cell>
          <cell r="T2776">
            <v>1</v>
          </cell>
          <cell r="U2776">
            <v>47</v>
          </cell>
          <cell r="V2776">
            <v>12</v>
          </cell>
          <cell r="W2776">
            <v>0</v>
          </cell>
          <cell r="X2776">
            <v>0</v>
          </cell>
          <cell r="Y2776">
            <v>95</v>
          </cell>
          <cell r="AA2776" t="str">
            <v>37UG</v>
          </cell>
          <cell r="AB2776" t="str">
            <v>Newark and Sherwood</v>
          </cell>
          <cell r="AC2776">
            <v>0</v>
          </cell>
          <cell r="AD2776">
            <v>3</v>
          </cell>
          <cell r="AE2776">
            <v>7</v>
          </cell>
          <cell r="AF2776">
            <v>3</v>
          </cell>
          <cell r="AG2776">
            <v>13</v>
          </cell>
          <cell r="AI2776" t="str">
            <v>37UG</v>
          </cell>
          <cell r="AJ2776" t="str">
            <v>Newark and Sherwood</v>
          </cell>
          <cell r="AK2776">
            <v>0</v>
          </cell>
          <cell r="AL2776">
            <v>0</v>
          </cell>
        </row>
        <row r="2777">
          <cell r="B2777" t="str">
            <v>37UJ</v>
          </cell>
          <cell r="C2777" t="str">
            <v>Rushcliffe</v>
          </cell>
          <cell r="D2777">
            <v>0</v>
          </cell>
          <cell r="E2777">
            <v>0</v>
          </cell>
          <cell r="F2777">
            <v>32</v>
          </cell>
          <cell r="G2777">
            <v>1</v>
          </cell>
          <cell r="H2777">
            <v>23</v>
          </cell>
          <cell r="I2777">
            <v>0</v>
          </cell>
          <cell r="J2777">
            <v>0</v>
          </cell>
          <cell r="K2777">
            <v>0</v>
          </cell>
          <cell r="L2777">
            <v>56</v>
          </cell>
          <cell r="M2777">
            <v>0</v>
          </cell>
          <cell r="O2777" t="str">
            <v>37UJ</v>
          </cell>
          <cell r="P2777" t="str">
            <v>Rushcliffe</v>
          </cell>
          <cell r="Q2777">
            <v>0</v>
          </cell>
          <cell r="R2777">
            <v>0</v>
          </cell>
          <cell r="S2777">
            <v>32</v>
          </cell>
          <cell r="T2777">
            <v>1</v>
          </cell>
          <cell r="U2777">
            <v>23</v>
          </cell>
          <cell r="V2777">
            <v>0</v>
          </cell>
          <cell r="W2777">
            <v>0</v>
          </cell>
          <cell r="X2777">
            <v>0</v>
          </cell>
          <cell r="Y2777">
            <v>56</v>
          </cell>
          <cell r="AA2777" t="str">
            <v>37UJ</v>
          </cell>
          <cell r="AB2777" t="str">
            <v>Rushcliffe</v>
          </cell>
          <cell r="AC2777">
            <v>0</v>
          </cell>
          <cell r="AD2777">
            <v>0</v>
          </cell>
          <cell r="AE2777">
            <v>0</v>
          </cell>
          <cell r="AF2777">
            <v>0</v>
          </cell>
          <cell r="AG2777">
            <v>0</v>
          </cell>
          <cell r="AI2777" t="str">
            <v>37UJ</v>
          </cell>
          <cell r="AJ2777" t="str">
            <v>Rushcliffe</v>
          </cell>
          <cell r="AK2777">
            <v>0</v>
          </cell>
          <cell r="AL2777">
            <v>0</v>
          </cell>
        </row>
        <row r="2778">
          <cell r="B2778" t="str">
            <v>38UB</v>
          </cell>
          <cell r="C2778" t="str">
            <v>Cherwell</v>
          </cell>
          <cell r="D2778">
            <v>0</v>
          </cell>
          <cell r="E2778">
            <v>10</v>
          </cell>
          <cell r="F2778">
            <v>36</v>
          </cell>
          <cell r="G2778">
            <v>56</v>
          </cell>
          <cell r="H2778">
            <v>94</v>
          </cell>
          <cell r="I2778">
            <v>0</v>
          </cell>
          <cell r="J2778">
            <v>0</v>
          </cell>
          <cell r="K2778">
            <v>0</v>
          </cell>
          <cell r="L2778">
            <v>196</v>
          </cell>
          <cell r="M2778">
            <v>0</v>
          </cell>
          <cell r="O2778" t="str">
            <v>38UB</v>
          </cell>
          <cell r="P2778" t="str">
            <v>Cherwell</v>
          </cell>
          <cell r="Q2778">
            <v>0</v>
          </cell>
          <cell r="R2778">
            <v>10</v>
          </cell>
          <cell r="S2778">
            <v>36</v>
          </cell>
          <cell r="T2778">
            <v>63</v>
          </cell>
          <cell r="U2778">
            <v>94</v>
          </cell>
          <cell r="V2778">
            <v>0</v>
          </cell>
          <cell r="W2778">
            <v>0</v>
          </cell>
          <cell r="X2778">
            <v>0</v>
          </cell>
          <cell r="Y2778">
            <v>203</v>
          </cell>
          <cell r="AA2778" t="str">
            <v>38UB</v>
          </cell>
          <cell r="AB2778" t="str">
            <v>Cherwell</v>
          </cell>
          <cell r="AC2778">
            <v>0</v>
          </cell>
          <cell r="AD2778">
            <v>0</v>
          </cell>
          <cell r="AE2778">
            <v>0</v>
          </cell>
          <cell r="AF2778">
            <v>0</v>
          </cell>
          <cell r="AG2778">
            <v>0</v>
          </cell>
          <cell r="AI2778" t="str">
            <v>38UB</v>
          </cell>
          <cell r="AJ2778" t="str">
            <v>Cherwell</v>
          </cell>
          <cell r="AK2778">
            <v>9</v>
          </cell>
          <cell r="AL2778">
            <v>0</v>
          </cell>
        </row>
        <row r="2779">
          <cell r="B2779" t="str">
            <v>38UC</v>
          </cell>
          <cell r="C2779" t="str">
            <v>Oxford</v>
          </cell>
          <cell r="D2779">
            <v>0</v>
          </cell>
          <cell r="E2779">
            <v>0</v>
          </cell>
          <cell r="F2779">
            <v>3</v>
          </cell>
          <cell r="G2779">
            <v>76</v>
          </cell>
          <cell r="H2779">
            <v>186</v>
          </cell>
          <cell r="I2779">
            <v>49</v>
          </cell>
          <cell r="J2779">
            <v>0</v>
          </cell>
          <cell r="K2779">
            <v>0</v>
          </cell>
          <cell r="L2779">
            <v>314</v>
          </cell>
          <cell r="M2779">
            <v>0</v>
          </cell>
          <cell r="O2779" t="str">
            <v>38UC</v>
          </cell>
          <cell r="P2779" t="str">
            <v>Oxford</v>
          </cell>
          <cell r="Q2779">
            <v>0</v>
          </cell>
          <cell r="R2779">
            <v>0</v>
          </cell>
          <cell r="S2779">
            <v>3</v>
          </cell>
          <cell r="T2779">
            <v>47</v>
          </cell>
          <cell r="U2779">
            <v>186</v>
          </cell>
          <cell r="V2779">
            <v>49</v>
          </cell>
          <cell r="W2779">
            <v>0</v>
          </cell>
          <cell r="X2779">
            <v>0</v>
          </cell>
          <cell r="Y2779">
            <v>285</v>
          </cell>
          <cell r="AA2779" t="str">
            <v>38UC</v>
          </cell>
          <cell r="AB2779" t="str">
            <v>Oxford</v>
          </cell>
          <cell r="AC2779">
            <v>0</v>
          </cell>
          <cell r="AD2779">
            <v>0</v>
          </cell>
          <cell r="AE2779">
            <v>0</v>
          </cell>
          <cell r="AF2779">
            <v>0</v>
          </cell>
          <cell r="AG2779">
            <v>0</v>
          </cell>
          <cell r="AI2779" t="str">
            <v>38UC</v>
          </cell>
          <cell r="AJ2779" t="str">
            <v>Oxford</v>
          </cell>
          <cell r="AK2779">
            <v>0</v>
          </cell>
          <cell r="AL2779">
            <v>0</v>
          </cell>
        </row>
        <row r="2780">
          <cell r="B2780" t="str">
            <v>38UD</v>
          </cell>
          <cell r="C2780" t="str">
            <v>South Oxfordshire</v>
          </cell>
          <cell r="D2780">
            <v>0</v>
          </cell>
          <cell r="E2780">
            <v>3</v>
          </cell>
          <cell r="F2780">
            <v>22</v>
          </cell>
          <cell r="G2780">
            <v>42</v>
          </cell>
          <cell r="H2780">
            <v>56</v>
          </cell>
          <cell r="I2780">
            <v>0</v>
          </cell>
          <cell r="J2780">
            <v>0</v>
          </cell>
          <cell r="K2780">
            <v>0</v>
          </cell>
          <cell r="L2780">
            <v>123</v>
          </cell>
          <cell r="M2780">
            <v>0</v>
          </cell>
          <cell r="O2780" t="str">
            <v>38UD</v>
          </cell>
          <cell r="P2780" t="str">
            <v>South Oxfordshire</v>
          </cell>
          <cell r="Q2780">
            <v>0</v>
          </cell>
          <cell r="R2780">
            <v>3</v>
          </cell>
          <cell r="S2780">
            <v>22</v>
          </cell>
          <cell r="T2780">
            <v>31</v>
          </cell>
          <cell r="U2780">
            <v>56</v>
          </cell>
          <cell r="V2780">
            <v>0</v>
          </cell>
          <cell r="W2780">
            <v>0</v>
          </cell>
          <cell r="X2780">
            <v>0</v>
          </cell>
          <cell r="Y2780">
            <v>112</v>
          </cell>
          <cell r="AA2780" t="str">
            <v>38UD</v>
          </cell>
          <cell r="AB2780" t="str">
            <v>South Oxfordshire</v>
          </cell>
          <cell r="AC2780">
            <v>0</v>
          </cell>
          <cell r="AD2780">
            <v>0</v>
          </cell>
          <cell r="AE2780">
            <v>0</v>
          </cell>
          <cell r="AF2780">
            <v>0</v>
          </cell>
          <cell r="AG2780">
            <v>0</v>
          </cell>
          <cell r="AI2780" t="str">
            <v>38UD</v>
          </cell>
          <cell r="AJ2780" t="str">
            <v>South Oxfordshire</v>
          </cell>
          <cell r="AK2780">
            <v>0</v>
          </cell>
          <cell r="AL2780">
            <v>0</v>
          </cell>
        </row>
        <row r="2781">
          <cell r="B2781" t="str">
            <v>38UE</v>
          </cell>
          <cell r="C2781" t="str">
            <v>Vale of White Horse</v>
          </cell>
          <cell r="D2781">
            <v>0</v>
          </cell>
          <cell r="E2781">
            <v>1</v>
          </cell>
          <cell r="F2781">
            <v>10</v>
          </cell>
          <cell r="G2781">
            <v>35</v>
          </cell>
          <cell r="H2781">
            <v>126</v>
          </cell>
          <cell r="I2781">
            <v>1</v>
          </cell>
          <cell r="J2781">
            <v>0</v>
          </cell>
          <cell r="K2781">
            <v>0</v>
          </cell>
          <cell r="L2781">
            <v>173</v>
          </cell>
          <cell r="M2781">
            <v>0</v>
          </cell>
          <cell r="O2781" t="str">
            <v>38UE</v>
          </cell>
          <cell r="P2781" t="str">
            <v>Vale of White Horse</v>
          </cell>
          <cell r="Q2781">
            <v>0</v>
          </cell>
          <cell r="R2781">
            <v>1</v>
          </cell>
          <cell r="S2781">
            <v>10</v>
          </cell>
          <cell r="T2781">
            <v>39</v>
          </cell>
          <cell r="U2781">
            <v>126</v>
          </cell>
          <cell r="V2781">
            <v>1</v>
          </cell>
          <cell r="W2781">
            <v>0</v>
          </cell>
          <cell r="X2781">
            <v>0</v>
          </cell>
          <cell r="Y2781">
            <v>177</v>
          </cell>
          <cell r="AA2781" t="str">
            <v>38UE</v>
          </cell>
          <cell r="AB2781" t="str">
            <v>Vale of White Horse</v>
          </cell>
          <cell r="AC2781">
            <v>0</v>
          </cell>
          <cell r="AD2781">
            <v>0</v>
          </cell>
          <cell r="AE2781">
            <v>23</v>
          </cell>
          <cell r="AF2781">
            <v>0</v>
          </cell>
          <cell r="AG2781">
            <v>23</v>
          </cell>
          <cell r="AI2781" t="str">
            <v>38UE</v>
          </cell>
          <cell r="AJ2781" t="str">
            <v>Vale of White Horse</v>
          </cell>
          <cell r="AK2781">
            <v>0</v>
          </cell>
          <cell r="AL2781">
            <v>0</v>
          </cell>
        </row>
        <row r="2782">
          <cell r="B2782" t="str">
            <v>38UF</v>
          </cell>
          <cell r="C2782" t="str">
            <v>West Oxfordshire</v>
          </cell>
          <cell r="D2782">
            <v>0</v>
          </cell>
          <cell r="E2782">
            <v>0</v>
          </cell>
          <cell r="F2782">
            <v>18</v>
          </cell>
          <cell r="G2782">
            <v>29</v>
          </cell>
          <cell r="H2782">
            <v>24</v>
          </cell>
          <cell r="I2782">
            <v>6</v>
          </cell>
          <cell r="J2782">
            <v>0</v>
          </cell>
          <cell r="K2782">
            <v>0</v>
          </cell>
          <cell r="L2782">
            <v>77</v>
          </cell>
          <cell r="M2782">
            <v>0</v>
          </cell>
          <cell r="O2782" t="str">
            <v>38UF</v>
          </cell>
          <cell r="P2782" t="str">
            <v>West Oxfordshire</v>
          </cell>
          <cell r="Q2782">
            <v>0</v>
          </cell>
          <cell r="R2782">
            <v>0</v>
          </cell>
          <cell r="S2782">
            <v>18</v>
          </cell>
          <cell r="T2782">
            <v>37</v>
          </cell>
          <cell r="U2782">
            <v>24</v>
          </cell>
          <cell r="V2782">
            <v>6</v>
          </cell>
          <cell r="W2782">
            <v>0</v>
          </cell>
          <cell r="X2782">
            <v>0</v>
          </cell>
          <cell r="Y2782">
            <v>85</v>
          </cell>
          <cell r="AA2782" t="str">
            <v>38UF</v>
          </cell>
          <cell r="AB2782" t="str">
            <v>West Oxfordshire</v>
          </cell>
          <cell r="AC2782">
            <v>0</v>
          </cell>
          <cell r="AD2782">
            <v>0</v>
          </cell>
          <cell r="AE2782">
            <v>0</v>
          </cell>
          <cell r="AF2782">
            <v>0</v>
          </cell>
          <cell r="AG2782">
            <v>0</v>
          </cell>
          <cell r="AI2782" t="str">
            <v>38UF</v>
          </cell>
          <cell r="AJ2782" t="str">
            <v>West Oxfordshire</v>
          </cell>
          <cell r="AK2782">
            <v>0</v>
          </cell>
          <cell r="AL2782">
            <v>0</v>
          </cell>
        </row>
        <row r="2783">
          <cell r="B2783" t="str">
            <v>39UB</v>
          </cell>
          <cell r="C2783" t="str">
            <v>Bridgnorth</v>
          </cell>
          <cell r="D2783">
            <v>0</v>
          </cell>
          <cell r="E2783">
            <v>0</v>
          </cell>
          <cell r="F2783">
            <v>0</v>
          </cell>
          <cell r="G2783">
            <v>0</v>
          </cell>
          <cell r="H2783">
            <v>21</v>
          </cell>
          <cell r="I2783">
            <v>0</v>
          </cell>
          <cell r="J2783">
            <v>0</v>
          </cell>
          <cell r="K2783">
            <v>0</v>
          </cell>
          <cell r="L2783">
            <v>21</v>
          </cell>
          <cell r="M2783">
            <v>0</v>
          </cell>
          <cell r="O2783" t="str">
            <v>39UB</v>
          </cell>
          <cell r="P2783" t="str">
            <v>Bridgnorth</v>
          </cell>
          <cell r="Q2783">
            <v>0</v>
          </cell>
          <cell r="R2783">
            <v>0</v>
          </cell>
          <cell r="S2783">
            <v>0</v>
          </cell>
          <cell r="T2783">
            <v>0</v>
          </cell>
          <cell r="U2783">
            <v>21</v>
          </cell>
          <cell r="V2783">
            <v>0</v>
          </cell>
          <cell r="W2783">
            <v>0</v>
          </cell>
          <cell r="X2783">
            <v>0</v>
          </cell>
          <cell r="Y2783">
            <v>21</v>
          </cell>
          <cell r="AA2783" t="str">
            <v>39UB</v>
          </cell>
          <cell r="AB2783" t="str">
            <v>Bridgnorth</v>
          </cell>
          <cell r="AC2783">
            <v>0</v>
          </cell>
          <cell r="AD2783">
            <v>0</v>
          </cell>
          <cell r="AE2783">
            <v>0</v>
          </cell>
          <cell r="AF2783">
            <v>0</v>
          </cell>
          <cell r="AG2783">
            <v>0</v>
          </cell>
          <cell r="AI2783" t="str">
            <v>39UB</v>
          </cell>
          <cell r="AJ2783" t="str">
            <v>Bridgnorth</v>
          </cell>
          <cell r="AK2783">
            <v>0</v>
          </cell>
          <cell r="AL2783">
            <v>0</v>
          </cell>
        </row>
        <row r="2784">
          <cell r="B2784" t="str">
            <v>39UC</v>
          </cell>
          <cell r="C2784" t="str">
            <v>North Shropshire</v>
          </cell>
          <cell r="D2784">
            <v>0</v>
          </cell>
          <cell r="E2784">
            <v>0</v>
          </cell>
          <cell r="F2784">
            <v>0</v>
          </cell>
          <cell r="G2784">
            <v>0</v>
          </cell>
          <cell r="H2784">
            <v>4</v>
          </cell>
          <cell r="I2784">
            <v>0</v>
          </cell>
          <cell r="J2784">
            <v>0</v>
          </cell>
          <cell r="K2784">
            <v>0</v>
          </cell>
          <cell r="L2784">
            <v>4</v>
          </cell>
          <cell r="M2784">
            <v>0</v>
          </cell>
          <cell r="O2784" t="str">
            <v>39UC</v>
          </cell>
          <cell r="P2784" t="str">
            <v>North Shropshire</v>
          </cell>
          <cell r="Q2784">
            <v>0</v>
          </cell>
          <cell r="R2784">
            <v>0</v>
          </cell>
          <cell r="S2784">
            <v>0</v>
          </cell>
          <cell r="T2784">
            <v>0</v>
          </cell>
          <cell r="U2784">
            <v>4</v>
          </cell>
          <cell r="V2784">
            <v>0</v>
          </cell>
          <cell r="W2784">
            <v>0</v>
          </cell>
          <cell r="X2784">
            <v>0</v>
          </cell>
          <cell r="Y2784">
            <v>4</v>
          </cell>
          <cell r="AA2784" t="str">
            <v>39UC</v>
          </cell>
          <cell r="AB2784" t="str">
            <v>North Shropshire</v>
          </cell>
          <cell r="AC2784">
            <v>0</v>
          </cell>
          <cell r="AD2784">
            <v>0</v>
          </cell>
          <cell r="AE2784">
            <v>0</v>
          </cell>
          <cell r="AF2784">
            <v>0</v>
          </cell>
          <cell r="AG2784">
            <v>0</v>
          </cell>
          <cell r="AI2784" t="str">
            <v>39UC</v>
          </cell>
          <cell r="AJ2784" t="str">
            <v>North Shropshire</v>
          </cell>
          <cell r="AK2784">
            <v>0</v>
          </cell>
          <cell r="AL2784">
            <v>0</v>
          </cell>
        </row>
        <row r="2785">
          <cell r="B2785" t="str">
            <v>39UD</v>
          </cell>
          <cell r="C2785" t="str">
            <v>Oswestry</v>
          </cell>
          <cell r="D2785">
            <v>0</v>
          </cell>
          <cell r="E2785">
            <v>0</v>
          </cell>
          <cell r="F2785">
            <v>0</v>
          </cell>
          <cell r="G2785">
            <v>0</v>
          </cell>
          <cell r="H2785">
            <v>0</v>
          </cell>
          <cell r="I2785">
            <v>4</v>
          </cell>
          <cell r="J2785">
            <v>0</v>
          </cell>
          <cell r="K2785">
            <v>0</v>
          </cell>
          <cell r="L2785">
            <v>4</v>
          </cell>
          <cell r="M2785">
            <v>0</v>
          </cell>
          <cell r="O2785" t="str">
            <v>39UD</v>
          </cell>
          <cell r="P2785" t="str">
            <v>Oswestry</v>
          </cell>
          <cell r="Q2785">
            <v>0</v>
          </cell>
          <cell r="R2785">
            <v>0</v>
          </cell>
          <cell r="S2785">
            <v>0</v>
          </cell>
          <cell r="T2785">
            <v>0</v>
          </cell>
          <cell r="U2785">
            <v>0</v>
          </cell>
          <cell r="V2785">
            <v>4</v>
          </cell>
          <cell r="W2785">
            <v>0</v>
          </cell>
          <cell r="X2785">
            <v>0</v>
          </cell>
          <cell r="Y2785">
            <v>4</v>
          </cell>
          <cell r="AA2785" t="str">
            <v>39UD</v>
          </cell>
          <cell r="AB2785" t="str">
            <v>Oswestry</v>
          </cell>
          <cell r="AC2785">
            <v>0</v>
          </cell>
          <cell r="AD2785">
            <v>0</v>
          </cell>
          <cell r="AE2785">
            <v>0</v>
          </cell>
          <cell r="AF2785">
            <v>0</v>
          </cell>
          <cell r="AG2785">
            <v>0</v>
          </cell>
          <cell r="AI2785" t="str">
            <v>39UD</v>
          </cell>
          <cell r="AJ2785" t="str">
            <v>Oswestry</v>
          </cell>
          <cell r="AK2785">
            <v>0</v>
          </cell>
          <cell r="AL2785">
            <v>0</v>
          </cell>
        </row>
        <row r="2786">
          <cell r="B2786" t="str">
            <v>39UE</v>
          </cell>
          <cell r="C2786" t="str">
            <v>Shrewsbury and Atcham</v>
          </cell>
          <cell r="D2786">
            <v>0</v>
          </cell>
          <cell r="E2786">
            <v>0</v>
          </cell>
          <cell r="F2786">
            <v>12</v>
          </cell>
          <cell r="G2786">
            <v>0</v>
          </cell>
          <cell r="H2786">
            <v>30</v>
          </cell>
          <cell r="I2786">
            <v>0</v>
          </cell>
          <cell r="J2786">
            <v>0</v>
          </cell>
          <cell r="K2786">
            <v>0</v>
          </cell>
          <cell r="L2786">
            <v>42</v>
          </cell>
          <cell r="M2786">
            <v>0</v>
          </cell>
          <cell r="O2786" t="str">
            <v>39UE</v>
          </cell>
          <cell r="P2786" t="str">
            <v>Shrewsbury and Atcham</v>
          </cell>
          <cell r="Q2786">
            <v>0</v>
          </cell>
          <cell r="R2786">
            <v>0</v>
          </cell>
          <cell r="S2786">
            <v>12</v>
          </cell>
          <cell r="T2786">
            <v>0</v>
          </cell>
          <cell r="U2786">
            <v>30</v>
          </cell>
          <cell r="V2786">
            <v>0</v>
          </cell>
          <cell r="W2786">
            <v>0</v>
          </cell>
          <cell r="X2786">
            <v>0</v>
          </cell>
          <cell r="Y2786">
            <v>42</v>
          </cell>
          <cell r="AA2786" t="str">
            <v>39UE</v>
          </cell>
          <cell r="AB2786" t="str">
            <v>Shrewsbury and Atcham</v>
          </cell>
          <cell r="AC2786">
            <v>0</v>
          </cell>
          <cell r="AD2786">
            <v>0</v>
          </cell>
          <cell r="AE2786">
            <v>0</v>
          </cell>
          <cell r="AF2786">
            <v>0</v>
          </cell>
          <cell r="AG2786">
            <v>0</v>
          </cell>
          <cell r="AI2786" t="str">
            <v>39UE</v>
          </cell>
          <cell r="AJ2786" t="str">
            <v>Shrewsbury and Atcham</v>
          </cell>
          <cell r="AK2786">
            <v>0</v>
          </cell>
          <cell r="AL2786">
            <v>0</v>
          </cell>
        </row>
        <row r="2787">
          <cell r="B2787" t="str">
            <v>39UF</v>
          </cell>
          <cell r="C2787" t="str">
            <v>South Shropshire</v>
          </cell>
          <cell r="D2787">
            <v>0</v>
          </cell>
          <cell r="E2787">
            <v>0</v>
          </cell>
          <cell r="F2787">
            <v>0</v>
          </cell>
          <cell r="G2787">
            <v>0</v>
          </cell>
          <cell r="H2787">
            <v>11</v>
          </cell>
          <cell r="I2787">
            <v>0</v>
          </cell>
          <cell r="J2787">
            <v>0</v>
          </cell>
          <cell r="K2787">
            <v>0</v>
          </cell>
          <cell r="L2787">
            <v>11</v>
          </cell>
          <cell r="M2787">
            <v>0</v>
          </cell>
          <cell r="O2787" t="str">
            <v>39UF</v>
          </cell>
          <cell r="P2787" t="str">
            <v>South Shropshire</v>
          </cell>
          <cell r="Q2787">
            <v>0</v>
          </cell>
          <cell r="R2787">
            <v>0</v>
          </cell>
          <cell r="S2787">
            <v>0</v>
          </cell>
          <cell r="T2787">
            <v>0</v>
          </cell>
          <cell r="U2787">
            <v>11</v>
          </cell>
          <cell r="V2787">
            <v>0</v>
          </cell>
          <cell r="W2787">
            <v>0</v>
          </cell>
          <cell r="X2787">
            <v>0</v>
          </cell>
          <cell r="Y2787">
            <v>11</v>
          </cell>
          <cell r="AA2787" t="str">
            <v>39UF</v>
          </cell>
          <cell r="AB2787" t="str">
            <v>South Shropshire</v>
          </cell>
          <cell r="AC2787">
            <v>0</v>
          </cell>
          <cell r="AD2787">
            <v>0</v>
          </cell>
          <cell r="AE2787">
            <v>0</v>
          </cell>
          <cell r="AF2787">
            <v>0</v>
          </cell>
          <cell r="AG2787">
            <v>0</v>
          </cell>
          <cell r="AI2787" t="str">
            <v>39UF</v>
          </cell>
          <cell r="AJ2787" t="str">
            <v>South Shropshire</v>
          </cell>
          <cell r="AK2787">
            <v>0</v>
          </cell>
          <cell r="AL2787">
            <v>0</v>
          </cell>
        </row>
        <row r="2788">
          <cell r="B2788" t="str">
            <v>40UB</v>
          </cell>
          <cell r="C2788" t="str">
            <v>Mendip</v>
          </cell>
          <cell r="D2788">
            <v>0</v>
          </cell>
          <cell r="E2788">
            <v>0</v>
          </cell>
          <cell r="F2788">
            <v>41</v>
          </cell>
          <cell r="G2788">
            <v>8</v>
          </cell>
          <cell r="H2788">
            <v>86</v>
          </cell>
          <cell r="I2788">
            <v>16</v>
          </cell>
          <cell r="J2788">
            <v>0</v>
          </cell>
          <cell r="K2788">
            <v>0</v>
          </cell>
          <cell r="L2788">
            <v>151</v>
          </cell>
          <cell r="M2788">
            <v>0</v>
          </cell>
          <cell r="O2788" t="str">
            <v>40UB</v>
          </cell>
          <cell r="P2788" t="str">
            <v>Mendip</v>
          </cell>
          <cell r="Q2788">
            <v>0</v>
          </cell>
          <cell r="R2788">
            <v>0</v>
          </cell>
          <cell r="S2788">
            <v>41</v>
          </cell>
          <cell r="T2788">
            <v>10</v>
          </cell>
          <cell r="U2788">
            <v>86</v>
          </cell>
          <cell r="V2788">
            <v>16</v>
          </cell>
          <cell r="W2788">
            <v>0</v>
          </cell>
          <cell r="X2788">
            <v>0</v>
          </cell>
          <cell r="Y2788">
            <v>153</v>
          </cell>
          <cell r="AA2788" t="str">
            <v>40UB</v>
          </cell>
          <cell r="AB2788" t="str">
            <v>Mendip</v>
          </cell>
          <cell r="AC2788">
            <v>0</v>
          </cell>
          <cell r="AD2788">
            <v>0</v>
          </cell>
          <cell r="AE2788">
            <v>14</v>
          </cell>
          <cell r="AF2788">
            <v>0</v>
          </cell>
          <cell r="AG2788">
            <v>14</v>
          </cell>
          <cell r="AI2788" t="str">
            <v>40UB</v>
          </cell>
          <cell r="AJ2788" t="str">
            <v>Mendip</v>
          </cell>
          <cell r="AK2788">
            <v>0</v>
          </cell>
          <cell r="AL2788">
            <v>0</v>
          </cell>
        </row>
        <row r="2789">
          <cell r="B2789" t="str">
            <v>40UC</v>
          </cell>
          <cell r="C2789" t="str">
            <v>Sedgemoor</v>
          </cell>
          <cell r="D2789">
            <v>0</v>
          </cell>
          <cell r="E2789">
            <v>0</v>
          </cell>
          <cell r="F2789">
            <v>52</v>
          </cell>
          <cell r="G2789">
            <v>4</v>
          </cell>
          <cell r="H2789">
            <v>108</v>
          </cell>
          <cell r="I2789">
            <v>0</v>
          </cell>
          <cell r="J2789">
            <v>0</v>
          </cell>
          <cell r="K2789">
            <v>0</v>
          </cell>
          <cell r="L2789">
            <v>164</v>
          </cell>
          <cell r="M2789">
            <v>0</v>
          </cell>
          <cell r="O2789" t="str">
            <v>40UC</v>
          </cell>
          <cell r="P2789" t="str">
            <v>Sedgemoor</v>
          </cell>
          <cell r="Q2789">
            <v>0</v>
          </cell>
          <cell r="R2789">
            <v>0</v>
          </cell>
          <cell r="S2789">
            <v>52</v>
          </cell>
          <cell r="T2789">
            <v>4</v>
          </cell>
          <cell r="U2789">
            <v>108</v>
          </cell>
          <cell r="V2789">
            <v>0</v>
          </cell>
          <cell r="W2789">
            <v>0</v>
          </cell>
          <cell r="X2789">
            <v>0</v>
          </cell>
          <cell r="Y2789">
            <v>164</v>
          </cell>
          <cell r="AA2789" t="str">
            <v>40UC</v>
          </cell>
          <cell r="AB2789" t="str">
            <v>Sedgemoor</v>
          </cell>
          <cell r="AC2789">
            <v>0</v>
          </cell>
          <cell r="AD2789">
            <v>0</v>
          </cell>
          <cell r="AE2789">
            <v>49</v>
          </cell>
          <cell r="AF2789">
            <v>0</v>
          </cell>
          <cell r="AG2789">
            <v>49</v>
          </cell>
          <cell r="AI2789" t="str">
            <v>40UC</v>
          </cell>
          <cell r="AJ2789" t="str">
            <v>Sedgemoor</v>
          </cell>
          <cell r="AK2789">
            <v>0</v>
          </cell>
          <cell r="AL2789">
            <v>0</v>
          </cell>
        </row>
        <row r="2790">
          <cell r="B2790" t="str">
            <v>40UD</v>
          </cell>
          <cell r="C2790" t="str">
            <v>South Somerset</v>
          </cell>
          <cell r="D2790">
            <v>0</v>
          </cell>
          <cell r="E2790">
            <v>0</v>
          </cell>
          <cell r="F2790">
            <v>28</v>
          </cell>
          <cell r="G2790">
            <v>24</v>
          </cell>
          <cell r="H2790">
            <v>190</v>
          </cell>
          <cell r="I2790">
            <v>45</v>
          </cell>
          <cell r="J2790">
            <v>0</v>
          </cell>
          <cell r="K2790">
            <v>0</v>
          </cell>
          <cell r="L2790">
            <v>287</v>
          </cell>
          <cell r="M2790">
            <v>0</v>
          </cell>
          <cell r="O2790" t="str">
            <v>40UD</v>
          </cell>
          <cell r="P2790" t="str">
            <v>South Somerset</v>
          </cell>
          <cell r="Q2790">
            <v>0</v>
          </cell>
          <cell r="R2790">
            <v>0</v>
          </cell>
          <cell r="S2790">
            <v>28</v>
          </cell>
          <cell r="T2790">
            <v>23</v>
          </cell>
          <cell r="U2790">
            <v>190</v>
          </cell>
          <cell r="V2790">
            <v>45</v>
          </cell>
          <cell r="W2790">
            <v>0</v>
          </cell>
          <cell r="X2790">
            <v>0</v>
          </cell>
          <cell r="Y2790">
            <v>286</v>
          </cell>
          <cell r="AA2790" t="str">
            <v>40UD</v>
          </cell>
          <cell r="AB2790" t="str">
            <v>South Somerset</v>
          </cell>
          <cell r="AC2790">
            <v>0</v>
          </cell>
          <cell r="AD2790">
            <v>3</v>
          </cell>
          <cell r="AE2790">
            <v>0</v>
          </cell>
          <cell r="AF2790">
            <v>3</v>
          </cell>
          <cell r="AG2790">
            <v>6</v>
          </cell>
          <cell r="AI2790" t="str">
            <v>40UD</v>
          </cell>
          <cell r="AJ2790" t="str">
            <v>South Somerset</v>
          </cell>
          <cell r="AK2790">
            <v>0</v>
          </cell>
          <cell r="AL2790">
            <v>0</v>
          </cell>
        </row>
        <row r="2791">
          <cell r="B2791" t="str">
            <v>40UE</v>
          </cell>
          <cell r="C2791" t="str">
            <v>Taunton Deane</v>
          </cell>
          <cell r="D2791">
            <v>0</v>
          </cell>
          <cell r="E2791">
            <v>0</v>
          </cell>
          <cell r="F2791">
            <v>36</v>
          </cell>
          <cell r="G2791">
            <v>11</v>
          </cell>
          <cell r="H2791">
            <v>51</v>
          </cell>
          <cell r="I2791">
            <v>0</v>
          </cell>
          <cell r="J2791">
            <v>0</v>
          </cell>
          <cell r="K2791">
            <v>0</v>
          </cell>
          <cell r="L2791">
            <v>98</v>
          </cell>
          <cell r="M2791">
            <v>0</v>
          </cell>
          <cell r="O2791" t="str">
            <v>40UE</v>
          </cell>
          <cell r="P2791" t="str">
            <v>Taunton Deane</v>
          </cell>
          <cell r="Q2791">
            <v>0</v>
          </cell>
          <cell r="R2791">
            <v>0</v>
          </cell>
          <cell r="S2791">
            <v>36</v>
          </cell>
          <cell r="T2791">
            <v>13</v>
          </cell>
          <cell r="U2791">
            <v>51</v>
          </cell>
          <cell r="V2791">
            <v>0</v>
          </cell>
          <cell r="W2791">
            <v>0</v>
          </cell>
          <cell r="X2791">
            <v>0</v>
          </cell>
          <cell r="Y2791">
            <v>100</v>
          </cell>
          <cell r="AA2791" t="str">
            <v>40UE</v>
          </cell>
          <cell r="AB2791" t="str">
            <v>Taunton Deane</v>
          </cell>
          <cell r="AC2791">
            <v>0</v>
          </cell>
          <cell r="AD2791">
            <v>0</v>
          </cell>
          <cell r="AE2791">
            <v>0</v>
          </cell>
          <cell r="AF2791">
            <v>0</v>
          </cell>
          <cell r="AG2791">
            <v>0</v>
          </cell>
          <cell r="AI2791" t="str">
            <v>40UE</v>
          </cell>
          <cell r="AJ2791" t="str">
            <v>Taunton Deane</v>
          </cell>
          <cell r="AK2791">
            <v>0</v>
          </cell>
          <cell r="AL2791">
            <v>0</v>
          </cell>
        </row>
        <row r="2792">
          <cell r="B2792" t="str">
            <v>40UF</v>
          </cell>
          <cell r="C2792" t="str">
            <v>West Somerset</v>
          </cell>
          <cell r="D2792">
            <v>0</v>
          </cell>
          <cell r="E2792">
            <v>0</v>
          </cell>
          <cell r="F2792">
            <v>0</v>
          </cell>
          <cell r="G2792">
            <v>2</v>
          </cell>
          <cell r="H2792">
            <v>30</v>
          </cell>
          <cell r="I2792">
            <v>0</v>
          </cell>
          <cell r="J2792">
            <v>0</v>
          </cell>
          <cell r="K2792">
            <v>0</v>
          </cell>
          <cell r="L2792">
            <v>32</v>
          </cell>
          <cell r="M2792">
            <v>0</v>
          </cell>
          <cell r="O2792" t="str">
            <v>40UF</v>
          </cell>
          <cell r="P2792" t="str">
            <v>West Somerset</v>
          </cell>
          <cell r="Q2792">
            <v>0</v>
          </cell>
          <cell r="R2792">
            <v>0</v>
          </cell>
          <cell r="S2792">
            <v>0</v>
          </cell>
          <cell r="T2792">
            <v>2</v>
          </cell>
          <cell r="U2792">
            <v>30</v>
          </cell>
          <cell r="V2792">
            <v>0</v>
          </cell>
          <cell r="W2792">
            <v>0</v>
          </cell>
          <cell r="X2792">
            <v>0</v>
          </cell>
          <cell r="Y2792">
            <v>32</v>
          </cell>
          <cell r="AA2792" t="str">
            <v>40UF</v>
          </cell>
          <cell r="AB2792" t="str">
            <v>West Somerset</v>
          </cell>
          <cell r="AC2792">
            <v>0</v>
          </cell>
          <cell r="AD2792">
            <v>0</v>
          </cell>
          <cell r="AE2792">
            <v>0</v>
          </cell>
          <cell r="AF2792">
            <v>0</v>
          </cell>
          <cell r="AG2792">
            <v>0</v>
          </cell>
          <cell r="AI2792" t="str">
            <v>40UF</v>
          </cell>
          <cell r="AJ2792" t="str">
            <v>West Somerset</v>
          </cell>
          <cell r="AK2792">
            <v>0</v>
          </cell>
          <cell r="AL2792">
            <v>0</v>
          </cell>
        </row>
        <row r="2793">
          <cell r="B2793" t="str">
            <v>41UB</v>
          </cell>
          <cell r="C2793" t="str">
            <v>Cannock Chase</v>
          </cell>
          <cell r="D2793">
            <v>0</v>
          </cell>
          <cell r="E2793">
            <v>2</v>
          </cell>
          <cell r="F2793">
            <v>39</v>
          </cell>
          <cell r="G2793">
            <v>1</v>
          </cell>
          <cell r="H2793">
            <v>74</v>
          </cell>
          <cell r="I2793">
            <v>32</v>
          </cell>
          <cell r="J2793">
            <v>0</v>
          </cell>
          <cell r="K2793">
            <v>0</v>
          </cell>
          <cell r="L2793">
            <v>148</v>
          </cell>
          <cell r="M2793">
            <v>0</v>
          </cell>
          <cell r="O2793" t="str">
            <v>41UB</v>
          </cell>
          <cell r="P2793" t="str">
            <v>Cannock Chase</v>
          </cell>
          <cell r="Q2793">
            <v>0</v>
          </cell>
          <cell r="R2793">
            <v>2</v>
          </cell>
          <cell r="S2793">
            <v>39</v>
          </cell>
          <cell r="T2793">
            <v>2</v>
          </cell>
          <cell r="U2793">
            <v>74</v>
          </cell>
          <cell r="V2793">
            <v>32</v>
          </cell>
          <cell r="W2793">
            <v>0</v>
          </cell>
          <cell r="X2793">
            <v>0</v>
          </cell>
          <cell r="Y2793">
            <v>149</v>
          </cell>
          <cell r="AA2793" t="str">
            <v>41UB</v>
          </cell>
          <cell r="AB2793" t="str">
            <v>Cannock Chase</v>
          </cell>
          <cell r="AC2793">
            <v>0</v>
          </cell>
          <cell r="AD2793">
            <v>0</v>
          </cell>
          <cell r="AE2793">
            <v>0</v>
          </cell>
          <cell r="AF2793">
            <v>0</v>
          </cell>
          <cell r="AG2793">
            <v>0</v>
          </cell>
          <cell r="AI2793" t="str">
            <v>41UB</v>
          </cell>
          <cell r="AJ2793" t="str">
            <v>Cannock Chase</v>
          </cell>
          <cell r="AK2793">
            <v>0</v>
          </cell>
          <cell r="AL2793">
            <v>0</v>
          </cell>
        </row>
        <row r="2794">
          <cell r="B2794" t="str">
            <v>41UC</v>
          </cell>
          <cell r="C2794" t="str">
            <v>East Staffordshire</v>
          </cell>
          <cell r="D2794">
            <v>7</v>
          </cell>
          <cell r="E2794">
            <v>2</v>
          </cell>
          <cell r="F2794">
            <v>30</v>
          </cell>
          <cell r="G2794">
            <v>4</v>
          </cell>
          <cell r="H2794">
            <v>24</v>
          </cell>
          <cell r="I2794">
            <v>26</v>
          </cell>
          <cell r="J2794">
            <v>1</v>
          </cell>
          <cell r="K2794">
            <v>0</v>
          </cell>
          <cell r="L2794">
            <v>94</v>
          </cell>
          <cell r="M2794">
            <v>1</v>
          </cell>
          <cell r="O2794" t="str">
            <v>41UC</v>
          </cell>
          <cell r="P2794" t="str">
            <v>East Staffordshire</v>
          </cell>
          <cell r="Q2794">
            <v>7</v>
          </cell>
          <cell r="R2794">
            <v>2</v>
          </cell>
          <cell r="S2794">
            <v>30</v>
          </cell>
          <cell r="T2794">
            <v>4</v>
          </cell>
          <cell r="U2794">
            <v>24</v>
          </cell>
          <cell r="V2794">
            <v>26</v>
          </cell>
          <cell r="W2794">
            <v>1</v>
          </cell>
          <cell r="X2794">
            <v>0</v>
          </cell>
          <cell r="Y2794">
            <v>94</v>
          </cell>
          <cell r="AA2794" t="str">
            <v>41UC</v>
          </cell>
          <cell r="AB2794" t="str">
            <v>East Staffordshire</v>
          </cell>
          <cell r="AC2794">
            <v>0</v>
          </cell>
          <cell r="AD2794">
            <v>0</v>
          </cell>
          <cell r="AE2794">
            <v>0</v>
          </cell>
          <cell r="AF2794">
            <v>0</v>
          </cell>
          <cell r="AG2794">
            <v>0</v>
          </cell>
          <cell r="AI2794" t="str">
            <v>41UC</v>
          </cell>
          <cell r="AJ2794" t="str">
            <v>East Staffordshire</v>
          </cell>
          <cell r="AK2794">
            <v>0</v>
          </cell>
          <cell r="AL2794">
            <v>0</v>
          </cell>
        </row>
        <row r="2795">
          <cell r="B2795" t="str">
            <v>41UD</v>
          </cell>
          <cell r="C2795" t="str">
            <v>Lichfield</v>
          </cell>
          <cell r="D2795">
            <v>0</v>
          </cell>
          <cell r="E2795">
            <v>1</v>
          </cell>
          <cell r="F2795">
            <v>28</v>
          </cell>
          <cell r="G2795">
            <v>4</v>
          </cell>
          <cell r="H2795">
            <v>0</v>
          </cell>
          <cell r="I2795">
            <v>0</v>
          </cell>
          <cell r="J2795">
            <v>0</v>
          </cell>
          <cell r="K2795">
            <v>0</v>
          </cell>
          <cell r="L2795">
            <v>33</v>
          </cell>
          <cell r="M2795">
            <v>0</v>
          </cell>
          <cell r="O2795" t="str">
            <v>41UD</v>
          </cell>
          <cell r="P2795" t="str">
            <v>Lichfield</v>
          </cell>
          <cell r="Q2795">
            <v>0</v>
          </cell>
          <cell r="R2795">
            <v>1</v>
          </cell>
          <cell r="S2795">
            <v>28</v>
          </cell>
          <cell r="T2795">
            <v>4</v>
          </cell>
          <cell r="U2795">
            <v>0</v>
          </cell>
          <cell r="V2795">
            <v>0</v>
          </cell>
          <cell r="W2795">
            <v>0</v>
          </cell>
          <cell r="X2795">
            <v>0</v>
          </cell>
          <cell r="Y2795">
            <v>33</v>
          </cell>
          <cell r="AA2795" t="str">
            <v>41UD</v>
          </cell>
          <cell r="AB2795" t="str">
            <v>Lichfield</v>
          </cell>
          <cell r="AC2795">
            <v>0</v>
          </cell>
          <cell r="AD2795">
            <v>0</v>
          </cell>
          <cell r="AE2795">
            <v>0</v>
          </cell>
          <cell r="AF2795">
            <v>0</v>
          </cell>
          <cell r="AG2795">
            <v>0</v>
          </cell>
          <cell r="AI2795" t="str">
            <v>41UD</v>
          </cell>
          <cell r="AJ2795" t="str">
            <v>Lichfield</v>
          </cell>
          <cell r="AK2795">
            <v>0</v>
          </cell>
          <cell r="AL2795">
            <v>0</v>
          </cell>
        </row>
        <row r="2796">
          <cell r="B2796" t="str">
            <v>41UE</v>
          </cell>
          <cell r="C2796" t="str">
            <v>Newcastle-under-Lyme</v>
          </cell>
          <cell r="D2796">
            <v>0</v>
          </cell>
          <cell r="E2796">
            <v>4</v>
          </cell>
          <cell r="F2796">
            <v>31</v>
          </cell>
          <cell r="G2796">
            <v>0</v>
          </cell>
          <cell r="H2796">
            <v>45</v>
          </cell>
          <cell r="I2796">
            <v>0</v>
          </cell>
          <cell r="J2796">
            <v>1</v>
          </cell>
          <cell r="K2796">
            <v>0</v>
          </cell>
          <cell r="L2796">
            <v>81</v>
          </cell>
          <cell r="M2796">
            <v>1</v>
          </cell>
          <cell r="O2796" t="str">
            <v>41UE</v>
          </cell>
          <cell r="P2796" t="str">
            <v>Newcastle-under-Lyme</v>
          </cell>
          <cell r="Q2796">
            <v>0</v>
          </cell>
          <cell r="R2796">
            <v>4</v>
          </cell>
          <cell r="S2796">
            <v>31</v>
          </cell>
          <cell r="T2796">
            <v>0</v>
          </cell>
          <cell r="U2796">
            <v>45</v>
          </cell>
          <cell r="V2796">
            <v>0</v>
          </cell>
          <cell r="W2796">
            <v>1</v>
          </cell>
          <cell r="X2796">
            <v>0</v>
          </cell>
          <cell r="Y2796">
            <v>81</v>
          </cell>
          <cell r="AA2796" t="str">
            <v>41UE</v>
          </cell>
          <cell r="AB2796" t="str">
            <v>Newcastle-under-Lyme</v>
          </cell>
          <cell r="AC2796">
            <v>0</v>
          </cell>
          <cell r="AD2796">
            <v>0</v>
          </cell>
          <cell r="AE2796">
            <v>0</v>
          </cell>
          <cell r="AF2796">
            <v>0</v>
          </cell>
          <cell r="AG2796">
            <v>0</v>
          </cell>
          <cell r="AI2796" t="str">
            <v>41UE</v>
          </cell>
          <cell r="AJ2796" t="str">
            <v>Newcastle-under-Lyme</v>
          </cell>
          <cell r="AK2796">
            <v>0</v>
          </cell>
          <cell r="AL2796">
            <v>0</v>
          </cell>
        </row>
        <row r="2797">
          <cell r="B2797" t="str">
            <v>41UF</v>
          </cell>
          <cell r="C2797" t="str">
            <v>South Staffordshire</v>
          </cell>
          <cell r="D2797">
            <v>0</v>
          </cell>
          <cell r="E2797">
            <v>2</v>
          </cell>
          <cell r="F2797">
            <v>8</v>
          </cell>
          <cell r="G2797">
            <v>1</v>
          </cell>
          <cell r="H2797">
            <v>62</v>
          </cell>
          <cell r="I2797">
            <v>9</v>
          </cell>
          <cell r="J2797">
            <v>0</v>
          </cell>
          <cell r="K2797">
            <v>0</v>
          </cell>
          <cell r="L2797">
            <v>82</v>
          </cell>
          <cell r="M2797">
            <v>0</v>
          </cell>
          <cell r="O2797" t="str">
            <v>41UF</v>
          </cell>
          <cell r="P2797" t="str">
            <v>South Staffordshire</v>
          </cell>
          <cell r="Q2797">
            <v>0</v>
          </cell>
          <cell r="R2797">
            <v>2</v>
          </cell>
          <cell r="S2797">
            <v>8</v>
          </cell>
          <cell r="T2797">
            <v>0</v>
          </cell>
          <cell r="U2797">
            <v>62</v>
          </cell>
          <cell r="V2797">
            <v>9</v>
          </cell>
          <cell r="W2797">
            <v>0</v>
          </cell>
          <cell r="X2797">
            <v>0</v>
          </cell>
          <cell r="Y2797">
            <v>81</v>
          </cell>
          <cell r="AA2797" t="str">
            <v>41UF</v>
          </cell>
          <cell r="AB2797" t="str">
            <v>South Staffordshire</v>
          </cell>
          <cell r="AC2797">
            <v>0</v>
          </cell>
          <cell r="AD2797">
            <v>0</v>
          </cell>
          <cell r="AE2797">
            <v>0</v>
          </cell>
          <cell r="AF2797">
            <v>0</v>
          </cell>
          <cell r="AG2797">
            <v>0</v>
          </cell>
          <cell r="AI2797" t="str">
            <v>41UF</v>
          </cell>
          <cell r="AJ2797" t="str">
            <v>South Staffordshire</v>
          </cell>
          <cell r="AK2797">
            <v>0</v>
          </cell>
          <cell r="AL2797">
            <v>0</v>
          </cell>
        </row>
        <row r="2798">
          <cell r="B2798" t="str">
            <v>41UG</v>
          </cell>
          <cell r="C2798" t="str">
            <v>Stafford</v>
          </cell>
          <cell r="D2798">
            <v>0</v>
          </cell>
          <cell r="E2798">
            <v>8</v>
          </cell>
          <cell r="F2798">
            <v>7</v>
          </cell>
          <cell r="G2798">
            <v>10</v>
          </cell>
          <cell r="H2798">
            <v>32</v>
          </cell>
          <cell r="I2798">
            <v>6</v>
          </cell>
          <cell r="J2798">
            <v>0</v>
          </cell>
          <cell r="K2798">
            <v>0</v>
          </cell>
          <cell r="L2798">
            <v>63</v>
          </cell>
          <cell r="M2798">
            <v>0</v>
          </cell>
          <cell r="O2798" t="str">
            <v>41UG</v>
          </cell>
          <cell r="P2798" t="str">
            <v>Stafford</v>
          </cell>
          <cell r="Q2798">
            <v>0</v>
          </cell>
          <cell r="R2798">
            <v>8</v>
          </cell>
          <cell r="S2798">
            <v>7</v>
          </cell>
          <cell r="T2798">
            <v>9</v>
          </cell>
          <cell r="U2798">
            <v>32</v>
          </cell>
          <cell r="V2798">
            <v>6</v>
          </cell>
          <cell r="W2798">
            <v>0</v>
          </cell>
          <cell r="X2798">
            <v>0</v>
          </cell>
          <cell r="Y2798">
            <v>62</v>
          </cell>
          <cell r="AA2798" t="str">
            <v>41UG</v>
          </cell>
          <cell r="AB2798" t="str">
            <v>Stafford</v>
          </cell>
          <cell r="AC2798">
            <v>0</v>
          </cell>
          <cell r="AD2798">
            <v>0</v>
          </cell>
          <cell r="AE2798">
            <v>0</v>
          </cell>
          <cell r="AF2798">
            <v>0</v>
          </cell>
          <cell r="AG2798">
            <v>0</v>
          </cell>
          <cell r="AI2798" t="str">
            <v>41UG</v>
          </cell>
          <cell r="AJ2798" t="str">
            <v>Stafford</v>
          </cell>
          <cell r="AK2798">
            <v>0</v>
          </cell>
          <cell r="AL2798">
            <v>0</v>
          </cell>
        </row>
        <row r="2799">
          <cell r="B2799" t="str">
            <v>41UH</v>
          </cell>
          <cell r="C2799" t="str">
            <v>Staffordshire Moorlands</v>
          </cell>
          <cell r="D2799">
            <v>0</v>
          </cell>
          <cell r="E2799">
            <v>2</v>
          </cell>
          <cell r="F2799">
            <v>2</v>
          </cell>
          <cell r="G2799">
            <v>3</v>
          </cell>
          <cell r="H2799">
            <v>11</v>
          </cell>
          <cell r="I2799">
            <v>0</v>
          </cell>
          <cell r="J2799">
            <v>0</v>
          </cell>
          <cell r="K2799">
            <v>0</v>
          </cell>
          <cell r="L2799">
            <v>18</v>
          </cell>
          <cell r="M2799">
            <v>0</v>
          </cell>
          <cell r="O2799" t="str">
            <v>41UH</v>
          </cell>
          <cell r="P2799" t="str">
            <v>Staffordshire Moorlands</v>
          </cell>
          <cell r="Q2799">
            <v>0</v>
          </cell>
          <cell r="R2799">
            <v>2</v>
          </cell>
          <cell r="S2799">
            <v>2</v>
          </cell>
          <cell r="T2799">
            <v>2</v>
          </cell>
          <cell r="U2799">
            <v>11</v>
          </cell>
          <cell r="V2799">
            <v>0</v>
          </cell>
          <cell r="W2799">
            <v>0</v>
          </cell>
          <cell r="X2799">
            <v>0</v>
          </cell>
          <cell r="Y2799">
            <v>17</v>
          </cell>
          <cell r="AA2799" t="str">
            <v>41UH</v>
          </cell>
          <cell r="AB2799" t="str">
            <v>Staffordshire Moorlands</v>
          </cell>
          <cell r="AC2799">
            <v>0</v>
          </cell>
          <cell r="AD2799">
            <v>0</v>
          </cell>
          <cell r="AE2799">
            <v>0</v>
          </cell>
          <cell r="AF2799">
            <v>0</v>
          </cell>
          <cell r="AG2799">
            <v>0</v>
          </cell>
          <cell r="AI2799" t="str">
            <v>41UH</v>
          </cell>
          <cell r="AJ2799" t="str">
            <v>Staffordshire Moorlands</v>
          </cell>
          <cell r="AK2799">
            <v>0</v>
          </cell>
          <cell r="AL2799">
            <v>0</v>
          </cell>
        </row>
        <row r="2800">
          <cell r="B2800" t="str">
            <v>41UK</v>
          </cell>
          <cell r="C2800" t="str">
            <v>Tamworth</v>
          </cell>
          <cell r="D2800">
            <v>0</v>
          </cell>
          <cell r="E2800">
            <v>0</v>
          </cell>
          <cell r="F2800">
            <v>26</v>
          </cell>
          <cell r="G2800">
            <v>5</v>
          </cell>
          <cell r="H2800">
            <v>40</v>
          </cell>
          <cell r="I2800">
            <v>0</v>
          </cell>
          <cell r="J2800">
            <v>0</v>
          </cell>
          <cell r="K2800">
            <v>0</v>
          </cell>
          <cell r="L2800">
            <v>71</v>
          </cell>
          <cell r="M2800">
            <v>0</v>
          </cell>
          <cell r="O2800" t="str">
            <v>41UK</v>
          </cell>
          <cell r="P2800" t="str">
            <v>Tamworth</v>
          </cell>
          <cell r="Q2800">
            <v>0</v>
          </cell>
          <cell r="R2800">
            <v>0</v>
          </cell>
          <cell r="S2800">
            <v>26</v>
          </cell>
          <cell r="T2800">
            <v>5</v>
          </cell>
          <cell r="U2800">
            <v>40</v>
          </cell>
          <cell r="V2800">
            <v>0</v>
          </cell>
          <cell r="W2800">
            <v>0</v>
          </cell>
          <cell r="X2800">
            <v>0</v>
          </cell>
          <cell r="Y2800">
            <v>71</v>
          </cell>
          <cell r="AA2800" t="str">
            <v>41UK</v>
          </cell>
          <cell r="AB2800" t="str">
            <v>Tamworth</v>
          </cell>
          <cell r="AC2800">
            <v>0</v>
          </cell>
          <cell r="AD2800">
            <v>0</v>
          </cell>
          <cell r="AE2800">
            <v>0</v>
          </cell>
          <cell r="AF2800">
            <v>0</v>
          </cell>
          <cell r="AG2800">
            <v>0</v>
          </cell>
          <cell r="AI2800" t="str">
            <v>41UK</v>
          </cell>
          <cell r="AJ2800" t="str">
            <v>Tamworth</v>
          </cell>
          <cell r="AK2800">
            <v>0</v>
          </cell>
          <cell r="AL2800">
            <v>0</v>
          </cell>
        </row>
        <row r="2801">
          <cell r="B2801" t="str">
            <v>42UB</v>
          </cell>
          <cell r="C2801" t="str">
            <v>Babergh</v>
          </cell>
          <cell r="D2801">
            <v>0</v>
          </cell>
          <cell r="E2801">
            <v>0</v>
          </cell>
          <cell r="F2801">
            <v>21</v>
          </cell>
          <cell r="G2801">
            <v>2</v>
          </cell>
          <cell r="H2801">
            <v>36</v>
          </cell>
          <cell r="I2801">
            <v>16</v>
          </cell>
          <cell r="J2801">
            <v>0</v>
          </cell>
          <cell r="K2801">
            <v>0</v>
          </cell>
          <cell r="L2801">
            <v>75</v>
          </cell>
          <cell r="M2801">
            <v>0</v>
          </cell>
          <cell r="O2801" t="str">
            <v>42UB</v>
          </cell>
          <cell r="P2801" t="str">
            <v>Babergh</v>
          </cell>
          <cell r="Q2801">
            <v>0</v>
          </cell>
          <cell r="R2801">
            <v>0</v>
          </cell>
          <cell r="S2801">
            <v>21</v>
          </cell>
          <cell r="T2801">
            <v>1</v>
          </cell>
          <cell r="U2801">
            <v>36</v>
          </cell>
          <cell r="V2801">
            <v>16</v>
          </cell>
          <cell r="W2801">
            <v>0</v>
          </cell>
          <cell r="X2801">
            <v>0</v>
          </cell>
          <cell r="Y2801">
            <v>74</v>
          </cell>
          <cell r="AA2801" t="str">
            <v>42UB</v>
          </cell>
          <cell r="AB2801" t="str">
            <v>Babergh</v>
          </cell>
          <cell r="AC2801">
            <v>0</v>
          </cell>
          <cell r="AD2801">
            <v>0</v>
          </cell>
          <cell r="AE2801">
            <v>11</v>
          </cell>
          <cell r="AF2801">
            <v>0</v>
          </cell>
          <cell r="AG2801">
            <v>11</v>
          </cell>
          <cell r="AI2801" t="str">
            <v>42UB</v>
          </cell>
          <cell r="AJ2801" t="str">
            <v>Babergh</v>
          </cell>
          <cell r="AK2801">
            <v>0</v>
          </cell>
          <cell r="AL2801">
            <v>0</v>
          </cell>
        </row>
        <row r="2802">
          <cell r="B2802" t="str">
            <v>42UC</v>
          </cell>
          <cell r="C2802" t="str">
            <v>Forest Heath</v>
          </cell>
          <cell r="D2802">
            <v>0</v>
          </cell>
          <cell r="E2802">
            <v>0</v>
          </cell>
          <cell r="F2802">
            <v>51</v>
          </cell>
          <cell r="G2802">
            <v>16</v>
          </cell>
          <cell r="H2802">
            <v>162</v>
          </cell>
          <cell r="I2802">
            <v>10</v>
          </cell>
          <cell r="J2802">
            <v>0</v>
          </cell>
          <cell r="K2802">
            <v>0</v>
          </cell>
          <cell r="L2802">
            <v>239</v>
          </cell>
          <cell r="M2802">
            <v>0</v>
          </cell>
          <cell r="O2802" t="str">
            <v>42UC</v>
          </cell>
          <cell r="P2802" t="str">
            <v>Forest Heath</v>
          </cell>
          <cell r="Q2802">
            <v>0</v>
          </cell>
          <cell r="R2802">
            <v>0</v>
          </cell>
          <cell r="S2802">
            <v>51</v>
          </cell>
          <cell r="T2802">
            <v>15</v>
          </cell>
          <cell r="U2802">
            <v>162</v>
          </cell>
          <cell r="V2802">
            <v>10</v>
          </cell>
          <cell r="W2802">
            <v>0</v>
          </cell>
          <cell r="X2802">
            <v>0</v>
          </cell>
          <cell r="Y2802">
            <v>238</v>
          </cell>
          <cell r="AA2802" t="str">
            <v>42UC</v>
          </cell>
          <cell r="AB2802" t="str">
            <v>Forest Heath</v>
          </cell>
          <cell r="AC2802">
            <v>0</v>
          </cell>
          <cell r="AD2802">
            <v>0</v>
          </cell>
          <cell r="AE2802">
            <v>15</v>
          </cell>
          <cell r="AF2802">
            <v>0</v>
          </cell>
          <cell r="AG2802">
            <v>15</v>
          </cell>
          <cell r="AI2802" t="str">
            <v>42UC</v>
          </cell>
          <cell r="AJ2802" t="str">
            <v>Forest Heath</v>
          </cell>
          <cell r="AK2802">
            <v>0</v>
          </cell>
          <cell r="AL2802">
            <v>0</v>
          </cell>
        </row>
        <row r="2803">
          <cell r="B2803" t="str">
            <v>42UD</v>
          </cell>
          <cell r="C2803" t="str">
            <v>Ipswich</v>
          </cell>
          <cell r="D2803">
            <v>16</v>
          </cell>
          <cell r="E2803">
            <v>0</v>
          </cell>
          <cell r="F2803">
            <v>51</v>
          </cell>
          <cell r="G2803">
            <v>13</v>
          </cell>
          <cell r="H2803">
            <v>74</v>
          </cell>
          <cell r="I2803">
            <v>0</v>
          </cell>
          <cell r="J2803">
            <v>0</v>
          </cell>
          <cell r="K2803">
            <v>0</v>
          </cell>
          <cell r="L2803">
            <v>154</v>
          </cell>
          <cell r="M2803">
            <v>0</v>
          </cell>
          <cell r="O2803" t="str">
            <v>42UD</v>
          </cell>
          <cell r="P2803" t="str">
            <v>Ipswich</v>
          </cell>
          <cell r="Q2803">
            <v>16</v>
          </cell>
          <cell r="R2803">
            <v>0</v>
          </cell>
          <cell r="S2803">
            <v>51</v>
          </cell>
          <cell r="T2803">
            <v>11</v>
          </cell>
          <cell r="U2803">
            <v>74</v>
          </cell>
          <cell r="V2803">
            <v>0</v>
          </cell>
          <cell r="W2803">
            <v>0</v>
          </cell>
          <cell r="X2803">
            <v>0</v>
          </cell>
          <cell r="Y2803">
            <v>152</v>
          </cell>
          <cell r="AA2803" t="str">
            <v>42UD</v>
          </cell>
          <cell r="AB2803" t="str">
            <v>Ipswich</v>
          </cell>
          <cell r="AC2803">
            <v>0</v>
          </cell>
          <cell r="AD2803">
            <v>4</v>
          </cell>
          <cell r="AE2803">
            <v>15</v>
          </cell>
          <cell r="AF2803">
            <v>4</v>
          </cell>
          <cell r="AG2803">
            <v>23</v>
          </cell>
          <cell r="AI2803" t="str">
            <v>42UD</v>
          </cell>
          <cell r="AJ2803" t="str">
            <v>Ipswich</v>
          </cell>
          <cell r="AK2803">
            <v>0</v>
          </cell>
          <cell r="AL2803">
            <v>0</v>
          </cell>
        </row>
        <row r="2804">
          <cell r="B2804" t="str">
            <v>42UE</v>
          </cell>
          <cell r="C2804" t="str">
            <v>Mid Suffolk</v>
          </cell>
          <cell r="D2804">
            <v>0</v>
          </cell>
          <cell r="E2804">
            <v>3</v>
          </cell>
          <cell r="F2804">
            <v>23</v>
          </cell>
          <cell r="G2804">
            <v>7</v>
          </cell>
          <cell r="H2804">
            <v>54</v>
          </cell>
          <cell r="I2804">
            <v>0</v>
          </cell>
          <cell r="J2804">
            <v>0</v>
          </cell>
          <cell r="K2804">
            <v>0</v>
          </cell>
          <cell r="L2804">
            <v>87</v>
          </cell>
          <cell r="M2804">
            <v>0</v>
          </cell>
          <cell r="O2804" t="str">
            <v>42UE</v>
          </cell>
          <cell r="P2804" t="str">
            <v>Mid Suffolk</v>
          </cell>
          <cell r="Q2804">
            <v>0</v>
          </cell>
          <cell r="R2804">
            <v>3</v>
          </cell>
          <cell r="S2804">
            <v>23</v>
          </cell>
          <cell r="T2804">
            <v>6</v>
          </cell>
          <cell r="U2804">
            <v>54</v>
          </cell>
          <cell r="V2804">
            <v>0</v>
          </cell>
          <cell r="W2804">
            <v>0</v>
          </cell>
          <cell r="X2804">
            <v>0</v>
          </cell>
          <cell r="Y2804">
            <v>86</v>
          </cell>
          <cell r="AA2804" t="str">
            <v>42UE</v>
          </cell>
          <cell r="AB2804" t="str">
            <v>Mid Suffolk</v>
          </cell>
          <cell r="AC2804">
            <v>0</v>
          </cell>
          <cell r="AD2804">
            <v>0</v>
          </cell>
          <cell r="AE2804">
            <v>0</v>
          </cell>
          <cell r="AF2804">
            <v>0</v>
          </cell>
          <cell r="AG2804">
            <v>0</v>
          </cell>
          <cell r="AI2804" t="str">
            <v>42UE</v>
          </cell>
          <cell r="AJ2804" t="str">
            <v>Mid Suffolk</v>
          </cell>
          <cell r="AK2804">
            <v>0</v>
          </cell>
          <cell r="AL2804">
            <v>0</v>
          </cell>
        </row>
        <row r="2805">
          <cell r="B2805" t="str">
            <v>42UF</v>
          </cell>
          <cell r="C2805" t="str">
            <v>St. Edmundsbury</v>
          </cell>
          <cell r="D2805">
            <v>0</v>
          </cell>
          <cell r="E2805">
            <v>0</v>
          </cell>
          <cell r="F2805">
            <v>11</v>
          </cell>
          <cell r="G2805">
            <v>22</v>
          </cell>
          <cell r="H2805">
            <v>94</v>
          </cell>
          <cell r="I2805">
            <v>0</v>
          </cell>
          <cell r="J2805">
            <v>0</v>
          </cell>
          <cell r="K2805">
            <v>0</v>
          </cell>
          <cell r="L2805">
            <v>127</v>
          </cell>
          <cell r="M2805">
            <v>0</v>
          </cell>
          <cell r="O2805" t="str">
            <v>42UF</v>
          </cell>
          <cell r="P2805" t="str">
            <v>St. Edmundsbury</v>
          </cell>
          <cell r="Q2805">
            <v>0</v>
          </cell>
          <cell r="R2805">
            <v>0</v>
          </cell>
          <cell r="S2805">
            <v>11</v>
          </cell>
          <cell r="T2805">
            <v>24</v>
          </cell>
          <cell r="U2805">
            <v>94</v>
          </cell>
          <cell r="V2805">
            <v>0</v>
          </cell>
          <cell r="W2805">
            <v>0</v>
          </cell>
          <cell r="X2805">
            <v>0</v>
          </cell>
          <cell r="Y2805">
            <v>129</v>
          </cell>
          <cell r="AA2805" t="str">
            <v>42UF</v>
          </cell>
          <cell r="AB2805" t="str">
            <v>St. Edmundsbury</v>
          </cell>
          <cell r="AC2805">
            <v>0</v>
          </cell>
          <cell r="AD2805">
            <v>0</v>
          </cell>
          <cell r="AE2805">
            <v>0</v>
          </cell>
          <cell r="AF2805">
            <v>0</v>
          </cell>
          <cell r="AG2805">
            <v>0</v>
          </cell>
          <cell r="AI2805" t="str">
            <v>42UF</v>
          </cell>
          <cell r="AJ2805" t="str">
            <v>St. Edmundsbury</v>
          </cell>
          <cell r="AK2805">
            <v>0</v>
          </cell>
          <cell r="AL2805">
            <v>0</v>
          </cell>
        </row>
        <row r="2806">
          <cell r="B2806" t="str">
            <v>42UG</v>
          </cell>
          <cell r="C2806" t="str">
            <v>Suffolk Coastal</v>
          </cell>
          <cell r="D2806">
            <v>0</v>
          </cell>
          <cell r="E2806">
            <v>1</v>
          </cell>
          <cell r="F2806">
            <v>15</v>
          </cell>
          <cell r="G2806">
            <v>7</v>
          </cell>
          <cell r="H2806">
            <v>60</v>
          </cell>
          <cell r="I2806">
            <v>7</v>
          </cell>
          <cell r="J2806">
            <v>0</v>
          </cell>
          <cell r="K2806">
            <v>0</v>
          </cell>
          <cell r="L2806">
            <v>90</v>
          </cell>
          <cell r="M2806">
            <v>0</v>
          </cell>
          <cell r="O2806" t="str">
            <v>42UG</v>
          </cell>
          <cell r="P2806" t="str">
            <v>Suffolk Coastal</v>
          </cell>
          <cell r="Q2806">
            <v>0</v>
          </cell>
          <cell r="R2806">
            <v>1</v>
          </cell>
          <cell r="S2806">
            <v>15</v>
          </cell>
          <cell r="T2806">
            <v>9</v>
          </cell>
          <cell r="U2806">
            <v>60</v>
          </cell>
          <cell r="V2806">
            <v>7</v>
          </cell>
          <cell r="W2806">
            <v>0</v>
          </cell>
          <cell r="X2806">
            <v>0</v>
          </cell>
          <cell r="Y2806">
            <v>92</v>
          </cell>
          <cell r="AA2806" t="str">
            <v>42UG</v>
          </cell>
          <cell r="AB2806" t="str">
            <v>Suffolk Coastal</v>
          </cell>
          <cell r="AC2806">
            <v>0</v>
          </cell>
          <cell r="AD2806">
            <v>0</v>
          </cell>
          <cell r="AE2806">
            <v>3</v>
          </cell>
          <cell r="AF2806">
            <v>0</v>
          </cell>
          <cell r="AG2806">
            <v>3</v>
          </cell>
          <cell r="AI2806" t="str">
            <v>42UG</v>
          </cell>
          <cell r="AJ2806" t="str">
            <v>Suffolk Coastal</v>
          </cell>
          <cell r="AK2806">
            <v>0</v>
          </cell>
          <cell r="AL2806">
            <v>0</v>
          </cell>
        </row>
        <row r="2807">
          <cell r="B2807" t="str">
            <v>42UH</v>
          </cell>
          <cell r="C2807" t="str">
            <v>Waveney</v>
          </cell>
          <cell r="D2807">
            <v>1</v>
          </cell>
          <cell r="E2807">
            <v>2</v>
          </cell>
          <cell r="F2807">
            <v>39</v>
          </cell>
          <cell r="G2807">
            <v>8</v>
          </cell>
          <cell r="H2807">
            <v>59</v>
          </cell>
          <cell r="I2807">
            <v>9</v>
          </cell>
          <cell r="J2807">
            <v>0</v>
          </cell>
          <cell r="K2807">
            <v>0</v>
          </cell>
          <cell r="L2807">
            <v>118</v>
          </cell>
          <cell r="M2807">
            <v>0</v>
          </cell>
          <cell r="O2807" t="str">
            <v>42UH</v>
          </cell>
          <cell r="P2807" t="str">
            <v>Waveney</v>
          </cell>
          <cell r="Q2807">
            <v>1</v>
          </cell>
          <cell r="R2807">
            <v>2</v>
          </cell>
          <cell r="S2807">
            <v>39</v>
          </cell>
          <cell r="T2807">
            <v>8</v>
          </cell>
          <cell r="U2807">
            <v>59</v>
          </cell>
          <cell r="V2807">
            <v>9</v>
          </cell>
          <cell r="W2807">
            <v>0</v>
          </cell>
          <cell r="X2807">
            <v>0</v>
          </cell>
          <cell r="Y2807">
            <v>118</v>
          </cell>
          <cell r="AA2807" t="str">
            <v>42UH</v>
          </cell>
          <cell r="AB2807" t="str">
            <v>Waveney</v>
          </cell>
          <cell r="AC2807">
            <v>0</v>
          </cell>
          <cell r="AD2807">
            <v>5</v>
          </cell>
          <cell r="AE2807">
            <v>0</v>
          </cell>
          <cell r="AF2807">
            <v>5</v>
          </cell>
          <cell r="AG2807">
            <v>10</v>
          </cell>
          <cell r="AI2807" t="str">
            <v>42UH</v>
          </cell>
          <cell r="AJ2807" t="str">
            <v>Waveney</v>
          </cell>
          <cell r="AK2807">
            <v>0</v>
          </cell>
          <cell r="AL2807">
            <v>0</v>
          </cell>
        </row>
        <row r="2808">
          <cell r="B2808" t="str">
            <v>43UB</v>
          </cell>
          <cell r="C2808" t="str">
            <v>Elmbridge</v>
          </cell>
          <cell r="D2808">
            <v>0</v>
          </cell>
          <cell r="E2808">
            <v>0</v>
          </cell>
          <cell r="F2808">
            <v>7</v>
          </cell>
          <cell r="G2808">
            <v>9</v>
          </cell>
          <cell r="H2808">
            <v>22</v>
          </cell>
          <cell r="I2808">
            <v>0</v>
          </cell>
          <cell r="J2808">
            <v>1</v>
          </cell>
          <cell r="K2808">
            <v>0</v>
          </cell>
          <cell r="L2808">
            <v>39</v>
          </cell>
          <cell r="M2808">
            <v>1</v>
          </cell>
          <cell r="O2808" t="str">
            <v>43UB</v>
          </cell>
          <cell r="P2808" t="str">
            <v>Elmbridge</v>
          </cell>
          <cell r="Q2808">
            <v>0</v>
          </cell>
          <cell r="R2808">
            <v>0</v>
          </cell>
          <cell r="S2808">
            <v>7</v>
          </cell>
          <cell r="T2808">
            <v>17</v>
          </cell>
          <cell r="U2808">
            <v>22</v>
          </cell>
          <cell r="V2808">
            <v>0</v>
          </cell>
          <cell r="W2808">
            <v>1</v>
          </cell>
          <cell r="X2808">
            <v>0</v>
          </cell>
          <cell r="Y2808">
            <v>47</v>
          </cell>
          <cell r="AA2808" t="str">
            <v>43UB</v>
          </cell>
          <cell r="AB2808" t="str">
            <v>Elmbridge</v>
          </cell>
          <cell r="AC2808">
            <v>0</v>
          </cell>
          <cell r="AD2808">
            <v>0</v>
          </cell>
          <cell r="AE2808">
            <v>0</v>
          </cell>
          <cell r="AF2808">
            <v>0</v>
          </cell>
          <cell r="AG2808">
            <v>0</v>
          </cell>
          <cell r="AI2808" t="str">
            <v>43UB</v>
          </cell>
          <cell r="AJ2808" t="str">
            <v>Elmbridge</v>
          </cell>
          <cell r="AK2808">
            <v>0</v>
          </cell>
          <cell r="AL2808">
            <v>0</v>
          </cell>
        </row>
        <row r="2809">
          <cell r="B2809" t="str">
            <v>43UC</v>
          </cell>
          <cell r="C2809" t="str">
            <v>Epsom and Ewell</v>
          </cell>
          <cell r="D2809">
            <v>0</v>
          </cell>
          <cell r="E2809">
            <v>0</v>
          </cell>
          <cell r="F2809">
            <v>21</v>
          </cell>
          <cell r="G2809">
            <v>14</v>
          </cell>
          <cell r="H2809">
            <v>34</v>
          </cell>
          <cell r="I2809">
            <v>0</v>
          </cell>
          <cell r="J2809">
            <v>0</v>
          </cell>
          <cell r="K2809">
            <v>0</v>
          </cell>
          <cell r="L2809">
            <v>69</v>
          </cell>
          <cell r="M2809">
            <v>0</v>
          </cell>
          <cell r="O2809" t="str">
            <v>43UC</v>
          </cell>
          <cell r="P2809" t="str">
            <v>Epsom and Ewell</v>
          </cell>
          <cell r="Q2809">
            <v>0</v>
          </cell>
          <cell r="R2809">
            <v>0</v>
          </cell>
          <cell r="S2809">
            <v>21</v>
          </cell>
          <cell r="T2809">
            <v>11</v>
          </cell>
          <cell r="U2809">
            <v>34</v>
          </cell>
          <cell r="V2809">
            <v>0</v>
          </cell>
          <cell r="W2809">
            <v>0</v>
          </cell>
          <cell r="X2809">
            <v>0</v>
          </cell>
          <cell r="Y2809">
            <v>66</v>
          </cell>
          <cell r="AA2809" t="str">
            <v>43UC</v>
          </cell>
          <cell r="AB2809" t="str">
            <v>Epsom and Ewell</v>
          </cell>
          <cell r="AC2809">
            <v>0</v>
          </cell>
          <cell r="AD2809">
            <v>0</v>
          </cell>
          <cell r="AE2809">
            <v>0</v>
          </cell>
          <cell r="AF2809">
            <v>0</v>
          </cell>
          <cell r="AG2809">
            <v>0</v>
          </cell>
          <cell r="AI2809" t="str">
            <v>43UC</v>
          </cell>
          <cell r="AJ2809" t="str">
            <v>Epsom and Ewell</v>
          </cell>
          <cell r="AK2809">
            <v>0</v>
          </cell>
          <cell r="AL2809">
            <v>0</v>
          </cell>
        </row>
        <row r="2810">
          <cell r="B2810" t="str">
            <v>43UD</v>
          </cell>
          <cell r="C2810" t="str">
            <v>Guildford</v>
          </cell>
          <cell r="D2810">
            <v>0</v>
          </cell>
          <cell r="E2810">
            <v>0</v>
          </cell>
          <cell r="F2810">
            <v>6</v>
          </cell>
          <cell r="G2810">
            <v>27</v>
          </cell>
          <cell r="H2810">
            <v>31</v>
          </cell>
          <cell r="I2810">
            <v>0</v>
          </cell>
          <cell r="J2810">
            <v>0</v>
          </cell>
          <cell r="K2810">
            <v>0</v>
          </cell>
          <cell r="L2810">
            <v>64</v>
          </cell>
          <cell r="M2810">
            <v>0</v>
          </cell>
          <cell r="O2810" t="str">
            <v>43UD</v>
          </cell>
          <cell r="P2810" t="str">
            <v>Guildford</v>
          </cell>
          <cell r="Q2810">
            <v>0</v>
          </cell>
          <cell r="R2810">
            <v>0</v>
          </cell>
          <cell r="S2810">
            <v>6</v>
          </cell>
          <cell r="T2810">
            <v>16</v>
          </cell>
          <cell r="U2810">
            <v>31</v>
          </cell>
          <cell r="V2810">
            <v>0</v>
          </cell>
          <cell r="W2810">
            <v>0</v>
          </cell>
          <cell r="X2810">
            <v>0</v>
          </cell>
          <cell r="Y2810">
            <v>53</v>
          </cell>
          <cell r="AA2810" t="str">
            <v>43UD</v>
          </cell>
          <cell r="AB2810" t="str">
            <v>Guildford</v>
          </cell>
          <cell r="AC2810">
            <v>0</v>
          </cell>
          <cell r="AD2810">
            <v>0</v>
          </cell>
          <cell r="AE2810">
            <v>0</v>
          </cell>
          <cell r="AF2810">
            <v>0</v>
          </cell>
          <cell r="AG2810">
            <v>0</v>
          </cell>
          <cell r="AI2810" t="str">
            <v>43UD</v>
          </cell>
          <cell r="AJ2810" t="str">
            <v>Guildford</v>
          </cell>
          <cell r="AK2810">
            <v>0</v>
          </cell>
          <cell r="AL2810">
            <v>0</v>
          </cell>
        </row>
        <row r="2811">
          <cell r="B2811" t="str">
            <v>43UE</v>
          </cell>
          <cell r="C2811" t="str">
            <v>Mole Valley</v>
          </cell>
          <cell r="D2811">
            <v>0</v>
          </cell>
          <cell r="E2811">
            <v>1</v>
          </cell>
          <cell r="F2811">
            <v>10</v>
          </cell>
          <cell r="G2811">
            <v>10</v>
          </cell>
          <cell r="H2811">
            <v>37</v>
          </cell>
          <cell r="I2811">
            <v>0</v>
          </cell>
          <cell r="J2811">
            <v>0</v>
          </cell>
          <cell r="K2811">
            <v>0</v>
          </cell>
          <cell r="L2811">
            <v>58</v>
          </cell>
          <cell r="M2811">
            <v>0</v>
          </cell>
          <cell r="O2811" t="str">
            <v>43UE</v>
          </cell>
          <cell r="P2811" t="str">
            <v>Mole Valley</v>
          </cell>
          <cell r="Q2811">
            <v>0</v>
          </cell>
          <cell r="R2811">
            <v>1</v>
          </cell>
          <cell r="S2811">
            <v>10</v>
          </cell>
          <cell r="T2811">
            <v>8</v>
          </cell>
          <cell r="U2811">
            <v>37</v>
          </cell>
          <cell r="V2811">
            <v>0</v>
          </cell>
          <cell r="W2811">
            <v>0</v>
          </cell>
          <cell r="X2811">
            <v>0</v>
          </cell>
          <cell r="Y2811">
            <v>56</v>
          </cell>
          <cell r="AA2811" t="str">
            <v>43UE</v>
          </cell>
          <cell r="AB2811" t="str">
            <v>Mole Valley</v>
          </cell>
          <cell r="AC2811">
            <v>0</v>
          </cell>
          <cell r="AD2811">
            <v>0</v>
          </cell>
          <cell r="AE2811">
            <v>0</v>
          </cell>
          <cell r="AF2811">
            <v>0</v>
          </cell>
          <cell r="AG2811">
            <v>0</v>
          </cell>
          <cell r="AI2811" t="str">
            <v>43UE</v>
          </cell>
          <cell r="AJ2811" t="str">
            <v>Mole Valley</v>
          </cell>
          <cell r="AK2811">
            <v>0</v>
          </cell>
          <cell r="AL2811">
            <v>0</v>
          </cell>
        </row>
        <row r="2812">
          <cell r="B2812" t="str">
            <v>43UF</v>
          </cell>
          <cell r="C2812" t="str">
            <v>Reigate and Banstead</v>
          </cell>
          <cell r="D2812">
            <v>6</v>
          </cell>
          <cell r="E2812">
            <v>1</v>
          </cell>
          <cell r="F2812">
            <v>24</v>
          </cell>
          <cell r="G2812">
            <v>27</v>
          </cell>
          <cell r="H2812">
            <v>65</v>
          </cell>
          <cell r="I2812">
            <v>0</v>
          </cell>
          <cell r="J2812">
            <v>1</v>
          </cell>
          <cell r="K2812">
            <v>0</v>
          </cell>
          <cell r="L2812">
            <v>124</v>
          </cell>
          <cell r="M2812">
            <v>1</v>
          </cell>
          <cell r="O2812" t="str">
            <v>43UF</v>
          </cell>
          <cell r="P2812" t="str">
            <v>Reigate and Banstead</v>
          </cell>
          <cell r="Q2812">
            <v>6</v>
          </cell>
          <cell r="R2812">
            <v>1</v>
          </cell>
          <cell r="S2812">
            <v>24</v>
          </cell>
          <cell r="T2812">
            <v>28</v>
          </cell>
          <cell r="U2812">
            <v>65</v>
          </cell>
          <cell r="V2812">
            <v>0</v>
          </cell>
          <cell r="W2812">
            <v>1</v>
          </cell>
          <cell r="X2812">
            <v>0</v>
          </cell>
          <cell r="Y2812">
            <v>125</v>
          </cell>
          <cell r="AA2812" t="str">
            <v>43UF</v>
          </cell>
          <cell r="AB2812" t="str">
            <v>Reigate and Banstead</v>
          </cell>
          <cell r="AC2812">
            <v>0</v>
          </cell>
          <cell r="AD2812">
            <v>0</v>
          </cell>
          <cell r="AE2812">
            <v>0</v>
          </cell>
          <cell r="AF2812">
            <v>0</v>
          </cell>
          <cell r="AG2812">
            <v>0</v>
          </cell>
          <cell r="AI2812" t="str">
            <v>43UF</v>
          </cell>
          <cell r="AJ2812" t="str">
            <v>Reigate and Banstead</v>
          </cell>
          <cell r="AK2812">
            <v>0</v>
          </cell>
          <cell r="AL2812">
            <v>0</v>
          </cell>
        </row>
        <row r="2813">
          <cell r="B2813" t="str">
            <v>43UG</v>
          </cell>
          <cell r="C2813" t="str">
            <v>Runnymede</v>
          </cell>
          <cell r="D2813">
            <v>0</v>
          </cell>
          <cell r="E2813">
            <v>0</v>
          </cell>
          <cell r="F2813">
            <v>39</v>
          </cell>
          <cell r="G2813">
            <v>16</v>
          </cell>
          <cell r="H2813">
            <v>84</v>
          </cell>
          <cell r="I2813">
            <v>0</v>
          </cell>
          <cell r="J2813">
            <v>0</v>
          </cell>
          <cell r="K2813">
            <v>0</v>
          </cell>
          <cell r="L2813">
            <v>139</v>
          </cell>
          <cell r="M2813">
            <v>0</v>
          </cell>
          <cell r="O2813" t="str">
            <v>43UG</v>
          </cell>
          <cell r="P2813" t="str">
            <v>Runnymede</v>
          </cell>
          <cell r="Q2813">
            <v>0</v>
          </cell>
          <cell r="R2813">
            <v>0</v>
          </cell>
          <cell r="S2813">
            <v>39</v>
          </cell>
          <cell r="T2813">
            <v>15</v>
          </cell>
          <cell r="U2813">
            <v>84</v>
          </cell>
          <cell r="V2813">
            <v>0</v>
          </cell>
          <cell r="W2813">
            <v>0</v>
          </cell>
          <cell r="X2813">
            <v>0</v>
          </cell>
          <cell r="Y2813">
            <v>138</v>
          </cell>
          <cell r="AA2813" t="str">
            <v>43UG</v>
          </cell>
          <cell r="AB2813" t="str">
            <v>Runnymede</v>
          </cell>
          <cell r="AC2813">
            <v>0</v>
          </cell>
          <cell r="AD2813">
            <v>0</v>
          </cell>
          <cell r="AE2813">
            <v>0</v>
          </cell>
          <cell r="AF2813">
            <v>0</v>
          </cell>
          <cell r="AG2813">
            <v>0</v>
          </cell>
          <cell r="AI2813" t="str">
            <v>43UG</v>
          </cell>
          <cell r="AJ2813" t="str">
            <v>Runnymede</v>
          </cell>
          <cell r="AK2813">
            <v>0</v>
          </cell>
          <cell r="AL2813">
            <v>0</v>
          </cell>
        </row>
        <row r="2814">
          <cell r="B2814" t="str">
            <v>43UH</v>
          </cell>
          <cell r="C2814" t="str">
            <v>Spelthorne</v>
          </cell>
          <cell r="D2814">
            <v>0</v>
          </cell>
          <cell r="E2814">
            <v>0</v>
          </cell>
          <cell r="F2814">
            <v>8</v>
          </cell>
          <cell r="G2814">
            <v>17</v>
          </cell>
          <cell r="H2814">
            <v>24</v>
          </cell>
          <cell r="I2814">
            <v>0</v>
          </cell>
          <cell r="J2814">
            <v>0</v>
          </cell>
          <cell r="K2814">
            <v>0</v>
          </cell>
          <cell r="L2814">
            <v>49</v>
          </cell>
          <cell r="M2814">
            <v>0</v>
          </cell>
          <cell r="O2814" t="str">
            <v>43UH</v>
          </cell>
          <cell r="P2814" t="str">
            <v>Spelthorne</v>
          </cell>
          <cell r="Q2814">
            <v>0</v>
          </cell>
          <cell r="R2814">
            <v>0</v>
          </cell>
          <cell r="S2814">
            <v>8</v>
          </cell>
          <cell r="T2814">
            <v>20</v>
          </cell>
          <cell r="U2814">
            <v>24</v>
          </cell>
          <cell r="V2814">
            <v>0</v>
          </cell>
          <cell r="W2814">
            <v>0</v>
          </cell>
          <cell r="X2814">
            <v>0</v>
          </cell>
          <cell r="Y2814">
            <v>52</v>
          </cell>
          <cell r="AA2814" t="str">
            <v>43UH</v>
          </cell>
          <cell r="AB2814" t="str">
            <v>Spelthorne</v>
          </cell>
          <cell r="AC2814">
            <v>0</v>
          </cell>
          <cell r="AD2814">
            <v>0</v>
          </cell>
          <cell r="AE2814">
            <v>0</v>
          </cell>
          <cell r="AF2814">
            <v>0</v>
          </cell>
          <cell r="AG2814">
            <v>0</v>
          </cell>
          <cell r="AI2814" t="str">
            <v>43UH</v>
          </cell>
          <cell r="AJ2814" t="str">
            <v>Spelthorne</v>
          </cell>
          <cell r="AK2814">
            <v>0</v>
          </cell>
          <cell r="AL2814">
            <v>0</v>
          </cell>
        </row>
        <row r="2815">
          <cell r="B2815" t="str">
            <v>43UJ</v>
          </cell>
          <cell r="C2815" t="str">
            <v>Surrey Heath</v>
          </cell>
          <cell r="D2815">
            <v>0</v>
          </cell>
          <cell r="E2815">
            <v>0</v>
          </cell>
          <cell r="F2815">
            <v>0</v>
          </cell>
          <cell r="G2815">
            <v>16</v>
          </cell>
          <cell r="H2815">
            <v>0</v>
          </cell>
          <cell r="I2815">
            <v>0</v>
          </cell>
          <cell r="J2815">
            <v>1</v>
          </cell>
          <cell r="K2815">
            <v>0</v>
          </cell>
          <cell r="L2815">
            <v>17</v>
          </cell>
          <cell r="M2815">
            <v>1</v>
          </cell>
          <cell r="O2815" t="str">
            <v>43UJ</v>
          </cell>
          <cell r="P2815" t="str">
            <v>Surrey Heath</v>
          </cell>
          <cell r="Q2815">
            <v>0</v>
          </cell>
          <cell r="R2815">
            <v>0</v>
          </cell>
          <cell r="S2815">
            <v>0</v>
          </cell>
          <cell r="T2815">
            <v>11</v>
          </cell>
          <cell r="U2815">
            <v>0</v>
          </cell>
          <cell r="V2815">
            <v>0</v>
          </cell>
          <cell r="W2815">
            <v>1</v>
          </cell>
          <cell r="X2815">
            <v>0</v>
          </cell>
          <cell r="Y2815">
            <v>12</v>
          </cell>
          <cell r="AA2815" t="str">
            <v>43UJ</v>
          </cell>
          <cell r="AB2815" t="str">
            <v>Surrey Heath</v>
          </cell>
          <cell r="AC2815">
            <v>0</v>
          </cell>
          <cell r="AD2815">
            <v>0</v>
          </cell>
          <cell r="AE2815">
            <v>0</v>
          </cell>
          <cell r="AF2815">
            <v>0</v>
          </cell>
          <cell r="AG2815">
            <v>0</v>
          </cell>
          <cell r="AI2815" t="str">
            <v>43UJ</v>
          </cell>
          <cell r="AJ2815" t="str">
            <v>Surrey Heath</v>
          </cell>
          <cell r="AK2815">
            <v>0</v>
          </cell>
          <cell r="AL2815">
            <v>0</v>
          </cell>
        </row>
        <row r="2816">
          <cell r="B2816" t="str">
            <v>43UK</v>
          </cell>
          <cell r="C2816" t="str">
            <v>Tandridge</v>
          </cell>
          <cell r="D2816">
            <v>0</v>
          </cell>
          <cell r="E2816">
            <v>0</v>
          </cell>
          <cell r="F2816">
            <v>8</v>
          </cell>
          <cell r="G2816">
            <v>9</v>
          </cell>
          <cell r="H2816">
            <v>0</v>
          </cell>
          <cell r="I2816">
            <v>10</v>
          </cell>
          <cell r="J2816">
            <v>0</v>
          </cell>
          <cell r="K2816">
            <v>0</v>
          </cell>
          <cell r="L2816">
            <v>27</v>
          </cell>
          <cell r="M2816">
            <v>0</v>
          </cell>
          <cell r="O2816" t="str">
            <v>43UK</v>
          </cell>
          <cell r="P2816" t="str">
            <v>Tandridge</v>
          </cell>
          <cell r="Q2816">
            <v>0</v>
          </cell>
          <cell r="R2816">
            <v>0</v>
          </cell>
          <cell r="S2816">
            <v>8</v>
          </cell>
          <cell r="T2816">
            <v>7</v>
          </cell>
          <cell r="U2816">
            <v>0</v>
          </cell>
          <cell r="V2816">
            <v>10</v>
          </cell>
          <cell r="W2816">
            <v>0</v>
          </cell>
          <cell r="X2816">
            <v>0</v>
          </cell>
          <cell r="Y2816">
            <v>25</v>
          </cell>
          <cell r="AA2816" t="str">
            <v>43UK</v>
          </cell>
          <cell r="AB2816" t="str">
            <v>Tandridge</v>
          </cell>
          <cell r="AC2816">
            <v>0</v>
          </cell>
          <cell r="AD2816">
            <v>0</v>
          </cell>
          <cell r="AE2816">
            <v>0</v>
          </cell>
          <cell r="AF2816">
            <v>0</v>
          </cell>
          <cell r="AG2816">
            <v>0</v>
          </cell>
          <cell r="AI2816" t="str">
            <v>43UK</v>
          </cell>
          <cell r="AJ2816" t="str">
            <v>Tandridge</v>
          </cell>
          <cell r="AK2816">
            <v>0</v>
          </cell>
          <cell r="AL2816">
            <v>0</v>
          </cell>
        </row>
        <row r="2817">
          <cell r="B2817" t="str">
            <v>43UL</v>
          </cell>
          <cell r="C2817" t="str">
            <v>Waverley</v>
          </cell>
          <cell r="D2817">
            <v>0</v>
          </cell>
          <cell r="E2817">
            <v>0</v>
          </cell>
          <cell r="F2817">
            <v>10</v>
          </cell>
          <cell r="G2817">
            <v>14</v>
          </cell>
          <cell r="H2817">
            <v>20</v>
          </cell>
          <cell r="I2817">
            <v>0</v>
          </cell>
          <cell r="J2817">
            <v>0</v>
          </cell>
          <cell r="K2817">
            <v>0</v>
          </cell>
          <cell r="L2817">
            <v>44</v>
          </cell>
          <cell r="M2817">
            <v>0</v>
          </cell>
          <cell r="O2817" t="str">
            <v>43UL</v>
          </cell>
          <cell r="P2817" t="str">
            <v>Waverley</v>
          </cell>
          <cell r="Q2817">
            <v>0</v>
          </cell>
          <cell r="R2817">
            <v>0</v>
          </cell>
          <cell r="S2817">
            <v>10</v>
          </cell>
          <cell r="T2817">
            <v>21</v>
          </cell>
          <cell r="U2817">
            <v>20</v>
          </cell>
          <cell r="V2817">
            <v>0</v>
          </cell>
          <cell r="W2817">
            <v>0</v>
          </cell>
          <cell r="X2817">
            <v>0</v>
          </cell>
          <cell r="Y2817">
            <v>51</v>
          </cell>
          <cell r="AA2817" t="str">
            <v>43UL</v>
          </cell>
          <cell r="AB2817" t="str">
            <v>Waverley</v>
          </cell>
          <cell r="AC2817">
            <v>0</v>
          </cell>
          <cell r="AD2817">
            <v>0</v>
          </cell>
          <cell r="AE2817">
            <v>0</v>
          </cell>
          <cell r="AF2817">
            <v>0</v>
          </cell>
          <cell r="AG2817">
            <v>0</v>
          </cell>
          <cell r="AI2817" t="str">
            <v>43UL</v>
          </cell>
          <cell r="AJ2817" t="str">
            <v>Waverley</v>
          </cell>
          <cell r="AK2817">
            <v>0</v>
          </cell>
          <cell r="AL2817">
            <v>0</v>
          </cell>
        </row>
        <row r="2818">
          <cell r="B2818" t="str">
            <v>43UM</v>
          </cell>
          <cell r="C2818" t="str">
            <v>Woking</v>
          </cell>
          <cell r="D2818">
            <v>0</v>
          </cell>
          <cell r="E2818">
            <v>1</v>
          </cell>
          <cell r="F2818">
            <v>0</v>
          </cell>
          <cell r="G2818">
            <v>20</v>
          </cell>
          <cell r="H2818">
            <v>21</v>
          </cell>
          <cell r="I2818">
            <v>0</v>
          </cell>
          <cell r="J2818">
            <v>0</v>
          </cell>
          <cell r="K2818">
            <v>0</v>
          </cell>
          <cell r="L2818">
            <v>42</v>
          </cell>
          <cell r="M2818">
            <v>0</v>
          </cell>
          <cell r="O2818" t="str">
            <v>43UM</v>
          </cell>
          <cell r="P2818" t="str">
            <v>Woking</v>
          </cell>
          <cell r="Q2818">
            <v>0</v>
          </cell>
          <cell r="R2818">
            <v>1</v>
          </cell>
          <cell r="S2818">
            <v>0</v>
          </cell>
          <cell r="T2818">
            <v>27</v>
          </cell>
          <cell r="U2818">
            <v>21</v>
          </cell>
          <cell r="V2818">
            <v>0</v>
          </cell>
          <cell r="W2818">
            <v>0</v>
          </cell>
          <cell r="X2818">
            <v>0</v>
          </cell>
          <cell r="Y2818">
            <v>49</v>
          </cell>
          <cell r="AA2818" t="str">
            <v>43UM</v>
          </cell>
          <cell r="AB2818" t="str">
            <v>Woking</v>
          </cell>
          <cell r="AC2818">
            <v>0</v>
          </cell>
          <cell r="AD2818">
            <v>0</v>
          </cell>
          <cell r="AE2818">
            <v>0</v>
          </cell>
          <cell r="AF2818">
            <v>0</v>
          </cell>
          <cell r="AG2818">
            <v>0</v>
          </cell>
          <cell r="AI2818" t="str">
            <v>43UM</v>
          </cell>
          <cell r="AJ2818" t="str">
            <v>Woking</v>
          </cell>
          <cell r="AK2818">
            <v>0</v>
          </cell>
          <cell r="AL2818">
            <v>0</v>
          </cell>
        </row>
        <row r="2819">
          <cell r="B2819" t="str">
            <v>44UB</v>
          </cell>
          <cell r="C2819" t="str">
            <v>North Warwickshire</v>
          </cell>
          <cell r="D2819">
            <v>0</v>
          </cell>
          <cell r="E2819">
            <v>1</v>
          </cell>
          <cell r="F2819">
            <v>22</v>
          </cell>
          <cell r="G2819">
            <v>1</v>
          </cell>
          <cell r="H2819">
            <v>0</v>
          </cell>
          <cell r="I2819">
            <v>0</v>
          </cell>
          <cell r="J2819">
            <v>0</v>
          </cell>
          <cell r="K2819">
            <v>0</v>
          </cell>
          <cell r="L2819">
            <v>24</v>
          </cell>
          <cell r="M2819">
            <v>0</v>
          </cell>
          <cell r="O2819" t="str">
            <v>44UB</v>
          </cell>
          <cell r="P2819" t="str">
            <v>North Warwickshire</v>
          </cell>
          <cell r="Q2819">
            <v>0</v>
          </cell>
          <cell r="R2819">
            <v>1</v>
          </cell>
          <cell r="S2819">
            <v>22</v>
          </cell>
          <cell r="T2819">
            <v>0</v>
          </cell>
          <cell r="U2819">
            <v>0</v>
          </cell>
          <cell r="V2819">
            <v>0</v>
          </cell>
          <cell r="W2819">
            <v>0</v>
          </cell>
          <cell r="X2819">
            <v>0</v>
          </cell>
          <cell r="Y2819">
            <v>23</v>
          </cell>
          <cell r="AA2819" t="str">
            <v>44UB</v>
          </cell>
          <cell r="AB2819" t="str">
            <v>North Warwickshire</v>
          </cell>
          <cell r="AC2819">
            <v>0</v>
          </cell>
          <cell r="AD2819">
            <v>0</v>
          </cell>
          <cell r="AE2819">
            <v>0</v>
          </cell>
          <cell r="AF2819">
            <v>0</v>
          </cell>
          <cell r="AG2819">
            <v>0</v>
          </cell>
          <cell r="AI2819" t="str">
            <v>44UB</v>
          </cell>
          <cell r="AJ2819" t="str">
            <v>North Warwickshire</v>
          </cell>
          <cell r="AK2819">
            <v>0</v>
          </cell>
          <cell r="AL2819">
            <v>0</v>
          </cell>
        </row>
        <row r="2820">
          <cell r="B2820" t="str">
            <v>44UC</v>
          </cell>
          <cell r="C2820" t="str">
            <v>Nuneaton and Bedworth</v>
          </cell>
          <cell r="D2820">
            <v>0</v>
          </cell>
          <cell r="E2820">
            <v>3</v>
          </cell>
          <cell r="F2820">
            <v>0</v>
          </cell>
          <cell r="G2820">
            <v>6</v>
          </cell>
          <cell r="H2820">
            <v>112</v>
          </cell>
          <cell r="I2820">
            <v>0</v>
          </cell>
          <cell r="J2820">
            <v>0</v>
          </cell>
          <cell r="K2820">
            <v>0</v>
          </cell>
          <cell r="L2820">
            <v>121</v>
          </cell>
          <cell r="M2820">
            <v>0</v>
          </cell>
          <cell r="O2820" t="str">
            <v>44UC</v>
          </cell>
          <cell r="P2820" t="str">
            <v>Nuneaton and Bedworth</v>
          </cell>
          <cell r="Q2820">
            <v>0</v>
          </cell>
          <cell r="R2820">
            <v>3</v>
          </cell>
          <cell r="S2820">
            <v>0</v>
          </cell>
          <cell r="T2820">
            <v>3</v>
          </cell>
          <cell r="U2820">
            <v>112</v>
          </cell>
          <cell r="V2820">
            <v>0</v>
          </cell>
          <cell r="W2820">
            <v>0</v>
          </cell>
          <cell r="X2820">
            <v>0</v>
          </cell>
          <cell r="Y2820">
            <v>118</v>
          </cell>
          <cell r="AA2820" t="str">
            <v>44UC</v>
          </cell>
          <cell r="AB2820" t="str">
            <v>Nuneaton and Bedworth</v>
          </cell>
          <cell r="AC2820">
            <v>0</v>
          </cell>
          <cell r="AD2820">
            <v>0</v>
          </cell>
          <cell r="AE2820">
            <v>0</v>
          </cell>
          <cell r="AF2820">
            <v>0</v>
          </cell>
          <cell r="AG2820">
            <v>0</v>
          </cell>
          <cell r="AI2820" t="str">
            <v>44UC</v>
          </cell>
          <cell r="AJ2820" t="str">
            <v>Nuneaton and Bedworth</v>
          </cell>
          <cell r="AK2820">
            <v>0</v>
          </cell>
          <cell r="AL2820">
            <v>0</v>
          </cell>
        </row>
        <row r="2821">
          <cell r="B2821" t="str">
            <v>44UD</v>
          </cell>
          <cell r="C2821" t="str">
            <v>Rugby</v>
          </cell>
          <cell r="D2821">
            <v>0</v>
          </cell>
          <cell r="E2821">
            <v>4</v>
          </cell>
          <cell r="F2821">
            <v>58</v>
          </cell>
          <cell r="G2821">
            <v>5</v>
          </cell>
          <cell r="H2821">
            <v>137</v>
          </cell>
          <cell r="I2821">
            <v>0</v>
          </cell>
          <cell r="J2821">
            <v>0</v>
          </cell>
          <cell r="K2821">
            <v>0</v>
          </cell>
          <cell r="L2821">
            <v>204</v>
          </cell>
          <cell r="M2821">
            <v>0</v>
          </cell>
          <cell r="O2821" t="str">
            <v>44UD</v>
          </cell>
          <cell r="P2821" t="str">
            <v>Rugby</v>
          </cell>
          <cell r="Q2821">
            <v>0</v>
          </cell>
          <cell r="R2821">
            <v>4</v>
          </cell>
          <cell r="S2821">
            <v>58</v>
          </cell>
          <cell r="T2821">
            <v>5</v>
          </cell>
          <cell r="U2821">
            <v>137</v>
          </cell>
          <cell r="V2821">
            <v>0</v>
          </cell>
          <cell r="W2821">
            <v>0</v>
          </cell>
          <cell r="X2821">
            <v>0</v>
          </cell>
          <cell r="Y2821">
            <v>204</v>
          </cell>
          <cell r="AA2821" t="str">
            <v>44UD</v>
          </cell>
          <cell r="AB2821" t="str">
            <v>Rugby</v>
          </cell>
          <cell r="AC2821">
            <v>0</v>
          </cell>
          <cell r="AD2821">
            <v>1</v>
          </cell>
          <cell r="AE2821">
            <v>12</v>
          </cell>
          <cell r="AF2821">
            <v>1</v>
          </cell>
          <cell r="AG2821">
            <v>14</v>
          </cell>
          <cell r="AI2821" t="str">
            <v>44UD</v>
          </cell>
          <cell r="AJ2821" t="str">
            <v>Rugby</v>
          </cell>
          <cell r="AK2821">
            <v>0</v>
          </cell>
          <cell r="AL2821">
            <v>0</v>
          </cell>
        </row>
        <row r="2822">
          <cell r="B2822" t="str">
            <v>44UE</v>
          </cell>
          <cell r="C2822" t="str">
            <v>Stratford-on-Avon</v>
          </cell>
          <cell r="D2822">
            <v>0</v>
          </cell>
          <cell r="E2822">
            <v>4</v>
          </cell>
          <cell r="F2822">
            <v>28</v>
          </cell>
          <cell r="G2822">
            <v>8</v>
          </cell>
          <cell r="H2822">
            <v>29</v>
          </cell>
          <cell r="I2822">
            <v>0</v>
          </cell>
          <cell r="J2822">
            <v>0</v>
          </cell>
          <cell r="K2822">
            <v>0</v>
          </cell>
          <cell r="L2822">
            <v>69</v>
          </cell>
          <cell r="M2822">
            <v>0</v>
          </cell>
          <cell r="O2822" t="str">
            <v>44UE</v>
          </cell>
          <cell r="P2822" t="str">
            <v>Stratford-on-Avon</v>
          </cell>
          <cell r="Q2822">
            <v>0</v>
          </cell>
          <cell r="R2822">
            <v>4</v>
          </cell>
          <cell r="S2822">
            <v>28</v>
          </cell>
          <cell r="T2822">
            <v>8</v>
          </cell>
          <cell r="U2822">
            <v>29</v>
          </cell>
          <cell r="V2822">
            <v>0</v>
          </cell>
          <cell r="W2822">
            <v>0</v>
          </cell>
          <cell r="X2822">
            <v>0</v>
          </cell>
          <cell r="Y2822">
            <v>69</v>
          </cell>
          <cell r="AA2822" t="str">
            <v>44UE</v>
          </cell>
          <cell r="AB2822" t="str">
            <v>Stratford-on-Avon</v>
          </cell>
          <cell r="AC2822">
            <v>0</v>
          </cell>
          <cell r="AD2822">
            <v>0</v>
          </cell>
          <cell r="AE2822">
            <v>0</v>
          </cell>
          <cell r="AF2822">
            <v>0</v>
          </cell>
          <cell r="AG2822">
            <v>0</v>
          </cell>
          <cell r="AI2822" t="str">
            <v>44UE</v>
          </cell>
          <cell r="AJ2822" t="str">
            <v>Stratford-on-Avon</v>
          </cell>
          <cell r="AK2822">
            <v>0</v>
          </cell>
          <cell r="AL2822">
            <v>0</v>
          </cell>
        </row>
        <row r="2823">
          <cell r="B2823" t="str">
            <v>44UF</v>
          </cell>
          <cell r="C2823" t="str">
            <v>Warwick</v>
          </cell>
          <cell r="D2823">
            <v>5</v>
          </cell>
          <cell r="E2823">
            <v>0</v>
          </cell>
          <cell r="F2823">
            <v>0</v>
          </cell>
          <cell r="G2823">
            <v>11</v>
          </cell>
          <cell r="H2823">
            <v>27</v>
          </cell>
          <cell r="I2823">
            <v>0</v>
          </cell>
          <cell r="J2823">
            <v>1</v>
          </cell>
          <cell r="K2823">
            <v>0</v>
          </cell>
          <cell r="L2823">
            <v>44</v>
          </cell>
          <cell r="M2823">
            <v>1</v>
          </cell>
          <cell r="O2823" t="str">
            <v>44UF</v>
          </cell>
          <cell r="P2823" t="str">
            <v>Warwick</v>
          </cell>
          <cell r="Q2823">
            <v>5</v>
          </cell>
          <cell r="R2823">
            <v>0</v>
          </cell>
          <cell r="S2823">
            <v>0</v>
          </cell>
          <cell r="T2823">
            <v>14</v>
          </cell>
          <cell r="U2823">
            <v>27</v>
          </cell>
          <cell r="V2823">
            <v>0</v>
          </cell>
          <cell r="W2823">
            <v>1</v>
          </cell>
          <cell r="X2823">
            <v>0</v>
          </cell>
          <cell r="Y2823">
            <v>47</v>
          </cell>
          <cell r="AA2823" t="str">
            <v>44UF</v>
          </cell>
          <cell r="AB2823" t="str">
            <v>Warwick</v>
          </cell>
          <cell r="AC2823">
            <v>0</v>
          </cell>
          <cell r="AD2823">
            <v>0</v>
          </cell>
          <cell r="AE2823">
            <v>0</v>
          </cell>
          <cell r="AF2823">
            <v>0</v>
          </cell>
          <cell r="AG2823">
            <v>0</v>
          </cell>
          <cell r="AI2823" t="str">
            <v>44UF</v>
          </cell>
          <cell r="AJ2823" t="str">
            <v>Warwick</v>
          </cell>
          <cell r="AK2823">
            <v>0</v>
          </cell>
          <cell r="AL2823">
            <v>0</v>
          </cell>
        </row>
        <row r="2824">
          <cell r="B2824" t="str">
            <v>45UB</v>
          </cell>
          <cell r="C2824" t="str">
            <v>Adur</v>
          </cell>
          <cell r="D2824">
            <v>0</v>
          </cell>
          <cell r="E2824">
            <v>1</v>
          </cell>
          <cell r="F2824">
            <v>0</v>
          </cell>
          <cell r="G2824">
            <v>4</v>
          </cell>
          <cell r="H2824">
            <v>6</v>
          </cell>
          <cell r="I2824">
            <v>0</v>
          </cell>
          <cell r="J2824">
            <v>0</v>
          </cell>
          <cell r="K2824">
            <v>0</v>
          </cell>
          <cell r="L2824">
            <v>11</v>
          </cell>
          <cell r="M2824">
            <v>0</v>
          </cell>
          <cell r="O2824" t="str">
            <v>45UB</v>
          </cell>
          <cell r="P2824" t="str">
            <v>Adur</v>
          </cell>
          <cell r="Q2824">
            <v>0</v>
          </cell>
          <cell r="R2824">
            <v>1</v>
          </cell>
          <cell r="S2824">
            <v>0</v>
          </cell>
          <cell r="T2824">
            <v>8</v>
          </cell>
          <cell r="U2824">
            <v>6</v>
          </cell>
          <cell r="V2824">
            <v>0</v>
          </cell>
          <cell r="W2824">
            <v>0</v>
          </cell>
          <cell r="X2824">
            <v>0</v>
          </cell>
          <cell r="Y2824">
            <v>15</v>
          </cell>
          <cell r="AA2824" t="str">
            <v>45UB</v>
          </cell>
          <cell r="AB2824" t="str">
            <v>Adur</v>
          </cell>
          <cell r="AC2824">
            <v>0</v>
          </cell>
          <cell r="AD2824">
            <v>0</v>
          </cell>
          <cell r="AE2824">
            <v>0</v>
          </cell>
          <cell r="AF2824">
            <v>0</v>
          </cell>
          <cell r="AG2824">
            <v>0</v>
          </cell>
          <cell r="AI2824" t="str">
            <v>45UB</v>
          </cell>
          <cell r="AJ2824" t="str">
            <v>Adur</v>
          </cell>
          <cell r="AK2824">
            <v>0</v>
          </cell>
          <cell r="AL2824">
            <v>0</v>
          </cell>
        </row>
        <row r="2825">
          <cell r="B2825" t="str">
            <v>45UC</v>
          </cell>
          <cell r="C2825" t="str">
            <v>Arun</v>
          </cell>
          <cell r="D2825">
            <v>0</v>
          </cell>
          <cell r="E2825">
            <v>0</v>
          </cell>
          <cell r="F2825">
            <v>10</v>
          </cell>
          <cell r="G2825">
            <v>10</v>
          </cell>
          <cell r="H2825">
            <v>24</v>
          </cell>
          <cell r="I2825">
            <v>0</v>
          </cell>
          <cell r="J2825">
            <v>0</v>
          </cell>
          <cell r="K2825">
            <v>0</v>
          </cell>
          <cell r="L2825">
            <v>44</v>
          </cell>
          <cell r="M2825">
            <v>0</v>
          </cell>
          <cell r="O2825" t="str">
            <v>45UC</v>
          </cell>
          <cell r="P2825" t="str">
            <v>Arun</v>
          </cell>
          <cell r="Q2825">
            <v>0</v>
          </cell>
          <cell r="R2825">
            <v>0</v>
          </cell>
          <cell r="S2825">
            <v>10</v>
          </cell>
          <cell r="T2825">
            <v>13</v>
          </cell>
          <cell r="U2825">
            <v>24</v>
          </cell>
          <cell r="V2825">
            <v>0</v>
          </cell>
          <cell r="W2825">
            <v>0</v>
          </cell>
          <cell r="X2825">
            <v>0</v>
          </cell>
          <cell r="Y2825">
            <v>47</v>
          </cell>
          <cell r="AA2825" t="str">
            <v>45UC</v>
          </cell>
          <cell r="AB2825" t="str">
            <v>Arun</v>
          </cell>
          <cell r="AC2825">
            <v>0</v>
          </cell>
          <cell r="AD2825">
            <v>0</v>
          </cell>
          <cell r="AE2825">
            <v>0</v>
          </cell>
          <cell r="AF2825">
            <v>0</v>
          </cell>
          <cell r="AG2825">
            <v>0</v>
          </cell>
          <cell r="AI2825" t="str">
            <v>45UC</v>
          </cell>
          <cell r="AJ2825" t="str">
            <v>Arun</v>
          </cell>
          <cell r="AK2825">
            <v>0</v>
          </cell>
          <cell r="AL2825">
            <v>0</v>
          </cell>
        </row>
        <row r="2826">
          <cell r="B2826" t="str">
            <v>45UD</v>
          </cell>
          <cell r="C2826" t="str">
            <v>Chichester</v>
          </cell>
          <cell r="D2826">
            <v>13</v>
          </cell>
          <cell r="E2826">
            <v>0</v>
          </cell>
          <cell r="F2826">
            <v>46</v>
          </cell>
          <cell r="G2826">
            <v>11</v>
          </cell>
          <cell r="H2826">
            <v>60</v>
          </cell>
          <cell r="I2826">
            <v>0</v>
          </cell>
          <cell r="J2826">
            <v>0</v>
          </cell>
          <cell r="K2826">
            <v>0</v>
          </cell>
          <cell r="L2826">
            <v>130</v>
          </cell>
          <cell r="M2826">
            <v>0</v>
          </cell>
          <cell r="O2826" t="str">
            <v>45UD</v>
          </cell>
          <cell r="P2826" t="str">
            <v>Chichester</v>
          </cell>
          <cell r="Q2826">
            <v>13</v>
          </cell>
          <cell r="R2826">
            <v>0</v>
          </cell>
          <cell r="S2826">
            <v>46</v>
          </cell>
          <cell r="T2826">
            <v>15</v>
          </cell>
          <cell r="U2826">
            <v>60</v>
          </cell>
          <cell r="V2826">
            <v>0</v>
          </cell>
          <cell r="W2826">
            <v>0</v>
          </cell>
          <cell r="X2826">
            <v>0</v>
          </cell>
          <cell r="Y2826">
            <v>134</v>
          </cell>
          <cell r="AA2826" t="str">
            <v>45UD</v>
          </cell>
          <cell r="AB2826" t="str">
            <v>Chichester</v>
          </cell>
          <cell r="AC2826">
            <v>7</v>
          </cell>
          <cell r="AD2826">
            <v>0</v>
          </cell>
          <cell r="AE2826">
            <v>0</v>
          </cell>
          <cell r="AF2826">
            <v>7</v>
          </cell>
          <cell r="AG2826">
            <v>14</v>
          </cell>
          <cell r="AI2826" t="str">
            <v>45UD</v>
          </cell>
          <cell r="AJ2826" t="str">
            <v>Chichester</v>
          </cell>
          <cell r="AK2826">
            <v>0</v>
          </cell>
          <cell r="AL2826">
            <v>0</v>
          </cell>
        </row>
        <row r="2827">
          <cell r="B2827" t="str">
            <v>45UE</v>
          </cell>
          <cell r="C2827" t="str">
            <v>Crawley</v>
          </cell>
          <cell r="D2827">
            <v>28</v>
          </cell>
          <cell r="E2827">
            <v>2</v>
          </cell>
          <cell r="F2827">
            <v>38</v>
          </cell>
          <cell r="G2827">
            <v>15</v>
          </cell>
          <cell r="H2827">
            <v>185</v>
          </cell>
          <cell r="I2827">
            <v>0</v>
          </cell>
          <cell r="J2827">
            <v>0</v>
          </cell>
          <cell r="K2827">
            <v>0</v>
          </cell>
          <cell r="L2827">
            <v>268</v>
          </cell>
          <cell r="M2827">
            <v>0</v>
          </cell>
          <cell r="O2827" t="str">
            <v>45UE</v>
          </cell>
          <cell r="P2827" t="str">
            <v>Crawley</v>
          </cell>
          <cell r="Q2827">
            <v>28</v>
          </cell>
          <cell r="R2827">
            <v>2</v>
          </cell>
          <cell r="S2827">
            <v>38</v>
          </cell>
          <cell r="T2827">
            <v>17</v>
          </cell>
          <cell r="U2827">
            <v>185</v>
          </cell>
          <cell r="V2827">
            <v>0</v>
          </cell>
          <cell r="W2827">
            <v>0</v>
          </cell>
          <cell r="X2827">
            <v>0</v>
          </cell>
          <cell r="Y2827">
            <v>270</v>
          </cell>
          <cell r="AA2827" t="str">
            <v>45UE</v>
          </cell>
          <cell r="AB2827" t="str">
            <v>Crawley</v>
          </cell>
          <cell r="AC2827">
            <v>0</v>
          </cell>
          <cell r="AD2827">
            <v>0</v>
          </cell>
          <cell r="AE2827">
            <v>0</v>
          </cell>
          <cell r="AF2827">
            <v>0</v>
          </cell>
          <cell r="AG2827">
            <v>0</v>
          </cell>
          <cell r="AI2827" t="str">
            <v>45UE</v>
          </cell>
          <cell r="AJ2827" t="str">
            <v>Crawley</v>
          </cell>
          <cell r="AK2827">
            <v>0</v>
          </cell>
          <cell r="AL2827">
            <v>0</v>
          </cell>
        </row>
        <row r="2828">
          <cell r="B2828" t="str">
            <v>45UF</v>
          </cell>
          <cell r="C2828" t="str">
            <v>Horsham</v>
          </cell>
          <cell r="D2828">
            <v>0</v>
          </cell>
          <cell r="E2828">
            <v>0</v>
          </cell>
          <cell r="F2828">
            <v>0</v>
          </cell>
          <cell r="G2828">
            <v>12</v>
          </cell>
          <cell r="H2828">
            <v>40</v>
          </cell>
          <cell r="I2828">
            <v>0</v>
          </cell>
          <cell r="J2828">
            <v>2</v>
          </cell>
          <cell r="K2828">
            <v>0</v>
          </cell>
          <cell r="L2828">
            <v>54</v>
          </cell>
          <cell r="M2828">
            <v>2</v>
          </cell>
          <cell r="O2828" t="str">
            <v>45UF</v>
          </cell>
          <cell r="P2828" t="str">
            <v>Horsham</v>
          </cell>
          <cell r="Q2828">
            <v>0</v>
          </cell>
          <cell r="R2828">
            <v>0</v>
          </cell>
          <cell r="S2828">
            <v>0</v>
          </cell>
          <cell r="T2828">
            <v>15</v>
          </cell>
          <cell r="U2828">
            <v>40</v>
          </cell>
          <cell r="V2828">
            <v>0</v>
          </cell>
          <cell r="W2828">
            <v>2</v>
          </cell>
          <cell r="X2828">
            <v>0</v>
          </cell>
          <cell r="Y2828">
            <v>57</v>
          </cell>
          <cell r="AA2828" t="str">
            <v>45UF</v>
          </cell>
          <cell r="AB2828" t="str">
            <v>Horsham</v>
          </cell>
          <cell r="AC2828">
            <v>0</v>
          </cell>
          <cell r="AD2828">
            <v>0</v>
          </cell>
          <cell r="AE2828">
            <v>0</v>
          </cell>
          <cell r="AF2828">
            <v>0</v>
          </cell>
          <cell r="AG2828">
            <v>0</v>
          </cell>
          <cell r="AI2828" t="str">
            <v>45UF</v>
          </cell>
          <cell r="AJ2828" t="str">
            <v>Horsham</v>
          </cell>
          <cell r="AK2828">
            <v>0</v>
          </cell>
          <cell r="AL2828">
            <v>0</v>
          </cell>
        </row>
        <row r="2829">
          <cell r="B2829" t="str">
            <v>45UG</v>
          </cell>
          <cell r="C2829" t="str">
            <v>Mid Sussex</v>
          </cell>
          <cell r="D2829">
            <v>9</v>
          </cell>
          <cell r="E2829">
            <v>0</v>
          </cell>
          <cell r="F2829">
            <v>61</v>
          </cell>
          <cell r="G2829">
            <v>30</v>
          </cell>
          <cell r="H2829">
            <v>70</v>
          </cell>
          <cell r="I2829">
            <v>0</v>
          </cell>
          <cell r="J2829">
            <v>0</v>
          </cell>
          <cell r="K2829">
            <v>0</v>
          </cell>
          <cell r="L2829">
            <v>170</v>
          </cell>
          <cell r="M2829">
            <v>0</v>
          </cell>
          <cell r="O2829" t="str">
            <v>45UG</v>
          </cell>
          <cell r="P2829" t="str">
            <v>Mid Sussex</v>
          </cell>
          <cell r="Q2829">
            <v>9</v>
          </cell>
          <cell r="R2829">
            <v>0</v>
          </cell>
          <cell r="S2829">
            <v>61</v>
          </cell>
          <cell r="T2829">
            <v>24</v>
          </cell>
          <cell r="U2829">
            <v>70</v>
          </cell>
          <cell r="V2829">
            <v>0</v>
          </cell>
          <cell r="W2829">
            <v>0</v>
          </cell>
          <cell r="X2829">
            <v>0</v>
          </cell>
          <cell r="Y2829">
            <v>164</v>
          </cell>
          <cell r="AA2829" t="str">
            <v>45UG</v>
          </cell>
          <cell r="AB2829" t="str">
            <v>Mid Sussex</v>
          </cell>
          <cell r="AC2829">
            <v>0</v>
          </cell>
          <cell r="AD2829">
            <v>0</v>
          </cell>
          <cell r="AE2829">
            <v>0</v>
          </cell>
          <cell r="AF2829">
            <v>0</v>
          </cell>
          <cell r="AG2829">
            <v>0</v>
          </cell>
          <cell r="AI2829" t="str">
            <v>45UG</v>
          </cell>
          <cell r="AJ2829" t="str">
            <v>Mid Sussex</v>
          </cell>
          <cell r="AK2829">
            <v>0</v>
          </cell>
          <cell r="AL2829">
            <v>0</v>
          </cell>
        </row>
        <row r="2830">
          <cell r="B2830" t="str">
            <v>45UH</v>
          </cell>
          <cell r="C2830" t="str">
            <v>Worthing</v>
          </cell>
          <cell r="D2830">
            <v>11</v>
          </cell>
          <cell r="E2830">
            <v>3</v>
          </cell>
          <cell r="F2830">
            <v>20</v>
          </cell>
          <cell r="G2830">
            <v>15</v>
          </cell>
          <cell r="H2830">
            <v>54</v>
          </cell>
          <cell r="I2830">
            <v>0</v>
          </cell>
          <cell r="J2830">
            <v>0</v>
          </cell>
          <cell r="K2830">
            <v>0</v>
          </cell>
          <cell r="L2830">
            <v>103</v>
          </cell>
          <cell r="M2830">
            <v>0</v>
          </cell>
          <cell r="O2830" t="str">
            <v>45UH</v>
          </cell>
          <cell r="P2830" t="str">
            <v>Worthing</v>
          </cell>
          <cell r="Q2830">
            <v>11</v>
          </cell>
          <cell r="R2830">
            <v>3</v>
          </cell>
          <cell r="S2830">
            <v>20</v>
          </cell>
          <cell r="T2830">
            <v>12</v>
          </cell>
          <cell r="U2830">
            <v>54</v>
          </cell>
          <cell r="V2830">
            <v>0</v>
          </cell>
          <cell r="W2830">
            <v>0</v>
          </cell>
          <cell r="X2830">
            <v>0</v>
          </cell>
          <cell r="Y2830">
            <v>100</v>
          </cell>
          <cell r="AA2830" t="str">
            <v>45UH</v>
          </cell>
          <cell r="AB2830" t="str">
            <v>Worthing</v>
          </cell>
          <cell r="AC2830">
            <v>0</v>
          </cell>
          <cell r="AD2830">
            <v>0</v>
          </cell>
          <cell r="AE2830">
            <v>0</v>
          </cell>
          <cell r="AF2830">
            <v>0</v>
          </cell>
          <cell r="AG2830">
            <v>0</v>
          </cell>
          <cell r="AI2830" t="str">
            <v>45UH</v>
          </cell>
          <cell r="AJ2830" t="str">
            <v>Worthing</v>
          </cell>
          <cell r="AK2830">
            <v>0</v>
          </cell>
          <cell r="AL2830">
            <v>0</v>
          </cell>
        </row>
        <row r="2831">
          <cell r="B2831" t="str">
            <v>46UB</v>
          </cell>
          <cell r="C2831" t="str">
            <v>Kennet</v>
          </cell>
          <cell r="D2831">
            <v>0</v>
          </cell>
          <cell r="E2831">
            <v>0</v>
          </cell>
          <cell r="F2831">
            <v>0</v>
          </cell>
          <cell r="G2831">
            <v>0</v>
          </cell>
          <cell r="H2831">
            <v>53</v>
          </cell>
          <cell r="I2831">
            <v>0</v>
          </cell>
          <cell r="J2831">
            <v>0</v>
          </cell>
          <cell r="K2831">
            <v>0</v>
          </cell>
          <cell r="L2831">
            <v>53</v>
          </cell>
          <cell r="M2831">
            <v>0</v>
          </cell>
          <cell r="O2831" t="str">
            <v>46UB</v>
          </cell>
          <cell r="P2831" t="str">
            <v>Kennet</v>
          </cell>
          <cell r="Q2831">
            <v>0</v>
          </cell>
          <cell r="R2831">
            <v>0</v>
          </cell>
          <cell r="S2831">
            <v>0</v>
          </cell>
          <cell r="T2831">
            <v>0</v>
          </cell>
          <cell r="U2831">
            <v>53</v>
          </cell>
          <cell r="V2831">
            <v>0</v>
          </cell>
          <cell r="W2831">
            <v>0</v>
          </cell>
          <cell r="X2831">
            <v>0</v>
          </cell>
          <cell r="Y2831">
            <v>53</v>
          </cell>
          <cell r="AA2831" t="str">
            <v>46UB</v>
          </cell>
          <cell r="AB2831" t="str">
            <v>Kennet</v>
          </cell>
          <cell r="AC2831">
            <v>0</v>
          </cell>
          <cell r="AD2831">
            <v>0</v>
          </cell>
          <cell r="AE2831">
            <v>0</v>
          </cell>
          <cell r="AF2831">
            <v>0</v>
          </cell>
          <cell r="AG2831">
            <v>0</v>
          </cell>
          <cell r="AI2831" t="str">
            <v>46UB</v>
          </cell>
          <cell r="AJ2831" t="str">
            <v>Kennet</v>
          </cell>
          <cell r="AK2831">
            <v>0</v>
          </cell>
          <cell r="AL2831">
            <v>0</v>
          </cell>
        </row>
        <row r="2832">
          <cell r="B2832" t="str">
            <v>46UC</v>
          </cell>
          <cell r="C2832" t="str">
            <v>North Wiltshire</v>
          </cell>
          <cell r="D2832">
            <v>0</v>
          </cell>
          <cell r="E2832">
            <v>0</v>
          </cell>
          <cell r="F2832">
            <v>10</v>
          </cell>
          <cell r="G2832">
            <v>0</v>
          </cell>
          <cell r="H2832">
            <v>67</v>
          </cell>
          <cell r="I2832">
            <v>1</v>
          </cell>
          <cell r="J2832">
            <v>0</v>
          </cell>
          <cell r="K2832">
            <v>0</v>
          </cell>
          <cell r="L2832">
            <v>78</v>
          </cell>
          <cell r="M2832">
            <v>0</v>
          </cell>
          <cell r="O2832" t="str">
            <v>46UC</v>
          </cell>
          <cell r="P2832" t="str">
            <v>North Wiltshire</v>
          </cell>
          <cell r="Q2832">
            <v>0</v>
          </cell>
          <cell r="R2832">
            <v>0</v>
          </cell>
          <cell r="S2832">
            <v>10</v>
          </cell>
          <cell r="T2832">
            <v>0</v>
          </cell>
          <cell r="U2832">
            <v>67</v>
          </cell>
          <cell r="V2832">
            <v>1</v>
          </cell>
          <cell r="W2832">
            <v>0</v>
          </cell>
          <cell r="X2832">
            <v>0</v>
          </cell>
          <cell r="Y2832">
            <v>78</v>
          </cell>
          <cell r="AA2832" t="str">
            <v>46UC</v>
          </cell>
          <cell r="AB2832" t="str">
            <v>North Wiltshire</v>
          </cell>
          <cell r="AC2832">
            <v>0</v>
          </cell>
          <cell r="AD2832">
            <v>0</v>
          </cell>
          <cell r="AE2832">
            <v>0</v>
          </cell>
          <cell r="AF2832">
            <v>0</v>
          </cell>
          <cell r="AG2832">
            <v>0</v>
          </cell>
          <cell r="AI2832" t="str">
            <v>46UC</v>
          </cell>
          <cell r="AJ2832" t="str">
            <v>North Wiltshire</v>
          </cell>
          <cell r="AK2832">
            <v>0</v>
          </cell>
          <cell r="AL2832">
            <v>0</v>
          </cell>
        </row>
        <row r="2833">
          <cell r="B2833" t="str">
            <v>46UD</v>
          </cell>
          <cell r="C2833" t="str">
            <v>Salisbury</v>
          </cell>
          <cell r="D2833">
            <v>0</v>
          </cell>
          <cell r="E2833">
            <v>0</v>
          </cell>
          <cell r="F2833">
            <v>9</v>
          </cell>
          <cell r="G2833">
            <v>1</v>
          </cell>
          <cell r="H2833">
            <v>98</v>
          </cell>
          <cell r="I2833">
            <v>4</v>
          </cell>
          <cell r="J2833">
            <v>0</v>
          </cell>
          <cell r="K2833">
            <v>0</v>
          </cell>
          <cell r="L2833">
            <v>112</v>
          </cell>
          <cell r="M2833">
            <v>0</v>
          </cell>
          <cell r="O2833" t="str">
            <v>46UD</v>
          </cell>
          <cell r="P2833" t="str">
            <v>Salisbury</v>
          </cell>
          <cell r="Q2833">
            <v>0</v>
          </cell>
          <cell r="R2833">
            <v>0</v>
          </cell>
          <cell r="S2833">
            <v>9</v>
          </cell>
          <cell r="T2833">
            <v>1</v>
          </cell>
          <cell r="U2833">
            <v>98</v>
          </cell>
          <cell r="V2833">
            <v>4</v>
          </cell>
          <cell r="W2833">
            <v>0</v>
          </cell>
          <cell r="X2833">
            <v>0</v>
          </cell>
          <cell r="Y2833">
            <v>112</v>
          </cell>
          <cell r="AA2833" t="str">
            <v>46UD</v>
          </cell>
          <cell r="AB2833" t="str">
            <v>Salisbury</v>
          </cell>
          <cell r="AC2833">
            <v>0</v>
          </cell>
          <cell r="AD2833">
            <v>0</v>
          </cell>
          <cell r="AE2833">
            <v>0</v>
          </cell>
          <cell r="AF2833">
            <v>0</v>
          </cell>
          <cell r="AG2833">
            <v>0</v>
          </cell>
          <cell r="AI2833" t="str">
            <v>46UD</v>
          </cell>
          <cell r="AJ2833" t="str">
            <v>Salisbury</v>
          </cell>
          <cell r="AK2833">
            <v>0</v>
          </cell>
          <cell r="AL2833">
            <v>0</v>
          </cell>
        </row>
        <row r="2834">
          <cell r="B2834" t="str">
            <v>46UF</v>
          </cell>
          <cell r="C2834" t="str">
            <v>West Wiltshire</v>
          </cell>
          <cell r="D2834">
            <v>0</v>
          </cell>
          <cell r="E2834">
            <v>0</v>
          </cell>
          <cell r="F2834">
            <v>0</v>
          </cell>
          <cell r="G2834">
            <v>0</v>
          </cell>
          <cell r="H2834">
            <v>118</v>
          </cell>
          <cell r="I2834">
            <v>0</v>
          </cell>
          <cell r="J2834">
            <v>0</v>
          </cell>
          <cell r="K2834">
            <v>0</v>
          </cell>
          <cell r="L2834">
            <v>118</v>
          </cell>
          <cell r="M2834">
            <v>0</v>
          </cell>
          <cell r="O2834" t="str">
            <v>46UF</v>
          </cell>
          <cell r="P2834" t="str">
            <v>West Wiltshire</v>
          </cell>
          <cell r="Q2834">
            <v>0</v>
          </cell>
          <cell r="R2834">
            <v>0</v>
          </cell>
          <cell r="S2834">
            <v>0</v>
          </cell>
          <cell r="T2834">
            <v>0</v>
          </cell>
          <cell r="U2834">
            <v>118</v>
          </cell>
          <cell r="V2834">
            <v>0</v>
          </cell>
          <cell r="W2834">
            <v>0</v>
          </cell>
          <cell r="X2834">
            <v>0</v>
          </cell>
          <cell r="Y2834">
            <v>118</v>
          </cell>
          <cell r="AA2834" t="str">
            <v>46UF</v>
          </cell>
          <cell r="AB2834" t="str">
            <v>West Wiltshire</v>
          </cell>
          <cell r="AC2834">
            <v>0</v>
          </cell>
          <cell r="AD2834">
            <v>0</v>
          </cell>
          <cell r="AE2834">
            <v>0</v>
          </cell>
          <cell r="AF2834">
            <v>0</v>
          </cell>
          <cell r="AG2834">
            <v>0</v>
          </cell>
          <cell r="AI2834" t="str">
            <v>46UF</v>
          </cell>
          <cell r="AJ2834" t="str">
            <v>West Wiltshire</v>
          </cell>
          <cell r="AK2834">
            <v>0</v>
          </cell>
          <cell r="AL2834">
            <v>0</v>
          </cell>
        </row>
        <row r="2835">
          <cell r="B2835" t="str">
            <v>47UB</v>
          </cell>
          <cell r="C2835" t="str">
            <v>Bromsgrove</v>
          </cell>
          <cell r="D2835">
            <v>0</v>
          </cell>
          <cell r="E2835">
            <v>1</v>
          </cell>
          <cell r="F2835">
            <v>17</v>
          </cell>
          <cell r="G2835">
            <v>8</v>
          </cell>
          <cell r="H2835">
            <v>55</v>
          </cell>
          <cell r="I2835">
            <v>9</v>
          </cell>
          <cell r="J2835">
            <v>0</v>
          </cell>
          <cell r="K2835">
            <v>0</v>
          </cell>
          <cell r="L2835">
            <v>90</v>
          </cell>
          <cell r="M2835">
            <v>0</v>
          </cell>
          <cell r="O2835" t="str">
            <v>47UB</v>
          </cell>
          <cell r="P2835" t="str">
            <v>Bromsgrove</v>
          </cell>
          <cell r="Q2835">
            <v>0</v>
          </cell>
          <cell r="R2835">
            <v>1</v>
          </cell>
          <cell r="S2835">
            <v>17</v>
          </cell>
          <cell r="T2835">
            <v>5</v>
          </cell>
          <cell r="U2835">
            <v>55</v>
          </cell>
          <cell r="V2835">
            <v>9</v>
          </cell>
          <cell r="W2835">
            <v>0</v>
          </cell>
          <cell r="X2835">
            <v>0</v>
          </cell>
          <cell r="Y2835">
            <v>87</v>
          </cell>
          <cell r="AA2835" t="str">
            <v>47UB</v>
          </cell>
          <cell r="AB2835" t="str">
            <v>Bromsgrove</v>
          </cell>
          <cell r="AC2835">
            <v>0</v>
          </cell>
          <cell r="AD2835">
            <v>0</v>
          </cell>
          <cell r="AE2835">
            <v>0</v>
          </cell>
          <cell r="AF2835">
            <v>0</v>
          </cell>
          <cell r="AG2835">
            <v>0</v>
          </cell>
          <cell r="AI2835" t="str">
            <v>47UB</v>
          </cell>
          <cell r="AJ2835" t="str">
            <v>Bromsgrove</v>
          </cell>
          <cell r="AK2835">
            <v>0</v>
          </cell>
          <cell r="AL2835">
            <v>0</v>
          </cell>
        </row>
        <row r="2836">
          <cell r="B2836" t="str">
            <v>47UC</v>
          </cell>
          <cell r="C2836" t="str">
            <v>Malvern Hills</v>
          </cell>
          <cell r="D2836">
            <v>15</v>
          </cell>
          <cell r="E2836">
            <v>1</v>
          </cell>
          <cell r="F2836">
            <v>47</v>
          </cell>
          <cell r="G2836">
            <v>2</v>
          </cell>
          <cell r="H2836">
            <v>32</v>
          </cell>
          <cell r="I2836">
            <v>0</v>
          </cell>
          <cell r="J2836">
            <v>0</v>
          </cell>
          <cell r="K2836">
            <v>0</v>
          </cell>
          <cell r="L2836">
            <v>97</v>
          </cell>
          <cell r="M2836">
            <v>0</v>
          </cell>
          <cell r="O2836" t="str">
            <v>47UC</v>
          </cell>
          <cell r="P2836" t="str">
            <v>Malvern Hills</v>
          </cell>
          <cell r="Q2836">
            <v>15</v>
          </cell>
          <cell r="R2836">
            <v>1</v>
          </cell>
          <cell r="S2836">
            <v>47</v>
          </cell>
          <cell r="T2836">
            <v>2</v>
          </cell>
          <cell r="U2836">
            <v>32</v>
          </cell>
          <cell r="V2836">
            <v>0</v>
          </cell>
          <cell r="W2836">
            <v>0</v>
          </cell>
          <cell r="X2836">
            <v>0</v>
          </cell>
          <cell r="Y2836">
            <v>97</v>
          </cell>
          <cell r="AA2836" t="str">
            <v>47UC</v>
          </cell>
          <cell r="AB2836" t="str">
            <v>Malvern Hills</v>
          </cell>
          <cell r="AC2836">
            <v>0</v>
          </cell>
          <cell r="AD2836">
            <v>0</v>
          </cell>
          <cell r="AE2836">
            <v>0</v>
          </cell>
          <cell r="AF2836">
            <v>0</v>
          </cell>
          <cell r="AG2836">
            <v>0</v>
          </cell>
          <cell r="AI2836" t="str">
            <v>47UC</v>
          </cell>
          <cell r="AJ2836" t="str">
            <v>Malvern Hills</v>
          </cell>
          <cell r="AK2836">
            <v>0</v>
          </cell>
          <cell r="AL2836">
            <v>0</v>
          </cell>
        </row>
        <row r="2837">
          <cell r="B2837" t="str">
            <v>47UD</v>
          </cell>
          <cell r="C2837" t="str">
            <v>Redditch</v>
          </cell>
          <cell r="D2837">
            <v>0</v>
          </cell>
          <cell r="E2837">
            <v>5</v>
          </cell>
          <cell r="F2837">
            <v>36</v>
          </cell>
          <cell r="G2837">
            <v>4</v>
          </cell>
          <cell r="H2837">
            <v>32</v>
          </cell>
          <cell r="I2837">
            <v>0</v>
          </cell>
          <cell r="J2837">
            <v>0</v>
          </cell>
          <cell r="K2837">
            <v>0</v>
          </cell>
          <cell r="L2837">
            <v>77</v>
          </cell>
          <cell r="M2837">
            <v>0</v>
          </cell>
          <cell r="O2837" t="str">
            <v>47UD</v>
          </cell>
          <cell r="P2837" t="str">
            <v>Redditch</v>
          </cell>
          <cell r="Q2837">
            <v>0</v>
          </cell>
          <cell r="R2837">
            <v>5</v>
          </cell>
          <cell r="S2837">
            <v>36</v>
          </cell>
          <cell r="T2837">
            <v>5</v>
          </cell>
          <cell r="U2837">
            <v>32</v>
          </cell>
          <cell r="V2837">
            <v>0</v>
          </cell>
          <cell r="W2837">
            <v>0</v>
          </cell>
          <cell r="X2837">
            <v>0</v>
          </cell>
          <cell r="Y2837">
            <v>78</v>
          </cell>
          <cell r="AA2837" t="str">
            <v>47UD</v>
          </cell>
          <cell r="AB2837" t="str">
            <v>Redditch</v>
          </cell>
          <cell r="AC2837">
            <v>0</v>
          </cell>
          <cell r="AD2837">
            <v>0</v>
          </cell>
          <cell r="AE2837">
            <v>0</v>
          </cell>
          <cell r="AF2837">
            <v>0</v>
          </cell>
          <cell r="AG2837">
            <v>0</v>
          </cell>
          <cell r="AI2837" t="str">
            <v>47UD</v>
          </cell>
          <cell r="AJ2837" t="str">
            <v>Redditch</v>
          </cell>
          <cell r="AK2837">
            <v>0</v>
          </cell>
          <cell r="AL2837">
            <v>0</v>
          </cell>
        </row>
        <row r="2838">
          <cell r="B2838" t="str">
            <v>47UE</v>
          </cell>
          <cell r="C2838" t="str">
            <v>Worcester</v>
          </cell>
          <cell r="D2838">
            <v>6</v>
          </cell>
          <cell r="E2838">
            <v>2</v>
          </cell>
          <cell r="F2838">
            <v>17</v>
          </cell>
          <cell r="G2838">
            <v>22</v>
          </cell>
          <cell r="H2838">
            <v>93</v>
          </cell>
          <cell r="I2838">
            <v>9</v>
          </cell>
          <cell r="J2838">
            <v>0</v>
          </cell>
          <cell r="K2838">
            <v>0</v>
          </cell>
          <cell r="L2838">
            <v>149</v>
          </cell>
          <cell r="M2838">
            <v>0</v>
          </cell>
          <cell r="O2838" t="str">
            <v>47UE</v>
          </cell>
          <cell r="P2838" t="str">
            <v>Worcester</v>
          </cell>
          <cell r="Q2838">
            <v>6</v>
          </cell>
          <cell r="R2838">
            <v>2</v>
          </cell>
          <cell r="S2838">
            <v>17</v>
          </cell>
          <cell r="T2838">
            <v>23</v>
          </cell>
          <cell r="U2838">
            <v>93</v>
          </cell>
          <cell r="V2838">
            <v>9</v>
          </cell>
          <cell r="W2838">
            <v>0</v>
          </cell>
          <cell r="X2838">
            <v>0</v>
          </cell>
          <cell r="Y2838">
            <v>150</v>
          </cell>
          <cell r="AA2838" t="str">
            <v>47UE</v>
          </cell>
          <cell r="AB2838" t="str">
            <v>Worcester</v>
          </cell>
          <cell r="AC2838">
            <v>0</v>
          </cell>
          <cell r="AD2838">
            <v>0</v>
          </cell>
          <cell r="AE2838">
            <v>0</v>
          </cell>
          <cell r="AF2838">
            <v>0</v>
          </cell>
          <cell r="AG2838">
            <v>0</v>
          </cell>
          <cell r="AI2838" t="str">
            <v>47UE</v>
          </cell>
          <cell r="AJ2838" t="str">
            <v>Worcester</v>
          </cell>
          <cell r="AK2838">
            <v>0</v>
          </cell>
          <cell r="AL2838">
            <v>0</v>
          </cell>
        </row>
        <row r="2839">
          <cell r="B2839" t="str">
            <v>47UF</v>
          </cell>
          <cell r="C2839" t="str">
            <v>Wychavon</v>
          </cell>
          <cell r="D2839">
            <v>0</v>
          </cell>
          <cell r="E2839">
            <v>6</v>
          </cell>
          <cell r="F2839">
            <v>18</v>
          </cell>
          <cell r="G2839">
            <v>5</v>
          </cell>
          <cell r="H2839">
            <v>31</v>
          </cell>
          <cell r="I2839">
            <v>4</v>
          </cell>
          <cell r="J2839">
            <v>0</v>
          </cell>
          <cell r="K2839">
            <v>1</v>
          </cell>
          <cell r="L2839">
            <v>65</v>
          </cell>
          <cell r="M2839">
            <v>1</v>
          </cell>
          <cell r="O2839" t="str">
            <v>47UF</v>
          </cell>
          <cell r="P2839" t="str">
            <v>Wychavon</v>
          </cell>
          <cell r="Q2839">
            <v>0</v>
          </cell>
          <cell r="R2839">
            <v>6</v>
          </cell>
          <cell r="S2839">
            <v>18</v>
          </cell>
          <cell r="T2839">
            <v>4</v>
          </cell>
          <cell r="U2839">
            <v>31</v>
          </cell>
          <cell r="V2839">
            <v>4</v>
          </cell>
          <cell r="W2839">
            <v>0</v>
          </cell>
          <cell r="X2839">
            <v>1</v>
          </cell>
          <cell r="Y2839">
            <v>64</v>
          </cell>
          <cell r="AA2839" t="str">
            <v>47UF</v>
          </cell>
          <cell r="AB2839" t="str">
            <v>Wychavon</v>
          </cell>
          <cell r="AC2839">
            <v>0</v>
          </cell>
          <cell r="AD2839">
            <v>0</v>
          </cell>
          <cell r="AE2839">
            <v>0</v>
          </cell>
          <cell r="AF2839">
            <v>0</v>
          </cell>
          <cell r="AG2839">
            <v>0</v>
          </cell>
          <cell r="AI2839" t="str">
            <v>47UF</v>
          </cell>
          <cell r="AJ2839" t="str">
            <v>Wychavon</v>
          </cell>
          <cell r="AK2839">
            <v>0</v>
          </cell>
          <cell r="AL2839">
            <v>0</v>
          </cell>
        </row>
        <row r="2840">
          <cell r="B2840" t="str">
            <v>47UG</v>
          </cell>
          <cell r="C2840" t="str">
            <v>Wyre Forest</v>
          </cell>
          <cell r="D2840">
            <v>0</v>
          </cell>
          <cell r="E2840">
            <v>0</v>
          </cell>
          <cell r="F2840">
            <v>13</v>
          </cell>
          <cell r="G2840">
            <v>2</v>
          </cell>
          <cell r="H2840">
            <v>21</v>
          </cell>
          <cell r="I2840">
            <v>0</v>
          </cell>
          <cell r="J2840">
            <v>0</v>
          </cell>
          <cell r="K2840">
            <v>0</v>
          </cell>
          <cell r="L2840">
            <v>36</v>
          </cell>
          <cell r="M2840">
            <v>0</v>
          </cell>
          <cell r="O2840" t="str">
            <v>47UG</v>
          </cell>
          <cell r="P2840" t="str">
            <v>Wyre Forest</v>
          </cell>
          <cell r="Q2840">
            <v>0</v>
          </cell>
          <cell r="R2840">
            <v>0</v>
          </cell>
          <cell r="S2840">
            <v>13</v>
          </cell>
          <cell r="T2840">
            <v>3</v>
          </cell>
          <cell r="U2840">
            <v>21</v>
          </cell>
          <cell r="V2840">
            <v>0</v>
          </cell>
          <cell r="W2840">
            <v>0</v>
          </cell>
          <cell r="X2840">
            <v>0</v>
          </cell>
          <cell r="Y2840">
            <v>37</v>
          </cell>
          <cell r="AA2840" t="str">
            <v>47UG</v>
          </cell>
          <cell r="AB2840" t="str">
            <v>Wyre Forest</v>
          </cell>
          <cell r="AC2840">
            <v>0</v>
          </cell>
          <cell r="AD2840">
            <v>0</v>
          </cell>
          <cell r="AE2840">
            <v>0</v>
          </cell>
          <cell r="AF2840">
            <v>0</v>
          </cell>
          <cell r="AG2840">
            <v>0</v>
          </cell>
          <cell r="AI2840" t="str">
            <v>47UG</v>
          </cell>
          <cell r="AJ2840" t="str">
            <v>Wyre Forest</v>
          </cell>
          <cell r="AK2840">
            <v>0</v>
          </cell>
          <cell r="AL2840">
            <v>0</v>
          </cell>
        </row>
        <row r="2851">
          <cell r="O2851" t="str">
            <v>00AA</v>
          </cell>
          <cell r="P2851" t="str">
            <v>City of London</v>
          </cell>
          <cell r="W2851">
            <v>0</v>
          </cell>
          <cell r="AA2851" t="str">
            <v>00AA</v>
          </cell>
          <cell r="AB2851" t="str">
            <v>City of London</v>
          </cell>
          <cell r="AF2851">
            <v>0</v>
          </cell>
          <cell r="AG2851">
            <v>0</v>
          </cell>
          <cell r="AI2851" t="str">
            <v>00AA</v>
          </cell>
          <cell r="AJ2851" t="str">
            <v>City of London</v>
          </cell>
        </row>
        <row r="2852">
          <cell r="O2852" t="str">
            <v>00AB</v>
          </cell>
          <cell r="P2852" t="str">
            <v>Barking and Dagenham</v>
          </cell>
          <cell r="Q2852">
            <v>98</v>
          </cell>
          <cell r="R2852">
            <v>1</v>
          </cell>
          <cell r="S2852">
            <v>51</v>
          </cell>
          <cell r="U2852">
            <v>22</v>
          </cell>
          <cell r="V2852">
            <v>22</v>
          </cell>
          <cell r="W2852">
            <v>4</v>
          </cell>
          <cell r="AA2852" t="str">
            <v>00AB</v>
          </cell>
          <cell r="AB2852" t="str">
            <v>Barking and Dagenham</v>
          </cell>
          <cell r="AC2852">
            <v>0</v>
          </cell>
          <cell r="AD2852">
            <v>0</v>
          </cell>
          <cell r="AE2852">
            <v>0</v>
          </cell>
          <cell r="AF2852">
            <v>0</v>
          </cell>
          <cell r="AG2852">
            <v>0</v>
          </cell>
          <cell r="AI2852" t="str">
            <v>00AB</v>
          </cell>
          <cell r="AJ2852" t="str">
            <v>Barking and Dagenham</v>
          </cell>
          <cell r="AK2852">
            <v>1</v>
          </cell>
        </row>
        <row r="2853">
          <cell r="O2853" t="str">
            <v>00AC</v>
          </cell>
          <cell r="P2853" t="str">
            <v>Barnet</v>
          </cell>
          <cell r="R2853">
            <v>1</v>
          </cell>
          <cell r="S2853">
            <v>37</v>
          </cell>
          <cell r="U2853">
            <v>264</v>
          </cell>
          <cell r="V2853">
            <v>31</v>
          </cell>
          <cell r="W2853">
            <v>2</v>
          </cell>
          <cell r="AA2853" t="str">
            <v>00AC</v>
          </cell>
          <cell r="AB2853" t="str">
            <v>Barnet</v>
          </cell>
          <cell r="AD2853">
            <v>0</v>
          </cell>
          <cell r="AE2853">
            <v>0</v>
          </cell>
          <cell r="AF2853">
            <v>0</v>
          </cell>
          <cell r="AG2853">
            <v>0</v>
          </cell>
          <cell r="AI2853" t="str">
            <v>00AC</v>
          </cell>
          <cell r="AJ2853" t="str">
            <v>Barnet</v>
          </cell>
        </row>
        <row r="2854">
          <cell r="O2854" t="str">
            <v>00AD</v>
          </cell>
          <cell r="P2854" t="str">
            <v>Bexley</v>
          </cell>
          <cell r="Q2854">
            <v>6</v>
          </cell>
          <cell r="R2854">
            <v>10</v>
          </cell>
          <cell r="S2854">
            <v>33</v>
          </cell>
          <cell r="U2854">
            <v>179</v>
          </cell>
          <cell r="V2854">
            <v>79</v>
          </cell>
          <cell r="W2854">
            <v>2</v>
          </cell>
          <cell r="AA2854" t="str">
            <v>00AD</v>
          </cell>
          <cell r="AB2854" t="str">
            <v>Bexley</v>
          </cell>
          <cell r="AC2854">
            <v>0</v>
          </cell>
          <cell r="AD2854">
            <v>0</v>
          </cell>
          <cell r="AE2854">
            <v>0</v>
          </cell>
          <cell r="AF2854">
            <v>0</v>
          </cell>
          <cell r="AG2854">
            <v>0</v>
          </cell>
          <cell r="AI2854" t="str">
            <v>00AD</v>
          </cell>
          <cell r="AJ2854" t="str">
            <v>Bexley</v>
          </cell>
          <cell r="AK2854">
            <v>3</v>
          </cell>
        </row>
        <row r="2855">
          <cell r="O2855" t="str">
            <v>00AE</v>
          </cell>
          <cell r="P2855" t="str">
            <v>Brent</v>
          </cell>
          <cell r="Q2855">
            <v>153</v>
          </cell>
          <cell r="R2855">
            <v>3</v>
          </cell>
          <cell r="S2855">
            <v>112</v>
          </cell>
          <cell r="T2855">
            <v>2</v>
          </cell>
          <cell r="U2855">
            <v>147</v>
          </cell>
          <cell r="V2855">
            <v>40</v>
          </cell>
          <cell r="W2855">
            <v>2</v>
          </cell>
          <cell r="AA2855" t="str">
            <v>00AE</v>
          </cell>
          <cell r="AB2855" t="str">
            <v>Brent</v>
          </cell>
          <cell r="AC2855">
            <v>0</v>
          </cell>
          <cell r="AD2855">
            <v>0</v>
          </cell>
          <cell r="AE2855">
            <v>0</v>
          </cell>
          <cell r="AF2855">
            <v>0</v>
          </cell>
          <cell r="AG2855">
            <v>0</v>
          </cell>
          <cell r="AI2855" t="str">
            <v>00AE</v>
          </cell>
          <cell r="AJ2855" t="str">
            <v>Brent</v>
          </cell>
          <cell r="AK2855">
            <v>38</v>
          </cell>
        </row>
        <row r="2856">
          <cell r="O2856" t="str">
            <v>00AF</v>
          </cell>
          <cell r="P2856" t="str">
            <v>Bromley</v>
          </cell>
          <cell r="Q2856">
            <v>54</v>
          </cell>
          <cell r="R2856">
            <v>13</v>
          </cell>
          <cell r="S2856">
            <v>53</v>
          </cell>
          <cell r="U2856">
            <v>211</v>
          </cell>
          <cell r="V2856">
            <v>163</v>
          </cell>
          <cell r="W2856">
            <v>0</v>
          </cell>
          <cell r="AA2856" t="str">
            <v>00AF</v>
          </cell>
          <cell r="AB2856" t="str">
            <v>Bromley</v>
          </cell>
          <cell r="AC2856">
            <v>0</v>
          </cell>
          <cell r="AD2856">
            <v>12</v>
          </cell>
          <cell r="AE2856">
            <v>0</v>
          </cell>
          <cell r="AF2856">
            <v>12</v>
          </cell>
          <cell r="AG2856">
            <v>12</v>
          </cell>
          <cell r="AI2856" t="str">
            <v>00AF</v>
          </cell>
          <cell r="AJ2856" t="str">
            <v>Bromley</v>
          </cell>
          <cell r="AK2856">
            <v>1</v>
          </cell>
        </row>
        <row r="2857">
          <cell r="O2857" t="str">
            <v>00AG</v>
          </cell>
          <cell r="P2857" t="str">
            <v>Camden</v>
          </cell>
          <cell r="Q2857">
            <v>12</v>
          </cell>
          <cell r="S2857">
            <v>39</v>
          </cell>
          <cell r="U2857">
            <v>101</v>
          </cell>
          <cell r="V2857">
            <v>47</v>
          </cell>
          <cell r="W2857">
            <v>0</v>
          </cell>
          <cell r="AA2857" t="str">
            <v>00AG</v>
          </cell>
          <cell r="AB2857" t="str">
            <v>Camden</v>
          </cell>
          <cell r="AC2857">
            <v>0</v>
          </cell>
          <cell r="AD2857">
            <v>0</v>
          </cell>
          <cell r="AE2857">
            <v>0</v>
          </cell>
          <cell r="AF2857">
            <v>0</v>
          </cell>
          <cell r="AG2857">
            <v>0</v>
          </cell>
          <cell r="AI2857" t="str">
            <v>00AG</v>
          </cell>
          <cell r="AJ2857" t="str">
            <v>Camden</v>
          </cell>
          <cell r="AK2857">
            <v>20</v>
          </cell>
        </row>
        <row r="2858">
          <cell r="O2858" t="str">
            <v>00AH</v>
          </cell>
          <cell r="P2858" t="str">
            <v>Croydon</v>
          </cell>
          <cell r="Q2858">
            <v>22</v>
          </cell>
          <cell r="R2858">
            <v>3</v>
          </cell>
          <cell r="S2858">
            <v>118</v>
          </cell>
          <cell r="T2858">
            <v>32</v>
          </cell>
          <cell r="U2858">
            <v>274</v>
          </cell>
          <cell r="V2858">
            <v>237</v>
          </cell>
          <cell r="W2858">
            <v>6</v>
          </cell>
          <cell r="AA2858" t="str">
            <v>00AH</v>
          </cell>
          <cell r="AB2858" t="str">
            <v>Croydon</v>
          </cell>
          <cell r="AC2858">
            <v>0</v>
          </cell>
          <cell r="AD2858">
            <v>6</v>
          </cell>
          <cell r="AE2858">
            <v>0</v>
          </cell>
          <cell r="AF2858">
            <v>6</v>
          </cell>
          <cell r="AG2858">
            <v>6</v>
          </cell>
          <cell r="AI2858" t="str">
            <v>00AH</v>
          </cell>
          <cell r="AJ2858" t="str">
            <v>Croydon</v>
          </cell>
          <cell r="AK2858">
            <v>1</v>
          </cell>
        </row>
        <row r="2859">
          <cell r="O2859" t="str">
            <v>00AJ</v>
          </cell>
          <cell r="P2859" t="str">
            <v>Ealing</v>
          </cell>
          <cell r="Q2859">
            <v>47</v>
          </cell>
          <cell r="R2859">
            <v>2</v>
          </cell>
          <cell r="S2859">
            <v>41</v>
          </cell>
          <cell r="U2859">
            <v>97</v>
          </cell>
          <cell r="V2859">
            <v>26</v>
          </cell>
          <cell r="W2859">
            <v>4</v>
          </cell>
          <cell r="AA2859" t="str">
            <v>00AJ</v>
          </cell>
          <cell r="AB2859" t="str">
            <v>Ealing</v>
          </cell>
          <cell r="AC2859">
            <v>0</v>
          </cell>
          <cell r="AD2859">
            <v>0</v>
          </cell>
          <cell r="AE2859">
            <v>0</v>
          </cell>
          <cell r="AF2859">
            <v>0</v>
          </cell>
          <cell r="AG2859">
            <v>0</v>
          </cell>
          <cell r="AI2859" t="str">
            <v>00AJ</v>
          </cell>
          <cell r="AJ2859" t="str">
            <v>Ealing</v>
          </cell>
        </row>
        <row r="2860">
          <cell r="O2860" t="str">
            <v>00AK</v>
          </cell>
          <cell r="P2860" t="str">
            <v>Enfield</v>
          </cell>
          <cell r="Q2860">
            <v>12</v>
          </cell>
          <cell r="R2860">
            <v>8</v>
          </cell>
          <cell r="S2860">
            <v>130</v>
          </cell>
          <cell r="U2860">
            <v>144</v>
          </cell>
          <cell r="V2860">
            <v>221</v>
          </cell>
          <cell r="W2860">
            <v>5</v>
          </cell>
          <cell r="AA2860" t="str">
            <v>00AK</v>
          </cell>
          <cell r="AB2860" t="str">
            <v>Enfield</v>
          </cell>
          <cell r="AC2860">
            <v>0</v>
          </cell>
          <cell r="AD2860">
            <v>0</v>
          </cell>
          <cell r="AE2860">
            <v>0</v>
          </cell>
          <cell r="AF2860">
            <v>0</v>
          </cell>
          <cell r="AG2860">
            <v>0</v>
          </cell>
          <cell r="AI2860" t="str">
            <v>00AK</v>
          </cell>
          <cell r="AJ2860" t="str">
            <v>Enfield</v>
          </cell>
          <cell r="AK2860">
            <v>1</v>
          </cell>
        </row>
        <row r="2861">
          <cell r="O2861" t="str">
            <v>00AL</v>
          </cell>
          <cell r="P2861" t="str">
            <v>Greenwich</v>
          </cell>
          <cell r="Q2861">
            <v>246</v>
          </cell>
          <cell r="R2861">
            <v>1</v>
          </cell>
          <cell r="S2861">
            <v>279</v>
          </cell>
          <cell r="U2861">
            <v>684</v>
          </cell>
          <cell r="V2861">
            <v>80</v>
          </cell>
          <cell r="W2861">
            <v>4</v>
          </cell>
          <cell r="AA2861" t="str">
            <v>00AL</v>
          </cell>
          <cell r="AB2861" t="str">
            <v>Greenwich</v>
          </cell>
          <cell r="AC2861">
            <v>0</v>
          </cell>
          <cell r="AD2861">
            <v>39</v>
          </cell>
          <cell r="AE2861">
            <v>0</v>
          </cell>
          <cell r="AF2861">
            <v>39</v>
          </cell>
          <cell r="AG2861">
            <v>39</v>
          </cell>
          <cell r="AI2861" t="str">
            <v>00AL</v>
          </cell>
          <cell r="AJ2861" t="str">
            <v>Greenwich</v>
          </cell>
          <cell r="AK2861">
            <v>10</v>
          </cell>
        </row>
        <row r="2862">
          <cell r="O2862" t="str">
            <v>00AM</v>
          </cell>
          <cell r="P2862" t="str">
            <v>Hackney</v>
          </cell>
          <cell r="Q2862">
            <v>2</v>
          </cell>
          <cell r="R2862">
            <v>2</v>
          </cell>
          <cell r="S2862">
            <v>137</v>
          </cell>
          <cell r="T2862">
            <v>2</v>
          </cell>
          <cell r="U2862">
            <v>280</v>
          </cell>
          <cell r="V2862">
            <v>39</v>
          </cell>
          <cell r="W2862">
            <v>5</v>
          </cell>
          <cell r="AA2862" t="str">
            <v>00AM</v>
          </cell>
          <cell r="AB2862" t="str">
            <v>Hackney</v>
          </cell>
          <cell r="AC2862">
            <v>0</v>
          </cell>
          <cell r="AD2862">
            <v>3</v>
          </cell>
          <cell r="AE2862">
            <v>0</v>
          </cell>
          <cell r="AF2862">
            <v>3</v>
          </cell>
          <cell r="AG2862">
            <v>3</v>
          </cell>
          <cell r="AI2862" t="str">
            <v>00AM</v>
          </cell>
          <cell r="AJ2862" t="str">
            <v>Hackney</v>
          </cell>
          <cell r="AK2862">
            <v>5</v>
          </cell>
        </row>
        <row r="2863">
          <cell r="O2863" t="str">
            <v>00AN</v>
          </cell>
          <cell r="P2863" t="str">
            <v>Hammersmith and Fulham</v>
          </cell>
          <cell r="Q2863">
            <v>13</v>
          </cell>
          <cell r="R2863">
            <v>6</v>
          </cell>
          <cell r="S2863">
            <v>14</v>
          </cell>
          <cell r="V2863">
            <v>5</v>
          </cell>
          <cell r="W2863">
            <v>2</v>
          </cell>
          <cell r="AA2863" t="str">
            <v>00AN</v>
          </cell>
          <cell r="AB2863" t="str">
            <v>Hammersmith and Fulham</v>
          </cell>
          <cell r="AC2863">
            <v>0</v>
          </cell>
          <cell r="AD2863">
            <v>0</v>
          </cell>
          <cell r="AE2863">
            <v>0</v>
          </cell>
          <cell r="AF2863">
            <v>0</v>
          </cell>
          <cell r="AG2863">
            <v>0</v>
          </cell>
          <cell r="AI2863" t="str">
            <v>00AN</v>
          </cell>
          <cell r="AJ2863" t="str">
            <v>Hammersmith and Fulham</v>
          </cell>
          <cell r="AK2863">
            <v>6</v>
          </cell>
        </row>
        <row r="2864">
          <cell r="O2864" t="str">
            <v>00AP</v>
          </cell>
          <cell r="P2864" t="str">
            <v>Haringey</v>
          </cell>
          <cell r="Q2864">
            <v>15</v>
          </cell>
          <cell r="R2864">
            <v>1</v>
          </cell>
          <cell r="S2864">
            <v>26</v>
          </cell>
          <cell r="U2864">
            <v>143</v>
          </cell>
          <cell r="V2864">
            <v>65</v>
          </cell>
          <cell r="W2864">
            <v>7</v>
          </cell>
          <cell r="AA2864" t="str">
            <v>00AP</v>
          </cell>
          <cell r="AB2864" t="str">
            <v>Haringey</v>
          </cell>
          <cell r="AC2864">
            <v>0</v>
          </cell>
          <cell r="AD2864">
            <v>0</v>
          </cell>
          <cell r="AE2864">
            <v>0</v>
          </cell>
          <cell r="AF2864">
            <v>0</v>
          </cell>
          <cell r="AG2864">
            <v>0</v>
          </cell>
          <cell r="AI2864" t="str">
            <v>00AP</v>
          </cell>
          <cell r="AJ2864" t="str">
            <v>Haringey</v>
          </cell>
          <cell r="AK2864">
            <v>9</v>
          </cell>
        </row>
        <row r="2865">
          <cell r="O2865" t="str">
            <v>00AQ</v>
          </cell>
          <cell r="P2865" t="str">
            <v>Harrow</v>
          </cell>
          <cell r="S2865">
            <v>51</v>
          </cell>
          <cell r="U2865">
            <v>231</v>
          </cell>
          <cell r="V2865">
            <v>3</v>
          </cell>
          <cell r="W2865">
            <v>2</v>
          </cell>
          <cell r="AA2865" t="str">
            <v>00AQ</v>
          </cell>
          <cell r="AB2865" t="str">
            <v>Harrow</v>
          </cell>
          <cell r="AD2865">
            <v>0</v>
          </cell>
          <cell r="AE2865">
            <v>0</v>
          </cell>
          <cell r="AF2865">
            <v>0</v>
          </cell>
          <cell r="AG2865">
            <v>0</v>
          </cell>
          <cell r="AI2865" t="str">
            <v>00AQ</v>
          </cell>
          <cell r="AJ2865" t="str">
            <v>Harrow</v>
          </cell>
        </row>
        <row r="2866">
          <cell r="O2866" t="str">
            <v>00AR</v>
          </cell>
          <cell r="P2866" t="str">
            <v>Havering</v>
          </cell>
          <cell r="R2866">
            <v>24</v>
          </cell>
          <cell r="S2866">
            <v>26</v>
          </cell>
          <cell r="T2866">
            <v>1</v>
          </cell>
          <cell r="U2866">
            <v>119</v>
          </cell>
          <cell r="V2866">
            <v>1</v>
          </cell>
          <cell r="W2866">
            <v>0</v>
          </cell>
          <cell r="AA2866" t="str">
            <v>00AR</v>
          </cell>
          <cell r="AB2866" t="str">
            <v>Havering</v>
          </cell>
          <cell r="AD2866">
            <v>0</v>
          </cell>
          <cell r="AE2866">
            <v>0</v>
          </cell>
          <cell r="AF2866">
            <v>0</v>
          </cell>
          <cell r="AG2866">
            <v>0</v>
          </cell>
          <cell r="AI2866" t="str">
            <v>00AR</v>
          </cell>
          <cell r="AJ2866" t="str">
            <v>Havering</v>
          </cell>
        </row>
        <row r="2867">
          <cell r="O2867" t="str">
            <v>00AS</v>
          </cell>
          <cell r="P2867" t="str">
            <v>Hillingdon</v>
          </cell>
          <cell r="R2867">
            <v>7</v>
          </cell>
          <cell r="S2867">
            <v>110</v>
          </cell>
          <cell r="U2867">
            <v>165</v>
          </cell>
          <cell r="V2867">
            <v>43</v>
          </cell>
          <cell r="W2867">
            <v>1</v>
          </cell>
          <cell r="AA2867" t="str">
            <v>00AS</v>
          </cell>
          <cell r="AB2867" t="str">
            <v>Hillingdon</v>
          </cell>
          <cell r="AD2867">
            <v>0</v>
          </cell>
          <cell r="AE2867">
            <v>0</v>
          </cell>
          <cell r="AF2867">
            <v>0</v>
          </cell>
          <cell r="AG2867">
            <v>0</v>
          </cell>
          <cell r="AI2867" t="str">
            <v>00AS</v>
          </cell>
          <cell r="AJ2867" t="str">
            <v>Hillingdon</v>
          </cell>
        </row>
        <row r="2868">
          <cell r="O2868" t="str">
            <v>00AT</v>
          </cell>
          <cell r="P2868" t="str">
            <v>Hounslow</v>
          </cell>
          <cell r="Q2868">
            <v>33</v>
          </cell>
          <cell r="R2868">
            <v>4</v>
          </cell>
          <cell r="S2868">
            <v>161</v>
          </cell>
          <cell r="T2868">
            <v>22</v>
          </cell>
          <cell r="U2868">
            <v>330</v>
          </cell>
          <cell r="V2868">
            <v>57</v>
          </cell>
          <cell r="W2868">
            <v>2</v>
          </cell>
          <cell r="AA2868" t="str">
            <v>00AT</v>
          </cell>
          <cell r="AB2868" t="str">
            <v>Hounslow</v>
          </cell>
          <cell r="AC2868">
            <v>0</v>
          </cell>
          <cell r="AD2868">
            <v>0</v>
          </cell>
          <cell r="AE2868">
            <v>0</v>
          </cell>
          <cell r="AF2868">
            <v>0</v>
          </cell>
          <cell r="AG2868">
            <v>0</v>
          </cell>
          <cell r="AI2868" t="str">
            <v>00AT</v>
          </cell>
          <cell r="AJ2868" t="str">
            <v>Hounslow</v>
          </cell>
          <cell r="AK2868">
            <v>8</v>
          </cell>
        </row>
        <row r="2869">
          <cell r="O2869" t="str">
            <v>00AU</v>
          </cell>
          <cell r="P2869" t="str">
            <v>Islington</v>
          </cell>
          <cell r="U2869">
            <v>63</v>
          </cell>
          <cell r="V2869">
            <v>14</v>
          </cell>
          <cell r="W2869">
            <v>2</v>
          </cell>
          <cell r="AA2869" t="str">
            <v>00AU</v>
          </cell>
          <cell r="AB2869" t="str">
            <v>Islington</v>
          </cell>
          <cell r="AD2869">
            <v>0</v>
          </cell>
          <cell r="AE2869">
            <v>0</v>
          </cell>
          <cell r="AF2869">
            <v>0</v>
          </cell>
          <cell r="AG2869">
            <v>0</v>
          </cell>
          <cell r="AI2869" t="str">
            <v>00AU</v>
          </cell>
          <cell r="AJ2869" t="str">
            <v>Islington</v>
          </cell>
          <cell r="AK2869">
            <v>1</v>
          </cell>
        </row>
        <row r="2870">
          <cell r="O2870" t="str">
            <v>00AW</v>
          </cell>
          <cell r="P2870" t="str">
            <v>Kensington and Chelsea</v>
          </cell>
          <cell r="S2870">
            <v>13</v>
          </cell>
          <cell r="V2870">
            <v>13</v>
          </cell>
          <cell r="W2870">
            <v>0</v>
          </cell>
          <cell r="AA2870" t="str">
            <v>00AW</v>
          </cell>
          <cell r="AB2870" t="str">
            <v>Kensington and Chelsea</v>
          </cell>
          <cell r="AD2870">
            <v>0</v>
          </cell>
          <cell r="AE2870">
            <v>0</v>
          </cell>
          <cell r="AF2870">
            <v>0</v>
          </cell>
          <cell r="AG2870">
            <v>0</v>
          </cell>
          <cell r="AI2870" t="str">
            <v>00AW</v>
          </cell>
          <cell r="AJ2870" t="str">
            <v>Kensington and Chelsea</v>
          </cell>
          <cell r="AK2870">
            <v>3</v>
          </cell>
        </row>
        <row r="2871">
          <cell r="O2871" t="str">
            <v>00AX</v>
          </cell>
          <cell r="P2871" t="str">
            <v>Kingston upon Thames</v>
          </cell>
          <cell r="R2871">
            <v>3</v>
          </cell>
          <cell r="S2871">
            <v>6</v>
          </cell>
          <cell r="T2871">
            <v>1</v>
          </cell>
          <cell r="U2871">
            <v>59</v>
          </cell>
          <cell r="V2871">
            <v>11</v>
          </cell>
          <cell r="W2871">
            <v>0</v>
          </cell>
          <cell r="AA2871" t="str">
            <v>00AX</v>
          </cell>
          <cell r="AB2871" t="str">
            <v>Kingston upon Thames</v>
          </cell>
          <cell r="AD2871">
            <v>0</v>
          </cell>
          <cell r="AE2871">
            <v>0</v>
          </cell>
          <cell r="AF2871">
            <v>0</v>
          </cell>
          <cell r="AG2871">
            <v>0</v>
          </cell>
          <cell r="AI2871" t="str">
            <v>00AX</v>
          </cell>
          <cell r="AJ2871" t="str">
            <v>Kingston upon Thames</v>
          </cell>
        </row>
        <row r="2872">
          <cell r="O2872" t="str">
            <v>00AY</v>
          </cell>
          <cell r="P2872" t="str">
            <v>Lambeth</v>
          </cell>
          <cell r="Q2872">
            <v>22</v>
          </cell>
          <cell r="S2872">
            <v>260</v>
          </cell>
          <cell r="U2872">
            <v>496</v>
          </cell>
          <cell r="V2872">
            <v>80</v>
          </cell>
          <cell r="W2872">
            <v>4</v>
          </cell>
          <cell r="AA2872" t="str">
            <v>00AY</v>
          </cell>
          <cell r="AB2872" t="str">
            <v>Lambeth</v>
          </cell>
          <cell r="AC2872">
            <v>0</v>
          </cell>
          <cell r="AD2872">
            <v>0</v>
          </cell>
          <cell r="AE2872">
            <v>0</v>
          </cell>
          <cell r="AF2872">
            <v>0</v>
          </cell>
          <cell r="AG2872">
            <v>0</v>
          </cell>
          <cell r="AI2872" t="str">
            <v>00AY</v>
          </cell>
          <cell r="AJ2872" t="str">
            <v>Lambeth</v>
          </cell>
        </row>
        <row r="2873">
          <cell r="O2873" t="str">
            <v>00AZ</v>
          </cell>
          <cell r="P2873" t="str">
            <v>Lewisham</v>
          </cell>
          <cell r="Q2873">
            <v>59</v>
          </cell>
          <cell r="R2873">
            <v>4</v>
          </cell>
          <cell r="S2873">
            <v>65</v>
          </cell>
          <cell r="U2873">
            <v>322</v>
          </cell>
          <cell r="V2873">
            <v>41</v>
          </cell>
          <cell r="W2873">
            <v>5</v>
          </cell>
          <cell r="AA2873" t="str">
            <v>00AZ</v>
          </cell>
          <cell r="AB2873" t="str">
            <v>Lewisham</v>
          </cell>
          <cell r="AC2873">
            <v>0</v>
          </cell>
          <cell r="AD2873">
            <v>0</v>
          </cell>
          <cell r="AE2873">
            <v>5</v>
          </cell>
          <cell r="AF2873">
            <v>0</v>
          </cell>
          <cell r="AG2873">
            <v>5</v>
          </cell>
          <cell r="AI2873" t="str">
            <v>00AZ</v>
          </cell>
          <cell r="AJ2873" t="str">
            <v>Lewisham</v>
          </cell>
          <cell r="AK2873">
            <v>5</v>
          </cell>
        </row>
        <row r="2874">
          <cell r="O2874" t="str">
            <v>00BA</v>
          </cell>
          <cell r="P2874" t="str">
            <v>Merton</v>
          </cell>
          <cell r="R2874">
            <v>1</v>
          </cell>
          <cell r="S2874">
            <v>67</v>
          </cell>
          <cell r="U2874">
            <v>27</v>
          </cell>
          <cell r="V2874">
            <v>11</v>
          </cell>
          <cell r="W2874">
            <v>1</v>
          </cell>
          <cell r="AA2874" t="str">
            <v>00BA</v>
          </cell>
          <cell r="AB2874" t="str">
            <v>Merton</v>
          </cell>
          <cell r="AD2874">
            <v>0</v>
          </cell>
          <cell r="AE2874">
            <v>0</v>
          </cell>
          <cell r="AF2874">
            <v>0</v>
          </cell>
          <cell r="AG2874">
            <v>0</v>
          </cell>
          <cell r="AI2874" t="str">
            <v>00BA</v>
          </cell>
          <cell r="AJ2874" t="str">
            <v>Merton</v>
          </cell>
        </row>
        <row r="2875">
          <cell r="O2875" t="str">
            <v>00BB</v>
          </cell>
          <cell r="P2875" t="str">
            <v>Newham</v>
          </cell>
          <cell r="Q2875">
            <v>47</v>
          </cell>
          <cell r="R2875">
            <v>3</v>
          </cell>
          <cell r="S2875">
            <v>196</v>
          </cell>
          <cell r="T2875">
            <v>1</v>
          </cell>
          <cell r="U2875">
            <v>139</v>
          </cell>
          <cell r="V2875">
            <v>173</v>
          </cell>
          <cell r="W2875">
            <v>17</v>
          </cell>
          <cell r="AA2875" t="str">
            <v>00BB</v>
          </cell>
          <cell r="AB2875" t="str">
            <v>Newham</v>
          </cell>
          <cell r="AC2875">
            <v>0</v>
          </cell>
          <cell r="AD2875">
            <v>43</v>
          </cell>
          <cell r="AE2875">
            <v>13</v>
          </cell>
          <cell r="AF2875">
            <v>43</v>
          </cell>
          <cell r="AG2875">
            <v>56</v>
          </cell>
          <cell r="AI2875" t="str">
            <v>00BB</v>
          </cell>
          <cell r="AJ2875" t="str">
            <v>Newham</v>
          </cell>
          <cell r="AK2875">
            <v>1</v>
          </cell>
        </row>
        <row r="2876">
          <cell r="O2876" t="str">
            <v>00BC</v>
          </cell>
          <cell r="P2876" t="str">
            <v>Redbridge</v>
          </cell>
          <cell r="R2876">
            <v>10</v>
          </cell>
          <cell r="S2876">
            <v>32</v>
          </cell>
          <cell r="T2876">
            <v>2</v>
          </cell>
          <cell r="U2876">
            <v>68</v>
          </cell>
          <cell r="V2876">
            <v>102</v>
          </cell>
          <cell r="W2876">
            <v>3</v>
          </cell>
          <cell r="AA2876" t="str">
            <v>00BC</v>
          </cell>
          <cell r="AB2876" t="str">
            <v>Redbridge</v>
          </cell>
          <cell r="AC2876">
            <v>0</v>
          </cell>
          <cell r="AD2876">
            <v>16</v>
          </cell>
          <cell r="AE2876">
            <v>0</v>
          </cell>
          <cell r="AF2876">
            <v>16</v>
          </cell>
          <cell r="AG2876">
            <v>16</v>
          </cell>
          <cell r="AI2876" t="str">
            <v>00BC</v>
          </cell>
          <cell r="AJ2876" t="str">
            <v>Redbridge</v>
          </cell>
          <cell r="AK2876">
            <v>1</v>
          </cell>
        </row>
        <row r="2877">
          <cell r="O2877" t="str">
            <v>00BD</v>
          </cell>
          <cell r="P2877" t="str">
            <v>Richmond upon Thames</v>
          </cell>
          <cell r="U2877">
            <v>10</v>
          </cell>
          <cell r="V2877">
            <v>30</v>
          </cell>
          <cell r="W2877">
            <v>0</v>
          </cell>
          <cell r="AA2877" t="str">
            <v>00BD</v>
          </cell>
          <cell r="AB2877" t="str">
            <v>Richmond upon Thames</v>
          </cell>
          <cell r="AE2877">
            <v>0</v>
          </cell>
          <cell r="AF2877">
            <v>0</v>
          </cell>
          <cell r="AG2877">
            <v>0</v>
          </cell>
          <cell r="AI2877" t="str">
            <v>00BD</v>
          </cell>
          <cell r="AJ2877" t="str">
            <v>Richmond upon Thames</v>
          </cell>
          <cell r="AK2877">
            <v>4</v>
          </cell>
        </row>
        <row r="2878">
          <cell r="O2878" t="str">
            <v>00BE</v>
          </cell>
          <cell r="P2878" t="str">
            <v>Southwark</v>
          </cell>
          <cell r="Q2878">
            <v>114</v>
          </cell>
          <cell r="R2878">
            <v>1</v>
          </cell>
          <cell r="S2878">
            <v>276</v>
          </cell>
          <cell r="U2878">
            <v>298</v>
          </cell>
          <cell r="V2878">
            <v>81</v>
          </cell>
          <cell r="W2878">
            <v>3</v>
          </cell>
          <cell r="AA2878" t="str">
            <v>00BE</v>
          </cell>
          <cell r="AB2878" t="str">
            <v>Southwark</v>
          </cell>
          <cell r="AC2878">
            <v>15</v>
          </cell>
          <cell r="AD2878">
            <v>113</v>
          </cell>
          <cell r="AE2878">
            <v>16</v>
          </cell>
          <cell r="AF2878">
            <v>128</v>
          </cell>
          <cell r="AG2878">
            <v>144</v>
          </cell>
          <cell r="AI2878" t="str">
            <v>00BE</v>
          </cell>
          <cell r="AJ2878" t="str">
            <v>Southwark</v>
          </cell>
        </row>
        <row r="2879">
          <cell r="O2879" t="str">
            <v>00BF</v>
          </cell>
          <cell r="P2879" t="str">
            <v>Sutton</v>
          </cell>
          <cell r="R2879">
            <v>3</v>
          </cell>
          <cell r="S2879">
            <v>74</v>
          </cell>
          <cell r="U2879">
            <v>142</v>
          </cell>
          <cell r="W2879">
            <v>1</v>
          </cell>
          <cell r="AA2879" t="str">
            <v>00BF</v>
          </cell>
          <cell r="AB2879" t="str">
            <v>Sutton</v>
          </cell>
          <cell r="AD2879">
            <v>0</v>
          </cell>
          <cell r="AE2879">
            <v>0</v>
          </cell>
          <cell r="AF2879">
            <v>0</v>
          </cell>
          <cell r="AG2879">
            <v>0</v>
          </cell>
          <cell r="AI2879" t="str">
            <v>00BF</v>
          </cell>
          <cell r="AJ2879" t="str">
            <v>Sutton</v>
          </cell>
          <cell r="AK2879">
            <v>10</v>
          </cell>
        </row>
        <row r="2880">
          <cell r="O2880" t="str">
            <v>00BG</v>
          </cell>
          <cell r="P2880" t="str">
            <v>Tower Hamlets</v>
          </cell>
          <cell r="Q2880">
            <v>164</v>
          </cell>
          <cell r="R2880">
            <v>1</v>
          </cell>
          <cell r="S2880">
            <v>235</v>
          </cell>
          <cell r="U2880">
            <v>660</v>
          </cell>
          <cell r="V2880">
            <v>20</v>
          </cell>
          <cell r="W2880">
            <v>18</v>
          </cell>
          <cell r="AA2880" t="str">
            <v>00BG</v>
          </cell>
          <cell r="AB2880" t="str">
            <v>Tower Hamlets</v>
          </cell>
          <cell r="AC2880">
            <v>0</v>
          </cell>
          <cell r="AD2880">
            <v>16</v>
          </cell>
          <cell r="AE2880">
            <v>57</v>
          </cell>
          <cell r="AF2880">
            <v>16</v>
          </cell>
          <cell r="AG2880">
            <v>73</v>
          </cell>
          <cell r="AI2880" t="str">
            <v>00BG</v>
          </cell>
          <cell r="AJ2880" t="str">
            <v>Tower Hamlets</v>
          </cell>
          <cell r="AK2880">
            <v>2</v>
          </cell>
        </row>
        <row r="2881">
          <cell r="O2881" t="str">
            <v>00BH</v>
          </cell>
          <cell r="P2881" t="str">
            <v>Waltham Forest</v>
          </cell>
          <cell r="Q2881">
            <v>92</v>
          </cell>
          <cell r="R2881">
            <v>1</v>
          </cell>
          <cell r="S2881">
            <v>33</v>
          </cell>
          <cell r="U2881">
            <v>111</v>
          </cell>
          <cell r="V2881">
            <v>167</v>
          </cell>
          <cell r="W2881">
            <v>6</v>
          </cell>
          <cell r="AA2881" t="str">
            <v>00BH</v>
          </cell>
          <cell r="AB2881" t="str">
            <v>Waltham Forest</v>
          </cell>
          <cell r="AC2881">
            <v>0</v>
          </cell>
          <cell r="AD2881">
            <v>0</v>
          </cell>
          <cell r="AE2881">
            <v>0</v>
          </cell>
          <cell r="AF2881">
            <v>0</v>
          </cell>
          <cell r="AG2881">
            <v>0</v>
          </cell>
          <cell r="AI2881" t="str">
            <v>00BH</v>
          </cell>
          <cell r="AJ2881" t="str">
            <v>Waltham Forest</v>
          </cell>
          <cell r="AK2881">
            <v>6</v>
          </cell>
        </row>
        <row r="2882">
          <cell r="O2882" t="str">
            <v>00BJ</v>
          </cell>
          <cell r="P2882" t="str">
            <v>Wandsworth</v>
          </cell>
          <cell r="S2882">
            <v>164</v>
          </cell>
          <cell r="U2882">
            <v>7</v>
          </cell>
          <cell r="V2882">
            <v>6</v>
          </cell>
          <cell r="W2882">
            <v>2</v>
          </cell>
          <cell r="AA2882" t="str">
            <v>00BJ</v>
          </cell>
          <cell r="AB2882" t="str">
            <v>Wandsworth</v>
          </cell>
          <cell r="AD2882">
            <v>0</v>
          </cell>
          <cell r="AE2882">
            <v>0</v>
          </cell>
          <cell r="AF2882">
            <v>0</v>
          </cell>
          <cell r="AG2882">
            <v>0</v>
          </cell>
          <cell r="AI2882" t="str">
            <v>00BJ</v>
          </cell>
          <cell r="AJ2882" t="str">
            <v>Wandsworth</v>
          </cell>
          <cell r="AK2882">
            <v>9</v>
          </cell>
        </row>
        <row r="2883">
          <cell r="O2883" t="str">
            <v>00BK</v>
          </cell>
          <cell r="P2883" t="str">
            <v>Westminster</v>
          </cell>
          <cell r="R2883">
            <v>29</v>
          </cell>
          <cell r="S2883">
            <v>43</v>
          </cell>
          <cell r="T2883">
            <v>14</v>
          </cell>
          <cell r="U2883">
            <v>105</v>
          </cell>
          <cell r="V2883">
            <v>172</v>
          </cell>
          <cell r="W2883">
            <v>1</v>
          </cell>
          <cell r="AA2883" t="str">
            <v>00BK</v>
          </cell>
          <cell r="AB2883" t="str">
            <v>Westminster</v>
          </cell>
          <cell r="AC2883">
            <v>0</v>
          </cell>
          <cell r="AD2883">
            <v>0</v>
          </cell>
          <cell r="AE2883">
            <v>0</v>
          </cell>
          <cell r="AF2883">
            <v>0</v>
          </cell>
          <cell r="AG2883">
            <v>0</v>
          </cell>
          <cell r="AI2883" t="str">
            <v>00BK</v>
          </cell>
          <cell r="AJ2883" t="str">
            <v>Westminster</v>
          </cell>
          <cell r="AK2883">
            <v>88</v>
          </cell>
        </row>
        <row r="2884">
          <cell r="O2884" t="str">
            <v>00BL</v>
          </cell>
          <cell r="P2884" t="str">
            <v>Bolton</v>
          </cell>
          <cell r="R2884">
            <v>12</v>
          </cell>
          <cell r="S2884">
            <v>52</v>
          </cell>
          <cell r="U2884">
            <v>119</v>
          </cell>
          <cell r="V2884">
            <v>4</v>
          </cell>
          <cell r="W2884">
            <v>0</v>
          </cell>
          <cell r="AA2884" t="str">
            <v>00BL</v>
          </cell>
          <cell r="AB2884" t="str">
            <v>Bolton</v>
          </cell>
          <cell r="AD2884">
            <v>0</v>
          </cell>
          <cell r="AE2884">
            <v>4</v>
          </cell>
          <cell r="AF2884">
            <v>0</v>
          </cell>
          <cell r="AG2884">
            <v>4</v>
          </cell>
          <cell r="AI2884" t="str">
            <v>00BL</v>
          </cell>
          <cell r="AJ2884" t="str">
            <v>Bolton</v>
          </cell>
        </row>
        <row r="2885">
          <cell r="O2885" t="str">
            <v>00BM</v>
          </cell>
          <cell r="P2885" t="str">
            <v>Bury</v>
          </cell>
          <cell r="R2885">
            <v>12</v>
          </cell>
          <cell r="S2885">
            <v>28</v>
          </cell>
          <cell r="U2885">
            <v>24</v>
          </cell>
          <cell r="W2885">
            <v>0</v>
          </cell>
          <cell r="AA2885" t="str">
            <v>00BM</v>
          </cell>
          <cell r="AB2885" t="str">
            <v>Bury</v>
          </cell>
          <cell r="AD2885">
            <v>0</v>
          </cell>
          <cell r="AE2885">
            <v>0</v>
          </cell>
          <cell r="AF2885">
            <v>0</v>
          </cell>
          <cell r="AG2885">
            <v>0</v>
          </cell>
          <cell r="AI2885" t="str">
            <v>00BM</v>
          </cell>
          <cell r="AJ2885" t="str">
            <v>Bury</v>
          </cell>
        </row>
        <row r="2886">
          <cell r="O2886" t="str">
            <v>00BN</v>
          </cell>
          <cell r="P2886" t="str">
            <v>Manchester</v>
          </cell>
          <cell r="R2886">
            <v>31</v>
          </cell>
          <cell r="S2886">
            <v>126</v>
          </cell>
          <cell r="U2886">
            <v>161</v>
          </cell>
          <cell r="V2886">
            <v>11</v>
          </cell>
          <cell r="W2886">
            <v>6</v>
          </cell>
          <cell r="AA2886" t="str">
            <v>00BN</v>
          </cell>
          <cell r="AB2886" t="str">
            <v>Manchester</v>
          </cell>
          <cell r="AD2886">
            <v>0</v>
          </cell>
          <cell r="AE2886">
            <v>0</v>
          </cell>
          <cell r="AF2886">
            <v>0</v>
          </cell>
          <cell r="AG2886">
            <v>0</v>
          </cell>
          <cell r="AI2886" t="str">
            <v>00BN</v>
          </cell>
          <cell r="AJ2886" t="str">
            <v>Manchester</v>
          </cell>
        </row>
        <row r="2887">
          <cell r="O2887" t="str">
            <v>00BP</v>
          </cell>
          <cell r="P2887" t="str">
            <v>Oldham</v>
          </cell>
          <cell r="R2887">
            <v>14</v>
          </cell>
          <cell r="S2887">
            <v>36</v>
          </cell>
          <cell r="T2887">
            <v>1</v>
          </cell>
          <cell r="U2887">
            <v>30</v>
          </cell>
          <cell r="V2887">
            <v>9</v>
          </cell>
          <cell r="W2887">
            <v>9</v>
          </cell>
          <cell r="AA2887" t="str">
            <v>00BP</v>
          </cell>
          <cell r="AB2887" t="str">
            <v>Oldham</v>
          </cell>
          <cell r="AD2887">
            <v>0</v>
          </cell>
          <cell r="AE2887">
            <v>0</v>
          </cell>
          <cell r="AF2887">
            <v>0</v>
          </cell>
          <cell r="AG2887">
            <v>0</v>
          </cell>
          <cell r="AI2887" t="str">
            <v>00BP</v>
          </cell>
          <cell r="AJ2887" t="str">
            <v>Oldham</v>
          </cell>
        </row>
        <row r="2888">
          <cell r="O2888" t="str">
            <v>00BQ</v>
          </cell>
          <cell r="P2888" t="str">
            <v>Rochdale</v>
          </cell>
          <cell r="Q2888">
            <v>5</v>
          </cell>
          <cell r="R2888">
            <v>23</v>
          </cell>
          <cell r="S2888">
            <v>62</v>
          </cell>
          <cell r="U2888">
            <v>117</v>
          </cell>
          <cell r="V2888">
            <v>28</v>
          </cell>
          <cell r="W2888">
            <v>5</v>
          </cell>
          <cell r="AA2888" t="str">
            <v>00BQ</v>
          </cell>
          <cell r="AB2888" t="str">
            <v>Rochdale</v>
          </cell>
          <cell r="AD2888">
            <v>0</v>
          </cell>
          <cell r="AE2888">
            <v>0</v>
          </cell>
          <cell r="AF2888">
            <v>0</v>
          </cell>
          <cell r="AG2888">
            <v>0</v>
          </cell>
          <cell r="AI2888" t="str">
            <v>00BQ</v>
          </cell>
          <cell r="AJ2888" t="str">
            <v>Rochdale</v>
          </cell>
        </row>
        <row r="2889">
          <cell r="O2889" t="str">
            <v>00BR</v>
          </cell>
          <cell r="P2889" t="str">
            <v>Salford</v>
          </cell>
          <cell r="R2889">
            <v>8</v>
          </cell>
          <cell r="S2889">
            <v>79</v>
          </cell>
          <cell r="U2889">
            <v>135</v>
          </cell>
          <cell r="W2889">
            <v>1</v>
          </cell>
          <cell r="AA2889" t="str">
            <v>00BR</v>
          </cell>
          <cell r="AB2889" t="str">
            <v>Salford</v>
          </cell>
          <cell r="AD2889">
            <v>0</v>
          </cell>
          <cell r="AE2889">
            <v>0</v>
          </cell>
          <cell r="AF2889">
            <v>0</v>
          </cell>
          <cell r="AG2889">
            <v>0</v>
          </cell>
          <cell r="AI2889" t="str">
            <v>00BR</v>
          </cell>
          <cell r="AJ2889" t="str">
            <v>Salford</v>
          </cell>
        </row>
        <row r="2890">
          <cell r="O2890" t="str">
            <v>00BS</v>
          </cell>
          <cell r="P2890" t="str">
            <v>Stockport</v>
          </cell>
          <cell r="Q2890">
            <v>21</v>
          </cell>
          <cell r="R2890">
            <v>15</v>
          </cell>
          <cell r="S2890">
            <v>11</v>
          </cell>
          <cell r="U2890">
            <v>36</v>
          </cell>
          <cell r="V2890">
            <v>8</v>
          </cell>
          <cell r="W2890">
            <v>0</v>
          </cell>
          <cell r="AA2890" t="str">
            <v>00BS</v>
          </cell>
          <cell r="AB2890" t="str">
            <v>Stockport</v>
          </cell>
          <cell r="AC2890">
            <v>0</v>
          </cell>
          <cell r="AD2890">
            <v>0</v>
          </cell>
          <cell r="AE2890">
            <v>0</v>
          </cell>
          <cell r="AF2890">
            <v>0</v>
          </cell>
          <cell r="AG2890">
            <v>0</v>
          </cell>
          <cell r="AI2890" t="str">
            <v>00BS</v>
          </cell>
          <cell r="AJ2890" t="str">
            <v>Stockport</v>
          </cell>
        </row>
        <row r="2891">
          <cell r="O2891" t="str">
            <v>00BT</v>
          </cell>
          <cell r="P2891" t="str">
            <v>Tameside</v>
          </cell>
          <cell r="R2891">
            <v>13</v>
          </cell>
          <cell r="S2891">
            <v>89</v>
          </cell>
          <cell r="U2891">
            <v>26</v>
          </cell>
          <cell r="V2891">
            <v>10</v>
          </cell>
          <cell r="W2891">
            <v>3</v>
          </cell>
          <cell r="AA2891" t="str">
            <v>00BT</v>
          </cell>
          <cell r="AB2891" t="str">
            <v>Tameside</v>
          </cell>
          <cell r="AD2891">
            <v>0</v>
          </cell>
          <cell r="AE2891">
            <v>0</v>
          </cell>
          <cell r="AF2891">
            <v>0</v>
          </cell>
          <cell r="AG2891">
            <v>0</v>
          </cell>
          <cell r="AI2891" t="str">
            <v>00BT</v>
          </cell>
          <cell r="AJ2891" t="str">
            <v>Tameside</v>
          </cell>
        </row>
        <row r="2892">
          <cell r="O2892" t="str">
            <v>00BU</v>
          </cell>
          <cell r="P2892" t="str">
            <v>Trafford</v>
          </cell>
          <cell r="R2892">
            <v>2</v>
          </cell>
          <cell r="S2892">
            <v>15</v>
          </cell>
          <cell r="T2892">
            <v>1</v>
          </cell>
          <cell r="U2892">
            <v>76</v>
          </cell>
          <cell r="V2892">
            <v>20</v>
          </cell>
          <cell r="W2892">
            <v>0</v>
          </cell>
          <cell r="AA2892" t="str">
            <v>00BU</v>
          </cell>
          <cell r="AB2892" t="str">
            <v>Trafford</v>
          </cell>
          <cell r="AD2892">
            <v>0</v>
          </cell>
          <cell r="AE2892">
            <v>0</v>
          </cell>
          <cell r="AF2892">
            <v>0</v>
          </cell>
          <cell r="AG2892">
            <v>0</v>
          </cell>
          <cell r="AI2892" t="str">
            <v>00BU</v>
          </cell>
          <cell r="AJ2892" t="str">
            <v>Trafford</v>
          </cell>
        </row>
        <row r="2893">
          <cell r="O2893" t="str">
            <v>00BW</v>
          </cell>
          <cell r="P2893" t="str">
            <v>Wigan</v>
          </cell>
          <cell r="R2893">
            <v>16</v>
          </cell>
          <cell r="S2893">
            <v>37</v>
          </cell>
          <cell r="T2893">
            <v>5</v>
          </cell>
          <cell r="U2893">
            <v>112</v>
          </cell>
          <cell r="V2893">
            <v>4</v>
          </cell>
          <cell r="W2893">
            <v>0</v>
          </cell>
          <cell r="AA2893" t="str">
            <v>00BW</v>
          </cell>
          <cell r="AB2893" t="str">
            <v>Wigan</v>
          </cell>
          <cell r="AD2893">
            <v>0</v>
          </cell>
          <cell r="AE2893">
            <v>0</v>
          </cell>
          <cell r="AF2893">
            <v>0</v>
          </cell>
          <cell r="AG2893">
            <v>0</v>
          </cell>
          <cell r="AI2893" t="str">
            <v>00BW</v>
          </cell>
          <cell r="AJ2893" t="str">
            <v>Wigan</v>
          </cell>
        </row>
        <row r="2894">
          <cell r="O2894" t="str">
            <v>00BX</v>
          </cell>
          <cell r="P2894" t="str">
            <v>Knowsley</v>
          </cell>
          <cell r="Q2894">
            <v>5</v>
          </cell>
          <cell r="R2894">
            <v>21</v>
          </cell>
          <cell r="S2894">
            <v>53</v>
          </cell>
          <cell r="U2894">
            <v>97</v>
          </cell>
          <cell r="V2894">
            <v>7</v>
          </cell>
          <cell r="W2894">
            <v>1</v>
          </cell>
          <cell r="AA2894" t="str">
            <v>00BX</v>
          </cell>
          <cell r="AB2894" t="str">
            <v>Knowsley</v>
          </cell>
          <cell r="AC2894">
            <v>0</v>
          </cell>
          <cell r="AD2894">
            <v>0</v>
          </cell>
          <cell r="AE2894">
            <v>0</v>
          </cell>
          <cell r="AF2894">
            <v>0</v>
          </cell>
          <cell r="AG2894">
            <v>0</v>
          </cell>
          <cell r="AI2894" t="str">
            <v>00BX</v>
          </cell>
          <cell r="AJ2894" t="str">
            <v>Knowsley</v>
          </cell>
        </row>
        <row r="2895">
          <cell r="O2895" t="str">
            <v>00BY</v>
          </cell>
          <cell r="P2895" t="str">
            <v>Liverpool</v>
          </cell>
          <cell r="Q2895">
            <v>8</v>
          </cell>
          <cell r="R2895">
            <v>12</v>
          </cell>
          <cell r="S2895">
            <v>134</v>
          </cell>
          <cell r="U2895">
            <v>142</v>
          </cell>
          <cell r="W2895">
            <v>1</v>
          </cell>
          <cell r="AA2895" t="str">
            <v>00BY</v>
          </cell>
          <cell r="AB2895" t="str">
            <v>Liverpool</v>
          </cell>
          <cell r="AD2895">
            <v>0</v>
          </cell>
          <cell r="AE2895">
            <v>0</v>
          </cell>
          <cell r="AF2895">
            <v>0</v>
          </cell>
          <cell r="AG2895">
            <v>0</v>
          </cell>
          <cell r="AI2895" t="str">
            <v>00BY</v>
          </cell>
          <cell r="AJ2895" t="str">
            <v>Liverpool</v>
          </cell>
        </row>
        <row r="2896">
          <cell r="O2896" t="str">
            <v>00BZ</v>
          </cell>
          <cell r="P2896" t="str">
            <v>St. Helens</v>
          </cell>
          <cell r="R2896">
            <v>5</v>
          </cell>
          <cell r="S2896">
            <v>48</v>
          </cell>
          <cell r="T2896">
            <v>1</v>
          </cell>
          <cell r="U2896">
            <v>50</v>
          </cell>
          <cell r="V2896">
            <v>1</v>
          </cell>
          <cell r="W2896">
            <v>5</v>
          </cell>
          <cell r="AA2896" t="str">
            <v>00BZ</v>
          </cell>
          <cell r="AB2896" t="str">
            <v>St. Helens</v>
          </cell>
          <cell r="AD2896">
            <v>0</v>
          </cell>
          <cell r="AE2896">
            <v>0</v>
          </cell>
          <cell r="AF2896">
            <v>0</v>
          </cell>
          <cell r="AG2896">
            <v>0</v>
          </cell>
          <cell r="AI2896" t="str">
            <v>00BZ</v>
          </cell>
          <cell r="AJ2896" t="str">
            <v>St. Helens</v>
          </cell>
        </row>
        <row r="2897">
          <cell r="O2897" t="str">
            <v>00CA</v>
          </cell>
          <cell r="P2897" t="str">
            <v>Sefton</v>
          </cell>
          <cell r="R2897">
            <v>21</v>
          </cell>
          <cell r="S2897">
            <v>10</v>
          </cell>
          <cell r="T2897">
            <v>8</v>
          </cell>
          <cell r="U2897">
            <v>159</v>
          </cell>
          <cell r="V2897">
            <v>10</v>
          </cell>
          <cell r="W2897">
            <v>1</v>
          </cell>
          <cell r="AA2897" t="str">
            <v>00CA</v>
          </cell>
          <cell r="AB2897" t="str">
            <v>Sefton</v>
          </cell>
          <cell r="AD2897">
            <v>0</v>
          </cell>
          <cell r="AE2897">
            <v>0</v>
          </cell>
          <cell r="AF2897">
            <v>0</v>
          </cell>
          <cell r="AG2897">
            <v>0</v>
          </cell>
          <cell r="AI2897" t="str">
            <v>00CA</v>
          </cell>
          <cell r="AJ2897" t="str">
            <v>Sefton</v>
          </cell>
        </row>
        <row r="2898">
          <cell r="O2898" t="str">
            <v>00CB</v>
          </cell>
          <cell r="P2898" t="str">
            <v>Wirral</v>
          </cell>
          <cell r="R2898">
            <v>18</v>
          </cell>
          <cell r="S2898">
            <v>61</v>
          </cell>
          <cell r="T2898">
            <v>1</v>
          </cell>
          <cell r="U2898">
            <v>124</v>
          </cell>
          <cell r="V2898">
            <v>21</v>
          </cell>
          <cell r="W2898">
            <v>0</v>
          </cell>
          <cell r="AA2898" t="str">
            <v>00CB</v>
          </cell>
          <cell r="AB2898" t="str">
            <v>Wirral</v>
          </cell>
          <cell r="AD2898">
            <v>0</v>
          </cell>
          <cell r="AE2898">
            <v>0</v>
          </cell>
          <cell r="AF2898">
            <v>0</v>
          </cell>
          <cell r="AG2898">
            <v>0</v>
          </cell>
          <cell r="AI2898" t="str">
            <v>00CB</v>
          </cell>
          <cell r="AJ2898" t="str">
            <v>Wirral</v>
          </cell>
        </row>
        <row r="2899">
          <cell r="O2899" t="str">
            <v>00CC</v>
          </cell>
          <cell r="P2899" t="str">
            <v>Barnsley</v>
          </cell>
          <cell r="R2899">
            <v>16</v>
          </cell>
          <cell r="S2899">
            <v>68</v>
          </cell>
          <cell r="U2899">
            <v>346</v>
          </cell>
          <cell r="V2899">
            <v>7</v>
          </cell>
          <cell r="W2899">
            <v>0</v>
          </cell>
          <cell r="AA2899" t="str">
            <v>00CC</v>
          </cell>
          <cell r="AB2899" t="str">
            <v>Barnsley</v>
          </cell>
          <cell r="AD2899">
            <v>0</v>
          </cell>
          <cell r="AE2899">
            <v>0</v>
          </cell>
          <cell r="AF2899">
            <v>0</v>
          </cell>
          <cell r="AG2899">
            <v>0</v>
          </cell>
          <cell r="AI2899" t="str">
            <v>00CC</v>
          </cell>
          <cell r="AJ2899" t="str">
            <v>Barnsley</v>
          </cell>
        </row>
        <row r="2900">
          <cell r="O2900" t="str">
            <v>00CE</v>
          </cell>
          <cell r="P2900" t="str">
            <v>Doncaster</v>
          </cell>
          <cell r="R2900">
            <v>25</v>
          </cell>
          <cell r="S2900">
            <v>31</v>
          </cell>
          <cell r="U2900">
            <v>60</v>
          </cell>
          <cell r="W2900">
            <v>0</v>
          </cell>
          <cell r="AA2900" t="str">
            <v>00CE</v>
          </cell>
          <cell r="AB2900" t="str">
            <v>Doncaster</v>
          </cell>
          <cell r="AD2900">
            <v>0</v>
          </cell>
          <cell r="AE2900">
            <v>0</v>
          </cell>
          <cell r="AF2900">
            <v>0</v>
          </cell>
          <cell r="AG2900">
            <v>0</v>
          </cell>
          <cell r="AI2900" t="str">
            <v>00CE</v>
          </cell>
          <cell r="AJ2900" t="str">
            <v>Doncaster</v>
          </cell>
        </row>
        <row r="2901">
          <cell r="O2901" t="str">
            <v>00CF</v>
          </cell>
          <cell r="P2901" t="str">
            <v>Rotherham</v>
          </cell>
          <cell r="R2901">
            <v>15</v>
          </cell>
          <cell r="S2901">
            <v>47</v>
          </cell>
          <cell r="U2901">
            <v>116</v>
          </cell>
          <cell r="W2901">
            <v>1</v>
          </cell>
          <cell r="AA2901" t="str">
            <v>00CF</v>
          </cell>
          <cell r="AB2901" t="str">
            <v>Rotherham</v>
          </cell>
          <cell r="AD2901">
            <v>0</v>
          </cell>
          <cell r="AE2901">
            <v>3</v>
          </cell>
          <cell r="AF2901">
            <v>0</v>
          </cell>
          <cell r="AG2901">
            <v>3</v>
          </cell>
          <cell r="AI2901" t="str">
            <v>00CF</v>
          </cell>
          <cell r="AJ2901" t="str">
            <v>Rotherham</v>
          </cell>
        </row>
        <row r="2902">
          <cell r="O2902" t="str">
            <v>00CG</v>
          </cell>
          <cell r="P2902" t="str">
            <v>Sheffield</v>
          </cell>
          <cell r="R2902">
            <v>44</v>
          </cell>
          <cell r="S2902">
            <v>34</v>
          </cell>
          <cell r="U2902">
            <v>105</v>
          </cell>
          <cell r="W2902">
            <v>2</v>
          </cell>
          <cell r="AA2902" t="str">
            <v>00CG</v>
          </cell>
          <cell r="AB2902" t="str">
            <v>Sheffield</v>
          </cell>
          <cell r="AD2902">
            <v>0</v>
          </cell>
          <cell r="AE2902">
            <v>0</v>
          </cell>
          <cell r="AF2902">
            <v>0</v>
          </cell>
          <cell r="AG2902">
            <v>0</v>
          </cell>
          <cell r="AI2902" t="str">
            <v>00CG</v>
          </cell>
          <cell r="AJ2902" t="str">
            <v>Sheffield</v>
          </cell>
        </row>
        <row r="2903">
          <cell r="O2903" t="str">
            <v>00CH</v>
          </cell>
          <cell r="P2903" t="str">
            <v>Gateshead</v>
          </cell>
          <cell r="R2903">
            <v>4</v>
          </cell>
          <cell r="S2903">
            <v>29</v>
          </cell>
          <cell r="U2903">
            <v>8</v>
          </cell>
          <cell r="V2903">
            <v>5</v>
          </cell>
          <cell r="W2903">
            <v>0</v>
          </cell>
          <cell r="AA2903" t="str">
            <v>00CH</v>
          </cell>
          <cell r="AB2903" t="str">
            <v>Gateshead</v>
          </cell>
          <cell r="AD2903">
            <v>0</v>
          </cell>
          <cell r="AE2903">
            <v>0</v>
          </cell>
          <cell r="AF2903">
            <v>0</v>
          </cell>
          <cell r="AG2903">
            <v>0</v>
          </cell>
          <cell r="AI2903" t="str">
            <v>00CH</v>
          </cell>
          <cell r="AJ2903" t="str">
            <v>Gateshead</v>
          </cell>
        </row>
        <row r="2904">
          <cell r="O2904" t="str">
            <v>00CJ</v>
          </cell>
          <cell r="P2904" t="str">
            <v>Newcastle upon Tyne</v>
          </cell>
          <cell r="R2904">
            <v>4</v>
          </cell>
          <cell r="S2904">
            <v>3</v>
          </cell>
          <cell r="T2904">
            <v>1</v>
          </cell>
          <cell r="U2904">
            <v>156</v>
          </cell>
          <cell r="V2904">
            <v>4</v>
          </cell>
          <cell r="W2904">
            <v>0</v>
          </cell>
          <cell r="AA2904" t="str">
            <v>00CJ</v>
          </cell>
          <cell r="AB2904" t="str">
            <v>Newcastle upon Tyne</v>
          </cell>
          <cell r="AD2904">
            <v>0</v>
          </cell>
          <cell r="AE2904">
            <v>0</v>
          </cell>
          <cell r="AF2904">
            <v>0</v>
          </cell>
          <cell r="AG2904">
            <v>0</v>
          </cell>
          <cell r="AI2904" t="str">
            <v>00CJ</v>
          </cell>
          <cell r="AJ2904" t="str">
            <v>Newcastle upon Tyne</v>
          </cell>
        </row>
        <row r="2905">
          <cell r="O2905" t="str">
            <v>00CK</v>
          </cell>
          <cell r="P2905" t="str">
            <v>North Tyneside</v>
          </cell>
          <cell r="R2905">
            <v>9</v>
          </cell>
          <cell r="S2905">
            <v>39</v>
          </cell>
          <cell r="T2905">
            <v>2</v>
          </cell>
          <cell r="U2905">
            <v>75</v>
          </cell>
          <cell r="V2905">
            <v>2</v>
          </cell>
          <cell r="W2905">
            <v>1</v>
          </cell>
          <cell r="AA2905" t="str">
            <v>00CK</v>
          </cell>
          <cell r="AB2905" t="str">
            <v>North Tyneside</v>
          </cell>
          <cell r="AD2905">
            <v>0</v>
          </cell>
          <cell r="AE2905">
            <v>0</v>
          </cell>
          <cell r="AF2905">
            <v>0</v>
          </cell>
          <cell r="AG2905">
            <v>0</v>
          </cell>
          <cell r="AI2905" t="str">
            <v>00CK</v>
          </cell>
          <cell r="AJ2905" t="str">
            <v>North Tyneside</v>
          </cell>
        </row>
        <row r="2906">
          <cell r="O2906" t="str">
            <v>00CL</v>
          </cell>
          <cell r="P2906" t="str">
            <v>South Tyneside</v>
          </cell>
          <cell r="R2906">
            <v>9</v>
          </cell>
          <cell r="S2906">
            <v>11</v>
          </cell>
          <cell r="U2906">
            <v>31</v>
          </cell>
          <cell r="W2906">
            <v>0</v>
          </cell>
          <cell r="AA2906" t="str">
            <v>00CL</v>
          </cell>
          <cell r="AB2906" t="str">
            <v>South Tyneside</v>
          </cell>
          <cell r="AD2906">
            <v>0</v>
          </cell>
          <cell r="AE2906">
            <v>0</v>
          </cell>
          <cell r="AF2906">
            <v>0</v>
          </cell>
          <cell r="AG2906">
            <v>0</v>
          </cell>
          <cell r="AI2906" t="str">
            <v>00CL</v>
          </cell>
          <cell r="AJ2906" t="str">
            <v>South Tyneside</v>
          </cell>
        </row>
        <row r="2907">
          <cell r="O2907" t="str">
            <v>00CM</v>
          </cell>
          <cell r="P2907" t="str">
            <v>Sunderland</v>
          </cell>
          <cell r="Q2907">
            <v>44</v>
          </cell>
          <cell r="R2907">
            <v>8</v>
          </cell>
          <cell r="S2907">
            <v>26</v>
          </cell>
          <cell r="U2907">
            <v>421</v>
          </cell>
          <cell r="V2907">
            <v>1</v>
          </cell>
          <cell r="W2907">
            <v>8</v>
          </cell>
          <cell r="AA2907" t="str">
            <v>00CM</v>
          </cell>
          <cell r="AB2907" t="str">
            <v>Sunderland</v>
          </cell>
          <cell r="AC2907">
            <v>0</v>
          </cell>
          <cell r="AD2907">
            <v>0</v>
          </cell>
          <cell r="AE2907">
            <v>0</v>
          </cell>
          <cell r="AF2907">
            <v>0</v>
          </cell>
          <cell r="AG2907">
            <v>0</v>
          </cell>
          <cell r="AI2907" t="str">
            <v>00CM</v>
          </cell>
          <cell r="AJ2907" t="str">
            <v>Sunderland</v>
          </cell>
        </row>
        <row r="2908">
          <cell r="O2908" t="str">
            <v>00CN</v>
          </cell>
          <cell r="P2908" t="str">
            <v>Birmingham</v>
          </cell>
          <cell r="Q2908">
            <v>43</v>
          </cell>
          <cell r="R2908">
            <v>44</v>
          </cell>
          <cell r="S2908">
            <v>315</v>
          </cell>
          <cell r="U2908">
            <v>449</v>
          </cell>
          <cell r="V2908">
            <v>21</v>
          </cell>
          <cell r="W2908">
            <v>4</v>
          </cell>
          <cell r="AA2908" t="str">
            <v>00CN</v>
          </cell>
          <cell r="AB2908" t="str">
            <v>Birmingham</v>
          </cell>
          <cell r="AC2908">
            <v>0</v>
          </cell>
          <cell r="AD2908">
            <v>6</v>
          </cell>
          <cell r="AE2908">
            <v>5</v>
          </cell>
          <cell r="AF2908">
            <v>6</v>
          </cell>
          <cell r="AG2908">
            <v>11</v>
          </cell>
          <cell r="AI2908" t="str">
            <v>00CN</v>
          </cell>
          <cell r="AJ2908" t="str">
            <v>Birmingham</v>
          </cell>
        </row>
        <row r="2909">
          <cell r="O2909" t="str">
            <v>00CQ</v>
          </cell>
          <cell r="P2909" t="str">
            <v>Coventry</v>
          </cell>
          <cell r="Q2909">
            <v>38</v>
          </cell>
          <cell r="R2909">
            <v>8</v>
          </cell>
          <cell r="S2909">
            <v>93</v>
          </cell>
          <cell r="U2909">
            <v>113</v>
          </cell>
          <cell r="W2909">
            <v>5</v>
          </cell>
          <cell r="AA2909" t="str">
            <v>00CQ</v>
          </cell>
          <cell r="AB2909" t="str">
            <v>Coventry</v>
          </cell>
          <cell r="AC2909">
            <v>0</v>
          </cell>
          <cell r="AD2909">
            <v>0</v>
          </cell>
          <cell r="AE2909">
            <v>5</v>
          </cell>
          <cell r="AF2909">
            <v>0</v>
          </cell>
          <cell r="AG2909">
            <v>5</v>
          </cell>
          <cell r="AI2909" t="str">
            <v>00CQ</v>
          </cell>
          <cell r="AJ2909" t="str">
            <v>Coventry</v>
          </cell>
        </row>
        <row r="2910">
          <cell r="O2910" t="str">
            <v>00CR</v>
          </cell>
          <cell r="P2910" t="str">
            <v>Dudley</v>
          </cell>
          <cell r="R2910">
            <v>16</v>
          </cell>
          <cell r="S2910">
            <v>75</v>
          </cell>
          <cell r="U2910">
            <v>48</v>
          </cell>
          <cell r="W2910">
            <v>0</v>
          </cell>
          <cell r="AA2910" t="str">
            <v>00CR</v>
          </cell>
          <cell r="AB2910" t="str">
            <v>Dudley</v>
          </cell>
          <cell r="AD2910">
            <v>10</v>
          </cell>
          <cell r="AE2910">
            <v>0</v>
          </cell>
          <cell r="AF2910">
            <v>10</v>
          </cell>
          <cell r="AG2910">
            <v>10</v>
          </cell>
          <cell r="AI2910" t="str">
            <v>00CR</v>
          </cell>
          <cell r="AJ2910" t="str">
            <v>Dudley</v>
          </cell>
        </row>
        <row r="2911">
          <cell r="O2911" t="str">
            <v>00CS</v>
          </cell>
          <cell r="P2911" t="str">
            <v>Sandwell</v>
          </cell>
          <cell r="R2911">
            <v>23</v>
          </cell>
          <cell r="S2911">
            <v>140</v>
          </cell>
          <cell r="U2911">
            <v>133</v>
          </cell>
          <cell r="W2911">
            <v>0</v>
          </cell>
          <cell r="AA2911" t="str">
            <v>00CS</v>
          </cell>
          <cell r="AB2911" t="str">
            <v>Sandwell</v>
          </cell>
          <cell r="AD2911">
            <v>0</v>
          </cell>
          <cell r="AE2911">
            <v>0</v>
          </cell>
          <cell r="AF2911">
            <v>0</v>
          </cell>
          <cell r="AG2911">
            <v>0</v>
          </cell>
          <cell r="AI2911" t="str">
            <v>00CS</v>
          </cell>
          <cell r="AJ2911" t="str">
            <v>Sandwell</v>
          </cell>
        </row>
        <row r="2912">
          <cell r="O2912" t="str">
            <v>00CT</v>
          </cell>
          <cell r="P2912" t="str">
            <v>Solihull</v>
          </cell>
          <cell r="R2912">
            <v>9</v>
          </cell>
          <cell r="S2912">
            <v>29</v>
          </cell>
          <cell r="T2912">
            <v>3</v>
          </cell>
          <cell r="U2912">
            <v>159</v>
          </cell>
          <cell r="W2912">
            <v>2</v>
          </cell>
          <cell r="AA2912" t="str">
            <v>00CT</v>
          </cell>
          <cell r="AB2912" t="str">
            <v>Solihull</v>
          </cell>
          <cell r="AD2912">
            <v>0</v>
          </cell>
          <cell r="AE2912">
            <v>0</v>
          </cell>
          <cell r="AF2912">
            <v>0</v>
          </cell>
          <cell r="AG2912">
            <v>0</v>
          </cell>
          <cell r="AI2912" t="str">
            <v>00CT</v>
          </cell>
          <cell r="AJ2912" t="str">
            <v>Solihull</v>
          </cell>
        </row>
        <row r="2913">
          <cell r="O2913" t="str">
            <v>00CU</v>
          </cell>
          <cell r="P2913" t="str">
            <v>Walsall</v>
          </cell>
          <cell r="Q2913">
            <v>119</v>
          </cell>
          <cell r="R2913">
            <v>15</v>
          </cell>
          <cell r="S2913">
            <v>89</v>
          </cell>
          <cell r="T2913">
            <v>2</v>
          </cell>
          <cell r="U2913">
            <v>417</v>
          </cell>
          <cell r="V2913">
            <v>10</v>
          </cell>
          <cell r="W2913">
            <v>3</v>
          </cell>
          <cell r="AA2913" t="str">
            <v>00CU</v>
          </cell>
          <cell r="AB2913" t="str">
            <v>Walsall</v>
          </cell>
          <cell r="AD2913">
            <v>0</v>
          </cell>
          <cell r="AE2913">
            <v>0</v>
          </cell>
          <cell r="AF2913">
            <v>0</v>
          </cell>
          <cell r="AG2913">
            <v>0</v>
          </cell>
          <cell r="AI2913" t="str">
            <v>00CU</v>
          </cell>
          <cell r="AJ2913" t="str">
            <v>Walsall</v>
          </cell>
        </row>
        <row r="2914">
          <cell r="O2914" t="str">
            <v>00CW</v>
          </cell>
          <cell r="P2914" t="str">
            <v>Wolverhampton</v>
          </cell>
          <cell r="Q2914">
            <v>9</v>
          </cell>
          <cell r="R2914">
            <v>21</v>
          </cell>
          <cell r="S2914">
            <v>7</v>
          </cell>
          <cell r="U2914">
            <v>92</v>
          </cell>
          <cell r="W2914">
            <v>0</v>
          </cell>
          <cell r="AA2914" t="str">
            <v>00CW</v>
          </cell>
          <cell r="AB2914" t="str">
            <v>Wolverhampton</v>
          </cell>
          <cell r="AC2914">
            <v>0</v>
          </cell>
          <cell r="AD2914">
            <v>0</v>
          </cell>
          <cell r="AE2914">
            <v>0</v>
          </cell>
          <cell r="AF2914">
            <v>0</v>
          </cell>
          <cell r="AG2914">
            <v>0</v>
          </cell>
          <cell r="AI2914" t="str">
            <v>00CW</v>
          </cell>
          <cell r="AJ2914" t="str">
            <v>Wolverhampton</v>
          </cell>
        </row>
        <row r="2915">
          <cell r="O2915" t="str">
            <v>00CX</v>
          </cell>
          <cell r="P2915" t="str">
            <v>Bradford</v>
          </cell>
          <cell r="R2915">
            <v>13</v>
          </cell>
          <cell r="S2915">
            <v>52</v>
          </cell>
          <cell r="U2915">
            <v>165</v>
          </cell>
          <cell r="W2915">
            <v>18</v>
          </cell>
          <cell r="AA2915" t="str">
            <v>00CX</v>
          </cell>
          <cell r="AB2915" t="str">
            <v>Bradford</v>
          </cell>
          <cell r="AD2915">
            <v>0</v>
          </cell>
          <cell r="AE2915">
            <v>4</v>
          </cell>
          <cell r="AF2915">
            <v>0</v>
          </cell>
          <cell r="AG2915">
            <v>4</v>
          </cell>
          <cell r="AI2915" t="str">
            <v>00CX</v>
          </cell>
          <cell r="AJ2915" t="str">
            <v>Bradford</v>
          </cell>
        </row>
        <row r="2916">
          <cell r="O2916" t="str">
            <v>00CY</v>
          </cell>
          <cell r="P2916" t="str">
            <v>Calderdale</v>
          </cell>
          <cell r="R2916">
            <v>10</v>
          </cell>
          <cell r="S2916">
            <v>13</v>
          </cell>
          <cell r="U2916">
            <v>23</v>
          </cell>
          <cell r="V2916">
            <v>11</v>
          </cell>
          <cell r="W2916">
            <v>7</v>
          </cell>
          <cell r="AA2916" t="str">
            <v>00CY</v>
          </cell>
          <cell r="AB2916" t="str">
            <v>Calderdale</v>
          </cell>
          <cell r="AD2916">
            <v>0</v>
          </cell>
          <cell r="AE2916">
            <v>0</v>
          </cell>
          <cell r="AF2916">
            <v>0</v>
          </cell>
          <cell r="AG2916">
            <v>0</v>
          </cell>
          <cell r="AI2916" t="str">
            <v>00CY</v>
          </cell>
          <cell r="AJ2916" t="str">
            <v>Calderdale</v>
          </cell>
        </row>
        <row r="2917">
          <cell r="O2917" t="str">
            <v>00CZ</v>
          </cell>
          <cell r="P2917" t="str">
            <v>Kirklees</v>
          </cell>
          <cell r="Q2917">
            <v>15</v>
          </cell>
          <cell r="R2917">
            <v>7</v>
          </cell>
          <cell r="S2917">
            <v>64</v>
          </cell>
          <cell r="U2917">
            <v>43</v>
          </cell>
          <cell r="W2917">
            <v>1</v>
          </cell>
          <cell r="AA2917" t="str">
            <v>00CZ</v>
          </cell>
          <cell r="AB2917" t="str">
            <v>Kirklees</v>
          </cell>
          <cell r="AC2917">
            <v>0</v>
          </cell>
          <cell r="AD2917">
            <v>0</v>
          </cell>
          <cell r="AE2917">
            <v>0</v>
          </cell>
          <cell r="AF2917">
            <v>0</v>
          </cell>
          <cell r="AG2917">
            <v>0</v>
          </cell>
          <cell r="AI2917" t="str">
            <v>00CZ</v>
          </cell>
          <cell r="AJ2917" t="str">
            <v>Kirklees</v>
          </cell>
        </row>
        <row r="2918">
          <cell r="O2918" t="str">
            <v>00DA</v>
          </cell>
          <cell r="P2918" t="str">
            <v>Leeds</v>
          </cell>
          <cell r="Q2918">
            <v>6</v>
          </cell>
          <cell r="R2918">
            <v>32</v>
          </cell>
          <cell r="S2918">
            <v>268</v>
          </cell>
          <cell r="T2918">
            <v>99</v>
          </cell>
          <cell r="U2918">
            <v>264</v>
          </cell>
          <cell r="V2918">
            <v>10</v>
          </cell>
          <cell r="W2918">
            <v>5</v>
          </cell>
          <cell r="AA2918" t="str">
            <v>00DA</v>
          </cell>
          <cell r="AB2918" t="str">
            <v>Leeds</v>
          </cell>
          <cell r="AC2918">
            <v>0</v>
          </cell>
          <cell r="AD2918">
            <v>0</v>
          </cell>
          <cell r="AE2918">
            <v>15</v>
          </cell>
          <cell r="AF2918">
            <v>0</v>
          </cell>
          <cell r="AG2918">
            <v>15</v>
          </cell>
          <cell r="AI2918" t="str">
            <v>00DA</v>
          </cell>
          <cell r="AJ2918" t="str">
            <v>Leeds</v>
          </cell>
        </row>
        <row r="2919">
          <cell r="O2919" t="str">
            <v>00DB</v>
          </cell>
          <cell r="P2919" t="str">
            <v>Wakefield</v>
          </cell>
          <cell r="R2919">
            <v>36</v>
          </cell>
          <cell r="S2919">
            <v>124</v>
          </cell>
          <cell r="U2919">
            <v>190</v>
          </cell>
          <cell r="V2919">
            <v>6</v>
          </cell>
          <cell r="W2919">
            <v>0</v>
          </cell>
          <cell r="AA2919" t="str">
            <v>00DB</v>
          </cell>
          <cell r="AB2919" t="str">
            <v>Wakefield</v>
          </cell>
          <cell r="AD2919">
            <v>2</v>
          </cell>
          <cell r="AE2919">
            <v>4</v>
          </cell>
          <cell r="AF2919">
            <v>2</v>
          </cell>
          <cell r="AG2919">
            <v>6</v>
          </cell>
          <cell r="AI2919" t="str">
            <v>00DB</v>
          </cell>
          <cell r="AJ2919" t="str">
            <v>Wakefield</v>
          </cell>
        </row>
        <row r="2920">
          <cell r="O2920" t="str">
            <v>00EB</v>
          </cell>
          <cell r="P2920" t="str">
            <v>Hartlepool</v>
          </cell>
          <cell r="Q2920">
            <v>18</v>
          </cell>
          <cell r="R2920">
            <v>6</v>
          </cell>
          <cell r="S2920">
            <v>30</v>
          </cell>
          <cell r="U2920">
            <v>22</v>
          </cell>
          <cell r="W2920">
            <v>0</v>
          </cell>
          <cell r="AA2920" t="str">
            <v>00EB</v>
          </cell>
          <cell r="AB2920" t="str">
            <v>Hartlepool</v>
          </cell>
          <cell r="AC2920">
            <v>0</v>
          </cell>
          <cell r="AD2920">
            <v>0</v>
          </cell>
          <cell r="AE2920">
            <v>0</v>
          </cell>
          <cell r="AF2920">
            <v>0</v>
          </cell>
          <cell r="AG2920">
            <v>0</v>
          </cell>
          <cell r="AI2920" t="str">
            <v>00EB</v>
          </cell>
          <cell r="AJ2920" t="str">
            <v>Hartlepool</v>
          </cell>
        </row>
        <row r="2921">
          <cell r="O2921" t="str">
            <v>00EC</v>
          </cell>
          <cell r="P2921" t="str">
            <v>Middlesbrough</v>
          </cell>
          <cell r="Q2921">
            <v>56</v>
          </cell>
          <cell r="R2921">
            <v>14</v>
          </cell>
          <cell r="S2921">
            <v>26</v>
          </cell>
          <cell r="U2921">
            <v>116</v>
          </cell>
          <cell r="V2921">
            <v>3</v>
          </cell>
          <cell r="W2921">
            <v>0</v>
          </cell>
          <cell r="AA2921" t="str">
            <v>00EC</v>
          </cell>
          <cell r="AB2921" t="str">
            <v>Middlesbrough</v>
          </cell>
          <cell r="AC2921">
            <v>0</v>
          </cell>
          <cell r="AD2921">
            <v>0</v>
          </cell>
          <cell r="AE2921">
            <v>0</v>
          </cell>
          <cell r="AF2921">
            <v>0</v>
          </cell>
          <cell r="AG2921">
            <v>0</v>
          </cell>
          <cell r="AI2921" t="str">
            <v>00EC</v>
          </cell>
          <cell r="AJ2921" t="str">
            <v>Middlesbrough</v>
          </cell>
        </row>
        <row r="2922">
          <cell r="O2922" t="str">
            <v>00EE</v>
          </cell>
          <cell r="P2922" t="str">
            <v>Redcar and Cleveland</v>
          </cell>
          <cell r="R2922">
            <v>16</v>
          </cell>
          <cell r="S2922">
            <v>21</v>
          </cell>
          <cell r="U2922">
            <v>90</v>
          </cell>
          <cell r="V2922">
            <v>13</v>
          </cell>
          <cell r="W2922">
            <v>0</v>
          </cell>
          <cell r="AA2922" t="str">
            <v>00EE</v>
          </cell>
          <cell r="AB2922" t="str">
            <v>Redcar and Cleveland</v>
          </cell>
          <cell r="AD2922">
            <v>0</v>
          </cell>
          <cell r="AE2922">
            <v>0</v>
          </cell>
          <cell r="AF2922">
            <v>0</v>
          </cell>
          <cell r="AG2922">
            <v>0</v>
          </cell>
          <cell r="AI2922" t="str">
            <v>00EE</v>
          </cell>
          <cell r="AJ2922" t="str">
            <v>Redcar and Cleveland</v>
          </cell>
        </row>
        <row r="2923">
          <cell r="O2923" t="str">
            <v>00EF</v>
          </cell>
          <cell r="P2923" t="str">
            <v>Stockton-on-Tees</v>
          </cell>
          <cell r="Q2923">
            <v>8</v>
          </cell>
          <cell r="R2923">
            <v>25</v>
          </cell>
          <cell r="S2923">
            <v>91</v>
          </cell>
          <cell r="U2923">
            <v>76</v>
          </cell>
          <cell r="V2923">
            <v>1</v>
          </cell>
          <cell r="W2923">
            <v>0</v>
          </cell>
          <cell r="AA2923" t="str">
            <v>00EF</v>
          </cell>
          <cell r="AB2923" t="str">
            <v>Stockton-on-Tees</v>
          </cell>
          <cell r="AC2923">
            <v>0</v>
          </cell>
          <cell r="AD2923">
            <v>0</v>
          </cell>
          <cell r="AE2923">
            <v>0</v>
          </cell>
          <cell r="AF2923">
            <v>0</v>
          </cell>
          <cell r="AG2923">
            <v>0</v>
          </cell>
          <cell r="AI2923" t="str">
            <v>00EF</v>
          </cell>
          <cell r="AJ2923" t="str">
            <v>Stockton-on-Tees</v>
          </cell>
        </row>
        <row r="2924">
          <cell r="O2924" t="str">
            <v>00EH</v>
          </cell>
          <cell r="P2924" t="str">
            <v>Darlington</v>
          </cell>
          <cell r="Q2924">
            <v>5</v>
          </cell>
          <cell r="R2924">
            <v>4</v>
          </cell>
          <cell r="S2924">
            <v>23</v>
          </cell>
          <cell r="U2924">
            <v>16</v>
          </cell>
          <cell r="W2924">
            <v>0</v>
          </cell>
          <cell r="AA2924" t="str">
            <v>00EH</v>
          </cell>
          <cell r="AB2924" t="str">
            <v>Darlington</v>
          </cell>
          <cell r="AC2924">
            <v>0</v>
          </cell>
          <cell r="AD2924">
            <v>0</v>
          </cell>
          <cell r="AE2924">
            <v>0</v>
          </cell>
          <cell r="AF2924">
            <v>0</v>
          </cell>
          <cell r="AG2924">
            <v>0</v>
          </cell>
          <cell r="AI2924" t="str">
            <v>00EH</v>
          </cell>
          <cell r="AJ2924" t="str">
            <v>Darlington</v>
          </cell>
        </row>
        <row r="2925">
          <cell r="O2925" t="str">
            <v>00EJ</v>
          </cell>
          <cell r="P2925" t="str">
            <v>Durham UA</v>
          </cell>
          <cell r="Q2925">
            <v>12</v>
          </cell>
          <cell r="R2925">
            <v>12</v>
          </cell>
          <cell r="S2925">
            <v>80</v>
          </cell>
          <cell r="U2925">
            <v>237</v>
          </cell>
          <cell r="W2925">
            <v>2</v>
          </cell>
          <cell r="AA2925" t="str">
            <v>00EJ</v>
          </cell>
          <cell r="AB2925" t="str">
            <v>Durham UA</v>
          </cell>
          <cell r="AC2925">
            <v>0</v>
          </cell>
          <cell r="AD2925">
            <v>0</v>
          </cell>
          <cell r="AE2925">
            <v>0</v>
          </cell>
          <cell r="AF2925">
            <v>0</v>
          </cell>
          <cell r="AG2925">
            <v>0</v>
          </cell>
          <cell r="AI2925" t="str">
            <v>00EJ</v>
          </cell>
          <cell r="AJ2925" t="str">
            <v>Durham UA</v>
          </cell>
        </row>
        <row r="2926">
          <cell r="O2926" t="str">
            <v>00EM</v>
          </cell>
          <cell r="P2926" t="str">
            <v>Northumberland UA</v>
          </cell>
          <cell r="R2926">
            <v>10</v>
          </cell>
          <cell r="S2926">
            <v>42</v>
          </cell>
          <cell r="T2926">
            <v>2</v>
          </cell>
          <cell r="U2926">
            <v>106</v>
          </cell>
          <cell r="V2926">
            <v>8</v>
          </cell>
          <cell r="W2926">
            <v>0</v>
          </cell>
          <cell r="AA2926" t="str">
            <v>00EM</v>
          </cell>
          <cell r="AB2926" t="str">
            <v>Northumberland UA</v>
          </cell>
          <cell r="AD2926">
            <v>0</v>
          </cell>
          <cell r="AE2926">
            <v>0</v>
          </cell>
          <cell r="AF2926">
            <v>0</v>
          </cell>
          <cell r="AG2926">
            <v>0</v>
          </cell>
          <cell r="AI2926" t="str">
            <v>00EM</v>
          </cell>
          <cell r="AJ2926" t="str">
            <v>Northumberland UA</v>
          </cell>
        </row>
        <row r="2927">
          <cell r="O2927" t="str">
            <v>00EQ</v>
          </cell>
          <cell r="P2927" t="str">
            <v>Cheshire East</v>
          </cell>
          <cell r="R2927">
            <v>3</v>
          </cell>
          <cell r="S2927">
            <v>44</v>
          </cell>
          <cell r="T2927">
            <v>2</v>
          </cell>
          <cell r="U2927">
            <v>146</v>
          </cell>
          <cell r="V2927">
            <v>27</v>
          </cell>
          <cell r="W2927">
            <v>0</v>
          </cell>
          <cell r="AA2927" t="str">
            <v>00EQ</v>
          </cell>
          <cell r="AB2927" t="str">
            <v>Cheshire East</v>
          </cell>
          <cell r="AD2927">
            <v>0</v>
          </cell>
          <cell r="AE2927">
            <v>0</v>
          </cell>
          <cell r="AF2927">
            <v>0</v>
          </cell>
          <cell r="AG2927">
            <v>0</v>
          </cell>
          <cell r="AI2927" t="str">
            <v>00EQ</v>
          </cell>
          <cell r="AJ2927" t="str">
            <v>Cheshire East</v>
          </cell>
        </row>
        <row r="2928">
          <cell r="O2928" t="str">
            <v>00ET</v>
          </cell>
          <cell r="P2928" t="str">
            <v>Halton</v>
          </cell>
          <cell r="R2928">
            <v>6</v>
          </cell>
          <cell r="S2928">
            <v>41</v>
          </cell>
          <cell r="U2928">
            <v>117</v>
          </cell>
          <cell r="W2928">
            <v>1</v>
          </cell>
          <cell r="AA2928" t="str">
            <v>00ET</v>
          </cell>
          <cell r="AB2928" t="str">
            <v>Halton</v>
          </cell>
          <cell r="AD2928">
            <v>0</v>
          </cell>
          <cell r="AE2928">
            <v>0</v>
          </cell>
          <cell r="AF2928">
            <v>0</v>
          </cell>
          <cell r="AG2928">
            <v>0</v>
          </cell>
          <cell r="AI2928" t="str">
            <v>00ET</v>
          </cell>
          <cell r="AJ2928" t="str">
            <v>Halton</v>
          </cell>
        </row>
        <row r="2929">
          <cell r="O2929" t="str">
            <v>00EU</v>
          </cell>
          <cell r="P2929" t="str">
            <v>Warrington</v>
          </cell>
          <cell r="R2929">
            <v>23</v>
          </cell>
          <cell r="S2929">
            <v>95</v>
          </cell>
          <cell r="U2929">
            <v>153</v>
          </cell>
          <cell r="W2929">
            <v>0</v>
          </cell>
          <cell r="AA2929" t="str">
            <v>00EU</v>
          </cell>
          <cell r="AB2929" t="str">
            <v>Warrington</v>
          </cell>
          <cell r="AD2929">
            <v>0</v>
          </cell>
          <cell r="AE2929">
            <v>0</v>
          </cell>
          <cell r="AF2929">
            <v>0</v>
          </cell>
          <cell r="AG2929">
            <v>0</v>
          </cell>
          <cell r="AI2929" t="str">
            <v>00EU</v>
          </cell>
          <cell r="AJ2929" t="str">
            <v>Warrington</v>
          </cell>
        </row>
        <row r="2930">
          <cell r="O2930" t="str">
            <v>00EW</v>
          </cell>
          <cell r="P2930" t="str">
            <v>Cheshire West and Chester</v>
          </cell>
          <cell r="R2930">
            <v>9</v>
          </cell>
          <cell r="S2930">
            <v>60</v>
          </cell>
          <cell r="T2930">
            <v>3</v>
          </cell>
          <cell r="U2930">
            <v>236</v>
          </cell>
          <cell r="V2930">
            <v>8</v>
          </cell>
          <cell r="W2930">
            <v>3</v>
          </cell>
          <cell r="AA2930" t="str">
            <v>00EW</v>
          </cell>
          <cell r="AB2930" t="str">
            <v>Cheshire West and Chester</v>
          </cell>
          <cell r="AD2930">
            <v>0</v>
          </cell>
          <cell r="AE2930">
            <v>0</v>
          </cell>
          <cell r="AF2930">
            <v>0</v>
          </cell>
          <cell r="AG2930">
            <v>0</v>
          </cell>
          <cell r="AI2930" t="str">
            <v>00EW</v>
          </cell>
          <cell r="AJ2930" t="str">
            <v>Cheshire West and Chester</v>
          </cell>
        </row>
        <row r="2931">
          <cell r="O2931" t="str">
            <v>00EX</v>
          </cell>
          <cell r="P2931" t="str">
            <v>Blackburn with Darwen</v>
          </cell>
          <cell r="R2931">
            <v>7</v>
          </cell>
          <cell r="S2931">
            <v>25</v>
          </cell>
          <cell r="U2931">
            <v>96</v>
          </cell>
          <cell r="W2931">
            <v>4</v>
          </cell>
          <cell r="AA2931" t="str">
            <v>00EX</v>
          </cell>
          <cell r="AB2931" t="str">
            <v>Blackburn with Darwen</v>
          </cell>
          <cell r="AD2931">
            <v>0</v>
          </cell>
          <cell r="AE2931">
            <v>0</v>
          </cell>
          <cell r="AF2931">
            <v>0</v>
          </cell>
          <cell r="AG2931">
            <v>0</v>
          </cell>
          <cell r="AI2931" t="str">
            <v>00EX</v>
          </cell>
          <cell r="AJ2931" t="str">
            <v>Blackburn with Darwen</v>
          </cell>
        </row>
        <row r="2932">
          <cell r="O2932" t="str">
            <v>00EY</v>
          </cell>
          <cell r="P2932" t="str">
            <v>Blackpool</v>
          </cell>
          <cell r="R2932">
            <v>5</v>
          </cell>
          <cell r="S2932">
            <v>57</v>
          </cell>
          <cell r="U2932">
            <v>142</v>
          </cell>
          <cell r="W2932">
            <v>0</v>
          </cell>
          <cell r="AA2932" t="str">
            <v>00EY</v>
          </cell>
          <cell r="AB2932" t="str">
            <v>Blackpool</v>
          </cell>
          <cell r="AD2932">
            <v>0</v>
          </cell>
          <cell r="AE2932">
            <v>0</v>
          </cell>
          <cell r="AF2932">
            <v>0</v>
          </cell>
          <cell r="AG2932">
            <v>0</v>
          </cell>
          <cell r="AI2932" t="str">
            <v>00EY</v>
          </cell>
          <cell r="AJ2932" t="str">
            <v>Blackpool</v>
          </cell>
        </row>
        <row r="2933">
          <cell r="O2933" t="str">
            <v>00FA</v>
          </cell>
          <cell r="P2933" t="str">
            <v>Kingston Upon Hull</v>
          </cell>
          <cell r="R2933">
            <v>11</v>
          </cell>
          <cell r="S2933">
            <v>63</v>
          </cell>
          <cell r="U2933">
            <v>178</v>
          </cell>
          <cell r="W2933">
            <v>0</v>
          </cell>
          <cell r="AA2933" t="str">
            <v>00FA</v>
          </cell>
          <cell r="AB2933" t="str">
            <v>Kingston Upon Hull</v>
          </cell>
          <cell r="AD2933">
            <v>0</v>
          </cell>
          <cell r="AE2933">
            <v>0</v>
          </cell>
          <cell r="AF2933">
            <v>0</v>
          </cell>
          <cell r="AG2933">
            <v>0</v>
          </cell>
          <cell r="AI2933" t="str">
            <v>00FA</v>
          </cell>
          <cell r="AJ2933" t="str">
            <v>Kingston Upon Hull</v>
          </cell>
        </row>
        <row r="2934">
          <cell r="O2934" t="str">
            <v>00FB</v>
          </cell>
          <cell r="P2934" t="str">
            <v>East Riding of Yorkshire</v>
          </cell>
          <cell r="R2934">
            <v>23</v>
          </cell>
          <cell r="S2934">
            <v>31</v>
          </cell>
          <cell r="V2934">
            <v>0</v>
          </cell>
          <cell r="W2934">
            <v>0</v>
          </cell>
          <cell r="AA2934" t="str">
            <v>00FB</v>
          </cell>
          <cell r="AB2934" t="str">
            <v>East Riding of Yorkshire</v>
          </cell>
          <cell r="AD2934">
            <v>0</v>
          </cell>
          <cell r="AE2934">
            <v>0</v>
          </cell>
          <cell r="AF2934">
            <v>0</v>
          </cell>
          <cell r="AG2934">
            <v>0</v>
          </cell>
          <cell r="AI2934" t="str">
            <v>00FB</v>
          </cell>
          <cell r="AJ2934" t="str">
            <v>East Riding of Yorkshire</v>
          </cell>
        </row>
        <row r="2935">
          <cell r="O2935" t="str">
            <v>00FC</v>
          </cell>
          <cell r="P2935" t="str">
            <v>North East Lincolnshire</v>
          </cell>
          <cell r="R2935">
            <v>3</v>
          </cell>
          <cell r="S2935">
            <v>76</v>
          </cell>
          <cell r="U2935">
            <v>92</v>
          </cell>
          <cell r="W2935">
            <v>1</v>
          </cell>
          <cell r="AA2935" t="str">
            <v>00FC</v>
          </cell>
          <cell r="AB2935" t="str">
            <v>North East Lincolnshire</v>
          </cell>
          <cell r="AD2935">
            <v>0</v>
          </cell>
          <cell r="AE2935">
            <v>0</v>
          </cell>
          <cell r="AF2935">
            <v>0</v>
          </cell>
          <cell r="AG2935">
            <v>0</v>
          </cell>
          <cell r="AI2935" t="str">
            <v>00FC</v>
          </cell>
          <cell r="AJ2935" t="str">
            <v>North East Lincolnshire</v>
          </cell>
        </row>
        <row r="2936">
          <cell r="O2936" t="str">
            <v>00FD</v>
          </cell>
          <cell r="P2936" t="str">
            <v>North Lincolnshire</v>
          </cell>
          <cell r="R2936">
            <v>6</v>
          </cell>
          <cell r="S2936">
            <v>41</v>
          </cell>
          <cell r="U2936">
            <v>43</v>
          </cell>
          <cell r="W2936">
            <v>0</v>
          </cell>
          <cell r="AA2936" t="str">
            <v>00FD</v>
          </cell>
          <cell r="AB2936" t="str">
            <v>North Lincolnshire</v>
          </cell>
          <cell r="AD2936">
            <v>0</v>
          </cell>
          <cell r="AE2936">
            <v>0</v>
          </cell>
          <cell r="AF2936">
            <v>0</v>
          </cell>
          <cell r="AG2936">
            <v>0</v>
          </cell>
          <cell r="AI2936" t="str">
            <v>00FD</v>
          </cell>
          <cell r="AJ2936" t="str">
            <v>North Lincolnshire</v>
          </cell>
        </row>
        <row r="2937">
          <cell r="O2937" t="str">
            <v>00FF</v>
          </cell>
          <cell r="P2937" t="str">
            <v>York</v>
          </cell>
          <cell r="R2937">
            <v>7</v>
          </cell>
          <cell r="S2937">
            <v>82</v>
          </cell>
          <cell r="U2937">
            <v>120</v>
          </cell>
          <cell r="W2937">
            <v>0</v>
          </cell>
          <cell r="AA2937" t="str">
            <v>00FF</v>
          </cell>
          <cell r="AB2937" t="str">
            <v>York</v>
          </cell>
          <cell r="AD2937">
            <v>0</v>
          </cell>
          <cell r="AE2937">
            <v>20</v>
          </cell>
          <cell r="AF2937">
            <v>0</v>
          </cell>
          <cell r="AG2937">
            <v>20</v>
          </cell>
          <cell r="AI2937" t="str">
            <v>00FF</v>
          </cell>
          <cell r="AJ2937" t="str">
            <v>York</v>
          </cell>
        </row>
        <row r="2938">
          <cell r="O2938" t="str">
            <v>00FK</v>
          </cell>
          <cell r="P2938" t="str">
            <v>Derby</v>
          </cell>
          <cell r="R2938">
            <v>10</v>
          </cell>
          <cell r="S2938">
            <v>59</v>
          </cell>
          <cell r="U2938">
            <v>178</v>
          </cell>
          <cell r="W2938">
            <v>2</v>
          </cell>
          <cell r="AA2938" t="str">
            <v>00FK</v>
          </cell>
          <cell r="AB2938" t="str">
            <v>Derby</v>
          </cell>
          <cell r="AD2938">
            <v>0</v>
          </cell>
          <cell r="AE2938">
            <v>0</v>
          </cell>
          <cell r="AF2938">
            <v>0</v>
          </cell>
          <cell r="AG2938">
            <v>0</v>
          </cell>
          <cell r="AI2938" t="str">
            <v>00FK</v>
          </cell>
          <cell r="AJ2938" t="str">
            <v>Derby</v>
          </cell>
        </row>
        <row r="2939">
          <cell r="O2939" t="str">
            <v>00FN</v>
          </cell>
          <cell r="P2939" t="str">
            <v>Leicester</v>
          </cell>
          <cell r="Q2939">
            <v>6</v>
          </cell>
          <cell r="R2939">
            <v>19</v>
          </cell>
          <cell r="S2939">
            <v>43</v>
          </cell>
          <cell r="T2939">
            <v>2</v>
          </cell>
          <cell r="U2939">
            <v>228</v>
          </cell>
          <cell r="V2939">
            <v>46</v>
          </cell>
          <cell r="W2939">
            <v>1</v>
          </cell>
          <cell r="AA2939" t="str">
            <v>00FN</v>
          </cell>
          <cell r="AB2939" t="str">
            <v>Leicester</v>
          </cell>
          <cell r="AC2939">
            <v>6</v>
          </cell>
          <cell r="AD2939">
            <v>0</v>
          </cell>
          <cell r="AE2939">
            <v>37</v>
          </cell>
          <cell r="AF2939">
            <v>6</v>
          </cell>
          <cell r="AG2939">
            <v>43</v>
          </cell>
          <cell r="AI2939" t="str">
            <v>00FN</v>
          </cell>
          <cell r="AJ2939" t="str">
            <v>Leicester</v>
          </cell>
        </row>
        <row r="2940">
          <cell r="O2940" t="str">
            <v>00FP</v>
          </cell>
          <cell r="P2940" t="str">
            <v>Rutland</v>
          </cell>
          <cell r="S2940">
            <v>3</v>
          </cell>
          <cell r="U2940">
            <v>26</v>
          </cell>
          <cell r="W2940">
            <v>0</v>
          </cell>
          <cell r="AA2940" t="str">
            <v>00FP</v>
          </cell>
          <cell r="AB2940" t="str">
            <v>Rutland</v>
          </cell>
          <cell r="AD2940">
            <v>0</v>
          </cell>
          <cell r="AE2940">
            <v>0</v>
          </cell>
          <cell r="AF2940">
            <v>0</v>
          </cell>
          <cell r="AG2940">
            <v>0</v>
          </cell>
          <cell r="AI2940" t="str">
            <v>00FP</v>
          </cell>
          <cell r="AJ2940" t="str">
            <v>Rutland</v>
          </cell>
        </row>
        <row r="2941">
          <cell r="O2941" t="str">
            <v>00FY</v>
          </cell>
          <cell r="P2941" t="str">
            <v>Nottingham</v>
          </cell>
          <cell r="R2941">
            <v>25</v>
          </cell>
          <cell r="S2941">
            <v>65</v>
          </cell>
          <cell r="U2941">
            <v>137</v>
          </cell>
          <cell r="W2941">
            <v>0</v>
          </cell>
          <cell r="AA2941" t="str">
            <v>00FY</v>
          </cell>
          <cell r="AB2941" t="str">
            <v>Nottingham</v>
          </cell>
          <cell r="AD2941">
            <v>0</v>
          </cell>
          <cell r="AE2941">
            <v>0</v>
          </cell>
          <cell r="AF2941">
            <v>0</v>
          </cell>
          <cell r="AG2941">
            <v>0</v>
          </cell>
          <cell r="AI2941" t="str">
            <v>00FY</v>
          </cell>
          <cell r="AJ2941" t="str">
            <v>Nottingham</v>
          </cell>
        </row>
        <row r="2942">
          <cell r="O2942" t="str">
            <v>00GA</v>
          </cell>
          <cell r="P2942" t="str">
            <v>Herefordshire</v>
          </cell>
          <cell r="R2942">
            <v>10</v>
          </cell>
          <cell r="S2942">
            <v>20</v>
          </cell>
          <cell r="U2942">
            <v>68</v>
          </cell>
          <cell r="W2942">
            <v>0</v>
          </cell>
          <cell r="AA2942" t="str">
            <v>00GA</v>
          </cell>
          <cell r="AB2942" t="str">
            <v>Herefordshire</v>
          </cell>
          <cell r="AD2942">
            <v>0</v>
          </cell>
          <cell r="AE2942">
            <v>0</v>
          </cell>
          <cell r="AF2942">
            <v>0</v>
          </cell>
          <cell r="AG2942">
            <v>0</v>
          </cell>
          <cell r="AI2942" t="str">
            <v>00GA</v>
          </cell>
          <cell r="AJ2942" t="str">
            <v>Herefordshire</v>
          </cell>
        </row>
        <row r="2943">
          <cell r="O2943" t="str">
            <v>00GF</v>
          </cell>
          <cell r="P2943" t="str">
            <v>Telford and Wrekin</v>
          </cell>
          <cell r="Q2943">
            <v>56</v>
          </cell>
          <cell r="R2943">
            <v>4</v>
          </cell>
          <cell r="S2943">
            <v>45</v>
          </cell>
          <cell r="T2943">
            <v>2</v>
          </cell>
          <cell r="U2943">
            <v>105</v>
          </cell>
          <cell r="W2943">
            <v>5</v>
          </cell>
          <cell r="AA2943" t="str">
            <v>00GF</v>
          </cell>
          <cell r="AB2943" t="str">
            <v>Telford and Wrekin</v>
          </cell>
          <cell r="AC2943">
            <v>0</v>
          </cell>
          <cell r="AD2943">
            <v>8</v>
          </cell>
          <cell r="AE2943">
            <v>1</v>
          </cell>
          <cell r="AF2943">
            <v>8</v>
          </cell>
          <cell r="AG2943">
            <v>9</v>
          </cell>
          <cell r="AI2943" t="str">
            <v>00GF</v>
          </cell>
          <cell r="AJ2943" t="str">
            <v>Telford and Wrekin</v>
          </cell>
        </row>
        <row r="2944">
          <cell r="O2944" t="str">
            <v>00GG</v>
          </cell>
          <cell r="P2944" t="str">
            <v>Shropshire UA</v>
          </cell>
          <cell r="R2944">
            <v>6</v>
          </cell>
          <cell r="S2944">
            <v>62</v>
          </cell>
          <cell r="U2944">
            <v>235</v>
          </cell>
          <cell r="V2944">
            <v>2</v>
          </cell>
          <cell r="W2944">
            <v>0</v>
          </cell>
          <cell r="AA2944" t="str">
            <v>00GG</v>
          </cell>
          <cell r="AB2944" t="str">
            <v>Shropshire UA</v>
          </cell>
          <cell r="AD2944">
            <v>0</v>
          </cell>
          <cell r="AE2944">
            <v>0</v>
          </cell>
          <cell r="AF2944">
            <v>0</v>
          </cell>
          <cell r="AG2944">
            <v>0</v>
          </cell>
          <cell r="AI2944" t="str">
            <v>00GG</v>
          </cell>
          <cell r="AJ2944" t="str">
            <v>Shropshire UA</v>
          </cell>
        </row>
        <row r="2945">
          <cell r="O2945" t="str">
            <v>00GL</v>
          </cell>
          <cell r="P2945" t="str">
            <v>Stoke-on-Trent</v>
          </cell>
          <cell r="R2945">
            <v>12</v>
          </cell>
          <cell r="S2945">
            <v>42</v>
          </cell>
          <cell r="T2945">
            <v>20</v>
          </cell>
          <cell r="U2945">
            <v>222</v>
          </cell>
          <cell r="V2945">
            <v>32</v>
          </cell>
          <cell r="W2945">
            <v>0</v>
          </cell>
          <cell r="AA2945" t="str">
            <v>00GL</v>
          </cell>
          <cell r="AB2945" t="str">
            <v>Stoke-on-Trent</v>
          </cell>
          <cell r="AD2945">
            <v>0</v>
          </cell>
          <cell r="AE2945">
            <v>0</v>
          </cell>
          <cell r="AF2945">
            <v>0</v>
          </cell>
          <cell r="AG2945">
            <v>0</v>
          </cell>
          <cell r="AI2945" t="str">
            <v>00GL</v>
          </cell>
          <cell r="AJ2945" t="str">
            <v>Stoke-on-Trent</v>
          </cell>
        </row>
        <row r="2946">
          <cell r="O2946" t="str">
            <v>00HA</v>
          </cell>
          <cell r="P2946" t="str">
            <v>Bath and North East Somerset UA</v>
          </cell>
          <cell r="R2946">
            <v>3</v>
          </cell>
          <cell r="S2946">
            <v>26</v>
          </cell>
          <cell r="T2946">
            <v>2</v>
          </cell>
          <cell r="U2946">
            <v>83</v>
          </cell>
          <cell r="V2946">
            <v>5</v>
          </cell>
          <cell r="W2946">
            <v>1</v>
          </cell>
          <cell r="AA2946" t="str">
            <v>00HA</v>
          </cell>
          <cell r="AB2946" t="str">
            <v>Bath and North East Somerset UA</v>
          </cell>
          <cell r="AD2946">
            <v>2</v>
          </cell>
          <cell r="AE2946">
            <v>0</v>
          </cell>
          <cell r="AF2946">
            <v>2</v>
          </cell>
          <cell r="AG2946">
            <v>2</v>
          </cell>
          <cell r="AI2946" t="str">
            <v>00HA</v>
          </cell>
          <cell r="AJ2946" t="str">
            <v>Bath and North East Somerset UA</v>
          </cell>
        </row>
        <row r="2947">
          <cell r="O2947" t="str">
            <v>00HB</v>
          </cell>
          <cell r="P2947" t="str">
            <v>Bristol UA</v>
          </cell>
          <cell r="Q2947">
            <v>21</v>
          </cell>
          <cell r="R2947">
            <v>16</v>
          </cell>
          <cell r="S2947">
            <v>184</v>
          </cell>
          <cell r="U2947">
            <v>291</v>
          </cell>
          <cell r="V2947">
            <v>17</v>
          </cell>
          <cell r="W2947">
            <v>0</v>
          </cell>
          <cell r="AA2947" t="str">
            <v>00HB</v>
          </cell>
          <cell r="AB2947" t="str">
            <v>Bristol UA</v>
          </cell>
          <cell r="AC2947">
            <v>0</v>
          </cell>
          <cell r="AD2947">
            <v>10</v>
          </cell>
          <cell r="AE2947">
            <v>59</v>
          </cell>
          <cell r="AF2947">
            <v>10</v>
          </cell>
          <cell r="AG2947">
            <v>69</v>
          </cell>
          <cell r="AI2947" t="str">
            <v>00HB</v>
          </cell>
          <cell r="AJ2947" t="str">
            <v>Bristol UA</v>
          </cell>
        </row>
        <row r="2948">
          <cell r="O2948" t="str">
            <v>00HC</v>
          </cell>
          <cell r="P2948" t="str">
            <v>North Somerset</v>
          </cell>
          <cell r="R2948">
            <v>4</v>
          </cell>
          <cell r="S2948">
            <v>43</v>
          </cell>
          <cell r="T2948">
            <v>1</v>
          </cell>
          <cell r="U2948">
            <v>40</v>
          </cell>
          <cell r="V2948">
            <v>15</v>
          </cell>
          <cell r="W2948">
            <v>1</v>
          </cell>
          <cell r="AA2948" t="str">
            <v>00HC</v>
          </cell>
          <cell r="AB2948" t="str">
            <v>North Somerset</v>
          </cell>
          <cell r="AD2948">
            <v>0</v>
          </cell>
          <cell r="AE2948">
            <v>0</v>
          </cell>
          <cell r="AF2948">
            <v>0</v>
          </cell>
          <cell r="AG2948">
            <v>0</v>
          </cell>
          <cell r="AI2948" t="str">
            <v>00HC</v>
          </cell>
          <cell r="AJ2948" t="str">
            <v>North Somerset</v>
          </cell>
        </row>
        <row r="2949">
          <cell r="O2949" t="str">
            <v>00HD</v>
          </cell>
          <cell r="P2949" t="str">
            <v>South Gloucestershire</v>
          </cell>
          <cell r="Q2949">
            <v>16</v>
          </cell>
          <cell r="R2949">
            <v>8</v>
          </cell>
          <cell r="S2949">
            <v>69</v>
          </cell>
          <cell r="T2949">
            <v>2</v>
          </cell>
          <cell r="U2949">
            <v>244</v>
          </cell>
          <cell r="W2949">
            <v>1</v>
          </cell>
          <cell r="AA2949" t="str">
            <v>00HD</v>
          </cell>
          <cell r="AB2949" t="str">
            <v>South Gloucestershire</v>
          </cell>
          <cell r="AC2949">
            <v>0</v>
          </cell>
          <cell r="AD2949">
            <v>4</v>
          </cell>
          <cell r="AE2949">
            <v>34</v>
          </cell>
          <cell r="AF2949">
            <v>4</v>
          </cell>
          <cell r="AG2949">
            <v>38</v>
          </cell>
          <cell r="AI2949" t="str">
            <v>00HD</v>
          </cell>
          <cell r="AJ2949" t="str">
            <v>South Gloucestershire</v>
          </cell>
        </row>
        <row r="2950">
          <cell r="O2950" t="str">
            <v>00HE</v>
          </cell>
          <cell r="P2950" t="str">
            <v>Cornwall UA</v>
          </cell>
          <cell r="R2950">
            <v>16</v>
          </cell>
          <cell r="S2950">
            <v>158</v>
          </cell>
          <cell r="T2950">
            <v>9</v>
          </cell>
          <cell r="U2950">
            <v>496</v>
          </cell>
          <cell r="V2950">
            <v>64</v>
          </cell>
          <cell r="W2950">
            <v>0</v>
          </cell>
          <cell r="AA2950" t="str">
            <v>00HE</v>
          </cell>
          <cell r="AB2950" t="str">
            <v>Cornwall UA</v>
          </cell>
          <cell r="AD2950">
            <v>6</v>
          </cell>
          <cell r="AE2950">
            <v>12</v>
          </cell>
          <cell r="AF2950">
            <v>6</v>
          </cell>
          <cell r="AG2950">
            <v>18</v>
          </cell>
          <cell r="AI2950" t="str">
            <v>00HE</v>
          </cell>
          <cell r="AJ2950" t="str">
            <v>Cornwall UA</v>
          </cell>
        </row>
        <row r="2951">
          <cell r="O2951" t="str">
            <v>15UH</v>
          </cell>
          <cell r="P2951" t="str">
            <v>Isles of Scilly</v>
          </cell>
          <cell r="U2951">
            <v>7</v>
          </cell>
          <cell r="W2951">
            <v>0</v>
          </cell>
          <cell r="AA2951" t="str">
            <v>15UH</v>
          </cell>
          <cell r="AB2951" t="str">
            <v>Isles of Scilly</v>
          </cell>
          <cell r="AE2951">
            <v>0</v>
          </cell>
          <cell r="AF2951">
            <v>0</v>
          </cell>
          <cell r="AG2951">
            <v>0</v>
          </cell>
          <cell r="AI2951" t="str">
            <v>15UH</v>
          </cell>
          <cell r="AJ2951" t="str">
            <v>Isles of Scilly</v>
          </cell>
        </row>
        <row r="2952">
          <cell r="O2952" t="str">
            <v>00HG</v>
          </cell>
          <cell r="P2952" t="str">
            <v>Plymouth</v>
          </cell>
          <cell r="R2952">
            <v>10</v>
          </cell>
          <cell r="S2952">
            <v>84</v>
          </cell>
          <cell r="T2952">
            <v>4</v>
          </cell>
          <cell r="U2952">
            <v>230</v>
          </cell>
          <cell r="V2952">
            <v>10</v>
          </cell>
          <cell r="W2952">
            <v>1</v>
          </cell>
          <cell r="AA2952" t="str">
            <v>00HG</v>
          </cell>
          <cell r="AB2952" t="str">
            <v>Plymouth</v>
          </cell>
          <cell r="AD2952">
            <v>13</v>
          </cell>
          <cell r="AE2952">
            <v>0</v>
          </cell>
          <cell r="AF2952">
            <v>13</v>
          </cell>
          <cell r="AG2952">
            <v>13</v>
          </cell>
          <cell r="AI2952" t="str">
            <v>00HG</v>
          </cell>
          <cell r="AJ2952" t="str">
            <v>Plymouth</v>
          </cell>
        </row>
        <row r="2953">
          <cell r="O2953" t="str">
            <v>00HH</v>
          </cell>
          <cell r="P2953" t="str">
            <v>Torbay</v>
          </cell>
          <cell r="R2953">
            <v>3</v>
          </cell>
          <cell r="S2953">
            <v>17</v>
          </cell>
          <cell r="T2953">
            <v>1</v>
          </cell>
          <cell r="U2953">
            <v>101</v>
          </cell>
          <cell r="V2953">
            <v>25</v>
          </cell>
          <cell r="W2953">
            <v>0</v>
          </cell>
          <cell r="AA2953" t="str">
            <v>00HH</v>
          </cell>
          <cell r="AB2953" t="str">
            <v>Torbay</v>
          </cell>
          <cell r="AD2953">
            <v>0</v>
          </cell>
          <cell r="AE2953">
            <v>0</v>
          </cell>
          <cell r="AF2953">
            <v>0</v>
          </cell>
          <cell r="AG2953">
            <v>0</v>
          </cell>
          <cell r="AI2953" t="str">
            <v>00HH</v>
          </cell>
          <cell r="AJ2953" t="str">
            <v>Torbay</v>
          </cell>
        </row>
        <row r="2954">
          <cell r="O2954" t="str">
            <v>00HN</v>
          </cell>
          <cell r="P2954" t="str">
            <v>Bournemouth</v>
          </cell>
          <cell r="R2954">
            <v>2</v>
          </cell>
          <cell r="T2954">
            <v>5</v>
          </cell>
          <cell r="U2954">
            <v>83</v>
          </cell>
          <cell r="V2954">
            <v>6</v>
          </cell>
          <cell r="W2954">
            <v>0</v>
          </cell>
          <cell r="AA2954" t="str">
            <v>00HN</v>
          </cell>
          <cell r="AB2954" t="str">
            <v>Bournemouth</v>
          </cell>
          <cell r="AD2954">
            <v>0</v>
          </cell>
          <cell r="AE2954">
            <v>0</v>
          </cell>
          <cell r="AF2954">
            <v>0</v>
          </cell>
          <cell r="AG2954">
            <v>0</v>
          </cell>
          <cell r="AI2954" t="str">
            <v>00HN</v>
          </cell>
          <cell r="AJ2954" t="str">
            <v>Bournemouth</v>
          </cell>
        </row>
        <row r="2955">
          <cell r="O2955" t="str">
            <v>00HP</v>
          </cell>
          <cell r="P2955" t="str">
            <v>Poole</v>
          </cell>
          <cell r="Q2955">
            <v>5</v>
          </cell>
          <cell r="R2955">
            <v>1</v>
          </cell>
          <cell r="S2955">
            <v>26</v>
          </cell>
          <cell r="T2955">
            <v>1</v>
          </cell>
          <cell r="U2955">
            <v>81</v>
          </cell>
          <cell r="W2955">
            <v>1</v>
          </cell>
          <cell r="AA2955" t="str">
            <v>00HP</v>
          </cell>
          <cell r="AB2955" t="str">
            <v>Poole</v>
          </cell>
          <cell r="AC2955">
            <v>0</v>
          </cell>
          <cell r="AD2955">
            <v>0</v>
          </cell>
          <cell r="AE2955">
            <v>0</v>
          </cell>
          <cell r="AF2955">
            <v>0</v>
          </cell>
          <cell r="AG2955">
            <v>0</v>
          </cell>
          <cell r="AI2955" t="str">
            <v>00HP</v>
          </cell>
          <cell r="AJ2955" t="str">
            <v>Poole</v>
          </cell>
        </row>
        <row r="2956">
          <cell r="O2956" t="str">
            <v>00HX</v>
          </cell>
          <cell r="P2956" t="str">
            <v>Swindon</v>
          </cell>
          <cell r="R2956">
            <v>8</v>
          </cell>
          <cell r="S2956">
            <v>142</v>
          </cell>
          <cell r="U2956">
            <v>112</v>
          </cell>
          <cell r="W2956">
            <v>0</v>
          </cell>
          <cell r="AA2956" t="str">
            <v>00HX</v>
          </cell>
          <cell r="AB2956" t="str">
            <v>Swindon</v>
          </cell>
          <cell r="AD2956">
            <v>0</v>
          </cell>
          <cell r="AE2956">
            <v>12</v>
          </cell>
          <cell r="AF2956">
            <v>0</v>
          </cell>
          <cell r="AG2956">
            <v>12</v>
          </cell>
          <cell r="AI2956" t="str">
            <v>00HX</v>
          </cell>
          <cell r="AJ2956" t="str">
            <v>Swindon</v>
          </cell>
        </row>
        <row r="2957">
          <cell r="O2957" t="str">
            <v>00HY</v>
          </cell>
          <cell r="P2957" t="str">
            <v>Wiltshire UA</v>
          </cell>
          <cell r="Q2957">
            <v>6</v>
          </cell>
          <cell r="R2957">
            <v>7</v>
          </cell>
          <cell r="S2957">
            <v>212</v>
          </cell>
          <cell r="T2957">
            <v>3</v>
          </cell>
          <cell r="U2957">
            <v>287</v>
          </cell>
          <cell r="V2957">
            <v>15</v>
          </cell>
          <cell r="W2957">
            <v>0</v>
          </cell>
          <cell r="AA2957" t="str">
            <v>00HY</v>
          </cell>
          <cell r="AB2957" t="str">
            <v>Wiltshire UA</v>
          </cell>
          <cell r="AC2957">
            <v>0</v>
          </cell>
          <cell r="AD2957">
            <v>26</v>
          </cell>
          <cell r="AE2957">
            <v>28</v>
          </cell>
          <cell r="AF2957">
            <v>26</v>
          </cell>
          <cell r="AG2957">
            <v>54</v>
          </cell>
          <cell r="AI2957" t="str">
            <v>00HY</v>
          </cell>
          <cell r="AJ2957" t="str">
            <v>Wiltshire UA</v>
          </cell>
        </row>
        <row r="2958">
          <cell r="O2958" t="str">
            <v>00JA</v>
          </cell>
          <cell r="P2958" t="str">
            <v>Peterborough</v>
          </cell>
          <cell r="R2958">
            <v>26</v>
          </cell>
          <cell r="S2958">
            <v>119</v>
          </cell>
          <cell r="U2958">
            <v>254</v>
          </cell>
          <cell r="W2958">
            <v>0</v>
          </cell>
          <cell r="AA2958" t="str">
            <v>00JA</v>
          </cell>
          <cell r="AB2958" t="str">
            <v>Peterborough</v>
          </cell>
          <cell r="AC2958">
            <v>0</v>
          </cell>
          <cell r="AD2958">
            <v>0</v>
          </cell>
          <cell r="AE2958">
            <v>0</v>
          </cell>
          <cell r="AF2958">
            <v>0</v>
          </cell>
          <cell r="AG2958">
            <v>0</v>
          </cell>
          <cell r="AI2958" t="str">
            <v>00JA</v>
          </cell>
          <cell r="AJ2958" t="str">
            <v>Peterborough</v>
          </cell>
        </row>
        <row r="2959">
          <cell r="O2959" t="str">
            <v>00KA</v>
          </cell>
          <cell r="P2959" t="str">
            <v>Luton</v>
          </cell>
          <cell r="R2959">
            <v>4</v>
          </cell>
          <cell r="S2959">
            <v>8</v>
          </cell>
          <cell r="U2959">
            <v>169</v>
          </cell>
          <cell r="W2959">
            <v>4</v>
          </cell>
          <cell r="AA2959" t="str">
            <v>00KA</v>
          </cell>
          <cell r="AB2959" t="str">
            <v>Luton</v>
          </cell>
          <cell r="AD2959">
            <v>0</v>
          </cell>
          <cell r="AE2959">
            <v>0</v>
          </cell>
          <cell r="AF2959">
            <v>0</v>
          </cell>
          <cell r="AG2959">
            <v>0</v>
          </cell>
          <cell r="AI2959" t="str">
            <v>00KA</v>
          </cell>
          <cell r="AJ2959" t="str">
            <v>Luton</v>
          </cell>
        </row>
        <row r="2960">
          <cell r="O2960" t="str">
            <v>00KB</v>
          </cell>
          <cell r="P2960" t="str">
            <v>Bedford UA</v>
          </cell>
          <cell r="Q2960">
            <v>8</v>
          </cell>
          <cell r="R2960">
            <v>9</v>
          </cell>
          <cell r="S2960">
            <v>137</v>
          </cell>
          <cell r="T2960">
            <v>18</v>
          </cell>
          <cell r="U2960">
            <v>211</v>
          </cell>
          <cell r="V2960">
            <v>24</v>
          </cell>
          <cell r="W2960">
            <v>1</v>
          </cell>
          <cell r="AA2960" t="str">
            <v>00KB</v>
          </cell>
          <cell r="AB2960" t="str">
            <v>Bedford UA</v>
          </cell>
          <cell r="AC2960">
            <v>0</v>
          </cell>
          <cell r="AD2960">
            <v>0</v>
          </cell>
          <cell r="AE2960">
            <v>0</v>
          </cell>
          <cell r="AF2960">
            <v>0</v>
          </cell>
          <cell r="AG2960">
            <v>0</v>
          </cell>
          <cell r="AI2960" t="str">
            <v>00KB</v>
          </cell>
          <cell r="AJ2960" t="str">
            <v>Bedford UA</v>
          </cell>
        </row>
        <row r="2961">
          <cell r="O2961" t="str">
            <v>00KC</v>
          </cell>
          <cell r="P2961" t="str">
            <v>Central Bedfordshire</v>
          </cell>
          <cell r="R2961">
            <v>17</v>
          </cell>
          <cell r="S2961">
            <v>149</v>
          </cell>
          <cell r="U2961">
            <v>196</v>
          </cell>
          <cell r="W2961">
            <v>0</v>
          </cell>
          <cell r="AA2961" t="str">
            <v>00KC</v>
          </cell>
          <cell r="AB2961" t="str">
            <v>Central Bedfordshire</v>
          </cell>
          <cell r="AD2961">
            <v>0</v>
          </cell>
          <cell r="AE2961">
            <v>0</v>
          </cell>
          <cell r="AF2961">
            <v>0</v>
          </cell>
          <cell r="AG2961">
            <v>0</v>
          </cell>
          <cell r="AI2961" t="str">
            <v>00KC</v>
          </cell>
          <cell r="AJ2961" t="str">
            <v>Central Bedfordshire</v>
          </cell>
        </row>
        <row r="2962">
          <cell r="O2962" t="str">
            <v>00KF</v>
          </cell>
          <cell r="P2962" t="str">
            <v>Southend-on-Sea</v>
          </cell>
          <cell r="R2962">
            <v>2</v>
          </cell>
          <cell r="S2962">
            <v>1</v>
          </cell>
          <cell r="W2962">
            <v>0</v>
          </cell>
          <cell r="AA2962" t="str">
            <v>00KF</v>
          </cell>
          <cell r="AB2962" t="str">
            <v>Southend-on-Sea</v>
          </cell>
          <cell r="AD2962">
            <v>0</v>
          </cell>
          <cell r="AF2962">
            <v>0</v>
          </cell>
          <cell r="AG2962">
            <v>0</v>
          </cell>
          <cell r="AI2962" t="str">
            <v>00KF</v>
          </cell>
          <cell r="AJ2962" t="str">
            <v>Southend-on-Sea</v>
          </cell>
        </row>
        <row r="2963">
          <cell r="O2963" t="str">
            <v>00KG</v>
          </cell>
          <cell r="P2963" t="str">
            <v>Thurrock</v>
          </cell>
          <cell r="Q2963">
            <v>11</v>
          </cell>
          <cell r="R2963">
            <v>5</v>
          </cell>
          <cell r="S2963">
            <v>36</v>
          </cell>
          <cell r="U2963">
            <v>59</v>
          </cell>
          <cell r="V2963">
            <v>7</v>
          </cell>
          <cell r="W2963">
            <v>0</v>
          </cell>
          <cell r="AA2963" t="str">
            <v>00KG</v>
          </cell>
          <cell r="AB2963" t="str">
            <v>Thurrock</v>
          </cell>
          <cell r="AC2963">
            <v>0</v>
          </cell>
          <cell r="AD2963">
            <v>0</v>
          </cell>
          <cell r="AE2963">
            <v>0</v>
          </cell>
          <cell r="AF2963">
            <v>0</v>
          </cell>
          <cell r="AG2963">
            <v>0</v>
          </cell>
          <cell r="AI2963" t="str">
            <v>00KG</v>
          </cell>
          <cell r="AJ2963" t="str">
            <v>Thurrock</v>
          </cell>
        </row>
        <row r="2964">
          <cell r="O2964" t="str">
            <v>00LC</v>
          </cell>
          <cell r="P2964" t="str">
            <v>Medway Towns</v>
          </cell>
          <cell r="Q2964">
            <v>9</v>
          </cell>
          <cell r="R2964">
            <v>16</v>
          </cell>
          <cell r="S2964">
            <v>92</v>
          </cell>
          <cell r="T2964">
            <v>1</v>
          </cell>
          <cell r="U2964">
            <v>202</v>
          </cell>
          <cell r="V2964">
            <v>30</v>
          </cell>
          <cell r="W2964">
            <v>0</v>
          </cell>
          <cell r="AA2964" t="str">
            <v>00LC</v>
          </cell>
          <cell r="AB2964" t="str">
            <v>Medway Towns</v>
          </cell>
          <cell r="AC2964">
            <v>0</v>
          </cell>
          <cell r="AD2964">
            <v>0</v>
          </cell>
          <cell r="AE2964">
            <v>0</v>
          </cell>
          <cell r="AF2964">
            <v>0</v>
          </cell>
          <cell r="AG2964">
            <v>0</v>
          </cell>
          <cell r="AI2964" t="str">
            <v>00LC</v>
          </cell>
          <cell r="AJ2964" t="str">
            <v>Medway Towns</v>
          </cell>
        </row>
        <row r="2965">
          <cell r="O2965" t="str">
            <v>00MA</v>
          </cell>
          <cell r="P2965" t="str">
            <v>Bracknell Forest</v>
          </cell>
          <cell r="Q2965">
            <v>9</v>
          </cell>
          <cell r="R2965">
            <v>1</v>
          </cell>
          <cell r="S2965">
            <v>32</v>
          </cell>
          <cell r="U2965">
            <v>26</v>
          </cell>
          <cell r="W2965">
            <v>0</v>
          </cell>
          <cell r="AA2965" t="str">
            <v>00MA</v>
          </cell>
          <cell r="AB2965" t="str">
            <v>Bracknell Forest</v>
          </cell>
          <cell r="AC2965">
            <v>0</v>
          </cell>
          <cell r="AD2965">
            <v>0</v>
          </cell>
          <cell r="AE2965">
            <v>0</v>
          </cell>
          <cell r="AF2965">
            <v>0</v>
          </cell>
          <cell r="AG2965">
            <v>0</v>
          </cell>
          <cell r="AI2965" t="str">
            <v>00MA</v>
          </cell>
          <cell r="AJ2965" t="str">
            <v>Bracknell Forest</v>
          </cell>
        </row>
        <row r="2966">
          <cell r="O2966" t="str">
            <v>00MB</v>
          </cell>
          <cell r="P2966" t="str">
            <v>West Berkshire</v>
          </cell>
          <cell r="U2966">
            <v>74</v>
          </cell>
          <cell r="W2966">
            <v>2</v>
          </cell>
          <cell r="AA2966" t="str">
            <v>00MB</v>
          </cell>
          <cell r="AB2966" t="str">
            <v>West Berkshire</v>
          </cell>
          <cell r="AD2966">
            <v>0</v>
          </cell>
          <cell r="AE2966">
            <v>0</v>
          </cell>
          <cell r="AF2966">
            <v>0</v>
          </cell>
          <cell r="AG2966">
            <v>0</v>
          </cell>
          <cell r="AI2966" t="str">
            <v>00MB</v>
          </cell>
          <cell r="AJ2966" t="str">
            <v>West Berkshire</v>
          </cell>
        </row>
        <row r="2967">
          <cell r="O2967" t="str">
            <v>00MC</v>
          </cell>
          <cell r="P2967" t="str">
            <v>Reading</v>
          </cell>
          <cell r="R2967">
            <v>1</v>
          </cell>
          <cell r="S2967">
            <v>15</v>
          </cell>
          <cell r="U2967">
            <v>108</v>
          </cell>
          <cell r="W2967">
            <v>0</v>
          </cell>
          <cell r="AA2967" t="str">
            <v>00MC</v>
          </cell>
          <cell r="AB2967" t="str">
            <v>Reading</v>
          </cell>
          <cell r="AD2967">
            <v>0</v>
          </cell>
          <cell r="AE2967">
            <v>0</v>
          </cell>
          <cell r="AF2967">
            <v>0</v>
          </cell>
          <cell r="AG2967">
            <v>0</v>
          </cell>
          <cell r="AI2967" t="str">
            <v>00MC</v>
          </cell>
          <cell r="AJ2967" t="str">
            <v>Reading</v>
          </cell>
        </row>
        <row r="2968">
          <cell r="O2968" t="str">
            <v>00MD</v>
          </cell>
          <cell r="P2968" t="str">
            <v>Slough</v>
          </cell>
          <cell r="S2968">
            <v>16</v>
          </cell>
          <cell r="T2968">
            <v>1</v>
          </cell>
          <cell r="U2968">
            <v>113</v>
          </cell>
          <cell r="W2968">
            <v>2</v>
          </cell>
          <cell r="AA2968" t="str">
            <v>00MD</v>
          </cell>
          <cell r="AB2968" t="str">
            <v>Slough</v>
          </cell>
          <cell r="AD2968">
            <v>0</v>
          </cell>
          <cell r="AE2968">
            <v>0</v>
          </cell>
          <cell r="AF2968">
            <v>0</v>
          </cell>
          <cell r="AG2968">
            <v>0</v>
          </cell>
          <cell r="AI2968" t="str">
            <v>00MD</v>
          </cell>
          <cell r="AJ2968" t="str">
            <v>Slough</v>
          </cell>
        </row>
        <row r="2969">
          <cell r="O2969" t="str">
            <v>00ME</v>
          </cell>
          <cell r="P2969" t="str">
            <v>Windsor and Maidenhead</v>
          </cell>
          <cell r="R2969">
            <v>1</v>
          </cell>
          <cell r="U2969">
            <v>26</v>
          </cell>
          <cell r="W2969">
            <v>0</v>
          </cell>
          <cell r="AA2969" t="str">
            <v>00ME</v>
          </cell>
          <cell r="AB2969" t="str">
            <v>Windsor and Maidenhead</v>
          </cell>
          <cell r="AD2969">
            <v>0</v>
          </cell>
          <cell r="AE2969">
            <v>0</v>
          </cell>
          <cell r="AF2969">
            <v>0</v>
          </cell>
          <cell r="AG2969">
            <v>0</v>
          </cell>
          <cell r="AI2969" t="str">
            <v>00ME</v>
          </cell>
          <cell r="AJ2969" t="str">
            <v>Windsor and Maidenhead</v>
          </cell>
        </row>
        <row r="2970">
          <cell r="O2970" t="str">
            <v>00MF</v>
          </cell>
          <cell r="P2970" t="str">
            <v>Wokingham</v>
          </cell>
          <cell r="R2970">
            <v>1</v>
          </cell>
          <cell r="S2970">
            <v>22</v>
          </cell>
          <cell r="T2970">
            <v>2</v>
          </cell>
          <cell r="U2970">
            <v>40</v>
          </cell>
          <cell r="W2970">
            <v>0</v>
          </cell>
          <cell r="AA2970" t="str">
            <v>00MF</v>
          </cell>
          <cell r="AB2970" t="str">
            <v>Wokingham</v>
          </cell>
          <cell r="AD2970">
            <v>8</v>
          </cell>
          <cell r="AE2970">
            <v>0</v>
          </cell>
          <cell r="AF2970">
            <v>8</v>
          </cell>
          <cell r="AG2970">
            <v>8</v>
          </cell>
          <cell r="AI2970" t="str">
            <v>00MF</v>
          </cell>
          <cell r="AJ2970" t="str">
            <v>Wokingham</v>
          </cell>
        </row>
        <row r="2971">
          <cell r="O2971" t="str">
            <v>00MG</v>
          </cell>
          <cell r="P2971" t="str">
            <v>Milton Keynes</v>
          </cell>
          <cell r="Q2971">
            <v>25</v>
          </cell>
          <cell r="R2971">
            <v>2</v>
          </cell>
          <cell r="S2971">
            <v>225</v>
          </cell>
          <cell r="U2971">
            <v>180</v>
          </cell>
          <cell r="V2971">
            <v>16</v>
          </cell>
          <cell r="W2971">
            <v>0</v>
          </cell>
          <cell r="AA2971" t="str">
            <v>00MG</v>
          </cell>
          <cell r="AB2971" t="str">
            <v>Milton Keynes</v>
          </cell>
          <cell r="AC2971">
            <v>0</v>
          </cell>
          <cell r="AD2971">
            <v>0</v>
          </cell>
          <cell r="AE2971">
            <v>0</v>
          </cell>
          <cell r="AF2971">
            <v>0</v>
          </cell>
          <cell r="AG2971">
            <v>0</v>
          </cell>
          <cell r="AI2971" t="str">
            <v>00MG</v>
          </cell>
          <cell r="AJ2971" t="str">
            <v>Milton Keynes</v>
          </cell>
        </row>
        <row r="2972">
          <cell r="O2972" t="str">
            <v>00ML</v>
          </cell>
          <cell r="P2972" t="str">
            <v>Brighton and Hove</v>
          </cell>
          <cell r="R2972">
            <v>6</v>
          </cell>
          <cell r="S2972">
            <v>41</v>
          </cell>
          <cell r="T2972">
            <v>2</v>
          </cell>
          <cell r="U2972">
            <v>23</v>
          </cell>
          <cell r="W2972">
            <v>0</v>
          </cell>
          <cell r="AA2972" t="str">
            <v>00ML</v>
          </cell>
          <cell r="AB2972" t="str">
            <v>Brighton and Hove</v>
          </cell>
          <cell r="AD2972">
            <v>0</v>
          </cell>
          <cell r="AE2972">
            <v>0</v>
          </cell>
          <cell r="AF2972">
            <v>0</v>
          </cell>
          <cell r="AG2972">
            <v>0</v>
          </cell>
          <cell r="AI2972" t="str">
            <v>00ML</v>
          </cell>
          <cell r="AJ2972" t="str">
            <v>Brighton and Hove</v>
          </cell>
        </row>
        <row r="2973">
          <cell r="O2973" t="str">
            <v>00MR</v>
          </cell>
          <cell r="P2973" t="str">
            <v>Portsmouth</v>
          </cell>
          <cell r="R2973">
            <v>21</v>
          </cell>
          <cell r="S2973">
            <v>55</v>
          </cell>
          <cell r="U2973">
            <v>73</v>
          </cell>
          <cell r="V2973">
            <v>13</v>
          </cell>
          <cell r="W2973">
            <v>0</v>
          </cell>
          <cell r="AA2973" t="str">
            <v>00MR</v>
          </cell>
          <cell r="AB2973" t="str">
            <v>Portsmouth</v>
          </cell>
          <cell r="AC2973">
            <v>0</v>
          </cell>
          <cell r="AD2973">
            <v>0</v>
          </cell>
          <cell r="AE2973">
            <v>0</v>
          </cell>
          <cell r="AF2973">
            <v>0</v>
          </cell>
          <cell r="AG2973">
            <v>0</v>
          </cell>
          <cell r="AI2973" t="str">
            <v>00MR</v>
          </cell>
          <cell r="AJ2973" t="str">
            <v>Portsmouth</v>
          </cell>
        </row>
        <row r="2974">
          <cell r="O2974" t="str">
            <v>00MS</v>
          </cell>
          <cell r="P2974" t="str">
            <v>Southampton</v>
          </cell>
          <cell r="Q2974">
            <v>41</v>
          </cell>
          <cell r="R2974">
            <v>23</v>
          </cell>
          <cell r="S2974">
            <v>164</v>
          </cell>
          <cell r="U2974">
            <v>244</v>
          </cell>
          <cell r="V2974">
            <v>3</v>
          </cell>
          <cell r="W2974">
            <v>1</v>
          </cell>
          <cell r="AA2974" t="str">
            <v>00MS</v>
          </cell>
          <cell r="AB2974" t="str">
            <v>Southampton</v>
          </cell>
          <cell r="AC2974">
            <v>0</v>
          </cell>
          <cell r="AD2974">
            <v>0</v>
          </cell>
          <cell r="AE2974">
            <v>0</v>
          </cell>
          <cell r="AF2974">
            <v>0</v>
          </cell>
          <cell r="AG2974">
            <v>0</v>
          </cell>
          <cell r="AI2974" t="str">
            <v>00MS</v>
          </cell>
          <cell r="AJ2974" t="str">
            <v>Southampton</v>
          </cell>
        </row>
        <row r="2975">
          <cell r="O2975" t="str">
            <v>00MW</v>
          </cell>
          <cell r="P2975" t="str">
            <v>Isle of Wight</v>
          </cell>
          <cell r="Q2975">
            <v>50</v>
          </cell>
          <cell r="R2975">
            <v>5</v>
          </cell>
          <cell r="S2975">
            <v>28</v>
          </cell>
          <cell r="U2975">
            <v>14</v>
          </cell>
          <cell r="W2975">
            <v>0</v>
          </cell>
          <cell r="AA2975" t="str">
            <v>00MW</v>
          </cell>
          <cell r="AB2975" t="str">
            <v>Isle of Wight</v>
          </cell>
          <cell r="AC2975">
            <v>0</v>
          </cell>
          <cell r="AD2975">
            <v>0</v>
          </cell>
          <cell r="AE2975">
            <v>0</v>
          </cell>
          <cell r="AF2975">
            <v>0</v>
          </cell>
          <cell r="AG2975">
            <v>0</v>
          </cell>
          <cell r="AI2975" t="str">
            <v>00MW</v>
          </cell>
          <cell r="AJ2975" t="str">
            <v>Isle of Wight</v>
          </cell>
        </row>
        <row r="2976">
          <cell r="O2976" t="str">
            <v>11UB</v>
          </cell>
          <cell r="P2976" t="str">
            <v>Aylesbury Vale</v>
          </cell>
          <cell r="Q2976">
            <v>4</v>
          </cell>
          <cell r="R2976">
            <v>11</v>
          </cell>
          <cell r="S2976">
            <v>42</v>
          </cell>
          <cell r="U2976">
            <v>196</v>
          </cell>
          <cell r="V2976">
            <v>1</v>
          </cell>
          <cell r="W2976">
            <v>0</v>
          </cell>
          <cell r="AA2976" t="str">
            <v>11UB</v>
          </cell>
          <cell r="AB2976" t="str">
            <v>Aylesbury Vale</v>
          </cell>
          <cell r="AC2976">
            <v>0</v>
          </cell>
          <cell r="AD2976">
            <v>0</v>
          </cell>
          <cell r="AE2976">
            <v>0</v>
          </cell>
          <cell r="AF2976">
            <v>0</v>
          </cell>
          <cell r="AG2976">
            <v>0</v>
          </cell>
          <cell r="AI2976" t="str">
            <v>11UB</v>
          </cell>
          <cell r="AJ2976" t="str">
            <v>Aylesbury Vale</v>
          </cell>
        </row>
        <row r="2977">
          <cell r="O2977" t="str">
            <v>11UC</v>
          </cell>
          <cell r="P2977" t="str">
            <v>Chiltern</v>
          </cell>
          <cell r="U2977">
            <v>26</v>
          </cell>
          <cell r="W2977">
            <v>1</v>
          </cell>
          <cell r="AA2977" t="str">
            <v>11UC</v>
          </cell>
          <cell r="AB2977" t="str">
            <v>Chiltern</v>
          </cell>
          <cell r="AD2977">
            <v>0</v>
          </cell>
          <cell r="AE2977">
            <v>0</v>
          </cell>
          <cell r="AF2977">
            <v>0</v>
          </cell>
          <cell r="AG2977">
            <v>0</v>
          </cell>
          <cell r="AI2977" t="str">
            <v>11UC</v>
          </cell>
          <cell r="AJ2977" t="str">
            <v>Chiltern</v>
          </cell>
        </row>
        <row r="2978">
          <cell r="O2978" t="str">
            <v>11UE</v>
          </cell>
          <cell r="P2978" t="str">
            <v>South Buckinghamshire</v>
          </cell>
          <cell r="S2978">
            <v>11</v>
          </cell>
          <cell r="W2978">
            <v>0</v>
          </cell>
          <cell r="AA2978" t="str">
            <v>11UE</v>
          </cell>
          <cell r="AB2978" t="str">
            <v>South Buckinghamshire</v>
          </cell>
          <cell r="AD2978">
            <v>0</v>
          </cell>
          <cell r="AF2978">
            <v>0</v>
          </cell>
          <cell r="AG2978">
            <v>0</v>
          </cell>
          <cell r="AI2978" t="str">
            <v>11UE</v>
          </cell>
          <cell r="AJ2978" t="str">
            <v>South Buckinghamshire</v>
          </cell>
        </row>
        <row r="2979">
          <cell r="O2979" t="str">
            <v>11UF</v>
          </cell>
          <cell r="P2979" t="str">
            <v>Wycombe</v>
          </cell>
          <cell r="S2979">
            <v>79</v>
          </cell>
          <cell r="U2979">
            <v>153</v>
          </cell>
          <cell r="V2979">
            <v>12</v>
          </cell>
          <cell r="W2979">
            <v>0</v>
          </cell>
          <cell r="AA2979" t="str">
            <v>11UF</v>
          </cell>
          <cell r="AB2979" t="str">
            <v>Wycombe</v>
          </cell>
          <cell r="AD2979">
            <v>5</v>
          </cell>
          <cell r="AE2979">
            <v>0</v>
          </cell>
          <cell r="AF2979">
            <v>5</v>
          </cell>
          <cell r="AG2979">
            <v>5</v>
          </cell>
          <cell r="AI2979" t="str">
            <v>11UF</v>
          </cell>
          <cell r="AJ2979" t="str">
            <v>Wycombe</v>
          </cell>
        </row>
        <row r="2980">
          <cell r="O2980" t="str">
            <v>12UB</v>
          </cell>
          <cell r="P2980" t="str">
            <v>Cambridge</v>
          </cell>
          <cell r="S2980">
            <v>33</v>
          </cell>
          <cell r="U2980">
            <v>99</v>
          </cell>
          <cell r="W2980">
            <v>1</v>
          </cell>
          <cell r="AA2980" t="str">
            <v>12UB</v>
          </cell>
          <cell r="AB2980" t="str">
            <v>Cambridge</v>
          </cell>
          <cell r="AD2980">
            <v>0</v>
          </cell>
          <cell r="AE2980">
            <v>0</v>
          </cell>
          <cell r="AF2980">
            <v>0</v>
          </cell>
          <cell r="AG2980">
            <v>0</v>
          </cell>
          <cell r="AI2980" t="str">
            <v>12UB</v>
          </cell>
          <cell r="AJ2980" t="str">
            <v>Cambridge</v>
          </cell>
        </row>
        <row r="2981">
          <cell r="O2981" t="str">
            <v>12UC</v>
          </cell>
          <cell r="P2981" t="str">
            <v>East Cambridgeshire</v>
          </cell>
          <cell r="R2981">
            <v>4</v>
          </cell>
          <cell r="S2981">
            <v>44</v>
          </cell>
          <cell r="U2981">
            <v>105</v>
          </cell>
          <cell r="W2981">
            <v>0</v>
          </cell>
          <cell r="AA2981" t="str">
            <v>12UC</v>
          </cell>
          <cell r="AB2981" t="str">
            <v>East Cambridgeshire</v>
          </cell>
          <cell r="AD2981">
            <v>0</v>
          </cell>
          <cell r="AE2981">
            <v>0</v>
          </cell>
          <cell r="AF2981">
            <v>0</v>
          </cell>
          <cell r="AG2981">
            <v>0</v>
          </cell>
          <cell r="AI2981" t="str">
            <v>12UC</v>
          </cell>
          <cell r="AJ2981" t="str">
            <v>East Cambridgeshire</v>
          </cell>
        </row>
        <row r="2982">
          <cell r="O2982" t="str">
            <v>12UD</v>
          </cell>
          <cell r="P2982" t="str">
            <v>Fenland</v>
          </cell>
          <cell r="R2982">
            <v>3</v>
          </cell>
          <cell r="S2982">
            <v>2</v>
          </cell>
          <cell r="U2982">
            <v>96</v>
          </cell>
          <cell r="W2982">
            <v>0</v>
          </cell>
          <cell r="AA2982" t="str">
            <v>12UD</v>
          </cell>
          <cell r="AB2982" t="str">
            <v>Fenland</v>
          </cell>
          <cell r="AD2982">
            <v>0</v>
          </cell>
          <cell r="AE2982">
            <v>0</v>
          </cell>
          <cell r="AF2982">
            <v>0</v>
          </cell>
          <cell r="AG2982">
            <v>0</v>
          </cell>
          <cell r="AI2982" t="str">
            <v>12UD</v>
          </cell>
          <cell r="AJ2982" t="str">
            <v>Fenland</v>
          </cell>
        </row>
        <row r="2983">
          <cell r="O2983" t="str">
            <v>12UE</v>
          </cell>
          <cell r="P2983" t="str">
            <v>Huntingdonshire</v>
          </cell>
          <cell r="R2983">
            <v>1</v>
          </cell>
          <cell r="S2983">
            <v>154</v>
          </cell>
          <cell r="U2983">
            <v>260</v>
          </cell>
          <cell r="W2983">
            <v>0</v>
          </cell>
          <cell r="AA2983" t="str">
            <v>12UE</v>
          </cell>
          <cell r="AB2983" t="str">
            <v>Huntingdonshire</v>
          </cell>
          <cell r="AD2983">
            <v>0</v>
          </cell>
          <cell r="AE2983">
            <v>0</v>
          </cell>
          <cell r="AF2983">
            <v>0</v>
          </cell>
          <cell r="AG2983">
            <v>0</v>
          </cell>
          <cell r="AI2983" t="str">
            <v>12UE</v>
          </cell>
          <cell r="AJ2983" t="str">
            <v>Huntingdonshire</v>
          </cell>
        </row>
        <row r="2984">
          <cell r="O2984" t="str">
            <v>12UG</v>
          </cell>
          <cell r="P2984" t="str">
            <v>South Cambridgeshire</v>
          </cell>
          <cell r="R2984">
            <v>2</v>
          </cell>
          <cell r="S2984">
            <v>35</v>
          </cell>
          <cell r="U2984">
            <v>159</v>
          </cell>
          <cell r="W2984">
            <v>0</v>
          </cell>
          <cell r="AA2984" t="str">
            <v>12UG</v>
          </cell>
          <cell r="AB2984" t="str">
            <v>South Cambridgeshire</v>
          </cell>
          <cell r="AD2984">
            <v>0</v>
          </cell>
          <cell r="AE2984">
            <v>0</v>
          </cell>
          <cell r="AF2984">
            <v>0</v>
          </cell>
          <cell r="AG2984">
            <v>0</v>
          </cell>
          <cell r="AI2984" t="str">
            <v>12UG</v>
          </cell>
          <cell r="AJ2984" t="str">
            <v>South Cambridgeshire</v>
          </cell>
        </row>
        <row r="2985">
          <cell r="O2985" t="str">
            <v>16UB</v>
          </cell>
          <cell r="P2985" t="str">
            <v>Allerdale</v>
          </cell>
          <cell r="R2985">
            <v>1</v>
          </cell>
          <cell r="S2985">
            <v>12</v>
          </cell>
          <cell r="U2985">
            <v>18</v>
          </cell>
          <cell r="V2985">
            <v>8</v>
          </cell>
          <cell r="W2985">
            <v>2</v>
          </cell>
          <cell r="AA2985" t="str">
            <v>16UB</v>
          </cell>
          <cell r="AB2985" t="str">
            <v>Allerdale</v>
          </cell>
          <cell r="AD2985">
            <v>0</v>
          </cell>
          <cell r="AE2985">
            <v>0</v>
          </cell>
          <cell r="AF2985">
            <v>0</v>
          </cell>
          <cell r="AG2985">
            <v>0</v>
          </cell>
          <cell r="AI2985" t="str">
            <v>16UB</v>
          </cell>
          <cell r="AJ2985" t="str">
            <v>Allerdale</v>
          </cell>
        </row>
        <row r="2986">
          <cell r="O2986" t="str">
            <v>16UC</v>
          </cell>
          <cell r="P2986" t="str">
            <v>Barrow-in-Furness</v>
          </cell>
          <cell r="R2986">
            <v>7</v>
          </cell>
          <cell r="U2986">
            <v>53</v>
          </cell>
          <cell r="V2986">
            <v>2</v>
          </cell>
          <cell r="W2986">
            <v>0</v>
          </cell>
          <cell r="AA2986" t="str">
            <v>16UC</v>
          </cell>
          <cell r="AB2986" t="str">
            <v>Barrow-in-Furness</v>
          </cell>
          <cell r="AD2986">
            <v>0</v>
          </cell>
          <cell r="AE2986">
            <v>0</v>
          </cell>
          <cell r="AF2986">
            <v>0</v>
          </cell>
          <cell r="AG2986">
            <v>0</v>
          </cell>
          <cell r="AI2986" t="str">
            <v>16UC</v>
          </cell>
          <cell r="AJ2986" t="str">
            <v>Barrow-in-Furness</v>
          </cell>
        </row>
        <row r="2987">
          <cell r="O2987" t="str">
            <v>16UD</v>
          </cell>
          <cell r="P2987" t="str">
            <v>Carlisle</v>
          </cell>
          <cell r="R2987">
            <v>11</v>
          </cell>
          <cell r="S2987">
            <v>31</v>
          </cell>
          <cell r="U2987">
            <v>88</v>
          </cell>
          <cell r="V2987">
            <v>5</v>
          </cell>
          <cell r="W2987">
            <v>4</v>
          </cell>
          <cell r="AA2987" t="str">
            <v>16UD</v>
          </cell>
          <cell r="AB2987" t="str">
            <v>Carlisle</v>
          </cell>
          <cell r="AD2987">
            <v>0</v>
          </cell>
          <cell r="AE2987">
            <v>0</v>
          </cell>
          <cell r="AF2987">
            <v>0</v>
          </cell>
          <cell r="AG2987">
            <v>0</v>
          </cell>
          <cell r="AI2987" t="str">
            <v>16UD</v>
          </cell>
          <cell r="AJ2987" t="str">
            <v>Carlisle</v>
          </cell>
        </row>
        <row r="2988">
          <cell r="O2988" t="str">
            <v>16UE</v>
          </cell>
          <cell r="P2988" t="str">
            <v>Copeland</v>
          </cell>
          <cell r="S2988">
            <v>5</v>
          </cell>
          <cell r="U2988">
            <v>41</v>
          </cell>
          <cell r="W2988">
            <v>4</v>
          </cell>
          <cell r="AA2988" t="str">
            <v>16UE</v>
          </cell>
          <cell r="AB2988" t="str">
            <v>Copeland</v>
          </cell>
          <cell r="AD2988">
            <v>0</v>
          </cell>
          <cell r="AE2988">
            <v>0</v>
          </cell>
          <cell r="AF2988">
            <v>0</v>
          </cell>
          <cell r="AG2988">
            <v>0</v>
          </cell>
          <cell r="AI2988" t="str">
            <v>16UE</v>
          </cell>
          <cell r="AJ2988" t="str">
            <v>Copeland</v>
          </cell>
        </row>
        <row r="2989">
          <cell r="O2989" t="str">
            <v>16UF</v>
          </cell>
          <cell r="P2989" t="str">
            <v>Eden</v>
          </cell>
          <cell r="R2989">
            <v>1</v>
          </cell>
          <cell r="S2989">
            <v>3</v>
          </cell>
          <cell r="U2989">
            <v>12</v>
          </cell>
          <cell r="V2989">
            <v>10</v>
          </cell>
          <cell r="W2989">
            <v>0</v>
          </cell>
          <cell r="AA2989" t="str">
            <v>16UF</v>
          </cell>
          <cell r="AB2989" t="str">
            <v>Eden</v>
          </cell>
          <cell r="AD2989">
            <v>0</v>
          </cell>
          <cell r="AE2989">
            <v>0</v>
          </cell>
          <cell r="AF2989">
            <v>0</v>
          </cell>
          <cell r="AG2989">
            <v>0</v>
          </cell>
          <cell r="AI2989" t="str">
            <v>16UF</v>
          </cell>
          <cell r="AJ2989" t="str">
            <v>Eden</v>
          </cell>
        </row>
        <row r="2990">
          <cell r="O2990" t="str">
            <v>16UG</v>
          </cell>
          <cell r="P2990" t="str">
            <v>South Lakeland</v>
          </cell>
          <cell r="R2990">
            <v>2</v>
          </cell>
          <cell r="S2990">
            <v>1</v>
          </cell>
          <cell r="T2990">
            <v>1</v>
          </cell>
          <cell r="U2990">
            <v>36</v>
          </cell>
          <cell r="W2990">
            <v>0</v>
          </cell>
          <cell r="AA2990" t="str">
            <v>16UG</v>
          </cell>
          <cell r="AB2990" t="str">
            <v>South Lakeland</v>
          </cell>
          <cell r="AD2990">
            <v>0</v>
          </cell>
          <cell r="AE2990">
            <v>0</v>
          </cell>
          <cell r="AF2990">
            <v>0</v>
          </cell>
          <cell r="AG2990">
            <v>0</v>
          </cell>
          <cell r="AI2990" t="str">
            <v>16UG</v>
          </cell>
          <cell r="AJ2990" t="str">
            <v>South Lakeland</v>
          </cell>
        </row>
        <row r="2991">
          <cell r="O2991" t="str">
            <v>17UB</v>
          </cell>
          <cell r="P2991" t="str">
            <v>Amber Valley</v>
          </cell>
          <cell r="R2991">
            <v>10</v>
          </cell>
          <cell r="S2991">
            <v>4</v>
          </cell>
          <cell r="U2991">
            <v>75</v>
          </cell>
          <cell r="W2991">
            <v>1</v>
          </cell>
          <cell r="AA2991" t="str">
            <v>17UB</v>
          </cell>
          <cell r="AB2991" t="str">
            <v>Amber Valley</v>
          </cell>
          <cell r="AD2991">
            <v>0</v>
          </cell>
          <cell r="AE2991">
            <v>0</v>
          </cell>
          <cell r="AF2991">
            <v>0</v>
          </cell>
          <cell r="AG2991">
            <v>0</v>
          </cell>
          <cell r="AI2991" t="str">
            <v>17UB</v>
          </cell>
          <cell r="AJ2991" t="str">
            <v>Amber Valley</v>
          </cell>
        </row>
        <row r="2992">
          <cell r="O2992" t="str">
            <v>17UC</v>
          </cell>
          <cell r="P2992" t="str">
            <v>Bolsover</v>
          </cell>
          <cell r="R2992">
            <v>7</v>
          </cell>
          <cell r="S2992">
            <v>5</v>
          </cell>
          <cell r="U2992">
            <v>17</v>
          </cell>
          <cell r="W2992">
            <v>0</v>
          </cell>
          <cell r="AA2992" t="str">
            <v>17UC</v>
          </cell>
          <cell r="AB2992" t="str">
            <v>Bolsover</v>
          </cell>
          <cell r="AD2992">
            <v>0</v>
          </cell>
          <cell r="AE2992">
            <v>0</v>
          </cell>
          <cell r="AF2992">
            <v>0</v>
          </cell>
          <cell r="AG2992">
            <v>0</v>
          </cell>
          <cell r="AI2992" t="str">
            <v>17UC</v>
          </cell>
          <cell r="AJ2992" t="str">
            <v>Bolsover</v>
          </cell>
        </row>
        <row r="2993">
          <cell r="O2993" t="str">
            <v>17UD</v>
          </cell>
          <cell r="P2993" t="str">
            <v>Chesterfield</v>
          </cell>
          <cell r="R2993">
            <v>6</v>
          </cell>
          <cell r="S2993">
            <v>3</v>
          </cell>
          <cell r="W2993">
            <v>0</v>
          </cell>
          <cell r="AA2993" t="str">
            <v>17UD</v>
          </cell>
          <cell r="AB2993" t="str">
            <v>Chesterfield</v>
          </cell>
          <cell r="AD2993">
            <v>0</v>
          </cell>
          <cell r="AF2993">
            <v>0</v>
          </cell>
          <cell r="AG2993">
            <v>0</v>
          </cell>
          <cell r="AI2993" t="str">
            <v>17UD</v>
          </cell>
          <cell r="AJ2993" t="str">
            <v>Chesterfield</v>
          </cell>
        </row>
        <row r="2994">
          <cell r="O2994" t="str">
            <v>17UF</v>
          </cell>
          <cell r="P2994" t="str">
            <v>Derbyshire Dales</v>
          </cell>
          <cell r="R2994">
            <v>2</v>
          </cell>
          <cell r="S2994">
            <v>6</v>
          </cell>
          <cell r="U2994">
            <v>56</v>
          </cell>
          <cell r="W2994">
            <v>0</v>
          </cell>
          <cell r="AA2994" t="str">
            <v>17UF</v>
          </cell>
          <cell r="AB2994" t="str">
            <v>Derbyshire Dales</v>
          </cell>
          <cell r="AD2994">
            <v>0</v>
          </cell>
          <cell r="AE2994">
            <v>0</v>
          </cell>
          <cell r="AF2994">
            <v>0</v>
          </cell>
          <cell r="AG2994">
            <v>0</v>
          </cell>
          <cell r="AI2994" t="str">
            <v>17UF</v>
          </cell>
          <cell r="AJ2994" t="str">
            <v>Derbyshire Dales</v>
          </cell>
        </row>
        <row r="2995">
          <cell r="O2995" t="str">
            <v>17UG</v>
          </cell>
          <cell r="P2995" t="str">
            <v>Erewash</v>
          </cell>
          <cell r="R2995">
            <v>13</v>
          </cell>
          <cell r="S2995">
            <v>27</v>
          </cell>
          <cell r="U2995">
            <v>58</v>
          </cell>
          <cell r="W2995">
            <v>1</v>
          </cell>
          <cell r="AA2995" t="str">
            <v>17UG</v>
          </cell>
          <cell r="AB2995" t="str">
            <v>Erewash</v>
          </cell>
          <cell r="AD2995">
            <v>0</v>
          </cell>
          <cell r="AE2995">
            <v>0</v>
          </cell>
          <cell r="AF2995">
            <v>0</v>
          </cell>
          <cell r="AG2995">
            <v>0</v>
          </cell>
          <cell r="AI2995" t="str">
            <v>17UG</v>
          </cell>
          <cell r="AJ2995" t="str">
            <v>Erewash</v>
          </cell>
        </row>
        <row r="2996">
          <cell r="O2996" t="str">
            <v>17UH</v>
          </cell>
          <cell r="P2996" t="str">
            <v>High Peak</v>
          </cell>
          <cell r="R2996">
            <v>1</v>
          </cell>
          <cell r="S2996">
            <v>1</v>
          </cell>
          <cell r="U2996">
            <v>17</v>
          </cell>
          <cell r="W2996">
            <v>0</v>
          </cell>
          <cell r="AA2996" t="str">
            <v>17UH</v>
          </cell>
          <cell r="AB2996" t="str">
            <v>High Peak</v>
          </cell>
          <cell r="AD2996">
            <v>0</v>
          </cell>
          <cell r="AE2996">
            <v>0</v>
          </cell>
          <cell r="AF2996">
            <v>0</v>
          </cell>
          <cell r="AG2996">
            <v>0</v>
          </cell>
          <cell r="AI2996" t="str">
            <v>17UH</v>
          </cell>
          <cell r="AJ2996" t="str">
            <v>High Peak</v>
          </cell>
        </row>
        <row r="2997">
          <cell r="O2997" t="str">
            <v>17UJ</v>
          </cell>
          <cell r="P2997" t="str">
            <v>North East Derbyshire</v>
          </cell>
          <cell r="R2997">
            <v>4</v>
          </cell>
          <cell r="W2997">
            <v>0</v>
          </cell>
          <cell r="AA2997" t="str">
            <v>17UJ</v>
          </cell>
          <cell r="AB2997" t="str">
            <v>North East Derbyshire</v>
          </cell>
          <cell r="AD2997">
            <v>0</v>
          </cell>
          <cell r="AF2997">
            <v>0</v>
          </cell>
          <cell r="AG2997">
            <v>0</v>
          </cell>
          <cell r="AI2997" t="str">
            <v>17UJ</v>
          </cell>
          <cell r="AJ2997" t="str">
            <v>North East Derbyshire</v>
          </cell>
        </row>
        <row r="2998">
          <cell r="O2998" t="str">
            <v>17UK</v>
          </cell>
          <cell r="P2998" t="str">
            <v>South Derbyshire</v>
          </cell>
          <cell r="R2998">
            <v>7</v>
          </cell>
          <cell r="S2998">
            <v>37</v>
          </cell>
          <cell r="U2998">
            <v>64</v>
          </cell>
          <cell r="W2998">
            <v>0</v>
          </cell>
          <cell r="AA2998" t="str">
            <v>17UK</v>
          </cell>
          <cell r="AB2998" t="str">
            <v>South Derbyshire</v>
          </cell>
          <cell r="AD2998">
            <v>0</v>
          </cell>
          <cell r="AE2998">
            <v>0</v>
          </cell>
          <cell r="AF2998">
            <v>0</v>
          </cell>
          <cell r="AG2998">
            <v>0</v>
          </cell>
          <cell r="AI2998" t="str">
            <v>17UK</v>
          </cell>
          <cell r="AJ2998" t="str">
            <v>South Derbyshire</v>
          </cell>
        </row>
        <row r="2999">
          <cell r="O2999" t="str">
            <v>18UB</v>
          </cell>
          <cell r="P2999" t="str">
            <v>East Devon</v>
          </cell>
          <cell r="R2999">
            <v>2</v>
          </cell>
          <cell r="S2999">
            <v>12</v>
          </cell>
          <cell r="U2999">
            <v>69</v>
          </cell>
          <cell r="W2999">
            <v>0</v>
          </cell>
          <cell r="AA2999" t="str">
            <v>18UB</v>
          </cell>
          <cell r="AB2999" t="str">
            <v>East Devon</v>
          </cell>
          <cell r="AD2999">
            <v>0</v>
          </cell>
          <cell r="AE2999">
            <v>0</v>
          </cell>
          <cell r="AF2999">
            <v>0</v>
          </cell>
          <cell r="AG2999">
            <v>0</v>
          </cell>
          <cell r="AI2999" t="str">
            <v>18UB</v>
          </cell>
          <cell r="AJ2999" t="str">
            <v>East Devon</v>
          </cell>
        </row>
        <row r="3000">
          <cell r="O3000" t="str">
            <v>18UC</v>
          </cell>
          <cell r="P3000" t="str">
            <v>Exeter</v>
          </cell>
          <cell r="R3000">
            <v>6</v>
          </cell>
          <cell r="S3000">
            <v>47</v>
          </cell>
          <cell r="U3000">
            <v>141</v>
          </cell>
          <cell r="W3000">
            <v>0</v>
          </cell>
          <cell r="AA3000" t="str">
            <v>18UC</v>
          </cell>
          <cell r="AB3000" t="str">
            <v>Exeter</v>
          </cell>
          <cell r="AD3000">
            <v>0</v>
          </cell>
          <cell r="AE3000">
            <v>0</v>
          </cell>
          <cell r="AF3000">
            <v>0</v>
          </cell>
          <cell r="AG3000">
            <v>0</v>
          </cell>
          <cell r="AI3000" t="str">
            <v>18UC</v>
          </cell>
          <cell r="AJ3000" t="str">
            <v>Exeter</v>
          </cell>
          <cell r="AK3000">
            <v>1</v>
          </cell>
        </row>
        <row r="3001">
          <cell r="O3001" t="str">
            <v>18UD</v>
          </cell>
          <cell r="P3001" t="str">
            <v>Mid Devon</v>
          </cell>
          <cell r="R3001">
            <v>2</v>
          </cell>
          <cell r="S3001">
            <v>2</v>
          </cell>
          <cell r="T3001">
            <v>1</v>
          </cell>
          <cell r="U3001">
            <v>41</v>
          </cell>
          <cell r="V3001">
            <v>2</v>
          </cell>
          <cell r="W3001">
            <v>0</v>
          </cell>
          <cell r="AA3001" t="str">
            <v>18UD</v>
          </cell>
          <cell r="AB3001" t="str">
            <v>Mid Devon</v>
          </cell>
          <cell r="AD3001">
            <v>0</v>
          </cell>
          <cell r="AE3001">
            <v>0</v>
          </cell>
          <cell r="AF3001">
            <v>0</v>
          </cell>
          <cell r="AG3001">
            <v>0</v>
          </cell>
          <cell r="AI3001" t="str">
            <v>18UD</v>
          </cell>
          <cell r="AJ3001" t="str">
            <v>Mid Devon</v>
          </cell>
        </row>
        <row r="3002">
          <cell r="O3002" t="str">
            <v>18UE</v>
          </cell>
          <cell r="P3002" t="str">
            <v>North Devon</v>
          </cell>
          <cell r="R3002">
            <v>1</v>
          </cell>
          <cell r="S3002">
            <v>8</v>
          </cell>
          <cell r="T3002">
            <v>1</v>
          </cell>
          <cell r="U3002">
            <v>34</v>
          </cell>
          <cell r="W3002">
            <v>0</v>
          </cell>
          <cell r="AA3002" t="str">
            <v>18UE</v>
          </cell>
          <cell r="AB3002" t="str">
            <v>North Devon</v>
          </cell>
          <cell r="AD3002">
            <v>0</v>
          </cell>
          <cell r="AE3002">
            <v>0</v>
          </cell>
          <cell r="AF3002">
            <v>0</v>
          </cell>
          <cell r="AG3002">
            <v>0</v>
          </cell>
          <cell r="AI3002" t="str">
            <v>18UE</v>
          </cell>
          <cell r="AJ3002" t="str">
            <v>North Devon</v>
          </cell>
        </row>
        <row r="3003">
          <cell r="O3003" t="str">
            <v>18UG</v>
          </cell>
          <cell r="P3003" t="str">
            <v>South Hams</v>
          </cell>
          <cell r="R3003">
            <v>2</v>
          </cell>
          <cell r="S3003">
            <v>4</v>
          </cell>
          <cell r="T3003">
            <v>3</v>
          </cell>
          <cell r="U3003">
            <v>19</v>
          </cell>
          <cell r="W3003">
            <v>0</v>
          </cell>
          <cell r="AA3003" t="str">
            <v>18UG</v>
          </cell>
          <cell r="AB3003" t="str">
            <v>South Hams</v>
          </cell>
          <cell r="AD3003">
            <v>0</v>
          </cell>
          <cell r="AE3003">
            <v>0</v>
          </cell>
          <cell r="AF3003">
            <v>0</v>
          </cell>
          <cell r="AG3003">
            <v>0</v>
          </cell>
          <cell r="AI3003" t="str">
            <v>18UG</v>
          </cell>
          <cell r="AJ3003" t="str">
            <v>South Hams</v>
          </cell>
        </row>
        <row r="3004">
          <cell r="O3004" t="str">
            <v>18UH</v>
          </cell>
          <cell r="P3004" t="str">
            <v>Teignbridge</v>
          </cell>
          <cell r="R3004">
            <v>4</v>
          </cell>
          <cell r="S3004">
            <v>32</v>
          </cell>
          <cell r="T3004">
            <v>2</v>
          </cell>
          <cell r="U3004">
            <v>107</v>
          </cell>
          <cell r="W3004">
            <v>0</v>
          </cell>
          <cell r="AA3004" t="str">
            <v>18UH</v>
          </cell>
          <cell r="AB3004" t="str">
            <v>Teignbridge</v>
          </cell>
          <cell r="AD3004">
            <v>0</v>
          </cell>
          <cell r="AE3004">
            <v>4</v>
          </cell>
          <cell r="AF3004">
            <v>0</v>
          </cell>
          <cell r="AG3004">
            <v>4</v>
          </cell>
          <cell r="AI3004" t="str">
            <v>18UH</v>
          </cell>
          <cell r="AJ3004" t="str">
            <v>Teignbridge</v>
          </cell>
        </row>
        <row r="3005">
          <cell r="O3005" t="str">
            <v>18UK</v>
          </cell>
          <cell r="P3005" t="str">
            <v>Torridge</v>
          </cell>
          <cell r="R3005">
            <v>3</v>
          </cell>
          <cell r="S3005">
            <v>27</v>
          </cell>
          <cell r="U3005">
            <v>59</v>
          </cell>
          <cell r="W3005">
            <v>0</v>
          </cell>
          <cell r="AA3005" t="str">
            <v>18UK</v>
          </cell>
          <cell r="AB3005" t="str">
            <v>Torridge</v>
          </cell>
          <cell r="AD3005">
            <v>0</v>
          </cell>
          <cell r="AE3005">
            <v>0</v>
          </cell>
          <cell r="AF3005">
            <v>0</v>
          </cell>
          <cell r="AG3005">
            <v>0</v>
          </cell>
          <cell r="AI3005" t="str">
            <v>18UK</v>
          </cell>
          <cell r="AJ3005" t="str">
            <v>Torridge</v>
          </cell>
        </row>
        <row r="3006">
          <cell r="O3006" t="str">
            <v>18UL</v>
          </cell>
          <cell r="P3006" t="str">
            <v>West Devon</v>
          </cell>
          <cell r="S3006">
            <v>15</v>
          </cell>
          <cell r="U3006">
            <v>157</v>
          </cell>
          <cell r="W3006">
            <v>0</v>
          </cell>
          <cell r="AA3006" t="str">
            <v>18UL</v>
          </cell>
          <cell r="AB3006" t="str">
            <v>West Devon</v>
          </cell>
          <cell r="AD3006">
            <v>0</v>
          </cell>
          <cell r="AE3006">
            <v>0</v>
          </cell>
          <cell r="AF3006">
            <v>0</v>
          </cell>
          <cell r="AG3006">
            <v>0</v>
          </cell>
          <cell r="AI3006" t="str">
            <v>18UL</v>
          </cell>
          <cell r="AJ3006" t="str">
            <v>West Devon</v>
          </cell>
        </row>
        <row r="3007">
          <cell r="O3007" t="str">
            <v>19UC</v>
          </cell>
          <cell r="P3007" t="str">
            <v>Christchurch</v>
          </cell>
          <cell r="R3007">
            <v>2</v>
          </cell>
          <cell r="W3007">
            <v>0</v>
          </cell>
          <cell r="AA3007" t="str">
            <v>19UC</v>
          </cell>
          <cell r="AB3007" t="str">
            <v>Christchurch</v>
          </cell>
          <cell r="AD3007">
            <v>0</v>
          </cell>
          <cell r="AE3007">
            <v>0</v>
          </cell>
          <cell r="AF3007">
            <v>0</v>
          </cell>
          <cell r="AG3007">
            <v>0</v>
          </cell>
          <cell r="AI3007" t="str">
            <v>19UC</v>
          </cell>
          <cell r="AJ3007" t="str">
            <v>Christchurch</v>
          </cell>
          <cell r="AK3007">
            <v>7</v>
          </cell>
        </row>
        <row r="3008">
          <cell r="O3008" t="str">
            <v>19UD</v>
          </cell>
          <cell r="P3008" t="str">
            <v>East Dorset</v>
          </cell>
          <cell r="U3008">
            <v>14</v>
          </cell>
          <cell r="V3008">
            <v>3</v>
          </cell>
          <cell r="W3008">
            <v>0</v>
          </cell>
          <cell r="AA3008" t="str">
            <v>19UD</v>
          </cell>
          <cell r="AB3008" t="str">
            <v>East Dorset</v>
          </cell>
          <cell r="AE3008">
            <v>0</v>
          </cell>
          <cell r="AF3008">
            <v>0</v>
          </cell>
          <cell r="AG3008">
            <v>0</v>
          </cell>
          <cell r="AI3008" t="str">
            <v>19UD</v>
          </cell>
          <cell r="AJ3008" t="str">
            <v>East Dorset</v>
          </cell>
        </row>
        <row r="3009">
          <cell r="O3009" t="str">
            <v>19UE</v>
          </cell>
          <cell r="P3009" t="str">
            <v>North Dorset</v>
          </cell>
          <cell r="R3009">
            <v>1</v>
          </cell>
          <cell r="S3009">
            <v>66</v>
          </cell>
          <cell r="U3009">
            <v>149</v>
          </cell>
          <cell r="V3009">
            <v>5</v>
          </cell>
          <cell r="W3009">
            <v>0</v>
          </cell>
          <cell r="AA3009" t="str">
            <v>19UE</v>
          </cell>
          <cell r="AB3009" t="str">
            <v>North Dorset</v>
          </cell>
          <cell r="AD3009">
            <v>0</v>
          </cell>
          <cell r="AE3009">
            <v>0</v>
          </cell>
          <cell r="AF3009">
            <v>0</v>
          </cell>
          <cell r="AG3009">
            <v>0</v>
          </cell>
          <cell r="AI3009" t="str">
            <v>19UE</v>
          </cell>
          <cell r="AJ3009" t="str">
            <v>North Dorset</v>
          </cell>
        </row>
        <row r="3010">
          <cell r="O3010" t="str">
            <v>19UG</v>
          </cell>
          <cell r="P3010" t="str">
            <v>Purbeck</v>
          </cell>
          <cell r="R3010">
            <v>1</v>
          </cell>
          <cell r="S3010">
            <v>13</v>
          </cell>
          <cell r="U3010">
            <v>8</v>
          </cell>
          <cell r="W3010">
            <v>0</v>
          </cell>
          <cell r="AA3010" t="str">
            <v>19UG</v>
          </cell>
          <cell r="AB3010" t="str">
            <v>Purbeck</v>
          </cell>
          <cell r="AD3010">
            <v>0</v>
          </cell>
          <cell r="AE3010">
            <v>0</v>
          </cell>
          <cell r="AF3010">
            <v>0</v>
          </cell>
          <cell r="AG3010">
            <v>0</v>
          </cell>
          <cell r="AI3010" t="str">
            <v>19UG</v>
          </cell>
          <cell r="AJ3010" t="str">
            <v>Purbeck</v>
          </cell>
        </row>
        <row r="3011">
          <cell r="O3011" t="str">
            <v>19UH</v>
          </cell>
          <cell r="P3011" t="str">
            <v>West Dorset</v>
          </cell>
          <cell r="R3011">
            <v>2</v>
          </cell>
          <cell r="S3011">
            <v>32</v>
          </cell>
          <cell r="T3011">
            <v>1</v>
          </cell>
          <cell r="U3011">
            <v>93</v>
          </cell>
          <cell r="V3011">
            <v>8</v>
          </cell>
          <cell r="W3011">
            <v>0</v>
          </cell>
          <cell r="AA3011" t="str">
            <v>19UH</v>
          </cell>
          <cell r="AB3011" t="str">
            <v>West Dorset</v>
          </cell>
          <cell r="AD3011">
            <v>0</v>
          </cell>
          <cell r="AE3011">
            <v>0</v>
          </cell>
          <cell r="AF3011">
            <v>0</v>
          </cell>
          <cell r="AG3011">
            <v>0</v>
          </cell>
          <cell r="AI3011" t="str">
            <v>19UH</v>
          </cell>
          <cell r="AJ3011" t="str">
            <v>West Dorset</v>
          </cell>
        </row>
        <row r="3012">
          <cell r="O3012" t="str">
            <v>19UJ</v>
          </cell>
          <cell r="P3012" t="str">
            <v>Weymouth and Portland</v>
          </cell>
          <cell r="R3012">
            <v>7</v>
          </cell>
          <cell r="S3012">
            <v>4</v>
          </cell>
          <cell r="U3012">
            <v>8</v>
          </cell>
          <cell r="W3012">
            <v>2</v>
          </cell>
          <cell r="AA3012" t="str">
            <v>19UJ</v>
          </cell>
          <cell r="AB3012" t="str">
            <v>Weymouth and Portland</v>
          </cell>
          <cell r="AD3012">
            <v>0</v>
          </cell>
          <cell r="AE3012">
            <v>0</v>
          </cell>
          <cell r="AF3012">
            <v>0</v>
          </cell>
          <cell r="AG3012">
            <v>0</v>
          </cell>
          <cell r="AI3012" t="str">
            <v>19UJ</v>
          </cell>
          <cell r="AJ3012" t="str">
            <v>Weymouth and Portland</v>
          </cell>
        </row>
        <row r="3013">
          <cell r="O3013" t="str">
            <v>21UC</v>
          </cell>
          <cell r="P3013" t="str">
            <v>Eastbourne</v>
          </cell>
          <cell r="R3013">
            <v>2</v>
          </cell>
          <cell r="U3013">
            <v>9</v>
          </cell>
          <cell r="W3013">
            <v>0</v>
          </cell>
          <cell r="AA3013" t="str">
            <v>21UC</v>
          </cell>
          <cell r="AB3013" t="str">
            <v>Eastbourne</v>
          </cell>
          <cell r="AD3013">
            <v>0</v>
          </cell>
          <cell r="AE3013">
            <v>0</v>
          </cell>
          <cell r="AF3013">
            <v>0</v>
          </cell>
          <cell r="AG3013">
            <v>0</v>
          </cell>
          <cell r="AI3013" t="str">
            <v>21UC</v>
          </cell>
          <cell r="AJ3013" t="str">
            <v>Eastbourne</v>
          </cell>
        </row>
        <row r="3014">
          <cell r="O3014" t="str">
            <v>21UD</v>
          </cell>
          <cell r="P3014" t="str">
            <v>Hastings</v>
          </cell>
          <cell r="R3014">
            <v>1</v>
          </cell>
          <cell r="S3014">
            <v>2</v>
          </cell>
          <cell r="U3014">
            <v>49</v>
          </cell>
          <cell r="W3014">
            <v>0</v>
          </cell>
          <cell r="AA3014" t="str">
            <v>21UD</v>
          </cell>
          <cell r="AB3014" t="str">
            <v>Hastings</v>
          </cell>
          <cell r="AD3014">
            <v>0</v>
          </cell>
          <cell r="AE3014">
            <v>0</v>
          </cell>
          <cell r="AF3014">
            <v>0</v>
          </cell>
          <cell r="AG3014">
            <v>0</v>
          </cell>
          <cell r="AI3014" t="str">
            <v>21UD</v>
          </cell>
          <cell r="AJ3014" t="str">
            <v>Hastings</v>
          </cell>
        </row>
        <row r="3015">
          <cell r="O3015" t="str">
            <v>21UF</v>
          </cell>
          <cell r="P3015" t="str">
            <v>Lewes</v>
          </cell>
          <cell r="R3015">
            <v>2</v>
          </cell>
          <cell r="S3015">
            <v>23</v>
          </cell>
          <cell r="T3015">
            <v>1</v>
          </cell>
          <cell r="U3015">
            <v>23</v>
          </cell>
          <cell r="W3015">
            <v>0</v>
          </cell>
          <cell r="AA3015" t="str">
            <v>21UF</v>
          </cell>
          <cell r="AB3015" t="str">
            <v>Lewes</v>
          </cell>
          <cell r="AD3015">
            <v>0</v>
          </cell>
          <cell r="AE3015">
            <v>0</v>
          </cell>
          <cell r="AF3015">
            <v>0</v>
          </cell>
          <cell r="AG3015">
            <v>0</v>
          </cell>
          <cell r="AI3015" t="str">
            <v>21UF</v>
          </cell>
          <cell r="AJ3015" t="str">
            <v>Lewes</v>
          </cell>
        </row>
        <row r="3016">
          <cell r="O3016" t="str">
            <v>21UG</v>
          </cell>
          <cell r="P3016" t="str">
            <v>Rother</v>
          </cell>
          <cell r="R3016">
            <v>2</v>
          </cell>
          <cell r="S3016">
            <v>16</v>
          </cell>
          <cell r="U3016">
            <v>42</v>
          </cell>
          <cell r="W3016">
            <v>1</v>
          </cell>
          <cell r="AA3016" t="str">
            <v>21UG</v>
          </cell>
          <cell r="AB3016" t="str">
            <v>Rother</v>
          </cell>
          <cell r="AD3016">
            <v>0</v>
          </cell>
          <cell r="AE3016">
            <v>0</v>
          </cell>
          <cell r="AF3016">
            <v>0</v>
          </cell>
          <cell r="AG3016">
            <v>0</v>
          </cell>
          <cell r="AI3016" t="str">
            <v>21UG</v>
          </cell>
          <cell r="AJ3016" t="str">
            <v>Rother</v>
          </cell>
        </row>
        <row r="3017">
          <cell r="O3017" t="str">
            <v>21UH</v>
          </cell>
          <cell r="P3017" t="str">
            <v>Wealden</v>
          </cell>
          <cell r="R3017">
            <v>3</v>
          </cell>
          <cell r="S3017">
            <v>65</v>
          </cell>
          <cell r="T3017">
            <v>2</v>
          </cell>
          <cell r="U3017">
            <v>216</v>
          </cell>
          <cell r="W3017">
            <v>0</v>
          </cell>
          <cell r="AA3017" t="str">
            <v>21UH</v>
          </cell>
          <cell r="AB3017" t="str">
            <v>Wealden</v>
          </cell>
          <cell r="AD3017">
            <v>0</v>
          </cell>
          <cell r="AE3017">
            <v>0</v>
          </cell>
          <cell r="AF3017">
            <v>0</v>
          </cell>
          <cell r="AG3017">
            <v>0</v>
          </cell>
          <cell r="AI3017" t="str">
            <v>21UH</v>
          </cell>
          <cell r="AJ3017" t="str">
            <v>Wealden</v>
          </cell>
        </row>
        <row r="3018">
          <cell r="O3018" t="str">
            <v>22UB</v>
          </cell>
          <cell r="P3018" t="str">
            <v>Basildon</v>
          </cell>
          <cell r="R3018">
            <v>4</v>
          </cell>
          <cell r="S3018">
            <v>48</v>
          </cell>
          <cell r="T3018">
            <v>1</v>
          </cell>
          <cell r="U3018">
            <v>116</v>
          </cell>
          <cell r="W3018">
            <v>0</v>
          </cell>
          <cell r="AA3018" t="str">
            <v>22UB</v>
          </cell>
          <cell r="AB3018" t="str">
            <v>Basildon</v>
          </cell>
          <cell r="AD3018">
            <v>0</v>
          </cell>
          <cell r="AE3018">
            <v>0</v>
          </cell>
          <cell r="AF3018">
            <v>0</v>
          </cell>
          <cell r="AG3018">
            <v>0</v>
          </cell>
          <cell r="AI3018" t="str">
            <v>22UB</v>
          </cell>
          <cell r="AJ3018" t="str">
            <v>Basildon</v>
          </cell>
        </row>
        <row r="3019">
          <cell r="O3019" t="str">
            <v>22UC</v>
          </cell>
          <cell r="P3019" t="str">
            <v>Braintree</v>
          </cell>
          <cell r="Q3019">
            <v>2</v>
          </cell>
          <cell r="R3019">
            <v>3</v>
          </cell>
          <cell r="S3019">
            <v>30</v>
          </cell>
          <cell r="U3019">
            <v>112</v>
          </cell>
          <cell r="W3019">
            <v>0</v>
          </cell>
          <cell r="AA3019" t="str">
            <v>22UC</v>
          </cell>
          <cell r="AB3019" t="str">
            <v>Braintree</v>
          </cell>
          <cell r="AC3019">
            <v>2</v>
          </cell>
          <cell r="AD3019">
            <v>0</v>
          </cell>
          <cell r="AE3019">
            <v>19</v>
          </cell>
          <cell r="AF3019">
            <v>2</v>
          </cell>
          <cell r="AG3019">
            <v>21</v>
          </cell>
          <cell r="AI3019" t="str">
            <v>22UC</v>
          </cell>
          <cell r="AJ3019" t="str">
            <v>Braintree</v>
          </cell>
        </row>
        <row r="3020">
          <cell r="O3020" t="str">
            <v>22UD</v>
          </cell>
          <cell r="P3020" t="str">
            <v>Brentwood</v>
          </cell>
          <cell r="S3020">
            <v>29</v>
          </cell>
          <cell r="U3020">
            <v>4</v>
          </cell>
          <cell r="W3020">
            <v>0</v>
          </cell>
          <cell r="AA3020" t="str">
            <v>22UD</v>
          </cell>
          <cell r="AB3020" t="str">
            <v>Brentwood</v>
          </cell>
          <cell r="AD3020">
            <v>0</v>
          </cell>
          <cell r="AE3020">
            <v>0</v>
          </cell>
          <cell r="AF3020">
            <v>0</v>
          </cell>
          <cell r="AG3020">
            <v>0</v>
          </cell>
          <cell r="AI3020" t="str">
            <v>22UD</v>
          </cell>
          <cell r="AJ3020" t="str">
            <v>Brentwood</v>
          </cell>
        </row>
        <row r="3021">
          <cell r="O3021" t="str">
            <v>22UE</v>
          </cell>
          <cell r="P3021" t="str">
            <v>Castle Point</v>
          </cell>
          <cell r="R3021">
            <v>3</v>
          </cell>
          <cell r="W3021">
            <v>0</v>
          </cell>
          <cell r="AA3021" t="str">
            <v>22UE</v>
          </cell>
          <cell r="AB3021" t="str">
            <v>Castle Point</v>
          </cell>
          <cell r="AD3021">
            <v>0</v>
          </cell>
          <cell r="AF3021">
            <v>0</v>
          </cell>
          <cell r="AG3021">
            <v>0</v>
          </cell>
          <cell r="AI3021" t="str">
            <v>22UE</v>
          </cell>
          <cell r="AJ3021" t="str">
            <v>Castle Point</v>
          </cell>
        </row>
        <row r="3022">
          <cell r="O3022" t="str">
            <v>22UF</v>
          </cell>
          <cell r="P3022" t="str">
            <v>Chelmsford</v>
          </cell>
          <cell r="Q3022">
            <v>3</v>
          </cell>
          <cell r="R3022">
            <v>2</v>
          </cell>
          <cell r="U3022">
            <v>54</v>
          </cell>
          <cell r="W3022">
            <v>1</v>
          </cell>
          <cell r="AA3022" t="str">
            <v>22UF</v>
          </cell>
          <cell r="AB3022" t="str">
            <v>Chelmsford</v>
          </cell>
          <cell r="AC3022">
            <v>0</v>
          </cell>
          <cell r="AD3022">
            <v>0</v>
          </cell>
          <cell r="AE3022">
            <v>0</v>
          </cell>
          <cell r="AF3022">
            <v>0</v>
          </cell>
          <cell r="AG3022">
            <v>0</v>
          </cell>
          <cell r="AI3022" t="str">
            <v>22UF</v>
          </cell>
          <cell r="AJ3022" t="str">
            <v>Chelmsford</v>
          </cell>
        </row>
        <row r="3023">
          <cell r="O3023" t="str">
            <v>22UG</v>
          </cell>
          <cell r="P3023" t="str">
            <v>Colchester</v>
          </cell>
          <cell r="Q3023">
            <v>1</v>
          </cell>
          <cell r="R3023">
            <v>3</v>
          </cell>
          <cell r="S3023">
            <v>57</v>
          </cell>
          <cell r="T3023">
            <v>1</v>
          </cell>
          <cell r="U3023">
            <v>117</v>
          </cell>
          <cell r="W3023">
            <v>0</v>
          </cell>
          <cell r="AA3023" t="str">
            <v>22UG</v>
          </cell>
          <cell r="AB3023" t="str">
            <v>Colchester</v>
          </cell>
          <cell r="AC3023">
            <v>0</v>
          </cell>
          <cell r="AD3023">
            <v>0</v>
          </cell>
          <cell r="AE3023">
            <v>0</v>
          </cell>
          <cell r="AF3023">
            <v>0</v>
          </cell>
          <cell r="AG3023">
            <v>0</v>
          </cell>
          <cell r="AI3023" t="str">
            <v>22UG</v>
          </cell>
          <cell r="AJ3023" t="str">
            <v>Colchester</v>
          </cell>
        </row>
        <row r="3024">
          <cell r="O3024" t="str">
            <v>22UH</v>
          </cell>
          <cell r="P3024" t="str">
            <v>Epping Forest</v>
          </cell>
          <cell r="S3024">
            <v>46</v>
          </cell>
          <cell r="U3024">
            <v>98</v>
          </cell>
          <cell r="W3024">
            <v>0</v>
          </cell>
          <cell r="AA3024" t="str">
            <v>22UH</v>
          </cell>
          <cell r="AB3024" t="str">
            <v>Epping Forest</v>
          </cell>
          <cell r="AD3024">
            <v>9</v>
          </cell>
          <cell r="AE3024">
            <v>0</v>
          </cell>
          <cell r="AF3024">
            <v>9</v>
          </cell>
          <cell r="AG3024">
            <v>9</v>
          </cell>
          <cell r="AI3024" t="str">
            <v>22UH</v>
          </cell>
          <cell r="AJ3024" t="str">
            <v>Epping Forest</v>
          </cell>
        </row>
        <row r="3025">
          <cell r="O3025" t="str">
            <v>22UJ</v>
          </cell>
          <cell r="P3025" t="str">
            <v>Harlow</v>
          </cell>
          <cell r="R3025">
            <v>1</v>
          </cell>
          <cell r="S3025">
            <v>21</v>
          </cell>
          <cell r="T3025">
            <v>12</v>
          </cell>
          <cell r="U3025">
            <v>44</v>
          </cell>
          <cell r="V3025">
            <v>40</v>
          </cell>
          <cell r="W3025">
            <v>0</v>
          </cell>
          <cell r="AA3025" t="str">
            <v>22UJ</v>
          </cell>
          <cell r="AB3025" t="str">
            <v>Harlow</v>
          </cell>
          <cell r="AD3025">
            <v>0</v>
          </cell>
          <cell r="AE3025">
            <v>0</v>
          </cell>
          <cell r="AF3025">
            <v>0</v>
          </cell>
          <cell r="AG3025">
            <v>0</v>
          </cell>
          <cell r="AI3025" t="str">
            <v>22UJ</v>
          </cell>
          <cell r="AJ3025" t="str">
            <v>Harlow</v>
          </cell>
        </row>
        <row r="3026">
          <cell r="O3026" t="str">
            <v>22UK</v>
          </cell>
          <cell r="P3026" t="str">
            <v>Maldon</v>
          </cell>
          <cell r="W3026">
            <v>0</v>
          </cell>
          <cell r="AA3026" t="str">
            <v>22UK</v>
          </cell>
          <cell r="AB3026" t="str">
            <v>Maldon</v>
          </cell>
          <cell r="AF3026">
            <v>0</v>
          </cell>
          <cell r="AG3026">
            <v>0</v>
          </cell>
          <cell r="AI3026" t="str">
            <v>22UK</v>
          </cell>
          <cell r="AJ3026" t="str">
            <v>Maldon</v>
          </cell>
        </row>
        <row r="3027">
          <cell r="O3027" t="str">
            <v>22UL</v>
          </cell>
          <cell r="P3027" t="str">
            <v>Rochford</v>
          </cell>
          <cell r="W3027">
            <v>0</v>
          </cell>
          <cell r="AA3027" t="str">
            <v>22UL</v>
          </cell>
          <cell r="AB3027" t="str">
            <v>Rochford</v>
          </cell>
          <cell r="AF3027">
            <v>0</v>
          </cell>
          <cell r="AG3027">
            <v>0</v>
          </cell>
          <cell r="AI3027" t="str">
            <v>22UL</v>
          </cell>
          <cell r="AJ3027" t="str">
            <v>Rochford</v>
          </cell>
        </row>
        <row r="3028">
          <cell r="O3028" t="str">
            <v>22UN</v>
          </cell>
          <cell r="P3028" t="str">
            <v>Tendring</v>
          </cell>
          <cell r="R3028">
            <v>1</v>
          </cell>
          <cell r="S3028">
            <v>2</v>
          </cell>
          <cell r="U3028">
            <v>20</v>
          </cell>
          <cell r="W3028">
            <v>0</v>
          </cell>
          <cell r="AA3028" t="str">
            <v>22UN</v>
          </cell>
          <cell r="AB3028" t="str">
            <v>Tendring</v>
          </cell>
          <cell r="AD3028">
            <v>0</v>
          </cell>
          <cell r="AE3028">
            <v>0</v>
          </cell>
          <cell r="AF3028">
            <v>0</v>
          </cell>
          <cell r="AG3028">
            <v>0</v>
          </cell>
          <cell r="AI3028" t="str">
            <v>22UN</v>
          </cell>
          <cell r="AJ3028" t="str">
            <v>Tendring</v>
          </cell>
        </row>
        <row r="3029">
          <cell r="O3029" t="str">
            <v>22UQ</v>
          </cell>
          <cell r="P3029" t="str">
            <v>Uttlesford</v>
          </cell>
          <cell r="R3029">
            <v>4</v>
          </cell>
          <cell r="S3029">
            <v>27</v>
          </cell>
          <cell r="U3029">
            <v>62</v>
          </cell>
          <cell r="W3029">
            <v>0</v>
          </cell>
          <cell r="AA3029" t="str">
            <v>22UQ</v>
          </cell>
          <cell r="AB3029" t="str">
            <v>Uttlesford</v>
          </cell>
          <cell r="AD3029">
            <v>0</v>
          </cell>
          <cell r="AE3029">
            <v>0</v>
          </cell>
          <cell r="AF3029">
            <v>0</v>
          </cell>
          <cell r="AG3029">
            <v>0</v>
          </cell>
          <cell r="AI3029" t="str">
            <v>22UQ</v>
          </cell>
          <cell r="AJ3029" t="str">
            <v>Uttlesford</v>
          </cell>
        </row>
        <row r="3030">
          <cell r="O3030" t="str">
            <v>23UB</v>
          </cell>
          <cell r="P3030" t="str">
            <v>Cheltenham</v>
          </cell>
          <cell r="R3030">
            <v>3</v>
          </cell>
          <cell r="S3030">
            <v>15</v>
          </cell>
          <cell r="U3030">
            <v>20</v>
          </cell>
          <cell r="W3030">
            <v>0</v>
          </cell>
          <cell r="AA3030" t="str">
            <v>23UB</v>
          </cell>
          <cell r="AB3030" t="str">
            <v>Cheltenham</v>
          </cell>
          <cell r="AD3030">
            <v>1</v>
          </cell>
          <cell r="AE3030">
            <v>0</v>
          </cell>
          <cell r="AF3030">
            <v>1</v>
          </cell>
          <cell r="AG3030">
            <v>1</v>
          </cell>
          <cell r="AI3030" t="str">
            <v>23UB</v>
          </cell>
          <cell r="AJ3030" t="str">
            <v>Cheltenham</v>
          </cell>
        </row>
        <row r="3031">
          <cell r="O3031" t="str">
            <v>23UC</v>
          </cell>
          <cell r="P3031" t="str">
            <v>Cotswold</v>
          </cell>
          <cell r="R3031">
            <v>1</v>
          </cell>
          <cell r="S3031">
            <v>23</v>
          </cell>
          <cell r="U3031">
            <v>43</v>
          </cell>
          <cell r="W3031">
            <v>0</v>
          </cell>
          <cell r="AA3031" t="str">
            <v>23UC</v>
          </cell>
          <cell r="AB3031" t="str">
            <v>Cotswold</v>
          </cell>
          <cell r="AD3031">
            <v>0</v>
          </cell>
          <cell r="AE3031">
            <v>0</v>
          </cell>
          <cell r="AF3031">
            <v>0</v>
          </cell>
          <cell r="AG3031">
            <v>0</v>
          </cell>
          <cell r="AI3031" t="str">
            <v>23UC</v>
          </cell>
          <cell r="AJ3031" t="str">
            <v>Cotswold</v>
          </cell>
        </row>
        <row r="3032">
          <cell r="O3032" t="str">
            <v>23UD</v>
          </cell>
          <cell r="P3032" t="str">
            <v>Forest of Dean</v>
          </cell>
          <cell r="R3032">
            <v>4</v>
          </cell>
          <cell r="S3032">
            <v>7</v>
          </cell>
          <cell r="U3032">
            <v>86</v>
          </cell>
          <cell r="W3032">
            <v>0</v>
          </cell>
          <cell r="AA3032" t="str">
            <v>23UD</v>
          </cell>
          <cell r="AB3032" t="str">
            <v>Forest of Dean</v>
          </cell>
          <cell r="AD3032">
            <v>2</v>
          </cell>
          <cell r="AE3032">
            <v>0</v>
          </cell>
          <cell r="AF3032">
            <v>2</v>
          </cell>
          <cell r="AG3032">
            <v>2</v>
          </cell>
          <cell r="AI3032" t="str">
            <v>23UD</v>
          </cell>
          <cell r="AJ3032" t="str">
            <v>Forest of Dean</v>
          </cell>
        </row>
        <row r="3033">
          <cell r="O3033" t="str">
            <v>23UE</v>
          </cell>
          <cell r="P3033" t="str">
            <v>Gloucester</v>
          </cell>
          <cell r="R3033">
            <v>11</v>
          </cell>
          <cell r="S3033">
            <v>117</v>
          </cell>
          <cell r="T3033">
            <v>1</v>
          </cell>
          <cell r="U3033">
            <v>116</v>
          </cell>
          <cell r="V3033">
            <v>31</v>
          </cell>
          <cell r="W3033">
            <v>0</v>
          </cell>
          <cell r="AA3033" t="str">
            <v>23UE</v>
          </cell>
          <cell r="AB3033" t="str">
            <v>Gloucester</v>
          </cell>
          <cell r="AD3033">
            <v>11</v>
          </cell>
          <cell r="AE3033">
            <v>0</v>
          </cell>
          <cell r="AF3033">
            <v>11</v>
          </cell>
          <cell r="AG3033">
            <v>11</v>
          </cell>
          <cell r="AI3033" t="str">
            <v>23UE</v>
          </cell>
          <cell r="AJ3033" t="str">
            <v>Gloucester</v>
          </cell>
        </row>
        <row r="3034">
          <cell r="O3034" t="str">
            <v>23UF</v>
          </cell>
          <cell r="P3034" t="str">
            <v>Stroud</v>
          </cell>
          <cell r="R3034">
            <v>4</v>
          </cell>
          <cell r="S3034">
            <v>22</v>
          </cell>
          <cell r="T3034">
            <v>1</v>
          </cell>
          <cell r="U3034">
            <v>29</v>
          </cell>
          <cell r="W3034">
            <v>0</v>
          </cell>
          <cell r="AA3034" t="str">
            <v>23UF</v>
          </cell>
          <cell r="AB3034" t="str">
            <v>Stroud</v>
          </cell>
          <cell r="AD3034">
            <v>0</v>
          </cell>
          <cell r="AE3034">
            <v>10</v>
          </cell>
          <cell r="AF3034">
            <v>0</v>
          </cell>
          <cell r="AG3034">
            <v>10</v>
          </cell>
          <cell r="AI3034" t="str">
            <v>23UF</v>
          </cell>
          <cell r="AJ3034" t="str">
            <v>Stroud</v>
          </cell>
        </row>
        <row r="3035">
          <cell r="O3035" t="str">
            <v>23UG</v>
          </cell>
          <cell r="P3035" t="str">
            <v>Tewkesbury</v>
          </cell>
          <cell r="S3035">
            <v>63</v>
          </cell>
          <cell r="U3035">
            <v>62</v>
          </cell>
          <cell r="W3035">
            <v>0</v>
          </cell>
          <cell r="AA3035" t="str">
            <v>23UG</v>
          </cell>
          <cell r="AB3035" t="str">
            <v>Tewkesbury</v>
          </cell>
          <cell r="AD3035">
            <v>0</v>
          </cell>
          <cell r="AE3035">
            <v>8</v>
          </cell>
          <cell r="AF3035">
            <v>0</v>
          </cell>
          <cell r="AG3035">
            <v>8</v>
          </cell>
          <cell r="AI3035" t="str">
            <v>23UG</v>
          </cell>
          <cell r="AJ3035" t="str">
            <v>Tewkesbury</v>
          </cell>
        </row>
        <row r="3036">
          <cell r="O3036" t="str">
            <v>24UB</v>
          </cell>
          <cell r="P3036" t="str">
            <v>Basingstoke and Deane</v>
          </cell>
          <cell r="R3036">
            <v>42</v>
          </cell>
          <cell r="S3036">
            <v>95</v>
          </cell>
          <cell r="T3036">
            <v>3</v>
          </cell>
          <cell r="U3036">
            <v>232</v>
          </cell>
          <cell r="W3036">
            <v>1</v>
          </cell>
          <cell r="AA3036" t="str">
            <v>24UB</v>
          </cell>
          <cell r="AB3036" t="str">
            <v>Basingstoke and Deane</v>
          </cell>
          <cell r="AD3036">
            <v>0</v>
          </cell>
          <cell r="AE3036">
            <v>0</v>
          </cell>
          <cell r="AF3036">
            <v>0</v>
          </cell>
          <cell r="AG3036">
            <v>0</v>
          </cell>
          <cell r="AI3036" t="str">
            <v>24UB</v>
          </cell>
          <cell r="AJ3036" t="str">
            <v>Basingstoke and Deane</v>
          </cell>
        </row>
        <row r="3037">
          <cell r="O3037" t="str">
            <v>24UC</v>
          </cell>
          <cell r="P3037" t="str">
            <v>East Hampshire</v>
          </cell>
          <cell r="R3037">
            <v>4</v>
          </cell>
          <cell r="S3037">
            <v>4</v>
          </cell>
          <cell r="T3037">
            <v>1</v>
          </cell>
          <cell r="U3037">
            <v>57</v>
          </cell>
          <cell r="W3037">
            <v>0</v>
          </cell>
          <cell r="AA3037" t="str">
            <v>24UC</v>
          </cell>
          <cell r="AB3037" t="str">
            <v>East Hampshire</v>
          </cell>
          <cell r="AD3037">
            <v>0</v>
          </cell>
          <cell r="AE3037">
            <v>0</v>
          </cell>
          <cell r="AF3037">
            <v>0</v>
          </cell>
          <cell r="AG3037">
            <v>0</v>
          </cell>
          <cell r="AI3037" t="str">
            <v>24UC</v>
          </cell>
          <cell r="AJ3037" t="str">
            <v>East Hampshire</v>
          </cell>
        </row>
        <row r="3038">
          <cell r="O3038" t="str">
            <v>24UD</v>
          </cell>
          <cell r="P3038" t="str">
            <v>Eastleigh</v>
          </cell>
          <cell r="R3038">
            <v>3</v>
          </cell>
          <cell r="S3038">
            <v>69</v>
          </cell>
          <cell r="T3038">
            <v>2</v>
          </cell>
          <cell r="U3038">
            <v>94</v>
          </cell>
          <cell r="W3038">
            <v>0</v>
          </cell>
          <cell r="AA3038" t="str">
            <v>24UD</v>
          </cell>
          <cell r="AB3038" t="str">
            <v>Eastleigh</v>
          </cell>
          <cell r="AD3038">
            <v>0</v>
          </cell>
          <cell r="AE3038">
            <v>0</v>
          </cell>
          <cell r="AF3038">
            <v>0</v>
          </cell>
          <cell r="AG3038">
            <v>0</v>
          </cell>
          <cell r="AI3038" t="str">
            <v>24UD</v>
          </cell>
          <cell r="AJ3038" t="str">
            <v>Eastleigh</v>
          </cell>
        </row>
        <row r="3039">
          <cell r="O3039" t="str">
            <v>24UE</v>
          </cell>
          <cell r="P3039" t="str">
            <v>Fareham</v>
          </cell>
          <cell r="Q3039">
            <v>41</v>
          </cell>
          <cell r="R3039">
            <v>9</v>
          </cell>
          <cell r="S3039">
            <v>29</v>
          </cell>
          <cell r="U3039">
            <v>94</v>
          </cell>
          <cell r="W3039">
            <v>1</v>
          </cell>
          <cell r="AA3039" t="str">
            <v>24UE</v>
          </cell>
          <cell r="AB3039" t="str">
            <v>Fareham</v>
          </cell>
          <cell r="AC3039">
            <v>0</v>
          </cell>
          <cell r="AD3039">
            <v>0</v>
          </cell>
          <cell r="AE3039">
            <v>0</v>
          </cell>
          <cell r="AF3039">
            <v>0</v>
          </cell>
          <cell r="AG3039">
            <v>0</v>
          </cell>
          <cell r="AI3039" t="str">
            <v>24UE</v>
          </cell>
          <cell r="AJ3039" t="str">
            <v>Fareham</v>
          </cell>
        </row>
        <row r="3040">
          <cell r="O3040" t="str">
            <v>24UF</v>
          </cell>
          <cell r="P3040" t="str">
            <v>Gosport</v>
          </cell>
          <cell r="R3040">
            <v>38</v>
          </cell>
          <cell r="S3040">
            <v>5</v>
          </cell>
          <cell r="U3040">
            <v>89</v>
          </cell>
          <cell r="V3040">
            <v>36</v>
          </cell>
          <cell r="W3040">
            <v>0</v>
          </cell>
          <cell r="AA3040" t="str">
            <v>24UF</v>
          </cell>
          <cell r="AB3040" t="str">
            <v>Gosport</v>
          </cell>
          <cell r="AD3040">
            <v>0</v>
          </cell>
          <cell r="AE3040">
            <v>0</v>
          </cell>
          <cell r="AF3040">
            <v>0</v>
          </cell>
          <cell r="AG3040">
            <v>0</v>
          </cell>
          <cell r="AI3040" t="str">
            <v>24UF</v>
          </cell>
          <cell r="AJ3040" t="str">
            <v>Gosport</v>
          </cell>
        </row>
        <row r="3041">
          <cell r="O3041" t="str">
            <v>24UG</v>
          </cell>
          <cell r="P3041" t="str">
            <v>Hart</v>
          </cell>
          <cell r="R3041">
            <v>13</v>
          </cell>
          <cell r="S3041">
            <v>45</v>
          </cell>
          <cell r="U3041">
            <v>4</v>
          </cell>
          <cell r="W3041">
            <v>2</v>
          </cell>
          <cell r="AA3041" t="str">
            <v>24UG</v>
          </cell>
          <cell r="AB3041" t="str">
            <v>Hart</v>
          </cell>
          <cell r="AD3041">
            <v>0</v>
          </cell>
          <cell r="AE3041">
            <v>0</v>
          </cell>
          <cell r="AF3041">
            <v>0</v>
          </cell>
          <cell r="AG3041">
            <v>0</v>
          </cell>
          <cell r="AI3041" t="str">
            <v>24UG</v>
          </cell>
          <cell r="AJ3041" t="str">
            <v>Hart</v>
          </cell>
        </row>
        <row r="3042">
          <cell r="O3042" t="str">
            <v>24UH</v>
          </cell>
          <cell r="P3042" t="str">
            <v>Havant</v>
          </cell>
          <cell r="R3042">
            <v>29</v>
          </cell>
          <cell r="S3042">
            <v>15</v>
          </cell>
          <cell r="U3042">
            <v>70</v>
          </cell>
          <cell r="W3042">
            <v>0</v>
          </cell>
          <cell r="AA3042" t="str">
            <v>24UH</v>
          </cell>
          <cell r="AB3042" t="str">
            <v>Havant</v>
          </cell>
          <cell r="AD3042">
            <v>0</v>
          </cell>
          <cell r="AE3042">
            <v>0</v>
          </cell>
          <cell r="AF3042">
            <v>0</v>
          </cell>
          <cell r="AG3042">
            <v>0</v>
          </cell>
          <cell r="AI3042" t="str">
            <v>24UH</v>
          </cell>
          <cell r="AJ3042" t="str">
            <v>Havant</v>
          </cell>
        </row>
        <row r="3043">
          <cell r="O3043" t="str">
            <v>24UJ</v>
          </cell>
          <cell r="P3043" t="str">
            <v>New Forest</v>
          </cell>
          <cell r="R3043">
            <v>16</v>
          </cell>
          <cell r="T3043">
            <v>3</v>
          </cell>
          <cell r="U3043">
            <v>42</v>
          </cell>
          <cell r="V3043">
            <v>1</v>
          </cell>
          <cell r="W3043">
            <v>0</v>
          </cell>
          <cell r="AA3043" t="str">
            <v>24UJ</v>
          </cell>
          <cell r="AB3043" t="str">
            <v>New Forest</v>
          </cell>
          <cell r="AD3043">
            <v>0</v>
          </cell>
          <cell r="AE3043">
            <v>0</v>
          </cell>
          <cell r="AF3043">
            <v>0</v>
          </cell>
          <cell r="AG3043">
            <v>0</v>
          </cell>
          <cell r="AI3043" t="str">
            <v>24UJ</v>
          </cell>
          <cell r="AJ3043" t="str">
            <v>New Forest</v>
          </cell>
        </row>
        <row r="3044">
          <cell r="O3044" t="str">
            <v>24UL</v>
          </cell>
          <cell r="P3044" t="str">
            <v>Rushmoor</v>
          </cell>
          <cell r="R3044">
            <v>11</v>
          </cell>
          <cell r="S3044">
            <v>9</v>
          </cell>
          <cell r="T3044">
            <v>3</v>
          </cell>
          <cell r="U3044">
            <v>52</v>
          </cell>
          <cell r="W3044">
            <v>0</v>
          </cell>
          <cell r="AA3044" t="str">
            <v>24UL</v>
          </cell>
          <cell r="AB3044" t="str">
            <v>Rushmoor</v>
          </cell>
          <cell r="AD3044">
            <v>0</v>
          </cell>
          <cell r="AE3044">
            <v>0</v>
          </cell>
          <cell r="AF3044">
            <v>0</v>
          </cell>
          <cell r="AG3044">
            <v>0</v>
          </cell>
          <cell r="AI3044" t="str">
            <v>24UL</v>
          </cell>
          <cell r="AJ3044" t="str">
            <v>Rushmoor</v>
          </cell>
        </row>
        <row r="3045">
          <cell r="O3045" t="str">
            <v>24UN</v>
          </cell>
          <cell r="P3045" t="str">
            <v>Test Valley</v>
          </cell>
          <cell r="R3045">
            <v>12</v>
          </cell>
          <cell r="S3045">
            <v>43</v>
          </cell>
          <cell r="U3045">
            <v>181</v>
          </cell>
          <cell r="W3045">
            <v>0</v>
          </cell>
          <cell r="AA3045" t="str">
            <v>24UN</v>
          </cell>
          <cell r="AB3045" t="str">
            <v>Test Valley</v>
          </cell>
          <cell r="AD3045">
            <v>0</v>
          </cell>
          <cell r="AE3045">
            <v>0</v>
          </cell>
          <cell r="AF3045">
            <v>0</v>
          </cell>
          <cell r="AG3045">
            <v>0</v>
          </cell>
          <cell r="AI3045" t="str">
            <v>24UN</v>
          </cell>
          <cell r="AJ3045" t="str">
            <v>Test Valley</v>
          </cell>
        </row>
        <row r="3046">
          <cell r="O3046" t="str">
            <v>24UP</v>
          </cell>
          <cell r="P3046" t="str">
            <v>Winchester</v>
          </cell>
          <cell r="Q3046">
            <v>8</v>
          </cell>
          <cell r="R3046">
            <v>1</v>
          </cell>
          <cell r="S3046">
            <v>59</v>
          </cell>
          <cell r="T3046">
            <v>2</v>
          </cell>
          <cell r="U3046">
            <v>62</v>
          </cell>
          <cell r="V3046">
            <v>1</v>
          </cell>
          <cell r="W3046">
            <v>1</v>
          </cell>
          <cell r="AA3046" t="str">
            <v>24UP</v>
          </cell>
          <cell r="AB3046" t="str">
            <v>Winchester</v>
          </cell>
          <cell r="AC3046">
            <v>0</v>
          </cell>
          <cell r="AD3046">
            <v>0</v>
          </cell>
          <cell r="AE3046">
            <v>0</v>
          </cell>
          <cell r="AF3046">
            <v>0</v>
          </cell>
          <cell r="AG3046">
            <v>0</v>
          </cell>
          <cell r="AI3046" t="str">
            <v>24UP</v>
          </cell>
          <cell r="AJ3046" t="str">
            <v>Winchester</v>
          </cell>
        </row>
        <row r="3047">
          <cell r="O3047" t="str">
            <v>26UB</v>
          </cell>
          <cell r="P3047" t="str">
            <v>Broxbourne</v>
          </cell>
          <cell r="Q3047">
            <v>4</v>
          </cell>
          <cell r="S3047">
            <v>45</v>
          </cell>
          <cell r="T3047">
            <v>2</v>
          </cell>
          <cell r="U3047">
            <v>38</v>
          </cell>
          <cell r="V3047">
            <v>2</v>
          </cell>
          <cell r="W3047">
            <v>0</v>
          </cell>
          <cell r="AA3047" t="str">
            <v>26UB</v>
          </cell>
          <cell r="AB3047" t="str">
            <v>Broxbourne</v>
          </cell>
          <cell r="AC3047">
            <v>0</v>
          </cell>
          <cell r="AD3047">
            <v>0</v>
          </cell>
          <cell r="AE3047">
            <v>0</v>
          </cell>
          <cell r="AF3047">
            <v>0</v>
          </cell>
          <cell r="AG3047">
            <v>0</v>
          </cell>
          <cell r="AI3047" t="str">
            <v>26UB</v>
          </cell>
          <cell r="AJ3047" t="str">
            <v>Broxbourne</v>
          </cell>
        </row>
        <row r="3048">
          <cell r="O3048" t="str">
            <v>26UC</v>
          </cell>
          <cell r="P3048" t="str">
            <v>Dacorum</v>
          </cell>
          <cell r="R3048">
            <v>5</v>
          </cell>
          <cell r="S3048">
            <v>7</v>
          </cell>
          <cell r="U3048">
            <v>43</v>
          </cell>
          <cell r="V3048">
            <v>6</v>
          </cell>
          <cell r="W3048">
            <v>0</v>
          </cell>
          <cell r="AA3048" t="str">
            <v>26UC</v>
          </cell>
          <cell r="AB3048" t="str">
            <v>Dacorum</v>
          </cell>
          <cell r="AD3048">
            <v>0</v>
          </cell>
          <cell r="AE3048">
            <v>0</v>
          </cell>
          <cell r="AF3048">
            <v>0</v>
          </cell>
          <cell r="AG3048">
            <v>0</v>
          </cell>
          <cell r="AI3048" t="str">
            <v>26UC</v>
          </cell>
          <cell r="AJ3048" t="str">
            <v>Dacorum</v>
          </cell>
        </row>
        <row r="3049">
          <cell r="O3049" t="str">
            <v>26UD</v>
          </cell>
          <cell r="P3049" t="str">
            <v>East Hertfordshire</v>
          </cell>
          <cell r="R3049">
            <v>1</v>
          </cell>
          <cell r="S3049">
            <v>1</v>
          </cell>
          <cell r="U3049">
            <v>61</v>
          </cell>
          <cell r="V3049">
            <v>29</v>
          </cell>
          <cell r="W3049">
            <v>1</v>
          </cell>
          <cell r="AA3049" t="str">
            <v>26UD</v>
          </cell>
          <cell r="AB3049" t="str">
            <v>East Hertfordshire</v>
          </cell>
          <cell r="AD3049">
            <v>0</v>
          </cell>
          <cell r="AE3049">
            <v>0</v>
          </cell>
          <cell r="AF3049">
            <v>0</v>
          </cell>
          <cell r="AG3049">
            <v>0</v>
          </cell>
          <cell r="AI3049" t="str">
            <v>26UD</v>
          </cell>
          <cell r="AJ3049" t="str">
            <v>East Hertfordshire</v>
          </cell>
        </row>
        <row r="3050">
          <cell r="O3050" t="str">
            <v>26UE</v>
          </cell>
          <cell r="P3050" t="str">
            <v>Hertsmere</v>
          </cell>
          <cell r="S3050">
            <v>13</v>
          </cell>
          <cell r="U3050">
            <v>41</v>
          </cell>
          <cell r="W3050">
            <v>2</v>
          </cell>
          <cell r="AA3050" t="str">
            <v>26UE</v>
          </cell>
          <cell r="AB3050" t="str">
            <v>Hertsmere</v>
          </cell>
          <cell r="AD3050">
            <v>0</v>
          </cell>
          <cell r="AE3050">
            <v>0</v>
          </cell>
          <cell r="AF3050">
            <v>0</v>
          </cell>
          <cell r="AG3050">
            <v>0</v>
          </cell>
          <cell r="AI3050" t="str">
            <v>26UE</v>
          </cell>
          <cell r="AJ3050" t="str">
            <v>Hertsmere</v>
          </cell>
        </row>
        <row r="3051">
          <cell r="O3051" t="str">
            <v>26UF</v>
          </cell>
          <cell r="P3051" t="str">
            <v>North Hertfordshire</v>
          </cell>
          <cell r="Q3051">
            <v>3</v>
          </cell>
          <cell r="R3051">
            <v>2</v>
          </cell>
          <cell r="S3051">
            <v>34</v>
          </cell>
          <cell r="T3051">
            <v>3</v>
          </cell>
          <cell r="U3051">
            <v>49</v>
          </cell>
          <cell r="W3051">
            <v>2</v>
          </cell>
          <cell r="AA3051" t="str">
            <v>26UF</v>
          </cell>
          <cell r="AB3051" t="str">
            <v>North Hertfordshire</v>
          </cell>
          <cell r="AC3051">
            <v>0</v>
          </cell>
          <cell r="AD3051">
            <v>13</v>
          </cell>
          <cell r="AE3051">
            <v>0</v>
          </cell>
          <cell r="AF3051">
            <v>13</v>
          </cell>
          <cell r="AG3051">
            <v>13</v>
          </cell>
          <cell r="AI3051" t="str">
            <v>26UF</v>
          </cell>
          <cell r="AJ3051" t="str">
            <v>North Hertfordshire</v>
          </cell>
        </row>
        <row r="3052">
          <cell r="O3052" t="str">
            <v>26UG</v>
          </cell>
          <cell r="P3052" t="str">
            <v>St. Albans</v>
          </cell>
          <cell r="R3052">
            <v>1</v>
          </cell>
          <cell r="S3052">
            <v>46</v>
          </cell>
          <cell r="T3052">
            <v>7</v>
          </cell>
          <cell r="U3052">
            <v>62</v>
          </cell>
          <cell r="W3052">
            <v>0</v>
          </cell>
          <cell r="AA3052" t="str">
            <v>26UG</v>
          </cell>
          <cell r="AB3052" t="str">
            <v>St. Albans</v>
          </cell>
          <cell r="AD3052">
            <v>0</v>
          </cell>
          <cell r="AE3052">
            <v>0</v>
          </cell>
          <cell r="AF3052">
            <v>0</v>
          </cell>
          <cell r="AG3052">
            <v>0</v>
          </cell>
          <cell r="AI3052" t="str">
            <v>26UG</v>
          </cell>
          <cell r="AJ3052" t="str">
            <v>St. Albans</v>
          </cell>
        </row>
        <row r="3053">
          <cell r="O3053" t="str">
            <v>26UH</v>
          </cell>
          <cell r="P3053" t="str">
            <v>Stevenage</v>
          </cell>
          <cell r="Q3053">
            <v>15</v>
          </cell>
          <cell r="R3053">
            <v>14</v>
          </cell>
          <cell r="S3053">
            <v>50</v>
          </cell>
          <cell r="T3053">
            <v>1</v>
          </cell>
          <cell r="U3053">
            <v>141</v>
          </cell>
          <cell r="W3053">
            <v>1</v>
          </cell>
          <cell r="AA3053" t="str">
            <v>26UH</v>
          </cell>
          <cell r="AB3053" t="str">
            <v>Stevenage</v>
          </cell>
          <cell r="AC3053">
            <v>0</v>
          </cell>
          <cell r="AD3053">
            <v>0</v>
          </cell>
          <cell r="AE3053">
            <v>0</v>
          </cell>
          <cell r="AF3053">
            <v>0</v>
          </cell>
          <cell r="AG3053">
            <v>0</v>
          </cell>
          <cell r="AI3053" t="str">
            <v>26UH</v>
          </cell>
          <cell r="AJ3053" t="str">
            <v>Stevenage</v>
          </cell>
        </row>
        <row r="3054">
          <cell r="O3054" t="str">
            <v>26UJ</v>
          </cell>
          <cell r="P3054" t="str">
            <v>Three Rivers</v>
          </cell>
          <cell r="Q3054">
            <v>2</v>
          </cell>
          <cell r="R3054">
            <v>1</v>
          </cell>
          <cell r="S3054">
            <v>5</v>
          </cell>
          <cell r="U3054">
            <v>32</v>
          </cell>
          <cell r="W3054">
            <v>0</v>
          </cell>
          <cell r="AA3054" t="str">
            <v>26UJ</v>
          </cell>
          <cell r="AB3054" t="str">
            <v>Three Rivers</v>
          </cell>
          <cell r="AC3054">
            <v>0</v>
          </cell>
          <cell r="AD3054">
            <v>0</v>
          </cell>
          <cell r="AE3054">
            <v>0</v>
          </cell>
          <cell r="AF3054">
            <v>0</v>
          </cell>
          <cell r="AG3054">
            <v>0</v>
          </cell>
          <cell r="AI3054" t="str">
            <v>26UJ</v>
          </cell>
          <cell r="AJ3054" t="str">
            <v>Three Rivers</v>
          </cell>
        </row>
        <row r="3055">
          <cell r="O3055" t="str">
            <v>26UK</v>
          </cell>
          <cell r="P3055" t="str">
            <v>Watford</v>
          </cell>
          <cell r="Q3055">
            <v>127</v>
          </cell>
          <cell r="R3055">
            <v>1</v>
          </cell>
          <cell r="S3055">
            <v>87</v>
          </cell>
          <cell r="T3055">
            <v>12</v>
          </cell>
          <cell r="U3055">
            <v>161</v>
          </cell>
          <cell r="W3055">
            <v>1</v>
          </cell>
          <cell r="AA3055" t="str">
            <v>26UK</v>
          </cell>
          <cell r="AB3055" t="str">
            <v>Watford</v>
          </cell>
          <cell r="AC3055">
            <v>0</v>
          </cell>
          <cell r="AD3055">
            <v>19</v>
          </cell>
          <cell r="AE3055">
            <v>0</v>
          </cell>
          <cell r="AF3055">
            <v>19</v>
          </cell>
          <cell r="AG3055">
            <v>19</v>
          </cell>
          <cell r="AI3055" t="str">
            <v>26UK</v>
          </cell>
          <cell r="AJ3055" t="str">
            <v>Watford</v>
          </cell>
        </row>
        <row r="3056">
          <cell r="O3056" t="str">
            <v>26UL</v>
          </cell>
          <cell r="P3056" t="str">
            <v>Welwyn Hatfield</v>
          </cell>
          <cell r="U3056">
            <v>30</v>
          </cell>
          <cell r="W3056">
            <v>0</v>
          </cell>
          <cell r="AA3056" t="str">
            <v>26UL</v>
          </cell>
          <cell r="AB3056" t="str">
            <v>Welwyn Hatfield</v>
          </cell>
          <cell r="AE3056">
            <v>0</v>
          </cell>
          <cell r="AF3056">
            <v>0</v>
          </cell>
          <cell r="AG3056">
            <v>0</v>
          </cell>
          <cell r="AI3056" t="str">
            <v>26UL</v>
          </cell>
          <cell r="AJ3056" t="str">
            <v>Welwyn Hatfield</v>
          </cell>
        </row>
        <row r="3057">
          <cell r="O3057" t="str">
            <v>29UB</v>
          </cell>
          <cell r="P3057" t="str">
            <v>Ashford</v>
          </cell>
          <cell r="R3057">
            <v>9</v>
          </cell>
          <cell r="S3057">
            <v>141</v>
          </cell>
          <cell r="U3057">
            <v>204</v>
          </cell>
          <cell r="W3057">
            <v>0</v>
          </cell>
          <cell r="AA3057" t="str">
            <v>29UB</v>
          </cell>
          <cell r="AB3057" t="str">
            <v>Ashford</v>
          </cell>
          <cell r="AD3057">
            <v>0</v>
          </cell>
          <cell r="AE3057">
            <v>0</v>
          </cell>
          <cell r="AF3057">
            <v>0</v>
          </cell>
          <cell r="AG3057">
            <v>0</v>
          </cell>
          <cell r="AI3057" t="str">
            <v>29UB</v>
          </cell>
          <cell r="AJ3057" t="str">
            <v>Ashford</v>
          </cell>
        </row>
        <row r="3058">
          <cell r="O3058" t="str">
            <v>29UC</v>
          </cell>
          <cell r="P3058" t="str">
            <v>Canterbury</v>
          </cell>
          <cell r="Q3058">
            <v>40</v>
          </cell>
          <cell r="R3058">
            <v>7</v>
          </cell>
          <cell r="S3058">
            <v>23</v>
          </cell>
          <cell r="U3058">
            <v>55</v>
          </cell>
          <cell r="V3058">
            <v>6</v>
          </cell>
          <cell r="W3058">
            <v>0</v>
          </cell>
          <cell r="AA3058" t="str">
            <v>29UC</v>
          </cell>
          <cell r="AB3058" t="str">
            <v>Canterbury</v>
          </cell>
          <cell r="AC3058">
            <v>0</v>
          </cell>
          <cell r="AD3058">
            <v>0</v>
          </cell>
          <cell r="AE3058">
            <v>0</v>
          </cell>
          <cell r="AF3058">
            <v>0</v>
          </cell>
          <cell r="AG3058">
            <v>0</v>
          </cell>
          <cell r="AI3058" t="str">
            <v>29UC</v>
          </cell>
          <cell r="AJ3058" t="str">
            <v>Canterbury</v>
          </cell>
        </row>
        <row r="3059">
          <cell r="O3059" t="str">
            <v>29UD</v>
          </cell>
          <cell r="P3059" t="str">
            <v>Dartford</v>
          </cell>
          <cell r="R3059">
            <v>5</v>
          </cell>
          <cell r="S3059">
            <v>115</v>
          </cell>
          <cell r="U3059">
            <v>43</v>
          </cell>
          <cell r="W3059">
            <v>0</v>
          </cell>
          <cell r="AA3059" t="str">
            <v>29UD</v>
          </cell>
          <cell r="AB3059" t="str">
            <v>Dartford</v>
          </cell>
          <cell r="AD3059">
            <v>1</v>
          </cell>
          <cell r="AE3059">
            <v>0</v>
          </cell>
          <cell r="AF3059">
            <v>1</v>
          </cell>
          <cell r="AG3059">
            <v>1</v>
          </cell>
          <cell r="AI3059" t="str">
            <v>29UD</v>
          </cell>
          <cell r="AJ3059" t="str">
            <v>Dartford</v>
          </cell>
        </row>
        <row r="3060">
          <cell r="O3060" t="str">
            <v>29UE</v>
          </cell>
          <cell r="P3060" t="str">
            <v>Dover</v>
          </cell>
          <cell r="R3060">
            <v>1</v>
          </cell>
          <cell r="U3060">
            <v>18</v>
          </cell>
          <cell r="V3060">
            <v>3</v>
          </cell>
          <cell r="W3060">
            <v>0</v>
          </cell>
          <cell r="AA3060" t="str">
            <v>29UE</v>
          </cell>
          <cell r="AB3060" t="str">
            <v>Dover</v>
          </cell>
          <cell r="AD3060">
            <v>0</v>
          </cell>
          <cell r="AE3060">
            <v>0</v>
          </cell>
          <cell r="AF3060">
            <v>0</v>
          </cell>
          <cell r="AG3060">
            <v>0</v>
          </cell>
          <cell r="AI3060" t="str">
            <v>29UE</v>
          </cell>
          <cell r="AJ3060" t="str">
            <v>Dover</v>
          </cell>
        </row>
        <row r="3061">
          <cell r="O3061" t="str">
            <v>29UG</v>
          </cell>
          <cell r="P3061" t="str">
            <v>Gravesham</v>
          </cell>
          <cell r="Q3061">
            <v>9</v>
          </cell>
          <cell r="R3061">
            <v>3</v>
          </cell>
          <cell r="S3061">
            <v>15</v>
          </cell>
          <cell r="U3061">
            <v>61</v>
          </cell>
          <cell r="V3061">
            <v>4</v>
          </cell>
          <cell r="W3061">
            <v>0</v>
          </cell>
          <cell r="AA3061" t="str">
            <v>29UG</v>
          </cell>
          <cell r="AB3061" t="str">
            <v>Gravesham</v>
          </cell>
          <cell r="AC3061">
            <v>0</v>
          </cell>
          <cell r="AD3061">
            <v>0</v>
          </cell>
          <cell r="AE3061">
            <v>0</v>
          </cell>
          <cell r="AF3061">
            <v>0</v>
          </cell>
          <cell r="AG3061">
            <v>0</v>
          </cell>
          <cell r="AI3061" t="str">
            <v>29UG</v>
          </cell>
          <cell r="AJ3061" t="str">
            <v>Gravesham</v>
          </cell>
        </row>
        <row r="3062">
          <cell r="O3062" t="str">
            <v>29UH</v>
          </cell>
          <cell r="P3062" t="str">
            <v>Maidstone</v>
          </cell>
          <cell r="Q3062">
            <v>30</v>
          </cell>
          <cell r="R3062">
            <v>2</v>
          </cell>
          <cell r="S3062">
            <v>65</v>
          </cell>
          <cell r="U3062">
            <v>167</v>
          </cell>
          <cell r="V3062">
            <v>13</v>
          </cell>
          <cell r="W3062">
            <v>0</v>
          </cell>
          <cell r="AA3062" t="str">
            <v>29UH</v>
          </cell>
          <cell r="AB3062" t="str">
            <v>Maidstone</v>
          </cell>
          <cell r="AC3062">
            <v>0</v>
          </cell>
          <cell r="AD3062">
            <v>0</v>
          </cell>
          <cell r="AE3062">
            <v>0</v>
          </cell>
          <cell r="AF3062">
            <v>0</v>
          </cell>
          <cell r="AG3062">
            <v>0</v>
          </cell>
          <cell r="AI3062" t="str">
            <v>29UH</v>
          </cell>
          <cell r="AJ3062" t="str">
            <v>Maidstone</v>
          </cell>
        </row>
        <row r="3063">
          <cell r="O3063" t="str">
            <v>29UK</v>
          </cell>
          <cell r="P3063" t="str">
            <v>Sevenoaks</v>
          </cell>
          <cell r="Q3063">
            <v>6</v>
          </cell>
          <cell r="S3063">
            <v>18</v>
          </cell>
          <cell r="T3063">
            <v>1</v>
          </cell>
          <cell r="U3063">
            <v>27</v>
          </cell>
          <cell r="V3063">
            <v>2</v>
          </cell>
          <cell r="W3063">
            <v>0</v>
          </cell>
          <cell r="AA3063" t="str">
            <v>29UK</v>
          </cell>
          <cell r="AB3063" t="str">
            <v>Sevenoaks</v>
          </cell>
          <cell r="AC3063">
            <v>0</v>
          </cell>
          <cell r="AD3063">
            <v>0</v>
          </cell>
          <cell r="AE3063">
            <v>0</v>
          </cell>
          <cell r="AF3063">
            <v>0</v>
          </cell>
          <cell r="AG3063">
            <v>0</v>
          </cell>
          <cell r="AI3063" t="str">
            <v>29UK</v>
          </cell>
          <cell r="AJ3063" t="str">
            <v>Sevenoaks</v>
          </cell>
        </row>
        <row r="3064">
          <cell r="O3064" t="str">
            <v>29UL</v>
          </cell>
          <cell r="P3064" t="str">
            <v>Shepway</v>
          </cell>
          <cell r="R3064">
            <v>10</v>
          </cell>
          <cell r="U3064">
            <v>10</v>
          </cell>
          <cell r="W3064">
            <v>0</v>
          </cell>
          <cell r="AA3064" t="str">
            <v>29UL</v>
          </cell>
          <cell r="AB3064" t="str">
            <v>Shepway</v>
          </cell>
          <cell r="AC3064">
            <v>0</v>
          </cell>
          <cell r="AD3064">
            <v>0</v>
          </cell>
          <cell r="AE3064">
            <v>0</v>
          </cell>
          <cell r="AF3064">
            <v>0</v>
          </cell>
          <cell r="AG3064">
            <v>0</v>
          </cell>
          <cell r="AI3064" t="str">
            <v>29UL</v>
          </cell>
          <cell r="AJ3064" t="str">
            <v>Shepway</v>
          </cell>
        </row>
        <row r="3065">
          <cell r="O3065" t="str">
            <v>29UM</v>
          </cell>
          <cell r="P3065" t="str">
            <v>Swale</v>
          </cell>
          <cell r="Q3065">
            <v>8</v>
          </cell>
          <cell r="R3065">
            <v>6</v>
          </cell>
          <cell r="S3065">
            <v>101</v>
          </cell>
          <cell r="U3065">
            <v>43</v>
          </cell>
          <cell r="V3065">
            <v>2</v>
          </cell>
          <cell r="W3065">
            <v>0</v>
          </cell>
          <cell r="AA3065" t="str">
            <v>29UM</v>
          </cell>
          <cell r="AB3065" t="str">
            <v>Swale</v>
          </cell>
          <cell r="AC3065">
            <v>0</v>
          </cell>
          <cell r="AD3065">
            <v>23</v>
          </cell>
          <cell r="AE3065">
            <v>12</v>
          </cell>
          <cell r="AF3065">
            <v>23</v>
          </cell>
          <cell r="AG3065">
            <v>35</v>
          </cell>
          <cell r="AI3065" t="str">
            <v>29UM</v>
          </cell>
          <cell r="AJ3065" t="str">
            <v>Swale</v>
          </cell>
        </row>
        <row r="3066">
          <cell r="O3066" t="str">
            <v>29UN</v>
          </cell>
          <cell r="P3066" t="str">
            <v>Thanet</v>
          </cell>
          <cell r="Q3066">
            <v>15</v>
          </cell>
          <cell r="R3066">
            <v>5</v>
          </cell>
          <cell r="S3066">
            <v>28</v>
          </cell>
          <cell r="U3066">
            <v>79</v>
          </cell>
          <cell r="V3066">
            <v>16</v>
          </cell>
          <cell r="W3066">
            <v>0</v>
          </cell>
          <cell r="AA3066" t="str">
            <v>29UN</v>
          </cell>
          <cell r="AB3066" t="str">
            <v>Thanet</v>
          </cell>
          <cell r="AC3066">
            <v>0</v>
          </cell>
          <cell r="AD3066">
            <v>0</v>
          </cell>
          <cell r="AE3066">
            <v>0</v>
          </cell>
          <cell r="AF3066">
            <v>0</v>
          </cell>
          <cell r="AG3066">
            <v>0</v>
          </cell>
          <cell r="AI3066" t="str">
            <v>29UN</v>
          </cell>
          <cell r="AJ3066" t="str">
            <v>Thanet</v>
          </cell>
        </row>
        <row r="3067">
          <cell r="O3067" t="str">
            <v>29UP</v>
          </cell>
          <cell r="P3067" t="str">
            <v>Tonbridge and Malling</v>
          </cell>
          <cell r="R3067">
            <v>1</v>
          </cell>
          <cell r="S3067">
            <v>39</v>
          </cell>
          <cell r="U3067">
            <v>133</v>
          </cell>
          <cell r="W3067">
            <v>0</v>
          </cell>
          <cell r="AA3067" t="str">
            <v>29UP</v>
          </cell>
          <cell r="AB3067" t="str">
            <v>Tonbridge and Malling</v>
          </cell>
          <cell r="AD3067">
            <v>0</v>
          </cell>
          <cell r="AE3067">
            <v>0</v>
          </cell>
          <cell r="AF3067">
            <v>0</v>
          </cell>
          <cell r="AG3067">
            <v>0</v>
          </cell>
          <cell r="AI3067" t="str">
            <v>29UP</v>
          </cell>
          <cell r="AJ3067" t="str">
            <v>Tonbridge and Malling</v>
          </cell>
        </row>
        <row r="3068">
          <cell r="O3068" t="str">
            <v>29UQ</v>
          </cell>
          <cell r="P3068" t="str">
            <v>Tunbridge Wells</v>
          </cell>
          <cell r="R3068">
            <v>2</v>
          </cell>
          <cell r="S3068">
            <v>3</v>
          </cell>
          <cell r="U3068">
            <v>81</v>
          </cell>
          <cell r="W3068">
            <v>0</v>
          </cell>
          <cell r="AA3068" t="str">
            <v>29UQ</v>
          </cell>
          <cell r="AB3068" t="str">
            <v>Tunbridge Wells</v>
          </cell>
          <cell r="AD3068">
            <v>0</v>
          </cell>
          <cell r="AE3068">
            <v>0</v>
          </cell>
          <cell r="AF3068">
            <v>0</v>
          </cell>
          <cell r="AG3068">
            <v>0</v>
          </cell>
          <cell r="AI3068" t="str">
            <v>29UQ</v>
          </cell>
          <cell r="AJ3068" t="str">
            <v>Tunbridge Wells</v>
          </cell>
          <cell r="AK3068">
            <v>8</v>
          </cell>
        </row>
        <row r="3069">
          <cell r="O3069" t="str">
            <v>30UD</v>
          </cell>
          <cell r="P3069" t="str">
            <v>Burnley</v>
          </cell>
          <cell r="R3069">
            <v>2</v>
          </cell>
          <cell r="U3069">
            <v>36</v>
          </cell>
          <cell r="V3069">
            <v>4</v>
          </cell>
          <cell r="W3069">
            <v>5</v>
          </cell>
          <cell r="AA3069" t="str">
            <v>30UD</v>
          </cell>
          <cell r="AB3069" t="str">
            <v>Burnley</v>
          </cell>
          <cell r="AD3069">
            <v>0</v>
          </cell>
          <cell r="AE3069">
            <v>0</v>
          </cell>
          <cell r="AF3069">
            <v>0</v>
          </cell>
          <cell r="AG3069">
            <v>0</v>
          </cell>
          <cell r="AI3069" t="str">
            <v>30UD</v>
          </cell>
          <cell r="AJ3069" t="str">
            <v>Burnley</v>
          </cell>
        </row>
        <row r="3070">
          <cell r="O3070" t="str">
            <v>30UE</v>
          </cell>
          <cell r="P3070" t="str">
            <v>Chorley</v>
          </cell>
          <cell r="R3070">
            <v>7</v>
          </cell>
          <cell r="S3070">
            <v>106</v>
          </cell>
          <cell r="T3070">
            <v>1</v>
          </cell>
          <cell r="U3070">
            <v>49</v>
          </cell>
          <cell r="V3070">
            <v>8</v>
          </cell>
          <cell r="W3070">
            <v>0</v>
          </cell>
          <cell r="AA3070" t="str">
            <v>30UE</v>
          </cell>
          <cell r="AB3070" t="str">
            <v>Chorley</v>
          </cell>
          <cell r="AD3070">
            <v>0</v>
          </cell>
          <cell r="AE3070">
            <v>7</v>
          </cell>
          <cell r="AF3070">
            <v>0</v>
          </cell>
          <cell r="AG3070">
            <v>7</v>
          </cell>
          <cell r="AI3070" t="str">
            <v>30UE</v>
          </cell>
          <cell r="AJ3070" t="str">
            <v>Chorley</v>
          </cell>
        </row>
        <row r="3071">
          <cell r="O3071" t="str">
            <v>30UF</v>
          </cell>
          <cell r="P3071" t="str">
            <v>Fylde</v>
          </cell>
          <cell r="S3071">
            <v>11</v>
          </cell>
          <cell r="U3071">
            <v>114</v>
          </cell>
          <cell r="W3071">
            <v>0</v>
          </cell>
          <cell r="AA3071" t="str">
            <v>30UF</v>
          </cell>
          <cell r="AB3071" t="str">
            <v>Fylde</v>
          </cell>
          <cell r="AD3071">
            <v>0</v>
          </cell>
          <cell r="AE3071">
            <v>0</v>
          </cell>
          <cell r="AF3071">
            <v>0</v>
          </cell>
          <cell r="AG3071">
            <v>0</v>
          </cell>
          <cell r="AI3071" t="str">
            <v>30UF</v>
          </cell>
          <cell r="AJ3071" t="str">
            <v>Fylde</v>
          </cell>
        </row>
        <row r="3072">
          <cell r="O3072" t="str">
            <v>30UG</v>
          </cell>
          <cell r="P3072" t="str">
            <v>Hyndburn</v>
          </cell>
          <cell r="R3072">
            <v>1</v>
          </cell>
          <cell r="U3072">
            <v>22</v>
          </cell>
          <cell r="W3072">
            <v>0</v>
          </cell>
          <cell r="AA3072" t="str">
            <v>30UG</v>
          </cell>
          <cell r="AB3072" t="str">
            <v>Hyndburn</v>
          </cell>
          <cell r="AD3072">
            <v>0</v>
          </cell>
          <cell r="AE3072">
            <v>0</v>
          </cell>
          <cell r="AF3072">
            <v>0</v>
          </cell>
          <cell r="AG3072">
            <v>0</v>
          </cell>
          <cell r="AI3072" t="str">
            <v>30UG</v>
          </cell>
          <cell r="AJ3072" t="str">
            <v>Hyndburn</v>
          </cell>
        </row>
        <row r="3073">
          <cell r="O3073" t="str">
            <v>30UH</v>
          </cell>
          <cell r="P3073" t="str">
            <v>Lancaster</v>
          </cell>
          <cell r="R3073">
            <v>5</v>
          </cell>
          <cell r="S3073">
            <v>21</v>
          </cell>
          <cell r="U3073">
            <v>15</v>
          </cell>
          <cell r="V3073">
            <v>7</v>
          </cell>
          <cell r="W3073">
            <v>0</v>
          </cell>
          <cell r="AA3073" t="str">
            <v>30UH</v>
          </cell>
          <cell r="AB3073" t="str">
            <v>Lancaster</v>
          </cell>
          <cell r="AD3073">
            <v>0</v>
          </cell>
          <cell r="AE3073">
            <v>0</v>
          </cell>
          <cell r="AF3073">
            <v>0</v>
          </cell>
          <cell r="AG3073">
            <v>0</v>
          </cell>
          <cell r="AI3073" t="str">
            <v>30UH</v>
          </cell>
          <cell r="AJ3073" t="str">
            <v>Lancaster</v>
          </cell>
        </row>
        <row r="3074">
          <cell r="O3074" t="str">
            <v>30UJ</v>
          </cell>
          <cell r="P3074" t="str">
            <v>Pendle</v>
          </cell>
          <cell r="T3074">
            <v>1</v>
          </cell>
          <cell r="U3074">
            <v>10</v>
          </cell>
          <cell r="W3074">
            <v>0</v>
          </cell>
          <cell r="AA3074" t="str">
            <v>30UJ</v>
          </cell>
          <cell r="AB3074" t="str">
            <v>Pendle</v>
          </cell>
          <cell r="AD3074">
            <v>0</v>
          </cell>
          <cell r="AE3074">
            <v>0</v>
          </cell>
          <cell r="AF3074">
            <v>0</v>
          </cell>
          <cell r="AG3074">
            <v>0</v>
          </cell>
          <cell r="AI3074" t="str">
            <v>30UJ</v>
          </cell>
          <cell r="AJ3074" t="str">
            <v>Pendle</v>
          </cell>
        </row>
        <row r="3075">
          <cell r="O3075" t="str">
            <v>30UK</v>
          </cell>
          <cell r="P3075" t="str">
            <v>Preston</v>
          </cell>
          <cell r="R3075">
            <v>5</v>
          </cell>
          <cell r="S3075">
            <v>5</v>
          </cell>
          <cell r="W3075">
            <v>0</v>
          </cell>
          <cell r="AA3075" t="str">
            <v>30UK</v>
          </cell>
          <cell r="AB3075" t="str">
            <v>Preston</v>
          </cell>
          <cell r="AD3075">
            <v>0</v>
          </cell>
          <cell r="AF3075">
            <v>0</v>
          </cell>
          <cell r="AG3075">
            <v>0</v>
          </cell>
          <cell r="AI3075" t="str">
            <v>30UK</v>
          </cell>
          <cell r="AJ3075" t="str">
            <v>Preston</v>
          </cell>
        </row>
        <row r="3076">
          <cell r="O3076" t="str">
            <v>30UL</v>
          </cell>
          <cell r="P3076" t="str">
            <v>Ribble Valley</v>
          </cell>
          <cell r="R3076">
            <v>1</v>
          </cell>
          <cell r="T3076">
            <v>6</v>
          </cell>
          <cell r="U3076">
            <v>6</v>
          </cell>
          <cell r="V3076">
            <v>17</v>
          </cell>
          <cell r="W3076">
            <v>0</v>
          </cell>
          <cell r="AA3076" t="str">
            <v>30UL</v>
          </cell>
          <cell r="AB3076" t="str">
            <v>Ribble Valley</v>
          </cell>
          <cell r="AD3076">
            <v>0</v>
          </cell>
          <cell r="AE3076">
            <v>0</v>
          </cell>
          <cell r="AF3076">
            <v>0</v>
          </cell>
          <cell r="AG3076">
            <v>0</v>
          </cell>
          <cell r="AI3076" t="str">
            <v>30UL</v>
          </cell>
          <cell r="AJ3076" t="str">
            <v>Ribble Valley</v>
          </cell>
        </row>
        <row r="3077">
          <cell r="O3077" t="str">
            <v>30UM</v>
          </cell>
          <cell r="P3077" t="str">
            <v>Rossendale</v>
          </cell>
          <cell r="R3077">
            <v>8</v>
          </cell>
          <cell r="U3077">
            <v>24</v>
          </cell>
          <cell r="W3077">
            <v>0</v>
          </cell>
          <cell r="AA3077" t="str">
            <v>30UM</v>
          </cell>
          <cell r="AB3077" t="str">
            <v>Rossendale</v>
          </cell>
          <cell r="AD3077">
            <v>0</v>
          </cell>
          <cell r="AE3077">
            <v>0</v>
          </cell>
          <cell r="AF3077">
            <v>0</v>
          </cell>
          <cell r="AG3077">
            <v>0</v>
          </cell>
          <cell r="AI3077" t="str">
            <v>30UM</v>
          </cell>
          <cell r="AJ3077" t="str">
            <v>Rossendale</v>
          </cell>
        </row>
        <row r="3078">
          <cell r="O3078" t="str">
            <v>30UN</v>
          </cell>
          <cell r="P3078" t="str">
            <v>South Ribble</v>
          </cell>
          <cell r="R3078">
            <v>8</v>
          </cell>
          <cell r="S3078">
            <v>5</v>
          </cell>
          <cell r="U3078">
            <v>15</v>
          </cell>
          <cell r="W3078">
            <v>0</v>
          </cell>
          <cell r="AA3078" t="str">
            <v>30UN</v>
          </cell>
          <cell r="AB3078" t="str">
            <v>South Ribble</v>
          </cell>
          <cell r="AD3078">
            <v>0</v>
          </cell>
          <cell r="AE3078">
            <v>0</v>
          </cell>
          <cell r="AF3078">
            <v>0</v>
          </cell>
          <cell r="AG3078">
            <v>0</v>
          </cell>
          <cell r="AI3078" t="str">
            <v>30UN</v>
          </cell>
          <cell r="AJ3078" t="str">
            <v>South Ribble</v>
          </cell>
        </row>
        <row r="3079">
          <cell r="O3079" t="str">
            <v>30UP</v>
          </cell>
          <cell r="P3079" t="str">
            <v>West Lancashire</v>
          </cell>
          <cell r="S3079">
            <v>8</v>
          </cell>
          <cell r="U3079">
            <v>21</v>
          </cell>
          <cell r="W3079">
            <v>0</v>
          </cell>
          <cell r="AA3079" t="str">
            <v>30UP</v>
          </cell>
          <cell r="AB3079" t="str">
            <v>West Lancashire</v>
          </cell>
          <cell r="AD3079">
            <v>0</v>
          </cell>
          <cell r="AE3079">
            <v>0</v>
          </cell>
          <cell r="AF3079">
            <v>0</v>
          </cell>
          <cell r="AG3079">
            <v>0</v>
          </cell>
          <cell r="AI3079" t="str">
            <v>30UP</v>
          </cell>
          <cell r="AJ3079" t="str">
            <v>West Lancashire</v>
          </cell>
        </row>
        <row r="3080">
          <cell r="O3080" t="str">
            <v>30UQ</v>
          </cell>
          <cell r="P3080" t="str">
            <v>Wyre</v>
          </cell>
          <cell r="R3080">
            <v>3</v>
          </cell>
          <cell r="S3080">
            <v>14</v>
          </cell>
          <cell r="U3080">
            <v>30</v>
          </cell>
          <cell r="W3080">
            <v>0</v>
          </cell>
          <cell r="AA3080" t="str">
            <v>30UQ</v>
          </cell>
          <cell r="AB3080" t="str">
            <v>Wyre</v>
          </cell>
          <cell r="AD3080">
            <v>0</v>
          </cell>
          <cell r="AE3080">
            <v>0</v>
          </cell>
          <cell r="AF3080">
            <v>0</v>
          </cell>
          <cell r="AG3080">
            <v>0</v>
          </cell>
          <cell r="AI3080" t="str">
            <v>30UQ</v>
          </cell>
          <cell r="AJ3080" t="str">
            <v>Wyre</v>
          </cell>
        </row>
        <row r="3081">
          <cell r="O3081" t="str">
            <v>31UB</v>
          </cell>
          <cell r="P3081" t="str">
            <v>Blaby</v>
          </cell>
          <cell r="R3081">
            <v>2</v>
          </cell>
          <cell r="S3081">
            <v>30</v>
          </cell>
          <cell r="T3081">
            <v>1</v>
          </cell>
          <cell r="U3081">
            <v>52</v>
          </cell>
          <cell r="W3081">
            <v>0</v>
          </cell>
          <cell r="AA3081" t="str">
            <v>31UB</v>
          </cell>
          <cell r="AB3081" t="str">
            <v>Blaby</v>
          </cell>
          <cell r="AD3081">
            <v>0</v>
          </cell>
          <cell r="AE3081">
            <v>0</v>
          </cell>
          <cell r="AF3081">
            <v>0</v>
          </cell>
          <cell r="AG3081">
            <v>0</v>
          </cell>
          <cell r="AI3081" t="str">
            <v>31UB</v>
          </cell>
          <cell r="AJ3081" t="str">
            <v>Blaby</v>
          </cell>
        </row>
        <row r="3082">
          <cell r="O3082" t="str">
            <v>31UC</v>
          </cell>
          <cell r="P3082" t="str">
            <v>Charnwood</v>
          </cell>
          <cell r="R3082">
            <v>9</v>
          </cell>
          <cell r="S3082">
            <v>51</v>
          </cell>
          <cell r="U3082">
            <v>142</v>
          </cell>
          <cell r="W3082">
            <v>0</v>
          </cell>
          <cell r="AA3082" t="str">
            <v>31UC</v>
          </cell>
          <cell r="AB3082" t="str">
            <v>Charnwood</v>
          </cell>
          <cell r="AD3082">
            <v>4</v>
          </cell>
          <cell r="AE3082">
            <v>0</v>
          </cell>
          <cell r="AF3082">
            <v>4</v>
          </cell>
          <cell r="AG3082">
            <v>4</v>
          </cell>
          <cell r="AI3082" t="str">
            <v>31UC</v>
          </cell>
          <cell r="AJ3082" t="str">
            <v>Charnwood</v>
          </cell>
        </row>
        <row r="3083">
          <cell r="O3083" t="str">
            <v>31UD</v>
          </cell>
          <cell r="P3083" t="str">
            <v>Harborough</v>
          </cell>
          <cell r="R3083">
            <v>4</v>
          </cell>
          <cell r="S3083">
            <v>39</v>
          </cell>
          <cell r="U3083">
            <v>75</v>
          </cell>
          <cell r="W3083">
            <v>0</v>
          </cell>
          <cell r="AA3083" t="str">
            <v>31UD</v>
          </cell>
          <cell r="AB3083" t="str">
            <v>Harborough</v>
          </cell>
          <cell r="AD3083">
            <v>0</v>
          </cell>
          <cell r="AE3083">
            <v>0</v>
          </cell>
          <cell r="AF3083">
            <v>0</v>
          </cell>
          <cell r="AG3083">
            <v>0</v>
          </cell>
          <cell r="AI3083" t="str">
            <v>31UD</v>
          </cell>
          <cell r="AJ3083" t="str">
            <v>Harborough</v>
          </cell>
        </row>
        <row r="3084">
          <cell r="O3084" t="str">
            <v>31UE</v>
          </cell>
          <cell r="P3084" t="str">
            <v>Hinckley and Bosworth</v>
          </cell>
          <cell r="R3084">
            <v>9</v>
          </cell>
          <cell r="S3084">
            <v>12</v>
          </cell>
          <cell r="U3084">
            <v>36</v>
          </cell>
          <cell r="W3084">
            <v>0</v>
          </cell>
          <cell r="AA3084" t="str">
            <v>31UE</v>
          </cell>
          <cell r="AB3084" t="str">
            <v>Hinckley and Bosworth</v>
          </cell>
          <cell r="AD3084">
            <v>2</v>
          </cell>
          <cell r="AE3084">
            <v>3</v>
          </cell>
          <cell r="AF3084">
            <v>2</v>
          </cell>
          <cell r="AG3084">
            <v>5</v>
          </cell>
          <cell r="AI3084" t="str">
            <v>31UE</v>
          </cell>
          <cell r="AJ3084" t="str">
            <v>Hinckley and Bosworth</v>
          </cell>
        </row>
        <row r="3085">
          <cell r="O3085" t="str">
            <v>31UG</v>
          </cell>
          <cell r="P3085" t="str">
            <v>Melton</v>
          </cell>
          <cell r="R3085">
            <v>7</v>
          </cell>
          <cell r="S3085">
            <v>15</v>
          </cell>
          <cell r="U3085">
            <v>34</v>
          </cell>
          <cell r="W3085">
            <v>0</v>
          </cell>
          <cell r="AA3085" t="str">
            <v>31UG</v>
          </cell>
          <cell r="AB3085" t="str">
            <v>Melton</v>
          </cell>
          <cell r="AD3085">
            <v>0</v>
          </cell>
          <cell r="AE3085">
            <v>0</v>
          </cell>
          <cell r="AF3085">
            <v>0</v>
          </cell>
          <cell r="AG3085">
            <v>0</v>
          </cell>
          <cell r="AI3085" t="str">
            <v>31UG</v>
          </cell>
          <cell r="AJ3085" t="str">
            <v>Melton</v>
          </cell>
        </row>
        <row r="3086">
          <cell r="O3086" t="str">
            <v>31UH</v>
          </cell>
          <cell r="P3086" t="str">
            <v>North West Leicestershire</v>
          </cell>
          <cell r="R3086">
            <v>1</v>
          </cell>
          <cell r="S3086">
            <v>14</v>
          </cell>
          <cell r="U3086">
            <v>46</v>
          </cell>
          <cell r="W3086">
            <v>0</v>
          </cell>
          <cell r="AA3086" t="str">
            <v>31UH</v>
          </cell>
          <cell r="AB3086" t="str">
            <v>North West Leicestershire</v>
          </cell>
          <cell r="AD3086">
            <v>0</v>
          </cell>
          <cell r="AE3086">
            <v>4</v>
          </cell>
          <cell r="AF3086">
            <v>0</v>
          </cell>
          <cell r="AG3086">
            <v>4</v>
          </cell>
          <cell r="AI3086" t="str">
            <v>31UH</v>
          </cell>
          <cell r="AJ3086" t="str">
            <v>North West Leicestershire</v>
          </cell>
        </row>
        <row r="3087">
          <cell r="O3087" t="str">
            <v>31UJ</v>
          </cell>
          <cell r="P3087" t="str">
            <v>Oadby and Wigston</v>
          </cell>
          <cell r="R3087">
            <v>6</v>
          </cell>
          <cell r="S3087">
            <v>6</v>
          </cell>
          <cell r="U3087">
            <v>8</v>
          </cell>
          <cell r="W3087">
            <v>0</v>
          </cell>
          <cell r="AA3087" t="str">
            <v>31UJ</v>
          </cell>
          <cell r="AB3087" t="str">
            <v>Oadby and Wigston</v>
          </cell>
          <cell r="AD3087">
            <v>6</v>
          </cell>
          <cell r="AE3087">
            <v>0</v>
          </cell>
          <cell r="AF3087">
            <v>6</v>
          </cell>
          <cell r="AG3087">
            <v>6</v>
          </cell>
          <cell r="AI3087" t="str">
            <v>31UJ</v>
          </cell>
          <cell r="AJ3087" t="str">
            <v>Oadby and Wigston</v>
          </cell>
        </row>
        <row r="3088">
          <cell r="O3088" t="str">
            <v>32UB</v>
          </cell>
          <cell r="P3088" t="str">
            <v>Boston</v>
          </cell>
          <cell r="R3088">
            <v>2</v>
          </cell>
          <cell r="S3088">
            <v>26</v>
          </cell>
          <cell r="T3088">
            <v>1</v>
          </cell>
          <cell r="U3088">
            <v>57</v>
          </cell>
          <cell r="W3088">
            <v>1</v>
          </cell>
          <cell r="AA3088" t="str">
            <v>32UB</v>
          </cell>
          <cell r="AB3088" t="str">
            <v>Boston</v>
          </cell>
          <cell r="AD3088">
            <v>0</v>
          </cell>
          <cell r="AE3088">
            <v>0</v>
          </cell>
          <cell r="AF3088">
            <v>0</v>
          </cell>
          <cell r="AG3088">
            <v>0</v>
          </cell>
          <cell r="AI3088" t="str">
            <v>32UB</v>
          </cell>
          <cell r="AJ3088" t="str">
            <v>Boston</v>
          </cell>
        </row>
        <row r="3089">
          <cell r="O3089" t="str">
            <v>32UC</v>
          </cell>
          <cell r="P3089" t="str">
            <v>East Lindsey</v>
          </cell>
          <cell r="R3089">
            <v>4</v>
          </cell>
          <cell r="S3089">
            <v>31</v>
          </cell>
          <cell r="U3089">
            <v>38</v>
          </cell>
          <cell r="V3089">
            <v>6</v>
          </cell>
          <cell r="W3089">
            <v>0</v>
          </cell>
          <cell r="AA3089" t="str">
            <v>32UC</v>
          </cell>
          <cell r="AB3089" t="str">
            <v>East Lindsey</v>
          </cell>
          <cell r="AD3089">
            <v>0</v>
          </cell>
          <cell r="AE3089">
            <v>0</v>
          </cell>
          <cell r="AF3089">
            <v>0</v>
          </cell>
          <cell r="AG3089">
            <v>0</v>
          </cell>
          <cell r="AI3089" t="str">
            <v>32UC</v>
          </cell>
          <cell r="AJ3089" t="str">
            <v>East Lindsey</v>
          </cell>
        </row>
        <row r="3090">
          <cell r="O3090" t="str">
            <v>32UD</v>
          </cell>
          <cell r="P3090" t="str">
            <v>Lincoln</v>
          </cell>
          <cell r="S3090">
            <v>53</v>
          </cell>
          <cell r="U3090">
            <v>139</v>
          </cell>
          <cell r="W3090">
            <v>0</v>
          </cell>
          <cell r="AA3090" t="str">
            <v>32UD</v>
          </cell>
          <cell r="AB3090" t="str">
            <v>Lincoln</v>
          </cell>
          <cell r="AD3090">
            <v>0</v>
          </cell>
          <cell r="AE3090">
            <v>0</v>
          </cell>
          <cell r="AF3090">
            <v>0</v>
          </cell>
          <cell r="AG3090">
            <v>0</v>
          </cell>
          <cell r="AI3090" t="str">
            <v>32UD</v>
          </cell>
          <cell r="AJ3090" t="str">
            <v>Lincoln</v>
          </cell>
        </row>
        <row r="3091">
          <cell r="O3091" t="str">
            <v>32UE</v>
          </cell>
          <cell r="P3091" t="str">
            <v>North Kesteven</v>
          </cell>
          <cell r="S3091">
            <v>67</v>
          </cell>
          <cell r="U3091">
            <v>121</v>
          </cell>
          <cell r="W3091">
            <v>0</v>
          </cell>
          <cell r="AA3091" t="str">
            <v>32UE</v>
          </cell>
          <cell r="AB3091" t="str">
            <v>North Kesteven</v>
          </cell>
          <cell r="AD3091">
            <v>7</v>
          </cell>
          <cell r="AE3091">
            <v>5</v>
          </cell>
          <cell r="AF3091">
            <v>7</v>
          </cell>
          <cell r="AG3091">
            <v>12</v>
          </cell>
          <cell r="AI3091" t="str">
            <v>32UE</v>
          </cell>
          <cell r="AJ3091" t="str">
            <v>North Kesteven</v>
          </cell>
        </row>
        <row r="3092">
          <cell r="O3092" t="str">
            <v>32UF</v>
          </cell>
          <cell r="P3092" t="str">
            <v>South Holland</v>
          </cell>
          <cell r="R3092">
            <v>1</v>
          </cell>
          <cell r="S3092">
            <v>21</v>
          </cell>
          <cell r="U3092">
            <v>46</v>
          </cell>
          <cell r="W3092">
            <v>0</v>
          </cell>
          <cell r="AA3092" t="str">
            <v>32UF</v>
          </cell>
          <cell r="AB3092" t="str">
            <v>South Holland</v>
          </cell>
          <cell r="AD3092">
            <v>0</v>
          </cell>
          <cell r="AE3092">
            <v>0</v>
          </cell>
          <cell r="AF3092">
            <v>0</v>
          </cell>
          <cell r="AG3092">
            <v>0</v>
          </cell>
          <cell r="AI3092" t="str">
            <v>32UF</v>
          </cell>
          <cell r="AJ3092" t="str">
            <v>South Holland</v>
          </cell>
        </row>
        <row r="3093">
          <cell r="O3093" t="str">
            <v>32UG</v>
          </cell>
          <cell r="P3093" t="str">
            <v>South Kesteven</v>
          </cell>
          <cell r="R3093">
            <v>2</v>
          </cell>
          <cell r="S3093">
            <v>56</v>
          </cell>
          <cell r="U3093">
            <v>159</v>
          </cell>
          <cell r="V3093">
            <v>2</v>
          </cell>
          <cell r="W3093">
            <v>0</v>
          </cell>
          <cell r="AA3093" t="str">
            <v>32UG</v>
          </cell>
          <cell r="AB3093" t="str">
            <v>South Kesteven</v>
          </cell>
          <cell r="AD3093">
            <v>0</v>
          </cell>
          <cell r="AE3093">
            <v>0</v>
          </cell>
          <cell r="AF3093">
            <v>0</v>
          </cell>
          <cell r="AG3093">
            <v>0</v>
          </cell>
          <cell r="AI3093" t="str">
            <v>32UG</v>
          </cell>
          <cell r="AJ3093" t="str">
            <v>South Kesteven</v>
          </cell>
        </row>
        <row r="3094">
          <cell r="O3094" t="str">
            <v>32UH</v>
          </cell>
          <cell r="P3094" t="str">
            <v>West Lindsey</v>
          </cell>
          <cell r="R3094">
            <v>3</v>
          </cell>
          <cell r="S3094">
            <v>69</v>
          </cell>
          <cell r="U3094">
            <v>167</v>
          </cell>
          <cell r="W3094">
            <v>0</v>
          </cell>
          <cell r="AA3094" t="str">
            <v>32UH</v>
          </cell>
          <cell r="AB3094" t="str">
            <v>West Lindsey</v>
          </cell>
          <cell r="AD3094">
            <v>11</v>
          </cell>
          <cell r="AE3094">
            <v>0</v>
          </cell>
          <cell r="AF3094">
            <v>11</v>
          </cell>
          <cell r="AG3094">
            <v>11</v>
          </cell>
          <cell r="AI3094" t="str">
            <v>32UH</v>
          </cell>
          <cell r="AJ3094" t="str">
            <v>West Lindsey</v>
          </cell>
        </row>
        <row r="3095">
          <cell r="O3095" t="str">
            <v>33UB</v>
          </cell>
          <cell r="P3095" t="str">
            <v>Breckland</v>
          </cell>
          <cell r="Q3095">
            <v>10</v>
          </cell>
          <cell r="R3095">
            <v>10</v>
          </cell>
          <cell r="S3095">
            <v>11</v>
          </cell>
          <cell r="U3095">
            <v>100</v>
          </cell>
          <cell r="W3095">
            <v>0</v>
          </cell>
          <cell r="AA3095" t="str">
            <v>33UB</v>
          </cell>
          <cell r="AB3095" t="str">
            <v>Breckland</v>
          </cell>
          <cell r="AC3095">
            <v>0</v>
          </cell>
          <cell r="AD3095">
            <v>9</v>
          </cell>
          <cell r="AE3095">
            <v>25</v>
          </cell>
          <cell r="AF3095">
            <v>9</v>
          </cell>
          <cell r="AG3095">
            <v>34</v>
          </cell>
          <cell r="AI3095" t="str">
            <v>33UB</v>
          </cell>
          <cell r="AJ3095" t="str">
            <v>Breckland</v>
          </cell>
        </row>
        <row r="3096">
          <cell r="O3096" t="str">
            <v>33UC</v>
          </cell>
          <cell r="P3096" t="str">
            <v>Broadland</v>
          </cell>
          <cell r="R3096">
            <v>14</v>
          </cell>
          <cell r="S3096">
            <v>4</v>
          </cell>
          <cell r="U3096">
            <v>27</v>
          </cell>
          <cell r="W3096">
            <v>2</v>
          </cell>
          <cell r="AA3096" t="str">
            <v>33UC</v>
          </cell>
          <cell r="AB3096" t="str">
            <v>Broadland</v>
          </cell>
          <cell r="AD3096">
            <v>0</v>
          </cell>
          <cell r="AE3096">
            <v>0</v>
          </cell>
          <cell r="AF3096">
            <v>0</v>
          </cell>
          <cell r="AG3096">
            <v>0</v>
          </cell>
          <cell r="AI3096" t="str">
            <v>33UC</v>
          </cell>
          <cell r="AJ3096" t="str">
            <v>Broadland</v>
          </cell>
        </row>
        <row r="3097">
          <cell r="O3097" t="str">
            <v>33UD</v>
          </cell>
          <cell r="P3097" t="str">
            <v>Great Yarmouth</v>
          </cell>
          <cell r="T3097">
            <v>3</v>
          </cell>
          <cell r="U3097">
            <v>50</v>
          </cell>
          <cell r="V3097">
            <v>3</v>
          </cell>
          <cell r="W3097">
            <v>1</v>
          </cell>
          <cell r="AA3097" t="str">
            <v>33UD</v>
          </cell>
          <cell r="AB3097" t="str">
            <v>Great Yarmouth</v>
          </cell>
          <cell r="AD3097">
            <v>0</v>
          </cell>
          <cell r="AE3097">
            <v>0</v>
          </cell>
          <cell r="AF3097">
            <v>0</v>
          </cell>
          <cell r="AG3097">
            <v>0</v>
          </cell>
          <cell r="AI3097" t="str">
            <v>33UD</v>
          </cell>
          <cell r="AJ3097" t="str">
            <v>Great Yarmouth</v>
          </cell>
        </row>
        <row r="3098">
          <cell r="O3098" t="str">
            <v>33UE</v>
          </cell>
          <cell r="P3098" t="str">
            <v>Kings Lynn and West Norfolk</v>
          </cell>
          <cell r="Q3098">
            <v>10</v>
          </cell>
          <cell r="R3098">
            <v>11</v>
          </cell>
          <cell r="S3098">
            <v>14</v>
          </cell>
          <cell r="U3098">
            <v>125</v>
          </cell>
          <cell r="V3098">
            <v>1</v>
          </cell>
          <cell r="W3098">
            <v>1</v>
          </cell>
          <cell r="AA3098" t="str">
            <v>33UE</v>
          </cell>
          <cell r="AB3098" t="str">
            <v>Kings Lynn and West Norfolk</v>
          </cell>
          <cell r="AC3098">
            <v>0</v>
          </cell>
          <cell r="AD3098">
            <v>0</v>
          </cell>
          <cell r="AE3098">
            <v>0</v>
          </cell>
          <cell r="AF3098">
            <v>0</v>
          </cell>
          <cell r="AG3098">
            <v>0</v>
          </cell>
          <cell r="AI3098" t="str">
            <v>33UE</v>
          </cell>
          <cell r="AJ3098" t="str">
            <v>Kings Lynn and West Norfolk</v>
          </cell>
        </row>
        <row r="3099">
          <cell r="O3099" t="str">
            <v>33UF</v>
          </cell>
          <cell r="P3099" t="str">
            <v>North Norfolk</v>
          </cell>
          <cell r="R3099">
            <v>1</v>
          </cell>
          <cell r="S3099">
            <v>11</v>
          </cell>
          <cell r="T3099">
            <v>1</v>
          </cell>
          <cell r="U3099">
            <v>74</v>
          </cell>
          <cell r="V3099">
            <v>6</v>
          </cell>
          <cell r="W3099">
            <v>0</v>
          </cell>
          <cell r="AA3099" t="str">
            <v>33UF</v>
          </cell>
          <cell r="AB3099" t="str">
            <v>North Norfolk</v>
          </cell>
          <cell r="AD3099">
            <v>0</v>
          </cell>
          <cell r="AE3099">
            <v>0</v>
          </cell>
          <cell r="AF3099">
            <v>0</v>
          </cell>
          <cell r="AG3099">
            <v>0</v>
          </cell>
          <cell r="AI3099" t="str">
            <v>33UF</v>
          </cell>
          <cell r="AJ3099" t="str">
            <v>North Norfolk</v>
          </cell>
        </row>
        <row r="3100">
          <cell r="O3100" t="str">
            <v>33UG</v>
          </cell>
          <cell r="P3100" t="str">
            <v>Norwich</v>
          </cell>
          <cell r="R3100">
            <v>8</v>
          </cell>
          <cell r="S3100">
            <v>20</v>
          </cell>
          <cell r="T3100">
            <v>1</v>
          </cell>
          <cell r="U3100">
            <v>100</v>
          </cell>
          <cell r="V3100">
            <v>4</v>
          </cell>
          <cell r="W3100">
            <v>2</v>
          </cell>
          <cell r="AA3100" t="str">
            <v>33UG</v>
          </cell>
          <cell r="AB3100" t="str">
            <v>Norwich</v>
          </cell>
          <cell r="AD3100">
            <v>0</v>
          </cell>
          <cell r="AE3100">
            <v>0</v>
          </cell>
          <cell r="AF3100">
            <v>0</v>
          </cell>
          <cell r="AG3100">
            <v>0</v>
          </cell>
          <cell r="AI3100" t="str">
            <v>33UG</v>
          </cell>
          <cell r="AJ3100" t="str">
            <v>Norwich</v>
          </cell>
        </row>
        <row r="3101">
          <cell r="O3101" t="str">
            <v>33UH</v>
          </cell>
          <cell r="P3101" t="str">
            <v>South Norfolk</v>
          </cell>
          <cell r="Q3101">
            <v>2</v>
          </cell>
          <cell r="R3101">
            <v>6</v>
          </cell>
          <cell r="S3101">
            <v>61</v>
          </cell>
          <cell r="T3101">
            <v>1</v>
          </cell>
          <cell r="U3101">
            <v>82</v>
          </cell>
          <cell r="V3101">
            <v>2</v>
          </cell>
          <cell r="W3101">
            <v>0</v>
          </cell>
          <cell r="AA3101" t="str">
            <v>33UH</v>
          </cell>
          <cell r="AB3101" t="str">
            <v>South Norfolk</v>
          </cell>
          <cell r="AC3101">
            <v>0</v>
          </cell>
          <cell r="AD3101">
            <v>0</v>
          </cell>
          <cell r="AE3101">
            <v>0</v>
          </cell>
          <cell r="AF3101">
            <v>0</v>
          </cell>
          <cell r="AG3101">
            <v>0</v>
          </cell>
          <cell r="AI3101" t="str">
            <v>33UH</v>
          </cell>
          <cell r="AJ3101" t="str">
            <v>South Norfolk</v>
          </cell>
        </row>
        <row r="3102">
          <cell r="O3102" t="str">
            <v>34UB</v>
          </cell>
          <cell r="P3102" t="str">
            <v>Corby</v>
          </cell>
          <cell r="R3102">
            <v>9</v>
          </cell>
          <cell r="S3102">
            <v>68</v>
          </cell>
          <cell r="U3102">
            <v>42</v>
          </cell>
          <cell r="W3102">
            <v>0</v>
          </cell>
          <cell r="AA3102" t="str">
            <v>34UB</v>
          </cell>
          <cell r="AB3102" t="str">
            <v>Corby</v>
          </cell>
          <cell r="AD3102">
            <v>0</v>
          </cell>
          <cell r="AE3102">
            <v>0</v>
          </cell>
          <cell r="AF3102">
            <v>0</v>
          </cell>
          <cell r="AG3102">
            <v>0</v>
          </cell>
          <cell r="AI3102" t="str">
            <v>34UB</v>
          </cell>
          <cell r="AJ3102" t="str">
            <v>Corby</v>
          </cell>
        </row>
        <row r="3103">
          <cell r="O3103" t="str">
            <v>34UC</v>
          </cell>
          <cell r="P3103" t="str">
            <v>Daventry</v>
          </cell>
          <cell r="R3103">
            <v>1</v>
          </cell>
          <cell r="S3103">
            <v>21</v>
          </cell>
          <cell r="U3103">
            <v>26</v>
          </cell>
          <cell r="W3103">
            <v>0</v>
          </cell>
          <cell r="AA3103" t="str">
            <v>34UC</v>
          </cell>
          <cell r="AB3103" t="str">
            <v>Daventry</v>
          </cell>
          <cell r="AD3103">
            <v>0</v>
          </cell>
          <cell r="AE3103">
            <v>0</v>
          </cell>
          <cell r="AF3103">
            <v>0</v>
          </cell>
          <cell r="AG3103">
            <v>0</v>
          </cell>
          <cell r="AI3103" t="str">
            <v>34UC</v>
          </cell>
          <cell r="AJ3103" t="str">
            <v>Daventry</v>
          </cell>
        </row>
        <row r="3104">
          <cell r="O3104" t="str">
            <v>34UD</v>
          </cell>
          <cell r="P3104" t="str">
            <v>East Northamptonshire</v>
          </cell>
          <cell r="R3104">
            <v>4</v>
          </cell>
          <cell r="S3104">
            <v>22</v>
          </cell>
          <cell r="U3104">
            <v>91</v>
          </cell>
          <cell r="W3104">
            <v>0</v>
          </cell>
          <cell r="AA3104" t="str">
            <v>34UD</v>
          </cell>
          <cell r="AB3104" t="str">
            <v>East Northamptonshire</v>
          </cell>
          <cell r="AD3104">
            <v>0</v>
          </cell>
          <cell r="AE3104">
            <v>0</v>
          </cell>
          <cell r="AF3104">
            <v>0</v>
          </cell>
          <cell r="AG3104">
            <v>0</v>
          </cell>
          <cell r="AI3104" t="str">
            <v>34UD</v>
          </cell>
          <cell r="AJ3104" t="str">
            <v>East Northamptonshire</v>
          </cell>
        </row>
        <row r="3105">
          <cell r="O3105" t="str">
            <v>34UE</v>
          </cell>
          <cell r="P3105" t="str">
            <v>Kettering</v>
          </cell>
          <cell r="R3105">
            <v>6</v>
          </cell>
          <cell r="S3105">
            <v>58</v>
          </cell>
          <cell r="U3105">
            <v>153</v>
          </cell>
          <cell r="W3105">
            <v>0</v>
          </cell>
          <cell r="AA3105" t="str">
            <v>34UE</v>
          </cell>
          <cell r="AB3105" t="str">
            <v>Kettering</v>
          </cell>
          <cell r="AD3105">
            <v>0</v>
          </cell>
          <cell r="AE3105">
            <v>0</v>
          </cell>
          <cell r="AF3105">
            <v>0</v>
          </cell>
          <cell r="AG3105">
            <v>0</v>
          </cell>
          <cell r="AI3105" t="str">
            <v>34UE</v>
          </cell>
          <cell r="AJ3105" t="str">
            <v>Kettering</v>
          </cell>
        </row>
        <row r="3106">
          <cell r="O3106" t="str">
            <v>34UF</v>
          </cell>
          <cell r="P3106" t="str">
            <v>Northampton</v>
          </cell>
          <cell r="R3106">
            <v>23</v>
          </cell>
          <cell r="S3106">
            <v>56</v>
          </cell>
          <cell r="U3106">
            <v>72</v>
          </cell>
          <cell r="W3106">
            <v>0</v>
          </cell>
          <cell r="AA3106" t="str">
            <v>34UF</v>
          </cell>
          <cell r="AB3106" t="str">
            <v>Northampton</v>
          </cell>
          <cell r="AD3106">
            <v>0</v>
          </cell>
          <cell r="AE3106">
            <v>0</v>
          </cell>
          <cell r="AF3106">
            <v>0</v>
          </cell>
          <cell r="AG3106">
            <v>0</v>
          </cell>
          <cell r="AI3106" t="str">
            <v>34UF</v>
          </cell>
          <cell r="AJ3106" t="str">
            <v>Northampton</v>
          </cell>
        </row>
        <row r="3107">
          <cell r="O3107" t="str">
            <v>34UG</v>
          </cell>
          <cell r="P3107" t="str">
            <v>South Northamptonshire</v>
          </cell>
          <cell r="R3107">
            <v>2</v>
          </cell>
          <cell r="S3107">
            <v>15</v>
          </cell>
          <cell r="U3107">
            <v>49</v>
          </cell>
          <cell r="W3107">
            <v>0</v>
          </cell>
          <cell r="AA3107" t="str">
            <v>34UG</v>
          </cell>
          <cell r="AB3107" t="str">
            <v>South Northamptonshire</v>
          </cell>
          <cell r="AD3107">
            <v>0</v>
          </cell>
          <cell r="AE3107">
            <v>0</v>
          </cell>
          <cell r="AF3107">
            <v>0</v>
          </cell>
          <cell r="AG3107">
            <v>0</v>
          </cell>
          <cell r="AI3107" t="str">
            <v>34UG</v>
          </cell>
          <cell r="AJ3107" t="str">
            <v>South Northamptonshire</v>
          </cell>
        </row>
        <row r="3108">
          <cell r="O3108" t="str">
            <v>34UH</v>
          </cell>
          <cell r="P3108" t="str">
            <v>Wellingborough</v>
          </cell>
          <cell r="R3108">
            <v>1</v>
          </cell>
          <cell r="S3108">
            <v>40</v>
          </cell>
          <cell r="T3108">
            <v>7</v>
          </cell>
          <cell r="U3108">
            <v>65</v>
          </cell>
          <cell r="W3108">
            <v>0</v>
          </cell>
          <cell r="AA3108" t="str">
            <v>34UH</v>
          </cell>
          <cell r="AB3108" t="str">
            <v>Wellingborough</v>
          </cell>
          <cell r="AD3108">
            <v>0</v>
          </cell>
          <cell r="AE3108">
            <v>0</v>
          </cell>
          <cell r="AF3108">
            <v>0</v>
          </cell>
          <cell r="AG3108">
            <v>0</v>
          </cell>
          <cell r="AI3108" t="str">
            <v>34UH</v>
          </cell>
          <cell r="AJ3108" t="str">
            <v>Wellingborough</v>
          </cell>
        </row>
        <row r="3109">
          <cell r="O3109" t="str">
            <v>36UB</v>
          </cell>
          <cell r="P3109" t="str">
            <v>Craven</v>
          </cell>
          <cell r="R3109">
            <v>1</v>
          </cell>
          <cell r="T3109">
            <v>20</v>
          </cell>
          <cell r="U3109">
            <v>53</v>
          </cell>
          <cell r="V3109">
            <v>33</v>
          </cell>
          <cell r="W3109">
            <v>0</v>
          </cell>
          <cell r="AA3109" t="str">
            <v>36UB</v>
          </cell>
          <cell r="AB3109" t="str">
            <v>Craven</v>
          </cell>
          <cell r="AD3109">
            <v>0</v>
          </cell>
          <cell r="AE3109">
            <v>0</v>
          </cell>
          <cell r="AF3109">
            <v>0</v>
          </cell>
          <cell r="AG3109">
            <v>0</v>
          </cell>
          <cell r="AI3109" t="str">
            <v>36UB</v>
          </cell>
          <cell r="AJ3109" t="str">
            <v>Craven</v>
          </cell>
        </row>
        <row r="3110">
          <cell r="O3110" t="str">
            <v>36UC</v>
          </cell>
          <cell r="P3110" t="str">
            <v>Hambleton</v>
          </cell>
          <cell r="R3110">
            <v>2</v>
          </cell>
          <cell r="S3110">
            <v>24</v>
          </cell>
          <cell r="U3110">
            <v>75</v>
          </cell>
          <cell r="W3110">
            <v>0</v>
          </cell>
          <cell r="AA3110" t="str">
            <v>36UC</v>
          </cell>
          <cell r="AB3110" t="str">
            <v>Hambleton</v>
          </cell>
          <cell r="AD3110">
            <v>0</v>
          </cell>
          <cell r="AE3110">
            <v>6</v>
          </cell>
          <cell r="AF3110">
            <v>0</v>
          </cell>
          <cell r="AG3110">
            <v>6</v>
          </cell>
          <cell r="AI3110" t="str">
            <v>36UC</v>
          </cell>
          <cell r="AJ3110" t="str">
            <v>Hambleton</v>
          </cell>
        </row>
        <row r="3111">
          <cell r="O3111" t="str">
            <v>36UD</v>
          </cell>
          <cell r="P3111" t="str">
            <v>Harrogate</v>
          </cell>
          <cell r="S3111">
            <v>4</v>
          </cell>
          <cell r="U3111">
            <v>23</v>
          </cell>
          <cell r="V3111">
            <v>4</v>
          </cell>
          <cell r="W3111">
            <v>0</v>
          </cell>
          <cell r="AA3111" t="str">
            <v>36UD</v>
          </cell>
          <cell r="AB3111" t="str">
            <v>Harrogate</v>
          </cell>
          <cell r="AD3111">
            <v>0</v>
          </cell>
          <cell r="AE3111">
            <v>0</v>
          </cell>
          <cell r="AF3111">
            <v>0</v>
          </cell>
          <cell r="AG3111">
            <v>0</v>
          </cell>
          <cell r="AI3111" t="str">
            <v>36UD</v>
          </cell>
          <cell r="AJ3111" t="str">
            <v>Harrogate</v>
          </cell>
        </row>
        <row r="3112">
          <cell r="O3112" t="str">
            <v>36UE</v>
          </cell>
          <cell r="P3112" t="str">
            <v>Richmondshire</v>
          </cell>
          <cell r="Q3112">
            <v>5</v>
          </cell>
          <cell r="R3112">
            <v>2</v>
          </cell>
          <cell r="U3112">
            <v>27</v>
          </cell>
          <cell r="V3112">
            <v>12</v>
          </cell>
          <cell r="W3112">
            <v>0</v>
          </cell>
          <cell r="AA3112" t="str">
            <v>36UE</v>
          </cell>
          <cell r="AB3112" t="str">
            <v>Richmondshire</v>
          </cell>
          <cell r="AC3112">
            <v>0</v>
          </cell>
          <cell r="AD3112">
            <v>0</v>
          </cell>
          <cell r="AE3112">
            <v>6</v>
          </cell>
          <cell r="AF3112">
            <v>0</v>
          </cell>
          <cell r="AG3112">
            <v>6</v>
          </cell>
          <cell r="AI3112" t="str">
            <v>36UE</v>
          </cell>
          <cell r="AJ3112" t="str">
            <v>Richmondshire</v>
          </cell>
        </row>
        <row r="3113">
          <cell r="O3113" t="str">
            <v>36UF</v>
          </cell>
          <cell r="P3113" t="str">
            <v>Ryedale</v>
          </cell>
          <cell r="S3113">
            <v>14</v>
          </cell>
          <cell r="U3113">
            <v>26</v>
          </cell>
          <cell r="W3113">
            <v>0</v>
          </cell>
          <cell r="AA3113" t="str">
            <v>36UF</v>
          </cell>
          <cell r="AB3113" t="str">
            <v>Ryedale</v>
          </cell>
          <cell r="AD3113">
            <v>0</v>
          </cell>
          <cell r="AE3113">
            <v>4</v>
          </cell>
          <cell r="AF3113">
            <v>0</v>
          </cell>
          <cell r="AG3113">
            <v>4</v>
          </cell>
          <cell r="AI3113" t="str">
            <v>36UF</v>
          </cell>
          <cell r="AJ3113" t="str">
            <v>Ryedale</v>
          </cell>
        </row>
        <row r="3114">
          <cell r="O3114" t="str">
            <v>36UG</v>
          </cell>
          <cell r="P3114" t="str">
            <v>Scarborough</v>
          </cell>
          <cell r="R3114">
            <v>13</v>
          </cell>
          <cell r="S3114">
            <v>7</v>
          </cell>
          <cell r="U3114">
            <v>35</v>
          </cell>
          <cell r="W3114">
            <v>0</v>
          </cell>
          <cell r="AA3114" t="str">
            <v>36UG</v>
          </cell>
          <cell r="AB3114" t="str">
            <v>Scarborough</v>
          </cell>
          <cell r="AD3114">
            <v>0</v>
          </cell>
          <cell r="AE3114">
            <v>0</v>
          </cell>
          <cell r="AF3114">
            <v>0</v>
          </cell>
          <cell r="AG3114">
            <v>0</v>
          </cell>
          <cell r="AI3114" t="str">
            <v>36UG</v>
          </cell>
          <cell r="AJ3114" t="str">
            <v>Scarborough</v>
          </cell>
        </row>
        <row r="3115">
          <cell r="O3115" t="str">
            <v>36UH</v>
          </cell>
          <cell r="P3115" t="str">
            <v>Selby</v>
          </cell>
          <cell r="R3115">
            <v>4</v>
          </cell>
          <cell r="S3115">
            <v>41</v>
          </cell>
          <cell r="U3115">
            <v>97</v>
          </cell>
          <cell r="W3115">
            <v>0</v>
          </cell>
          <cell r="AA3115" t="str">
            <v>36UH</v>
          </cell>
          <cell r="AB3115" t="str">
            <v>Selby</v>
          </cell>
          <cell r="AD3115">
            <v>0</v>
          </cell>
          <cell r="AE3115">
            <v>0</v>
          </cell>
          <cell r="AF3115">
            <v>0</v>
          </cell>
          <cell r="AG3115">
            <v>0</v>
          </cell>
          <cell r="AI3115" t="str">
            <v>36UH</v>
          </cell>
          <cell r="AJ3115" t="str">
            <v>Selby</v>
          </cell>
        </row>
        <row r="3116">
          <cell r="O3116" t="str">
            <v>37UB</v>
          </cell>
          <cell r="P3116" t="str">
            <v>Ashfield</v>
          </cell>
          <cell r="R3116">
            <v>4</v>
          </cell>
          <cell r="S3116">
            <v>22</v>
          </cell>
          <cell r="U3116">
            <v>42</v>
          </cell>
          <cell r="V3116">
            <v>5</v>
          </cell>
          <cell r="W3116">
            <v>0</v>
          </cell>
          <cell r="AA3116" t="str">
            <v>37UB</v>
          </cell>
          <cell r="AB3116" t="str">
            <v>Ashfield</v>
          </cell>
          <cell r="AD3116">
            <v>0</v>
          </cell>
          <cell r="AE3116">
            <v>0</v>
          </cell>
          <cell r="AF3116">
            <v>0</v>
          </cell>
          <cell r="AG3116">
            <v>0</v>
          </cell>
          <cell r="AI3116" t="str">
            <v>37UB</v>
          </cell>
          <cell r="AJ3116" t="str">
            <v>Ashfield</v>
          </cell>
        </row>
        <row r="3117">
          <cell r="O3117" t="str">
            <v>37UC</v>
          </cell>
          <cell r="P3117" t="str">
            <v>Bassetlaw</v>
          </cell>
          <cell r="R3117">
            <v>7</v>
          </cell>
          <cell r="S3117">
            <v>5</v>
          </cell>
          <cell r="U3117">
            <v>17</v>
          </cell>
          <cell r="W3117">
            <v>0</v>
          </cell>
          <cell r="AA3117" t="str">
            <v>37UC</v>
          </cell>
          <cell r="AB3117" t="str">
            <v>Bassetlaw</v>
          </cell>
          <cell r="AD3117">
            <v>0</v>
          </cell>
          <cell r="AE3117">
            <v>0</v>
          </cell>
          <cell r="AF3117">
            <v>0</v>
          </cell>
          <cell r="AG3117">
            <v>0</v>
          </cell>
          <cell r="AI3117" t="str">
            <v>37UC</v>
          </cell>
          <cell r="AJ3117" t="str">
            <v>Bassetlaw</v>
          </cell>
        </row>
        <row r="3118">
          <cell r="O3118" t="str">
            <v>37UD</v>
          </cell>
          <cell r="P3118" t="str">
            <v>Broxtowe</v>
          </cell>
          <cell r="S3118">
            <v>13</v>
          </cell>
          <cell r="U3118">
            <v>64</v>
          </cell>
          <cell r="W3118">
            <v>0</v>
          </cell>
          <cell r="AA3118" t="str">
            <v>37UD</v>
          </cell>
          <cell r="AB3118" t="str">
            <v>Broxtowe</v>
          </cell>
          <cell r="AD3118">
            <v>0</v>
          </cell>
          <cell r="AE3118">
            <v>0</v>
          </cell>
          <cell r="AF3118">
            <v>0</v>
          </cell>
          <cell r="AG3118">
            <v>0</v>
          </cell>
          <cell r="AI3118" t="str">
            <v>37UD</v>
          </cell>
          <cell r="AJ3118" t="str">
            <v>Broxtowe</v>
          </cell>
        </row>
        <row r="3119">
          <cell r="O3119" t="str">
            <v>37UE</v>
          </cell>
          <cell r="P3119" t="str">
            <v>Gedling</v>
          </cell>
          <cell r="R3119">
            <v>5</v>
          </cell>
          <cell r="S3119">
            <v>2</v>
          </cell>
          <cell r="T3119">
            <v>2</v>
          </cell>
          <cell r="U3119">
            <v>16</v>
          </cell>
          <cell r="W3119">
            <v>1</v>
          </cell>
          <cell r="AA3119" t="str">
            <v>37UE</v>
          </cell>
          <cell r="AB3119" t="str">
            <v>Gedling</v>
          </cell>
          <cell r="AD3119">
            <v>0</v>
          </cell>
          <cell r="AE3119">
            <v>0</v>
          </cell>
          <cell r="AF3119">
            <v>0</v>
          </cell>
          <cell r="AG3119">
            <v>0</v>
          </cell>
          <cell r="AI3119" t="str">
            <v>37UE</v>
          </cell>
          <cell r="AJ3119" t="str">
            <v>Gedling</v>
          </cell>
        </row>
        <row r="3120">
          <cell r="O3120" t="str">
            <v>37UF</v>
          </cell>
          <cell r="P3120" t="str">
            <v>Mansfield</v>
          </cell>
          <cell r="R3120">
            <v>5</v>
          </cell>
          <cell r="S3120">
            <v>30</v>
          </cell>
          <cell r="U3120">
            <v>9</v>
          </cell>
          <cell r="V3120">
            <v>26</v>
          </cell>
          <cell r="W3120">
            <v>0</v>
          </cell>
          <cell r="AA3120" t="str">
            <v>37UF</v>
          </cell>
          <cell r="AB3120" t="str">
            <v>Mansfield</v>
          </cell>
          <cell r="AD3120">
            <v>0</v>
          </cell>
          <cell r="AE3120">
            <v>0</v>
          </cell>
          <cell r="AF3120">
            <v>0</v>
          </cell>
          <cell r="AG3120">
            <v>0</v>
          </cell>
          <cell r="AI3120" t="str">
            <v>37UF</v>
          </cell>
          <cell r="AJ3120" t="str">
            <v>Mansfield</v>
          </cell>
        </row>
        <row r="3121">
          <cell r="O3121" t="str">
            <v>37UG</v>
          </cell>
          <cell r="P3121" t="str">
            <v>Newark and Sherwood</v>
          </cell>
          <cell r="R3121">
            <v>4</v>
          </cell>
          <cell r="S3121">
            <v>23</v>
          </cell>
          <cell r="T3121">
            <v>1</v>
          </cell>
          <cell r="U3121">
            <v>54</v>
          </cell>
          <cell r="V3121">
            <v>4</v>
          </cell>
          <cell r="W3121">
            <v>0</v>
          </cell>
          <cell r="AA3121" t="str">
            <v>37UG</v>
          </cell>
          <cell r="AB3121" t="str">
            <v>Newark and Sherwood</v>
          </cell>
          <cell r="AD3121">
            <v>0</v>
          </cell>
          <cell r="AE3121">
            <v>0</v>
          </cell>
          <cell r="AF3121">
            <v>0</v>
          </cell>
          <cell r="AG3121">
            <v>0</v>
          </cell>
          <cell r="AI3121" t="str">
            <v>37UG</v>
          </cell>
          <cell r="AJ3121" t="str">
            <v>Newark and Sherwood</v>
          </cell>
        </row>
        <row r="3122">
          <cell r="O3122" t="str">
            <v>37UJ</v>
          </cell>
          <cell r="P3122" t="str">
            <v>Rushcliffe</v>
          </cell>
          <cell r="R3122">
            <v>2</v>
          </cell>
          <cell r="S3122">
            <v>7</v>
          </cell>
          <cell r="U3122">
            <v>8</v>
          </cell>
          <cell r="W3122">
            <v>1</v>
          </cell>
          <cell r="AA3122" t="str">
            <v>37UJ</v>
          </cell>
          <cell r="AB3122" t="str">
            <v>Rushcliffe</v>
          </cell>
          <cell r="AD3122">
            <v>0</v>
          </cell>
          <cell r="AE3122">
            <v>0</v>
          </cell>
          <cell r="AF3122">
            <v>0</v>
          </cell>
          <cell r="AG3122">
            <v>0</v>
          </cell>
          <cell r="AI3122" t="str">
            <v>37UJ</v>
          </cell>
          <cell r="AJ3122" t="str">
            <v>Rushcliffe</v>
          </cell>
        </row>
        <row r="3123">
          <cell r="O3123" t="str">
            <v>38UB</v>
          </cell>
          <cell r="P3123" t="str">
            <v>Cherwell</v>
          </cell>
          <cell r="R3123">
            <v>11</v>
          </cell>
          <cell r="S3123">
            <v>45</v>
          </cell>
          <cell r="U3123">
            <v>29</v>
          </cell>
          <cell r="V3123">
            <v>8</v>
          </cell>
          <cell r="W3123">
            <v>0</v>
          </cell>
          <cell r="AA3123" t="str">
            <v>38UB</v>
          </cell>
          <cell r="AB3123" t="str">
            <v>Cherwell</v>
          </cell>
          <cell r="AD3123">
            <v>0</v>
          </cell>
          <cell r="AE3123">
            <v>0</v>
          </cell>
          <cell r="AF3123">
            <v>0</v>
          </cell>
          <cell r="AG3123">
            <v>0</v>
          </cell>
          <cell r="AI3123" t="str">
            <v>38UB</v>
          </cell>
          <cell r="AJ3123" t="str">
            <v>Cherwell</v>
          </cell>
        </row>
        <row r="3124">
          <cell r="O3124" t="str">
            <v>38UC</v>
          </cell>
          <cell r="P3124" t="str">
            <v>Oxford</v>
          </cell>
          <cell r="R3124">
            <v>2</v>
          </cell>
          <cell r="S3124">
            <v>45</v>
          </cell>
          <cell r="U3124">
            <v>130</v>
          </cell>
          <cell r="W3124">
            <v>0</v>
          </cell>
          <cell r="AA3124" t="str">
            <v>38UC</v>
          </cell>
          <cell r="AB3124" t="str">
            <v>Oxford</v>
          </cell>
          <cell r="AD3124">
            <v>0</v>
          </cell>
          <cell r="AE3124">
            <v>0</v>
          </cell>
          <cell r="AF3124">
            <v>0</v>
          </cell>
          <cell r="AG3124">
            <v>0</v>
          </cell>
          <cell r="AI3124" t="str">
            <v>38UC</v>
          </cell>
          <cell r="AJ3124" t="str">
            <v>Oxford</v>
          </cell>
        </row>
        <row r="3125">
          <cell r="O3125" t="str">
            <v>38UD</v>
          </cell>
          <cell r="P3125" t="str">
            <v>South Oxfordshire</v>
          </cell>
          <cell r="R3125">
            <v>5</v>
          </cell>
          <cell r="S3125">
            <v>2</v>
          </cell>
          <cell r="U3125">
            <v>40</v>
          </cell>
          <cell r="W3125">
            <v>4</v>
          </cell>
          <cell r="AA3125" t="str">
            <v>38UD</v>
          </cell>
          <cell r="AB3125" t="str">
            <v>South Oxfordshire</v>
          </cell>
          <cell r="AD3125">
            <v>0</v>
          </cell>
          <cell r="AE3125">
            <v>0</v>
          </cell>
          <cell r="AF3125">
            <v>0</v>
          </cell>
          <cell r="AG3125">
            <v>0</v>
          </cell>
          <cell r="AI3125" t="str">
            <v>38UD</v>
          </cell>
          <cell r="AJ3125" t="str">
            <v>South Oxfordshire</v>
          </cell>
        </row>
        <row r="3126">
          <cell r="O3126" t="str">
            <v>38UE</v>
          </cell>
          <cell r="P3126" t="str">
            <v>Vale of White Horse</v>
          </cell>
          <cell r="R3126">
            <v>1</v>
          </cell>
          <cell r="S3126">
            <v>85</v>
          </cell>
          <cell r="T3126">
            <v>20</v>
          </cell>
          <cell r="U3126">
            <v>108</v>
          </cell>
          <cell r="W3126">
            <v>0</v>
          </cell>
          <cell r="AA3126" t="str">
            <v>38UE</v>
          </cell>
          <cell r="AB3126" t="str">
            <v>Vale of White Horse</v>
          </cell>
          <cell r="AD3126">
            <v>0</v>
          </cell>
          <cell r="AE3126">
            <v>0</v>
          </cell>
          <cell r="AF3126">
            <v>0</v>
          </cell>
          <cell r="AG3126">
            <v>0</v>
          </cell>
          <cell r="AI3126" t="str">
            <v>38UE</v>
          </cell>
          <cell r="AJ3126" t="str">
            <v>Vale of White Horse</v>
          </cell>
        </row>
        <row r="3127">
          <cell r="O3127" t="str">
            <v>38UF</v>
          </cell>
          <cell r="P3127" t="str">
            <v>West Oxfordshire</v>
          </cell>
          <cell r="R3127">
            <v>1</v>
          </cell>
          <cell r="S3127">
            <v>41</v>
          </cell>
          <cell r="U3127">
            <v>116</v>
          </cell>
          <cell r="W3127">
            <v>0</v>
          </cell>
          <cell r="AA3127" t="str">
            <v>38UF</v>
          </cell>
          <cell r="AB3127" t="str">
            <v>West Oxfordshire</v>
          </cell>
          <cell r="AD3127">
            <v>0</v>
          </cell>
          <cell r="AE3127">
            <v>0</v>
          </cell>
          <cell r="AF3127">
            <v>0</v>
          </cell>
          <cell r="AG3127">
            <v>0</v>
          </cell>
          <cell r="AI3127" t="str">
            <v>38UF</v>
          </cell>
          <cell r="AJ3127" t="str">
            <v>West Oxfordshire</v>
          </cell>
        </row>
        <row r="3128">
          <cell r="O3128" t="str">
            <v>40UB</v>
          </cell>
          <cell r="P3128" t="str">
            <v>Mendip</v>
          </cell>
          <cell r="R3128">
            <v>1</v>
          </cell>
          <cell r="S3128">
            <v>38</v>
          </cell>
          <cell r="T3128">
            <v>1</v>
          </cell>
          <cell r="U3128">
            <v>35</v>
          </cell>
          <cell r="V3128">
            <v>12</v>
          </cell>
          <cell r="W3128">
            <v>0</v>
          </cell>
          <cell r="AA3128" t="str">
            <v>40UB</v>
          </cell>
          <cell r="AB3128" t="str">
            <v>Mendip</v>
          </cell>
          <cell r="AD3128">
            <v>0</v>
          </cell>
          <cell r="AE3128">
            <v>0</v>
          </cell>
          <cell r="AF3128">
            <v>0</v>
          </cell>
          <cell r="AG3128">
            <v>0</v>
          </cell>
          <cell r="AI3128" t="str">
            <v>40UB</v>
          </cell>
          <cell r="AJ3128" t="str">
            <v>Mendip</v>
          </cell>
        </row>
        <row r="3129">
          <cell r="O3129" t="str">
            <v>40UC</v>
          </cell>
          <cell r="P3129" t="str">
            <v>Sedgemoor</v>
          </cell>
          <cell r="S3129">
            <v>85</v>
          </cell>
          <cell r="U3129">
            <v>238</v>
          </cell>
          <cell r="W3129">
            <v>0</v>
          </cell>
          <cell r="AA3129" t="str">
            <v>40UC</v>
          </cell>
          <cell r="AB3129" t="str">
            <v>Sedgemoor</v>
          </cell>
          <cell r="AD3129">
            <v>20</v>
          </cell>
          <cell r="AE3129">
            <v>0</v>
          </cell>
          <cell r="AF3129">
            <v>20</v>
          </cell>
          <cell r="AG3129">
            <v>20</v>
          </cell>
          <cell r="AI3129" t="str">
            <v>40UC</v>
          </cell>
          <cell r="AJ3129" t="str">
            <v>Sedgemoor</v>
          </cell>
        </row>
        <row r="3130">
          <cell r="O3130" t="str">
            <v>40UD</v>
          </cell>
          <cell r="P3130" t="str">
            <v>South Somerset</v>
          </cell>
          <cell r="Q3130">
            <v>5</v>
          </cell>
          <cell r="R3130">
            <v>7</v>
          </cell>
          <cell r="S3130">
            <v>68</v>
          </cell>
          <cell r="U3130">
            <v>374</v>
          </cell>
          <cell r="V3130">
            <v>6</v>
          </cell>
          <cell r="W3130">
            <v>0</v>
          </cell>
          <cell r="AA3130" t="str">
            <v>40UD</v>
          </cell>
          <cell r="AB3130" t="str">
            <v>South Somerset</v>
          </cell>
          <cell r="AC3130">
            <v>0</v>
          </cell>
          <cell r="AD3130">
            <v>0</v>
          </cell>
          <cell r="AE3130">
            <v>0</v>
          </cell>
          <cell r="AF3130">
            <v>0</v>
          </cell>
          <cell r="AG3130">
            <v>0</v>
          </cell>
          <cell r="AI3130" t="str">
            <v>40UD</v>
          </cell>
          <cell r="AJ3130" t="str">
            <v>South Somerset</v>
          </cell>
        </row>
        <row r="3131">
          <cell r="O3131" t="str">
            <v>40UE</v>
          </cell>
          <cell r="P3131" t="str">
            <v>Taunton Deane</v>
          </cell>
          <cell r="Q3131">
            <v>11</v>
          </cell>
          <cell r="R3131">
            <v>2</v>
          </cell>
          <cell r="S3131">
            <v>38</v>
          </cell>
          <cell r="U3131">
            <v>122</v>
          </cell>
          <cell r="V3131">
            <v>37</v>
          </cell>
          <cell r="W3131">
            <v>0</v>
          </cell>
          <cell r="AA3131" t="str">
            <v>40UE</v>
          </cell>
          <cell r="AB3131" t="str">
            <v>Taunton Deane</v>
          </cell>
          <cell r="AC3131">
            <v>0</v>
          </cell>
          <cell r="AD3131">
            <v>0</v>
          </cell>
          <cell r="AE3131">
            <v>0</v>
          </cell>
          <cell r="AF3131">
            <v>0</v>
          </cell>
          <cell r="AG3131">
            <v>0</v>
          </cell>
          <cell r="AI3131" t="str">
            <v>40UE</v>
          </cell>
          <cell r="AJ3131" t="str">
            <v>Taunton Deane</v>
          </cell>
        </row>
        <row r="3132">
          <cell r="O3132" t="str">
            <v>40UF</v>
          </cell>
          <cell r="P3132" t="str">
            <v>West Somerset</v>
          </cell>
          <cell r="S3132">
            <v>2</v>
          </cell>
          <cell r="U3132">
            <v>10</v>
          </cell>
          <cell r="W3132">
            <v>0</v>
          </cell>
          <cell r="AA3132" t="str">
            <v>40UF</v>
          </cell>
          <cell r="AB3132" t="str">
            <v>West Somerset</v>
          </cell>
          <cell r="AD3132">
            <v>0</v>
          </cell>
          <cell r="AE3132">
            <v>0</v>
          </cell>
          <cell r="AF3132">
            <v>0</v>
          </cell>
          <cell r="AG3132">
            <v>0</v>
          </cell>
          <cell r="AI3132" t="str">
            <v>40UF</v>
          </cell>
          <cell r="AJ3132" t="str">
            <v>West Somerset</v>
          </cell>
        </row>
        <row r="3133">
          <cell r="O3133" t="str">
            <v>41UB</v>
          </cell>
          <cell r="P3133" t="str">
            <v>Cannock Chase</v>
          </cell>
          <cell r="R3133">
            <v>16</v>
          </cell>
          <cell r="S3133">
            <v>39</v>
          </cell>
          <cell r="T3133">
            <v>12</v>
          </cell>
          <cell r="U3133">
            <v>87</v>
          </cell>
          <cell r="W3133">
            <v>0</v>
          </cell>
          <cell r="AA3133" t="str">
            <v>41UB</v>
          </cell>
          <cell r="AB3133" t="str">
            <v>Cannock Chase</v>
          </cell>
          <cell r="AC3133">
            <v>0</v>
          </cell>
          <cell r="AD3133">
            <v>0</v>
          </cell>
          <cell r="AE3133">
            <v>0</v>
          </cell>
          <cell r="AF3133">
            <v>0</v>
          </cell>
          <cell r="AG3133">
            <v>0</v>
          </cell>
          <cell r="AI3133" t="str">
            <v>41UB</v>
          </cell>
          <cell r="AJ3133" t="str">
            <v>Cannock Chase</v>
          </cell>
        </row>
        <row r="3134">
          <cell r="O3134" t="str">
            <v>41UC</v>
          </cell>
          <cell r="P3134" t="str">
            <v>East Staffordshire</v>
          </cell>
          <cell r="Q3134">
            <v>10</v>
          </cell>
          <cell r="R3134">
            <v>5</v>
          </cell>
          <cell r="S3134">
            <v>25</v>
          </cell>
          <cell r="U3134">
            <v>87</v>
          </cell>
          <cell r="W3134">
            <v>1</v>
          </cell>
          <cell r="AA3134" t="str">
            <v>41UC</v>
          </cell>
          <cell r="AB3134" t="str">
            <v>East Staffordshire</v>
          </cell>
          <cell r="AC3134">
            <v>0</v>
          </cell>
          <cell r="AD3134">
            <v>0</v>
          </cell>
          <cell r="AE3134">
            <v>0</v>
          </cell>
          <cell r="AF3134">
            <v>0</v>
          </cell>
          <cell r="AG3134">
            <v>0</v>
          </cell>
          <cell r="AI3134" t="str">
            <v>41UC</v>
          </cell>
          <cell r="AJ3134" t="str">
            <v>East Staffordshire</v>
          </cell>
        </row>
        <row r="3135">
          <cell r="O3135" t="str">
            <v>41UD</v>
          </cell>
          <cell r="P3135" t="str">
            <v>Lichfield</v>
          </cell>
          <cell r="R3135">
            <v>4</v>
          </cell>
          <cell r="S3135">
            <v>17</v>
          </cell>
          <cell r="U3135">
            <v>7</v>
          </cell>
          <cell r="W3135">
            <v>0</v>
          </cell>
          <cell r="AA3135" t="str">
            <v>41UD</v>
          </cell>
          <cell r="AB3135" t="str">
            <v>Lichfield</v>
          </cell>
          <cell r="AD3135">
            <v>0</v>
          </cell>
          <cell r="AE3135">
            <v>0</v>
          </cell>
          <cell r="AF3135">
            <v>0</v>
          </cell>
          <cell r="AG3135">
            <v>0</v>
          </cell>
          <cell r="AI3135" t="str">
            <v>41UD</v>
          </cell>
          <cell r="AJ3135" t="str">
            <v>Lichfield</v>
          </cell>
        </row>
        <row r="3136">
          <cell r="O3136" t="str">
            <v>41UE</v>
          </cell>
          <cell r="P3136" t="str">
            <v>Newcastle-under-Lyme</v>
          </cell>
          <cell r="Q3136">
            <v>32</v>
          </cell>
          <cell r="R3136">
            <v>11</v>
          </cell>
          <cell r="S3136">
            <v>25</v>
          </cell>
          <cell r="U3136">
            <v>82</v>
          </cell>
          <cell r="W3136">
            <v>6</v>
          </cell>
          <cell r="AA3136" t="str">
            <v>41UE</v>
          </cell>
          <cell r="AB3136" t="str">
            <v>Newcastle-under-Lyme</v>
          </cell>
          <cell r="AD3136">
            <v>0</v>
          </cell>
          <cell r="AE3136">
            <v>0</v>
          </cell>
          <cell r="AF3136">
            <v>0</v>
          </cell>
          <cell r="AG3136">
            <v>0</v>
          </cell>
          <cell r="AI3136" t="str">
            <v>41UE</v>
          </cell>
          <cell r="AJ3136" t="str">
            <v>Newcastle-under-Lyme</v>
          </cell>
        </row>
        <row r="3137">
          <cell r="O3137" t="str">
            <v>41UF</v>
          </cell>
          <cell r="P3137" t="str">
            <v>South Staffordshire</v>
          </cell>
          <cell r="R3137">
            <v>10</v>
          </cell>
          <cell r="S3137">
            <v>38</v>
          </cell>
          <cell r="T3137">
            <v>1</v>
          </cell>
          <cell r="U3137">
            <v>36</v>
          </cell>
          <cell r="W3137">
            <v>0</v>
          </cell>
          <cell r="AA3137" t="str">
            <v>41UF</v>
          </cell>
          <cell r="AB3137" t="str">
            <v>South Staffordshire</v>
          </cell>
          <cell r="AC3137">
            <v>0</v>
          </cell>
          <cell r="AD3137">
            <v>0</v>
          </cell>
          <cell r="AE3137">
            <v>0</v>
          </cell>
          <cell r="AF3137">
            <v>0</v>
          </cell>
          <cell r="AG3137">
            <v>0</v>
          </cell>
          <cell r="AI3137" t="str">
            <v>41UF</v>
          </cell>
          <cell r="AJ3137" t="str">
            <v>South Staffordshire</v>
          </cell>
        </row>
        <row r="3138">
          <cell r="O3138" t="str">
            <v>41UG</v>
          </cell>
          <cell r="P3138" t="str">
            <v>Stafford</v>
          </cell>
          <cell r="R3138">
            <v>15</v>
          </cell>
          <cell r="S3138">
            <v>10</v>
          </cell>
          <cell r="U3138">
            <v>38</v>
          </cell>
          <cell r="V3138">
            <v>7</v>
          </cell>
          <cell r="W3138">
            <v>1</v>
          </cell>
          <cell r="AA3138" t="str">
            <v>41UG</v>
          </cell>
          <cell r="AB3138" t="str">
            <v>Stafford</v>
          </cell>
          <cell r="AC3138">
            <v>0</v>
          </cell>
          <cell r="AD3138">
            <v>0</v>
          </cell>
          <cell r="AE3138">
            <v>0</v>
          </cell>
          <cell r="AF3138">
            <v>0</v>
          </cell>
          <cell r="AG3138">
            <v>0</v>
          </cell>
          <cell r="AI3138" t="str">
            <v>41UG</v>
          </cell>
          <cell r="AJ3138" t="str">
            <v>Stafford</v>
          </cell>
        </row>
        <row r="3139">
          <cell r="O3139" t="str">
            <v>41UH</v>
          </cell>
          <cell r="P3139" t="str">
            <v>Staffordshire Moorlands</v>
          </cell>
          <cell r="R3139">
            <v>6</v>
          </cell>
          <cell r="S3139">
            <v>7</v>
          </cell>
          <cell r="U3139">
            <v>9</v>
          </cell>
          <cell r="V3139">
            <v>3</v>
          </cell>
          <cell r="W3139">
            <v>0</v>
          </cell>
          <cell r="AA3139" t="str">
            <v>41UH</v>
          </cell>
          <cell r="AB3139" t="str">
            <v>Staffordshire Moorlands</v>
          </cell>
          <cell r="AD3139">
            <v>0</v>
          </cell>
          <cell r="AE3139">
            <v>0</v>
          </cell>
          <cell r="AF3139">
            <v>0</v>
          </cell>
          <cell r="AG3139">
            <v>0</v>
          </cell>
          <cell r="AI3139" t="str">
            <v>41UH</v>
          </cell>
          <cell r="AJ3139" t="str">
            <v>Staffordshire Moorlands</v>
          </cell>
        </row>
        <row r="3140">
          <cell r="O3140" t="str">
            <v>41UK</v>
          </cell>
          <cell r="P3140" t="str">
            <v>Tamworth</v>
          </cell>
          <cell r="R3140">
            <v>3</v>
          </cell>
          <cell r="S3140">
            <v>10</v>
          </cell>
          <cell r="U3140">
            <v>27</v>
          </cell>
          <cell r="W3140">
            <v>0</v>
          </cell>
          <cell r="AA3140" t="str">
            <v>41UK</v>
          </cell>
          <cell r="AB3140" t="str">
            <v>Tamworth</v>
          </cell>
          <cell r="AD3140">
            <v>0</v>
          </cell>
          <cell r="AE3140">
            <v>0</v>
          </cell>
          <cell r="AF3140">
            <v>0</v>
          </cell>
          <cell r="AG3140">
            <v>0</v>
          </cell>
          <cell r="AI3140" t="str">
            <v>41UK</v>
          </cell>
          <cell r="AJ3140" t="str">
            <v>Tamworth</v>
          </cell>
        </row>
        <row r="3141">
          <cell r="O3141" t="str">
            <v>42UB</v>
          </cell>
          <cell r="P3141" t="str">
            <v>Babergh</v>
          </cell>
          <cell r="Q3141">
            <v>12</v>
          </cell>
          <cell r="R3141">
            <v>5</v>
          </cell>
          <cell r="S3141">
            <v>56</v>
          </cell>
          <cell r="U3141">
            <v>75</v>
          </cell>
          <cell r="V3141">
            <v>1</v>
          </cell>
          <cell r="W3141">
            <v>0</v>
          </cell>
          <cell r="AA3141" t="str">
            <v>42UB</v>
          </cell>
          <cell r="AB3141" t="str">
            <v>Babergh</v>
          </cell>
          <cell r="AC3141">
            <v>8</v>
          </cell>
          <cell r="AD3141">
            <v>0</v>
          </cell>
          <cell r="AE3141">
            <v>21</v>
          </cell>
          <cell r="AF3141">
            <v>8</v>
          </cell>
          <cell r="AG3141">
            <v>29</v>
          </cell>
          <cell r="AI3141" t="str">
            <v>42UB</v>
          </cell>
          <cell r="AJ3141" t="str">
            <v>Babergh</v>
          </cell>
        </row>
        <row r="3142">
          <cell r="O3142" t="str">
            <v>42UC</v>
          </cell>
          <cell r="P3142" t="str">
            <v>Forest Heath</v>
          </cell>
          <cell r="S3142">
            <v>27</v>
          </cell>
          <cell r="U3142">
            <v>106</v>
          </cell>
          <cell r="W3142">
            <v>0</v>
          </cell>
          <cell r="AA3142" t="str">
            <v>42UC</v>
          </cell>
          <cell r="AB3142" t="str">
            <v>Forest Heath</v>
          </cell>
          <cell r="AD3142">
            <v>0</v>
          </cell>
          <cell r="AE3142">
            <v>14</v>
          </cell>
          <cell r="AF3142">
            <v>0</v>
          </cell>
          <cell r="AG3142">
            <v>14</v>
          </cell>
          <cell r="AI3142" t="str">
            <v>42UC</v>
          </cell>
          <cell r="AJ3142" t="str">
            <v>Forest Heath</v>
          </cell>
        </row>
        <row r="3143">
          <cell r="O3143" t="str">
            <v>42UD</v>
          </cell>
          <cell r="P3143" t="str">
            <v>Ipswich</v>
          </cell>
          <cell r="R3143">
            <v>5</v>
          </cell>
          <cell r="S3143">
            <v>18</v>
          </cell>
          <cell r="U3143">
            <v>106</v>
          </cell>
          <cell r="V3143">
            <v>4</v>
          </cell>
          <cell r="W3143">
            <v>0</v>
          </cell>
          <cell r="AA3143" t="str">
            <v>42UD</v>
          </cell>
          <cell r="AB3143" t="str">
            <v>Ipswich</v>
          </cell>
          <cell r="AD3143">
            <v>0</v>
          </cell>
          <cell r="AE3143">
            <v>1</v>
          </cell>
          <cell r="AF3143">
            <v>0</v>
          </cell>
          <cell r="AG3143">
            <v>1</v>
          </cell>
          <cell r="AI3143" t="str">
            <v>42UD</v>
          </cell>
          <cell r="AJ3143" t="str">
            <v>Ipswich</v>
          </cell>
        </row>
        <row r="3144">
          <cell r="O3144" t="str">
            <v>42UE</v>
          </cell>
          <cell r="P3144" t="str">
            <v>Mid Suffolk</v>
          </cell>
          <cell r="R3144">
            <v>10</v>
          </cell>
          <cell r="S3144">
            <v>25</v>
          </cell>
          <cell r="T3144">
            <v>3</v>
          </cell>
          <cell r="U3144">
            <v>44</v>
          </cell>
          <cell r="V3144">
            <v>1</v>
          </cell>
          <cell r="W3144">
            <v>0</v>
          </cell>
          <cell r="AA3144" t="str">
            <v>42UE</v>
          </cell>
          <cell r="AB3144" t="str">
            <v>Mid Suffolk</v>
          </cell>
          <cell r="AD3144">
            <v>0</v>
          </cell>
          <cell r="AE3144">
            <v>0</v>
          </cell>
          <cell r="AF3144">
            <v>0</v>
          </cell>
          <cell r="AG3144">
            <v>0</v>
          </cell>
          <cell r="AI3144" t="str">
            <v>42UE</v>
          </cell>
          <cell r="AJ3144" t="str">
            <v>Mid Suffolk</v>
          </cell>
        </row>
        <row r="3145">
          <cell r="O3145" t="str">
            <v>42UF</v>
          </cell>
          <cell r="P3145" t="str">
            <v>St. Edmundsbury</v>
          </cell>
          <cell r="Q3145">
            <v>4</v>
          </cell>
          <cell r="R3145">
            <v>4</v>
          </cell>
          <cell r="S3145">
            <v>55</v>
          </cell>
          <cell r="T3145">
            <v>4</v>
          </cell>
          <cell r="U3145">
            <v>94</v>
          </cell>
          <cell r="W3145">
            <v>0</v>
          </cell>
          <cell r="AA3145" t="str">
            <v>42UF</v>
          </cell>
          <cell r="AB3145" t="str">
            <v>St. Edmundsbury</v>
          </cell>
          <cell r="AC3145">
            <v>0</v>
          </cell>
          <cell r="AD3145">
            <v>0</v>
          </cell>
          <cell r="AE3145">
            <v>0</v>
          </cell>
          <cell r="AF3145">
            <v>0</v>
          </cell>
          <cell r="AG3145">
            <v>0</v>
          </cell>
          <cell r="AI3145" t="str">
            <v>42UF</v>
          </cell>
          <cell r="AJ3145" t="str">
            <v>St. Edmundsbury</v>
          </cell>
        </row>
        <row r="3146">
          <cell r="O3146" t="str">
            <v>42UG</v>
          </cell>
          <cell r="P3146" t="str">
            <v>Suffolk Coastal</v>
          </cell>
          <cell r="S3146">
            <v>11</v>
          </cell>
          <cell r="U3146">
            <v>33</v>
          </cell>
          <cell r="W3146">
            <v>0</v>
          </cell>
          <cell r="AA3146" t="str">
            <v>42UG</v>
          </cell>
          <cell r="AB3146" t="str">
            <v>Suffolk Coastal</v>
          </cell>
          <cell r="AD3146">
            <v>0</v>
          </cell>
          <cell r="AE3146">
            <v>0</v>
          </cell>
          <cell r="AF3146">
            <v>0</v>
          </cell>
          <cell r="AG3146">
            <v>0</v>
          </cell>
          <cell r="AI3146" t="str">
            <v>42UG</v>
          </cell>
          <cell r="AJ3146" t="str">
            <v>Suffolk Coastal</v>
          </cell>
        </row>
        <row r="3147">
          <cell r="O3147" t="str">
            <v>42UH</v>
          </cell>
          <cell r="P3147" t="str">
            <v>Waveney</v>
          </cell>
          <cell r="Q3147">
            <v>6</v>
          </cell>
          <cell r="R3147">
            <v>9</v>
          </cell>
          <cell r="S3147">
            <v>40</v>
          </cell>
          <cell r="T3147">
            <v>10</v>
          </cell>
          <cell r="U3147">
            <v>77</v>
          </cell>
          <cell r="V3147">
            <v>6</v>
          </cell>
          <cell r="W3147">
            <v>0</v>
          </cell>
          <cell r="AA3147" t="str">
            <v>42UH</v>
          </cell>
          <cell r="AB3147" t="str">
            <v>Waveney</v>
          </cell>
          <cell r="AC3147">
            <v>6</v>
          </cell>
          <cell r="AD3147">
            <v>13</v>
          </cell>
          <cell r="AE3147">
            <v>23</v>
          </cell>
          <cell r="AF3147">
            <v>19</v>
          </cell>
          <cell r="AG3147">
            <v>42</v>
          </cell>
          <cell r="AI3147" t="str">
            <v>42UH</v>
          </cell>
          <cell r="AJ3147" t="str">
            <v>Waveney</v>
          </cell>
        </row>
        <row r="3148">
          <cell r="O3148" t="str">
            <v>43UB</v>
          </cell>
          <cell r="P3148" t="str">
            <v>Elmbridge</v>
          </cell>
          <cell r="S3148">
            <v>94</v>
          </cell>
          <cell r="U3148">
            <v>89</v>
          </cell>
          <cell r="W3148">
            <v>3</v>
          </cell>
          <cell r="AA3148" t="str">
            <v>43UB</v>
          </cell>
          <cell r="AB3148" t="str">
            <v>Elmbridge</v>
          </cell>
          <cell r="AD3148">
            <v>0</v>
          </cell>
          <cell r="AE3148">
            <v>0</v>
          </cell>
          <cell r="AF3148">
            <v>0</v>
          </cell>
          <cell r="AG3148">
            <v>0</v>
          </cell>
          <cell r="AI3148" t="str">
            <v>43UB</v>
          </cell>
          <cell r="AJ3148" t="str">
            <v>Elmbridge</v>
          </cell>
        </row>
        <row r="3149">
          <cell r="O3149" t="str">
            <v>43UC</v>
          </cell>
          <cell r="P3149" t="str">
            <v>Epsom and Ewell</v>
          </cell>
          <cell r="S3149">
            <v>25</v>
          </cell>
          <cell r="U3149">
            <v>6</v>
          </cell>
          <cell r="W3149">
            <v>0</v>
          </cell>
          <cell r="AA3149" t="str">
            <v>43UC</v>
          </cell>
          <cell r="AB3149" t="str">
            <v>Epsom and Ewell</v>
          </cell>
          <cell r="AD3149">
            <v>0</v>
          </cell>
          <cell r="AE3149">
            <v>0</v>
          </cell>
          <cell r="AF3149">
            <v>0</v>
          </cell>
          <cell r="AG3149">
            <v>0</v>
          </cell>
          <cell r="AI3149" t="str">
            <v>43UC</v>
          </cell>
          <cell r="AJ3149" t="str">
            <v>Epsom and Ewell</v>
          </cell>
        </row>
        <row r="3150">
          <cell r="O3150" t="str">
            <v>43UD</v>
          </cell>
          <cell r="P3150" t="str">
            <v>Guildford</v>
          </cell>
          <cell r="R3150">
            <v>1</v>
          </cell>
          <cell r="S3150">
            <v>13</v>
          </cell>
          <cell r="U3150">
            <v>70</v>
          </cell>
          <cell r="W3150">
            <v>0</v>
          </cell>
          <cell r="AA3150" t="str">
            <v>43UD</v>
          </cell>
          <cell r="AB3150" t="str">
            <v>Guildford</v>
          </cell>
          <cell r="AD3150">
            <v>0</v>
          </cell>
          <cell r="AE3150">
            <v>0</v>
          </cell>
          <cell r="AF3150">
            <v>0</v>
          </cell>
          <cell r="AG3150">
            <v>0</v>
          </cell>
          <cell r="AI3150" t="str">
            <v>43UD</v>
          </cell>
          <cell r="AJ3150" t="str">
            <v>Guildford</v>
          </cell>
        </row>
        <row r="3151">
          <cell r="O3151" t="str">
            <v>43UE</v>
          </cell>
          <cell r="P3151" t="str">
            <v>Mole Valley</v>
          </cell>
          <cell r="S3151">
            <v>5</v>
          </cell>
          <cell r="T3151">
            <v>1</v>
          </cell>
          <cell r="U3151">
            <v>15</v>
          </cell>
          <cell r="W3151">
            <v>0</v>
          </cell>
          <cell r="AA3151" t="str">
            <v>43UE</v>
          </cell>
          <cell r="AB3151" t="str">
            <v>Mole Valley</v>
          </cell>
          <cell r="AD3151">
            <v>0</v>
          </cell>
          <cell r="AE3151">
            <v>0</v>
          </cell>
          <cell r="AF3151">
            <v>0</v>
          </cell>
          <cell r="AG3151">
            <v>0</v>
          </cell>
          <cell r="AI3151" t="str">
            <v>43UE</v>
          </cell>
          <cell r="AJ3151" t="str">
            <v>Mole Valley</v>
          </cell>
        </row>
        <row r="3152">
          <cell r="O3152" t="str">
            <v>43UF</v>
          </cell>
          <cell r="P3152" t="str">
            <v>Reigate and Banstead</v>
          </cell>
          <cell r="Q3152">
            <v>5</v>
          </cell>
          <cell r="R3152">
            <v>2</v>
          </cell>
          <cell r="S3152">
            <v>74</v>
          </cell>
          <cell r="U3152">
            <v>76</v>
          </cell>
          <cell r="W3152">
            <v>3</v>
          </cell>
          <cell r="AA3152" t="str">
            <v>43UF</v>
          </cell>
          <cell r="AB3152" t="str">
            <v>Reigate and Banstead</v>
          </cell>
          <cell r="AC3152">
            <v>0</v>
          </cell>
          <cell r="AD3152">
            <v>0</v>
          </cell>
          <cell r="AE3152">
            <v>0</v>
          </cell>
          <cell r="AF3152">
            <v>0</v>
          </cell>
          <cell r="AG3152">
            <v>0</v>
          </cell>
          <cell r="AI3152" t="str">
            <v>43UF</v>
          </cell>
          <cell r="AJ3152" t="str">
            <v>Reigate and Banstead</v>
          </cell>
        </row>
        <row r="3153">
          <cell r="O3153" t="str">
            <v>43UG</v>
          </cell>
          <cell r="P3153" t="str">
            <v>Runnymede</v>
          </cell>
          <cell r="S3153">
            <v>6</v>
          </cell>
          <cell r="U3153">
            <v>80</v>
          </cell>
          <cell r="W3153">
            <v>0</v>
          </cell>
          <cell r="AA3153" t="str">
            <v>43UG</v>
          </cell>
          <cell r="AB3153" t="str">
            <v>Runnymede</v>
          </cell>
          <cell r="AD3153">
            <v>0</v>
          </cell>
          <cell r="AE3153">
            <v>0</v>
          </cell>
          <cell r="AF3153">
            <v>0</v>
          </cell>
          <cell r="AG3153">
            <v>0</v>
          </cell>
          <cell r="AI3153" t="str">
            <v>43UG</v>
          </cell>
          <cell r="AJ3153" t="str">
            <v>Runnymede</v>
          </cell>
        </row>
        <row r="3154">
          <cell r="O3154" t="str">
            <v>43UH</v>
          </cell>
          <cell r="P3154" t="str">
            <v>Spelthorne</v>
          </cell>
          <cell r="R3154">
            <v>6</v>
          </cell>
          <cell r="S3154">
            <v>46</v>
          </cell>
          <cell r="U3154">
            <v>151</v>
          </cell>
          <cell r="W3154">
            <v>0</v>
          </cell>
          <cell r="AA3154" t="str">
            <v>43UH</v>
          </cell>
          <cell r="AB3154" t="str">
            <v>Spelthorne</v>
          </cell>
          <cell r="AD3154">
            <v>0</v>
          </cell>
          <cell r="AE3154">
            <v>0</v>
          </cell>
          <cell r="AF3154">
            <v>0</v>
          </cell>
          <cell r="AG3154">
            <v>0</v>
          </cell>
          <cell r="AI3154" t="str">
            <v>43UH</v>
          </cell>
          <cell r="AJ3154" t="str">
            <v>Spelthorne</v>
          </cell>
        </row>
        <row r="3155">
          <cell r="O3155" t="str">
            <v>43UJ</v>
          </cell>
          <cell r="P3155" t="str">
            <v>Surrey Heath</v>
          </cell>
          <cell r="R3155">
            <v>1</v>
          </cell>
          <cell r="S3155">
            <v>8</v>
          </cell>
          <cell r="W3155">
            <v>0</v>
          </cell>
          <cell r="AA3155" t="str">
            <v>43UJ</v>
          </cell>
          <cell r="AB3155" t="str">
            <v>Surrey Heath</v>
          </cell>
          <cell r="AD3155">
            <v>0</v>
          </cell>
          <cell r="AF3155">
            <v>0</v>
          </cell>
          <cell r="AG3155">
            <v>0</v>
          </cell>
          <cell r="AI3155" t="str">
            <v>43UJ</v>
          </cell>
          <cell r="AJ3155" t="str">
            <v>Surrey Heath</v>
          </cell>
        </row>
        <row r="3156">
          <cell r="O3156" t="str">
            <v>43UK</v>
          </cell>
          <cell r="P3156" t="str">
            <v>Tandridge</v>
          </cell>
          <cell r="R3156">
            <v>1</v>
          </cell>
          <cell r="U3156">
            <v>44</v>
          </cell>
          <cell r="V3156">
            <v>6</v>
          </cell>
          <cell r="W3156">
            <v>0</v>
          </cell>
          <cell r="AA3156" t="str">
            <v>43UK</v>
          </cell>
          <cell r="AB3156" t="str">
            <v>Tandridge</v>
          </cell>
          <cell r="AD3156">
            <v>0</v>
          </cell>
          <cell r="AE3156">
            <v>0</v>
          </cell>
          <cell r="AF3156">
            <v>0</v>
          </cell>
          <cell r="AG3156">
            <v>0</v>
          </cell>
          <cell r="AI3156" t="str">
            <v>43UK</v>
          </cell>
          <cell r="AJ3156" t="str">
            <v>Tandridge</v>
          </cell>
        </row>
        <row r="3157">
          <cell r="O3157" t="str">
            <v>43UL</v>
          </cell>
          <cell r="P3157" t="str">
            <v>Waverley</v>
          </cell>
          <cell r="S3157">
            <v>1</v>
          </cell>
          <cell r="W3157">
            <v>0</v>
          </cell>
          <cell r="AA3157" t="str">
            <v>43UL</v>
          </cell>
          <cell r="AB3157" t="str">
            <v>Waverley</v>
          </cell>
          <cell r="AD3157">
            <v>0</v>
          </cell>
          <cell r="AF3157">
            <v>0</v>
          </cell>
          <cell r="AG3157">
            <v>0</v>
          </cell>
          <cell r="AI3157" t="str">
            <v>43UL</v>
          </cell>
          <cell r="AJ3157" t="str">
            <v>Waverley</v>
          </cell>
        </row>
        <row r="3158">
          <cell r="O3158" t="str">
            <v>43UM</v>
          </cell>
          <cell r="P3158" t="str">
            <v>Woking</v>
          </cell>
          <cell r="S3158">
            <v>6</v>
          </cell>
          <cell r="W3158">
            <v>0</v>
          </cell>
          <cell r="AA3158" t="str">
            <v>43UM</v>
          </cell>
          <cell r="AB3158" t="str">
            <v>Woking</v>
          </cell>
          <cell r="AD3158">
            <v>0</v>
          </cell>
          <cell r="AF3158">
            <v>0</v>
          </cell>
          <cell r="AG3158">
            <v>0</v>
          </cell>
          <cell r="AI3158" t="str">
            <v>43UM</v>
          </cell>
          <cell r="AJ3158" t="str">
            <v>Woking</v>
          </cell>
        </row>
        <row r="3159">
          <cell r="O3159" t="str">
            <v>44UB</v>
          </cell>
          <cell r="P3159" t="str">
            <v>North Warwickshire</v>
          </cell>
          <cell r="R3159">
            <v>1</v>
          </cell>
          <cell r="S3159">
            <v>4</v>
          </cell>
          <cell r="U3159">
            <v>40</v>
          </cell>
          <cell r="V3159">
            <v>33</v>
          </cell>
          <cell r="W3159">
            <v>0</v>
          </cell>
          <cell r="AA3159" t="str">
            <v>44UB</v>
          </cell>
          <cell r="AB3159" t="str">
            <v>North Warwickshire</v>
          </cell>
          <cell r="AD3159">
            <v>0</v>
          </cell>
          <cell r="AE3159">
            <v>0</v>
          </cell>
          <cell r="AF3159">
            <v>0</v>
          </cell>
          <cell r="AG3159">
            <v>0</v>
          </cell>
          <cell r="AI3159" t="str">
            <v>44UB</v>
          </cell>
          <cell r="AJ3159" t="str">
            <v>North Warwickshire</v>
          </cell>
        </row>
        <row r="3160">
          <cell r="O3160" t="str">
            <v>44UC</v>
          </cell>
          <cell r="P3160" t="str">
            <v>Nuneaton and Bedworth</v>
          </cell>
          <cell r="Q3160">
            <v>6</v>
          </cell>
          <cell r="R3160">
            <v>17</v>
          </cell>
          <cell r="S3160">
            <v>29</v>
          </cell>
          <cell r="U3160">
            <v>101</v>
          </cell>
          <cell r="W3160">
            <v>0</v>
          </cell>
          <cell r="AA3160" t="str">
            <v>44UC</v>
          </cell>
          <cell r="AB3160" t="str">
            <v>Nuneaton and Bedworth</v>
          </cell>
          <cell r="AC3160">
            <v>0</v>
          </cell>
          <cell r="AD3160">
            <v>0</v>
          </cell>
          <cell r="AE3160">
            <v>0</v>
          </cell>
          <cell r="AF3160">
            <v>0</v>
          </cell>
          <cell r="AG3160">
            <v>0</v>
          </cell>
          <cell r="AI3160" t="str">
            <v>44UC</v>
          </cell>
          <cell r="AJ3160" t="str">
            <v>Nuneaton and Bedworth</v>
          </cell>
        </row>
        <row r="3161">
          <cell r="O3161" t="str">
            <v>44UD</v>
          </cell>
          <cell r="P3161" t="str">
            <v>Rugby</v>
          </cell>
          <cell r="R3161">
            <v>4</v>
          </cell>
          <cell r="S3161">
            <v>44</v>
          </cell>
          <cell r="U3161">
            <v>38</v>
          </cell>
          <cell r="W3161">
            <v>0</v>
          </cell>
          <cell r="AA3161" t="str">
            <v>44UD</v>
          </cell>
          <cell r="AB3161" t="str">
            <v>Rugby</v>
          </cell>
          <cell r="AD3161">
            <v>0</v>
          </cell>
          <cell r="AE3161">
            <v>0</v>
          </cell>
          <cell r="AF3161">
            <v>0</v>
          </cell>
          <cell r="AG3161">
            <v>0</v>
          </cell>
          <cell r="AI3161" t="str">
            <v>44UD</v>
          </cell>
          <cell r="AJ3161" t="str">
            <v>Rugby</v>
          </cell>
        </row>
        <row r="3162">
          <cell r="O3162" t="str">
            <v>44UE</v>
          </cell>
          <cell r="P3162" t="str">
            <v>Stratford-on-Avon</v>
          </cell>
          <cell r="R3162">
            <v>2</v>
          </cell>
          <cell r="S3162">
            <v>13</v>
          </cell>
          <cell r="U3162">
            <v>61</v>
          </cell>
          <cell r="W3162">
            <v>0</v>
          </cell>
          <cell r="AA3162" t="str">
            <v>44UE</v>
          </cell>
          <cell r="AB3162" t="str">
            <v>Stratford-on-Avon</v>
          </cell>
          <cell r="AD3162">
            <v>0</v>
          </cell>
          <cell r="AE3162">
            <v>0</v>
          </cell>
          <cell r="AF3162">
            <v>0</v>
          </cell>
          <cell r="AG3162">
            <v>0</v>
          </cell>
          <cell r="AI3162" t="str">
            <v>44UE</v>
          </cell>
          <cell r="AJ3162" t="str">
            <v>Stratford-on-Avon</v>
          </cell>
        </row>
        <row r="3163">
          <cell r="O3163" t="str">
            <v>44UF</v>
          </cell>
          <cell r="P3163" t="str">
            <v>Warwick</v>
          </cell>
          <cell r="R3163">
            <v>5</v>
          </cell>
          <cell r="W3163">
            <v>0</v>
          </cell>
          <cell r="AA3163" t="str">
            <v>44UF</v>
          </cell>
          <cell r="AB3163" t="str">
            <v>Warwick</v>
          </cell>
          <cell r="AD3163">
            <v>0</v>
          </cell>
          <cell r="AF3163">
            <v>0</v>
          </cell>
          <cell r="AG3163">
            <v>0</v>
          </cell>
          <cell r="AI3163" t="str">
            <v>44UF</v>
          </cell>
          <cell r="AJ3163" t="str">
            <v>Warwick</v>
          </cell>
        </row>
        <row r="3164">
          <cell r="O3164" t="str">
            <v>45UB</v>
          </cell>
          <cell r="P3164" t="str">
            <v>Adur</v>
          </cell>
          <cell r="R3164">
            <v>6</v>
          </cell>
          <cell r="S3164">
            <v>28</v>
          </cell>
          <cell r="T3164">
            <v>1</v>
          </cell>
          <cell r="U3164">
            <v>58</v>
          </cell>
          <cell r="W3164">
            <v>0</v>
          </cell>
          <cell r="AA3164" t="str">
            <v>45UB</v>
          </cell>
          <cell r="AB3164" t="str">
            <v>Adur</v>
          </cell>
          <cell r="AD3164">
            <v>0</v>
          </cell>
          <cell r="AE3164">
            <v>0</v>
          </cell>
          <cell r="AF3164">
            <v>0</v>
          </cell>
          <cell r="AG3164">
            <v>0</v>
          </cell>
          <cell r="AI3164" t="str">
            <v>45UB</v>
          </cell>
          <cell r="AJ3164" t="str">
            <v>Adur</v>
          </cell>
        </row>
        <row r="3165">
          <cell r="O3165" t="str">
            <v>45UC</v>
          </cell>
          <cell r="P3165" t="str">
            <v>Arun</v>
          </cell>
          <cell r="R3165">
            <v>6</v>
          </cell>
          <cell r="S3165">
            <v>55</v>
          </cell>
          <cell r="U3165">
            <v>128</v>
          </cell>
          <cell r="W3165">
            <v>0</v>
          </cell>
          <cell r="AA3165" t="str">
            <v>45UC</v>
          </cell>
          <cell r="AB3165" t="str">
            <v>Arun</v>
          </cell>
          <cell r="AD3165">
            <v>0</v>
          </cell>
          <cell r="AE3165">
            <v>0</v>
          </cell>
          <cell r="AF3165">
            <v>0</v>
          </cell>
          <cell r="AG3165">
            <v>0</v>
          </cell>
          <cell r="AI3165" t="str">
            <v>45UC</v>
          </cell>
          <cell r="AJ3165" t="str">
            <v>Arun</v>
          </cell>
        </row>
        <row r="3166">
          <cell r="O3166" t="str">
            <v>45UD</v>
          </cell>
          <cell r="P3166" t="str">
            <v>Chichester</v>
          </cell>
          <cell r="Q3166">
            <v>6</v>
          </cell>
          <cell r="R3166">
            <v>3</v>
          </cell>
          <cell r="S3166">
            <v>41</v>
          </cell>
          <cell r="U3166">
            <v>112</v>
          </cell>
          <cell r="V3166">
            <v>1</v>
          </cell>
          <cell r="W3166">
            <v>0</v>
          </cell>
          <cell r="AA3166" t="str">
            <v>45UD</v>
          </cell>
          <cell r="AB3166" t="str">
            <v>Chichester</v>
          </cell>
          <cell r="AC3166">
            <v>0</v>
          </cell>
          <cell r="AD3166">
            <v>0</v>
          </cell>
          <cell r="AE3166">
            <v>0</v>
          </cell>
          <cell r="AF3166">
            <v>0</v>
          </cell>
          <cell r="AG3166">
            <v>0</v>
          </cell>
          <cell r="AI3166" t="str">
            <v>45UD</v>
          </cell>
          <cell r="AJ3166" t="str">
            <v>Chichester</v>
          </cell>
        </row>
        <row r="3167">
          <cell r="O3167" t="str">
            <v>45UE</v>
          </cell>
          <cell r="P3167" t="str">
            <v>Crawley</v>
          </cell>
          <cell r="Q3167">
            <v>20</v>
          </cell>
          <cell r="R3167">
            <v>9</v>
          </cell>
          <cell r="S3167">
            <v>36</v>
          </cell>
          <cell r="U3167">
            <v>87</v>
          </cell>
          <cell r="W3167">
            <v>1</v>
          </cell>
          <cell r="AA3167" t="str">
            <v>45UE</v>
          </cell>
          <cell r="AB3167" t="str">
            <v>Crawley</v>
          </cell>
          <cell r="AC3167">
            <v>0</v>
          </cell>
          <cell r="AD3167">
            <v>0</v>
          </cell>
          <cell r="AE3167">
            <v>0</v>
          </cell>
          <cell r="AF3167">
            <v>0</v>
          </cell>
          <cell r="AG3167">
            <v>0</v>
          </cell>
          <cell r="AI3167" t="str">
            <v>45UE</v>
          </cell>
          <cell r="AJ3167" t="str">
            <v>Crawley</v>
          </cell>
        </row>
        <row r="3168">
          <cell r="O3168" t="str">
            <v>45UF</v>
          </cell>
          <cell r="P3168" t="str">
            <v>Horsham</v>
          </cell>
          <cell r="R3168">
            <v>1</v>
          </cell>
          <cell r="S3168">
            <v>10</v>
          </cell>
          <cell r="T3168">
            <v>1</v>
          </cell>
          <cell r="U3168">
            <v>55</v>
          </cell>
          <cell r="W3168">
            <v>1</v>
          </cell>
          <cell r="AA3168" t="str">
            <v>45UF</v>
          </cell>
          <cell r="AB3168" t="str">
            <v>Horsham</v>
          </cell>
          <cell r="AD3168">
            <v>0</v>
          </cell>
          <cell r="AE3168">
            <v>0</v>
          </cell>
          <cell r="AF3168">
            <v>0</v>
          </cell>
          <cell r="AG3168">
            <v>0</v>
          </cell>
          <cell r="AI3168" t="str">
            <v>45UF</v>
          </cell>
          <cell r="AJ3168" t="str">
            <v>Horsham</v>
          </cell>
        </row>
        <row r="3169">
          <cell r="O3169" t="str">
            <v>45UG</v>
          </cell>
          <cell r="P3169" t="str">
            <v>Mid Sussex</v>
          </cell>
          <cell r="R3169">
            <v>2</v>
          </cell>
          <cell r="S3169">
            <v>23</v>
          </cell>
          <cell r="T3169">
            <v>1</v>
          </cell>
          <cell r="U3169">
            <v>69</v>
          </cell>
          <cell r="W3169">
            <v>0</v>
          </cell>
          <cell r="AA3169" t="str">
            <v>45UG</v>
          </cell>
          <cell r="AB3169" t="str">
            <v>Mid Sussex</v>
          </cell>
          <cell r="AD3169">
            <v>0</v>
          </cell>
          <cell r="AE3169">
            <v>0</v>
          </cell>
          <cell r="AF3169">
            <v>0</v>
          </cell>
          <cell r="AG3169">
            <v>0</v>
          </cell>
          <cell r="AI3169" t="str">
            <v>45UG</v>
          </cell>
          <cell r="AJ3169" t="str">
            <v>Mid Sussex</v>
          </cell>
        </row>
        <row r="3170">
          <cell r="O3170" t="str">
            <v>45UH</v>
          </cell>
          <cell r="P3170" t="str">
            <v>Worthing</v>
          </cell>
          <cell r="R3170">
            <v>7</v>
          </cell>
          <cell r="S3170">
            <v>31</v>
          </cell>
          <cell r="U3170">
            <v>59</v>
          </cell>
          <cell r="W3170">
            <v>1</v>
          </cell>
          <cell r="AA3170" t="str">
            <v>45UH</v>
          </cell>
          <cell r="AB3170" t="str">
            <v>Worthing</v>
          </cell>
          <cell r="AD3170">
            <v>12</v>
          </cell>
          <cell r="AE3170">
            <v>0</v>
          </cell>
          <cell r="AF3170">
            <v>12</v>
          </cell>
          <cell r="AG3170">
            <v>12</v>
          </cell>
          <cell r="AI3170" t="str">
            <v>45UH</v>
          </cell>
          <cell r="AJ3170" t="str">
            <v>Worthing</v>
          </cell>
        </row>
        <row r="3171">
          <cell r="O3171" t="str">
            <v>47UB</v>
          </cell>
          <cell r="P3171" t="str">
            <v>Bromsgrove</v>
          </cell>
          <cell r="R3171">
            <v>1</v>
          </cell>
          <cell r="S3171">
            <v>7</v>
          </cell>
          <cell r="U3171">
            <v>48</v>
          </cell>
          <cell r="W3171">
            <v>0</v>
          </cell>
          <cell r="AA3171" t="str">
            <v>47UB</v>
          </cell>
          <cell r="AB3171" t="str">
            <v>Bromsgrove</v>
          </cell>
          <cell r="AD3171">
            <v>0</v>
          </cell>
          <cell r="AE3171">
            <v>0</v>
          </cell>
          <cell r="AF3171">
            <v>0</v>
          </cell>
          <cell r="AG3171">
            <v>0</v>
          </cell>
          <cell r="AI3171" t="str">
            <v>47UB</v>
          </cell>
          <cell r="AJ3171" t="str">
            <v>Bromsgrove</v>
          </cell>
        </row>
        <row r="3172">
          <cell r="O3172" t="str">
            <v>47UC</v>
          </cell>
          <cell r="P3172" t="str">
            <v>Malvern Hills</v>
          </cell>
          <cell r="R3172">
            <v>4</v>
          </cell>
          <cell r="S3172">
            <v>31</v>
          </cell>
          <cell r="U3172">
            <v>16</v>
          </cell>
          <cell r="W3172">
            <v>0</v>
          </cell>
          <cell r="AA3172" t="str">
            <v>47UC</v>
          </cell>
          <cell r="AB3172" t="str">
            <v>Malvern Hills</v>
          </cell>
          <cell r="AD3172">
            <v>10</v>
          </cell>
          <cell r="AE3172">
            <v>2</v>
          </cell>
          <cell r="AF3172">
            <v>10</v>
          </cell>
          <cell r="AG3172">
            <v>12</v>
          </cell>
          <cell r="AI3172" t="str">
            <v>47UC</v>
          </cell>
          <cell r="AJ3172" t="str">
            <v>Malvern Hills</v>
          </cell>
        </row>
        <row r="3173">
          <cell r="O3173" t="str">
            <v>47UD</v>
          </cell>
          <cell r="P3173" t="str">
            <v>Redditch</v>
          </cell>
          <cell r="Q3173">
            <v>21</v>
          </cell>
          <cell r="R3173">
            <v>10</v>
          </cell>
          <cell r="S3173">
            <v>56</v>
          </cell>
          <cell r="U3173">
            <v>13</v>
          </cell>
          <cell r="W3173">
            <v>0</v>
          </cell>
          <cell r="AA3173" t="str">
            <v>47UD</v>
          </cell>
          <cell r="AB3173" t="str">
            <v>Redditch</v>
          </cell>
          <cell r="AD3173">
            <v>0</v>
          </cell>
          <cell r="AE3173">
            <v>0</v>
          </cell>
          <cell r="AF3173">
            <v>0</v>
          </cell>
          <cell r="AG3173">
            <v>0</v>
          </cell>
          <cell r="AI3173" t="str">
            <v>47UD</v>
          </cell>
          <cell r="AJ3173" t="str">
            <v>Redditch</v>
          </cell>
        </row>
        <row r="3174">
          <cell r="O3174" t="str">
            <v>47UE</v>
          </cell>
          <cell r="P3174" t="str">
            <v>Worcester</v>
          </cell>
          <cell r="R3174">
            <v>10</v>
          </cell>
          <cell r="U3174">
            <v>13</v>
          </cell>
          <cell r="W3174">
            <v>1</v>
          </cell>
          <cell r="AA3174" t="str">
            <v>47UE</v>
          </cell>
          <cell r="AB3174" t="str">
            <v>Worcester</v>
          </cell>
          <cell r="AD3174">
            <v>0</v>
          </cell>
          <cell r="AE3174">
            <v>0</v>
          </cell>
          <cell r="AF3174">
            <v>0</v>
          </cell>
          <cell r="AG3174">
            <v>0</v>
          </cell>
          <cell r="AI3174" t="str">
            <v>47UE</v>
          </cell>
          <cell r="AJ3174" t="str">
            <v>Worcester</v>
          </cell>
        </row>
        <row r="3175">
          <cell r="O3175" t="str">
            <v>47UF</v>
          </cell>
          <cell r="P3175" t="str">
            <v>Wychavon</v>
          </cell>
          <cell r="R3175">
            <v>7</v>
          </cell>
          <cell r="S3175">
            <v>12</v>
          </cell>
          <cell r="U3175">
            <v>48</v>
          </cell>
          <cell r="V3175">
            <v>1</v>
          </cell>
          <cell r="W3175">
            <v>1</v>
          </cell>
          <cell r="AA3175" t="str">
            <v>47UF</v>
          </cell>
          <cell r="AB3175" t="str">
            <v>Wychavon</v>
          </cell>
          <cell r="AD3175">
            <v>3</v>
          </cell>
          <cell r="AE3175">
            <v>4</v>
          </cell>
          <cell r="AF3175">
            <v>3</v>
          </cell>
          <cell r="AG3175">
            <v>7</v>
          </cell>
          <cell r="AI3175" t="str">
            <v>47UF</v>
          </cell>
          <cell r="AJ3175" t="str">
            <v>Wychavon</v>
          </cell>
        </row>
        <row r="3176">
          <cell r="O3176" t="str">
            <v>47UG</v>
          </cell>
          <cell r="P3176" t="str">
            <v>Wyre Forest</v>
          </cell>
          <cell r="R3176">
            <v>2</v>
          </cell>
          <cell r="S3176">
            <v>14</v>
          </cell>
          <cell r="U3176">
            <v>49</v>
          </cell>
          <cell r="W3176">
            <v>1</v>
          </cell>
          <cell r="AA3176" t="str">
            <v>47UG</v>
          </cell>
          <cell r="AB3176" t="str">
            <v>Wyre Forest</v>
          </cell>
          <cell r="AD3176">
            <v>0</v>
          </cell>
          <cell r="AE3176">
            <v>0</v>
          </cell>
          <cell r="AF3176">
            <v>0</v>
          </cell>
          <cell r="AG3176">
            <v>0</v>
          </cell>
          <cell r="AI3176" t="str">
            <v>47UG</v>
          </cell>
          <cell r="AJ3176" t="str">
            <v>Wyre Forest</v>
          </cell>
        </row>
      </sheetData>
      <sheetData sheetId="7" refreshError="1"/>
      <sheetData sheetId="8" refreshError="1"/>
      <sheetData sheetId="9" refreshError="1">
        <row r="6">
          <cell r="A6" t="str">
            <v>00AH</v>
          </cell>
          <cell r="B6" t="str">
            <v>Croydon</v>
          </cell>
          <cell r="D6">
            <v>20</v>
          </cell>
        </row>
        <row r="7">
          <cell r="A7" t="str">
            <v>22UJ</v>
          </cell>
          <cell r="B7" t="str">
            <v>Harlow</v>
          </cell>
          <cell r="D7">
            <v>8</v>
          </cell>
        </row>
        <row r="8">
          <cell r="A8" t="str">
            <v>00DA</v>
          </cell>
          <cell r="B8" t="str">
            <v>Leeds</v>
          </cell>
          <cell r="D8">
            <v>8</v>
          </cell>
        </row>
        <row r="9">
          <cell r="A9" t="str">
            <v>00MG</v>
          </cell>
          <cell r="B9" t="str">
            <v>Milton Keynes</v>
          </cell>
          <cell r="C9">
            <v>1</v>
          </cell>
          <cell r="D9">
            <v>137</v>
          </cell>
        </row>
        <row r="10">
          <cell r="A10" t="str">
            <v>30UK</v>
          </cell>
          <cell r="B10" t="str">
            <v>Preston</v>
          </cell>
          <cell r="C10">
            <v>1</v>
          </cell>
        </row>
        <row r="11">
          <cell r="A11" t="str">
            <v>00GL</v>
          </cell>
          <cell r="B11" t="str">
            <v>Stoke-on-Trent</v>
          </cell>
          <cell r="D11">
            <v>3</v>
          </cell>
        </row>
        <row r="12">
          <cell r="A12" t="str">
            <v>00GF</v>
          </cell>
          <cell r="B12" t="str">
            <v>Telford and Wrekin</v>
          </cell>
          <cell r="D12">
            <v>6</v>
          </cell>
        </row>
        <row r="13">
          <cell r="A13" t="str">
            <v>00HY</v>
          </cell>
          <cell r="B13" t="str">
            <v>Wiltshire</v>
          </cell>
          <cell r="E13">
            <v>2</v>
          </cell>
        </row>
        <row r="18">
          <cell r="A18" t="str">
            <v>37UB</v>
          </cell>
          <cell r="B18" t="str">
            <v>Ashfield</v>
          </cell>
          <cell r="D18">
            <v>3</v>
          </cell>
          <cell r="E18">
            <v>3</v>
          </cell>
        </row>
        <row r="19">
          <cell r="A19" t="str">
            <v>22UB</v>
          </cell>
          <cell r="B19" t="str">
            <v>Basildon</v>
          </cell>
          <cell r="E19">
            <v>12</v>
          </cell>
        </row>
        <row r="20">
          <cell r="A20" t="str">
            <v>00CN</v>
          </cell>
          <cell r="B20" t="str">
            <v>Birmingham</v>
          </cell>
          <cell r="D20">
            <v>26</v>
          </cell>
          <cell r="E20">
            <v>10</v>
          </cell>
        </row>
        <row r="21">
          <cell r="A21" t="str">
            <v>41UB</v>
          </cell>
          <cell r="B21" t="str">
            <v>Cannock Chase</v>
          </cell>
          <cell r="E21">
            <v>11</v>
          </cell>
        </row>
        <row r="22">
          <cell r="A22" t="str">
            <v>00CQ</v>
          </cell>
          <cell r="B22" t="str">
            <v>Coventry</v>
          </cell>
          <cell r="E22">
            <v>21</v>
          </cell>
        </row>
        <row r="23">
          <cell r="A23" t="str">
            <v>29UD</v>
          </cell>
          <cell r="B23" t="str">
            <v>Dartford</v>
          </cell>
          <cell r="D23">
            <v>14</v>
          </cell>
        </row>
        <row r="24">
          <cell r="A24" t="str">
            <v>00CR</v>
          </cell>
          <cell r="B24" t="str">
            <v>Dudley</v>
          </cell>
          <cell r="D24">
            <v>9</v>
          </cell>
          <cell r="E24">
            <v>15</v>
          </cell>
        </row>
        <row r="25">
          <cell r="A25" t="str">
            <v>18UC</v>
          </cell>
          <cell r="B25" t="str">
            <v>Exeter</v>
          </cell>
          <cell r="E25">
            <v>23</v>
          </cell>
        </row>
        <row r="26">
          <cell r="A26" t="str">
            <v>00DA</v>
          </cell>
          <cell r="B26" t="str">
            <v>Leeds</v>
          </cell>
          <cell r="D26">
            <v>23</v>
          </cell>
        </row>
        <row r="27">
          <cell r="A27" t="str">
            <v>32UD</v>
          </cell>
          <cell r="B27" t="str">
            <v>Lincoln</v>
          </cell>
          <cell r="D27">
            <v>5</v>
          </cell>
          <cell r="E27">
            <v>8</v>
          </cell>
        </row>
        <row r="28">
          <cell r="A28" t="str">
            <v>00MG</v>
          </cell>
          <cell r="B28" t="str">
            <v>Milton Keynes</v>
          </cell>
          <cell r="D28">
            <v>47</v>
          </cell>
          <cell r="E28">
            <v>5</v>
          </cell>
        </row>
        <row r="29">
          <cell r="A29" t="str">
            <v>34UF</v>
          </cell>
          <cell r="B29" t="str">
            <v>Northampton</v>
          </cell>
          <cell r="E29">
            <v>2</v>
          </cell>
        </row>
        <row r="30">
          <cell r="A30" t="str">
            <v>00FY</v>
          </cell>
          <cell r="B30" t="str">
            <v>Nottingham</v>
          </cell>
          <cell r="D30">
            <v>8</v>
          </cell>
        </row>
        <row r="31">
          <cell r="A31" t="str">
            <v>36UF</v>
          </cell>
          <cell r="B31" t="str">
            <v>Ryedale</v>
          </cell>
          <cell r="E31">
            <v>5</v>
          </cell>
        </row>
        <row r="32">
          <cell r="A32" t="str">
            <v>00CS</v>
          </cell>
          <cell r="B32" t="str">
            <v>Sandwell</v>
          </cell>
          <cell r="E32">
            <v>10</v>
          </cell>
        </row>
        <row r="33">
          <cell r="A33" t="str">
            <v>00GG</v>
          </cell>
          <cell r="B33" t="str">
            <v>Shropshire</v>
          </cell>
          <cell r="E33">
            <v>8</v>
          </cell>
        </row>
        <row r="34">
          <cell r="A34" t="str">
            <v>00MS</v>
          </cell>
          <cell r="B34" t="str">
            <v>Southampton</v>
          </cell>
          <cell r="D34">
            <v>4</v>
          </cell>
        </row>
        <row r="35">
          <cell r="A35" t="str">
            <v>00GF</v>
          </cell>
          <cell r="B35" t="str">
            <v>Telford and Wrekin</v>
          </cell>
          <cell r="C35">
            <v>10</v>
          </cell>
          <cell r="E35">
            <v>40</v>
          </cell>
        </row>
        <row r="36">
          <cell r="A36" t="str">
            <v>23UG</v>
          </cell>
          <cell r="B36" t="str">
            <v>Tewkesbury</v>
          </cell>
          <cell r="C36">
            <v>4</v>
          </cell>
          <cell r="E36">
            <v>5</v>
          </cell>
        </row>
        <row r="37">
          <cell r="A37" t="str">
            <v>00HY</v>
          </cell>
          <cell r="B37" t="str">
            <v>Wiltshire</v>
          </cell>
          <cell r="E37">
            <v>34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sheetData sheetId="31" refreshError="1"/>
      <sheetData sheetId="32" refreshError="1"/>
      <sheetData sheetId="33" refreshError="1"/>
      <sheetData sheetId="34" refreshError="1"/>
      <sheetData sheetId="35" refreshError="1"/>
      <sheetData sheetId="36" refreshError="1"/>
      <sheetData sheetId="37"/>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sheetData sheetId="59" refreshError="1"/>
      <sheetData sheetId="60" refreshError="1"/>
      <sheetData sheetId="61" refreshError="1"/>
      <sheetData sheetId="62"/>
      <sheetData sheetId="63"/>
      <sheetData sheetId="64" refreshError="1">
        <row r="3">
          <cell r="W3" t="str">
            <v>2009-10</v>
          </cell>
        </row>
      </sheetData>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sheetData sheetId="76" refreshError="1"/>
      <sheetData sheetId="77" refreshError="1">
        <row r="3">
          <cell r="W3" t="str">
            <v>2009-10</v>
          </cell>
        </row>
      </sheetData>
      <sheetData sheetId="78" refreshError="1"/>
      <sheetData sheetId="79" refreshError="1">
        <row r="3">
          <cell r="S3" t="str">
            <v>2008-09</v>
          </cell>
        </row>
      </sheetData>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row r="1">
          <cell r="A1" t="str">
            <v>Table 1000: Additional affordable homes provided by type of scheme, England and its Regions 1, 8, 9</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2)"/>
      <sheetName val="Data"/>
      <sheetName val="Sheet2"/>
    </sheetNames>
    <sheetDataSet>
      <sheetData sheetId="0">
        <row r="701">
          <cell r="A701" t="str">
            <v>Darlington</v>
          </cell>
          <cell r="B701">
            <v>502</v>
          </cell>
          <cell r="C701">
            <v>420</v>
          </cell>
          <cell r="D701">
            <v>432</v>
          </cell>
          <cell r="E701">
            <v>468</v>
          </cell>
          <cell r="F701">
            <v>486</v>
          </cell>
        </row>
        <row r="702">
          <cell r="A702" t="str">
            <v>County Durham</v>
          </cell>
          <cell r="B702">
            <v>1950</v>
          </cell>
          <cell r="C702">
            <v>1607</v>
          </cell>
          <cell r="D702">
            <v>1747</v>
          </cell>
          <cell r="E702">
            <v>1946</v>
          </cell>
          <cell r="F702">
            <v>1886</v>
          </cell>
        </row>
        <row r="703">
          <cell r="A703" t="str">
            <v>Hartlepool</v>
          </cell>
          <cell r="B703">
            <v>583</v>
          </cell>
          <cell r="C703">
            <v>473</v>
          </cell>
          <cell r="D703">
            <v>496</v>
          </cell>
          <cell r="E703">
            <v>572</v>
          </cell>
          <cell r="F703">
            <v>544</v>
          </cell>
        </row>
        <row r="704">
          <cell r="A704" t="str">
            <v>Middlesbrough</v>
          </cell>
          <cell r="B704">
            <v>866</v>
          </cell>
          <cell r="C704">
            <v>688</v>
          </cell>
          <cell r="D704">
            <v>816</v>
          </cell>
          <cell r="E704">
            <v>952</v>
          </cell>
          <cell r="F704">
            <v>835</v>
          </cell>
        </row>
        <row r="705">
          <cell r="A705" t="str">
            <v>Northumberland</v>
          </cell>
          <cell r="B705">
            <v>1007</v>
          </cell>
          <cell r="C705">
            <v>837</v>
          </cell>
          <cell r="D705">
            <v>951</v>
          </cell>
          <cell r="E705">
            <v>1078</v>
          </cell>
          <cell r="F705">
            <v>1029</v>
          </cell>
        </row>
        <row r="706">
          <cell r="A706" t="str">
            <v>Redcar and Cleveland</v>
          </cell>
          <cell r="B706">
            <v>635</v>
          </cell>
          <cell r="C706">
            <v>515</v>
          </cell>
          <cell r="D706">
            <v>603</v>
          </cell>
          <cell r="E706">
            <v>725</v>
          </cell>
          <cell r="F706">
            <v>662</v>
          </cell>
        </row>
        <row r="707">
          <cell r="A707" t="str">
            <v>Stockton-on-Tees</v>
          </cell>
          <cell r="B707">
            <v>836</v>
          </cell>
          <cell r="C707">
            <v>717</v>
          </cell>
          <cell r="D707">
            <v>774</v>
          </cell>
          <cell r="E707">
            <v>931</v>
          </cell>
          <cell r="F707">
            <v>931</v>
          </cell>
        </row>
        <row r="708">
          <cell r="A708" t="str">
            <v>Gateshead</v>
          </cell>
          <cell r="B708">
            <v>896</v>
          </cell>
          <cell r="C708">
            <v>710</v>
          </cell>
          <cell r="D708">
            <v>783</v>
          </cell>
          <cell r="E708">
            <v>897</v>
          </cell>
          <cell r="F708">
            <v>911</v>
          </cell>
        </row>
        <row r="709">
          <cell r="A709" t="str">
            <v>Newcastle upon Tyne</v>
          </cell>
          <cell r="B709">
            <v>1367</v>
          </cell>
          <cell r="C709">
            <v>1128</v>
          </cell>
          <cell r="D709">
            <v>1303</v>
          </cell>
          <cell r="E709">
            <v>1381</v>
          </cell>
          <cell r="F709">
            <v>1358</v>
          </cell>
        </row>
        <row r="710">
          <cell r="A710" t="str">
            <v>North Tyneside</v>
          </cell>
          <cell r="B710">
            <v>935</v>
          </cell>
          <cell r="C710">
            <v>732</v>
          </cell>
          <cell r="D710">
            <v>819</v>
          </cell>
          <cell r="E710">
            <v>924</v>
          </cell>
          <cell r="F710">
            <v>927</v>
          </cell>
        </row>
        <row r="711">
          <cell r="A711" t="str">
            <v>South Tyneside</v>
          </cell>
          <cell r="B711">
            <v>810</v>
          </cell>
          <cell r="C711">
            <v>744</v>
          </cell>
          <cell r="D711">
            <v>782</v>
          </cell>
          <cell r="E711">
            <v>908</v>
          </cell>
          <cell r="F711">
            <v>894</v>
          </cell>
        </row>
        <row r="712">
          <cell r="A712" t="str">
            <v>Sunderland</v>
          </cell>
          <cell r="B712">
            <v>1471</v>
          </cell>
          <cell r="C712">
            <v>1222</v>
          </cell>
          <cell r="D712">
            <v>1206</v>
          </cell>
          <cell r="E712">
            <v>1442</v>
          </cell>
          <cell r="F712">
            <v>1470</v>
          </cell>
        </row>
        <row r="713">
          <cell r="A713" t="str">
            <v>Blackburn with Darwen</v>
          </cell>
          <cell r="B713">
            <v>661</v>
          </cell>
          <cell r="C713">
            <v>620</v>
          </cell>
          <cell r="D713">
            <v>573</v>
          </cell>
          <cell r="E713">
            <v>665</v>
          </cell>
          <cell r="F713">
            <v>636</v>
          </cell>
        </row>
        <row r="714">
          <cell r="A714" t="str">
            <v>Blackpool</v>
          </cell>
          <cell r="B714">
            <v>875</v>
          </cell>
          <cell r="C714">
            <v>681</v>
          </cell>
          <cell r="D714">
            <v>705</v>
          </cell>
          <cell r="E714">
            <v>740</v>
          </cell>
          <cell r="F714">
            <v>705</v>
          </cell>
        </row>
        <row r="715">
          <cell r="A715" t="str">
            <v>Cheshire East</v>
          </cell>
          <cell r="B715">
            <v>874</v>
          </cell>
          <cell r="C715">
            <v>770</v>
          </cell>
          <cell r="D715">
            <v>820</v>
          </cell>
          <cell r="E715">
            <v>853</v>
          </cell>
          <cell r="F715">
            <v>710</v>
          </cell>
        </row>
        <row r="716">
          <cell r="A716" t="str">
            <v>Cheshire West and Chester</v>
          </cell>
          <cell r="B716">
            <v>1043</v>
          </cell>
          <cell r="C716">
            <v>895</v>
          </cell>
          <cell r="D716">
            <v>994</v>
          </cell>
          <cell r="E716">
            <v>1041</v>
          </cell>
          <cell r="F716">
            <v>885</v>
          </cell>
        </row>
        <row r="717">
          <cell r="A717" t="str">
            <v>Halton</v>
          </cell>
          <cell r="B717">
            <v>557</v>
          </cell>
          <cell r="C717">
            <v>524</v>
          </cell>
          <cell r="D717">
            <v>587</v>
          </cell>
          <cell r="E717">
            <v>603</v>
          </cell>
          <cell r="F717">
            <v>599</v>
          </cell>
        </row>
        <row r="718">
          <cell r="A718" t="str">
            <v>Warrington</v>
          </cell>
          <cell r="B718">
            <v>494</v>
          </cell>
          <cell r="C718">
            <v>419</v>
          </cell>
          <cell r="D718">
            <v>425</v>
          </cell>
          <cell r="E718">
            <v>412</v>
          </cell>
          <cell r="F718">
            <v>443</v>
          </cell>
        </row>
        <row r="719">
          <cell r="A719" t="str">
            <v>Cumbria</v>
          </cell>
          <cell r="B719">
            <v>1349</v>
          </cell>
          <cell r="C719">
            <v>1135</v>
          </cell>
          <cell r="D719">
            <v>1071</v>
          </cell>
          <cell r="E719">
            <v>1149</v>
          </cell>
          <cell r="F719">
            <v>1163</v>
          </cell>
        </row>
        <row r="720">
          <cell r="A720" t="str">
            <v>Bolton</v>
          </cell>
          <cell r="B720">
            <v>1298</v>
          </cell>
          <cell r="C720">
            <v>1084</v>
          </cell>
          <cell r="D720">
            <v>1120</v>
          </cell>
          <cell r="E720">
            <v>1032</v>
          </cell>
          <cell r="F720">
            <v>810</v>
          </cell>
        </row>
        <row r="721">
          <cell r="A721" t="str">
            <v>Bury</v>
          </cell>
          <cell r="B721">
            <v>714</v>
          </cell>
          <cell r="C721">
            <v>620</v>
          </cell>
          <cell r="D721">
            <v>665</v>
          </cell>
          <cell r="E721">
            <v>783</v>
          </cell>
          <cell r="F721">
            <v>545</v>
          </cell>
        </row>
        <row r="722">
          <cell r="A722" t="str">
            <v>Manchester</v>
          </cell>
          <cell r="B722">
            <v>2842</v>
          </cell>
          <cell r="C722">
            <v>2583</v>
          </cell>
          <cell r="D722">
            <v>2634</v>
          </cell>
          <cell r="E722">
            <v>2809</v>
          </cell>
          <cell r="F722">
            <v>2909</v>
          </cell>
        </row>
        <row r="723">
          <cell r="A723" t="str">
            <v>Oldham</v>
          </cell>
          <cell r="B723">
            <v>699</v>
          </cell>
          <cell r="C723">
            <v>677</v>
          </cell>
          <cell r="D723">
            <v>660</v>
          </cell>
          <cell r="E723">
            <v>702</v>
          </cell>
          <cell r="F723">
            <v>665</v>
          </cell>
        </row>
        <row r="724">
          <cell r="A724" t="str">
            <v>Rochdale</v>
          </cell>
          <cell r="B724">
            <v>1102</v>
          </cell>
          <cell r="C724">
            <v>915</v>
          </cell>
          <cell r="D724">
            <v>939</v>
          </cell>
          <cell r="E724">
            <v>1114</v>
          </cell>
          <cell r="F724">
            <v>1029</v>
          </cell>
        </row>
        <row r="725">
          <cell r="A725" t="str">
            <v>Salford</v>
          </cell>
          <cell r="B725">
            <v>1171</v>
          </cell>
          <cell r="C725">
            <v>1068</v>
          </cell>
          <cell r="D725">
            <v>1092</v>
          </cell>
          <cell r="E725">
            <v>1223</v>
          </cell>
          <cell r="F725">
            <v>975</v>
          </cell>
        </row>
        <row r="726">
          <cell r="A726" t="str">
            <v>Stockport</v>
          </cell>
          <cell r="B726">
            <v>936</v>
          </cell>
          <cell r="C726">
            <v>841</v>
          </cell>
          <cell r="D726">
            <v>855</v>
          </cell>
          <cell r="E726">
            <v>882</v>
          </cell>
          <cell r="F726">
            <v>907</v>
          </cell>
        </row>
        <row r="727">
          <cell r="A727" t="str">
            <v>Tameside</v>
          </cell>
          <cell r="B727">
            <v>841</v>
          </cell>
          <cell r="C727">
            <v>809</v>
          </cell>
          <cell r="D727">
            <v>781</v>
          </cell>
          <cell r="E727">
            <v>698</v>
          </cell>
          <cell r="F727">
            <v>578</v>
          </cell>
        </row>
        <row r="728">
          <cell r="A728" t="str">
            <v>Trafford</v>
          </cell>
          <cell r="B728">
            <v>689</v>
          </cell>
          <cell r="C728">
            <v>595</v>
          </cell>
          <cell r="D728">
            <v>652</v>
          </cell>
          <cell r="E728">
            <v>533</v>
          </cell>
          <cell r="F728">
            <v>500</v>
          </cell>
        </row>
        <row r="729">
          <cell r="A729" t="str">
            <v>Wigan</v>
          </cell>
          <cell r="B729">
            <v>1028</v>
          </cell>
          <cell r="C729">
            <v>875</v>
          </cell>
          <cell r="D729">
            <v>938</v>
          </cell>
          <cell r="E729">
            <v>979</v>
          </cell>
          <cell r="F729">
            <v>966</v>
          </cell>
        </row>
        <row r="730">
          <cell r="A730" t="str">
            <v>Lancashire</v>
          </cell>
          <cell r="B730">
            <v>3872</v>
          </cell>
          <cell r="C730">
            <v>3456</v>
          </cell>
          <cell r="D730">
            <v>3514</v>
          </cell>
          <cell r="E730">
            <v>3806</v>
          </cell>
          <cell r="F730">
            <v>3306</v>
          </cell>
        </row>
        <row r="731">
          <cell r="A731" t="str">
            <v>Knowsley</v>
          </cell>
          <cell r="B731">
            <v>750</v>
          </cell>
          <cell r="C731">
            <v>715</v>
          </cell>
          <cell r="D731">
            <v>630</v>
          </cell>
          <cell r="E731">
            <v>729</v>
          </cell>
          <cell r="F731">
            <v>508</v>
          </cell>
        </row>
        <row r="732">
          <cell r="A732" t="str">
            <v>Liverpool</v>
          </cell>
          <cell r="B732">
            <v>2426</v>
          </cell>
          <cell r="C732">
            <v>2218</v>
          </cell>
          <cell r="D732">
            <v>2438</v>
          </cell>
          <cell r="E732">
            <v>2460</v>
          </cell>
          <cell r="F732">
            <v>2505</v>
          </cell>
        </row>
        <row r="733">
          <cell r="A733" t="str">
            <v>Sefton</v>
          </cell>
          <cell r="B733">
            <v>986</v>
          </cell>
          <cell r="C733">
            <v>924</v>
          </cell>
          <cell r="D733">
            <v>941</v>
          </cell>
          <cell r="E733">
            <v>792</v>
          </cell>
          <cell r="F733">
            <v>670</v>
          </cell>
        </row>
        <row r="734">
          <cell r="A734" t="str">
            <v>St. Helens</v>
          </cell>
          <cell r="B734">
            <v>702</v>
          </cell>
          <cell r="C734">
            <v>670</v>
          </cell>
          <cell r="D734">
            <v>728</v>
          </cell>
          <cell r="E734">
            <v>724</v>
          </cell>
          <cell r="F734">
            <v>484</v>
          </cell>
        </row>
        <row r="735">
          <cell r="A735" t="str">
            <v>Wirral</v>
          </cell>
          <cell r="B735">
            <v>1312</v>
          </cell>
          <cell r="C735">
            <v>1238</v>
          </cell>
          <cell r="D735">
            <v>1104</v>
          </cell>
          <cell r="E735">
            <v>1078</v>
          </cell>
          <cell r="F735">
            <v>713</v>
          </cell>
        </row>
        <row r="736">
          <cell r="A736" t="str">
            <v>East Riding of Yorkshire</v>
          </cell>
          <cell r="B736">
            <v>944</v>
          </cell>
          <cell r="C736">
            <v>763</v>
          </cell>
          <cell r="D736">
            <v>816</v>
          </cell>
          <cell r="E736">
            <v>920</v>
          </cell>
          <cell r="F736">
            <v>886</v>
          </cell>
        </row>
        <row r="737">
          <cell r="A737" t="str">
            <v>Kingston upon Hull, City of</v>
          </cell>
          <cell r="B737">
            <v>1648</v>
          </cell>
          <cell r="C737">
            <v>1386</v>
          </cell>
          <cell r="D737">
            <v>1526</v>
          </cell>
          <cell r="E737">
            <v>1638</v>
          </cell>
          <cell r="F737">
            <v>1674</v>
          </cell>
        </row>
        <row r="738">
          <cell r="A738" t="str">
            <v>North East Lincolnshire</v>
          </cell>
          <cell r="B738">
            <v>855</v>
          </cell>
          <cell r="C738">
            <v>828</v>
          </cell>
          <cell r="D738">
            <v>902</v>
          </cell>
          <cell r="E738">
            <v>971</v>
          </cell>
          <cell r="F738">
            <v>885</v>
          </cell>
        </row>
        <row r="739">
          <cell r="A739" t="str">
            <v>North Lincolnshire</v>
          </cell>
          <cell r="B739">
            <v>671</v>
          </cell>
          <cell r="C739">
            <v>555</v>
          </cell>
          <cell r="D739">
            <v>565</v>
          </cell>
          <cell r="E739">
            <v>645</v>
          </cell>
          <cell r="F739">
            <v>649</v>
          </cell>
        </row>
        <row r="740">
          <cell r="A740" t="str">
            <v>York</v>
          </cell>
          <cell r="B740">
            <v>511</v>
          </cell>
          <cell r="C740">
            <v>451</v>
          </cell>
          <cell r="D740">
            <v>422</v>
          </cell>
          <cell r="E740">
            <v>502</v>
          </cell>
          <cell r="F740">
            <v>461</v>
          </cell>
        </row>
        <row r="741">
          <cell r="A741" t="str">
            <v>North Yorkshire</v>
          </cell>
          <cell r="B741">
            <v>1166</v>
          </cell>
          <cell r="C741">
            <v>1060</v>
          </cell>
          <cell r="D741">
            <v>1056</v>
          </cell>
          <cell r="E741">
            <v>1070</v>
          </cell>
          <cell r="F741">
            <v>1108</v>
          </cell>
        </row>
        <row r="742">
          <cell r="A742" t="str">
            <v>Barnsley</v>
          </cell>
          <cell r="B742">
            <v>879</v>
          </cell>
          <cell r="C742">
            <v>843</v>
          </cell>
          <cell r="D742">
            <v>862</v>
          </cell>
          <cell r="E742">
            <v>979</v>
          </cell>
          <cell r="F742">
            <v>928</v>
          </cell>
        </row>
        <row r="743">
          <cell r="A743" t="str">
            <v>Doncaster</v>
          </cell>
          <cell r="B743">
            <v>1438</v>
          </cell>
          <cell r="C743">
            <v>1360</v>
          </cell>
          <cell r="D743">
            <v>1307</v>
          </cell>
          <cell r="E743">
            <v>1379</v>
          </cell>
          <cell r="F743">
            <v>1258</v>
          </cell>
        </row>
        <row r="744">
          <cell r="A744" t="str">
            <v>Rotherham</v>
          </cell>
          <cell r="B744">
            <v>1057</v>
          </cell>
          <cell r="C744">
            <v>929</v>
          </cell>
          <cell r="D744">
            <v>985</v>
          </cell>
          <cell r="E744">
            <v>1225</v>
          </cell>
          <cell r="F744">
            <v>1093</v>
          </cell>
        </row>
        <row r="745">
          <cell r="A745" t="str">
            <v>Sheffield</v>
          </cell>
          <cell r="B745">
            <v>2085</v>
          </cell>
          <cell r="C745">
            <v>2016</v>
          </cell>
          <cell r="D745">
            <v>2050</v>
          </cell>
          <cell r="E745">
            <v>2247</v>
          </cell>
          <cell r="F745">
            <v>2168</v>
          </cell>
        </row>
        <row r="746">
          <cell r="A746" t="str">
            <v>Bradford</v>
          </cell>
          <cell r="B746">
            <v>2537</v>
          </cell>
          <cell r="C746">
            <v>2157</v>
          </cell>
          <cell r="D746">
            <v>2292</v>
          </cell>
          <cell r="E746">
            <v>2592</v>
          </cell>
          <cell r="F746">
            <v>2467</v>
          </cell>
        </row>
        <row r="747">
          <cell r="A747" t="str">
            <v>Calderdale</v>
          </cell>
          <cell r="B747">
            <v>846</v>
          </cell>
          <cell r="C747">
            <v>715</v>
          </cell>
          <cell r="D747">
            <v>732</v>
          </cell>
          <cell r="E747">
            <v>819</v>
          </cell>
          <cell r="F747">
            <v>846</v>
          </cell>
        </row>
        <row r="748">
          <cell r="A748" t="str">
            <v>Kirklees</v>
          </cell>
          <cell r="B748">
            <v>1630</v>
          </cell>
          <cell r="C748">
            <v>1364</v>
          </cell>
          <cell r="D748">
            <v>1442</v>
          </cell>
          <cell r="E748">
            <v>1674</v>
          </cell>
          <cell r="F748">
            <v>1704</v>
          </cell>
        </row>
        <row r="749">
          <cell r="A749" t="str">
            <v>Leeds</v>
          </cell>
          <cell r="B749">
            <v>3222</v>
          </cell>
          <cell r="C749">
            <v>2815</v>
          </cell>
          <cell r="D749">
            <v>3018</v>
          </cell>
          <cell r="E749">
            <v>3268</v>
          </cell>
          <cell r="F749">
            <v>3208</v>
          </cell>
        </row>
        <row r="750">
          <cell r="A750" t="str">
            <v>Wakefield</v>
          </cell>
          <cell r="B750">
            <v>1439</v>
          </cell>
          <cell r="C750">
            <v>1295</v>
          </cell>
          <cell r="D750">
            <v>1275</v>
          </cell>
          <cell r="E750">
            <v>1445</v>
          </cell>
          <cell r="F750">
            <v>1315</v>
          </cell>
        </row>
        <row r="751">
          <cell r="A751" t="str">
            <v>Derby</v>
          </cell>
          <cell r="B751">
            <v>1153</v>
          </cell>
          <cell r="C751">
            <v>967</v>
          </cell>
          <cell r="D751">
            <v>1011</v>
          </cell>
          <cell r="E751">
            <v>1035</v>
          </cell>
          <cell r="F751">
            <v>1004</v>
          </cell>
        </row>
        <row r="752">
          <cell r="A752" t="str">
            <v>Leicester</v>
          </cell>
          <cell r="B752">
            <v>1570</v>
          </cell>
          <cell r="C752">
            <v>1376</v>
          </cell>
          <cell r="D752">
            <v>1371</v>
          </cell>
          <cell r="E752">
            <v>1590</v>
          </cell>
          <cell r="F752">
            <v>1524</v>
          </cell>
        </row>
        <row r="753">
          <cell r="A753" t="str">
            <v>Nottingham</v>
          </cell>
          <cell r="B753">
            <v>1725</v>
          </cell>
          <cell r="C753">
            <v>1441</v>
          </cell>
          <cell r="D753">
            <v>1563</v>
          </cell>
          <cell r="E753">
            <v>1658</v>
          </cell>
          <cell r="F753">
            <v>1621</v>
          </cell>
        </row>
        <row r="754">
          <cell r="A754" t="str">
            <v>Rutland</v>
          </cell>
          <cell r="B754">
            <v>50</v>
          </cell>
          <cell r="C754">
            <v>57</v>
          </cell>
          <cell r="D754">
            <v>53</v>
          </cell>
          <cell r="E754">
            <v>62</v>
          </cell>
          <cell r="F754">
            <v>53</v>
          </cell>
        </row>
        <row r="755">
          <cell r="A755" t="str">
            <v>Derbyshire</v>
          </cell>
          <cell r="B755">
            <v>2209</v>
          </cell>
          <cell r="C755">
            <v>2006</v>
          </cell>
          <cell r="D755">
            <v>1935</v>
          </cell>
          <cell r="E755">
            <v>2137</v>
          </cell>
          <cell r="F755">
            <v>2032</v>
          </cell>
        </row>
        <row r="756">
          <cell r="A756" t="str">
            <v>Leicestershire</v>
          </cell>
          <cell r="B756">
            <v>1378</v>
          </cell>
          <cell r="C756">
            <v>1232</v>
          </cell>
          <cell r="D756">
            <v>1276</v>
          </cell>
          <cell r="E756">
            <v>1472</v>
          </cell>
          <cell r="F756">
            <v>1447</v>
          </cell>
        </row>
        <row r="757">
          <cell r="A757" t="str">
            <v>Lincolnshire</v>
          </cell>
          <cell r="B757">
            <v>2002</v>
          </cell>
          <cell r="C757">
            <v>1702</v>
          </cell>
          <cell r="D757">
            <v>1786</v>
          </cell>
          <cell r="E757">
            <v>1998</v>
          </cell>
          <cell r="F757">
            <v>1893</v>
          </cell>
        </row>
        <row r="758">
          <cell r="A758" t="str">
            <v>Northamptonshire</v>
          </cell>
          <cell r="B758">
            <v>2520</v>
          </cell>
          <cell r="C758">
            <v>2288</v>
          </cell>
          <cell r="D758">
            <v>2148</v>
          </cell>
          <cell r="E758">
            <v>2257</v>
          </cell>
          <cell r="F758">
            <v>2229</v>
          </cell>
        </row>
        <row r="759">
          <cell r="A759" t="str">
            <v>Nottinghamshire</v>
          </cell>
          <cell r="B759">
            <v>2388</v>
          </cell>
          <cell r="C759">
            <v>2046</v>
          </cell>
          <cell r="D759">
            <v>2090</v>
          </cell>
          <cell r="E759">
            <v>2445</v>
          </cell>
          <cell r="F759">
            <v>2324</v>
          </cell>
        </row>
        <row r="760">
          <cell r="A760" t="str">
            <v>Herefordshire, County of</v>
          </cell>
          <cell r="B760">
            <v>378</v>
          </cell>
          <cell r="C760">
            <v>337</v>
          </cell>
          <cell r="D760">
            <v>328</v>
          </cell>
          <cell r="E760">
            <v>375</v>
          </cell>
          <cell r="F760">
            <v>367</v>
          </cell>
        </row>
        <row r="761">
          <cell r="A761" t="str">
            <v>Shropshire</v>
          </cell>
          <cell r="B761">
            <v>731</v>
          </cell>
          <cell r="C761">
            <v>609</v>
          </cell>
          <cell r="D761">
            <v>639</v>
          </cell>
          <cell r="E761">
            <v>672</v>
          </cell>
          <cell r="F761">
            <v>703</v>
          </cell>
        </row>
        <row r="762">
          <cell r="A762" t="str">
            <v>Stoke-on-Trent</v>
          </cell>
          <cell r="B762">
            <v>1203</v>
          </cell>
          <cell r="C762">
            <v>1044</v>
          </cell>
          <cell r="D762">
            <v>1065</v>
          </cell>
          <cell r="E762">
            <v>1339</v>
          </cell>
          <cell r="F762">
            <v>1082</v>
          </cell>
        </row>
        <row r="763">
          <cell r="A763" t="str">
            <v>Telford and Wrekin</v>
          </cell>
          <cell r="B763">
            <v>737</v>
          </cell>
          <cell r="C763">
            <v>624</v>
          </cell>
          <cell r="D763">
            <v>621</v>
          </cell>
          <cell r="E763">
            <v>744</v>
          </cell>
          <cell r="F763">
            <v>686</v>
          </cell>
        </row>
        <row r="764">
          <cell r="A764" t="str">
            <v>Staffordshire</v>
          </cell>
          <cell r="B764">
            <v>2367</v>
          </cell>
          <cell r="C764">
            <v>1995</v>
          </cell>
          <cell r="D764">
            <v>2061</v>
          </cell>
          <cell r="E764">
            <v>2274</v>
          </cell>
          <cell r="F764">
            <v>2030</v>
          </cell>
        </row>
        <row r="765">
          <cell r="A765" t="str">
            <v>Warwickshire</v>
          </cell>
          <cell r="B765">
            <v>1327</v>
          </cell>
          <cell r="C765">
            <v>1191</v>
          </cell>
          <cell r="D765">
            <v>1166</v>
          </cell>
          <cell r="E765">
            <v>1253</v>
          </cell>
          <cell r="F765">
            <v>1257</v>
          </cell>
        </row>
        <row r="766">
          <cell r="A766" t="str">
            <v>Birmingham</v>
          </cell>
          <cell r="B766">
            <v>5118</v>
          </cell>
          <cell r="C766">
            <v>4702</v>
          </cell>
          <cell r="D766">
            <v>5207</v>
          </cell>
          <cell r="E766">
            <v>5812</v>
          </cell>
          <cell r="F766">
            <v>5457</v>
          </cell>
        </row>
        <row r="767">
          <cell r="A767" t="str">
            <v>Coventry</v>
          </cell>
          <cell r="B767">
            <v>1417</v>
          </cell>
          <cell r="C767">
            <v>1271</v>
          </cell>
          <cell r="D767">
            <v>1282</v>
          </cell>
          <cell r="E767">
            <v>1402</v>
          </cell>
          <cell r="F767">
            <v>1383</v>
          </cell>
        </row>
        <row r="768">
          <cell r="A768" t="str">
            <v>Dudley</v>
          </cell>
          <cell r="B768">
            <v>1105</v>
          </cell>
          <cell r="C768">
            <v>994</v>
          </cell>
          <cell r="D768">
            <v>1118</v>
          </cell>
          <cell r="E768">
            <v>1288</v>
          </cell>
          <cell r="F768">
            <v>1152</v>
          </cell>
        </row>
        <row r="769">
          <cell r="A769" t="str">
            <v>Sandwell</v>
          </cell>
          <cell r="B769">
            <v>1535</v>
          </cell>
          <cell r="C769">
            <v>1307</v>
          </cell>
          <cell r="D769">
            <v>1506</v>
          </cell>
          <cell r="E769">
            <v>1724</v>
          </cell>
          <cell r="F769">
            <v>1567</v>
          </cell>
        </row>
        <row r="770">
          <cell r="A770" t="str">
            <v>Solihull</v>
          </cell>
          <cell r="B770">
            <v>544</v>
          </cell>
          <cell r="C770">
            <v>508</v>
          </cell>
          <cell r="D770">
            <v>527</v>
          </cell>
          <cell r="E770">
            <v>600</v>
          </cell>
          <cell r="F770">
            <v>624</v>
          </cell>
        </row>
        <row r="771">
          <cell r="A771" t="str">
            <v>Walsall</v>
          </cell>
          <cell r="B771">
            <v>1328</v>
          </cell>
          <cell r="C771">
            <v>1095</v>
          </cell>
          <cell r="D771">
            <v>1180</v>
          </cell>
          <cell r="E771">
            <v>1217</v>
          </cell>
          <cell r="F771">
            <v>1165</v>
          </cell>
        </row>
        <row r="772">
          <cell r="A772" t="str">
            <v>Wolverhampton</v>
          </cell>
          <cell r="B772">
            <v>1551</v>
          </cell>
          <cell r="C772">
            <v>1300</v>
          </cell>
          <cell r="D772">
            <v>1321</v>
          </cell>
          <cell r="E772">
            <v>1490</v>
          </cell>
          <cell r="F772">
            <v>1397</v>
          </cell>
        </row>
        <row r="773">
          <cell r="A773" t="str">
            <v>Worcestershire</v>
          </cell>
          <cell r="B773">
            <v>1447</v>
          </cell>
          <cell r="C773">
            <v>1236</v>
          </cell>
          <cell r="D773">
            <v>1352</v>
          </cell>
          <cell r="E773">
            <v>1567</v>
          </cell>
          <cell r="F773">
            <v>1528</v>
          </cell>
        </row>
        <row r="774">
          <cell r="A774" t="str">
            <v>Bedford</v>
          </cell>
          <cell r="B774">
            <v>553</v>
          </cell>
          <cell r="C774">
            <v>471</v>
          </cell>
          <cell r="D774">
            <v>561</v>
          </cell>
          <cell r="E774">
            <v>547</v>
          </cell>
          <cell r="F774">
            <v>580</v>
          </cell>
        </row>
        <row r="775">
          <cell r="A775" t="str">
            <v>Central Bedfordshire</v>
          </cell>
          <cell r="B775">
            <v>541</v>
          </cell>
          <cell r="C775">
            <v>487</v>
          </cell>
          <cell r="D775">
            <v>532</v>
          </cell>
          <cell r="E775">
            <v>570</v>
          </cell>
          <cell r="F775">
            <v>510</v>
          </cell>
        </row>
        <row r="776">
          <cell r="A776" t="str">
            <v>Luton</v>
          </cell>
          <cell r="B776">
            <v>841</v>
          </cell>
          <cell r="C776">
            <v>763</v>
          </cell>
          <cell r="D776">
            <v>847</v>
          </cell>
          <cell r="E776">
            <v>822</v>
          </cell>
          <cell r="F776">
            <v>749</v>
          </cell>
        </row>
        <row r="777">
          <cell r="A777" t="str">
            <v>Peterborough</v>
          </cell>
          <cell r="B777">
            <v>835</v>
          </cell>
          <cell r="C777">
            <v>698</v>
          </cell>
          <cell r="D777">
            <v>766</v>
          </cell>
          <cell r="E777">
            <v>771</v>
          </cell>
          <cell r="F777">
            <v>772</v>
          </cell>
        </row>
        <row r="778">
          <cell r="A778" t="str">
            <v>Southend-on-Sea</v>
          </cell>
          <cell r="B778">
            <v>696</v>
          </cell>
          <cell r="C778">
            <v>535</v>
          </cell>
          <cell r="D778">
            <v>644</v>
          </cell>
          <cell r="E778">
            <v>754</v>
          </cell>
          <cell r="F778">
            <v>666</v>
          </cell>
        </row>
        <row r="779">
          <cell r="A779" t="str">
            <v>Thurrock</v>
          </cell>
          <cell r="B779">
            <v>627</v>
          </cell>
          <cell r="C779">
            <v>555</v>
          </cell>
          <cell r="D779">
            <v>506</v>
          </cell>
          <cell r="E779">
            <v>615</v>
          </cell>
          <cell r="F779">
            <v>571</v>
          </cell>
        </row>
        <row r="780">
          <cell r="A780" t="str">
            <v>Cambridgeshire</v>
          </cell>
          <cell r="B780">
            <v>1253</v>
          </cell>
          <cell r="C780">
            <v>1029</v>
          </cell>
          <cell r="D780">
            <v>1093</v>
          </cell>
          <cell r="E780">
            <v>1235</v>
          </cell>
          <cell r="F780">
            <v>1151</v>
          </cell>
        </row>
        <row r="781">
          <cell r="A781" t="str">
            <v>Essex</v>
          </cell>
          <cell r="B781">
            <v>3571</v>
          </cell>
          <cell r="C781">
            <v>3170</v>
          </cell>
          <cell r="D781">
            <v>3315</v>
          </cell>
          <cell r="E781">
            <v>3612</v>
          </cell>
          <cell r="F781">
            <v>3663</v>
          </cell>
        </row>
        <row r="782">
          <cell r="A782" t="str">
            <v>Hertfordshire</v>
          </cell>
          <cell r="B782">
            <v>2657</v>
          </cell>
          <cell r="C782">
            <v>2487</v>
          </cell>
          <cell r="D782">
            <v>2455</v>
          </cell>
          <cell r="E782">
            <v>2698</v>
          </cell>
          <cell r="F782">
            <v>2668</v>
          </cell>
        </row>
        <row r="783">
          <cell r="A783" t="str">
            <v>Norfolk</v>
          </cell>
          <cell r="B783">
            <v>2429</v>
          </cell>
          <cell r="C783">
            <v>2064</v>
          </cell>
          <cell r="D783">
            <v>2038</v>
          </cell>
          <cell r="E783">
            <v>2278</v>
          </cell>
          <cell r="F783">
            <v>2121</v>
          </cell>
        </row>
        <row r="784">
          <cell r="A784" t="str">
            <v>Suffolk</v>
          </cell>
          <cell r="B784">
            <v>1747</v>
          </cell>
          <cell r="C784">
            <v>1420</v>
          </cell>
          <cell r="D784">
            <v>1574</v>
          </cell>
          <cell r="E784">
            <v>1763</v>
          </cell>
          <cell r="F784">
            <v>1720</v>
          </cell>
        </row>
        <row r="785">
          <cell r="A785" t="str">
            <v>Camden</v>
          </cell>
          <cell r="B785">
            <v>728</v>
          </cell>
          <cell r="C785">
            <v>686</v>
          </cell>
          <cell r="D785">
            <v>673</v>
          </cell>
          <cell r="E785">
            <v>711</v>
          </cell>
          <cell r="F785">
            <v>785</v>
          </cell>
        </row>
        <row r="786">
          <cell r="A786" t="str">
            <v>City of London</v>
          </cell>
          <cell r="B786">
            <v>11</v>
          </cell>
          <cell r="C786">
            <v>21</v>
          </cell>
          <cell r="D786">
            <v>16</v>
          </cell>
          <cell r="E786">
            <v>24</v>
          </cell>
          <cell r="F786">
            <v>16</v>
          </cell>
        </row>
        <row r="787">
          <cell r="A787" t="str">
            <v>Hackney</v>
          </cell>
          <cell r="B787">
            <v>1216</v>
          </cell>
          <cell r="C787">
            <v>1157</v>
          </cell>
          <cell r="D787">
            <v>1224</v>
          </cell>
          <cell r="E787">
            <v>1220</v>
          </cell>
          <cell r="F787">
            <v>1294</v>
          </cell>
        </row>
        <row r="788">
          <cell r="A788" t="str">
            <v>Hammersmith and Fulham</v>
          </cell>
          <cell r="B788">
            <v>633</v>
          </cell>
          <cell r="C788">
            <v>620</v>
          </cell>
          <cell r="D788">
            <v>532</v>
          </cell>
          <cell r="E788">
            <v>595</v>
          </cell>
          <cell r="F788">
            <v>585</v>
          </cell>
        </row>
        <row r="789">
          <cell r="A789" t="str">
            <v>Haringey</v>
          </cell>
          <cell r="B789">
            <v>1220</v>
          </cell>
          <cell r="C789">
            <v>1122</v>
          </cell>
          <cell r="D789">
            <v>1196</v>
          </cell>
          <cell r="E789">
            <v>1296</v>
          </cell>
          <cell r="F789">
            <v>1291</v>
          </cell>
        </row>
        <row r="790">
          <cell r="A790" t="str">
            <v>Islington</v>
          </cell>
          <cell r="B790">
            <v>869</v>
          </cell>
          <cell r="C790">
            <v>838</v>
          </cell>
          <cell r="D790">
            <v>810</v>
          </cell>
          <cell r="E790">
            <v>932</v>
          </cell>
          <cell r="F790">
            <v>929</v>
          </cell>
        </row>
        <row r="791">
          <cell r="A791" t="str">
            <v>Kensington and Chelsea</v>
          </cell>
          <cell r="B791">
            <v>391</v>
          </cell>
          <cell r="C791">
            <v>361</v>
          </cell>
          <cell r="D791">
            <v>412</v>
          </cell>
          <cell r="E791">
            <v>446</v>
          </cell>
          <cell r="F791">
            <v>419</v>
          </cell>
        </row>
        <row r="792">
          <cell r="A792" t="str">
            <v>Lambeth</v>
          </cell>
          <cell r="B792">
            <v>1379</v>
          </cell>
          <cell r="C792">
            <v>1256</v>
          </cell>
          <cell r="D792">
            <v>1358</v>
          </cell>
          <cell r="E792">
            <v>1412</v>
          </cell>
          <cell r="F792">
            <v>1347</v>
          </cell>
        </row>
        <row r="793">
          <cell r="A793" t="str">
            <v>Lewisham</v>
          </cell>
          <cell r="B793">
            <v>1373</v>
          </cell>
          <cell r="C793">
            <v>1292</v>
          </cell>
          <cell r="D793">
            <v>1277</v>
          </cell>
          <cell r="E793">
            <v>1392</v>
          </cell>
          <cell r="F793">
            <v>1453</v>
          </cell>
        </row>
        <row r="794">
          <cell r="A794" t="str">
            <v>Newham</v>
          </cell>
          <cell r="B794">
            <v>1474</v>
          </cell>
          <cell r="C794">
            <v>1330</v>
          </cell>
          <cell r="D794">
            <v>1379</v>
          </cell>
          <cell r="E794">
            <v>1422</v>
          </cell>
          <cell r="F794">
            <v>1496</v>
          </cell>
        </row>
        <row r="795">
          <cell r="A795" t="str">
            <v>Southwark</v>
          </cell>
          <cell r="B795">
            <v>1322</v>
          </cell>
          <cell r="C795">
            <v>1225</v>
          </cell>
          <cell r="D795">
            <v>1235</v>
          </cell>
          <cell r="E795">
            <v>1320</v>
          </cell>
          <cell r="F795">
            <v>1394</v>
          </cell>
        </row>
        <row r="796">
          <cell r="A796" t="str">
            <v>Tower Hamlets</v>
          </cell>
          <cell r="B796">
            <v>1302</v>
          </cell>
          <cell r="C796">
            <v>1195</v>
          </cell>
          <cell r="D796">
            <v>1207</v>
          </cell>
          <cell r="E796">
            <v>1427</v>
          </cell>
          <cell r="F796">
            <v>1349</v>
          </cell>
        </row>
        <row r="797">
          <cell r="A797" t="str">
            <v>Wandsworth</v>
          </cell>
          <cell r="B797">
            <v>849</v>
          </cell>
          <cell r="C797">
            <v>777</v>
          </cell>
          <cell r="D797">
            <v>777</v>
          </cell>
          <cell r="E797">
            <v>888</v>
          </cell>
          <cell r="F797">
            <v>914</v>
          </cell>
        </row>
        <row r="798">
          <cell r="A798" t="str">
            <v>Westminster</v>
          </cell>
          <cell r="B798">
            <v>625</v>
          </cell>
          <cell r="C798">
            <v>584</v>
          </cell>
          <cell r="D798">
            <v>568</v>
          </cell>
          <cell r="E798">
            <v>623</v>
          </cell>
          <cell r="F798">
            <v>634</v>
          </cell>
        </row>
        <row r="799">
          <cell r="A799" t="str">
            <v>Barking and Dagenham</v>
          </cell>
          <cell r="B799">
            <v>902</v>
          </cell>
          <cell r="C799">
            <v>882</v>
          </cell>
          <cell r="D799">
            <v>860</v>
          </cell>
          <cell r="E799">
            <v>973</v>
          </cell>
          <cell r="F799">
            <v>948</v>
          </cell>
        </row>
        <row r="800">
          <cell r="A800" t="str">
            <v>Barnet</v>
          </cell>
          <cell r="B800">
            <v>998</v>
          </cell>
          <cell r="C800">
            <v>868</v>
          </cell>
          <cell r="D800">
            <v>874</v>
          </cell>
          <cell r="E800">
            <v>1065</v>
          </cell>
          <cell r="F800">
            <v>997</v>
          </cell>
        </row>
        <row r="801">
          <cell r="A801" t="str">
            <v>Bexley</v>
          </cell>
          <cell r="B801">
            <v>659</v>
          </cell>
          <cell r="C801">
            <v>620</v>
          </cell>
          <cell r="D801">
            <v>607</v>
          </cell>
          <cell r="E801">
            <v>730</v>
          </cell>
          <cell r="F801">
            <v>719</v>
          </cell>
        </row>
        <row r="802">
          <cell r="A802" t="str">
            <v>Brent</v>
          </cell>
          <cell r="B802">
            <v>1299</v>
          </cell>
          <cell r="C802">
            <v>1207</v>
          </cell>
          <cell r="D802">
            <v>1285</v>
          </cell>
          <cell r="E802">
            <v>1433</v>
          </cell>
          <cell r="F802">
            <v>1349</v>
          </cell>
        </row>
        <row r="803">
          <cell r="A803" t="str">
            <v>Bromley</v>
          </cell>
          <cell r="B803">
            <v>728</v>
          </cell>
          <cell r="C803">
            <v>648</v>
          </cell>
          <cell r="D803">
            <v>685</v>
          </cell>
          <cell r="E803">
            <v>737</v>
          </cell>
          <cell r="F803">
            <v>780</v>
          </cell>
        </row>
        <row r="804">
          <cell r="A804" t="str">
            <v>Croydon</v>
          </cell>
          <cell r="B804">
            <v>1413</v>
          </cell>
          <cell r="C804">
            <v>1295</v>
          </cell>
          <cell r="D804">
            <v>1318</v>
          </cell>
          <cell r="E804">
            <v>1491</v>
          </cell>
          <cell r="F804">
            <v>1503</v>
          </cell>
        </row>
        <row r="805">
          <cell r="A805" t="str">
            <v>Ealing</v>
          </cell>
          <cell r="B805">
            <v>1289</v>
          </cell>
          <cell r="C805">
            <v>1107</v>
          </cell>
          <cell r="D805">
            <v>1151</v>
          </cell>
          <cell r="E805">
            <v>1357</v>
          </cell>
          <cell r="F805">
            <v>1325</v>
          </cell>
        </row>
        <row r="806">
          <cell r="A806" t="str">
            <v>Enfield</v>
          </cell>
          <cell r="B806">
            <v>1148</v>
          </cell>
          <cell r="C806">
            <v>1071</v>
          </cell>
          <cell r="D806">
            <v>1195</v>
          </cell>
          <cell r="E806">
            <v>1316</v>
          </cell>
          <cell r="F806">
            <v>1230</v>
          </cell>
        </row>
        <row r="807">
          <cell r="A807" t="str">
            <v>Greenwich</v>
          </cell>
          <cell r="B807">
            <v>1091</v>
          </cell>
          <cell r="C807">
            <v>1015</v>
          </cell>
          <cell r="D807">
            <v>978</v>
          </cell>
          <cell r="E807">
            <v>1133</v>
          </cell>
          <cell r="F807">
            <v>1242</v>
          </cell>
        </row>
        <row r="808">
          <cell r="A808" t="str">
            <v>Harrow</v>
          </cell>
          <cell r="B808">
            <v>624</v>
          </cell>
          <cell r="C808">
            <v>582</v>
          </cell>
          <cell r="D808">
            <v>543</v>
          </cell>
          <cell r="E808">
            <v>678</v>
          </cell>
          <cell r="F808">
            <v>615</v>
          </cell>
        </row>
        <row r="809">
          <cell r="A809" t="str">
            <v>Havering</v>
          </cell>
          <cell r="B809">
            <v>716</v>
          </cell>
          <cell r="C809">
            <v>681</v>
          </cell>
          <cell r="D809">
            <v>654</v>
          </cell>
          <cell r="E809">
            <v>727</v>
          </cell>
          <cell r="F809">
            <v>744</v>
          </cell>
        </row>
        <row r="810">
          <cell r="A810" t="str">
            <v>Hillingdon</v>
          </cell>
          <cell r="B810">
            <v>850</v>
          </cell>
          <cell r="C810">
            <v>742</v>
          </cell>
          <cell r="D810">
            <v>770</v>
          </cell>
          <cell r="E810">
            <v>864</v>
          </cell>
          <cell r="F810">
            <v>836</v>
          </cell>
        </row>
        <row r="811">
          <cell r="A811" t="str">
            <v>Hounslow</v>
          </cell>
          <cell r="B811">
            <v>818</v>
          </cell>
          <cell r="C811">
            <v>764</v>
          </cell>
          <cell r="D811">
            <v>835</v>
          </cell>
          <cell r="E811">
            <v>910</v>
          </cell>
          <cell r="F811">
            <v>841</v>
          </cell>
        </row>
        <row r="812">
          <cell r="A812" t="str">
            <v>Kingston upon Thames</v>
          </cell>
          <cell r="B812">
            <v>343</v>
          </cell>
          <cell r="C812">
            <v>319</v>
          </cell>
          <cell r="D812">
            <v>315</v>
          </cell>
          <cell r="E812">
            <v>363</v>
          </cell>
          <cell r="F812">
            <v>348</v>
          </cell>
        </row>
        <row r="813">
          <cell r="A813" t="str">
            <v>Merton</v>
          </cell>
          <cell r="B813">
            <v>534</v>
          </cell>
          <cell r="C813">
            <v>519</v>
          </cell>
          <cell r="D813">
            <v>560</v>
          </cell>
          <cell r="E813">
            <v>574</v>
          </cell>
          <cell r="F813">
            <v>617</v>
          </cell>
        </row>
        <row r="814">
          <cell r="A814" t="str">
            <v>Redbridge</v>
          </cell>
          <cell r="B814">
            <v>936</v>
          </cell>
          <cell r="C814">
            <v>763</v>
          </cell>
          <cell r="D814">
            <v>889</v>
          </cell>
          <cell r="E814">
            <v>978</v>
          </cell>
          <cell r="F814">
            <v>953</v>
          </cell>
        </row>
        <row r="815">
          <cell r="A815" t="str">
            <v>Richmond upon Thames</v>
          </cell>
          <cell r="B815">
            <v>339</v>
          </cell>
          <cell r="C815">
            <v>323</v>
          </cell>
          <cell r="D815">
            <v>331</v>
          </cell>
          <cell r="E815">
            <v>365</v>
          </cell>
          <cell r="F815">
            <v>363</v>
          </cell>
        </row>
        <row r="816">
          <cell r="A816" t="str">
            <v>Sutton</v>
          </cell>
          <cell r="B816">
            <v>482</v>
          </cell>
          <cell r="C816">
            <v>399</v>
          </cell>
          <cell r="D816">
            <v>430</v>
          </cell>
          <cell r="E816">
            <v>500</v>
          </cell>
          <cell r="F816">
            <v>509</v>
          </cell>
        </row>
        <row r="817">
          <cell r="A817" t="str">
            <v>Waltham Forest</v>
          </cell>
          <cell r="B817">
            <v>1142</v>
          </cell>
          <cell r="C817">
            <v>1099</v>
          </cell>
          <cell r="D817">
            <v>1058</v>
          </cell>
          <cell r="E817">
            <v>1225</v>
          </cell>
          <cell r="F817">
            <v>1279</v>
          </cell>
        </row>
        <row r="818">
          <cell r="A818" t="str">
            <v>Bracknell Forest</v>
          </cell>
          <cell r="B818">
            <v>257</v>
          </cell>
          <cell r="C818">
            <v>222</v>
          </cell>
          <cell r="D818">
            <v>220</v>
          </cell>
          <cell r="E818">
            <v>250</v>
          </cell>
          <cell r="F818">
            <v>232</v>
          </cell>
        </row>
        <row r="819">
          <cell r="A819" t="str">
            <v>Brighton and Hove</v>
          </cell>
          <cell r="B819">
            <v>848</v>
          </cell>
          <cell r="C819">
            <v>810</v>
          </cell>
          <cell r="D819">
            <v>883</v>
          </cell>
          <cell r="E819">
            <v>1002</v>
          </cell>
          <cell r="F819">
            <v>969</v>
          </cell>
        </row>
        <row r="820">
          <cell r="A820" t="str">
            <v>Isle of Wight</v>
          </cell>
          <cell r="B820">
            <v>380</v>
          </cell>
          <cell r="C820">
            <v>329</v>
          </cell>
          <cell r="D820">
            <v>323</v>
          </cell>
          <cell r="E820">
            <v>330</v>
          </cell>
          <cell r="F820">
            <v>321</v>
          </cell>
        </row>
        <row r="821">
          <cell r="A821" t="str">
            <v>Medway</v>
          </cell>
          <cell r="B821">
            <v>870</v>
          </cell>
          <cell r="C821">
            <v>890</v>
          </cell>
          <cell r="D821">
            <v>833</v>
          </cell>
          <cell r="E821">
            <v>925</v>
          </cell>
          <cell r="F821">
            <v>910</v>
          </cell>
        </row>
        <row r="822">
          <cell r="A822" t="str">
            <v>Milton Keynes</v>
          </cell>
          <cell r="B822">
            <v>935</v>
          </cell>
          <cell r="C822">
            <v>835</v>
          </cell>
          <cell r="D822">
            <v>816</v>
          </cell>
          <cell r="E822">
            <v>893</v>
          </cell>
          <cell r="F822">
            <v>894</v>
          </cell>
        </row>
        <row r="823">
          <cell r="A823" t="str">
            <v>Portsmouth</v>
          </cell>
          <cell r="B823">
            <v>762</v>
          </cell>
          <cell r="C823">
            <v>686</v>
          </cell>
          <cell r="D823">
            <v>711</v>
          </cell>
          <cell r="E823">
            <v>771</v>
          </cell>
          <cell r="F823">
            <v>766</v>
          </cell>
        </row>
        <row r="824">
          <cell r="A824" t="str">
            <v>Reading</v>
          </cell>
          <cell r="B824">
            <v>512</v>
          </cell>
          <cell r="C824">
            <v>470</v>
          </cell>
          <cell r="D824">
            <v>453</v>
          </cell>
          <cell r="E824">
            <v>491</v>
          </cell>
          <cell r="F824">
            <v>517</v>
          </cell>
        </row>
        <row r="825">
          <cell r="A825" t="str">
            <v>Slough</v>
          </cell>
          <cell r="B825">
            <v>479</v>
          </cell>
          <cell r="C825">
            <v>447</v>
          </cell>
          <cell r="D825">
            <v>410</v>
          </cell>
          <cell r="E825">
            <v>478</v>
          </cell>
          <cell r="F825">
            <v>447</v>
          </cell>
        </row>
        <row r="826">
          <cell r="A826" t="str">
            <v>Southampton</v>
          </cell>
          <cell r="B826">
            <v>828</v>
          </cell>
          <cell r="C826">
            <v>762</v>
          </cell>
          <cell r="D826">
            <v>777</v>
          </cell>
          <cell r="E826">
            <v>801</v>
          </cell>
          <cell r="F826">
            <v>766</v>
          </cell>
        </row>
        <row r="827">
          <cell r="A827" t="str">
            <v>West Berkshire</v>
          </cell>
          <cell r="B827">
            <v>264</v>
          </cell>
          <cell r="C827">
            <v>221</v>
          </cell>
          <cell r="D827">
            <v>224</v>
          </cell>
          <cell r="E827">
            <v>200</v>
          </cell>
          <cell r="F827">
            <v>260</v>
          </cell>
        </row>
        <row r="828">
          <cell r="A828" t="str">
            <v>Windsor and Maidenhead</v>
          </cell>
          <cell r="B828">
            <v>247</v>
          </cell>
          <cell r="C828">
            <v>239</v>
          </cell>
          <cell r="D828">
            <v>216</v>
          </cell>
          <cell r="E828">
            <v>213</v>
          </cell>
          <cell r="F828">
            <v>244</v>
          </cell>
        </row>
        <row r="829">
          <cell r="A829" t="str">
            <v>Wokingham</v>
          </cell>
          <cell r="B829">
            <v>226</v>
          </cell>
          <cell r="C829">
            <v>207</v>
          </cell>
          <cell r="D829">
            <v>179</v>
          </cell>
          <cell r="E829">
            <v>238</v>
          </cell>
          <cell r="F829">
            <v>206</v>
          </cell>
        </row>
        <row r="830">
          <cell r="A830" t="str">
            <v>Buckinghamshire</v>
          </cell>
          <cell r="B830">
            <v>909</v>
          </cell>
          <cell r="C830">
            <v>949</v>
          </cell>
          <cell r="D830">
            <v>886</v>
          </cell>
          <cell r="E830">
            <v>905</v>
          </cell>
          <cell r="F830">
            <v>900</v>
          </cell>
        </row>
        <row r="831">
          <cell r="A831" t="str">
            <v>East Sussex</v>
          </cell>
          <cell r="B831">
            <v>1227</v>
          </cell>
          <cell r="C831">
            <v>1007</v>
          </cell>
          <cell r="D831">
            <v>1110</v>
          </cell>
          <cell r="E831">
            <v>1289</v>
          </cell>
          <cell r="F831">
            <v>1198</v>
          </cell>
        </row>
        <row r="832">
          <cell r="A832" t="str">
            <v>Hampshire</v>
          </cell>
          <cell r="B832">
            <v>2656</v>
          </cell>
          <cell r="C832">
            <v>2284</v>
          </cell>
          <cell r="D832">
            <v>2359</v>
          </cell>
          <cell r="E832">
            <v>2577</v>
          </cell>
          <cell r="F832">
            <v>2476</v>
          </cell>
        </row>
        <row r="833">
          <cell r="A833" t="str">
            <v>Kent</v>
          </cell>
          <cell r="B833">
            <v>3825</v>
          </cell>
          <cell r="C833">
            <v>3463</v>
          </cell>
          <cell r="D833">
            <v>3559</v>
          </cell>
          <cell r="E833">
            <v>3755</v>
          </cell>
          <cell r="F833">
            <v>3800</v>
          </cell>
        </row>
        <row r="834">
          <cell r="A834" t="str">
            <v>Oxfordshire</v>
          </cell>
          <cell r="B834">
            <v>1105</v>
          </cell>
          <cell r="C834">
            <v>1041</v>
          </cell>
          <cell r="D834">
            <v>978</v>
          </cell>
          <cell r="E834">
            <v>1121</v>
          </cell>
          <cell r="F834">
            <v>1115</v>
          </cell>
        </row>
        <row r="835">
          <cell r="A835" t="str">
            <v>Surrey</v>
          </cell>
          <cell r="B835">
            <v>1759</v>
          </cell>
          <cell r="C835">
            <v>1611</v>
          </cell>
          <cell r="D835">
            <v>1552</v>
          </cell>
          <cell r="E835">
            <v>1638</v>
          </cell>
          <cell r="F835">
            <v>1692</v>
          </cell>
        </row>
        <row r="836">
          <cell r="A836" t="str">
            <v>West Sussex</v>
          </cell>
          <cell r="B836">
            <v>1703</v>
          </cell>
          <cell r="C836">
            <v>1508</v>
          </cell>
          <cell r="D836">
            <v>1463</v>
          </cell>
          <cell r="E836">
            <v>1652</v>
          </cell>
          <cell r="F836">
            <v>1583</v>
          </cell>
        </row>
        <row r="837">
          <cell r="A837" t="str">
            <v>Bath and North East Somerset</v>
          </cell>
          <cell r="B837">
            <v>272</v>
          </cell>
          <cell r="C837">
            <v>256</v>
          </cell>
          <cell r="D837">
            <v>257</v>
          </cell>
          <cell r="E837">
            <v>209</v>
          </cell>
          <cell r="F837">
            <v>220</v>
          </cell>
        </row>
        <row r="838">
          <cell r="A838" t="str">
            <v>Bournemouth</v>
          </cell>
          <cell r="B838">
            <v>650</v>
          </cell>
          <cell r="C838">
            <v>590</v>
          </cell>
          <cell r="D838">
            <v>536</v>
          </cell>
          <cell r="E838">
            <v>594</v>
          </cell>
          <cell r="F838">
            <v>606</v>
          </cell>
        </row>
        <row r="839">
          <cell r="A839" t="str">
            <v>Bristol, City of</v>
          </cell>
          <cell r="B839">
            <v>1804</v>
          </cell>
          <cell r="C839">
            <v>1526</v>
          </cell>
          <cell r="D839">
            <v>1626</v>
          </cell>
          <cell r="E839">
            <v>1719</v>
          </cell>
          <cell r="F839">
            <v>1680</v>
          </cell>
        </row>
        <row r="840">
          <cell r="A840" t="str">
            <v>Cornwall</v>
          </cell>
          <cell r="B840">
            <v>1330</v>
          </cell>
          <cell r="C840">
            <v>1152</v>
          </cell>
          <cell r="D840">
            <v>1163</v>
          </cell>
          <cell r="E840">
            <v>1234</v>
          </cell>
          <cell r="F840">
            <v>1158</v>
          </cell>
        </row>
        <row r="841">
          <cell r="A841" t="str">
            <v>Isles of Scilly</v>
          </cell>
          <cell r="B841">
            <v>0</v>
          </cell>
          <cell r="C841">
            <v>0</v>
          </cell>
          <cell r="D841">
            <v>0</v>
          </cell>
          <cell r="E841">
            <v>0</v>
          </cell>
          <cell r="F841" t="str">
            <v>#</v>
          </cell>
        </row>
        <row r="842">
          <cell r="A842" t="str">
            <v>North Somerset</v>
          </cell>
          <cell r="B842">
            <v>502</v>
          </cell>
          <cell r="C842">
            <v>390</v>
          </cell>
          <cell r="D842">
            <v>387</v>
          </cell>
          <cell r="E842">
            <v>439</v>
          </cell>
          <cell r="F842">
            <v>476</v>
          </cell>
        </row>
        <row r="843">
          <cell r="A843" t="str">
            <v>Plymouth</v>
          </cell>
          <cell r="B843">
            <v>948</v>
          </cell>
          <cell r="C843">
            <v>790</v>
          </cell>
          <cell r="D843">
            <v>924</v>
          </cell>
          <cell r="E843">
            <v>951</v>
          </cell>
          <cell r="F843">
            <v>901</v>
          </cell>
        </row>
        <row r="844">
          <cell r="A844" t="str">
            <v>Poole</v>
          </cell>
          <cell r="B844">
            <v>394</v>
          </cell>
          <cell r="C844">
            <v>338</v>
          </cell>
          <cell r="D844">
            <v>332</v>
          </cell>
          <cell r="E844">
            <v>352</v>
          </cell>
          <cell r="F844">
            <v>369</v>
          </cell>
        </row>
        <row r="845">
          <cell r="A845" t="str">
            <v>South Gloucestershire</v>
          </cell>
          <cell r="B845">
            <v>587</v>
          </cell>
          <cell r="C845">
            <v>437</v>
          </cell>
          <cell r="D845">
            <v>528</v>
          </cell>
          <cell r="E845">
            <v>560</v>
          </cell>
          <cell r="F845">
            <v>547</v>
          </cell>
        </row>
        <row r="846">
          <cell r="A846" t="str">
            <v>Swindon</v>
          </cell>
          <cell r="B846">
            <v>815</v>
          </cell>
          <cell r="C846">
            <v>687</v>
          </cell>
          <cell r="D846">
            <v>791</v>
          </cell>
          <cell r="E846">
            <v>828</v>
          </cell>
          <cell r="F846">
            <v>751</v>
          </cell>
        </row>
        <row r="847">
          <cell r="A847" t="str">
            <v>Torbay</v>
          </cell>
          <cell r="B847">
            <v>482</v>
          </cell>
          <cell r="C847">
            <v>439</v>
          </cell>
          <cell r="D847">
            <v>395</v>
          </cell>
          <cell r="E847">
            <v>471</v>
          </cell>
          <cell r="F847">
            <v>422</v>
          </cell>
        </row>
        <row r="848">
          <cell r="A848" t="str">
            <v>Wiltshire</v>
          </cell>
          <cell r="B848">
            <v>933</v>
          </cell>
          <cell r="C848">
            <v>884</v>
          </cell>
          <cell r="D848">
            <v>814</v>
          </cell>
          <cell r="E848">
            <v>915</v>
          </cell>
          <cell r="F848">
            <v>901</v>
          </cell>
        </row>
        <row r="849">
          <cell r="A849" t="str">
            <v>Devon</v>
          </cell>
          <cell r="B849">
            <v>1419</v>
          </cell>
          <cell r="C849">
            <v>1310</v>
          </cell>
          <cell r="D849">
            <v>1303</v>
          </cell>
          <cell r="E849">
            <v>1444</v>
          </cell>
          <cell r="F849">
            <v>1373</v>
          </cell>
        </row>
        <row r="850">
          <cell r="A850" t="str">
            <v>Dorset</v>
          </cell>
          <cell r="B850">
            <v>712</v>
          </cell>
          <cell r="C850">
            <v>590</v>
          </cell>
          <cell r="D850">
            <v>563</v>
          </cell>
          <cell r="E850">
            <v>583</v>
          </cell>
          <cell r="F850">
            <v>634</v>
          </cell>
        </row>
        <row r="851">
          <cell r="A851" t="str">
            <v>Gloucestershire</v>
          </cell>
          <cell r="B851">
            <v>1638</v>
          </cell>
          <cell r="C851">
            <v>1273</v>
          </cell>
          <cell r="D851">
            <v>1337</v>
          </cell>
          <cell r="E851">
            <v>1398</v>
          </cell>
          <cell r="F851">
            <v>1338</v>
          </cell>
        </row>
        <row r="852">
          <cell r="A852" t="str">
            <v>Somerset</v>
          </cell>
          <cell r="B852">
            <v>1151</v>
          </cell>
          <cell r="C852">
            <v>1118</v>
          </cell>
          <cell r="D852">
            <v>1105</v>
          </cell>
          <cell r="E852">
            <v>1242</v>
          </cell>
          <cell r="F852">
            <v>1160</v>
          </cell>
        </row>
        <row r="853">
          <cell r="A853" t="str">
            <v>Anglesey</v>
          </cell>
          <cell r="B853">
            <v>249</v>
          </cell>
          <cell r="C853">
            <v>197</v>
          </cell>
          <cell r="D853">
            <v>153</v>
          </cell>
          <cell r="E853">
            <v>204</v>
          </cell>
          <cell r="F853">
            <v>216</v>
          </cell>
        </row>
        <row r="854">
          <cell r="A854" t="str">
            <v>Gwynedd</v>
          </cell>
          <cell r="B854">
            <v>288</v>
          </cell>
          <cell r="C854">
            <v>239</v>
          </cell>
          <cell r="D854">
            <v>271</v>
          </cell>
          <cell r="E854">
            <v>296</v>
          </cell>
          <cell r="F854">
            <v>289</v>
          </cell>
        </row>
        <row r="855">
          <cell r="A855" t="str">
            <v>Conwy</v>
          </cell>
          <cell r="B855">
            <v>341</v>
          </cell>
          <cell r="C855">
            <v>272</v>
          </cell>
          <cell r="D855">
            <v>341</v>
          </cell>
          <cell r="E855">
            <v>332</v>
          </cell>
          <cell r="F855">
            <v>360</v>
          </cell>
        </row>
        <row r="856">
          <cell r="A856" t="str">
            <v>Denbighshire</v>
          </cell>
          <cell r="B856">
            <v>336</v>
          </cell>
          <cell r="C856">
            <v>269</v>
          </cell>
          <cell r="D856">
            <v>284</v>
          </cell>
          <cell r="E856">
            <v>297</v>
          </cell>
          <cell r="F856">
            <v>297</v>
          </cell>
        </row>
        <row r="857">
          <cell r="A857" t="str">
            <v>Flintshire</v>
          </cell>
          <cell r="B857">
            <v>461</v>
          </cell>
          <cell r="C857">
            <v>393</v>
          </cell>
          <cell r="D857">
            <v>400</v>
          </cell>
          <cell r="E857">
            <v>477</v>
          </cell>
          <cell r="F857">
            <v>450</v>
          </cell>
        </row>
        <row r="858">
          <cell r="A858" t="str">
            <v>Wrexham</v>
          </cell>
          <cell r="B858">
            <v>596</v>
          </cell>
          <cell r="C858">
            <v>451</v>
          </cell>
          <cell r="D858">
            <v>411</v>
          </cell>
          <cell r="E858">
            <v>466</v>
          </cell>
          <cell r="F858">
            <v>487</v>
          </cell>
        </row>
        <row r="859">
          <cell r="A859" t="str">
            <v>Powys</v>
          </cell>
          <cell r="B859">
            <v>252</v>
          </cell>
          <cell r="C859">
            <v>221</v>
          </cell>
          <cell r="D859">
            <v>245</v>
          </cell>
          <cell r="E859">
            <v>258</v>
          </cell>
          <cell r="F859">
            <v>289</v>
          </cell>
        </row>
        <row r="860">
          <cell r="A860" t="str">
            <v>Ceredigion</v>
          </cell>
          <cell r="B860">
            <v>141</v>
          </cell>
          <cell r="C860">
            <v>104</v>
          </cell>
          <cell r="D860">
            <v>113</v>
          </cell>
          <cell r="E860">
            <v>154</v>
          </cell>
          <cell r="F860">
            <v>136</v>
          </cell>
        </row>
        <row r="861">
          <cell r="A861" t="str">
            <v>Pembrokeshire</v>
          </cell>
          <cell r="B861">
            <v>311</v>
          </cell>
          <cell r="C861">
            <v>310</v>
          </cell>
          <cell r="D861">
            <v>284</v>
          </cell>
          <cell r="E861">
            <v>355</v>
          </cell>
          <cell r="F861">
            <v>381</v>
          </cell>
        </row>
        <row r="862">
          <cell r="A862" t="str">
            <v>Carmarthenshire</v>
          </cell>
          <cell r="B862">
            <v>465</v>
          </cell>
          <cell r="C862">
            <v>477</v>
          </cell>
          <cell r="D862">
            <v>464</v>
          </cell>
          <cell r="E862">
            <v>551</v>
          </cell>
          <cell r="F862">
            <v>519</v>
          </cell>
        </row>
        <row r="863">
          <cell r="A863" t="str">
            <v>Swansea</v>
          </cell>
          <cell r="B863">
            <v>869</v>
          </cell>
          <cell r="C863">
            <v>765</v>
          </cell>
          <cell r="D863">
            <v>770</v>
          </cell>
          <cell r="E863">
            <v>919</v>
          </cell>
          <cell r="F863">
            <v>874</v>
          </cell>
        </row>
        <row r="864">
          <cell r="A864" t="str">
            <v>Neath Port Talbot</v>
          </cell>
          <cell r="B864">
            <v>534</v>
          </cell>
          <cell r="C864">
            <v>477</v>
          </cell>
          <cell r="D864">
            <v>548</v>
          </cell>
          <cell r="E864">
            <v>653</v>
          </cell>
          <cell r="F864">
            <v>608</v>
          </cell>
        </row>
        <row r="865">
          <cell r="A865" t="str">
            <v>Bridgend</v>
          </cell>
          <cell r="B865">
            <v>542</v>
          </cell>
          <cell r="C865">
            <v>535</v>
          </cell>
          <cell r="D865">
            <v>522</v>
          </cell>
          <cell r="E865">
            <v>547</v>
          </cell>
          <cell r="F865">
            <v>598</v>
          </cell>
        </row>
        <row r="866">
          <cell r="A866" t="str">
            <v>The Vale of Glamorgan</v>
          </cell>
          <cell r="B866">
            <v>402</v>
          </cell>
          <cell r="C866">
            <v>322</v>
          </cell>
          <cell r="D866">
            <v>308</v>
          </cell>
          <cell r="E866">
            <v>429</v>
          </cell>
          <cell r="F866">
            <v>396</v>
          </cell>
        </row>
        <row r="867">
          <cell r="A867" t="str">
            <v>Cardiff</v>
          </cell>
          <cell r="B867">
            <v>1555</v>
          </cell>
          <cell r="C867">
            <v>1321</v>
          </cell>
          <cell r="D867">
            <v>1397</v>
          </cell>
          <cell r="E867">
            <v>1564</v>
          </cell>
          <cell r="F867">
            <v>1474</v>
          </cell>
        </row>
        <row r="868">
          <cell r="A868" t="str">
            <v>Rhondda, Cynon, Taff</v>
          </cell>
          <cell r="B868">
            <v>883</v>
          </cell>
          <cell r="C868">
            <v>815</v>
          </cell>
          <cell r="D868">
            <v>868</v>
          </cell>
          <cell r="E868">
            <v>1037</v>
          </cell>
          <cell r="F868">
            <v>982</v>
          </cell>
        </row>
        <row r="869">
          <cell r="A869" t="str">
            <v>Merthyr Tydfil</v>
          </cell>
          <cell r="B869">
            <v>230</v>
          </cell>
          <cell r="C869">
            <v>209</v>
          </cell>
          <cell r="D869">
            <v>231</v>
          </cell>
          <cell r="E869">
            <v>239</v>
          </cell>
          <cell r="F869">
            <v>286</v>
          </cell>
        </row>
        <row r="870">
          <cell r="A870" t="str">
            <v>Caerphilly</v>
          </cell>
          <cell r="B870">
            <v>767</v>
          </cell>
          <cell r="C870">
            <v>698</v>
          </cell>
          <cell r="D870">
            <v>698</v>
          </cell>
          <cell r="E870">
            <v>829</v>
          </cell>
          <cell r="F870">
            <v>808</v>
          </cell>
        </row>
        <row r="871">
          <cell r="A871" t="str">
            <v>Blaenau Gwent</v>
          </cell>
          <cell r="B871">
            <v>349</v>
          </cell>
          <cell r="C871">
            <v>314</v>
          </cell>
          <cell r="D871">
            <v>349</v>
          </cell>
          <cell r="E871">
            <v>431</v>
          </cell>
          <cell r="F871">
            <v>380</v>
          </cell>
        </row>
        <row r="872">
          <cell r="A872" t="str">
            <v>Torfaen</v>
          </cell>
          <cell r="B872">
            <v>399</v>
          </cell>
          <cell r="C872">
            <v>298</v>
          </cell>
          <cell r="D872">
            <v>369</v>
          </cell>
          <cell r="E872">
            <v>413</v>
          </cell>
          <cell r="F872">
            <v>417</v>
          </cell>
        </row>
        <row r="873">
          <cell r="A873" t="str">
            <v>Monmouthshire</v>
          </cell>
          <cell r="B873">
            <v>202</v>
          </cell>
          <cell r="C873">
            <v>189</v>
          </cell>
          <cell r="D873">
            <v>201</v>
          </cell>
          <cell r="E873">
            <v>243</v>
          </cell>
          <cell r="F873">
            <v>234</v>
          </cell>
        </row>
        <row r="874">
          <cell r="A874" t="str">
            <v>Newport</v>
          </cell>
          <cell r="B874">
            <v>670</v>
          </cell>
          <cell r="C874">
            <v>648</v>
          </cell>
          <cell r="D874">
            <v>610</v>
          </cell>
          <cell r="E874">
            <v>763</v>
          </cell>
          <cell r="F874">
            <v>714</v>
          </cell>
        </row>
        <row r="875">
          <cell r="A875" t="str">
            <v>Aberdeen City</v>
          </cell>
          <cell r="B875">
            <v>587</v>
          </cell>
          <cell r="C875">
            <v>620</v>
          </cell>
          <cell r="D875">
            <v>680</v>
          </cell>
          <cell r="E875">
            <v>681</v>
          </cell>
          <cell r="F875">
            <v>614</v>
          </cell>
        </row>
        <row r="876">
          <cell r="A876" t="str">
            <v>Aberdeenshire</v>
          </cell>
          <cell r="B876">
            <v>487</v>
          </cell>
          <cell r="C876">
            <v>349</v>
          </cell>
          <cell r="D876">
            <v>404</v>
          </cell>
          <cell r="E876">
            <v>412</v>
          </cell>
          <cell r="F876">
            <v>361</v>
          </cell>
        </row>
        <row r="877">
          <cell r="A877" t="str">
            <v>Angus</v>
          </cell>
          <cell r="B877">
            <v>316</v>
          </cell>
          <cell r="C877">
            <v>324</v>
          </cell>
          <cell r="D877">
            <v>353</v>
          </cell>
          <cell r="E877">
            <v>479</v>
          </cell>
          <cell r="F877">
            <v>348</v>
          </cell>
        </row>
        <row r="878">
          <cell r="A878" t="str">
            <v>Argyll and Bute</v>
          </cell>
          <cell r="B878">
            <v>234</v>
          </cell>
          <cell r="C878">
            <v>186</v>
          </cell>
          <cell r="D878">
            <v>221</v>
          </cell>
          <cell r="E878">
            <v>272</v>
          </cell>
          <cell r="F878">
            <v>213</v>
          </cell>
        </row>
        <row r="879">
          <cell r="A879" t="str">
            <v>Clackmannanshire</v>
          </cell>
          <cell r="B879">
            <v>264</v>
          </cell>
          <cell r="C879">
            <v>217</v>
          </cell>
          <cell r="D879">
            <v>252</v>
          </cell>
          <cell r="E879">
            <v>297</v>
          </cell>
          <cell r="F879">
            <v>255</v>
          </cell>
        </row>
        <row r="880">
          <cell r="A880" t="str">
            <v>Dumfries and Galloway</v>
          </cell>
          <cell r="B880">
            <v>492</v>
          </cell>
          <cell r="C880">
            <v>361</v>
          </cell>
          <cell r="D880">
            <v>427</v>
          </cell>
          <cell r="E880">
            <v>550</v>
          </cell>
          <cell r="F880">
            <v>409</v>
          </cell>
        </row>
        <row r="881">
          <cell r="A881" t="str">
            <v>Dundee City</v>
          </cell>
          <cell r="B881">
            <v>646</v>
          </cell>
          <cell r="C881">
            <v>606</v>
          </cell>
          <cell r="D881">
            <v>929</v>
          </cell>
          <cell r="E881">
            <v>745</v>
          </cell>
          <cell r="F881">
            <v>670</v>
          </cell>
        </row>
        <row r="882">
          <cell r="A882" t="str">
            <v>East Ayrshire</v>
          </cell>
          <cell r="B882">
            <v>566</v>
          </cell>
          <cell r="C882">
            <v>453</v>
          </cell>
          <cell r="D882">
            <v>585</v>
          </cell>
          <cell r="E882">
            <v>907</v>
          </cell>
          <cell r="F882">
            <v>634</v>
          </cell>
        </row>
        <row r="883">
          <cell r="A883" t="str">
            <v>East Dunbartonshire</v>
          </cell>
          <cell r="B883">
            <v>236</v>
          </cell>
          <cell r="C883">
            <v>214</v>
          </cell>
          <cell r="D883">
            <v>248</v>
          </cell>
          <cell r="E883">
            <v>302</v>
          </cell>
          <cell r="F883">
            <v>283</v>
          </cell>
        </row>
        <row r="884">
          <cell r="A884" t="str">
            <v>East Lothian</v>
          </cell>
          <cell r="B884">
            <v>283</v>
          </cell>
          <cell r="C884">
            <v>253</v>
          </cell>
          <cell r="D884">
            <v>301</v>
          </cell>
          <cell r="E884">
            <v>326</v>
          </cell>
          <cell r="F884">
            <v>263</v>
          </cell>
        </row>
        <row r="885">
          <cell r="A885" t="str">
            <v>East Renfrewshire</v>
          </cell>
          <cell r="B885">
            <v>232</v>
          </cell>
          <cell r="C885">
            <v>187</v>
          </cell>
          <cell r="D885">
            <v>209</v>
          </cell>
          <cell r="E885">
            <v>282</v>
          </cell>
          <cell r="F885">
            <v>277</v>
          </cell>
        </row>
        <row r="886">
          <cell r="A886" t="str">
            <v>Edinburgh, City of</v>
          </cell>
          <cell r="B886">
            <v>1778</v>
          </cell>
          <cell r="C886">
            <v>1523</v>
          </cell>
          <cell r="D886">
            <v>1667</v>
          </cell>
          <cell r="E886">
            <v>1894</v>
          </cell>
          <cell r="F886">
            <v>1651</v>
          </cell>
        </row>
        <row r="887">
          <cell r="A887" t="str">
            <v>Eilean Siar</v>
          </cell>
          <cell r="B887">
            <v>72</v>
          </cell>
          <cell r="C887">
            <v>38</v>
          </cell>
          <cell r="D887">
            <v>48</v>
          </cell>
          <cell r="E887">
            <v>67</v>
          </cell>
          <cell r="F887">
            <v>55</v>
          </cell>
        </row>
        <row r="888">
          <cell r="A888" t="str">
            <v>Falkirk</v>
          </cell>
          <cell r="B888">
            <v>607</v>
          </cell>
          <cell r="C888">
            <v>597</v>
          </cell>
          <cell r="D888">
            <v>660</v>
          </cell>
          <cell r="E888">
            <v>699</v>
          </cell>
          <cell r="F888">
            <v>642</v>
          </cell>
        </row>
        <row r="889">
          <cell r="A889" t="str">
            <v>Fife</v>
          </cell>
          <cell r="B889">
            <v>1337</v>
          </cell>
          <cell r="C889">
            <v>1311</v>
          </cell>
          <cell r="D889">
            <v>1507</v>
          </cell>
          <cell r="E889">
            <v>2095</v>
          </cell>
          <cell r="F889">
            <v>1554</v>
          </cell>
        </row>
        <row r="890">
          <cell r="A890" t="str">
            <v>Glasgow City</v>
          </cell>
          <cell r="B890">
            <v>3199</v>
          </cell>
          <cell r="C890">
            <v>2982</v>
          </cell>
          <cell r="D890">
            <v>3475</v>
          </cell>
          <cell r="E890">
            <v>3949</v>
          </cell>
          <cell r="F890">
            <v>3729</v>
          </cell>
        </row>
        <row r="891">
          <cell r="A891" t="str">
            <v>Highland</v>
          </cell>
          <cell r="B891">
            <v>492</v>
          </cell>
          <cell r="C891">
            <v>489</v>
          </cell>
          <cell r="D891">
            <v>478</v>
          </cell>
          <cell r="E891">
            <v>481</v>
          </cell>
          <cell r="F891">
            <v>470</v>
          </cell>
        </row>
        <row r="892">
          <cell r="A892" t="str">
            <v>Inverclyde</v>
          </cell>
          <cell r="B892">
            <v>407</v>
          </cell>
          <cell r="C892">
            <v>373</v>
          </cell>
          <cell r="D892">
            <v>393</v>
          </cell>
          <cell r="E892">
            <v>602</v>
          </cell>
          <cell r="F892">
            <v>413</v>
          </cell>
        </row>
        <row r="893">
          <cell r="A893" t="str">
            <v>Midlothian</v>
          </cell>
          <cell r="B893">
            <v>258</v>
          </cell>
          <cell r="C893">
            <v>261</v>
          </cell>
          <cell r="D893">
            <v>314</v>
          </cell>
          <cell r="E893">
            <v>324</v>
          </cell>
          <cell r="F893">
            <v>313</v>
          </cell>
        </row>
        <row r="894">
          <cell r="A894" t="str">
            <v>Moray</v>
          </cell>
          <cell r="B894">
            <v>273</v>
          </cell>
          <cell r="C894">
            <v>249</v>
          </cell>
          <cell r="D894">
            <v>252</v>
          </cell>
          <cell r="E894">
            <v>277</v>
          </cell>
          <cell r="F894">
            <v>237</v>
          </cell>
        </row>
        <row r="895">
          <cell r="A895" t="str">
            <v>North Ayrshire</v>
          </cell>
          <cell r="B895">
            <v>803</v>
          </cell>
          <cell r="C895">
            <v>657</v>
          </cell>
          <cell r="D895">
            <v>718</v>
          </cell>
          <cell r="E895">
            <v>1074</v>
          </cell>
          <cell r="F895">
            <v>835</v>
          </cell>
        </row>
        <row r="896">
          <cell r="A896" t="str">
            <v>North Lanarkshire</v>
          </cell>
          <cell r="B896">
            <v>1490</v>
          </cell>
          <cell r="C896">
            <v>1506</v>
          </cell>
          <cell r="D896">
            <v>1679</v>
          </cell>
          <cell r="E896">
            <v>2062</v>
          </cell>
          <cell r="F896">
            <v>1716</v>
          </cell>
        </row>
        <row r="897">
          <cell r="A897" t="str">
            <v>Orkney Islands</v>
          </cell>
          <cell r="B897">
            <v>27</v>
          </cell>
          <cell r="C897">
            <v>21</v>
          </cell>
          <cell r="D897">
            <v>32</v>
          </cell>
          <cell r="E897">
            <v>30</v>
          </cell>
          <cell r="F897">
            <v>14</v>
          </cell>
        </row>
        <row r="898">
          <cell r="A898" t="str">
            <v>Perth and Kinross</v>
          </cell>
          <cell r="B898">
            <v>366</v>
          </cell>
          <cell r="C898">
            <v>334</v>
          </cell>
          <cell r="D898">
            <v>401</v>
          </cell>
          <cell r="E898">
            <v>420</v>
          </cell>
          <cell r="F898">
            <v>387</v>
          </cell>
        </row>
        <row r="899">
          <cell r="A899" t="str">
            <v>Renfrewshire</v>
          </cell>
          <cell r="B899">
            <v>798</v>
          </cell>
          <cell r="C899">
            <v>679</v>
          </cell>
          <cell r="D899">
            <v>854</v>
          </cell>
          <cell r="E899">
            <v>972</v>
          </cell>
          <cell r="F899">
            <v>871</v>
          </cell>
        </row>
        <row r="900">
          <cell r="A900" t="str">
            <v>Scottish Borders</v>
          </cell>
          <cell r="B900">
            <v>293</v>
          </cell>
          <cell r="C900">
            <v>255</v>
          </cell>
          <cell r="D900">
            <v>283</v>
          </cell>
          <cell r="E900">
            <v>371</v>
          </cell>
          <cell r="F900">
            <v>298</v>
          </cell>
        </row>
        <row r="901">
          <cell r="A901" t="str">
            <v>Shetland Islands</v>
          </cell>
          <cell r="B901">
            <v>39</v>
          </cell>
          <cell r="C901">
            <v>36</v>
          </cell>
          <cell r="D901">
            <v>35</v>
          </cell>
          <cell r="E901">
            <v>28</v>
          </cell>
          <cell r="F901">
            <v>28</v>
          </cell>
        </row>
        <row r="902">
          <cell r="A902" t="str">
            <v>South Ayrshire</v>
          </cell>
          <cell r="B902">
            <v>445</v>
          </cell>
          <cell r="C902">
            <v>354</v>
          </cell>
          <cell r="D902">
            <v>396</v>
          </cell>
          <cell r="E902">
            <v>536</v>
          </cell>
          <cell r="F902">
            <v>465</v>
          </cell>
        </row>
        <row r="903">
          <cell r="A903" t="str">
            <v>South Lanarkshire</v>
          </cell>
          <cell r="B903">
            <v>1197</v>
          </cell>
          <cell r="C903">
            <v>1155</v>
          </cell>
          <cell r="D903">
            <v>1338</v>
          </cell>
          <cell r="E903">
            <v>1464</v>
          </cell>
          <cell r="F903">
            <v>1383</v>
          </cell>
        </row>
        <row r="904">
          <cell r="A904" t="str">
            <v>Stirling</v>
          </cell>
          <cell r="B904">
            <v>262</v>
          </cell>
          <cell r="C904">
            <v>245</v>
          </cell>
          <cell r="D904">
            <v>301</v>
          </cell>
          <cell r="E904">
            <v>321</v>
          </cell>
          <cell r="F904">
            <v>272</v>
          </cell>
        </row>
        <row r="905">
          <cell r="A905" t="str">
            <v>West Dunbartonshire</v>
          </cell>
          <cell r="B905">
            <v>498</v>
          </cell>
          <cell r="C905">
            <v>417</v>
          </cell>
          <cell r="D905">
            <v>469</v>
          </cell>
          <cell r="E905">
            <v>582</v>
          </cell>
          <cell r="F905">
            <v>513</v>
          </cell>
        </row>
        <row r="906">
          <cell r="A906" t="str">
            <v>West Lothian</v>
          </cell>
          <cell r="B906">
            <v>713</v>
          </cell>
          <cell r="C906">
            <v>635</v>
          </cell>
          <cell r="D906">
            <v>695</v>
          </cell>
          <cell r="E906">
            <v>777</v>
          </cell>
          <cell r="F906">
            <v>738</v>
          </cell>
        </row>
        <row r="907">
          <cell r="A907" t="str">
            <v>Antrim</v>
          </cell>
          <cell r="B907">
            <v>145</v>
          </cell>
          <cell r="C907">
            <v>157</v>
          </cell>
          <cell r="D907">
            <v>147</v>
          </cell>
          <cell r="E907">
            <v>187</v>
          </cell>
          <cell r="F907">
            <v>172</v>
          </cell>
        </row>
        <row r="908">
          <cell r="A908" t="str">
            <v>Ards</v>
          </cell>
          <cell r="B908">
            <v>181</v>
          </cell>
          <cell r="C908">
            <v>218</v>
          </cell>
          <cell r="D908">
            <v>198</v>
          </cell>
          <cell r="E908">
            <v>235</v>
          </cell>
          <cell r="F908">
            <v>250</v>
          </cell>
        </row>
        <row r="909">
          <cell r="A909" t="str">
            <v>Armagh</v>
          </cell>
          <cell r="B909">
            <v>184</v>
          </cell>
          <cell r="C909">
            <v>172</v>
          </cell>
          <cell r="D909">
            <v>205</v>
          </cell>
          <cell r="E909">
            <v>205</v>
          </cell>
          <cell r="F909">
            <v>195</v>
          </cell>
        </row>
        <row r="910">
          <cell r="A910" t="str">
            <v>Ballymena</v>
          </cell>
          <cell r="B910">
            <v>192</v>
          </cell>
          <cell r="C910">
            <v>169</v>
          </cell>
          <cell r="D910">
            <v>183</v>
          </cell>
          <cell r="E910">
            <v>245</v>
          </cell>
          <cell r="F910">
            <v>189</v>
          </cell>
        </row>
        <row r="911">
          <cell r="A911" t="str">
            <v>Ballymoney</v>
          </cell>
          <cell r="B911">
            <v>87</v>
          </cell>
          <cell r="C911">
            <v>77</v>
          </cell>
          <cell r="D911">
            <v>98</v>
          </cell>
          <cell r="E911">
            <v>126</v>
          </cell>
          <cell r="F911">
            <v>115</v>
          </cell>
        </row>
        <row r="912">
          <cell r="A912" t="str">
            <v>Banbridge</v>
          </cell>
          <cell r="B912">
            <v>131</v>
          </cell>
          <cell r="C912">
            <v>105</v>
          </cell>
          <cell r="D912">
            <v>133</v>
          </cell>
          <cell r="E912">
            <v>155</v>
          </cell>
          <cell r="F912">
            <v>172</v>
          </cell>
        </row>
        <row r="913">
          <cell r="A913" t="str">
            <v>Belfast</v>
          </cell>
          <cell r="B913">
            <v>1313</v>
          </cell>
          <cell r="C913">
            <v>1304</v>
          </cell>
          <cell r="D913">
            <v>1408</v>
          </cell>
          <cell r="E913">
            <v>1517</v>
          </cell>
          <cell r="F913">
            <v>1547</v>
          </cell>
        </row>
        <row r="914">
          <cell r="A914" t="str">
            <v>Carrickfergus</v>
          </cell>
          <cell r="B914">
            <v>123</v>
          </cell>
          <cell r="C914">
            <v>114</v>
          </cell>
          <cell r="D914">
            <v>122</v>
          </cell>
          <cell r="E914">
            <v>159</v>
          </cell>
          <cell r="F914">
            <v>142</v>
          </cell>
        </row>
        <row r="915">
          <cell r="A915" t="str">
            <v>Castlereagh</v>
          </cell>
          <cell r="B915">
            <v>152</v>
          </cell>
          <cell r="C915">
            <v>154</v>
          </cell>
          <cell r="D915">
            <v>174</v>
          </cell>
          <cell r="E915">
            <v>211</v>
          </cell>
          <cell r="F915">
            <v>221</v>
          </cell>
        </row>
        <row r="916">
          <cell r="A916" t="str">
            <v>Coleraine</v>
          </cell>
          <cell r="B916">
            <v>173</v>
          </cell>
          <cell r="C916">
            <v>176</v>
          </cell>
          <cell r="D916">
            <v>205</v>
          </cell>
          <cell r="E916">
            <v>242</v>
          </cell>
          <cell r="F916">
            <v>194</v>
          </cell>
        </row>
        <row r="917">
          <cell r="A917" t="str">
            <v>Cookstown</v>
          </cell>
          <cell r="B917">
            <v>112</v>
          </cell>
          <cell r="C917">
            <v>87</v>
          </cell>
          <cell r="D917">
            <v>126</v>
          </cell>
          <cell r="E917">
            <v>191</v>
          </cell>
          <cell r="F917">
            <v>142</v>
          </cell>
        </row>
        <row r="918">
          <cell r="A918" t="str">
            <v>Craigavon</v>
          </cell>
          <cell r="B918">
            <v>382</v>
          </cell>
          <cell r="C918">
            <v>299</v>
          </cell>
          <cell r="D918">
            <v>340</v>
          </cell>
          <cell r="E918">
            <v>373</v>
          </cell>
          <cell r="F918">
            <v>390</v>
          </cell>
        </row>
        <row r="919">
          <cell r="A919" t="str">
            <v>Derry</v>
          </cell>
          <cell r="B919">
            <v>525</v>
          </cell>
          <cell r="C919">
            <v>474</v>
          </cell>
          <cell r="D919">
            <v>623</v>
          </cell>
          <cell r="E919">
            <v>663</v>
          </cell>
          <cell r="F919">
            <v>709</v>
          </cell>
        </row>
        <row r="920">
          <cell r="A920" t="str">
            <v>Down</v>
          </cell>
          <cell r="B920">
            <v>224</v>
          </cell>
          <cell r="C920">
            <v>249</v>
          </cell>
          <cell r="D920">
            <v>257</v>
          </cell>
          <cell r="E920">
            <v>269</v>
          </cell>
          <cell r="F920">
            <v>323</v>
          </cell>
        </row>
        <row r="921">
          <cell r="A921" t="str">
            <v>Dungannon</v>
          </cell>
          <cell r="B921">
            <v>187</v>
          </cell>
          <cell r="C921">
            <v>148</v>
          </cell>
          <cell r="D921">
            <v>189</v>
          </cell>
          <cell r="E921">
            <v>213</v>
          </cell>
          <cell r="F921">
            <v>209</v>
          </cell>
        </row>
        <row r="922">
          <cell r="A922" t="str">
            <v>Fermanagh</v>
          </cell>
          <cell r="B922">
            <v>156</v>
          </cell>
          <cell r="C922">
            <v>137</v>
          </cell>
          <cell r="D922">
            <v>218</v>
          </cell>
          <cell r="E922">
            <v>262</v>
          </cell>
          <cell r="F922">
            <v>220</v>
          </cell>
        </row>
        <row r="923">
          <cell r="A923" t="str">
            <v>Larne</v>
          </cell>
          <cell r="B923">
            <v>98</v>
          </cell>
          <cell r="C923">
            <v>94</v>
          </cell>
          <cell r="D923">
            <v>106</v>
          </cell>
          <cell r="E923">
            <v>142</v>
          </cell>
          <cell r="F923">
            <v>124</v>
          </cell>
        </row>
        <row r="924">
          <cell r="A924" t="str">
            <v>Limavady</v>
          </cell>
          <cell r="B924">
            <v>132</v>
          </cell>
          <cell r="C924">
            <v>128</v>
          </cell>
          <cell r="D924">
            <v>170</v>
          </cell>
          <cell r="E924">
            <v>181</v>
          </cell>
          <cell r="F924">
            <v>152</v>
          </cell>
        </row>
        <row r="925">
          <cell r="A925" t="str">
            <v>Lisburn</v>
          </cell>
          <cell r="B925">
            <v>334</v>
          </cell>
          <cell r="C925">
            <v>354</v>
          </cell>
          <cell r="D925">
            <v>407</v>
          </cell>
          <cell r="E925">
            <v>446</v>
          </cell>
          <cell r="F925">
            <v>478</v>
          </cell>
        </row>
        <row r="926">
          <cell r="A926" t="str">
            <v>Magherafelt</v>
          </cell>
          <cell r="B926">
            <v>151</v>
          </cell>
          <cell r="C926">
            <v>121</v>
          </cell>
          <cell r="D926">
            <v>147</v>
          </cell>
          <cell r="E926">
            <v>176</v>
          </cell>
          <cell r="F926">
            <v>145</v>
          </cell>
        </row>
        <row r="927">
          <cell r="A927" t="str">
            <v>Moyle</v>
          </cell>
          <cell r="B927">
            <v>51</v>
          </cell>
          <cell r="C927">
            <v>55</v>
          </cell>
          <cell r="D927">
            <v>62</v>
          </cell>
          <cell r="E927">
            <v>64</v>
          </cell>
          <cell r="F927">
            <v>59</v>
          </cell>
        </row>
        <row r="928">
          <cell r="A928" t="str">
            <v>Newry and Mourne</v>
          </cell>
          <cell r="B928">
            <v>291</v>
          </cell>
          <cell r="C928">
            <v>289</v>
          </cell>
          <cell r="D928">
            <v>337</v>
          </cell>
          <cell r="E928">
            <v>351</v>
          </cell>
          <cell r="F928">
            <v>426</v>
          </cell>
        </row>
        <row r="929">
          <cell r="A929" t="str">
            <v>Newtownabbey</v>
          </cell>
          <cell r="B929">
            <v>259</v>
          </cell>
          <cell r="C929">
            <v>264</v>
          </cell>
          <cell r="D929">
            <v>266</v>
          </cell>
          <cell r="E929">
            <v>320</v>
          </cell>
          <cell r="F929">
            <v>300</v>
          </cell>
        </row>
        <row r="930">
          <cell r="A930" t="str">
            <v>North Down</v>
          </cell>
          <cell r="B930">
            <v>233</v>
          </cell>
          <cell r="C930">
            <v>189</v>
          </cell>
          <cell r="D930">
            <v>198</v>
          </cell>
          <cell r="E930">
            <v>235</v>
          </cell>
          <cell r="F930">
            <v>225</v>
          </cell>
        </row>
        <row r="931">
          <cell r="A931" t="str">
            <v>Omagh</v>
          </cell>
          <cell r="B931">
            <v>150</v>
          </cell>
          <cell r="C931">
            <v>134</v>
          </cell>
          <cell r="D931">
            <v>178</v>
          </cell>
          <cell r="E931">
            <v>218</v>
          </cell>
          <cell r="F931">
            <v>217</v>
          </cell>
        </row>
        <row r="932">
          <cell r="A932" t="str">
            <v>Strabane</v>
          </cell>
          <cell r="B932">
            <v>160</v>
          </cell>
          <cell r="C932">
            <v>173</v>
          </cell>
          <cell r="D932">
            <v>186</v>
          </cell>
          <cell r="E932">
            <v>184</v>
          </cell>
          <cell r="F932">
            <v>200</v>
          </cell>
        </row>
        <row r="933">
          <cell r="A933" t="str">
            <v>Darlington</v>
          </cell>
          <cell r="B933">
            <v>502</v>
          </cell>
          <cell r="C933">
            <v>420</v>
          </cell>
          <cell r="D933">
            <v>432</v>
          </cell>
          <cell r="E933">
            <v>468</v>
          </cell>
          <cell r="F933">
            <v>486</v>
          </cell>
        </row>
        <row r="934">
          <cell r="A934" t="str">
            <v>County Durham</v>
          </cell>
          <cell r="B934">
            <v>1950</v>
          </cell>
          <cell r="C934">
            <v>1607</v>
          </cell>
          <cell r="D934">
            <v>1747</v>
          </cell>
          <cell r="E934">
            <v>1946</v>
          </cell>
          <cell r="F934">
            <v>1886</v>
          </cell>
        </row>
        <row r="935">
          <cell r="A935" t="str">
            <v>Hartlepool</v>
          </cell>
          <cell r="B935">
            <v>583</v>
          </cell>
          <cell r="C935">
            <v>473</v>
          </cell>
          <cell r="D935">
            <v>496</v>
          </cell>
          <cell r="E935">
            <v>572</v>
          </cell>
          <cell r="F935">
            <v>544</v>
          </cell>
        </row>
        <row r="936">
          <cell r="A936" t="str">
            <v>Middlesbrough</v>
          </cell>
          <cell r="B936">
            <v>866</v>
          </cell>
          <cell r="C936">
            <v>688</v>
          </cell>
          <cell r="D936">
            <v>816</v>
          </cell>
          <cell r="E936">
            <v>952</v>
          </cell>
          <cell r="F936">
            <v>835</v>
          </cell>
        </row>
        <row r="937">
          <cell r="A937" t="str">
            <v>Northumberland</v>
          </cell>
          <cell r="B937">
            <v>1007</v>
          </cell>
          <cell r="C937">
            <v>837</v>
          </cell>
          <cell r="D937">
            <v>951</v>
          </cell>
          <cell r="E937">
            <v>1078</v>
          </cell>
          <cell r="F937">
            <v>1029</v>
          </cell>
        </row>
        <row r="938">
          <cell r="A938" t="str">
            <v>Redcar and Cleveland</v>
          </cell>
          <cell r="B938">
            <v>635</v>
          </cell>
          <cell r="C938">
            <v>515</v>
          </cell>
          <cell r="D938">
            <v>603</v>
          </cell>
          <cell r="E938">
            <v>725</v>
          </cell>
          <cell r="F938">
            <v>662</v>
          </cell>
        </row>
        <row r="939">
          <cell r="A939" t="str">
            <v>Stockton-on-Tees</v>
          </cell>
          <cell r="B939">
            <v>836</v>
          </cell>
          <cell r="C939">
            <v>717</v>
          </cell>
          <cell r="D939">
            <v>774</v>
          </cell>
          <cell r="E939">
            <v>931</v>
          </cell>
          <cell r="F939">
            <v>931</v>
          </cell>
        </row>
        <row r="940">
          <cell r="A940" t="str">
            <v>Gateshead</v>
          </cell>
          <cell r="B940">
            <v>896</v>
          </cell>
          <cell r="C940">
            <v>710</v>
          </cell>
          <cell r="D940">
            <v>783</v>
          </cell>
          <cell r="E940">
            <v>897</v>
          </cell>
          <cell r="F940">
            <v>911</v>
          </cell>
        </row>
        <row r="941">
          <cell r="A941" t="str">
            <v>Newcastle upon Tyne</v>
          </cell>
          <cell r="B941">
            <v>1367</v>
          </cell>
          <cell r="C941">
            <v>1128</v>
          </cell>
          <cell r="D941">
            <v>1303</v>
          </cell>
          <cell r="E941">
            <v>1381</v>
          </cell>
          <cell r="F941">
            <v>1358</v>
          </cell>
        </row>
        <row r="942">
          <cell r="A942" t="str">
            <v>North Tyneside</v>
          </cell>
          <cell r="B942">
            <v>935</v>
          </cell>
          <cell r="C942">
            <v>732</v>
          </cell>
          <cell r="D942">
            <v>819</v>
          </cell>
          <cell r="E942">
            <v>924</v>
          </cell>
          <cell r="F942">
            <v>927</v>
          </cell>
        </row>
        <row r="943">
          <cell r="A943" t="str">
            <v>South Tyneside</v>
          </cell>
          <cell r="B943">
            <v>810</v>
          </cell>
          <cell r="C943">
            <v>744</v>
          </cell>
          <cell r="D943">
            <v>782</v>
          </cell>
          <cell r="E943">
            <v>908</v>
          </cell>
          <cell r="F943">
            <v>894</v>
          </cell>
        </row>
        <row r="944">
          <cell r="A944" t="str">
            <v>Sunderland</v>
          </cell>
          <cell r="B944">
            <v>1471</v>
          </cell>
          <cell r="C944">
            <v>1222</v>
          </cell>
          <cell r="D944">
            <v>1206</v>
          </cell>
          <cell r="E944">
            <v>1442</v>
          </cell>
          <cell r="F944">
            <v>1470</v>
          </cell>
        </row>
        <row r="945">
          <cell r="A945" t="str">
            <v>Blackburn with Darwen</v>
          </cell>
          <cell r="B945">
            <v>661</v>
          </cell>
          <cell r="C945">
            <v>620</v>
          </cell>
          <cell r="D945">
            <v>573</v>
          </cell>
          <cell r="E945">
            <v>665</v>
          </cell>
          <cell r="F945">
            <v>636</v>
          </cell>
        </row>
        <row r="946">
          <cell r="A946" t="str">
            <v>Blackpool</v>
          </cell>
          <cell r="B946">
            <v>875</v>
          </cell>
          <cell r="C946">
            <v>681</v>
          </cell>
          <cell r="D946">
            <v>705</v>
          </cell>
          <cell r="E946">
            <v>740</v>
          </cell>
          <cell r="F946">
            <v>705</v>
          </cell>
        </row>
        <row r="947">
          <cell r="A947" t="str">
            <v>Cheshire East</v>
          </cell>
          <cell r="B947">
            <v>874</v>
          </cell>
          <cell r="C947">
            <v>770</v>
          </cell>
          <cell r="D947">
            <v>820</v>
          </cell>
          <cell r="E947">
            <v>853</v>
          </cell>
          <cell r="F947">
            <v>710</v>
          </cell>
        </row>
        <row r="948">
          <cell r="A948" t="str">
            <v>Cheshire West and Chester</v>
          </cell>
          <cell r="B948">
            <v>1043</v>
          </cell>
          <cell r="C948">
            <v>895</v>
          </cell>
          <cell r="D948">
            <v>994</v>
          </cell>
          <cell r="E948">
            <v>1041</v>
          </cell>
          <cell r="F948">
            <v>885</v>
          </cell>
        </row>
        <row r="949">
          <cell r="A949" t="str">
            <v>Halton</v>
          </cell>
          <cell r="B949">
            <v>557</v>
          </cell>
          <cell r="C949">
            <v>524</v>
          </cell>
          <cell r="D949">
            <v>587</v>
          </cell>
          <cell r="E949">
            <v>603</v>
          </cell>
          <cell r="F949">
            <v>599</v>
          </cell>
        </row>
        <row r="950">
          <cell r="A950" t="str">
            <v>Warrington</v>
          </cell>
          <cell r="B950">
            <v>494</v>
          </cell>
          <cell r="C950">
            <v>419</v>
          </cell>
          <cell r="D950">
            <v>425</v>
          </cell>
          <cell r="E950">
            <v>412</v>
          </cell>
          <cell r="F950">
            <v>443</v>
          </cell>
        </row>
        <row r="951">
          <cell r="A951" t="str">
            <v>Allerdale</v>
          </cell>
          <cell r="B951">
            <v>246</v>
          </cell>
          <cell r="C951">
            <v>235</v>
          </cell>
          <cell r="D951">
            <v>196</v>
          </cell>
          <cell r="E951">
            <v>248</v>
          </cell>
          <cell r="F951">
            <v>210</v>
          </cell>
        </row>
        <row r="952">
          <cell r="A952" t="str">
            <v>Barrow-in-Furness</v>
          </cell>
          <cell r="B952">
            <v>270</v>
          </cell>
          <cell r="C952">
            <v>226</v>
          </cell>
          <cell r="D952">
            <v>232</v>
          </cell>
          <cell r="E952">
            <v>244</v>
          </cell>
          <cell r="F952">
            <v>224</v>
          </cell>
        </row>
        <row r="953">
          <cell r="A953" t="str">
            <v>Carlisle</v>
          </cell>
          <cell r="B953">
            <v>378</v>
          </cell>
          <cell r="C953">
            <v>303</v>
          </cell>
          <cell r="D953">
            <v>270</v>
          </cell>
          <cell r="E953">
            <v>297</v>
          </cell>
          <cell r="F953">
            <v>327</v>
          </cell>
        </row>
        <row r="954">
          <cell r="A954" t="str">
            <v>Copeland</v>
          </cell>
          <cell r="B954">
            <v>212</v>
          </cell>
          <cell r="C954">
            <v>181</v>
          </cell>
          <cell r="D954">
            <v>189</v>
          </cell>
          <cell r="E954">
            <v>165</v>
          </cell>
          <cell r="F954">
            <v>183</v>
          </cell>
        </row>
        <row r="955">
          <cell r="A955" t="str">
            <v>Eden</v>
          </cell>
          <cell r="B955">
            <v>69</v>
          </cell>
          <cell r="C955">
            <v>66</v>
          </cell>
          <cell r="D955">
            <v>59</v>
          </cell>
          <cell r="E955">
            <v>67</v>
          </cell>
          <cell r="F955">
            <v>77</v>
          </cell>
        </row>
        <row r="956">
          <cell r="A956" t="str">
            <v>South Lakeland</v>
          </cell>
          <cell r="B956">
            <v>173</v>
          </cell>
          <cell r="C956">
            <v>123</v>
          </cell>
          <cell r="D956">
            <v>126</v>
          </cell>
          <cell r="E956">
            <v>129</v>
          </cell>
          <cell r="F956">
            <v>143</v>
          </cell>
        </row>
        <row r="957">
          <cell r="A957" t="str">
            <v>Bolton</v>
          </cell>
          <cell r="B957">
            <v>1298</v>
          </cell>
          <cell r="C957">
            <v>1084</v>
          </cell>
          <cell r="D957">
            <v>1120</v>
          </cell>
          <cell r="E957">
            <v>1032</v>
          </cell>
          <cell r="F957">
            <v>810</v>
          </cell>
        </row>
        <row r="958">
          <cell r="A958" t="str">
            <v>Bury</v>
          </cell>
          <cell r="B958">
            <v>714</v>
          </cell>
          <cell r="C958">
            <v>620</v>
          </cell>
          <cell r="D958">
            <v>665</v>
          </cell>
          <cell r="E958">
            <v>783</v>
          </cell>
          <cell r="F958">
            <v>545</v>
          </cell>
        </row>
        <row r="959">
          <cell r="A959" t="str">
            <v>Manchester</v>
          </cell>
          <cell r="B959">
            <v>2842</v>
          </cell>
          <cell r="C959">
            <v>2583</v>
          </cell>
          <cell r="D959">
            <v>2634</v>
          </cell>
          <cell r="E959">
            <v>2809</v>
          </cell>
          <cell r="F959">
            <v>2909</v>
          </cell>
        </row>
        <row r="960">
          <cell r="A960" t="str">
            <v>Oldham</v>
          </cell>
          <cell r="B960">
            <v>699</v>
          </cell>
          <cell r="C960">
            <v>677</v>
          </cell>
          <cell r="D960">
            <v>660</v>
          </cell>
          <cell r="E960">
            <v>702</v>
          </cell>
          <cell r="F960">
            <v>665</v>
          </cell>
        </row>
        <row r="961">
          <cell r="A961" t="str">
            <v>Rochdale</v>
          </cell>
          <cell r="B961">
            <v>1102</v>
          </cell>
          <cell r="C961">
            <v>915</v>
          </cell>
          <cell r="D961">
            <v>939</v>
          </cell>
          <cell r="E961">
            <v>1114</v>
          </cell>
          <cell r="F961">
            <v>1029</v>
          </cell>
        </row>
        <row r="962">
          <cell r="A962" t="str">
            <v>Salford</v>
          </cell>
          <cell r="B962">
            <v>1171</v>
          </cell>
          <cell r="C962">
            <v>1068</v>
          </cell>
          <cell r="D962">
            <v>1092</v>
          </cell>
          <cell r="E962">
            <v>1223</v>
          </cell>
          <cell r="F962">
            <v>975</v>
          </cell>
        </row>
        <row r="963">
          <cell r="A963" t="str">
            <v>Stockport</v>
          </cell>
          <cell r="B963">
            <v>936</v>
          </cell>
          <cell r="C963">
            <v>841</v>
          </cell>
          <cell r="D963">
            <v>855</v>
          </cell>
          <cell r="E963">
            <v>882</v>
          </cell>
          <cell r="F963">
            <v>907</v>
          </cell>
        </row>
        <row r="964">
          <cell r="A964" t="str">
            <v>Tameside</v>
          </cell>
          <cell r="B964">
            <v>841</v>
          </cell>
          <cell r="C964">
            <v>809</v>
          </cell>
          <cell r="D964">
            <v>781</v>
          </cell>
          <cell r="E964">
            <v>698</v>
          </cell>
          <cell r="F964">
            <v>578</v>
          </cell>
        </row>
        <row r="965">
          <cell r="A965" t="str">
            <v>Trafford</v>
          </cell>
          <cell r="B965">
            <v>689</v>
          </cell>
          <cell r="C965">
            <v>595</v>
          </cell>
          <cell r="D965">
            <v>652</v>
          </cell>
          <cell r="E965">
            <v>533</v>
          </cell>
          <cell r="F965">
            <v>500</v>
          </cell>
        </row>
        <row r="966">
          <cell r="A966" t="str">
            <v>Wigan</v>
          </cell>
          <cell r="B966">
            <v>1028</v>
          </cell>
          <cell r="C966">
            <v>875</v>
          </cell>
          <cell r="D966">
            <v>938</v>
          </cell>
          <cell r="E966">
            <v>979</v>
          </cell>
          <cell r="F966">
            <v>966</v>
          </cell>
        </row>
        <row r="967">
          <cell r="A967" t="str">
            <v>Burnley</v>
          </cell>
          <cell r="B967">
            <v>440</v>
          </cell>
          <cell r="C967">
            <v>424</v>
          </cell>
          <cell r="D967">
            <v>442</v>
          </cell>
          <cell r="E967">
            <v>466</v>
          </cell>
          <cell r="F967">
            <v>427</v>
          </cell>
        </row>
        <row r="968">
          <cell r="A968" t="str">
            <v>Chorley</v>
          </cell>
          <cell r="B968">
            <v>332</v>
          </cell>
          <cell r="C968">
            <v>271</v>
          </cell>
          <cell r="D968">
            <v>269</v>
          </cell>
          <cell r="E968">
            <v>329</v>
          </cell>
          <cell r="F968">
            <v>283</v>
          </cell>
        </row>
        <row r="969">
          <cell r="A969" t="str">
            <v>Fylde</v>
          </cell>
          <cell r="B969">
            <v>164</v>
          </cell>
          <cell r="C969">
            <v>159</v>
          </cell>
          <cell r="D969">
            <v>169</v>
          </cell>
          <cell r="E969">
            <v>172</v>
          </cell>
          <cell r="F969">
            <v>174</v>
          </cell>
        </row>
        <row r="970">
          <cell r="A970" t="str">
            <v>Hyndburn</v>
          </cell>
          <cell r="B970">
            <v>377</v>
          </cell>
          <cell r="C970">
            <v>301</v>
          </cell>
          <cell r="D970">
            <v>292</v>
          </cell>
          <cell r="E970">
            <v>356</v>
          </cell>
          <cell r="F970">
            <v>286</v>
          </cell>
        </row>
        <row r="971">
          <cell r="A971" t="str">
            <v>Lancaster</v>
          </cell>
          <cell r="B971">
            <v>433</v>
          </cell>
          <cell r="C971">
            <v>425</v>
          </cell>
          <cell r="D971">
            <v>432</v>
          </cell>
          <cell r="E971">
            <v>455</v>
          </cell>
          <cell r="F971">
            <v>394</v>
          </cell>
        </row>
        <row r="972">
          <cell r="A972" t="str">
            <v>Pendle</v>
          </cell>
          <cell r="B972">
            <v>323</v>
          </cell>
          <cell r="C972">
            <v>253</v>
          </cell>
          <cell r="D972">
            <v>315</v>
          </cell>
          <cell r="E972">
            <v>287</v>
          </cell>
          <cell r="F972">
            <v>297</v>
          </cell>
        </row>
        <row r="973">
          <cell r="A973" t="str">
            <v>Preston</v>
          </cell>
          <cell r="B973">
            <v>580</v>
          </cell>
          <cell r="C973">
            <v>514</v>
          </cell>
          <cell r="D973">
            <v>528</v>
          </cell>
          <cell r="E973">
            <v>534</v>
          </cell>
          <cell r="F973">
            <v>322</v>
          </cell>
        </row>
        <row r="974">
          <cell r="A974" t="str">
            <v>Ribble Valley</v>
          </cell>
          <cell r="B974">
            <v>88</v>
          </cell>
          <cell r="C974">
            <v>82</v>
          </cell>
          <cell r="D974">
            <v>68</v>
          </cell>
          <cell r="E974">
            <v>115</v>
          </cell>
          <cell r="F974">
            <v>85</v>
          </cell>
        </row>
        <row r="975">
          <cell r="A975" t="str">
            <v>Rossendale</v>
          </cell>
          <cell r="B975">
            <v>235</v>
          </cell>
          <cell r="C975">
            <v>226</v>
          </cell>
          <cell r="D975">
            <v>223</v>
          </cell>
          <cell r="E975">
            <v>226</v>
          </cell>
          <cell r="F975">
            <v>229</v>
          </cell>
        </row>
        <row r="976">
          <cell r="A976" t="str">
            <v>South Ribble</v>
          </cell>
          <cell r="B976">
            <v>272</v>
          </cell>
          <cell r="C976">
            <v>252</v>
          </cell>
          <cell r="D976">
            <v>237</v>
          </cell>
          <cell r="E976">
            <v>289</v>
          </cell>
          <cell r="F976">
            <v>197</v>
          </cell>
        </row>
        <row r="977">
          <cell r="A977" t="str">
            <v>West Lancashire</v>
          </cell>
          <cell r="B977">
            <v>358</v>
          </cell>
          <cell r="C977">
            <v>336</v>
          </cell>
          <cell r="D977">
            <v>315</v>
          </cell>
          <cell r="E977">
            <v>322</v>
          </cell>
          <cell r="F977">
            <v>342</v>
          </cell>
        </row>
        <row r="978">
          <cell r="A978" t="str">
            <v>Wyre</v>
          </cell>
          <cell r="B978">
            <v>272</v>
          </cell>
          <cell r="C978">
            <v>212</v>
          </cell>
          <cell r="D978">
            <v>225</v>
          </cell>
          <cell r="E978">
            <v>253</v>
          </cell>
          <cell r="F978">
            <v>270</v>
          </cell>
        </row>
        <row r="979">
          <cell r="A979" t="str">
            <v>Knowsley</v>
          </cell>
          <cell r="B979">
            <v>750</v>
          </cell>
          <cell r="C979">
            <v>715</v>
          </cell>
          <cell r="D979">
            <v>630</v>
          </cell>
          <cell r="E979">
            <v>729</v>
          </cell>
          <cell r="F979">
            <v>508</v>
          </cell>
        </row>
        <row r="980">
          <cell r="A980" t="str">
            <v>Liverpool</v>
          </cell>
          <cell r="B980">
            <v>2426</v>
          </cell>
          <cell r="C980">
            <v>2218</v>
          </cell>
          <cell r="D980">
            <v>2438</v>
          </cell>
          <cell r="E980">
            <v>2460</v>
          </cell>
          <cell r="F980">
            <v>2505</v>
          </cell>
        </row>
        <row r="981">
          <cell r="A981" t="str">
            <v>Sefton</v>
          </cell>
          <cell r="B981">
            <v>986</v>
          </cell>
          <cell r="C981">
            <v>924</v>
          </cell>
          <cell r="D981">
            <v>941</v>
          </cell>
          <cell r="E981">
            <v>792</v>
          </cell>
          <cell r="F981">
            <v>670</v>
          </cell>
        </row>
        <row r="982">
          <cell r="A982" t="str">
            <v>St. Helens</v>
          </cell>
          <cell r="B982">
            <v>702</v>
          </cell>
          <cell r="C982">
            <v>670</v>
          </cell>
          <cell r="D982">
            <v>728</v>
          </cell>
          <cell r="E982">
            <v>724</v>
          </cell>
          <cell r="F982">
            <v>484</v>
          </cell>
        </row>
        <row r="983">
          <cell r="A983" t="str">
            <v>Wirral</v>
          </cell>
          <cell r="B983">
            <v>1312</v>
          </cell>
          <cell r="C983">
            <v>1238</v>
          </cell>
          <cell r="D983">
            <v>1104</v>
          </cell>
          <cell r="E983">
            <v>1078</v>
          </cell>
          <cell r="F983">
            <v>713</v>
          </cell>
        </row>
        <row r="984">
          <cell r="A984" t="str">
            <v>East Riding of Yorkshire</v>
          </cell>
          <cell r="B984">
            <v>944</v>
          </cell>
          <cell r="C984">
            <v>763</v>
          </cell>
          <cell r="D984">
            <v>816</v>
          </cell>
          <cell r="E984">
            <v>920</v>
          </cell>
          <cell r="F984">
            <v>886</v>
          </cell>
        </row>
        <row r="985">
          <cell r="A985" t="str">
            <v>Kingston upon Hull, City of</v>
          </cell>
          <cell r="B985">
            <v>1648</v>
          </cell>
          <cell r="C985">
            <v>1386</v>
          </cell>
          <cell r="D985">
            <v>1526</v>
          </cell>
          <cell r="E985">
            <v>1638</v>
          </cell>
          <cell r="F985">
            <v>1674</v>
          </cell>
        </row>
        <row r="986">
          <cell r="A986" t="str">
            <v>North East Lincolnshire</v>
          </cell>
          <cell r="B986">
            <v>855</v>
          </cell>
          <cell r="C986">
            <v>828</v>
          </cell>
          <cell r="D986">
            <v>902</v>
          </cell>
          <cell r="E986">
            <v>971</v>
          </cell>
          <cell r="F986">
            <v>885</v>
          </cell>
        </row>
        <row r="987">
          <cell r="A987" t="str">
            <v>North Lincolnshire</v>
          </cell>
          <cell r="B987">
            <v>671</v>
          </cell>
          <cell r="C987">
            <v>555</v>
          </cell>
          <cell r="D987">
            <v>565</v>
          </cell>
          <cell r="E987">
            <v>645</v>
          </cell>
          <cell r="F987">
            <v>649</v>
          </cell>
        </row>
        <row r="988">
          <cell r="A988" t="str">
            <v>York</v>
          </cell>
          <cell r="B988">
            <v>511</v>
          </cell>
          <cell r="C988">
            <v>451</v>
          </cell>
          <cell r="D988">
            <v>422</v>
          </cell>
          <cell r="E988">
            <v>502</v>
          </cell>
          <cell r="F988">
            <v>461</v>
          </cell>
        </row>
        <row r="989">
          <cell r="A989" t="str">
            <v>Craven</v>
          </cell>
          <cell r="B989">
            <v>79</v>
          </cell>
          <cell r="C989">
            <v>65</v>
          </cell>
          <cell r="D989">
            <v>82</v>
          </cell>
          <cell r="E989">
            <v>81</v>
          </cell>
          <cell r="F989">
            <v>93</v>
          </cell>
        </row>
        <row r="990">
          <cell r="A990" t="str">
            <v>Hambleton</v>
          </cell>
          <cell r="B990">
            <v>181</v>
          </cell>
          <cell r="C990">
            <v>154</v>
          </cell>
          <cell r="D990">
            <v>130</v>
          </cell>
          <cell r="E990">
            <v>139</v>
          </cell>
          <cell r="F990">
            <v>174</v>
          </cell>
        </row>
        <row r="991">
          <cell r="A991" t="str">
            <v>Harrogate</v>
          </cell>
          <cell r="B991">
            <v>199</v>
          </cell>
          <cell r="C991">
            <v>192</v>
          </cell>
          <cell r="D991">
            <v>201</v>
          </cell>
          <cell r="E991">
            <v>176</v>
          </cell>
          <cell r="F991">
            <v>172</v>
          </cell>
        </row>
        <row r="992">
          <cell r="A992" t="str">
            <v>Richmondshire</v>
          </cell>
          <cell r="B992">
            <v>99</v>
          </cell>
          <cell r="C992">
            <v>68</v>
          </cell>
          <cell r="D992">
            <v>81</v>
          </cell>
          <cell r="E992">
            <v>70</v>
          </cell>
          <cell r="F992">
            <v>68</v>
          </cell>
        </row>
        <row r="993">
          <cell r="A993" t="str">
            <v>Ryedale</v>
          </cell>
          <cell r="B993">
            <v>83</v>
          </cell>
          <cell r="C993">
            <v>75</v>
          </cell>
          <cell r="D993">
            <v>92</v>
          </cell>
          <cell r="E993">
            <v>76</v>
          </cell>
          <cell r="F993">
            <v>97</v>
          </cell>
        </row>
        <row r="994">
          <cell r="A994" t="str">
            <v>Scarborough</v>
          </cell>
          <cell r="B994">
            <v>308</v>
          </cell>
          <cell r="C994">
            <v>310</v>
          </cell>
          <cell r="D994">
            <v>280</v>
          </cell>
          <cell r="E994">
            <v>308</v>
          </cell>
          <cell r="F994">
            <v>302</v>
          </cell>
        </row>
        <row r="995">
          <cell r="A995" t="str">
            <v>Selby</v>
          </cell>
          <cell r="B995">
            <v>217</v>
          </cell>
          <cell r="C995">
            <v>196</v>
          </cell>
          <cell r="D995">
            <v>191</v>
          </cell>
          <cell r="E995">
            <v>221</v>
          </cell>
          <cell r="F995">
            <v>203</v>
          </cell>
        </row>
        <row r="996">
          <cell r="A996" t="str">
            <v>Barnsley</v>
          </cell>
          <cell r="B996">
            <v>879</v>
          </cell>
          <cell r="C996">
            <v>843</v>
          </cell>
          <cell r="D996">
            <v>862</v>
          </cell>
          <cell r="E996">
            <v>979</v>
          </cell>
          <cell r="F996">
            <v>928</v>
          </cell>
        </row>
        <row r="997">
          <cell r="A997" t="str">
            <v>Doncaster</v>
          </cell>
          <cell r="B997">
            <v>1438</v>
          </cell>
          <cell r="C997">
            <v>1360</v>
          </cell>
          <cell r="D997">
            <v>1307</v>
          </cell>
          <cell r="E997">
            <v>1379</v>
          </cell>
          <cell r="F997">
            <v>1258</v>
          </cell>
        </row>
        <row r="998">
          <cell r="A998" t="str">
            <v>Rotherham</v>
          </cell>
          <cell r="B998">
            <v>1057</v>
          </cell>
          <cell r="C998">
            <v>929</v>
          </cell>
          <cell r="D998">
            <v>985</v>
          </cell>
          <cell r="E998">
            <v>1225</v>
          </cell>
          <cell r="F998">
            <v>1093</v>
          </cell>
        </row>
        <row r="999">
          <cell r="A999" t="str">
            <v>Sheffield</v>
          </cell>
          <cell r="B999">
            <v>2085</v>
          </cell>
          <cell r="C999">
            <v>2016</v>
          </cell>
          <cell r="D999">
            <v>2050</v>
          </cell>
          <cell r="E999">
            <v>2247</v>
          </cell>
          <cell r="F999">
            <v>2168</v>
          </cell>
        </row>
        <row r="1000">
          <cell r="A1000" t="str">
            <v>Bradford</v>
          </cell>
          <cell r="B1000">
            <v>2537</v>
          </cell>
          <cell r="C1000">
            <v>2157</v>
          </cell>
          <cell r="D1000">
            <v>2292</v>
          </cell>
          <cell r="E1000">
            <v>2592</v>
          </cell>
          <cell r="F1000">
            <v>2467</v>
          </cell>
        </row>
        <row r="1001">
          <cell r="A1001" t="str">
            <v>Calderdale</v>
          </cell>
          <cell r="B1001">
            <v>846</v>
          </cell>
          <cell r="C1001">
            <v>715</v>
          </cell>
          <cell r="D1001">
            <v>732</v>
          </cell>
          <cell r="E1001">
            <v>819</v>
          </cell>
          <cell r="F1001">
            <v>846</v>
          </cell>
        </row>
        <row r="1002">
          <cell r="A1002" t="str">
            <v>Kirklees</v>
          </cell>
          <cell r="B1002">
            <v>1630</v>
          </cell>
          <cell r="C1002">
            <v>1364</v>
          </cell>
          <cell r="D1002">
            <v>1442</v>
          </cell>
          <cell r="E1002">
            <v>1674</v>
          </cell>
          <cell r="F1002">
            <v>1704</v>
          </cell>
        </row>
        <row r="1003">
          <cell r="A1003" t="str">
            <v>Leeds</v>
          </cell>
          <cell r="B1003">
            <v>3222</v>
          </cell>
          <cell r="C1003">
            <v>2815</v>
          </cell>
          <cell r="D1003">
            <v>3018</v>
          </cell>
          <cell r="E1003">
            <v>3268</v>
          </cell>
          <cell r="F1003">
            <v>3208</v>
          </cell>
        </row>
        <row r="1004">
          <cell r="A1004" t="str">
            <v>Wakefield</v>
          </cell>
          <cell r="B1004">
            <v>1439</v>
          </cell>
          <cell r="C1004">
            <v>1295</v>
          </cell>
          <cell r="D1004">
            <v>1275</v>
          </cell>
          <cell r="E1004">
            <v>1445</v>
          </cell>
          <cell r="F1004">
            <v>1315</v>
          </cell>
        </row>
        <row r="1005">
          <cell r="A1005" t="str">
            <v>Derby</v>
          </cell>
          <cell r="B1005">
            <v>1153</v>
          </cell>
          <cell r="C1005">
            <v>967</v>
          </cell>
          <cell r="D1005">
            <v>1011</v>
          </cell>
          <cell r="E1005">
            <v>1035</v>
          </cell>
          <cell r="F1005">
            <v>1004</v>
          </cell>
        </row>
        <row r="1006">
          <cell r="A1006" t="str">
            <v>Leicester</v>
          </cell>
          <cell r="B1006">
            <v>1570</v>
          </cell>
          <cell r="C1006">
            <v>1376</v>
          </cell>
          <cell r="D1006">
            <v>1371</v>
          </cell>
          <cell r="E1006">
            <v>1590</v>
          </cell>
          <cell r="F1006">
            <v>1524</v>
          </cell>
        </row>
        <row r="1007">
          <cell r="A1007" t="str">
            <v>Nottingham</v>
          </cell>
          <cell r="B1007">
            <v>1725</v>
          </cell>
          <cell r="C1007">
            <v>1441</v>
          </cell>
          <cell r="D1007">
            <v>1563</v>
          </cell>
          <cell r="E1007">
            <v>1658</v>
          </cell>
          <cell r="F1007">
            <v>1621</v>
          </cell>
        </row>
        <row r="1008">
          <cell r="A1008" t="str">
            <v>Rutland</v>
          </cell>
          <cell r="B1008">
            <v>50</v>
          </cell>
          <cell r="C1008">
            <v>57</v>
          </cell>
          <cell r="D1008">
            <v>53</v>
          </cell>
          <cell r="E1008">
            <v>62</v>
          </cell>
          <cell r="F1008">
            <v>53</v>
          </cell>
        </row>
        <row r="1009">
          <cell r="A1009" t="str">
            <v>Amber Valley</v>
          </cell>
          <cell r="B1009">
            <v>347</v>
          </cell>
          <cell r="C1009">
            <v>300</v>
          </cell>
          <cell r="D1009">
            <v>328</v>
          </cell>
          <cell r="E1009">
            <v>374</v>
          </cell>
          <cell r="F1009">
            <v>337</v>
          </cell>
        </row>
        <row r="1010">
          <cell r="A1010" t="str">
            <v>Bolsover</v>
          </cell>
          <cell r="B1010">
            <v>262</v>
          </cell>
          <cell r="C1010">
            <v>275</v>
          </cell>
          <cell r="D1010">
            <v>242</v>
          </cell>
          <cell r="E1010">
            <v>245</v>
          </cell>
          <cell r="F1010">
            <v>219</v>
          </cell>
        </row>
        <row r="1011">
          <cell r="A1011" t="str">
            <v>Chesterfield</v>
          </cell>
          <cell r="B1011">
            <v>414</v>
          </cell>
          <cell r="C1011">
            <v>346</v>
          </cell>
          <cell r="D1011">
            <v>319</v>
          </cell>
          <cell r="E1011">
            <v>342</v>
          </cell>
          <cell r="F1011">
            <v>341</v>
          </cell>
        </row>
        <row r="1012">
          <cell r="A1012" t="str">
            <v>Derbyshire Dales</v>
          </cell>
          <cell r="B1012">
            <v>83</v>
          </cell>
          <cell r="C1012">
            <v>75</v>
          </cell>
          <cell r="D1012">
            <v>72</v>
          </cell>
          <cell r="E1012">
            <v>82</v>
          </cell>
          <cell r="F1012">
            <v>88</v>
          </cell>
        </row>
        <row r="1013">
          <cell r="A1013" t="str">
            <v>Erewash</v>
          </cell>
          <cell r="B1013">
            <v>422</v>
          </cell>
          <cell r="C1013">
            <v>401</v>
          </cell>
          <cell r="D1013">
            <v>361</v>
          </cell>
          <cell r="E1013">
            <v>381</v>
          </cell>
          <cell r="F1013">
            <v>385</v>
          </cell>
        </row>
        <row r="1014">
          <cell r="A1014" t="str">
            <v>High Peak</v>
          </cell>
          <cell r="B1014">
            <v>226</v>
          </cell>
          <cell r="C1014">
            <v>178</v>
          </cell>
          <cell r="D1014">
            <v>193</v>
          </cell>
          <cell r="E1014">
            <v>237</v>
          </cell>
          <cell r="F1014">
            <v>211</v>
          </cell>
        </row>
        <row r="1015">
          <cell r="A1015" t="str">
            <v>North East Derbyshire</v>
          </cell>
          <cell r="B1015">
            <v>224</v>
          </cell>
          <cell r="C1015">
            <v>216</v>
          </cell>
          <cell r="D1015">
            <v>215</v>
          </cell>
          <cell r="E1015">
            <v>240</v>
          </cell>
          <cell r="F1015">
            <v>244</v>
          </cell>
        </row>
        <row r="1016">
          <cell r="A1016" t="str">
            <v>South Derbyshire</v>
          </cell>
          <cell r="B1016">
            <v>230</v>
          </cell>
          <cell r="C1016">
            <v>217</v>
          </cell>
          <cell r="D1016">
            <v>205</v>
          </cell>
          <cell r="E1016">
            <v>235</v>
          </cell>
          <cell r="F1016">
            <v>207</v>
          </cell>
        </row>
        <row r="1017">
          <cell r="A1017" t="str">
            <v>Blaby</v>
          </cell>
          <cell r="B1017">
            <v>165</v>
          </cell>
          <cell r="C1017">
            <v>148</v>
          </cell>
          <cell r="D1017">
            <v>153</v>
          </cell>
          <cell r="E1017">
            <v>168</v>
          </cell>
          <cell r="F1017">
            <v>224</v>
          </cell>
        </row>
        <row r="1018">
          <cell r="A1018" t="str">
            <v>Charnwood</v>
          </cell>
          <cell r="B1018">
            <v>361</v>
          </cell>
          <cell r="C1018">
            <v>369</v>
          </cell>
          <cell r="D1018">
            <v>375</v>
          </cell>
          <cell r="E1018">
            <v>405</v>
          </cell>
          <cell r="F1018">
            <v>371</v>
          </cell>
        </row>
        <row r="1019">
          <cell r="A1019" t="str">
            <v>Harborough</v>
          </cell>
          <cell r="B1019">
            <v>120</v>
          </cell>
          <cell r="C1019">
            <v>114</v>
          </cell>
          <cell r="D1019">
            <v>101</v>
          </cell>
          <cell r="E1019">
            <v>143</v>
          </cell>
          <cell r="F1019">
            <v>144</v>
          </cell>
        </row>
        <row r="1020">
          <cell r="A1020" t="str">
            <v>Hinckley and Bosworth</v>
          </cell>
          <cell r="B1020">
            <v>252</v>
          </cell>
          <cell r="C1020">
            <v>186</v>
          </cell>
          <cell r="D1020">
            <v>209</v>
          </cell>
          <cell r="E1020">
            <v>217</v>
          </cell>
          <cell r="F1020">
            <v>228</v>
          </cell>
        </row>
        <row r="1021">
          <cell r="A1021" t="str">
            <v>Melton</v>
          </cell>
          <cell r="B1021">
            <v>104</v>
          </cell>
          <cell r="C1021">
            <v>89</v>
          </cell>
          <cell r="D1021">
            <v>107</v>
          </cell>
          <cell r="E1021">
            <v>127</v>
          </cell>
          <cell r="F1021">
            <v>101</v>
          </cell>
        </row>
        <row r="1022">
          <cell r="A1022" t="str">
            <v>North West Leicestershire</v>
          </cell>
          <cell r="B1022">
            <v>247</v>
          </cell>
          <cell r="C1022">
            <v>196</v>
          </cell>
          <cell r="D1022">
            <v>192</v>
          </cell>
          <cell r="E1022">
            <v>253</v>
          </cell>
          <cell r="F1022">
            <v>210</v>
          </cell>
        </row>
        <row r="1023">
          <cell r="A1023" t="str">
            <v>Oadby and Wigston</v>
          </cell>
          <cell r="B1023">
            <v>129</v>
          </cell>
          <cell r="C1023">
            <v>129</v>
          </cell>
          <cell r="D1023">
            <v>139</v>
          </cell>
          <cell r="E1023">
            <v>159</v>
          </cell>
          <cell r="F1023">
            <v>170</v>
          </cell>
        </row>
        <row r="1024">
          <cell r="A1024" t="str">
            <v>Boston</v>
          </cell>
          <cell r="B1024">
            <v>193</v>
          </cell>
          <cell r="C1024">
            <v>160</v>
          </cell>
          <cell r="D1024">
            <v>149</v>
          </cell>
          <cell r="E1024">
            <v>171</v>
          </cell>
          <cell r="F1024">
            <v>192</v>
          </cell>
        </row>
        <row r="1025">
          <cell r="A1025" t="str">
            <v>East Lindsey</v>
          </cell>
          <cell r="B1025">
            <v>365</v>
          </cell>
          <cell r="C1025">
            <v>302</v>
          </cell>
          <cell r="D1025">
            <v>342</v>
          </cell>
          <cell r="E1025">
            <v>363</v>
          </cell>
          <cell r="F1025">
            <v>331</v>
          </cell>
        </row>
        <row r="1026">
          <cell r="A1026" t="str">
            <v>Lincoln</v>
          </cell>
          <cell r="B1026">
            <v>430</v>
          </cell>
          <cell r="C1026">
            <v>345</v>
          </cell>
          <cell r="D1026">
            <v>383</v>
          </cell>
          <cell r="E1026">
            <v>450</v>
          </cell>
          <cell r="F1026">
            <v>376</v>
          </cell>
        </row>
        <row r="1027">
          <cell r="A1027" t="str">
            <v>North Kesteven</v>
          </cell>
          <cell r="B1027">
            <v>187</v>
          </cell>
          <cell r="C1027">
            <v>165</v>
          </cell>
          <cell r="D1027">
            <v>171</v>
          </cell>
          <cell r="E1027">
            <v>204</v>
          </cell>
          <cell r="F1027">
            <v>185</v>
          </cell>
        </row>
        <row r="1028">
          <cell r="A1028" t="str">
            <v>South Holland</v>
          </cell>
          <cell r="B1028">
            <v>225</v>
          </cell>
          <cell r="C1028">
            <v>187</v>
          </cell>
          <cell r="D1028">
            <v>178</v>
          </cell>
          <cell r="E1028">
            <v>191</v>
          </cell>
          <cell r="F1028">
            <v>206</v>
          </cell>
        </row>
        <row r="1029">
          <cell r="A1029" t="str">
            <v>South Kesteven</v>
          </cell>
          <cell r="B1029">
            <v>345</v>
          </cell>
          <cell r="C1029">
            <v>317</v>
          </cell>
          <cell r="D1029">
            <v>333</v>
          </cell>
          <cell r="E1029">
            <v>354</v>
          </cell>
          <cell r="F1029">
            <v>350</v>
          </cell>
        </row>
        <row r="1030">
          <cell r="A1030" t="str">
            <v>West Lindsey</v>
          </cell>
          <cell r="B1030">
            <v>257</v>
          </cell>
          <cell r="C1030">
            <v>225</v>
          </cell>
          <cell r="D1030">
            <v>231</v>
          </cell>
          <cell r="E1030">
            <v>265</v>
          </cell>
          <cell r="F1030">
            <v>252</v>
          </cell>
        </row>
        <row r="1031">
          <cell r="A1031" t="str">
            <v>Corby</v>
          </cell>
          <cell r="B1031">
            <v>444</v>
          </cell>
          <cell r="C1031">
            <v>387</v>
          </cell>
          <cell r="D1031">
            <v>285</v>
          </cell>
          <cell r="E1031">
            <v>302</v>
          </cell>
          <cell r="F1031">
            <v>304</v>
          </cell>
        </row>
        <row r="1032">
          <cell r="A1032" t="str">
            <v>Daventry</v>
          </cell>
          <cell r="B1032">
            <v>247</v>
          </cell>
          <cell r="C1032">
            <v>205</v>
          </cell>
          <cell r="D1032">
            <v>205</v>
          </cell>
          <cell r="E1032">
            <v>208</v>
          </cell>
          <cell r="F1032">
            <v>204</v>
          </cell>
        </row>
        <row r="1033">
          <cell r="A1033" t="str">
            <v>East Northamptonshire</v>
          </cell>
          <cell r="B1033">
            <v>227</v>
          </cell>
          <cell r="C1033">
            <v>212</v>
          </cell>
          <cell r="D1033">
            <v>218</v>
          </cell>
          <cell r="E1033">
            <v>226</v>
          </cell>
          <cell r="F1033">
            <v>234</v>
          </cell>
        </row>
        <row r="1034">
          <cell r="A1034" t="str">
            <v>Kettering</v>
          </cell>
          <cell r="B1034">
            <v>330</v>
          </cell>
          <cell r="C1034">
            <v>332</v>
          </cell>
          <cell r="D1034">
            <v>287</v>
          </cell>
          <cell r="E1034">
            <v>336</v>
          </cell>
          <cell r="F1034">
            <v>307</v>
          </cell>
        </row>
        <row r="1035">
          <cell r="A1035" t="str">
            <v>Northampton</v>
          </cell>
          <cell r="B1035">
            <v>866</v>
          </cell>
          <cell r="C1035">
            <v>791</v>
          </cell>
          <cell r="D1035">
            <v>797</v>
          </cell>
          <cell r="E1035">
            <v>795</v>
          </cell>
          <cell r="F1035">
            <v>785</v>
          </cell>
        </row>
        <row r="1036">
          <cell r="A1036" t="str">
            <v>South Northamptonshire</v>
          </cell>
          <cell r="B1036">
            <v>125</v>
          </cell>
          <cell r="C1036">
            <v>112</v>
          </cell>
          <cell r="D1036">
            <v>106</v>
          </cell>
          <cell r="E1036">
            <v>94</v>
          </cell>
          <cell r="F1036">
            <v>107</v>
          </cell>
        </row>
        <row r="1037">
          <cell r="A1037" t="str">
            <v>Wellingborough</v>
          </cell>
          <cell r="B1037">
            <v>281</v>
          </cell>
          <cell r="C1037">
            <v>250</v>
          </cell>
          <cell r="D1037">
            <v>251</v>
          </cell>
          <cell r="E1037">
            <v>295</v>
          </cell>
          <cell r="F1037">
            <v>288</v>
          </cell>
        </row>
        <row r="1038">
          <cell r="A1038" t="str">
            <v>Ashfield</v>
          </cell>
          <cell r="B1038">
            <v>499</v>
          </cell>
          <cell r="C1038">
            <v>410</v>
          </cell>
          <cell r="D1038">
            <v>371</v>
          </cell>
          <cell r="E1038">
            <v>479</v>
          </cell>
          <cell r="F1038">
            <v>445</v>
          </cell>
        </row>
        <row r="1039">
          <cell r="A1039" t="str">
            <v>Bassetlaw</v>
          </cell>
          <cell r="B1039">
            <v>369</v>
          </cell>
          <cell r="C1039">
            <v>277</v>
          </cell>
          <cell r="D1039">
            <v>285</v>
          </cell>
          <cell r="E1039">
            <v>349</v>
          </cell>
          <cell r="F1039">
            <v>336</v>
          </cell>
        </row>
        <row r="1040">
          <cell r="A1040" t="str">
            <v>Broxtowe</v>
          </cell>
          <cell r="B1040">
            <v>285</v>
          </cell>
          <cell r="C1040">
            <v>299</v>
          </cell>
          <cell r="D1040">
            <v>301</v>
          </cell>
          <cell r="E1040">
            <v>356</v>
          </cell>
          <cell r="F1040">
            <v>346</v>
          </cell>
        </row>
        <row r="1041">
          <cell r="A1041" t="str">
            <v>Gedling</v>
          </cell>
          <cell r="B1041">
            <v>328</v>
          </cell>
          <cell r="C1041">
            <v>301</v>
          </cell>
          <cell r="D1041">
            <v>328</v>
          </cell>
          <cell r="E1041">
            <v>379</v>
          </cell>
          <cell r="F1041">
            <v>367</v>
          </cell>
        </row>
        <row r="1042">
          <cell r="A1042" t="str">
            <v>Mansfield</v>
          </cell>
          <cell r="B1042">
            <v>392</v>
          </cell>
          <cell r="C1042">
            <v>309</v>
          </cell>
          <cell r="D1042">
            <v>343</v>
          </cell>
          <cell r="E1042">
            <v>379</v>
          </cell>
          <cell r="F1042">
            <v>376</v>
          </cell>
        </row>
        <row r="1043">
          <cell r="A1043" t="str">
            <v>Newark and Sherwood</v>
          </cell>
          <cell r="B1043">
            <v>322</v>
          </cell>
          <cell r="C1043">
            <v>271</v>
          </cell>
          <cell r="D1043">
            <v>277</v>
          </cell>
          <cell r="E1043">
            <v>274</v>
          </cell>
          <cell r="F1043">
            <v>268</v>
          </cell>
        </row>
        <row r="1044">
          <cell r="A1044" t="str">
            <v>Rushcliffe</v>
          </cell>
          <cell r="B1044">
            <v>192</v>
          </cell>
          <cell r="C1044">
            <v>180</v>
          </cell>
          <cell r="D1044">
            <v>184</v>
          </cell>
          <cell r="E1044">
            <v>229</v>
          </cell>
          <cell r="F1044">
            <v>185</v>
          </cell>
        </row>
        <row r="1045">
          <cell r="A1045" t="str">
            <v>Herefordshire, County of</v>
          </cell>
          <cell r="B1045">
            <v>378</v>
          </cell>
          <cell r="C1045">
            <v>337</v>
          </cell>
          <cell r="D1045">
            <v>328</v>
          </cell>
          <cell r="E1045">
            <v>375</v>
          </cell>
          <cell r="F1045">
            <v>367</v>
          </cell>
        </row>
        <row r="1046">
          <cell r="A1046" t="str">
            <v>Shropshire</v>
          </cell>
          <cell r="B1046">
            <v>731</v>
          </cell>
          <cell r="C1046">
            <v>609</v>
          </cell>
          <cell r="D1046">
            <v>639</v>
          </cell>
          <cell r="E1046">
            <v>672</v>
          </cell>
          <cell r="F1046">
            <v>703</v>
          </cell>
        </row>
        <row r="1047">
          <cell r="A1047" t="str">
            <v>Stoke-on-Trent</v>
          </cell>
          <cell r="B1047">
            <v>1203</v>
          </cell>
          <cell r="C1047">
            <v>1044</v>
          </cell>
          <cell r="D1047">
            <v>1065</v>
          </cell>
          <cell r="E1047">
            <v>1339</v>
          </cell>
          <cell r="F1047">
            <v>1082</v>
          </cell>
        </row>
        <row r="1048">
          <cell r="A1048" t="str">
            <v>Telford and Wrekin</v>
          </cell>
          <cell r="B1048">
            <v>737</v>
          </cell>
          <cell r="C1048">
            <v>624</v>
          </cell>
          <cell r="D1048">
            <v>621</v>
          </cell>
          <cell r="E1048">
            <v>744</v>
          </cell>
          <cell r="F1048">
            <v>686</v>
          </cell>
        </row>
        <row r="1049">
          <cell r="A1049" t="str">
            <v>Cannock Chase</v>
          </cell>
          <cell r="B1049">
            <v>381</v>
          </cell>
          <cell r="C1049">
            <v>290</v>
          </cell>
          <cell r="D1049">
            <v>274</v>
          </cell>
          <cell r="E1049">
            <v>347</v>
          </cell>
          <cell r="F1049">
            <v>270</v>
          </cell>
        </row>
        <row r="1050">
          <cell r="A1050" t="str">
            <v>East Staffordshire</v>
          </cell>
          <cell r="B1050">
            <v>403</v>
          </cell>
          <cell r="C1050">
            <v>322</v>
          </cell>
          <cell r="D1050">
            <v>372</v>
          </cell>
          <cell r="E1050">
            <v>386</v>
          </cell>
          <cell r="F1050">
            <v>323</v>
          </cell>
        </row>
        <row r="1051">
          <cell r="A1051" t="str">
            <v>Lichfield</v>
          </cell>
          <cell r="B1051">
            <v>252</v>
          </cell>
          <cell r="C1051">
            <v>217</v>
          </cell>
          <cell r="D1051">
            <v>192</v>
          </cell>
          <cell r="E1051">
            <v>233</v>
          </cell>
          <cell r="F1051">
            <v>212</v>
          </cell>
        </row>
        <row r="1052">
          <cell r="A1052" t="str">
            <v>Newcastle-under-Lyme</v>
          </cell>
          <cell r="B1052">
            <v>376</v>
          </cell>
          <cell r="C1052">
            <v>328</v>
          </cell>
          <cell r="D1052">
            <v>323</v>
          </cell>
          <cell r="E1052">
            <v>362</v>
          </cell>
          <cell r="F1052">
            <v>335</v>
          </cell>
        </row>
        <row r="1053">
          <cell r="A1053" t="str">
            <v>South Staffordshire</v>
          </cell>
          <cell r="B1053">
            <v>221</v>
          </cell>
          <cell r="C1053">
            <v>202</v>
          </cell>
          <cell r="D1053">
            <v>228</v>
          </cell>
          <cell r="E1053">
            <v>223</v>
          </cell>
          <cell r="F1053">
            <v>215</v>
          </cell>
        </row>
        <row r="1054">
          <cell r="A1054" t="str">
            <v>Stafford</v>
          </cell>
          <cell r="B1054">
            <v>289</v>
          </cell>
          <cell r="C1054">
            <v>277</v>
          </cell>
          <cell r="D1054">
            <v>261</v>
          </cell>
          <cell r="E1054">
            <v>302</v>
          </cell>
          <cell r="F1054">
            <v>283</v>
          </cell>
        </row>
        <row r="1055">
          <cell r="A1055" t="str">
            <v>Staffordshire Moorlands</v>
          </cell>
          <cell r="B1055">
            <v>194</v>
          </cell>
          <cell r="C1055">
            <v>156</v>
          </cell>
          <cell r="D1055">
            <v>159</v>
          </cell>
          <cell r="E1055">
            <v>194</v>
          </cell>
          <cell r="F1055">
            <v>172</v>
          </cell>
        </row>
        <row r="1056">
          <cell r="A1056" t="str">
            <v>Tamworth</v>
          </cell>
          <cell r="B1056">
            <v>250</v>
          </cell>
          <cell r="C1056">
            <v>204</v>
          </cell>
          <cell r="D1056">
            <v>253</v>
          </cell>
          <cell r="E1056">
            <v>227</v>
          </cell>
          <cell r="F1056">
            <v>220</v>
          </cell>
        </row>
        <row r="1057">
          <cell r="A1057" t="str">
            <v>North Warwickshire</v>
          </cell>
          <cell r="B1057">
            <v>152</v>
          </cell>
          <cell r="C1057">
            <v>126</v>
          </cell>
          <cell r="D1057">
            <v>127</v>
          </cell>
          <cell r="E1057">
            <v>161</v>
          </cell>
          <cell r="F1057">
            <v>148</v>
          </cell>
        </row>
        <row r="1058">
          <cell r="A1058" t="str">
            <v>Nuneaton and Bedworth</v>
          </cell>
          <cell r="B1058">
            <v>456</v>
          </cell>
          <cell r="C1058">
            <v>412</v>
          </cell>
          <cell r="D1058">
            <v>413</v>
          </cell>
          <cell r="E1058">
            <v>497</v>
          </cell>
          <cell r="F1058">
            <v>461</v>
          </cell>
        </row>
        <row r="1059">
          <cell r="A1059" t="str">
            <v>Rugby</v>
          </cell>
          <cell r="B1059">
            <v>216</v>
          </cell>
          <cell r="C1059">
            <v>258</v>
          </cell>
          <cell r="D1059">
            <v>232</v>
          </cell>
          <cell r="E1059">
            <v>174</v>
          </cell>
          <cell r="F1059">
            <v>201</v>
          </cell>
        </row>
        <row r="1060">
          <cell r="A1060" t="str">
            <v>Stratford-on-Avon</v>
          </cell>
          <cell r="B1060">
            <v>192</v>
          </cell>
          <cell r="C1060">
            <v>161</v>
          </cell>
          <cell r="D1060">
            <v>165</v>
          </cell>
          <cell r="E1060">
            <v>157</v>
          </cell>
          <cell r="F1060">
            <v>173</v>
          </cell>
        </row>
        <row r="1061">
          <cell r="A1061" t="str">
            <v>Warwick</v>
          </cell>
          <cell r="B1061">
            <v>312</v>
          </cell>
          <cell r="C1061">
            <v>234</v>
          </cell>
          <cell r="D1061">
            <v>229</v>
          </cell>
          <cell r="E1061">
            <v>263</v>
          </cell>
          <cell r="F1061">
            <v>273</v>
          </cell>
        </row>
        <row r="1062">
          <cell r="A1062" t="str">
            <v>Birmingham</v>
          </cell>
          <cell r="B1062">
            <v>5118</v>
          </cell>
          <cell r="C1062">
            <v>4702</v>
          </cell>
          <cell r="D1062">
            <v>5207</v>
          </cell>
          <cell r="E1062">
            <v>5812</v>
          </cell>
          <cell r="F1062">
            <v>5457</v>
          </cell>
        </row>
        <row r="1063">
          <cell r="A1063" t="str">
            <v>Coventry</v>
          </cell>
          <cell r="B1063">
            <v>1417</v>
          </cell>
          <cell r="C1063">
            <v>1271</v>
          </cell>
          <cell r="D1063">
            <v>1282</v>
          </cell>
          <cell r="E1063">
            <v>1402</v>
          </cell>
          <cell r="F1063">
            <v>1383</v>
          </cell>
        </row>
        <row r="1064">
          <cell r="A1064" t="str">
            <v>Dudley</v>
          </cell>
          <cell r="B1064">
            <v>1105</v>
          </cell>
          <cell r="C1064">
            <v>994</v>
          </cell>
          <cell r="D1064">
            <v>1118</v>
          </cell>
          <cell r="E1064">
            <v>1288</v>
          </cell>
          <cell r="F1064">
            <v>1152</v>
          </cell>
        </row>
        <row r="1065">
          <cell r="A1065" t="str">
            <v>Sandwell</v>
          </cell>
          <cell r="B1065">
            <v>1535</v>
          </cell>
          <cell r="C1065">
            <v>1307</v>
          </cell>
          <cell r="D1065">
            <v>1506</v>
          </cell>
          <cell r="E1065">
            <v>1724</v>
          </cell>
          <cell r="F1065">
            <v>1567</v>
          </cell>
        </row>
        <row r="1066">
          <cell r="A1066" t="str">
            <v>Solihull</v>
          </cell>
          <cell r="B1066">
            <v>544</v>
          </cell>
          <cell r="C1066">
            <v>508</v>
          </cell>
          <cell r="D1066">
            <v>527</v>
          </cell>
          <cell r="E1066">
            <v>600</v>
          </cell>
          <cell r="F1066">
            <v>624</v>
          </cell>
        </row>
        <row r="1067">
          <cell r="A1067" t="str">
            <v>Walsall</v>
          </cell>
          <cell r="B1067">
            <v>1328</v>
          </cell>
          <cell r="C1067">
            <v>1095</v>
          </cell>
          <cell r="D1067">
            <v>1180</v>
          </cell>
          <cell r="E1067">
            <v>1217</v>
          </cell>
          <cell r="F1067">
            <v>1165</v>
          </cell>
        </row>
        <row r="1068">
          <cell r="A1068" t="str">
            <v>Wolverhampton</v>
          </cell>
          <cell r="B1068">
            <v>1551</v>
          </cell>
          <cell r="C1068">
            <v>1300</v>
          </cell>
          <cell r="D1068">
            <v>1321</v>
          </cell>
          <cell r="E1068">
            <v>1490</v>
          </cell>
          <cell r="F1068">
            <v>1397</v>
          </cell>
        </row>
        <row r="1069">
          <cell r="A1069" t="str">
            <v>Bromsgrove</v>
          </cell>
          <cell r="B1069">
            <v>143</v>
          </cell>
          <cell r="C1069">
            <v>141</v>
          </cell>
          <cell r="D1069">
            <v>165</v>
          </cell>
          <cell r="E1069">
            <v>223</v>
          </cell>
          <cell r="F1069">
            <v>177</v>
          </cell>
        </row>
        <row r="1070">
          <cell r="A1070" t="str">
            <v>Malvern Hills</v>
          </cell>
          <cell r="B1070">
            <v>131</v>
          </cell>
          <cell r="C1070">
            <v>102</v>
          </cell>
          <cell r="D1070">
            <v>112</v>
          </cell>
          <cell r="E1070">
            <v>144</v>
          </cell>
          <cell r="F1070">
            <v>164</v>
          </cell>
        </row>
        <row r="1071">
          <cell r="A1071" t="str">
            <v>Redditch</v>
          </cell>
          <cell r="B1071">
            <v>274</v>
          </cell>
          <cell r="C1071">
            <v>243</v>
          </cell>
          <cell r="D1071">
            <v>252</v>
          </cell>
          <cell r="E1071">
            <v>274</v>
          </cell>
          <cell r="F1071">
            <v>270</v>
          </cell>
        </row>
        <row r="1072">
          <cell r="A1072" t="str">
            <v>Worcester</v>
          </cell>
          <cell r="B1072">
            <v>319</v>
          </cell>
          <cell r="C1072">
            <v>298</v>
          </cell>
          <cell r="D1072">
            <v>342</v>
          </cell>
          <cell r="E1072">
            <v>374</v>
          </cell>
          <cell r="F1072">
            <v>349</v>
          </cell>
        </row>
        <row r="1073">
          <cell r="A1073" t="str">
            <v>Wychavon</v>
          </cell>
          <cell r="B1073">
            <v>269</v>
          </cell>
          <cell r="C1073">
            <v>209</v>
          </cell>
          <cell r="D1073">
            <v>214</v>
          </cell>
          <cell r="E1073">
            <v>261</v>
          </cell>
          <cell r="F1073">
            <v>246</v>
          </cell>
        </row>
        <row r="1074">
          <cell r="A1074" t="str">
            <v>Wyre Forest</v>
          </cell>
          <cell r="B1074">
            <v>312</v>
          </cell>
          <cell r="C1074">
            <v>244</v>
          </cell>
          <cell r="D1074">
            <v>267</v>
          </cell>
          <cell r="E1074">
            <v>290</v>
          </cell>
          <cell r="F1074">
            <v>322</v>
          </cell>
        </row>
        <row r="1075">
          <cell r="A1075" t="str">
            <v>Bedford</v>
          </cell>
          <cell r="B1075">
            <v>553</v>
          </cell>
          <cell r="C1075">
            <v>471</v>
          </cell>
          <cell r="D1075">
            <v>561</v>
          </cell>
          <cell r="E1075">
            <v>547</v>
          </cell>
          <cell r="F1075">
            <v>580</v>
          </cell>
        </row>
        <row r="1076">
          <cell r="A1076" t="str">
            <v>Central Bedfordshire</v>
          </cell>
          <cell r="B1076">
            <v>541</v>
          </cell>
          <cell r="C1076">
            <v>487</v>
          </cell>
          <cell r="D1076">
            <v>532</v>
          </cell>
          <cell r="E1076">
            <v>570</v>
          </cell>
          <cell r="F1076">
            <v>510</v>
          </cell>
        </row>
        <row r="1077">
          <cell r="A1077" t="str">
            <v>Luton</v>
          </cell>
          <cell r="B1077">
            <v>841</v>
          </cell>
          <cell r="C1077">
            <v>763</v>
          </cell>
          <cell r="D1077">
            <v>847</v>
          </cell>
          <cell r="E1077">
            <v>822</v>
          </cell>
          <cell r="F1077">
            <v>749</v>
          </cell>
        </row>
        <row r="1078">
          <cell r="A1078" t="str">
            <v>Peterborough</v>
          </cell>
          <cell r="B1078">
            <v>835</v>
          </cell>
          <cell r="C1078">
            <v>698</v>
          </cell>
          <cell r="D1078">
            <v>766</v>
          </cell>
          <cell r="E1078">
            <v>771</v>
          </cell>
          <cell r="F1078">
            <v>772</v>
          </cell>
        </row>
        <row r="1079">
          <cell r="A1079" t="str">
            <v>Southend-on-Sea</v>
          </cell>
          <cell r="B1079">
            <v>696</v>
          </cell>
          <cell r="C1079">
            <v>535</v>
          </cell>
          <cell r="D1079">
            <v>644</v>
          </cell>
          <cell r="E1079">
            <v>754</v>
          </cell>
          <cell r="F1079">
            <v>666</v>
          </cell>
        </row>
        <row r="1080">
          <cell r="A1080" t="str">
            <v>Thurrock</v>
          </cell>
          <cell r="B1080">
            <v>627</v>
          </cell>
          <cell r="C1080">
            <v>555</v>
          </cell>
          <cell r="D1080">
            <v>506</v>
          </cell>
          <cell r="E1080">
            <v>615</v>
          </cell>
          <cell r="F1080">
            <v>571</v>
          </cell>
        </row>
        <row r="1081">
          <cell r="A1081" t="str">
            <v>Cambridge</v>
          </cell>
          <cell r="B1081">
            <v>282</v>
          </cell>
          <cell r="C1081">
            <v>200</v>
          </cell>
          <cell r="D1081">
            <v>194</v>
          </cell>
          <cell r="E1081">
            <v>236</v>
          </cell>
          <cell r="F1081">
            <v>229</v>
          </cell>
        </row>
        <row r="1082">
          <cell r="A1082" t="str">
            <v>East Cambridgeshire</v>
          </cell>
          <cell r="B1082">
            <v>151</v>
          </cell>
          <cell r="C1082">
            <v>127</v>
          </cell>
          <cell r="D1082">
            <v>146</v>
          </cell>
          <cell r="E1082">
            <v>133</v>
          </cell>
          <cell r="F1082">
            <v>139</v>
          </cell>
        </row>
        <row r="1083">
          <cell r="A1083" t="str">
            <v>Fenland</v>
          </cell>
          <cell r="B1083">
            <v>293</v>
          </cell>
          <cell r="C1083">
            <v>270</v>
          </cell>
          <cell r="D1083">
            <v>288</v>
          </cell>
          <cell r="E1083">
            <v>268</v>
          </cell>
          <cell r="F1083">
            <v>286</v>
          </cell>
        </row>
        <row r="1084">
          <cell r="A1084" t="str">
            <v>Huntingdonshire</v>
          </cell>
          <cell r="B1084">
            <v>345</v>
          </cell>
          <cell r="C1084">
            <v>274</v>
          </cell>
          <cell r="D1084">
            <v>296</v>
          </cell>
          <cell r="E1084">
            <v>404</v>
          </cell>
          <cell r="F1084">
            <v>318</v>
          </cell>
        </row>
        <row r="1085">
          <cell r="A1085" t="str">
            <v>South Cambridgeshire</v>
          </cell>
          <cell r="B1085">
            <v>184</v>
          </cell>
          <cell r="C1085">
            <v>158</v>
          </cell>
          <cell r="D1085">
            <v>169</v>
          </cell>
          <cell r="E1085">
            <v>194</v>
          </cell>
          <cell r="F1085">
            <v>179</v>
          </cell>
        </row>
        <row r="1086">
          <cell r="A1086" t="str">
            <v>Basildon</v>
          </cell>
          <cell r="B1086">
            <v>595</v>
          </cell>
          <cell r="C1086">
            <v>547</v>
          </cell>
          <cell r="D1086">
            <v>553</v>
          </cell>
          <cell r="E1086">
            <v>605</v>
          </cell>
          <cell r="F1086">
            <v>605</v>
          </cell>
        </row>
        <row r="1087">
          <cell r="A1087" t="str">
            <v>Braintree</v>
          </cell>
          <cell r="B1087">
            <v>375</v>
          </cell>
          <cell r="C1087">
            <v>314</v>
          </cell>
          <cell r="D1087">
            <v>331</v>
          </cell>
          <cell r="E1087">
            <v>380</v>
          </cell>
          <cell r="F1087">
            <v>353</v>
          </cell>
        </row>
        <row r="1088">
          <cell r="A1088" t="str">
            <v>Brentwood</v>
          </cell>
          <cell r="B1088">
            <v>123</v>
          </cell>
          <cell r="C1088">
            <v>119</v>
          </cell>
          <cell r="D1088">
            <v>116</v>
          </cell>
          <cell r="E1088">
            <v>119</v>
          </cell>
          <cell r="F1088">
            <v>126</v>
          </cell>
        </row>
        <row r="1089">
          <cell r="A1089" t="str">
            <v>Castle Point</v>
          </cell>
          <cell r="B1089">
            <v>216</v>
          </cell>
          <cell r="C1089">
            <v>233</v>
          </cell>
          <cell r="D1089">
            <v>230</v>
          </cell>
          <cell r="E1089">
            <v>233</v>
          </cell>
          <cell r="F1089">
            <v>205</v>
          </cell>
        </row>
        <row r="1090">
          <cell r="A1090" t="str">
            <v>Chelmsford</v>
          </cell>
          <cell r="B1090">
            <v>368</v>
          </cell>
          <cell r="C1090">
            <v>288</v>
          </cell>
          <cell r="D1090">
            <v>335</v>
          </cell>
          <cell r="E1090">
            <v>395</v>
          </cell>
          <cell r="F1090">
            <v>387</v>
          </cell>
        </row>
        <row r="1091">
          <cell r="A1091" t="str">
            <v>Colchester</v>
          </cell>
          <cell r="B1091">
            <v>482</v>
          </cell>
          <cell r="C1091">
            <v>376</v>
          </cell>
          <cell r="D1091">
            <v>409</v>
          </cell>
          <cell r="E1091">
            <v>442</v>
          </cell>
          <cell r="F1091">
            <v>505</v>
          </cell>
        </row>
        <row r="1092">
          <cell r="A1092" t="str">
            <v>Epping Forest</v>
          </cell>
          <cell r="B1092">
            <v>272</v>
          </cell>
          <cell r="C1092">
            <v>268</v>
          </cell>
          <cell r="D1092">
            <v>283</v>
          </cell>
          <cell r="E1092">
            <v>293</v>
          </cell>
          <cell r="F1092">
            <v>269</v>
          </cell>
        </row>
        <row r="1093">
          <cell r="A1093" t="str">
            <v>Harlow</v>
          </cell>
          <cell r="B1093">
            <v>333</v>
          </cell>
          <cell r="C1093">
            <v>308</v>
          </cell>
          <cell r="D1093">
            <v>306</v>
          </cell>
          <cell r="E1093">
            <v>332</v>
          </cell>
          <cell r="F1093">
            <v>302</v>
          </cell>
        </row>
        <row r="1094">
          <cell r="A1094" t="str">
            <v>Maldon</v>
          </cell>
          <cell r="B1094">
            <v>114</v>
          </cell>
          <cell r="C1094">
            <v>109</v>
          </cell>
          <cell r="D1094">
            <v>108</v>
          </cell>
          <cell r="E1094">
            <v>96</v>
          </cell>
          <cell r="F1094">
            <v>127</v>
          </cell>
        </row>
        <row r="1095">
          <cell r="A1095" t="str">
            <v>Rochford</v>
          </cell>
          <cell r="B1095">
            <v>168</v>
          </cell>
          <cell r="C1095">
            <v>139</v>
          </cell>
          <cell r="D1095">
            <v>151</v>
          </cell>
          <cell r="E1095">
            <v>183</v>
          </cell>
          <cell r="F1095">
            <v>200</v>
          </cell>
        </row>
        <row r="1096">
          <cell r="A1096" t="str">
            <v>Tendring</v>
          </cell>
          <cell r="B1096">
            <v>429</v>
          </cell>
          <cell r="C1096">
            <v>387</v>
          </cell>
          <cell r="D1096">
            <v>402</v>
          </cell>
          <cell r="E1096">
            <v>448</v>
          </cell>
          <cell r="F1096">
            <v>467</v>
          </cell>
        </row>
        <row r="1097">
          <cell r="A1097" t="str">
            <v>Uttlesford</v>
          </cell>
          <cell r="B1097">
            <v>96</v>
          </cell>
          <cell r="C1097">
            <v>82</v>
          </cell>
          <cell r="D1097">
            <v>91</v>
          </cell>
          <cell r="E1097">
            <v>86</v>
          </cell>
          <cell r="F1097">
            <v>116</v>
          </cell>
        </row>
        <row r="1098">
          <cell r="A1098" t="str">
            <v>Broxbourne</v>
          </cell>
          <cell r="B1098">
            <v>234</v>
          </cell>
          <cell r="C1098">
            <v>233</v>
          </cell>
          <cell r="D1098">
            <v>231</v>
          </cell>
          <cell r="E1098">
            <v>246</v>
          </cell>
          <cell r="F1098">
            <v>250</v>
          </cell>
        </row>
        <row r="1099">
          <cell r="A1099" t="str">
            <v>Dacorum</v>
          </cell>
          <cell r="B1099">
            <v>363</v>
          </cell>
          <cell r="C1099">
            <v>349</v>
          </cell>
          <cell r="D1099">
            <v>345</v>
          </cell>
          <cell r="E1099">
            <v>367</v>
          </cell>
          <cell r="F1099">
            <v>371</v>
          </cell>
        </row>
        <row r="1100">
          <cell r="A1100" t="str">
            <v>East Hertfordshire</v>
          </cell>
          <cell r="B1100">
            <v>246</v>
          </cell>
          <cell r="C1100">
            <v>219</v>
          </cell>
          <cell r="D1100">
            <v>228</v>
          </cell>
          <cell r="E1100">
            <v>261</v>
          </cell>
          <cell r="F1100">
            <v>249</v>
          </cell>
        </row>
        <row r="1101">
          <cell r="A1101" t="str">
            <v>Hertsmere</v>
          </cell>
          <cell r="B1101">
            <v>212</v>
          </cell>
          <cell r="C1101">
            <v>220</v>
          </cell>
          <cell r="D1101">
            <v>220</v>
          </cell>
          <cell r="E1101">
            <v>259</v>
          </cell>
          <cell r="F1101">
            <v>254</v>
          </cell>
        </row>
        <row r="1102">
          <cell r="A1102" t="str">
            <v>North Hertfordshire</v>
          </cell>
          <cell r="B1102">
            <v>349</v>
          </cell>
          <cell r="C1102">
            <v>297</v>
          </cell>
          <cell r="D1102">
            <v>279</v>
          </cell>
          <cell r="E1102">
            <v>324</v>
          </cell>
          <cell r="F1102">
            <v>300</v>
          </cell>
        </row>
        <row r="1103">
          <cell r="A1103" t="str">
            <v>St Albans</v>
          </cell>
          <cell r="B1103">
            <v>220</v>
          </cell>
          <cell r="C1103">
            <v>206</v>
          </cell>
          <cell r="D1103">
            <v>209</v>
          </cell>
          <cell r="E1103">
            <v>246</v>
          </cell>
          <cell r="F1103">
            <v>237</v>
          </cell>
        </row>
        <row r="1104">
          <cell r="A1104" t="str">
            <v>Stevenage</v>
          </cell>
          <cell r="B1104">
            <v>333</v>
          </cell>
          <cell r="C1104">
            <v>280</v>
          </cell>
          <cell r="D1104">
            <v>287</v>
          </cell>
          <cell r="E1104">
            <v>285</v>
          </cell>
          <cell r="F1104">
            <v>262</v>
          </cell>
        </row>
        <row r="1105">
          <cell r="A1105" t="str">
            <v>Three Rivers</v>
          </cell>
          <cell r="B1105">
            <v>167</v>
          </cell>
          <cell r="C1105">
            <v>158</v>
          </cell>
          <cell r="D1105">
            <v>156</v>
          </cell>
          <cell r="E1105">
            <v>178</v>
          </cell>
          <cell r="F1105">
            <v>192</v>
          </cell>
        </row>
        <row r="1106">
          <cell r="A1106" t="str">
            <v>Watford</v>
          </cell>
          <cell r="B1106">
            <v>287</v>
          </cell>
          <cell r="C1106">
            <v>271</v>
          </cell>
          <cell r="D1106">
            <v>244</v>
          </cell>
          <cell r="E1106">
            <v>263</v>
          </cell>
          <cell r="F1106">
            <v>290</v>
          </cell>
        </row>
        <row r="1107">
          <cell r="A1107" t="str">
            <v>Welwyn Hatfield</v>
          </cell>
          <cell r="B1107">
            <v>247</v>
          </cell>
          <cell r="C1107">
            <v>256</v>
          </cell>
          <cell r="D1107">
            <v>256</v>
          </cell>
          <cell r="E1107">
            <v>269</v>
          </cell>
          <cell r="F1107">
            <v>263</v>
          </cell>
        </row>
        <row r="1108">
          <cell r="A1108" t="str">
            <v>Breckland</v>
          </cell>
          <cell r="B1108">
            <v>307</v>
          </cell>
          <cell r="C1108">
            <v>303</v>
          </cell>
          <cell r="D1108">
            <v>284</v>
          </cell>
          <cell r="E1108">
            <v>328</v>
          </cell>
          <cell r="F1108">
            <v>295</v>
          </cell>
        </row>
        <row r="1109">
          <cell r="A1109" t="str">
            <v>Broadland</v>
          </cell>
          <cell r="B1109">
            <v>240</v>
          </cell>
          <cell r="C1109">
            <v>174</v>
          </cell>
          <cell r="D1109">
            <v>172</v>
          </cell>
          <cell r="E1109">
            <v>207</v>
          </cell>
          <cell r="F1109">
            <v>207</v>
          </cell>
        </row>
        <row r="1110">
          <cell r="A1110" t="str">
            <v>Great Yarmouth</v>
          </cell>
          <cell r="B1110">
            <v>401</v>
          </cell>
          <cell r="C1110">
            <v>389</v>
          </cell>
          <cell r="D1110">
            <v>335</v>
          </cell>
          <cell r="E1110">
            <v>385</v>
          </cell>
          <cell r="F1110">
            <v>386</v>
          </cell>
        </row>
        <row r="1111">
          <cell r="A1111" t="str">
            <v>King`s Lynn and West Norfolk</v>
          </cell>
          <cell r="B1111">
            <v>389</v>
          </cell>
          <cell r="C1111">
            <v>345</v>
          </cell>
          <cell r="D1111">
            <v>335</v>
          </cell>
          <cell r="E1111">
            <v>358</v>
          </cell>
          <cell r="F1111">
            <v>305</v>
          </cell>
        </row>
        <row r="1112">
          <cell r="A1112" t="str">
            <v>North Norfolk</v>
          </cell>
          <cell r="B1112">
            <v>219</v>
          </cell>
          <cell r="C1112">
            <v>184</v>
          </cell>
          <cell r="D1112">
            <v>171</v>
          </cell>
          <cell r="E1112">
            <v>208</v>
          </cell>
          <cell r="F1112">
            <v>175</v>
          </cell>
        </row>
        <row r="1113">
          <cell r="A1113" t="str">
            <v>Norwich</v>
          </cell>
          <cell r="B1113">
            <v>625</v>
          </cell>
          <cell r="C1113">
            <v>470</v>
          </cell>
          <cell r="D1113">
            <v>538</v>
          </cell>
          <cell r="E1113">
            <v>558</v>
          </cell>
          <cell r="F1113">
            <v>546</v>
          </cell>
        </row>
        <row r="1114">
          <cell r="A1114" t="str">
            <v>South Norfolk</v>
          </cell>
          <cell r="B1114">
            <v>248</v>
          </cell>
          <cell r="C1114">
            <v>198</v>
          </cell>
          <cell r="D1114">
            <v>202</v>
          </cell>
          <cell r="E1114">
            <v>235</v>
          </cell>
          <cell r="F1114">
            <v>207</v>
          </cell>
        </row>
        <row r="1115">
          <cell r="A1115" t="str">
            <v>Babergh</v>
          </cell>
          <cell r="B1115">
            <v>139</v>
          </cell>
          <cell r="C1115">
            <v>144</v>
          </cell>
          <cell r="D1115">
            <v>127</v>
          </cell>
          <cell r="E1115">
            <v>166</v>
          </cell>
          <cell r="F1115">
            <v>164</v>
          </cell>
        </row>
        <row r="1116">
          <cell r="A1116" t="str">
            <v>Forest Heath</v>
          </cell>
          <cell r="B1116">
            <v>143</v>
          </cell>
          <cell r="C1116">
            <v>82</v>
          </cell>
          <cell r="D1116">
            <v>99</v>
          </cell>
          <cell r="E1116">
            <v>129</v>
          </cell>
          <cell r="F1116">
            <v>125</v>
          </cell>
        </row>
        <row r="1117">
          <cell r="A1117" t="str">
            <v>Ipswich</v>
          </cell>
          <cell r="B1117">
            <v>482</v>
          </cell>
          <cell r="C1117">
            <v>439</v>
          </cell>
          <cell r="D1117">
            <v>462</v>
          </cell>
          <cell r="E1117">
            <v>484</v>
          </cell>
          <cell r="F1117">
            <v>486</v>
          </cell>
        </row>
        <row r="1118">
          <cell r="A1118" t="str">
            <v>Mid Suffolk</v>
          </cell>
          <cell r="B1118">
            <v>155</v>
          </cell>
          <cell r="C1118">
            <v>127</v>
          </cell>
          <cell r="D1118">
            <v>154</v>
          </cell>
          <cell r="E1118">
            <v>183</v>
          </cell>
          <cell r="F1118">
            <v>188</v>
          </cell>
        </row>
        <row r="1119">
          <cell r="A1119" t="str">
            <v>St Edmundsbury</v>
          </cell>
          <cell r="B1119">
            <v>247</v>
          </cell>
          <cell r="C1119">
            <v>180</v>
          </cell>
          <cell r="D1119">
            <v>224</v>
          </cell>
          <cell r="E1119">
            <v>248</v>
          </cell>
          <cell r="F1119">
            <v>252</v>
          </cell>
        </row>
        <row r="1120">
          <cell r="A1120" t="str">
            <v>Suffolk Coastal</v>
          </cell>
          <cell r="B1120">
            <v>194</v>
          </cell>
          <cell r="C1120">
            <v>160</v>
          </cell>
          <cell r="D1120">
            <v>161</v>
          </cell>
          <cell r="E1120">
            <v>186</v>
          </cell>
          <cell r="F1120">
            <v>174</v>
          </cell>
        </row>
        <row r="1121">
          <cell r="A1121" t="str">
            <v>Waveney</v>
          </cell>
          <cell r="B1121">
            <v>388</v>
          </cell>
          <cell r="C1121">
            <v>288</v>
          </cell>
          <cell r="D1121">
            <v>348</v>
          </cell>
          <cell r="E1121">
            <v>366</v>
          </cell>
          <cell r="F1121">
            <v>331</v>
          </cell>
        </row>
        <row r="1122">
          <cell r="A1122" t="str">
            <v>Camden</v>
          </cell>
          <cell r="B1122">
            <v>728</v>
          </cell>
          <cell r="C1122">
            <v>686</v>
          </cell>
          <cell r="D1122">
            <v>673</v>
          </cell>
          <cell r="E1122">
            <v>711</v>
          </cell>
          <cell r="F1122">
            <v>785</v>
          </cell>
        </row>
        <row r="1123">
          <cell r="A1123" t="str">
            <v>City of London</v>
          </cell>
          <cell r="B1123">
            <v>11</v>
          </cell>
          <cell r="C1123">
            <v>21</v>
          </cell>
          <cell r="D1123">
            <v>16</v>
          </cell>
          <cell r="E1123">
            <v>24</v>
          </cell>
          <cell r="F1123">
            <v>16</v>
          </cell>
        </row>
        <row r="1124">
          <cell r="A1124" t="str">
            <v>Hackney</v>
          </cell>
          <cell r="B1124">
            <v>1216</v>
          </cell>
          <cell r="C1124">
            <v>1157</v>
          </cell>
          <cell r="D1124">
            <v>1224</v>
          </cell>
          <cell r="E1124">
            <v>1220</v>
          </cell>
          <cell r="F1124">
            <v>1294</v>
          </cell>
        </row>
        <row r="1125">
          <cell r="A1125" t="str">
            <v>Hammersmith and Fulham</v>
          </cell>
          <cell r="B1125">
            <v>633</v>
          </cell>
          <cell r="C1125">
            <v>620</v>
          </cell>
          <cell r="D1125">
            <v>532</v>
          </cell>
          <cell r="E1125">
            <v>595</v>
          </cell>
          <cell r="F1125">
            <v>585</v>
          </cell>
        </row>
        <row r="1126">
          <cell r="A1126" t="str">
            <v>Haringey</v>
          </cell>
          <cell r="B1126">
            <v>1220</v>
          </cell>
          <cell r="C1126">
            <v>1122</v>
          </cell>
          <cell r="D1126">
            <v>1196</v>
          </cell>
          <cell r="E1126">
            <v>1296</v>
          </cell>
          <cell r="F1126">
            <v>1291</v>
          </cell>
        </row>
        <row r="1127">
          <cell r="A1127" t="str">
            <v>Islington</v>
          </cell>
          <cell r="B1127">
            <v>869</v>
          </cell>
          <cell r="C1127">
            <v>838</v>
          </cell>
          <cell r="D1127">
            <v>810</v>
          </cell>
          <cell r="E1127">
            <v>932</v>
          </cell>
          <cell r="F1127">
            <v>929</v>
          </cell>
        </row>
        <row r="1128">
          <cell r="A1128" t="str">
            <v>Kensington and Chelsea</v>
          </cell>
          <cell r="B1128">
            <v>391</v>
          </cell>
          <cell r="C1128">
            <v>361</v>
          </cell>
          <cell r="D1128">
            <v>412</v>
          </cell>
          <cell r="E1128">
            <v>446</v>
          </cell>
          <cell r="F1128">
            <v>419</v>
          </cell>
        </row>
        <row r="1129">
          <cell r="A1129" t="str">
            <v>Lambeth</v>
          </cell>
          <cell r="B1129">
            <v>1379</v>
          </cell>
          <cell r="C1129">
            <v>1256</v>
          </cell>
          <cell r="D1129">
            <v>1358</v>
          </cell>
          <cell r="E1129">
            <v>1412</v>
          </cell>
          <cell r="F1129">
            <v>1347</v>
          </cell>
        </row>
        <row r="1130">
          <cell r="A1130" t="str">
            <v>Lewisham</v>
          </cell>
          <cell r="B1130">
            <v>1373</v>
          </cell>
          <cell r="C1130">
            <v>1292</v>
          </cell>
          <cell r="D1130">
            <v>1277</v>
          </cell>
          <cell r="E1130">
            <v>1392</v>
          </cell>
          <cell r="F1130">
            <v>1453</v>
          </cell>
        </row>
        <row r="1131">
          <cell r="A1131" t="str">
            <v>Newham</v>
          </cell>
          <cell r="B1131">
            <v>1474</v>
          </cell>
          <cell r="C1131">
            <v>1330</v>
          </cell>
          <cell r="D1131">
            <v>1379</v>
          </cell>
          <cell r="E1131">
            <v>1422</v>
          </cell>
          <cell r="F1131">
            <v>1496</v>
          </cell>
        </row>
        <row r="1132">
          <cell r="A1132" t="str">
            <v>Southwark</v>
          </cell>
          <cell r="B1132">
            <v>1322</v>
          </cell>
          <cell r="C1132">
            <v>1225</v>
          </cell>
          <cell r="D1132">
            <v>1235</v>
          </cell>
          <cell r="E1132">
            <v>1320</v>
          </cell>
          <cell r="F1132">
            <v>1394</v>
          </cell>
        </row>
        <row r="1133">
          <cell r="A1133" t="str">
            <v>Tower Hamlets</v>
          </cell>
          <cell r="B1133">
            <v>1302</v>
          </cell>
          <cell r="C1133">
            <v>1195</v>
          </cell>
          <cell r="D1133">
            <v>1207</v>
          </cell>
          <cell r="E1133">
            <v>1427</v>
          </cell>
          <cell r="F1133">
            <v>1349</v>
          </cell>
        </row>
        <row r="1134">
          <cell r="A1134" t="str">
            <v>Wandsworth</v>
          </cell>
          <cell r="B1134">
            <v>849</v>
          </cell>
          <cell r="C1134">
            <v>777</v>
          </cell>
          <cell r="D1134">
            <v>777</v>
          </cell>
          <cell r="E1134">
            <v>888</v>
          </cell>
          <cell r="F1134">
            <v>914</v>
          </cell>
        </row>
        <row r="1135">
          <cell r="A1135" t="str">
            <v>Westminster</v>
          </cell>
          <cell r="B1135">
            <v>625</v>
          </cell>
          <cell r="C1135">
            <v>584</v>
          </cell>
          <cell r="D1135">
            <v>568</v>
          </cell>
          <cell r="E1135">
            <v>623</v>
          </cell>
          <cell r="F1135">
            <v>634</v>
          </cell>
        </row>
        <row r="1136">
          <cell r="A1136" t="str">
            <v>Barking and Dagenham</v>
          </cell>
          <cell r="B1136">
            <v>902</v>
          </cell>
          <cell r="C1136">
            <v>882</v>
          </cell>
          <cell r="D1136">
            <v>860</v>
          </cell>
          <cell r="E1136">
            <v>973</v>
          </cell>
          <cell r="F1136">
            <v>948</v>
          </cell>
        </row>
        <row r="1137">
          <cell r="A1137" t="str">
            <v>Barnet</v>
          </cell>
          <cell r="B1137">
            <v>998</v>
          </cell>
          <cell r="C1137">
            <v>868</v>
          </cell>
          <cell r="D1137">
            <v>874</v>
          </cell>
          <cell r="E1137">
            <v>1065</v>
          </cell>
          <cell r="F1137">
            <v>997</v>
          </cell>
        </row>
        <row r="1138">
          <cell r="A1138" t="str">
            <v>Bexley</v>
          </cell>
          <cell r="B1138">
            <v>659</v>
          </cell>
          <cell r="C1138">
            <v>620</v>
          </cell>
          <cell r="D1138">
            <v>607</v>
          </cell>
          <cell r="E1138">
            <v>730</v>
          </cell>
          <cell r="F1138">
            <v>719</v>
          </cell>
        </row>
        <row r="1139">
          <cell r="A1139" t="str">
            <v>Brent</v>
          </cell>
          <cell r="B1139">
            <v>1299</v>
          </cell>
          <cell r="C1139">
            <v>1207</v>
          </cell>
          <cell r="D1139">
            <v>1285</v>
          </cell>
          <cell r="E1139">
            <v>1433</v>
          </cell>
          <cell r="F1139">
            <v>1349</v>
          </cell>
        </row>
        <row r="1140">
          <cell r="A1140" t="str">
            <v>Bromley</v>
          </cell>
          <cell r="B1140">
            <v>728</v>
          </cell>
          <cell r="C1140">
            <v>648</v>
          </cell>
          <cell r="D1140">
            <v>685</v>
          </cell>
          <cell r="E1140">
            <v>737</v>
          </cell>
          <cell r="F1140">
            <v>780</v>
          </cell>
        </row>
        <row r="1141">
          <cell r="A1141" t="str">
            <v>Croydon</v>
          </cell>
          <cell r="B1141">
            <v>1413</v>
          </cell>
          <cell r="C1141">
            <v>1295</v>
          </cell>
          <cell r="D1141">
            <v>1318</v>
          </cell>
          <cell r="E1141">
            <v>1491</v>
          </cell>
          <cell r="F1141">
            <v>1503</v>
          </cell>
        </row>
        <row r="1142">
          <cell r="A1142" t="str">
            <v>Ealing</v>
          </cell>
          <cell r="B1142">
            <v>1289</v>
          </cell>
          <cell r="C1142">
            <v>1107</v>
          </cell>
          <cell r="D1142">
            <v>1151</v>
          </cell>
          <cell r="E1142">
            <v>1357</v>
          </cell>
          <cell r="F1142">
            <v>1325</v>
          </cell>
        </row>
        <row r="1143">
          <cell r="A1143" t="str">
            <v>Enfield</v>
          </cell>
          <cell r="B1143">
            <v>1148</v>
          </cell>
          <cell r="C1143">
            <v>1071</v>
          </cell>
          <cell r="D1143">
            <v>1195</v>
          </cell>
          <cell r="E1143">
            <v>1316</v>
          </cell>
          <cell r="F1143">
            <v>1230</v>
          </cell>
        </row>
        <row r="1144">
          <cell r="A1144" t="str">
            <v>Greenwich</v>
          </cell>
          <cell r="B1144">
            <v>1091</v>
          </cell>
          <cell r="C1144">
            <v>1015</v>
          </cell>
          <cell r="D1144">
            <v>978</v>
          </cell>
          <cell r="E1144">
            <v>1133</v>
          </cell>
          <cell r="F1144">
            <v>1242</v>
          </cell>
        </row>
        <row r="1145">
          <cell r="A1145" t="str">
            <v>Harrow</v>
          </cell>
          <cell r="B1145">
            <v>624</v>
          </cell>
          <cell r="C1145">
            <v>582</v>
          </cell>
          <cell r="D1145">
            <v>543</v>
          </cell>
          <cell r="E1145">
            <v>678</v>
          </cell>
          <cell r="F1145">
            <v>615</v>
          </cell>
        </row>
        <row r="1146">
          <cell r="A1146" t="str">
            <v>Havering</v>
          </cell>
          <cell r="B1146">
            <v>716</v>
          </cell>
          <cell r="C1146">
            <v>681</v>
          </cell>
          <cell r="D1146">
            <v>654</v>
          </cell>
          <cell r="E1146">
            <v>727</v>
          </cell>
          <cell r="F1146">
            <v>744</v>
          </cell>
        </row>
        <row r="1147">
          <cell r="A1147" t="str">
            <v>Hillingdon</v>
          </cell>
          <cell r="B1147">
            <v>850</v>
          </cell>
          <cell r="C1147">
            <v>742</v>
          </cell>
          <cell r="D1147">
            <v>770</v>
          </cell>
          <cell r="E1147">
            <v>864</v>
          </cell>
          <cell r="F1147">
            <v>836</v>
          </cell>
        </row>
        <row r="1148">
          <cell r="A1148" t="str">
            <v>Hounslow</v>
          </cell>
          <cell r="B1148">
            <v>818</v>
          </cell>
          <cell r="C1148">
            <v>764</v>
          </cell>
          <cell r="D1148">
            <v>835</v>
          </cell>
          <cell r="E1148">
            <v>910</v>
          </cell>
          <cell r="F1148">
            <v>841</v>
          </cell>
        </row>
        <row r="1149">
          <cell r="A1149" t="str">
            <v>Kingston upon Thames</v>
          </cell>
          <cell r="B1149">
            <v>343</v>
          </cell>
          <cell r="C1149">
            <v>319</v>
          </cell>
          <cell r="D1149">
            <v>315</v>
          </cell>
          <cell r="E1149">
            <v>363</v>
          </cell>
          <cell r="F1149">
            <v>348</v>
          </cell>
        </row>
        <row r="1150">
          <cell r="A1150" t="str">
            <v>Merton</v>
          </cell>
          <cell r="B1150">
            <v>534</v>
          </cell>
          <cell r="C1150">
            <v>519</v>
          </cell>
          <cell r="D1150">
            <v>560</v>
          </cell>
          <cell r="E1150">
            <v>574</v>
          </cell>
          <cell r="F1150">
            <v>617</v>
          </cell>
        </row>
        <row r="1151">
          <cell r="A1151" t="str">
            <v>Redbridge</v>
          </cell>
          <cell r="B1151">
            <v>936</v>
          </cell>
          <cell r="C1151">
            <v>763</v>
          </cell>
          <cell r="D1151">
            <v>889</v>
          </cell>
          <cell r="E1151">
            <v>978</v>
          </cell>
          <cell r="F1151">
            <v>953</v>
          </cell>
        </row>
        <row r="1152">
          <cell r="A1152" t="str">
            <v>Richmond upon Thames</v>
          </cell>
          <cell r="B1152">
            <v>339</v>
          </cell>
          <cell r="C1152">
            <v>323</v>
          </cell>
          <cell r="D1152">
            <v>331</v>
          </cell>
          <cell r="E1152">
            <v>365</v>
          </cell>
          <cell r="F1152">
            <v>363</v>
          </cell>
        </row>
        <row r="1153">
          <cell r="A1153" t="str">
            <v>Sutton</v>
          </cell>
          <cell r="B1153">
            <v>482</v>
          </cell>
          <cell r="C1153">
            <v>399</v>
          </cell>
          <cell r="D1153">
            <v>430</v>
          </cell>
          <cell r="E1153">
            <v>500</v>
          </cell>
          <cell r="F1153">
            <v>509</v>
          </cell>
        </row>
        <row r="1154">
          <cell r="A1154" t="str">
            <v>Waltham Forest</v>
          </cell>
          <cell r="B1154">
            <v>1142</v>
          </cell>
          <cell r="C1154">
            <v>1099</v>
          </cell>
          <cell r="D1154">
            <v>1058</v>
          </cell>
          <cell r="E1154">
            <v>1225</v>
          </cell>
          <cell r="F1154">
            <v>1279</v>
          </cell>
        </row>
        <row r="1155">
          <cell r="A1155" t="str">
            <v>Bracknell Forest</v>
          </cell>
          <cell r="B1155">
            <v>257</v>
          </cell>
          <cell r="C1155">
            <v>222</v>
          </cell>
          <cell r="D1155">
            <v>220</v>
          </cell>
          <cell r="E1155">
            <v>250</v>
          </cell>
          <cell r="F1155">
            <v>232</v>
          </cell>
        </row>
        <row r="1156">
          <cell r="A1156" t="str">
            <v>Brighton and Hove</v>
          </cell>
          <cell r="B1156">
            <v>848</v>
          </cell>
          <cell r="C1156">
            <v>810</v>
          </cell>
          <cell r="D1156">
            <v>883</v>
          </cell>
          <cell r="E1156">
            <v>1002</v>
          </cell>
          <cell r="F1156">
            <v>969</v>
          </cell>
        </row>
        <row r="1157">
          <cell r="A1157" t="str">
            <v>Isle of Wight</v>
          </cell>
          <cell r="B1157">
            <v>380</v>
          </cell>
          <cell r="C1157">
            <v>329</v>
          </cell>
          <cell r="D1157">
            <v>323</v>
          </cell>
          <cell r="E1157">
            <v>330</v>
          </cell>
          <cell r="F1157">
            <v>321</v>
          </cell>
        </row>
        <row r="1158">
          <cell r="A1158" t="str">
            <v>Medway</v>
          </cell>
          <cell r="B1158">
            <v>870</v>
          </cell>
          <cell r="C1158">
            <v>890</v>
          </cell>
          <cell r="D1158">
            <v>833</v>
          </cell>
          <cell r="E1158">
            <v>925</v>
          </cell>
          <cell r="F1158">
            <v>910</v>
          </cell>
        </row>
        <row r="1159">
          <cell r="A1159" t="str">
            <v>Milton Keynes</v>
          </cell>
          <cell r="B1159">
            <v>935</v>
          </cell>
          <cell r="C1159">
            <v>835</v>
          </cell>
          <cell r="D1159">
            <v>816</v>
          </cell>
          <cell r="E1159">
            <v>893</v>
          </cell>
          <cell r="F1159">
            <v>894</v>
          </cell>
        </row>
        <row r="1160">
          <cell r="A1160" t="str">
            <v>Portsmouth</v>
          </cell>
          <cell r="B1160">
            <v>762</v>
          </cell>
          <cell r="C1160">
            <v>686</v>
          </cell>
          <cell r="D1160">
            <v>711</v>
          </cell>
          <cell r="E1160">
            <v>771</v>
          </cell>
          <cell r="F1160">
            <v>766</v>
          </cell>
        </row>
        <row r="1161">
          <cell r="A1161" t="str">
            <v>Reading</v>
          </cell>
          <cell r="B1161">
            <v>512</v>
          </cell>
          <cell r="C1161">
            <v>470</v>
          </cell>
          <cell r="D1161">
            <v>453</v>
          </cell>
          <cell r="E1161">
            <v>491</v>
          </cell>
          <cell r="F1161">
            <v>517</v>
          </cell>
        </row>
        <row r="1162">
          <cell r="A1162" t="str">
            <v>Slough</v>
          </cell>
          <cell r="B1162">
            <v>479</v>
          </cell>
          <cell r="C1162">
            <v>447</v>
          </cell>
          <cell r="D1162">
            <v>410</v>
          </cell>
          <cell r="E1162">
            <v>478</v>
          </cell>
          <cell r="F1162">
            <v>447</v>
          </cell>
        </row>
        <row r="1163">
          <cell r="A1163" t="str">
            <v>Southampton</v>
          </cell>
          <cell r="B1163">
            <v>828</v>
          </cell>
          <cell r="C1163">
            <v>762</v>
          </cell>
          <cell r="D1163">
            <v>777</v>
          </cell>
          <cell r="E1163">
            <v>801</v>
          </cell>
          <cell r="F1163">
            <v>766</v>
          </cell>
        </row>
        <row r="1164">
          <cell r="A1164" t="str">
            <v>West Berkshire</v>
          </cell>
          <cell r="B1164">
            <v>264</v>
          </cell>
          <cell r="C1164">
            <v>221</v>
          </cell>
          <cell r="D1164">
            <v>224</v>
          </cell>
          <cell r="E1164">
            <v>200</v>
          </cell>
          <cell r="F1164">
            <v>260</v>
          </cell>
        </row>
        <row r="1165">
          <cell r="A1165" t="str">
            <v>Windsor and Maidenhead</v>
          </cell>
          <cell r="B1165">
            <v>247</v>
          </cell>
          <cell r="C1165">
            <v>239</v>
          </cell>
          <cell r="D1165">
            <v>216</v>
          </cell>
          <cell r="E1165">
            <v>213</v>
          </cell>
          <cell r="F1165">
            <v>244</v>
          </cell>
        </row>
        <row r="1166">
          <cell r="A1166" t="str">
            <v>Wokingham</v>
          </cell>
          <cell r="B1166">
            <v>226</v>
          </cell>
          <cell r="C1166">
            <v>207</v>
          </cell>
          <cell r="D1166">
            <v>179</v>
          </cell>
          <cell r="E1166">
            <v>238</v>
          </cell>
          <cell r="F1166">
            <v>206</v>
          </cell>
        </row>
        <row r="1167">
          <cell r="A1167" t="str">
            <v>Aylesbury Vale</v>
          </cell>
          <cell r="B1167">
            <v>312</v>
          </cell>
          <cell r="C1167">
            <v>347</v>
          </cell>
          <cell r="D1167">
            <v>345</v>
          </cell>
          <cell r="E1167">
            <v>340</v>
          </cell>
          <cell r="F1167">
            <v>315</v>
          </cell>
        </row>
        <row r="1168">
          <cell r="A1168" t="str">
            <v>Chiltern</v>
          </cell>
          <cell r="B1168">
            <v>130</v>
          </cell>
          <cell r="C1168">
            <v>132</v>
          </cell>
          <cell r="D1168">
            <v>115</v>
          </cell>
          <cell r="E1168">
            <v>123</v>
          </cell>
          <cell r="F1168">
            <v>146</v>
          </cell>
        </row>
        <row r="1169">
          <cell r="A1169" t="str">
            <v>South Bucks</v>
          </cell>
          <cell r="B1169">
            <v>117</v>
          </cell>
          <cell r="C1169">
            <v>114</v>
          </cell>
          <cell r="D1169">
            <v>90</v>
          </cell>
          <cell r="E1169">
            <v>106</v>
          </cell>
          <cell r="F1169">
            <v>93</v>
          </cell>
        </row>
        <row r="1170">
          <cell r="A1170" t="str">
            <v>Wycombe</v>
          </cell>
          <cell r="B1170">
            <v>350</v>
          </cell>
          <cell r="C1170">
            <v>356</v>
          </cell>
          <cell r="D1170">
            <v>335</v>
          </cell>
          <cell r="E1170">
            <v>335</v>
          </cell>
          <cell r="F1170">
            <v>346</v>
          </cell>
        </row>
        <row r="1171">
          <cell r="A1171" t="str">
            <v>Eastbourne</v>
          </cell>
          <cell r="B1171">
            <v>317</v>
          </cell>
          <cell r="C1171">
            <v>234</v>
          </cell>
          <cell r="D1171">
            <v>251</v>
          </cell>
          <cell r="E1171">
            <v>315</v>
          </cell>
          <cell r="F1171">
            <v>289</v>
          </cell>
        </row>
        <row r="1172">
          <cell r="A1172" t="str">
            <v>Hastings</v>
          </cell>
          <cell r="B1172">
            <v>379</v>
          </cell>
          <cell r="C1172">
            <v>334</v>
          </cell>
          <cell r="D1172">
            <v>363</v>
          </cell>
          <cell r="E1172">
            <v>377</v>
          </cell>
          <cell r="F1172">
            <v>359</v>
          </cell>
        </row>
        <row r="1173">
          <cell r="A1173" t="str">
            <v>Lewes</v>
          </cell>
          <cell r="B1173">
            <v>199</v>
          </cell>
          <cell r="C1173">
            <v>157</v>
          </cell>
          <cell r="D1173">
            <v>179</v>
          </cell>
          <cell r="E1173">
            <v>211</v>
          </cell>
          <cell r="F1173">
            <v>221</v>
          </cell>
        </row>
        <row r="1174">
          <cell r="A1174" t="str">
            <v>Rother</v>
          </cell>
          <cell r="B1174">
            <v>157</v>
          </cell>
          <cell r="C1174">
            <v>130</v>
          </cell>
          <cell r="D1174">
            <v>155</v>
          </cell>
          <cell r="E1174">
            <v>195</v>
          </cell>
          <cell r="F1174">
            <v>163</v>
          </cell>
        </row>
        <row r="1175">
          <cell r="A1175" t="str">
            <v>Wealden</v>
          </cell>
          <cell r="B1175">
            <v>174</v>
          </cell>
          <cell r="C1175">
            <v>153</v>
          </cell>
          <cell r="D1175">
            <v>162</v>
          </cell>
          <cell r="E1175">
            <v>191</v>
          </cell>
          <cell r="F1175">
            <v>166</v>
          </cell>
        </row>
        <row r="1176">
          <cell r="A1176" t="str">
            <v>Basingstoke and Deane</v>
          </cell>
          <cell r="B1176">
            <v>386</v>
          </cell>
          <cell r="C1176">
            <v>312</v>
          </cell>
          <cell r="D1176">
            <v>372</v>
          </cell>
          <cell r="E1176">
            <v>408</v>
          </cell>
          <cell r="F1176">
            <v>358</v>
          </cell>
        </row>
        <row r="1177">
          <cell r="A1177" t="str">
            <v>East Hampshire</v>
          </cell>
          <cell r="B1177">
            <v>178</v>
          </cell>
          <cell r="C1177">
            <v>133</v>
          </cell>
          <cell r="D1177">
            <v>140</v>
          </cell>
          <cell r="E1177">
            <v>166</v>
          </cell>
          <cell r="F1177">
            <v>180</v>
          </cell>
        </row>
        <row r="1178">
          <cell r="A1178" t="str">
            <v>Eastleigh</v>
          </cell>
          <cell r="B1178">
            <v>239</v>
          </cell>
          <cell r="C1178">
            <v>189</v>
          </cell>
          <cell r="D1178">
            <v>227</v>
          </cell>
          <cell r="E1178">
            <v>200</v>
          </cell>
          <cell r="F1178">
            <v>234</v>
          </cell>
        </row>
        <row r="1179">
          <cell r="A1179" t="str">
            <v>Fareham</v>
          </cell>
          <cell r="B1179">
            <v>216</v>
          </cell>
          <cell r="C1179">
            <v>185</v>
          </cell>
          <cell r="D1179">
            <v>191</v>
          </cell>
          <cell r="E1179">
            <v>218</v>
          </cell>
          <cell r="F1179">
            <v>203</v>
          </cell>
        </row>
        <row r="1180">
          <cell r="A1180" t="str">
            <v>Gosport</v>
          </cell>
          <cell r="B1180">
            <v>257</v>
          </cell>
          <cell r="C1180">
            <v>221</v>
          </cell>
          <cell r="D1180">
            <v>205</v>
          </cell>
          <cell r="E1180">
            <v>250</v>
          </cell>
          <cell r="F1180">
            <v>252</v>
          </cell>
        </row>
        <row r="1181">
          <cell r="A1181" t="str">
            <v>Hart</v>
          </cell>
          <cell r="B1181">
            <v>115</v>
          </cell>
          <cell r="C1181">
            <v>94</v>
          </cell>
          <cell r="D1181">
            <v>116</v>
          </cell>
          <cell r="E1181">
            <v>108</v>
          </cell>
          <cell r="F1181">
            <v>106</v>
          </cell>
        </row>
        <row r="1182">
          <cell r="A1182" t="str">
            <v>Havant</v>
          </cell>
          <cell r="B1182">
            <v>362</v>
          </cell>
          <cell r="C1182">
            <v>321</v>
          </cell>
          <cell r="D1182">
            <v>328</v>
          </cell>
          <cell r="E1182">
            <v>388</v>
          </cell>
          <cell r="F1182">
            <v>335</v>
          </cell>
        </row>
        <row r="1183">
          <cell r="A1183" t="str">
            <v>New Forest</v>
          </cell>
          <cell r="B1183">
            <v>282</v>
          </cell>
          <cell r="C1183">
            <v>294</v>
          </cell>
          <cell r="D1183">
            <v>282</v>
          </cell>
          <cell r="E1183">
            <v>288</v>
          </cell>
          <cell r="F1183">
            <v>271</v>
          </cell>
        </row>
        <row r="1184">
          <cell r="A1184" t="str">
            <v>Rushmoor</v>
          </cell>
          <cell r="B1184">
            <v>255</v>
          </cell>
          <cell r="C1184">
            <v>235</v>
          </cell>
          <cell r="D1184">
            <v>183</v>
          </cell>
          <cell r="E1184">
            <v>240</v>
          </cell>
          <cell r="F1184">
            <v>228</v>
          </cell>
        </row>
        <row r="1185">
          <cell r="A1185" t="str">
            <v>Test Valley</v>
          </cell>
          <cell r="B1185">
            <v>204</v>
          </cell>
          <cell r="C1185">
            <v>161</v>
          </cell>
          <cell r="D1185">
            <v>172</v>
          </cell>
          <cell r="E1185">
            <v>169</v>
          </cell>
          <cell r="F1185">
            <v>185</v>
          </cell>
        </row>
        <row r="1186">
          <cell r="A1186" t="str">
            <v>Winchester</v>
          </cell>
          <cell r="B1186">
            <v>165</v>
          </cell>
          <cell r="C1186">
            <v>139</v>
          </cell>
          <cell r="D1186">
            <v>144</v>
          </cell>
          <cell r="E1186">
            <v>141</v>
          </cell>
          <cell r="F1186">
            <v>124</v>
          </cell>
        </row>
        <row r="1187">
          <cell r="A1187" t="str">
            <v>Ashford</v>
          </cell>
          <cell r="B1187">
            <v>290</v>
          </cell>
          <cell r="C1187">
            <v>274</v>
          </cell>
          <cell r="D1187">
            <v>267</v>
          </cell>
          <cell r="E1187">
            <v>274</v>
          </cell>
          <cell r="F1187">
            <v>304</v>
          </cell>
        </row>
        <row r="1188">
          <cell r="A1188" t="str">
            <v>Canterbury</v>
          </cell>
          <cell r="B1188">
            <v>343</v>
          </cell>
          <cell r="C1188">
            <v>287</v>
          </cell>
          <cell r="D1188">
            <v>311</v>
          </cell>
          <cell r="E1188">
            <v>355</v>
          </cell>
          <cell r="F1188">
            <v>345</v>
          </cell>
        </row>
        <row r="1189">
          <cell r="A1189" t="str">
            <v>Dartford</v>
          </cell>
          <cell r="B1189">
            <v>298</v>
          </cell>
          <cell r="C1189">
            <v>287</v>
          </cell>
          <cell r="D1189">
            <v>253</v>
          </cell>
          <cell r="E1189">
            <v>273</v>
          </cell>
          <cell r="F1189">
            <v>263</v>
          </cell>
        </row>
        <row r="1190">
          <cell r="A1190" t="str">
            <v>Dover</v>
          </cell>
          <cell r="B1190">
            <v>336</v>
          </cell>
          <cell r="C1190">
            <v>267</v>
          </cell>
          <cell r="D1190">
            <v>289</v>
          </cell>
          <cell r="E1190">
            <v>316</v>
          </cell>
          <cell r="F1190">
            <v>301</v>
          </cell>
        </row>
        <row r="1191">
          <cell r="A1191" t="str">
            <v>Gravesham</v>
          </cell>
          <cell r="B1191">
            <v>388</v>
          </cell>
          <cell r="C1191">
            <v>301</v>
          </cell>
          <cell r="D1191">
            <v>341</v>
          </cell>
          <cell r="E1191">
            <v>353</v>
          </cell>
          <cell r="F1191">
            <v>370</v>
          </cell>
        </row>
        <row r="1192">
          <cell r="A1192" t="str">
            <v>Maidstone</v>
          </cell>
          <cell r="B1192">
            <v>368</v>
          </cell>
          <cell r="C1192">
            <v>349</v>
          </cell>
          <cell r="D1192">
            <v>352</v>
          </cell>
          <cell r="E1192">
            <v>360</v>
          </cell>
          <cell r="F1192">
            <v>363</v>
          </cell>
        </row>
        <row r="1193">
          <cell r="A1193" t="str">
            <v>Sevenoaks</v>
          </cell>
          <cell r="B1193">
            <v>165</v>
          </cell>
          <cell r="C1193">
            <v>156</v>
          </cell>
          <cell r="D1193">
            <v>177</v>
          </cell>
          <cell r="E1193">
            <v>160</v>
          </cell>
          <cell r="F1193">
            <v>186</v>
          </cell>
        </row>
        <row r="1194">
          <cell r="A1194" t="str">
            <v>Shepway</v>
          </cell>
          <cell r="B1194">
            <v>314</v>
          </cell>
          <cell r="C1194">
            <v>262</v>
          </cell>
          <cell r="D1194">
            <v>284</v>
          </cell>
          <cell r="E1194">
            <v>332</v>
          </cell>
          <cell r="F1194">
            <v>289</v>
          </cell>
        </row>
        <row r="1195">
          <cell r="A1195" t="str">
            <v>Swale</v>
          </cell>
          <cell r="B1195">
            <v>465</v>
          </cell>
          <cell r="C1195">
            <v>405</v>
          </cell>
          <cell r="D1195">
            <v>436</v>
          </cell>
          <cell r="E1195">
            <v>435</v>
          </cell>
          <cell r="F1195">
            <v>426</v>
          </cell>
        </row>
        <row r="1196">
          <cell r="A1196" t="str">
            <v>Thanet</v>
          </cell>
          <cell r="B1196">
            <v>484</v>
          </cell>
          <cell r="C1196">
            <v>517</v>
          </cell>
          <cell r="D1196">
            <v>528</v>
          </cell>
          <cell r="E1196">
            <v>540</v>
          </cell>
          <cell r="F1196">
            <v>540</v>
          </cell>
        </row>
        <row r="1197">
          <cell r="A1197" t="str">
            <v>Tonbridge and Malling</v>
          </cell>
          <cell r="B1197">
            <v>208</v>
          </cell>
          <cell r="C1197">
            <v>213</v>
          </cell>
          <cell r="D1197">
            <v>179</v>
          </cell>
          <cell r="E1197">
            <v>208</v>
          </cell>
          <cell r="F1197">
            <v>247</v>
          </cell>
        </row>
        <row r="1198">
          <cell r="A1198" t="str">
            <v>Tunbridge Wells</v>
          </cell>
          <cell r="B1198">
            <v>166</v>
          </cell>
          <cell r="C1198">
            <v>145</v>
          </cell>
          <cell r="D1198">
            <v>141</v>
          </cell>
          <cell r="E1198">
            <v>148</v>
          </cell>
          <cell r="F1198">
            <v>166</v>
          </cell>
        </row>
        <row r="1199">
          <cell r="A1199" t="str">
            <v>Cherwell</v>
          </cell>
          <cell r="B1199">
            <v>250</v>
          </cell>
          <cell r="C1199">
            <v>270</v>
          </cell>
          <cell r="D1199">
            <v>229</v>
          </cell>
          <cell r="E1199">
            <v>280</v>
          </cell>
          <cell r="F1199">
            <v>270</v>
          </cell>
        </row>
        <row r="1200">
          <cell r="A1200" t="str">
            <v>Oxford</v>
          </cell>
          <cell r="B1200">
            <v>360</v>
          </cell>
          <cell r="C1200">
            <v>320</v>
          </cell>
          <cell r="D1200">
            <v>307</v>
          </cell>
          <cell r="E1200">
            <v>341</v>
          </cell>
          <cell r="F1200">
            <v>335</v>
          </cell>
        </row>
        <row r="1201">
          <cell r="A1201" t="str">
            <v>South Oxfordshire</v>
          </cell>
          <cell r="B1201">
            <v>161</v>
          </cell>
          <cell r="C1201">
            <v>133</v>
          </cell>
          <cell r="D1201">
            <v>154</v>
          </cell>
          <cell r="E1201">
            <v>147</v>
          </cell>
          <cell r="F1201">
            <v>182</v>
          </cell>
        </row>
        <row r="1202">
          <cell r="A1202" t="str">
            <v>Vale of White Horse</v>
          </cell>
          <cell r="B1202">
            <v>191</v>
          </cell>
          <cell r="C1202">
            <v>168</v>
          </cell>
          <cell r="D1202">
            <v>150</v>
          </cell>
          <cell r="E1202">
            <v>168</v>
          </cell>
          <cell r="F1202">
            <v>181</v>
          </cell>
        </row>
        <row r="1203">
          <cell r="A1203" t="str">
            <v>West Oxfordshire</v>
          </cell>
          <cell r="B1203">
            <v>143</v>
          </cell>
          <cell r="C1203">
            <v>151</v>
          </cell>
          <cell r="D1203">
            <v>139</v>
          </cell>
          <cell r="E1203">
            <v>185</v>
          </cell>
          <cell r="F1203">
            <v>146</v>
          </cell>
        </row>
        <row r="1204">
          <cell r="A1204" t="str">
            <v>Elmbridge</v>
          </cell>
          <cell r="B1204">
            <v>191</v>
          </cell>
          <cell r="C1204">
            <v>187</v>
          </cell>
          <cell r="D1204">
            <v>163</v>
          </cell>
          <cell r="E1204">
            <v>177</v>
          </cell>
          <cell r="F1204">
            <v>171</v>
          </cell>
        </row>
        <row r="1205">
          <cell r="A1205" t="str">
            <v>Epsom and Ewell</v>
          </cell>
          <cell r="B1205">
            <v>110</v>
          </cell>
          <cell r="C1205">
            <v>110</v>
          </cell>
          <cell r="D1205">
            <v>97</v>
          </cell>
          <cell r="E1205">
            <v>132</v>
          </cell>
          <cell r="F1205">
            <v>111</v>
          </cell>
        </row>
        <row r="1206">
          <cell r="A1206" t="str">
            <v>Guildford</v>
          </cell>
          <cell r="B1206">
            <v>229</v>
          </cell>
          <cell r="C1206">
            <v>183</v>
          </cell>
          <cell r="D1206">
            <v>184</v>
          </cell>
          <cell r="E1206">
            <v>191</v>
          </cell>
          <cell r="F1206">
            <v>207</v>
          </cell>
        </row>
        <row r="1207">
          <cell r="A1207" t="str">
            <v>Mole Valley</v>
          </cell>
          <cell r="B1207">
            <v>85</v>
          </cell>
          <cell r="C1207">
            <v>81</v>
          </cell>
          <cell r="D1207">
            <v>80</v>
          </cell>
          <cell r="E1207">
            <v>75</v>
          </cell>
          <cell r="F1207">
            <v>107</v>
          </cell>
        </row>
        <row r="1208">
          <cell r="A1208" t="str">
            <v>Reigate and Banstead</v>
          </cell>
          <cell r="B1208">
            <v>229</v>
          </cell>
          <cell r="C1208">
            <v>200</v>
          </cell>
          <cell r="D1208">
            <v>221</v>
          </cell>
          <cell r="E1208">
            <v>226</v>
          </cell>
          <cell r="F1208">
            <v>209</v>
          </cell>
        </row>
        <row r="1209">
          <cell r="A1209" t="str">
            <v>Runnymede</v>
          </cell>
          <cell r="B1209">
            <v>127</v>
          </cell>
          <cell r="C1209">
            <v>122</v>
          </cell>
          <cell r="D1209">
            <v>117</v>
          </cell>
          <cell r="E1209">
            <v>143</v>
          </cell>
          <cell r="F1209">
            <v>130</v>
          </cell>
        </row>
        <row r="1210">
          <cell r="A1210" t="str">
            <v>Spelthorne</v>
          </cell>
          <cell r="B1210">
            <v>191</v>
          </cell>
          <cell r="C1210">
            <v>185</v>
          </cell>
          <cell r="D1210">
            <v>168</v>
          </cell>
          <cell r="E1210">
            <v>150</v>
          </cell>
          <cell r="F1210">
            <v>160</v>
          </cell>
        </row>
        <row r="1211">
          <cell r="A1211" t="str">
            <v>Surrey Heath</v>
          </cell>
          <cell r="B1211">
            <v>140</v>
          </cell>
          <cell r="C1211">
            <v>130</v>
          </cell>
          <cell r="D1211">
            <v>115</v>
          </cell>
          <cell r="E1211">
            <v>126</v>
          </cell>
          <cell r="F1211">
            <v>151</v>
          </cell>
        </row>
        <row r="1212">
          <cell r="A1212" t="str">
            <v>Tandridge</v>
          </cell>
          <cell r="B1212">
            <v>142</v>
          </cell>
          <cell r="C1212">
            <v>115</v>
          </cell>
          <cell r="D1212">
            <v>112</v>
          </cell>
          <cell r="E1212">
            <v>128</v>
          </cell>
          <cell r="F1212">
            <v>118</v>
          </cell>
        </row>
        <row r="1213">
          <cell r="A1213" t="str">
            <v>Waverley</v>
          </cell>
          <cell r="B1213">
            <v>121</v>
          </cell>
          <cell r="C1213">
            <v>144</v>
          </cell>
          <cell r="D1213">
            <v>122</v>
          </cell>
          <cell r="E1213">
            <v>134</v>
          </cell>
          <cell r="F1213">
            <v>151</v>
          </cell>
        </row>
        <row r="1214">
          <cell r="A1214" t="str">
            <v>Woking</v>
          </cell>
          <cell r="B1214">
            <v>196</v>
          </cell>
          <cell r="C1214">
            <v>152</v>
          </cell>
          <cell r="D1214">
            <v>173</v>
          </cell>
          <cell r="E1214">
            <v>157</v>
          </cell>
          <cell r="F1214">
            <v>177</v>
          </cell>
        </row>
        <row r="1215">
          <cell r="A1215" t="str">
            <v>Adur</v>
          </cell>
          <cell r="B1215">
            <v>165</v>
          </cell>
          <cell r="C1215">
            <v>139</v>
          </cell>
          <cell r="D1215">
            <v>153</v>
          </cell>
          <cell r="E1215">
            <v>168</v>
          </cell>
          <cell r="F1215">
            <v>140</v>
          </cell>
        </row>
        <row r="1216">
          <cell r="A1216" t="str">
            <v>Arun</v>
          </cell>
          <cell r="B1216">
            <v>367</v>
          </cell>
          <cell r="C1216">
            <v>319</v>
          </cell>
          <cell r="D1216">
            <v>315</v>
          </cell>
          <cell r="E1216">
            <v>359</v>
          </cell>
          <cell r="F1216">
            <v>335</v>
          </cell>
        </row>
        <row r="1217">
          <cell r="A1217" t="str">
            <v>Chichester</v>
          </cell>
          <cell r="B1217">
            <v>166</v>
          </cell>
          <cell r="C1217">
            <v>151</v>
          </cell>
          <cell r="D1217">
            <v>160</v>
          </cell>
          <cell r="E1217">
            <v>169</v>
          </cell>
          <cell r="F1217">
            <v>190</v>
          </cell>
        </row>
        <row r="1218">
          <cell r="A1218" t="str">
            <v>Crawley</v>
          </cell>
          <cell r="B1218">
            <v>338</v>
          </cell>
          <cell r="C1218">
            <v>288</v>
          </cell>
          <cell r="D1218">
            <v>276</v>
          </cell>
          <cell r="E1218">
            <v>315</v>
          </cell>
          <cell r="F1218">
            <v>285</v>
          </cell>
        </row>
        <row r="1219">
          <cell r="A1219" t="str">
            <v>Horsham</v>
          </cell>
          <cell r="B1219">
            <v>187</v>
          </cell>
          <cell r="C1219">
            <v>185</v>
          </cell>
          <cell r="D1219">
            <v>165</v>
          </cell>
          <cell r="E1219">
            <v>199</v>
          </cell>
          <cell r="F1219">
            <v>206</v>
          </cell>
        </row>
        <row r="1220">
          <cell r="A1220" t="str">
            <v>Mid Sussex</v>
          </cell>
          <cell r="B1220">
            <v>205</v>
          </cell>
          <cell r="C1220">
            <v>156</v>
          </cell>
          <cell r="D1220">
            <v>151</v>
          </cell>
          <cell r="E1220">
            <v>208</v>
          </cell>
          <cell r="F1220">
            <v>179</v>
          </cell>
        </row>
        <row r="1221">
          <cell r="A1221" t="str">
            <v>Worthing</v>
          </cell>
          <cell r="B1221">
            <v>275</v>
          </cell>
          <cell r="C1221">
            <v>271</v>
          </cell>
          <cell r="D1221">
            <v>243</v>
          </cell>
          <cell r="E1221">
            <v>234</v>
          </cell>
          <cell r="F1221">
            <v>248</v>
          </cell>
        </row>
        <row r="1222">
          <cell r="A1222" t="str">
            <v>Bath and North East Somerset</v>
          </cell>
          <cell r="B1222">
            <v>272</v>
          </cell>
          <cell r="C1222">
            <v>256</v>
          </cell>
          <cell r="D1222">
            <v>257</v>
          </cell>
          <cell r="E1222">
            <v>209</v>
          </cell>
          <cell r="F1222">
            <v>220</v>
          </cell>
        </row>
        <row r="1223">
          <cell r="A1223" t="str">
            <v>Bournemouth</v>
          </cell>
          <cell r="B1223">
            <v>650</v>
          </cell>
          <cell r="C1223">
            <v>590</v>
          </cell>
          <cell r="D1223">
            <v>536</v>
          </cell>
          <cell r="E1223">
            <v>594</v>
          </cell>
          <cell r="F1223">
            <v>606</v>
          </cell>
        </row>
        <row r="1224">
          <cell r="A1224" t="str">
            <v>Bristol, City of</v>
          </cell>
          <cell r="B1224">
            <v>1804</v>
          </cell>
          <cell r="C1224">
            <v>1526</v>
          </cell>
          <cell r="D1224">
            <v>1626</v>
          </cell>
          <cell r="E1224">
            <v>1719</v>
          </cell>
          <cell r="F1224">
            <v>1680</v>
          </cell>
        </row>
        <row r="1225">
          <cell r="A1225" t="str">
            <v>Cornwall</v>
          </cell>
          <cell r="B1225">
            <v>1330</v>
          </cell>
          <cell r="C1225">
            <v>1152</v>
          </cell>
          <cell r="D1225">
            <v>1163</v>
          </cell>
          <cell r="E1225">
            <v>1234</v>
          </cell>
          <cell r="F1225">
            <v>1158</v>
          </cell>
        </row>
        <row r="1226">
          <cell r="A1226" t="str">
            <v>Isles of Scilly</v>
          </cell>
          <cell r="B1226">
            <v>0</v>
          </cell>
          <cell r="C1226">
            <v>0</v>
          </cell>
          <cell r="D1226">
            <v>0</v>
          </cell>
          <cell r="E1226">
            <v>0</v>
          </cell>
          <cell r="F1226" t="str">
            <v>#</v>
          </cell>
        </row>
        <row r="1227">
          <cell r="A1227" t="str">
            <v>North Somerset</v>
          </cell>
          <cell r="B1227">
            <v>502</v>
          </cell>
          <cell r="C1227">
            <v>390</v>
          </cell>
          <cell r="D1227">
            <v>387</v>
          </cell>
          <cell r="E1227">
            <v>439</v>
          </cell>
          <cell r="F1227">
            <v>476</v>
          </cell>
        </row>
        <row r="1228">
          <cell r="A1228" t="str">
            <v>Plymouth</v>
          </cell>
          <cell r="B1228">
            <v>948</v>
          </cell>
          <cell r="C1228">
            <v>790</v>
          </cell>
          <cell r="D1228">
            <v>924</v>
          </cell>
          <cell r="E1228">
            <v>951</v>
          </cell>
          <cell r="F1228">
            <v>901</v>
          </cell>
        </row>
        <row r="1229">
          <cell r="A1229" t="str">
            <v>Poole</v>
          </cell>
          <cell r="B1229">
            <v>394</v>
          </cell>
          <cell r="C1229">
            <v>338</v>
          </cell>
          <cell r="D1229">
            <v>332</v>
          </cell>
          <cell r="E1229">
            <v>352</v>
          </cell>
          <cell r="F1229">
            <v>369</v>
          </cell>
        </row>
        <row r="1230">
          <cell r="A1230" t="str">
            <v>South Gloucestershire</v>
          </cell>
          <cell r="B1230">
            <v>587</v>
          </cell>
          <cell r="C1230">
            <v>437</v>
          </cell>
          <cell r="D1230">
            <v>528</v>
          </cell>
          <cell r="E1230">
            <v>560</v>
          </cell>
          <cell r="F1230">
            <v>547</v>
          </cell>
        </row>
        <row r="1231">
          <cell r="A1231" t="str">
            <v>Swindon</v>
          </cell>
          <cell r="B1231">
            <v>815</v>
          </cell>
          <cell r="C1231">
            <v>687</v>
          </cell>
          <cell r="D1231">
            <v>791</v>
          </cell>
          <cell r="E1231">
            <v>828</v>
          </cell>
          <cell r="F1231">
            <v>751</v>
          </cell>
        </row>
        <row r="1232">
          <cell r="A1232" t="str">
            <v>Torbay</v>
          </cell>
          <cell r="B1232">
            <v>482</v>
          </cell>
          <cell r="C1232">
            <v>439</v>
          </cell>
          <cell r="D1232">
            <v>395</v>
          </cell>
          <cell r="E1232">
            <v>471</v>
          </cell>
          <cell r="F1232">
            <v>422</v>
          </cell>
        </row>
        <row r="1233">
          <cell r="A1233" t="str">
            <v>Wiltshire</v>
          </cell>
          <cell r="B1233">
            <v>933</v>
          </cell>
          <cell r="C1233">
            <v>884</v>
          </cell>
          <cell r="D1233">
            <v>814</v>
          </cell>
          <cell r="E1233">
            <v>915</v>
          </cell>
          <cell r="F1233">
            <v>901</v>
          </cell>
        </row>
        <row r="1234">
          <cell r="A1234" t="str">
            <v>East Devon</v>
          </cell>
          <cell r="B1234">
            <v>203</v>
          </cell>
          <cell r="C1234">
            <v>182</v>
          </cell>
          <cell r="D1234">
            <v>182</v>
          </cell>
          <cell r="E1234">
            <v>182</v>
          </cell>
          <cell r="F1234">
            <v>195</v>
          </cell>
        </row>
        <row r="1235">
          <cell r="A1235" t="str">
            <v>Exeter</v>
          </cell>
          <cell r="B1235">
            <v>307</v>
          </cell>
          <cell r="C1235">
            <v>283</v>
          </cell>
          <cell r="D1235">
            <v>309</v>
          </cell>
          <cell r="E1235">
            <v>324</v>
          </cell>
          <cell r="F1235">
            <v>302</v>
          </cell>
        </row>
        <row r="1236">
          <cell r="A1236" t="str">
            <v>Mid Devon</v>
          </cell>
          <cell r="B1236">
            <v>123</v>
          </cell>
          <cell r="C1236">
            <v>133</v>
          </cell>
          <cell r="D1236">
            <v>127</v>
          </cell>
          <cell r="E1236">
            <v>151</v>
          </cell>
          <cell r="F1236">
            <v>139</v>
          </cell>
        </row>
        <row r="1237">
          <cell r="A1237" t="str">
            <v>North Devon</v>
          </cell>
          <cell r="B1237">
            <v>216</v>
          </cell>
          <cell r="C1237">
            <v>143</v>
          </cell>
          <cell r="D1237">
            <v>162</v>
          </cell>
          <cell r="E1237">
            <v>151</v>
          </cell>
          <cell r="F1237">
            <v>150</v>
          </cell>
        </row>
        <row r="1238">
          <cell r="A1238" t="str">
            <v>South Hams</v>
          </cell>
          <cell r="B1238">
            <v>112</v>
          </cell>
          <cell r="C1238">
            <v>116</v>
          </cell>
          <cell r="D1238">
            <v>81</v>
          </cell>
          <cell r="E1238">
            <v>127</v>
          </cell>
          <cell r="F1238">
            <v>122</v>
          </cell>
        </row>
        <row r="1239">
          <cell r="A1239" t="str">
            <v>Teignbridge</v>
          </cell>
          <cell r="B1239">
            <v>238</v>
          </cell>
          <cell r="C1239">
            <v>225</v>
          </cell>
          <cell r="D1239">
            <v>223</v>
          </cell>
          <cell r="E1239">
            <v>265</v>
          </cell>
          <cell r="F1239">
            <v>262</v>
          </cell>
        </row>
        <row r="1240">
          <cell r="A1240" t="str">
            <v>Torridge</v>
          </cell>
          <cell r="B1240">
            <v>158</v>
          </cell>
          <cell r="C1240">
            <v>147</v>
          </cell>
          <cell r="D1240">
            <v>138</v>
          </cell>
          <cell r="E1240">
            <v>165</v>
          </cell>
          <cell r="F1240">
            <v>140</v>
          </cell>
        </row>
        <row r="1241">
          <cell r="A1241" t="str">
            <v>West Devon</v>
          </cell>
          <cell r="B1241">
            <v>63</v>
          </cell>
          <cell r="C1241">
            <v>80</v>
          </cell>
          <cell r="D1241">
            <v>81</v>
          </cell>
          <cell r="E1241">
            <v>80</v>
          </cell>
          <cell r="F1241">
            <v>64</v>
          </cell>
        </row>
        <row r="1242">
          <cell r="A1242" t="str">
            <v>Christchurch</v>
          </cell>
          <cell r="B1242">
            <v>80</v>
          </cell>
          <cell r="C1242">
            <v>88</v>
          </cell>
          <cell r="D1242">
            <v>78</v>
          </cell>
          <cell r="E1242">
            <v>65</v>
          </cell>
          <cell r="F1242">
            <v>65</v>
          </cell>
        </row>
        <row r="1243">
          <cell r="A1243" t="str">
            <v>East Dorset</v>
          </cell>
          <cell r="B1243">
            <v>120</v>
          </cell>
          <cell r="C1243">
            <v>85</v>
          </cell>
          <cell r="D1243">
            <v>90</v>
          </cell>
          <cell r="E1243">
            <v>85</v>
          </cell>
          <cell r="F1243">
            <v>104</v>
          </cell>
        </row>
        <row r="1244">
          <cell r="A1244" t="str">
            <v>North Dorset</v>
          </cell>
          <cell r="B1244">
            <v>75</v>
          </cell>
          <cell r="C1244">
            <v>90</v>
          </cell>
          <cell r="D1244">
            <v>65</v>
          </cell>
          <cell r="E1244">
            <v>72</v>
          </cell>
          <cell r="F1244">
            <v>75</v>
          </cell>
        </row>
        <row r="1245">
          <cell r="A1245" t="str">
            <v>Purbeck</v>
          </cell>
          <cell r="B1245">
            <v>85</v>
          </cell>
          <cell r="C1245">
            <v>54</v>
          </cell>
          <cell r="D1245">
            <v>70</v>
          </cell>
          <cell r="E1245">
            <v>81</v>
          </cell>
          <cell r="F1245">
            <v>77</v>
          </cell>
        </row>
        <row r="1246">
          <cell r="A1246" t="str">
            <v>West Dorset</v>
          </cell>
          <cell r="B1246">
            <v>130</v>
          </cell>
          <cell r="C1246">
            <v>116</v>
          </cell>
          <cell r="D1246">
            <v>101</v>
          </cell>
          <cell r="E1246">
            <v>117</v>
          </cell>
          <cell r="F1246">
            <v>114</v>
          </cell>
        </row>
        <row r="1247">
          <cell r="A1247" t="str">
            <v>Weymouth and Portland</v>
          </cell>
          <cell r="B1247">
            <v>222</v>
          </cell>
          <cell r="C1247">
            <v>158</v>
          </cell>
          <cell r="D1247">
            <v>159</v>
          </cell>
          <cell r="E1247">
            <v>164</v>
          </cell>
          <cell r="F1247">
            <v>198</v>
          </cell>
        </row>
        <row r="1248">
          <cell r="A1248" t="str">
            <v>Cheltenham</v>
          </cell>
          <cell r="B1248">
            <v>371</v>
          </cell>
          <cell r="C1248">
            <v>291</v>
          </cell>
          <cell r="D1248">
            <v>309</v>
          </cell>
          <cell r="E1248">
            <v>320</v>
          </cell>
          <cell r="F1248">
            <v>291</v>
          </cell>
        </row>
        <row r="1249">
          <cell r="A1249" t="str">
            <v>Cotswold</v>
          </cell>
          <cell r="B1249">
            <v>123</v>
          </cell>
          <cell r="C1249">
            <v>108</v>
          </cell>
          <cell r="D1249">
            <v>106</v>
          </cell>
          <cell r="E1249">
            <v>131</v>
          </cell>
          <cell r="F1249">
            <v>111</v>
          </cell>
        </row>
        <row r="1250">
          <cell r="A1250" t="str">
            <v>Forest of Dean</v>
          </cell>
          <cell r="B1250">
            <v>199</v>
          </cell>
          <cell r="C1250">
            <v>177</v>
          </cell>
          <cell r="D1250">
            <v>187</v>
          </cell>
          <cell r="E1250">
            <v>183</v>
          </cell>
          <cell r="F1250">
            <v>192</v>
          </cell>
        </row>
        <row r="1251">
          <cell r="A1251" t="str">
            <v>Gloucester</v>
          </cell>
          <cell r="B1251">
            <v>491</v>
          </cell>
          <cell r="C1251">
            <v>377</v>
          </cell>
          <cell r="D1251">
            <v>390</v>
          </cell>
          <cell r="E1251">
            <v>356</v>
          </cell>
          <cell r="F1251">
            <v>406</v>
          </cell>
        </row>
        <row r="1252">
          <cell r="A1252" t="str">
            <v>Stroud</v>
          </cell>
          <cell r="B1252">
            <v>250</v>
          </cell>
          <cell r="C1252">
            <v>170</v>
          </cell>
          <cell r="D1252">
            <v>201</v>
          </cell>
          <cell r="E1252">
            <v>234</v>
          </cell>
          <cell r="F1252">
            <v>188</v>
          </cell>
        </row>
        <row r="1253">
          <cell r="A1253" t="str">
            <v>Tewkesbury</v>
          </cell>
          <cell r="B1253">
            <v>204</v>
          </cell>
          <cell r="C1253">
            <v>150</v>
          </cell>
          <cell r="D1253">
            <v>145</v>
          </cell>
          <cell r="E1253">
            <v>173</v>
          </cell>
          <cell r="F1253">
            <v>150</v>
          </cell>
        </row>
        <row r="1254">
          <cell r="A1254" t="str">
            <v>Mendip</v>
          </cell>
          <cell r="B1254">
            <v>229</v>
          </cell>
          <cell r="C1254">
            <v>197</v>
          </cell>
          <cell r="D1254">
            <v>216</v>
          </cell>
          <cell r="E1254">
            <v>206</v>
          </cell>
          <cell r="F1254">
            <v>246</v>
          </cell>
        </row>
        <row r="1255">
          <cell r="A1255" t="str">
            <v>Sedgemoor</v>
          </cell>
          <cell r="B1255">
            <v>300</v>
          </cell>
          <cell r="C1255">
            <v>297</v>
          </cell>
          <cell r="D1255">
            <v>311</v>
          </cell>
          <cell r="E1255">
            <v>410</v>
          </cell>
          <cell r="F1255">
            <v>325</v>
          </cell>
        </row>
        <row r="1256">
          <cell r="A1256" t="str">
            <v>South Somerset</v>
          </cell>
          <cell r="B1256">
            <v>314</v>
          </cell>
          <cell r="C1256">
            <v>303</v>
          </cell>
          <cell r="D1256">
            <v>278</v>
          </cell>
          <cell r="E1256">
            <v>296</v>
          </cell>
          <cell r="F1256">
            <v>281</v>
          </cell>
        </row>
        <row r="1257">
          <cell r="A1257" t="str">
            <v>Taunton Deane</v>
          </cell>
          <cell r="B1257">
            <v>256</v>
          </cell>
          <cell r="C1257">
            <v>261</v>
          </cell>
          <cell r="D1257">
            <v>241</v>
          </cell>
          <cell r="E1257">
            <v>284</v>
          </cell>
          <cell r="F1257">
            <v>254</v>
          </cell>
        </row>
        <row r="1258">
          <cell r="A1258" t="str">
            <v>West Somerset</v>
          </cell>
          <cell r="B1258">
            <v>52</v>
          </cell>
          <cell r="C1258">
            <v>60</v>
          </cell>
          <cell r="D1258">
            <v>59</v>
          </cell>
          <cell r="E1258">
            <v>47</v>
          </cell>
          <cell r="F1258">
            <v>55</v>
          </cell>
        </row>
        <row r="1259">
          <cell r="A1259" t="str">
            <v>Anglesey</v>
          </cell>
          <cell r="B1259">
            <v>249</v>
          </cell>
          <cell r="C1259">
            <v>197</v>
          </cell>
          <cell r="D1259">
            <v>153</v>
          </cell>
          <cell r="E1259">
            <v>204</v>
          </cell>
          <cell r="F1259">
            <v>216</v>
          </cell>
        </row>
        <row r="1260">
          <cell r="A1260" t="str">
            <v>Gwynedd</v>
          </cell>
          <cell r="B1260">
            <v>288</v>
          </cell>
          <cell r="C1260">
            <v>239</v>
          </cell>
          <cell r="D1260">
            <v>271</v>
          </cell>
          <cell r="E1260">
            <v>296</v>
          </cell>
          <cell r="F1260">
            <v>289</v>
          </cell>
        </row>
        <row r="1261">
          <cell r="A1261" t="str">
            <v>Conwy</v>
          </cell>
          <cell r="B1261">
            <v>341</v>
          </cell>
          <cell r="C1261">
            <v>272</v>
          </cell>
          <cell r="D1261">
            <v>341</v>
          </cell>
          <cell r="E1261">
            <v>332</v>
          </cell>
          <cell r="F1261">
            <v>360</v>
          </cell>
        </row>
        <row r="1262">
          <cell r="A1262" t="str">
            <v>Denbighshire</v>
          </cell>
          <cell r="B1262">
            <v>336</v>
          </cell>
          <cell r="C1262">
            <v>269</v>
          </cell>
          <cell r="D1262">
            <v>284</v>
          </cell>
          <cell r="E1262">
            <v>297</v>
          </cell>
          <cell r="F1262">
            <v>297</v>
          </cell>
        </row>
        <row r="1263">
          <cell r="A1263" t="str">
            <v>Flintshire</v>
          </cell>
          <cell r="B1263">
            <v>461</v>
          </cell>
          <cell r="C1263">
            <v>393</v>
          </cell>
          <cell r="D1263">
            <v>400</v>
          </cell>
          <cell r="E1263">
            <v>477</v>
          </cell>
          <cell r="F1263">
            <v>450</v>
          </cell>
        </row>
        <row r="1264">
          <cell r="A1264" t="str">
            <v>Wrexham</v>
          </cell>
          <cell r="B1264">
            <v>596</v>
          </cell>
          <cell r="C1264">
            <v>451</v>
          </cell>
          <cell r="D1264">
            <v>411</v>
          </cell>
          <cell r="E1264">
            <v>466</v>
          </cell>
          <cell r="F1264">
            <v>487</v>
          </cell>
        </row>
        <row r="1265">
          <cell r="A1265" t="str">
            <v>Powys</v>
          </cell>
          <cell r="B1265">
            <v>252</v>
          </cell>
          <cell r="C1265">
            <v>221</v>
          </cell>
          <cell r="D1265">
            <v>245</v>
          </cell>
          <cell r="E1265">
            <v>258</v>
          </cell>
          <cell r="F1265">
            <v>289</v>
          </cell>
        </row>
        <row r="1266">
          <cell r="A1266" t="str">
            <v>Ceredigion</v>
          </cell>
          <cell r="B1266">
            <v>141</v>
          </cell>
          <cell r="C1266">
            <v>104</v>
          </cell>
          <cell r="D1266">
            <v>113</v>
          </cell>
          <cell r="E1266">
            <v>154</v>
          </cell>
          <cell r="F1266">
            <v>136</v>
          </cell>
        </row>
        <row r="1267">
          <cell r="A1267" t="str">
            <v>Pembrokeshire</v>
          </cell>
          <cell r="B1267">
            <v>311</v>
          </cell>
          <cell r="C1267">
            <v>310</v>
          </cell>
          <cell r="D1267">
            <v>284</v>
          </cell>
          <cell r="E1267">
            <v>355</v>
          </cell>
          <cell r="F1267">
            <v>381</v>
          </cell>
        </row>
        <row r="1268">
          <cell r="A1268" t="str">
            <v>Carmarthenshire</v>
          </cell>
          <cell r="B1268">
            <v>465</v>
          </cell>
          <cell r="C1268">
            <v>477</v>
          </cell>
          <cell r="D1268">
            <v>464</v>
          </cell>
          <cell r="E1268">
            <v>551</v>
          </cell>
          <cell r="F1268">
            <v>519</v>
          </cell>
        </row>
        <row r="1269">
          <cell r="A1269" t="str">
            <v>Swansea</v>
          </cell>
          <cell r="B1269">
            <v>869</v>
          </cell>
          <cell r="C1269">
            <v>765</v>
          </cell>
          <cell r="D1269">
            <v>770</v>
          </cell>
          <cell r="E1269">
            <v>919</v>
          </cell>
          <cell r="F1269">
            <v>874</v>
          </cell>
        </row>
        <row r="1270">
          <cell r="A1270" t="str">
            <v>Neath Port Talbot</v>
          </cell>
          <cell r="B1270">
            <v>534</v>
          </cell>
          <cell r="C1270">
            <v>477</v>
          </cell>
          <cell r="D1270">
            <v>548</v>
          </cell>
          <cell r="E1270">
            <v>653</v>
          </cell>
          <cell r="F1270">
            <v>608</v>
          </cell>
        </row>
        <row r="1271">
          <cell r="A1271" t="str">
            <v>Bridgend</v>
          </cell>
          <cell r="B1271">
            <v>542</v>
          </cell>
          <cell r="C1271">
            <v>535</v>
          </cell>
          <cell r="D1271">
            <v>522</v>
          </cell>
          <cell r="E1271">
            <v>547</v>
          </cell>
          <cell r="F1271">
            <v>598</v>
          </cell>
        </row>
        <row r="1272">
          <cell r="A1272" t="str">
            <v>The Vale of Glamorgan</v>
          </cell>
          <cell r="B1272">
            <v>402</v>
          </cell>
          <cell r="C1272">
            <v>322</v>
          </cell>
          <cell r="D1272">
            <v>308</v>
          </cell>
          <cell r="E1272">
            <v>429</v>
          </cell>
          <cell r="F1272">
            <v>396</v>
          </cell>
        </row>
        <row r="1273">
          <cell r="A1273" t="str">
            <v>Cardiff</v>
          </cell>
          <cell r="B1273">
            <v>1555</v>
          </cell>
          <cell r="C1273">
            <v>1321</v>
          </cell>
          <cell r="D1273">
            <v>1397</v>
          </cell>
          <cell r="E1273">
            <v>1564</v>
          </cell>
          <cell r="F1273">
            <v>1474</v>
          </cell>
        </row>
        <row r="1274">
          <cell r="A1274" t="str">
            <v>Rhondda, Cynon, Taff</v>
          </cell>
          <cell r="B1274">
            <v>883</v>
          </cell>
          <cell r="C1274">
            <v>815</v>
          </cell>
          <cell r="D1274">
            <v>868</v>
          </cell>
          <cell r="E1274">
            <v>1037</v>
          </cell>
          <cell r="F1274">
            <v>982</v>
          </cell>
        </row>
        <row r="1275">
          <cell r="A1275" t="str">
            <v>Merthyr Tydfil</v>
          </cell>
          <cell r="B1275">
            <v>230</v>
          </cell>
          <cell r="C1275">
            <v>209</v>
          </cell>
          <cell r="D1275">
            <v>231</v>
          </cell>
          <cell r="E1275">
            <v>239</v>
          </cell>
          <cell r="F1275">
            <v>286</v>
          </cell>
        </row>
        <row r="1276">
          <cell r="A1276" t="str">
            <v>Caerphilly</v>
          </cell>
          <cell r="B1276">
            <v>767</v>
          </cell>
          <cell r="C1276">
            <v>698</v>
          </cell>
          <cell r="D1276">
            <v>698</v>
          </cell>
          <cell r="E1276">
            <v>829</v>
          </cell>
          <cell r="F1276">
            <v>808</v>
          </cell>
        </row>
        <row r="1277">
          <cell r="A1277" t="str">
            <v>Blaenau Gwent</v>
          </cell>
          <cell r="B1277">
            <v>349</v>
          </cell>
          <cell r="C1277">
            <v>314</v>
          </cell>
          <cell r="D1277">
            <v>349</v>
          </cell>
          <cell r="E1277">
            <v>431</v>
          </cell>
          <cell r="F1277">
            <v>380</v>
          </cell>
        </row>
        <row r="1278">
          <cell r="A1278" t="str">
            <v>Torfaen</v>
          </cell>
          <cell r="B1278">
            <v>399</v>
          </cell>
          <cell r="C1278">
            <v>298</v>
          </cell>
          <cell r="D1278">
            <v>369</v>
          </cell>
          <cell r="E1278">
            <v>413</v>
          </cell>
          <cell r="F1278">
            <v>417</v>
          </cell>
        </row>
        <row r="1279">
          <cell r="A1279" t="str">
            <v>Monmouthshire</v>
          </cell>
          <cell r="B1279">
            <v>202</v>
          </cell>
          <cell r="C1279">
            <v>189</v>
          </cell>
          <cell r="D1279">
            <v>201</v>
          </cell>
          <cell r="E1279">
            <v>243</v>
          </cell>
          <cell r="F1279">
            <v>234</v>
          </cell>
        </row>
        <row r="1280">
          <cell r="A1280" t="str">
            <v>Newport</v>
          </cell>
          <cell r="B1280">
            <v>670</v>
          </cell>
          <cell r="C1280">
            <v>648</v>
          </cell>
          <cell r="D1280">
            <v>610</v>
          </cell>
          <cell r="E1280">
            <v>763</v>
          </cell>
          <cell r="F1280">
            <v>714</v>
          </cell>
        </row>
        <row r="1281">
          <cell r="A1281" t="str">
            <v>Aberdeen City</v>
          </cell>
          <cell r="B1281">
            <v>587</v>
          </cell>
          <cell r="C1281">
            <v>620</v>
          </cell>
          <cell r="D1281">
            <v>680</v>
          </cell>
          <cell r="E1281">
            <v>681</v>
          </cell>
          <cell r="F1281">
            <v>614</v>
          </cell>
        </row>
        <row r="1282">
          <cell r="A1282" t="str">
            <v>Aberdeenshire</v>
          </cell>
          <cell r="B1282">
            <v>487</v>
          </cell>
          <cell r="C1282">
            <v>349</v>
          </cell>
          <cell r="D1282">
            <v>404</v>
          </cell>
          <cell r="E1282">
            <v>412</v>
          </cell>
          <cell r="F1282">
            <v>361</v>
          </cell>
        </row>
        <row r="1283">
          <cell r="A1283" t="str">
            <v>Angus</v>
          </cell>
          <cell r="B1283">
            <v>316</v>
          </cell>
          <cell r="C1283">
            <v>324</v>
          </cell>
          <cell r="D1283">
            <v>353</v>
          </cell>
          <cell r="E1283">
            <v>479</v>
          </cell>
          <cell r="F1283">
            <v>348</v>
          </cell>
        </row>
        <row r="1284">
          <cell r="A1284" t="str">
            <v>Argyll and Bute</v>
          </cell>
          <cell r="B1284">
            <v>234</v>
          </cell>
          <cell r="C1284">
            <v>186</v>
          </cell>
          <cell r="D1284">
            <v>221</v>
          </cell>
          <cell r="E1284">
            <v>272</v>
          </cell>
          <cell r="F1284">
            <v>213</v>
          </cell>
        </row>
        <row r="1285">
          <cell r="A1285" t="str">
            <v>Clackmannanshire</v>
          </cell>
          <cell r="B1285">
            <v>264</v>
          </cell>
          <cell r="C1285">
            <v>217</v>
          </cell>
          <cell r="D1285">
            <v>252</v>
          </cell>
          <cell r="E1285">
            <v>297</v>
          </cell>
          <cell r="F1285">
            <v>255</v>
          </cell>
        </row>
        <row r="1286">
          <cell r="A1286" t="str">
            <v>Dumfries and Galloway</v>
          </cell>
          <cell r="B1286">
            <v>492</v>
          </cell>
          <cell r="C1286">
            <v>361</v>
          </cell>
          <cell r="D1286">
            <v>427</v>
          </cell>
          <cell r="E1286">
            <v>550</v>
          </cell>
          <cell r="F1286">
            <v>409</v>
          </cell>
        </row>
        <row r="1287">
          <cell r="A1287" t="str">
            <v>Dundee City</v>
          </cell>
          <cell r="B1287">
            <v>646</v>
          </cell>
          <cell r="C1287">
            <v>606</v>
          </cell>
          <cell r="D1287">
            <v>929</v>
          </cell>
          <cell r="E1287">
            <v>745</v>
          </cell>
          <cell r="F1287">
            <v>670</v>
          </cell>
        </row>
        <row r="1288">
          <cell r="A1288" t="str">
            <v>East Ayrshire</v>
          </cell>
          <cell r="B1288">
            <v>566</v>
          </cell>
          <cell r="C1288">
            <v>453</v>
          </cell>
          <cell r="D1288">
            <v>585</v>
          </cell>
          <cell r="E1288">
            <v>907</v>
          </cell>
          <cell r="F1288">
            <v>634</v>
          </cell>
        </row>
        <row r="1289">
          <cell r="A1289" t="str">
            <v>East Dunbartonshire</v>
          </cell>
          <cell r="B1289">
            <v>236</v>
          </cell>
          <cell r="C1289">
            <v>214</v>
          </cell>
          <cell r="D1289">
            <v>248</v>
          </cell>
          <cell r="E1289">
            <v>302</v>
          </cell>
          <cell r="F1289">
            <v>283</v>
          </cell>
        </row>
        <row r="1290">
          <cell r="A1290" t="str">
            <v>East Lothian</v>
          </cell>
          <cell r="B1290">
            <v>283</v>
          </cell>
          <cell r="C1290">
            <v>253</v>
          </cell>
          <cell r="D1290">
            <v>301</v>
          </cell>
          <cell r="E1290">
            <v>326</v>
          </cell>
          <cell r="F1290">
            <v>263</v>
          </cell>
        </row>
        <row r="1291">
          <cell r="A1291" t="str">
            <v>East Renfrewshire</v>
          </cell>
          <cell r="B1291">
            <v>232</v>
          </cell>
          <cell r="C1291">
            <v>187</v>
          </cell>
          <cell r="D1291">
            <v>209</v>
          </cell>
          <cell r="E1291">
            <v>282</v>
          </cell>
          <cell r="F1291">
            <v>277</v>
          </cell>
        </row>
        <row r="1292">
          <cell r="A1292" t="str">
            <v>Edinburgh, City of</v>
          </cell>
          <cell r="B1292">
            <v>1778</v>
          </cell>
          <cell r="C1292">
            <v>1523</v>
          </cell>
          <cell r="D1292">
            <v>1667</v>
          </cell>
          <cell r="E1292">
            <v>1894</v>
          </cell>
          <cell r="F1292">
            <v>1651</v>
          </cell>
        </row>
        <row r="1293">
          <cell r="A1293" t="str">
            <v>Eilean Siar</v>
          </cell>
          <cell r="B1293">
            <v>72</v>
          </cell>
          <cell r="C1293">
            <v>38</v>
          </cell>
          <cell r="D1293">
            <v>48</v>
          </cell>
          <cell r="E1293">
            <v>67</v>
          </cell>
          <cell r="F1293">
            <v>55</v>
          </cell>
        </row>
        <row r="1294">
          <cell r="A1294" t="str">
            <v>Falkirk</v>
          </cell>
          <cell r="B1294">
            <v>607</v>
          </cell>
          <cell r="C1294">
            <v>597</v>
          </cell>
          <cell r="D1294">
            <v>660</v>
          </cell>
          <cell r="E1294">
            <v>699</v>
          </cell>
          <cell r="F1294">
            <v>642</v>
          </cell>
        </row>
        <row r="1295">
          <cell r="A1295" t="str">
            <v>Fife</v>
          </cell>
          <cell r="B1295">
            <v>1337</v>
          </cell>
          <cell r="C1295">
            <v>1311</v>
          </cell>
          <cell r="D1295">
            <v>1507</v>
          </cell>
          <cell r="E1295">
            <v>2095</v>
          </cell>
          <cell r="F1295">
            <v>1554</v>
          </cell>
        </row>
        <row r="1296">
          <cell r="A1296" t="str">
            <v>Glasgow City</v>
          </cell>
          <cell r="B1296">
            <v>3199</v>
          </cell>
          <cell r="C1296">
            <v>2982</v>
          </cell>
          <cell r="D1296">
            <v>3475</v>
          </cell>
          <cell r="E1296">
            <v>3949</v>
          </cell>
          <cell r="F1296">
            <v>3729</v>
          </cell>
        </row>
        <row r="1297">
          <cell r="A1297" t="str">
            <v>Highland</v>
          </cell>
          <cell r="B1297">
            <v>492</v>
          </cell>
          <cell r="C1297">
            <v>489</v>
          </cell>
          <cell r="D1297">
            <v>478</v>
          </cell>
          <cell r="E1297">
            <v>481</v>
          </cell>
          <cell r="F1297">
            <v>470</v>
          </cell>
        </row>
        <row r="1298">
          <cell r="A1298" t="str">
            <v>Inverclyde</v>
          </cell>
          <cell r="B1298">
            <v>407</v>
          </cell>
          <cell r="C1298">
            <v>373</v>
          </cell>
          <cell r="D1298">
            <v>393</v>
          </cell>
          <cell r="E1298">
            <v>602</v>
          </cell>
          <cell r="F1298">
            <v>413</v>
          </cell>
        </row>
        <row r="1299">
          <cell r="A1299" t="str">
            <v>Midlothian</v>
          </cell>
          <cell r="B1299">
            <v>258</v>
          </cell>
          <cell r="C1299">
            <v>261</v>
          </cell>
          <cell r="D1299">
            <v>314</v>
          </cell>
          <cell r="E1299">
            <v>324</v>
          </cell>
          <cell r="F1299">
            <v>313</v>
          </cell>
        </row>
        <row r="1300">
          <cell r="A1300" t="str">
            <v>Moray</v>
          </cell>
          <cell r="B1300">
            <v>273</v>
          </cell>
          <cell r="C1300">
            <v>249</v>
          </cell>
          <cell r="D1300">
            <v>252</v>
          </cell>
          <cell r="E1300">
            <v>277</v>
          </cell>
          <cell r="F1300">
            <v>237</v>
          </cell>
        </row>
        <row r="1301">
          <cell r="A1301" t="str">
            <v>North Ayrshire</v>
          </cell>
          <cell r="B1301">
            <v>803</v>
          </cell>
          <cell r="C1301">
            <v>657</v>
          </cell>
          <cell r="D1301">
            <v>718</v>
          </cell>
          <cell r="E1301">
            <v>1074</v>
          </cell>
          <cell r="F1301">
            <v>835</v>
          </cell>
        </row>
        <row r="1302">
          <cell r="A1302" t="str">
            <v>North Lanarkshire</v>
          </cell>
          <cell r="B1302">
            <v>1490</v>
          </cell>
          <cell r="C1302">
            <v>1506</v>
          </cell>
          <cell r="D1302">
            <v>1679</v>
          </cell>
          <cell r="E1302">
            <v>2062</v>
          </cell>
          <cell r="F1302">
            <v>1716</v>
          </cell>
        </row>
        <row r="1303">
          <cell r="A1303" t="str">
            <v>Orkney Islands</v>
          </cell>
          <cell r="B1303">
            <v>27</v>
          </cell>
          <cell r="C1303">
            <v>21</v>
          </cell>
          <cell r="D1303">
            <v>32</v>
          </cell>
          <cell r="E1303">
            <v>30</v>
          </cell>
          <cell r="F1303">
            <v>14</v>
          </cell>
        </row>
        <row r="1304">
          <cell r="A1304" t="str">
            <v>Perth and Kinross</v>
          </cell>
          <cell r="B1304">
            <v>366</v>
          </cell>
          <cell r="C1304">
            <v>334</v>
          </cell>
          <cell r="D1304">
            <v>401</v>
          </cell>
          <cell r="E1304">
            <v>420</v>
          </cell>
          <cell r="F1304">
            <v>387</v>
          </cell>
        </row>
        <row r="1305">
          <cell r="A1305" t="str">
            <v>Renfrewshire</v>
          </cell>
          <cell r="B1305">
            <v>798</v>
          </cell>
          <cell r="C1305">
            <v>679</v>
          </cell>
          <cell r="D1305">
            <v>854</v>
          </cell>
          <cell r="E1305">
            <v>972</v>
          </cell>
          <cell r="F1305">
            <v>871</v>
          </cell>
        </row>
        <row r="1306">
          <cell r="A1306" t="str">
            <v>Scottish Borders</v>
          </cell>
          <cell r="B1306">
            <v>293</v>
          </cell>
          <cell r="C1306">
            <v>255</v>
          </cell>
          <cell r="D1306">
            <v>283</v>
          </cell>
          <cell r="E1306">
            <v>371</v>
          </cell>
          <cell r="F1306">
            <v>298</v>
          </cell>
        </row>
        <row r="1307">
          <cell r="A1307" t="str">
            <v>Shetland Islands</v>
          </cell>
          <cell r="B1307">
            <v>39</v>
          </cell>
          <cell r="C1307">
            <v>36</v>
          </cell>
          <cell r="D1307">
            <v>35</v>
          </cell>
          <cell r="E1307">
            <v>28</v>
          </cell>
          <cell r="F1307">
            <v>28</v>
          </cell>
        </row>
        <row r="1308">
          <cell r="A1308" t="str">
            <v>South Ayrshire</v>
          </cell>
          <cell r="B1308">
            <v>445</v>
          </cell>
          <cell r="C1308">
            <v>354</v>
          </cell>
          <cell r="D1308">
            <v>396</v>
          </cell>
          <cell r="E1308">
            <v>536</v>
          </cell>
          <cell r="F1308">
            <v>465</v>
          </cell>
        </row>
        <row r="1309">
          <cell r="A1309" t="str">
            <v>South Lanarkshire</v>
          </cell>
          <cell r="B1309">
            <v>1197</v>
          </cell>
          <cell r="C1309">
            <v>1155</v>
          </cell>
          <cell r="D1309">
            <v>1338</v>
          </cell>
          <cell r="E1309">
            <v>1464</v>
          </cell>
          <cell r="F1309">
            <v>1383</v>
          </cell>
        </row>
        <row r="1310">
          <cell r="A1310" t="str">
            <v>Stirling</v>
          </cell>
          <cell r="B1310">
            <v>262</v>
          </cell>
          <cell r="C1310">
            <v>245</v>
          </cell>
          <cell r="D1310">
            <v>301</v>
          </cell>
          <cell r="E1310">
            <v>321</v>
          </cell>
          <cell r="F1310">
            <v>272</v>
          </cell>
        </row>
        <row r="1311">
          <cell r="A1311" t="str">
            <v>West Dunbartonshire</v>
          </cell>
          <cell r="B1311">
            <v>498</v>
          </cell>
          <cell r="C1311">
            <v>417</v>
          </cell>
          <cell r="D1311">
            <v>469</v>
          </cell>
          <cell r="E1311">
            <v>582</v>
          </cell>
          <cell r="F1311">
            <v>513</v>
          </cell>
        </row>
        <row r="1312">
          <cell r="A1312" t="str">
            <v>West Lothian</v>
          </cell>
          <cell r="B1312">
            <v>713</v>
          </cell>
          <cell r="C1312">
            <v>635</v>
          </cell>
          <cell r="D1312">
            <v>695</v>
          </cell>
          <cell r="E1312">
            <v>777</v>
          </cell>
          <cell r="F1312">
            <v>738</v>
          </cell>
        </row>
        <row r="1313">
          <cell r="A1313" t="str">
            <v>Antrim</v>
          </cell>
          <cell r="B1313">
            <v>145</v>
          </cell>
          <cell r="C1313">
            <v>157</v>
          </cell>
          <cell r="D1313">
            <v>147</v>
          </cell>
          <cell r="E1313">
            <v>187</v>
          </cell>
          <cell r="F1313">
            <v>172</v>
          </cell>
        </row>
        <row r="1314">
          <cell r="A1314" t="str">
            <v>Ards</v>
          </cell>
          <cell r="B1314">
            <v>181</v>
          </cell>
          <cell r="C1314">
            <v>218</v>
          </cell>
          <cell r="D1314">
            <v>198</v>
          </cell>
          <cell r="E1314">
            <v>235</v>
          </cell>
          <cell r="F1314">
            <v>250</v>
          </cell>
        </row>
        <row r="1315">
          <cell r="A1315" t="str">
            <v>Armagh</v>
          </cell>
          <cell r="B1315">
            <v>184</v>
          </cell>
          <cell r="C1315">
            <v>172</v>
          </cell>
          <cell r="D1315">
            <v>205</v>
          </cell>
          <cell r="E1315">
            <v>205</v>
          </cell>
          <cell r="F1315">
            <v>195</v>
          </cell>
        </row>
        <row r="1316">
          <cell r="A1316" t="str">
            <v>Ballymena</v>
          </cell>
          <cell r="B1316">
            <v>192</v>
          </cell>
          <cell r="C1316">
            <v>169</v>
          </cell>
          <cell r="D1316">
            <v>183</v>
          </cell>
          <cell r="E1316">
            <v>245</v>
          </cell>
          <cell r="F1316">
            <v>189</v>
          </cell>
        </row>
        <row r="1317">
          <cell r="A1317" t="str">
            <v>Ballymoney</v>
          </cell>
          <cell r="B1317">
            <v>87</v>
          </cell>
          <cell r="C1317">
            <v>77</v>
          </cell>
          <cell r="D1317">
            <v>98</v>
          </cell>
          <cell r="E1317">
            <v>126</v>
          </cell>
          <cell r="F1317">
            <v>115</v>
          </cell>
        </row>
        <row r="1318">
          <cell r="A1318" t="str">
            <v>Banbridge</v>
          </cell>
          <cell r="B1318">
            <v>131</v>
          </cell>
          <cell r="C1318">
            <v>105</v>
          </cell>
          <cell r="D1318">
            <v>133</v>
          </cell>
          <cell r="E1318">
            <v>155</v>
          </cell>
          <cell r="F1318">
            <v>172</v>
          </cell>
        </row>
        <row r="1319">
          <cell r="A1319" t="str">
            <v>Belfast</v>
          </cell>
          <cell r="B1319">
            <v>1313</v>
          </cell>
          <cell r="C1319">
            <v>1304</v>
          </cell>
          <cell r="D1319">
            <v>1408</v>
          </cell>
          <cell r="E1319">
            <v>1517</v>
          </cell>
          <cell r="F1319">
            <v>1547</v>
          </cell>
        </row>
        <row r="1320">
          <cell r="A1320" t="str">
            <v>Carrickfergus</v>
          </cell>
          <cell r="B1320">
            <v>123</v>
          </cell>
          <cell r="C1320">
            <v>114</v>
          </cell>
          <cell r="D1320">
            <v>122</v>
          </cell>
          <cell r="E1320">
            <v>159</v>
          </cell>
          <cell r="F1320">
            <v>142</v>
          </cell>
        </row>
        <row r="1321">
          <cell r="A1321" t="str">
            <v>Castlereagh</v>
          </cell>
          <cell r="B1321">
            <v>152</v>
          </cell>
          <cell r="C1321">
            <v>154</v>
          </cell>
          <cell r="D1321">
            <v>174</v>
          </cell>
          <cell r="E1321">
            <v>211</v>
          </cell>
          <cell r="F1321">
            <v>221</v>
          </cell>
        </row>
        <row r="1322">
          <cell r="A1322" t="str">
            <v>Coleraine</v>
          </cell>
          <cell r="B1322">
            <v>173</v>
          </cell>
          <cell r="C1322">
            <v>176</v>
          </cell>
          <cell r="D1322">
            <v>205</v>
          </cell>
          <cell r="E1322">
            <v>242</v>
          </cell>
          <cell r="F1322">
            <v>194</v>
          </cell>
        </row>
        <row r="1323">
          <cell r="A1323" t="str">
            <v>Cookstown</v>
          </cell>
          <cell r="B1323">
            <v>112</v>
          </cell>
          <cell r="C1323">
            <v>87</v>
          </cell>
          <cell r="D1323">
            <v>126</v>
          </cell>
          <cell r="E1323">
            <v>191</v>
          </cell>
          <cell r="F1323">
            <v>142</v>
          </cell>
        </row>
        <row r="1324">
          <cell r="A1324" t="str">
            <v>Craigavon</v>
          </cell>
          <cell r="B1324">
            <v>382</v>
          </cell>
          <cell r="C1324">
            <v>299</v>
          </cell>
          <cell r="D1324">
            <v>340</v>
          </cell>
          <cell r="E1324">
            <v>373</v>
          </cell>
          <cell r="F1324">
            <v>390</v>
          </cell>
        </row>
        <row r="1325">
          <cell r="A1325" t="str">
            <v>Derry</v>
          </cell>
          <cell r="B1325">
            <v>525</v>
          </cell>
          <cell r="C1325">
            <v>474</v>
          </cell>
          <cell r="D1325">
            <v>623</v>
          </cell>
          <cell r="E1325">
            <v>663</v>
          </cell>
          <cell r="F1325">
            <v>709</v>
          </cell>
        </row>
        <row r="1326">
          <cell r="A1326" t="str">
            <v>Down</v>
          </cell>
          <cell r="B1326">
            <v>224</v>
          </cell>
          <cell r="C1326">
            <v>249</v>
          </cell>
          <cell r="D1326">
            <v>257</v>
          </cell>
          <cell r="E1326">
            <v>269</v>
          </cell>
          <cell r="F1326">
            <v>323</v>
          </cell>
        </row>
        <row r="1327">
          <cell r="A1327" t="str">
            <v>Dungannon</v>
          </cell>
          <cell r="B1327">
            <v>187</v>
          </cell>
          <cell r="C1327">
            <v>148</v>
          </cell>
          <cell r="D1327">
            <v>189</v>
          </cell>
          <cell r="E1327">
            <v>213</v>
          </cell>
          <cell r="F1327">
            <v>209</v>
          </cell>
        </row>
        <row r="1328">
          <cell r="A1328" t="str">
            <v>Fermanagh</v>
          </cell>
          <cell r="B1328">
            <v>156</v>
          </cell>
          <cell r="C1328">
            <v>137</v>
          </cell>
          <cell r="D1328">
            <v>218</v>
          </cell>
          <cell r="E1328">
            <v>262</v>
          </cell>
          <cell r="F1328">
            <v>220</v>
          </cell>
        </row>
        <row r="1329">
          <cell r="A1329" t="str">
            <v>Larne</v>
          </cell>
          <cell r="B1329">
            <v>98</v>
          </cell>
          <cell r="C1329">
            <v>94</v>
          </cell>
          <cell r="D1329">
            <v>106</v>
          </cell>
          <cell r="E1329">
            <v>142</v>
          </cell>
          <cell r="F1329">
            <v>124</v>
          </cell>
        </row>
        <row r="1330">
          <cell r="A1330" t="str">
            <v>Limavady</v>
          </cell>
          <cell r="B1330">
            <v>132</v>
          </cell>
          <cell r="C1330">
            <v>128</v>
          </cell>
          <cell r="D1330">
            <v>170</v>
          </cell>
          <cell r="E1330">
            <v>181</v>
          </cell>
          <cell r="F1330">
            <v>152</v>
          </cell>
        </row>
        <row r="1331">
          <cell r="A1331" t="str">
            <v>Lisburn</v>
          </cell>
          <cell r="B1331">
            <v>334</v>
          </cell>
          <cell r="C1331">
            <v>354</v>
          </cell>
          <cell r="D1331">
            <v>407</v>
          </cell>
          <cell r="E1331">
            <v>446</v>
          </cell>
          <cell r="F1331">
            <v>478</v>
          </cell>
        </row>
        <row r="1332">
          <cell r="A1332" t="str">
            <v>Magherafelt</v>
          </cell>
          <cell r="B1332">
            <v>151</v>
          </cell>
          <cell r="C1332">
            <v>121</v>
          </cell>
          <cell r="D1332">
            <v>147</v>
          </cell>
          <cell r="E1332">
            <v>176</v>
          </cell>
          <cell r="F1332">
            <v>145</v>
          </cell>
        </row>
        <row r="1333">
          <cell r="A1333" t="str">
            <v>Moyle</v>
          </cell>
          <cell r="B1333">
            <v>51</v>
          </cell>
          <cell r="C1333">
            <v>55</v>
          </cell>
          <cell r="D1333">
            <v>62</v>
          </cell>
          <cell r="E1333">
            <v>64</v>
          </cell>
          <cell r="F1333">
            <v>59</v>
          </cell>
        </row>
        <row r="1334">
          <cell r="A1334" t="str">
            <v>Newry and Mourne</v>
          </cell>
          <cell r="B1334">
            <v>291</v>
          </cell>
          <cell r="C1334">
            <v>289</v>
          </cell>
          <cell r="D1334">
            <v>337</v>
          </cell>
          <cell r="E1334">
            <v>351</v>
          </cell>
          <cell r="F1334">
            <v>426</v>
          </cell>
        </row>
        <row r="1335">
          <cell r="A1335" t="str">
            <v>Newtownabbey</v>
          </cell>
          <cell r="B1335">
            <v>259</v>
          </cell>
          <cell r="C1335">
            <v>264</v>
          </cell>
          <cell r="D1335">
            <v>266</v>
          </cell>
          <cell r="E1335">
            <v>320</v>
          </cell>
          <cell r="F1335">
            <v>300</v>
          </cell>
        </row>
        <row r="1336">
          <cell r="A1336" t="str">
            <v>North Down</v>
          </cell>
          <cell r="B1336">
            <v>233</v>
          </cell>
          <cell r="C1336">
            <v>189</v>
          </cell>
          <cell r="D1336">
            <v>198</v>
          </cell>
          <cell r="E1336">
            <v>235</v>
          </cell>
          <cell r="F1336">
            <v>225</v>
          </cell>
        </row>
        <row r="1337">
          <cell r="A1337" t="str">
            <v>Omagh</v>
          </cell>
          <cell r="B1337">
            <v>150</v>
          </cell>
          <cell r="C1337">
            <v>134</v>
          </cell>
          <cell r="D1337">
            <v>178</v>
          </cell>
          <cell r="E1337">
            <v>218</v>
          </cell>
          <cell r="F1337">
            <v>217</v>
          </cell>
        </row>
        <row r="1338">
          <cell r="A1338" t="str">
            <v>Strabane</v>
          </cell>
          <cell r="B1338">
            <v>160</v>
          </cell>
          <cell r="C1338">
            <v>173</v>
          </cell>
          <cell r="D1338">
            <v>186</v>
          </cell>
          <cell r="E1338">
            <v>184</v>
          </cell>
          <cell r="F1338">
            <v>200</v>
          </cell>
        </row>
        <row r="1339">
          <cell r="A1339" t="str">
            <v>Black Country</v>
          </cell>
          <cell r="B1339">
            <v>5520</v>
          </cell>
          <cell r="C1339">
            <v>4696</v>
          </cell>
          <cell r="D1339">
            <v>5125</v>
          </cell>
          <cell r="E1339">
            <v>5718</v>
          </cell>
          <cell r="F1339">
            <v>5281</v>
          </cell>
        </row>
        <row r="1340">
          <cell r="A1340" t="str">
            <v>Cheshire and Warrington</v>
          </cell>
          <cell r="B1340">
            <v>2412</v>
          </cell>
          <cell r="C1340">
            <v>2084</v>
          </cell>
          <cell r="D1340">
            <v>2239</v>
          </cell>
          <cell r="E1340">
            <v>2305</v>
          </cell>
          <cell r="F1340">
            <v>2038</v>
          </cell>
        </row>
        <row r="1341">
          <cell r="A1341" t="str">
            <v>Coast to Capital</v>
          </cell>
          <cell r="B1341">
            <v>4729</v>
          </cell>
          <cell r="C1341">
            <v>4277</v>
          </cell>
          <cell r="D1341">
            <v>4352</v>
          </cell>
          <cell r="E1341">
            <v>4917</v>
          </cell>
          <cell r="F1341">
            <v>4821</v>
          </cell>
        </row>
        <row r="1342">
          <cell r="A1342" t="str">
            <v>Cornwall and Isles of Scilly</v>
          </cell>
          <cell r="B1342">
            <v>1330</v>
          </cell>
          <cell r="C1342">
            <v>1152</v>
          </cell>
          <cell r="D1342">
            <v>1163</v>
          </cell>
          <cell r="E1342">
            <v>1234</v>
          </cell>
          <cell r="F1342">
            <v>1159</v>
          </cell>
        </row>
        <row r="1343">
          <cell r="A1343" t="str">
            <v>Coventry and Warwickshire</v>
          </cell>
          <cell r="B1343">
            <v>2744</v>
          </cell>
          <cell r="C1343">
            <v>2461</v>
          </cell>
          <cell r="D1343">
            <v>2447</v>
          </cell>
          <cell r="E1343">
            <v>2655</v>
          </cell>
          <cell r="F1343">
            <v>2640</v>
          </cell>
        </row>
        <row r="1344">
          <cell r="A1344" t="str">
            <v>Cumbria</v>
          </cell>
          <cell r="B1344">
            <v>1349</v>
          </cell>
          <cell r="C1344">
            <v>1135</v>
          </cell>
          <cell r="D1344">
            <v>1071</v>
          </cell>
          <cell r="E1344">
            <v>1149</v>
          </cell>
          <cell r="F1344">
            <v>1163</v>
          </cell>
        </row>
        <row r="1345">
          <cell r="A1345" t="str">
            <v>Derby, Derbyshire, Nottingham and Nottinghamshire</v>
          </cell>
          <cell r="B1345">
            <v>7474</v>
          </cell>
          <cell r="C1345">
            <v>6461</v>
          </cell>
          <cell r="D1345">
            <v>6599</v>
          </cell>
          <cell r="E1345">
            <v>7275</v>
          </cell>
          <cell r="F1345">
            <v>6981</v>
          </cell>
        </row>
        <row r="1346">
          <cell r="A1346" t="str">
            <v>Enterprise M3</v>
          </cell>
          <cell r="B1346">
            <v>2777</v>
          </cell>
          <cell r="C1346">
            <v>2472</v>
          </cell>
          <cell r="D1346">
            <v>2451</v>
          </cell>
          <cell r="E1346">
            <v>2598</v>
          </cell>
          <cell r="F1346">
            <v>2598</v>
          </cell>
        </row>
        <row r="1347">
          <cell r="A1347" t="str">
            <v>Greater Birmingham and Solihull</v>
          </cell>
          <cell r="B1347">
            <v>7678</v>
          </cell>
          <cell r="C1347">
            <v>6869</v>
          </cell>
          <cell r="D1347">
            <v>7508</v>
          </cell>
          <cell r="E1347">
            <v>8393</v>
          </cell>
          <cell r="F1347">
            <v>7875</v>
          </cell>
        </row>
        <row r="1348">
          <cell r="A1348" t="str">
            <v>Greater Cambridge &amp; Greater Peterborough</v>
          </cell>
          <cell r="B1348">
            <v>3363</v>
          </cell>
          <cell r="C1348">
            <v>2770</v>
          </cell>
          <cell r="D1348">
            <v>2939</v>
          </cell>
          <cell r="E1348">
            <v>3212</v>
          </cell>
          <cell r="F1348">
            <v>3074</v>
          </cell>
        </row>
        <row r="1349">
          <cell r="A1349" t="str">
            <v>Greater Manchester</v>
          </cell>
          <cell r="B1349">
            <v>11319</v>
          </cell>
          <cell r="C1349">
            <v>10067</v>
          </cell>
          <cell r="D1349">
            <v>10333</v>
          </cell>
          <cell r="E1349">
            <v>10755</v>
          </cell>
          <cell r="F1349">
            <v>9884</v>
          </cell>
        </row>
        <row r="1350">
          <cell r="A1350" t="str">
            <v>Heart of the South West</v>
          </cell>
          <cell r="B1350">
            <v>4000</v>
          </cell>
          <cell r="C1350">
            <v>3656</v>
          </cell>
          <cell r="D1350">
            <v>3728</v>
          </cell>
          <cell r="E1350">
            <v>4108</v>
          </cell>
          <cell r="F1350">
            <v>3857</v>
          </cell>
        </row>
        <row r="1351">
          <cell r="A1351" t="str">
            <v>Hertfordshire</v>
          </cell>
          <cell r="B1351">
            <v>2657</v>
          </cell>
          <cell r="C1351">
            <v>2487</v>
          </cell>
          <cell r="D1351">
            <v>2455</v>
          </cell>
          <cell r="E1351">
            <v>2698</v>
          </cell>
          <cell r="F1351">
            <v>2668</v>
          </cell>
        </row>
        <row r="1352">
          <cell r="A1352" t="str">
            <v>South East</v>
          </cell>
          <cell r="B1352">
            <v>10816</v>
          </cell>
          <cell r="C1352">
            <v>9621</v>
          </cell>
          <cell r="D1352">
            <v>9967</v>
          </cell>
          <cell r="E1352">
            <v>10950</v>
          </cell>
          <cell r="F1352">
            <v>10808</v>
          </cell>
        </row>
        <row r="1353">
          <cell r="A1353" t="str">
            <v>Leeds City Region</v>
          </cell>
          <cell r="B1353">
            <v>11559</v>
          </cell>
          <cell r="C1353">
            <v>10091</v>
          </cell>
          <cell r="D1353">
            <v>10518</v>
          </cell>
          <cell r="E1353">
            <v>11757</v>
          </cell>
          <cell r="F1353">
            <v>11397</v>
          </cell>
        </row>
        <row r="1354">
          <cell r="A1354" t="str">
            <v>Leicester and Leicestershire</v>
          </cell>
          <cell r="B1354">
            <v>2948</v>
          </cell>
          <cell r="C1354">
            <v>2608</v>
          </cell>
          <cell r="D1354">
            <v>2647</v>
          </cell>
          <cell r="E1354">
            <v>3063</v>
          </cell>
          <cell r="F1354">
            <v>2972</v>
          </cell>
        </row>
        <row r="1355">
          <cell r="A1355" t="str">
            <v>Greater Lincolnshire</v>
          </cell>
          <cell r="B1355">
            <v>3527</v>
          </cell>
          <cell r="C1355">
            <v>3084</v>
          </cell>
          <cell r="D1355">
            <v>3253</v>
          </cell>
          <cell r="E1355">
            <v>3613</v>
          </cell>
          <cell r="F1355">
            <v>3427</v>
          </cell>
        </row>
        <row r="1356">
          <cell r="A1356" t="str">
            <v>Liverpool City Region</v>
          </cell>
          <cell r="B1356">
            <v>6732</v>
          </cell>
          <cell r="C1356">
            <v>6289</v>
          </cell>
          <cell r="D1356">
            <v>6428</v>
          </cell>
          <cell r="E1356">
            <v>6386</v>
          </cell>
          <cell r="F1356">
            <v>5478</v>
          </cell>
        </row>
        <row r="1357">
          <cell r="A1357" t="str">
            <v>New Anglia</v>
          </cell>
          <cell r="B1357">
            <v>4176</v>
          </cell>
          <cell r="C1357">
            <v>3484</v>
          </cell>
          <cell r="D1357">
            <v>3611</v>
          </cell>
          <cell r="E1357">
            <v>4041</v>
          </cell>
          <cell r="F1357">
            <v>3841</v>
          </cell>
        </row>
        <row r="1358">
          <cell r="A1358" t="str">
            <v>North Eastern</v>
          </cell>
          <cell r="B1358">
            <v>8437</v>
          </cell>
          <cell r="C1358">
            <v>6980</v>
          </cell>
          <cell r="D1358">
            <v>7590</v>
          </cell>
          <cell r="E1358">
            <v>8576</v>
          </cell>
          <cell r="F1358">
            <v>8474</v>
          </cell>
        </row>
        <row r="1359">
          <cell r="A1359" t="str">
            <v>Oxfordshire</v>
          </cell>
          <cell r="B1359">
            <v>1105</v>
          </cell>
          <cell r="C1359">
            <v>1041</v>
          </cell>
          <cell r="D1359">
            <v>978</v>
          </cell>
          <cell r="E1359">
            <v>1121</v>
          </cell>
          <cell r="F1359">
            <v>1115</v>
          </cell>
        </row>
        <row r="1360">
          <cell r="A1360" t="str">
            <v>London</v>
          </cell>
          <cell r="B1360">
            <v>29703</v>
          </cell>
          <cell r="C1360">
            <v>27365</v>
          </cell>
          <cell r="D1360">
            <v>28001</v>
          </cell>
          <cell r="E1360">
            <v>31127</v>
          </cell>
          <cell r="F1360">
            <v>31104</v>
          </cell>
        </row>
        <row r="1361">
          <cell r="A1361" t="str">
            <v>Sheffield City Region</v>
          </cell>
          <cell r="B1361">
            <v>6729</v>
          </cell>
          <cell r="C1361">
            <v>6262</v>
          </cell>
          <cell r="D1361">
            <v>6264</v>
          </cell>
          <cell r="E1361">
            <v>7007</v>
          </cell>
          <cell r="F1361">
            <v>6589</v>
          </cell>
        </row>
        <row r="1362">
          <cell r="A1362" t="str">
            <v>Solent</v>
          </cell>
          <cell r="B1362">
            <v>3871</v>
          </cell>
          <cell r="C1362">
            <v>3419</v>
          </cell>
          <cell r="D1362">
            <v>3500</v>
          </cell>
          <cell r="E1362">
            <v>3722</v>
          </cell>
          <cell r="F1362">
            <v>3637</v>
          </cell>
        </row>
        <row r="1363">
          <cell r="A1363" t="str">
            <v>South East Midlands</v>
          </cell>
          <cell r="B1363">
            <v>5443</v>
          </cell>
          <cell r="C1363">
            <v>4999</v>
          </cell>
          <cell r="D1363">
            <v>5008</v>
          </cell>
          <cell r="E1363">
            <v>5187</v>
          </cell>
          <cell r="F1363">
            <v>5025</v>
          </cell>
        </row>
        <row r="1364">
          <cell r="A1364" t="str">
            <v>Stoke-on-Trent and Staffordshire</v>
          </cell>
          <cell r="B1364">
            <v>3570</v>
          </cell>
          <cell r="C1364">
            <v>3040</v>
          </cell>
          <cell r="D1364">
            <v>3126</v>
          </cell>
          <cell r="E1364">
            <v>3613</v>
          </cell>
          <cell r="F1364">
            <v>3112</v>
          </cell>
        </row>
        <row r="1365">
          <cell r="A1365" t="str">
            <v>Tees Valley</v>
          </cell>
          <cell r="B1365">
            <v>3421</v>
          </cell>
          <cell r="C1365">
            <v>2813</v>
          </cell>
          <cell r="D1365">
            <v>3121</v>
          </cell>
          <cell r="E1365">
            <v>3648</v>
          </cell>
          <cell r="F1365">
            <v>3458</v>
          </cell>
        </row>
        <row r="1366">
          <cell r="A1366" t="str">
            <v>Thames Valley Berkshire</v>
          </cell>
          <cell r="B1366">
            <v>1986</v>
          </cell>
          <cell r="C1366">
            <v>1807</v>
          </cell>
          <cell r="D1366">
            <v>1702</v>
          </cell>
          <cell r="E1366">
            <v>1871</v>
          </cell>
          <cell r="F1366">
            <v>1907</v>
          </cell>
        </row>
        <row r="1367">
          <cell r="A1367" t="str">
            <v>The Marches</v>
          </cell>
          <cell r="B1367">
            <v>1846</v>
          </cell>
          <cell r="C1367">
            <v>1570</v>
          </cell>
          <cell r="D1367">
            <v>1588</v>
          </cell>
          <cell r="E1367">
            <v>1791</v>
          </cell>
          <cell r="F1367">
            <v>1755</v>
          </cell>
        </row>
        <row r="1368">
          <cell r="A1368" t="str">
            <v>West of England</v>
          </cell>
          <cell r="B1368">
            <v>3164</v>
          </cell>
          <cell r="C1368">
            <v>2609</v>
          </cell>
          <cell r="D1368">
            <v>2797</v>
          </cell>
          <cell r="E1368">
            <v>2927</v>
          </cell>
          <cell r="F1368">
            <v>2922</v>
          </cell>
        </row>
        <row r="1369">
          <cell r="A1369" t="str">
            <v>Worcestershire</v>
          </cell>
          <cell r="B1369">
            <v>1447</v>
          </cell>
          <cell r="C1369">
            <v>1236</v>
          </cell>
          <cell r="D1369">
            <v>1352</v>
          </cell>
          <cell r="E1369">
            <v>1567</v>
          </cell>
          <cell r="F1369">
            <v>1528</v>
          </cell>
        </row>
        <row r="1370">
          <cell r="A1370" t="str">
            <v>York, North Yorkshire and East Riding</v>
          </cell>
          <cell r="B1370">
            <v>2621</v>
          </cell>
          <cell r="C1370">
            <v>2273</v>
          </cell>
          <cell r="D1370">
            <v>2294</v>
          </cell>
          <cell r="E1370">
            <v>2492</v>
          </cell>
          <cell r="F1370">
            <v>2455</v>
          </cell>
        </row>
        <row r="1371">
          <cell r="A1371" t="str">
            <v>Lancashire</v>
          </cell>
          <cell r="B1371">
            <v>5408</v>
          </cell>
          <cell r="C1371">
            <v>4757</v>
          </cell>
          <cell r="D1371">
            <v>4792</v>
          </cell>
          <cell r="E1371">
            <v>5211</v>
          </cell>
          <cell r="F1371">
            <v>4647</v>
          </cell>
        </row>
        <row r="1372">
          <cell r="A1372" t="str">
            <v>Gloucestershire</v>
          </cell>
          <cell r="B1372">
            <v>1638</v>
          </cell>
          <cell r="C1372">
            <v>1273</v>
          </cell>
          <cell r="D1372">
            <v>1337</v>
          </cell>
          <cell r="E1372">
            <v>1398</v>
          </cell>
          <cell r="F1372">
            <v>1338</v>
          </cell>
        </row>
        <row r="1373">
          <cell r="A1373" t="str">
            <v>Humber</v>
          </cell>
          <cell r="B1373">
            <v>4117</v>
          </cell>
          <cell r="C1373">
            <v>3531</v>
          </cell>
          <cell r="D1373">
            <v>3809</v>
          </cell>
          <cell r="E1373">
            <v>4173</v>
          </cell>
          <cell r="F1373">
            <v>4094</v>
          </cell>
        </row>
        <row r="1374">
          <cell r="A1374" t="str">
            <v>Dorset</v>
          </cell>
          <cell r="B1374">
            <v>1756</v>
          </cell>
          <cell r="C1374">
            <v>1519</v>
          </cell>
          <cell r="D1374">
            <v>1431</v>
          </cell>
          <cell r="E1374">
            <v>1529</v>
          </cell>
          <cell r="F1374">
            <v>1609</v>
          </cell>
        </row>
        <row r="1375">
          <cell r="A1375" t="str">
            <v>Swindon and Wiltshire</v>
          </cell>
          <cell r="B1375">
            <v>1747</v>
          </cell>
          <cell r="C1375">
            <v>1571</v>
          </cell>
          <cell r="D1375">
            <v>1605</v>
          </cell>
          <cell r="E1375">
            <v>1743</v>
          </cell>
          <cell r="F1375">
            <v>1652</v>
          </cell>
        </row>
        <row r="1376">
          <cell r="A1376" t="str">
            <v>Northamptonshire</v>
          </cell>
          <cell r="B1376">
            <v>2520</v>
          </cell>
          <cell r="C1376">
            <v>2288</v>
          </cell>
          <cell r="D1376">
            <v>2148</v>
          </cell>
          <cell r="E1376">
            <v>2257</v>
          </cell>
          <cell r="F1376">
            <v>2229</v>
          </cell>
        </row>
        <row r="1377">
          <cell r="A1377" t="str">
            <v>Buckinghamshire Thames Valley</v>
          </cell>
          <cell r="B1377">
            <v>909</v>
          </cell>
          <cell r="C1377">
            <v>949</v>
          </cell>
          <cell r="D1377">
            <v>886</v>
          </cell>
          <cell r="E1377">
            <v>905</v>
          </cell>
          <cell r="F1377">
            <v>900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213.144.6.110/lidl/lidl.gb/init.do;jsessionid=978F74E4F18ED5748CF9F648C09C5406?local=GB"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P598"/>
  <sheetViews>
    <sheetView topLeftCell="AA1" workbookViewId="0">
      <selection activeCell="B9" sqref="B9"/>
    </sheetView>
  </sheetViews>
  <sheetFormatPr defaultColWidth="9.42578125" defaultRowHeight="12.75" x14ac:dyDescent="0.2"/>
  <cols>
    <col min="1" max="1" width="26" style="15" customWidth="1"/>
    <col min="2" max="18" width="15" style="15" customWidth="1"/>
    <col min="19" max="20" width="9.42578125" style="15"/>
    <col min="21" max="21" width="11.140625" style="15" bestFit="1" customWidth="1"/>
    <col min="22" max="27" width="11.140625" style="15" customWidth="1"/>
    <col min="28" max="28" width="14.140625" style="15" bestFit="1" customWidth="1"/>
    <col min="29" max="29" width="11.85546875" style="15" bestFit="1" customWidth="1"/>
    <col min="30" max="30" width="13.7109375" style="15" bestFit="1" customWidth="1"/>
    <col min="31" max="32" width="9.42578125" style="15"/>
    <col min="33" max="33" width="33.140625" style="15" bestFit="1" customWidth="1"/>
    <col min="34" max="37" width="9.42578125" style="15"/>
    <col min="38" max="54" width="14.28515625" style="15" customWidth="1"/>
    <col min="55" max="56" width="9.42578125" style="15"/>
    <col min="57" max="57" width="11.140625" style="15" bestFit="1" customWidth="1"/>
    <col min="58" max="58" width="14.140625" style="15" bestFit="1" customWidth="1"/>
    <col min="59" max="59" width="11.85546875" style="15" bestFit="1" customWidth="1"/>
    <col min="60" max="60" width="13.7109375" style="15" bestFit="1" customWidth="1"/>
    <col min="61" max="64" width="9.42578125" style="15"/>
    <col min="65" max="65" width="11.140625" style="15" bestFit="1" customWidth="1"/>
    <col min="66" max="16384" width="9.42578125" style="15"/>
  </cols>
  <sheetData>
    <row r="1" spans="1:68" ht="15.75" x14ac:dyDescent="0.25">
      <c r="A1" s="14" t="s">
        <v>637</v>
      </c>
      <c r="B1"/>
      <c r="C1"/>
      <c r="D1"/>
      <c r="E1"/>
      <c r="F1"/>
      <c r="G1"/>
      <c r="H1"/>
      <c r="I1"/>
      <c r="J1"/>
      <c r="K1"/>
      <c r="L1"/>
      <c r="M1"/>
      <c r="N1"/>
      <c r="O1"/>
      <c r="P1"/>
      <c r="Q1"/>
      <c r="R1"/>
      <c r="S1"/>
      <c r="T1"/>
      <c r="U1"/>
      <c r="V1" s="33"/>
      <c r="W1" s="33"/>
      <c r="X1" s="33"/>
      <c r="Y1" s="33"/>
      <c r="Z1" s="33"/>
      <c r="AA1" s="33"/>
      <c r="AB1"/>
      <c r="AC1" s="14" t="s">
        <v>641</v>
      </c>
      <c r="AD1"/>
      <c r="AE1"/>
      <c r="AF1"/>
      <c r="AG1"/>
      <c r="AH1"/>
      <c r="AI1"/>
      <c r="AJ1"/>
      <c r="AK1"/>
      <c r="AL1"/>
      <c r="AM1"/>
      <c r="AN1"/>
      <c r="AO1"/>
      <c r="AP1"/>
      <c r="AQ1"/>
      <c r="AR1"/>
      <c r="AS1"/>
      <c r="AT1"/>
      <c r="AU1"/>
      <c r="AV1"/>
      <c r="AW1"/>
      <c r="AX1"/>
      <c r="AY1"/>
      <c r="AZ1"/>
      <c r="BA1"/>
      <c r="BB1"/>
      <c r="BC1"/>
      <c r="BD1"/>
      <c r="BE1"/>
      <c r="BF1"/>
      <c r="BG1"/>
      <c r="BH1"/>
      <c r="BI1"/>
      <c r="BJ1"/>
      <c r="BK1"/>
      <c r="BL1"/>
      <c r="BM1"/>
    </row>
    <row r="2" spans="1:68" ht="15" x14ac:dyDescent="0.25">
      <c r="A2" s="16" t="s">
        <v>642</v>
      </c>
      <c r="B2"/>
      <c r="C2"/>
      <c r="D2"/>
      <c r="E2"/>
      <c r="F2"/>
      <c r="G2"/>
      <c r="H2"/>
      <c r="I2"/>
      <c r="J2"/>
      <c r="K2"/>
      <c r="L2"/>
      <c r="M2"/>
      <c r="N2"/>
      <c r="O2"/>
      <c r="P2"/>
      <c r="Q2"/>
      <c r="R2"/>
      <c r="S2"/>
      <c r="T2"/>
      <c r="U2"/>
      <c r="V2" s="33"/>
      <c r="W2" s="33"/>
      <c r="X2" s="33"/>
      <c r="Y2" s="33"/>
      <c r="Z2" s="33"/>
      <c r="AA2" s="33"/>
      <c r="AB2"/>
      <c r="AC2" s="16" t="s">
        <v>642</v>
      </c>
      <c r="AD2"/>
      <c r="AE2"/>
      <c r="AF2"/>
      <c r="AG2"/>
      <c r="AH2"/>
      <c r="AI2"/>
      <c r="AJ2"/>
      <c r="AK2"/>
      <c r="AL2"/>
      <c r="AM2"/>
      <c r="AN2"/>
      <c r="AO2"/>
      <c r="AP2"/>
      <c r="AQ2"/>
      <c r="AR2"/>
      <c r="AS2"/>
      <c r="AT2"/>
      <c r="AU2"/>
      <c r="AV2"/>
      <c r="AW2"/>
      <c r="AX2"/>
      <c r="AY2"/>
      <c r="AZ2"/>
      <c r="BA2"/>
      <c r="BB2"/>
      <c r="BC2"/>
      <c r="BD2"/>
      <c r="BE2"/>
      <c r="BF2"/>
      <c r="BG2"/>
      <c r="BH2"/>
      <c r="BI2"/>
      <c r="BJ2"/>
      <c r="BK2"/>
      <c r="BL2"/>
      <c r="BM2"/>
    </row>
    <row r="3" spans="1:68" ht="15" x14ac:dyDescent="0.25">
      <c r="A3"/>
      <c r="B3"/>
      <c r="C3"/>
      <c r="D3"/>
      <c r="E3"/>
      <c r="F3"/>
      <c r="G3"/>
      <c r="H3"/>
      <c r="I3"/>
      <c r="J3"/>
      <c r="K3"/>
      <c r="L3"/>
      <c r="M3"/>
      <c r="N3"/>
      <c r="O3"/>
      <c r="P3"/>
      <c r="Q3"/>
      <c r="R3"/>
      <c r="S3"/>
      <c r="T3"/>
      <c r="U3"/>
      <c r="V3" s="33"/>
      <c r="W3" s="33"/>
      <c r="X3" s="33"/>
      <c r="Y3" s="33"/>
      <c r="Z3" s="33"/>
      <c r="AA3" s="33"/>
      <c r="AB3"/>
      <c r="AC3"/>
      <c r="AD3"/>
      <c r="AE3"/>
      <c r="AF3"/>
      <c r="AG3"/>
      <c r="AH3"/>
      <c r="AI3"/>
      <c r="AJ3"/>
      <c r="AK3"/>
      <c r="AL3"/>
      <c r="AM3"/>
      <c r="AN3"/>
      <c r="AO3"/>
      <c r="AP3"/>
      <c r="AQ3"/>
      <c r="AR3"/>
      <c r="AS3"/>
      <c r="AT3"/>
      <c r="AU3"/>
      <c r="AV3"/>
      <c r="AW3"/>
      <c r="AX3"/>
      <c r="AY3"/>
      <c r="AZ3"/>
      <c r="BA3"/>
      <c r="BB3"/>
      <c r="BC3"/>
      <c r="BD3"/>
      <c r="BE3"/>
      <c r="BF3"/>
      <c r="BG3"/>
      <c r="BH3"/>
      <c r="BI3"/>
      <c r="BJ3"/>
      <c r="BK3"/>
      <c r="BL3"/>
      <c r="BM3"/>
    </row>
    <row r="4" spans="1:68" ht="15" x14ac:dyDescent="0.25">
      <c r="A4" s="31" t="s">
        <v>636</v>
      </c>
      <c r="B4" s="31" t="s">
        <v>635</v>
      </c>
      <c r="C4"/>
      <c r="D4"/>
      <c r="E4"/>
      <c r="F4"/>
      <c r="G4"/>
      <c r="H4"/>
      <c r="I4"/>
      <c r="J4"/>
      <c r="K4"/>
      <c r="L4"/>
      <c r="M4"/>
      <c r="N4"/>
      <c r="O4"/>
      <c r="P4"/>
      <c r="Q4"/>
      <c r="R4"/>
      <c r="S4"/>
      <c r="T4"/>
      <c r="U4"/>
      <c r="V4" s="33"/>
      <c r="W4" s="33"/>
      <c r="X4" s="33"/>
      <c r="Y4" s="33"/>
      <c r="Z4" s="33"/>
      <c r="AA4" s="33"/>
      <c r="AB4"/>
      <c r="AC4" s="31" t="s">
        <v>643</v>
      </c>
      <c r="AD4" s="31" t="s">
        <v>644</v>
      </c>
      <c r="AE4"/>
      <c r="AF4"/>
      <c r="AG4"/>
      <c r="AH4"/>
      <c r="AI4"/>
      <c r="AJ4"/>
      <c r="AK4"/>
      <c r="AL4"/>
      <c r="AM4"/>
      <c r="AN4"/>
      <c r="AO4"/>
      <c r="AP4"/>
      <c r="AQ4"/>
      <c r="AR4"/>
      <c r="AS4"/>
      <c r="AT4"/>
      <c r="AU4"/>
      <c r="AV4"/>
      <c r="AW4"/>
      <c r="AX4"/>
      <c r="AY4"/>
      <c r="AZ4"/>
      <c r="BA4"/>
      <c r="BB4"/>
      <c r="BC4"/>
      <c r="BD4"/>
      <c r="BE4"/>
      <c r="BF4"/>
      <c r="BG4"/>
      <c r="BH4"/>
      <c r="BI4"/>
      <c r="BJ4"/>
      <c r="BK4"/>
      <c r="BL4"/>
      <c r="BM4"/>
    </row>
    <row r="5" spans="1:68" ht="15" x14ac:dyDescent="0.25">
      <c r="A5" s="31" t="s">
        <v>420</v>
      </c>
      <c r="B5" s="31" t="s">
        <v>634</v>
      </c>
      <c r="C5"/>
      <c r="D5"/>
      <c r="E5"/>
      <c r="F5"/>
      <c r="G5"/>
      <c r="H5"/>
      <c r="I5"/>
      <c r="J5"/>
      <c r="K5"/>
      <c r="L5"/>
      <c r="M5"/>
      <c r="N5"/>
      <c r="O5"/>
      <c r="P5"/>
      <c r="Q5"/>
      <c r="R5"/>
      <c r="S5"/>
      <c r="T5"/>
      <c r="U5"/>
      <c r="V5" s="33"/>
      <c r="W5" s="33"/>
      <c r="X5" s="33"/>
      <c r="Y5" s="33"/>
      <c r="Z5" s="33"/>
      <c r="AA5" s="33"/>
      <c r="AB5"/>
      <c r="AC5" s="31" t="s">
        <v>645</v>
      </c>
      <c r="AD5" s="31" t="s">
        <v>646</v>
      </c>
      <c r="AE5"/>
      <c r="AF5"/>
      <c r="AG5"/>
      <c r="AH5"/>
      <c r="AI5"/>
      <c r="AJ5"/>
      <c r="AK5"/>
      <c r="AL5"/>
      <c r="AM5"/>
      <c r="AN5"/>
      <c r="AO5"/>
      <c r="AP5"/>
      <c r="AQ5"/>
      <c r="AR5"/>
      <c r="AS5"/>
      <c r="AT5"/>
      <c r="AU5"/>
      <c r="AV5"/>
      <c r="AW5"/>
      <c r="AX5"/>
      <c r="AY5"/>
      <c r="AZ5"/>
      <c r="BA5"/>
      <c r="BB5"/>
      <c r="BC5"/>
      <c r="BD5"/>
      <c r="BE5"/>
      <c r="BF5"/>
      <c r="BG5"/>
      <c r="BH5"/>
      <c r="BI5"/>
      <c r="BJ5"/>
      <c r="BK5"/>
      <c r="BL5"/>
      <c r="BM5"/>
    </row>
    <row r="6" spans="1:68" ht="15" x14ac:dyDescent="0.25">
      <c r="A6" s="31" t="s">
        <v>633</v>
      </c>
      <c r="B6" s="31" t="s">
        <v>632</v>
      </c>
      <c r="C6"/>
      <c r="D6"/>
      <c r="E6"/>
      <c r="F6"/>
      <c r="G6"/>
      <c r="H6"/>
      <c r="I6"/>
      <c r="J6"/>
      <c r="K6"/>
      <c r="L6"/>
      <c r="M6"/>
      <c r="N6"/>
      <c r="O6"/>
      <c r="P6"/>
      <c r="Q6"/>
      <c r="R6"/>
      <c r="S6"/>
      <c r="T6"/>
      <c r="U6"/>
      <c r="V6" s="33"/>
      <c r="W6" s="33"/>
      <c r="X6" s="33"/>
      <c r="Y6" s="33"/>
      <c r="Z6" s="33"/>
      <c r="AA6" s="33"/>
      <c r="AB6"/>
      <c r="AC6"/>
      <c r="AD6"/>
      <c r="AE6"/>
      <c r="AF6"/>
      <c r="AG6"/>
      <c r="AH6"/>
      <c r="AI6"/>
      <c r="AJ6"/>
      <c r="AK6"/>
      <c r="AL6"/>
      <c r="AM6"/>
      <c r="AN6"/>
      <c r="AO6"/>
      <c r="AP6"/>
      <c r="AQ6"/>
      <c r="AR6"/>
      <c r="AS6"/>
      <c r="AT6"/>
      <c r="AU6"/>
      <c r="AV6"/>
      <c r="AW6"/>
      <c r="AX6"/>
      <c r="AY6"/>
      <c r="AZ6"/>
      <c r="BA6"/>
      <c r="BB6"/>
      <c r="BC6"/>
      <c r="BD6"/>
      <c r="BE6"/>
      <c r="BF6"/>
      <c r="BG6"/>
      <c r="BH6"/>
      <c r="BI6"/>
      <c r="BJ6"/>
      <c r="BK6"/>
      <c r="BL6"/>
      <c r="BM6"/>
    </row>
    <row r="7" spans="1:68" ht="15" x14ac:dyDescent="0.25">
      <c r="A7"/>
      <c r="B7"/>
      <c r="C7"/>
      <c r="D7"/>
      <c r="E7"/>
      <c r="F7"/>
      <c r="G7"/>
      <c r="H7"/>
      <c r="I7"/>
      <c r="J7"/>
      <c r="K7"/>
      <c r="L7"/>
      <c r="M7"/>
      <c r="N7"/>
      <c r="O7"/>
      <c r="P7"/>
      <c r="Q7"/>
      <c r="R7"/>
      <c r="S7"/>
      <c r="T7"/>
      <c r="U7"/>
      <c r="V7" s="33"/>
      <c r="W7" s="33"/>
      <c r="X7" s="33"/>
      <c r="Y7" s="33"/>
      <c r="Z7" s="33"/>
      <c r="AA7" s="33"/>
      <c r="AB7"/>
      <c r="AC7" s="17" t="s">
        <v>421</v>
      </c>
      <c r="AD7" s="48" t="s">
        <v>647</v>
      </c>
      <c r="AE7" s="49"/>
      <c r="AF7" s="49"/>
      <c r="AG7" s="49"/>
      <c r="AH7" s="48" t="s">
        <v>638</v>
      </c>
      <c r="AI7" s="49"/>
      <c r="AJ7" s="49"/>
      <c r="AK7" s="49"/>
      <c r="AL7" s="48" t="s">
        <v>648</v>
      </c>
      <c r="AM7" s="49"/>
      <c r="AN7" s="49"/>
      <c r="AO7" s="49"/>
      <c r="AP7"/>
      <c r="AQ7"/>
      <c r="AR7"/>
      <c r="AS7"/>
      <c r="AT7"/>
      <c r="AU7"/>
      <c r="AV7"/>
      <c r="AW7"/>
      <c r="AX7"/>
      <c r="AY7"/>
      <c r="AZ7"/>
      <c r="BA7"/>
      <c r="BB7"/>
      <c r="BC7"/>
      <c r="BD7"/>
      <c r="BE7"/>
      <c r="BF7"/>
      <c r="BG7"/>
      <c r="BH7"/>
      <c r="BI7"/>
      <c r="BJ7"/>
      <c r="BK7"/>
      <c r="BL7"/>
      <c r="BM7"/>
    </row>
    <row r="8" spans="1:68" ht="26.1" customHeight="1" x14ac:dyDescent="0.25">
      <c r="A8" s="26" t="s">
        <v>421</v>
      </c>
      <c r="B8" s="25">
        <v>40544</v>
      </c>
      <c r="C8" s="25">
        <v>40575</v>
      </c>
      <c r="D8" s="25">
        <v>40603</v>
      </c>
      <c r="E8" s="25">
        <v>40634</v>
      </c>
      <c r="F8" s="25">
        <v>40664</v>
      </c>
      <c r="G8" s="25">
        <v>40695</v>
      </c>
      <c r="H8" s="25">
        <v>40725</v>
      </c>
      <c r="I8" s="25">
        <v>40756</v>
      </c>
      <c r="J8" s="25">
        <v>40787</v>
      </c>
      <c r="K8" s="25">
        <v>40817</v>
      </c>
      <c r="L8" s="25">
        <v>40848</v>
      </c>
      <c r="M8" s="25">
        <v>40878</v>
      </c>
      <c r="N8" s="25">
        <v>40909</v>
      </c>
      <c r="O8" s="25">
        <v>40940</v>
      </c>
      <c r="P8" s="25">
        <v>40969</v>
      </c>
      <c r="Q8" s="25">
        <v>41000</v>
      </c>
      <c r="R8" s="25">
        <v>41030</v>
      </c>
      <c r="S8" s="25">
        <v>41061</v>
      </c>
      <c r="T8" s="25">
        <v>41091</v>
      </c>
      <c r="U8" s="25">
        <v>41122</v>
      </c>
      <c r="V8" s="25">
        <v>41153</v>
      </c>
      <c r="W8" s="25">
        <v>41183</v>
      </c>
      <c r="X8" s="25">
        <v>41214</v>
      </c>
      <c r="Y8" s="25"/>
      <c r="Z8" s="25"/>
      <c r="AA8" s="25"/>
      <c r="AB8"/>
      <c r="AC8"/>
      <c r="AD8" s="18" t="s">
        <v>639</v>
      </c>
      <c r="AE8" s="18" t="s">
        <v>649</v>
      </c>
      <c r="AF8" s="18" t="s">
        <v>650</v>
      </c>
      <c r="AG8" s="18" t="s">
        <v>651</v>
      </c>
      <c r="AH8" s="18" t="s">
        <v>639</v>
      </c>
      <c r="AI8" s="18" t="s">
        <v>649</v>
      </c>
      <c r="AJ8" s="18" t="s">
        <v>652</v>
      </c>
      <c r="AK8" s="18" t="s">
        <v>651</v>
      </c>
      <c r="AL8" s="18" t="s">
        <v>639</v>
      </c>
      <c r="AM8" s="18" t="s">
        <v>649</v>
      </c>
      <c r="AN8" s="18" t="s">
        <v>653</v>
      </c>
      <c r="AO8" s="18" t="s">
        <v>651</v>
      </c>
      <c r="AP8"/>
      <c r="AQ8"/>
      <c r="AR8"/>
      <c r="AS8"/>
      <c r="AT8" s="25">
        <v>40544</v>
      </c>
      <c r="AU8" s="25">
        <v>40575</v>
      </c>
      <c r="AV8" s="25">
        <v>40603</v>
      </c>
      <c r="AW8" s="25">
        <v>40634</v>
      </c>
      <c r="AX8" s="25">
        <v>40664</v>
      </c>
      <c r="AY8" s="25">
        <v>40695</v>
      </c>
      <c r="AZ8" s="25">
        <v>40725</v>
      </c>
      <c r="BA8" s="25">
        <v>40756</v>
      </c>
      <c r="BB8" s="25">
        <v>40787</v>
      </c>
      <c r="BC8" s="25">
        <v>40817</v>
      </c>
      <c r="BD8" s="25">
        <v>40848</v>
      </c>
      <c r="BE8" s="25">
        <v>40878</v>
      </c>
      <c r="BF8" s="25">
        <v>40909</v>
      </c>
      <c r="BG8" s="25">
        <v>40940</v>
      </c>
      <c r="BH8" s="25">
        <v>40969</v>
      </c>
      <c r="BI8" s="25">
        <v>41000</v>
      </c>
      <c r="BJ8" s="25">
        <v>41030</v>
      </c>
      <c r="BK8" s="25">
        <v>41061</v>
      </c>
      <c r="BL8" s="25">
        <v>41091</v>
      </c>
      <c r="BM8" s="25">
        <v>41122</v>
      </c>
      <c r="BN8" s="34">
        <v>41153</v>
      </c>
      <c r="BO8" s="15" t="s">
        <v>654</v>
      </c>
      <c r="BP8" s="34">
        <v>41214</v>
      </c>
    </row>
    <row r="9" spans="1:68" ht="15" x14ac:dyDescent="0.25">
      <c r="A9" s="19" t="s">
        <v>422</v>
      </c>
      <c r="B9" s="27">
        <v>536</v>
      </c>
      <c r="C9" s="27">
        <v>576</v>
      </c>
      <c r="D9" s="27">
        <v>707</v>
      </c>
      <c r="E9" s="27">
        <v>743</v>
      </c>
      <c r="F9" s="27">
        <v>602</v>
      </c>
      <c r="G9" s="27">
        <v>527</v>
      </c>
      <c r="H9" s="27">
        <v>655</v>
      </c>
      <c r="I9" s="27">
        <v>749</v>
      </c>
      <c r="J9" s="27">
        <v>808</v>
      </c>
      <c r="K9" s="27">
        <v>962</v>
      </c>
      <c r="L9" s="27">
        <v>739</v>
      </c>
      <c r="M9" s="27">
        <v>545</v>
      </c>
      <c r="N9" s="27">
        <v>567</v>
      </c>
      <c r="O9" s="27">
        <v>700</v>
      </c>
      <c r="P9" s="27">
        <v>713</v>
      </c>
      <c r="Q9" s="27">
        <v>867</v>
      </c>
      <c r="R9" s="27">
        <v>817</v>
      </c>
      <c r="S9" s="27">
        <v>744</v>
      </c>
      <c r="T9" s="27">
        <v>818</v>
      </c>
      <c r="U9" s="27">
        <v>809</v>
      </c>
      <c r="V9" s="27">
        <v>1081</v>
      </c>
      <c r="W9" s="27">
        <v>762</v>
      </c>
      <c r="X9" s="27">
        <v>1035</v>
      </c>
      <c r="Y9" s="27"/>
      <c r="Z9" s="19" t="s">
        <v>422</v>
      </c>
      <c r="AA9" s="27" t="b">
        <f>Z9=A9</f>
        <v>1</v>
      </c>
      <c r="AB9"/>
      <c r="AC9" s="19" t="s">
        <v>422</v>
      </c>
      <c r="AD9" s="27">
        <v>47500</v>
      </c>
      <c r="AE9" s="27">
        <v>62500</v>
      </c>
      <c r="AF9" s="32">
        <v>76</v>
      </c>
      <c r="AG9" s="32">
        <v>2.6</v>
      </c>
      <c r="AH9" s="27">
        <v>47800</v>
      </c>
      <c r="AI9" s="27">
        <v>63000</v>
      </c>
      <c r="AJ9" s="32">
        <v>75.900000000000006</v>
      </c>
      <c r="AK9" s="32">
        <v>2.7</v>
      </c>
      <c r="AL9" s="27">
        <v>47500</v>
      </c>
      <c r="AM9" s="27">
        <v>63300</v>
      </c>
      <c r="AN9" s="32">
        <v>75.099999999999994</v>
      </c>
      <c r="AO9" s="32">
        <v>2.7</v>
      </c>
      <c r="AP9"/>
      <c r="AQ9"/>
      <c r="AR9"/>
      <c r="AS9"/>
      <c r="AT9" s="30">
        <f t="shared" ref="AT9:AT72" si="0">B9/$AH9</f>
        <v>1.1213389121338912E-2</v>
      </c>
      <c r="AU9" s="30">
        <f t="shared" ref="AU9:AU72" si="1">C9/$AH9</f>
        <v>1.2050209205020921E-2</v>
      </c>
      <c r="AV9" s="30">
        <f t="shared" ref="AV9:AV72" si="2">D9/$AH9</f>
        <v>1.4790794979079498E-2</v>
      </c>
      <c r="AW9" s="30">
        <f t="shared" ref="AW9:AW40" si="3">E9/$AL9</f>
        <v>1.5642105263157895E-2</v>
      </c>
      <c r="AX9" s="30">
        <f t="shared" ref="AX9:AX24" si="4">F9/$AL9</f>
        <v>1.2673684210526316E-2</v>
      </c>
      <c r="AY9" s="30">
        <f t="shared" ref="AY9:AY24" si="5">G9/$AL9</f>
        <v>1.1094736842105263E-2</v>
      </c>
      <c r="AZ9" s="30">
        <f t="shared" ref="AZ9:AZ24" si="6">H9/$AL9</f>
        <v>1.3789473684210527E-2</v>
      </c>
      <c r="BA9" s="30">
        <f t="shared" ref="BA9:BA24" si="7">I9/$AL9</f>
        <v>1.5768421052631577E-2</v>
      </c>
      <c r="BB9" s="30">
        <f t="shared" ref="BB9:BB24" si="8">J9/$AL9</f>
        <v>1.7010526315789472E-2</v>
      </c>
      <c r="BC9" s="30">
        <f t="shared" ref="BC9:BC24" si="9">K9/$AL9</f>
        <v>2.0252631578947369E-2</v>
      </c>
      <c r="BD9" s="30">
        <f t="shared" ref="BD9:BD24" si="10">L9/$AL9</f>
        <v>1.5557894736842106E-2</v>
      </c>
      <c r="BE9" s="30">
        <f t="shared" ref="BE9:BE24" si="11">M9/$AL9</f>
        <v>1.1473684210526316E-2</v>
      </c>
      <c r="BF9" s="30">
        <f t="shared" ref="BF9:BF24" si="12">N9/$AL9</f>
        <v>1.1936842105263157E-2</v>
      </c>
      <c r="BG9" s="30">
        <f t="shared" ref="BG9:BG24" si="13">O9/$AL9</f>
        <v>1.4736842105263158E-2</v>
      </c>
      <c r="BH9" s="30">
        <f t="shared" ref="BH9:BH24" si="14">P9/$AL9</f>
        <v>1.5010526315789474E-2</v>
      </c>
      <c r="BI9" s="30">
        <f t="shared" ref="BI9:BP12" si="15">Q9/$AM9</f>
        <v>1.3696682464454976E-2</v>
      </c>
      <c r="BJ9" s="30">
        <f t="shared" si="15"/>
        <v>1.2906793048973143E-2</v>
      </c>
      <c r="BK9" s="30">
        <f t="shared" si="15"/>
        <v>1.1753554502369668E-2</v>
      </c>
      <c r="BL9" s="30">
        <f t="shared" si="15"/>
        <v>1.2922590837282781E-2</v>
      </c>
      <c r="BM9" s="30">
        <f t="shared" si="15"/>
        <v>1.278041074249605E-2</v>
      </c>
      <c r="BN9" s="30">
        <f t="shared" si="15"/>
        <v>1.707740916271722E-2</v>
      </c>
      <c r="BO9" s="30">
        <f t="shared" si="15"/>
        <v>1.2037914691943128E-2</v>
      </c>
      <c r="BP9" s="30">
        <f t="shared" si="15"/>
        <v>1.6350710900473932E-2</v>
      </c>
    </row>
    <row r="10" spans="1:68" ht="15" x14ac:dyDescent="0.25">
      <c r="A10" s="19" t="s">
        <v>423</v>
      </c>
      <c r="B10" s="27">
        <v>1318</v>
      </c>
      <c r="C10" s="27">
        <v>2474</v>
      </c>
      <c r="D10" s="27">
        <v>2643</v>
      </c>
      <c r="E10" s="27">
        <v>2565</v>
      </c>
      <c r="F10" s="27">
        <v>1998</v>
      </c>
      <c r="G10" s="27">
        <v>2754</v>
      </c>
      <c r="H10" s="27">
        <v>2673</v>
      </c>
      <c r="I10" s="27">
        <v>2458</v>
      </c>
      <c r="J10" s="27">
        <v>2771</v>
      </c>
      <c r="K10" s="27">
        <v>2657</v>
      </c>
      <c r="L10" s="27">
        <v>2796</v>
      </c>
      <c r="M10" s="27">
        <v>2409</v>
      </c>
      <c r="N10" s="27">
        <v>1674</v>
      </c>
      <c r="O10" s="27">
        <v>2290</v>
      </c>
      <c r="P10" s="27">
        <v>1943</v>
      </c>
      <c r="Q10" s="27">
        <v>2291</v>
      </c>
      <c r="R10" s="27">
        <v>2761</v>
      </c>
      <c r="S10" s="27">
        <v>2817</v>
      </c>
      <c r="T10" s="27">
        <v>2800</v>
      </c>
      <c r="U10" s="27">
        <v>3409</v>
      </c>
      <c r="V10" s="27">
        <v>3442</v>
      </c>
      <c r="W10" s="27">
        <v>3381</v>
      </c>
      <c r="X10" s="27">
        <v>2917</v>
      </c>
      <c r="Y10" s="27"/>
      <c r="Z10" s="19" t="s">
        <v>423</v>
      </c>
      <c r="AA10" s="27" t="b">
        <f t="shared" ref="AA10:AA73" si="16">Z10=A10</f>
        <v>1</v>
      </c>
      <c r="AB10"/>
      <c r="AC10" s="19" t="s">
        <v>423</v>
      </c>
      <c r="AD10" s="27">
        <v>230000</v>
      </c>
      <c r="AE10" s="27">
        <v>326800</v>
      </c>
      <c r="AF10" s="32">
        <v>70.400000000000006</v>
      </c>
      <c r="AG10" s="32">
        <v>2.9</v>
      </c>
      <c r="AH10" s="27">
        <v>240900</v>
      </c>
      <c r="AI10" s="27">
        <v>330100</v>
      </c>
      <c r="AJ10" s="32">
        <v>73</v>
      </c>
      <c r="AK10" s="32">
        <v>2.9</v>
      </c>
      <c r="AL10" s="27">
        <v>243300</v>
      </c>
      <c r="AM10" s="27">
        <v>328700</v>
      </c>
      <c r="AN10" s="32">
        <v>74</v>
      </c>
      <c r="AO10" s="32">
        <v>2.8</v>
      </c>
      <c r="AP10"/>
      <c r="AQ10"/>
      <c r="AR10"/>
      <c r="AS10"/>
      <c r="AT10" s="30">
        <f t="shared" si="0"/>
        <v>5.4711498547114984E-3</v>
      </c>
      <c r="AU10" s="30">
        <f t="shared" si="1"/>
        <v>1.0269821502698215E-2</v>
      </c>
      <c r="AV10" s="30">
        <f t="shared" si="2"/>
        <v>1.0971357409713575E-2</v>
      </c>
      <c r="AW10" s="30">
        <f t="shared" si="3"/>
        <v>1.0542540073982738E-2</v>
      </c>
      <c r="AX10" s="30">
        <f t="shared" si="4"/>
        <v>8.2120838471023434E-3</v>
      </c>
      <c r="AY10" s="30">
        <f t="shared" si="5"/>
        <v>1.1319358816276203E-2</v>
      </c>
      <c r="AZ10" s="30">
        <f t="shared" si="6"/>
        <v>1.0986436498150431E-2</v>
      </c>
      <c r="BA10" s="30">
        <f t="shared" si="7"/>
        <v>1.0102753801890669E-2</v>
      </c>
      <c r="BB10" s="30">
        <f t="shared" si="8"/>
        <v>1.1389231401561858E-2</v>
      </c>
      <c r="BC10" s="30">
        <f t="shared" si="9"/>
        <v>1.0920674064940402E-2</v>
      </c>
      <c r="BD10" s="30">
        <f t="shared" si="10"/>
        <v>1.1491985203452527E-2</v>
      </c>
      <c r="BE10" s="30">
        <f t="shared" si="11"/>
        <v>9.9013563501849575E-3</v>
      </c>
      <c r="BF10" s="30">
        <f t="shared" si="12"/>
        <v>6.8803945745992603E-3</v>
      </c>
      <c r="BG10" s="30">
        <f t="shared" si="13"/>
        <v>9.4122482531853683E-3</v>
      </c>
      <c r="BH10" s="30">
        <f t="shared" si="14"/>
        <v>7.9860254829428688E-3</v>
      </c>
      <c r="BI10" s="30">
        <f t="shared" si="15"/>
        <v>6.9698813507757832E-3</v>
      </c>
      <c r="BJ10" s="30">
        <f t="shared" si="15"/>
        <v>8.3997566169759664E-3</v>
      </c>
      <c r="BK10" s="30">
        <f t="shared" si="15"/>
        <v>8.5701247337998179E-3</v>
      </c>
      <c r="BL10" s="30">
        <f t="shared" si="15"/>
        <v>8.5184058411925771E-3</v>
      </c>
      <c r="BM10" s="30">
        <f t="shared" si="15"/>
        <v>1.0371159111651962E-2</v>
      </c>
      <c r="BN10" s="30">
        <f t="shared" si="15"/>
        <v>1.0471554609066017E-2</v>
      </c>
      <c r="BO10" s="30">
        <f t="shared" si="15"/>
        <v>1.0285975053240037E-2</v>
      </c>
      <c r="BP10" s="30">
        <f t="shared" si="15"/>
        <v>8.8743535138424093E-3</v>
      </c>
    </row>
    <row r="11" spans="1:68" ht="15" x14ac:dyDescent="0.25">
      <c r="A11" s="19" t="s">
        <v>424</v>
      </c>
      <c r="B11" s="27">
        <v>247</v>
      </c>
      <c r="C11" s="27">
        <v>338</v>
      </c>
      <c r="D11" s="27">
        <v>412</v>
      </c>
      <c r="E11" s="27">
        <v>309</v>
      </c>
      <c r="F11" s="27">
        <v>258</v>
      </c>
      <c r="G11" s="27">
        <v>647</v>
      </c>
      <c r="H11" s="27">
        <v>433</v>
      </c>
      <c r="I11" s="27">
        <v>472</v>
      </c>
      <c r="J11" s="27">
        <v>417</v>
      </c>
      <c r="K11" s="27">
        <v>472</v>
      </c>
      <c r="L11" s="27">
        <v>288</v>
      </c>
      <c r="M11" s="27">
        <v>291</v>
      </c>
      <c r="N11" s="27">
        <v>245</v>
      </c>
      <c r="O11" s="27">
        <v>509</v>
      </c>
      <c r="P11" s="27">
        <v>347</v>
      </c>
      <c r="Q11" s="27">
        <v>553</v>
      </c>
      <c r="R11" s="27">
        <v>468</v>
      </c>
      <c r="S11" s="27">
        <v>465</v>
      </c>
      <c r="T11" s="27">
        <v>507</v>
      </c>
      <c r="U11" s="27">
        <v>439</v>
      </c>
      <c r="V11" s="27">
        <v>561</v>
      </c>
      <c r="W11" s="27">
        <v>482</v>
      </c>
      <c r="X11" s="27">
        <v>412</v>
      </c>
      <c r="Y11" s="27"/>
      <c r="Z11" s="19" t="s">
        <v>424</v>
      </c>
      <c r="AA11" s="27" t="b">
        <f t="shared" si="16"/>
        <v>1</v>
      </c>
      <c r="AB11"/>
      <c r="AC11" s="19" t="s">
        <v>424</v>
      </c>
      <c r="AD11" s="27">
        <v>40400</v>
      </c>
      <c r="AE11" s="27">
        <v>57700</v>
      </c>
      <c r="AF11" s="32">
        <v>70</v>
      </c>
      <c r="AG11" s="32">
        <v>2.8</v>
      </c>
      <c r="AH11" s="27">
        <v>40300</v>
      </c>
      <c r="AI11" s="27">
        <v>58600</v>
      </c>
      <c r="AJ11" s="32">
        <v>68.8</v>
      </c>
      <c r="AK11" s="32">
        <v>2.8</v>
      </c>
      <c r="AL11" s="27">
        <v>40800</v>
      </c>
      <c r="AM11" s="27">
        <v>57800</v>
      </c>
      <c r="AN11" s="32">
        <v>70.5</v>
      </c>
      <c r="AO11" s="32">
        <v>2.7</v>
      </c>
      <c r="AP11"/>
      <c r="AQ11"/>
      <c r="AR11"/>
      <c r="AS11"/>
      <c r="AT11" s="30">
        <f t="shared" si="0"/>
        <v>6.1290322580645163E-3</v>
      </c>
      <c r="AU11" s="30">
        <f t="shared" si="1"/>
        <v>8.3870967741935479E-3</v>
      </c>
      <c r="AV11" s="30">
        <f t="shared" si="2"/>
        <v>1.022332506203474E-2</v>
      </c>
      <c r="AW11" s="30">
        <f t="shared" si="3"/>
        <v>7.5735294117647055E-3</v>
      </c>
      <c r="AX11" s="30">
        <f t="shared" si="4"/>
        <v>6.3235294117647061E-3</v>
      </c>
      <c r="AY11" s="30">
        <f t="shared" si="5"/>
        <v>1.5857843137254902E-2</v>
      </c>
      <c r="AZ11" s="30">
        <f t="shared" si="6"/>
        <v>1.0612745098039215E-2</v>
      </c>
      <c r="BA11" s="30">
        <f t="shared" si="7"/>
        <v>1.1568627450980392E-2</v>
      </c>
      <c r="BB11" s="30">
        <f t="shared" si="8"/>
        <v>1.0220588235294118E-2</v>
      </c>
      <c r="BC11" s="30">
        <f t="shared" si="9"/>
        <v>1.1568627450980392E-2</v>
      </c>
      <c r="BD11" s="30">
        <f t="shared" si="10"/>
        <v>7.058823529411765E-3</v>
      </c>
      <c r="BE11" s="30">
        <f t="shared" si="11"/>
        <v>7.1323529411764707E-3</v>
      </c>
      <c r="BF11" s="30">
        <f t="shared" si="12"/>
        <v>6.0049019607843141E-3</v>
      </c>
      <c r="BG11" s="30">
        <f t="shared" si="13"/>
        <v>1.2475490196078432E-2</v>
      </c>
      <c r="BH11" s="30">
        <f t="shared" si="14"/>
        <v>8.5049019607843137E-3</v>
      </c>
      <c r="BI11" s="30">
        <f t="shared" si="15"/>
        <v>9.5674740484429071E-3</v>
      </c>
      <c r="BJ11" s="30">
        <f t="shared" si="15"/>
        <v>8.0968858131487895E-3</v>
      </c>
      <c r="BK11" s="30">
        <f t="shared" si="15"/>
        <v>8.0449826989619378E-3</v>
      </c>
      <c r="BL11" s="30">
        <f t="shared" si="15"/>
        <v>8.7716262975778541E-3</v>
      </c>
      <c r="BM11" s="30">
        <f t="shared" si="15"/>
        <v>7.5951557093425605E-3</v>
      </c>
      <c r="BN11" s="30">
        <f t="shared" si="15"/>
        <v>9.705882352941177E-3</v>
      </c>
      <c r="BO11" s="30">
        <f t="shared" si="15"/>
        <v>8.339100346020761E-3</v>
      </c>
      <c r="BP11" s="30">
        <f t="shared" si="15"/>
        <v>7.1280276816608999E-3</v>
      </c>
    </row>
    <row r="12" spans="1:68" ht="15" x14ac:dyDescent="0.25">
      <c r="A12" s="19" t="s">
        <v>425</v>
      </c>
      <c r="B12" s="27">
        <v>425</v>
      </c>
      <c r="C12" s="27">
        <v>693</v>
      </c>
      <c r="D12" s="27">
        <v>651</v>
      </c>
      <c r="E12" s="27">
        <v>721</v>
      </c>
      <c r="F12" s="27">
        <v>480</v>
      </c>
      <c r="G12" s="27">
        <v>820</v>
      </c>
      <c r="H12" s="27">
        <v>700</v>
      </c>
      <c r="I12" s="27">
        <v>733</v>
      </c>
      <c r="J12" s="27">
        <v>758</v>
      </c>
      <c r="K12" s="27">
        <v>1037</v>
      </c>
      <c r="L12" s="27">
        <v>652</v>
      </c>
      <c r="M12" s="27">
        <v>520</v>
      </c>
      <c r="N12" s="27">
        <v>391</v>
      </c>
      <c r="O12" s="27">
        <v>642</v>
      </c>
      <c r="P12" s="27">
        <v>838</v>
      </c>
      <c r="Q12" s="27">
        <v>645</v>
      </c>
      <c r="R12" s="27">
        <v>1144</v>
      </c>
      <c r="S12" s="27">
        <v>812</v>
      </c>
      <c r="T12" s="27">
        <v>756</v>
      </c>
      <c r="U12" s="27">
        <v>766</v>
      </c>
      <c r="V12" s="27">
        <v>1063</v>
      </c>
      <c r="W12" s="27">
        <v>1078</v>
      </c>
      <c r="X12" s="27">
        <v>729</v>
      </c>
      <c r="Y12" s="27"/>
      <c r="Z12" s="19" t="s">
        <v>425</v>
      </c>
      <c r="AA12" s="27" t="b">
        <f t="shared" si="16"/>
        <v>1</v>
      </c>
      <c r="AB12"/>
      <c r="AC12" s="19" t="s">
        <v>425</v>
      </c>
      <c r="AD12" s="27">
        <v>62800</v>
      </c>
      <c r="AE12" s="27">
        <v>91400</v>
      </c>
      <c r="AF12" s="32">
        <v>68.599999999999994</v>
      </c>
      <c r="AG12" s="32">
        <v>2.7</v>
      </c>
      <c r="AH12" s="27">
        <v>65000</v>
      </c>
      <c r="AI12" s="27">
        <v>93500</v>
      </c>
      <c r="AJ12" s="32">
        <v>69.5</v>
      </c>
      <c r="AK12" s="32">
        <v>2.7</v>
      </c>
      <c r="AL12" s="27">
        <v>61200</v>
      </c>
      <c r="AM12" s="27">
        <v>91600</v>
      </c>
      <c r="AN12" s="32">
        <v>66.8</v>
      </c>
      <c r="AO12" s="32">
        <v>2.8</v>
      </c>
      <c r="AP12"/>
      <c r="AQ12"/>
      <c r="AR12"/>
      <c r="AS12"/>
      <c r="AT12" s="30">
        <f t="shared" si="0"/>
        <v>6.5384615384615381E-3</v>
      </c>
      <c r="AU12" s="30">
        <f t="shared" si="1"/>
        <v>1.0661538461538462E-2</v>
      </c>
      <c r="AV12" s="30">
        <f t="shared" si="2"/>
        <v>1.0015384615384615E-2</v>
      </c>
      <c r="AW12" s="30">
        <f t="shared" si="3"/>
        <v>1.1781045751633986E-2</v>
      </c>
      <c r="AX12" s="30">
        <f t="shared" si="4"/>
        <v>7.8431372549019607E-3</v>
      </c>
      <c r="AY12" s="30">
        <f t="shared" si="5"/>
        <v>1.3398692810457516E-2</v>
      </c>
      <c r="AZ12" s="30">
        <f t="shared" si="6"/>
        <v>1.1437908496732025E-2</v>
      </c>
      <c r="BA12" s="30">
        <f t="shared" si="7"/>
        <v>1.1977124183006536E-2</v>
      </c>
      <c r="BB12" s="30">
        <f t="shared" si="8"/>
        <v>1.238562091503268E-2</v>
      </c>
      <c r="BC12" s="30">
        <f t="shared" si="9"/>
        <v>1.6944444444444446E-2</v>
      </c>
      <c r="BD12" s="30">
        <f t="shared" si="10"/>
        <v>1.065359477124183E-2</v>
      </c>
      <c r="BE12" s="30">
        <f t="shared" si="11"/>
        <v>8.4967320261437902E-3</v>
      </c>
      <c r="BF12" s="30">
        <f t="shared" si="12"/>
        <v>6.3888888888888893E-3</v>
      </c>
      <c r="BG12" s="30">
        <f t="shared" si="13"/>
        <v>1.0490196078431373E-2</v>
      </c>
      <c r="BH12" s="30">
        <f t="shared" si="14"/>
        <v>1.369281045751634E-2</v>
      </c>
      <c r="BI12" s="30">
        <f t="shared" si="15"/>
        <v>7.0414847161572054E-3</v>
      </c>
      <c r="BJ12" s="30">
        <f t="shared" si="15"/>
        <v>1.2489082969432314E-2</v>
      </c>
      <c r="BK12" s="30">
        <f t="shared" si="15"/>
        <v>8.8646288209606981E-3</v>
      </c>
      <c r="BL12" s="30">
        <f t="shared" si="15"/>
        <v>8.2532751091703056E-3</v>
      </c>
      <c r="BM12" s="30">
        <f t="shared" si="15"/>
        <v>8.3624454148471614E-3</v>
      </c>
      <c r="BN12" s="30">
        <f t="shared" si="15"/>
        <v>1.1604803493449781E-2</v>
      </c>
      <c r="BO12" s="30">
        <f t="shared" si="15"/>
        <v>1.1768558951965066E-2</v>
      </c>
      <c r="BP12" s="30">
        <f t="shared" si="15"/>
        <v>7.9585152838427941E-3</v>
      </c>
    </row>
    <row r="13" spans="1:68" ht="15" x14ac:dyDescent="0.25">
      <c r="A13" s="19" t="s">
        <v>426</v>
      </c>
      <c r="B13" s="27">
        <v>932</v>
      </c>
      <c r="C13" s="27">
        <v>1718</v>
      </c>
      <c r="D13" s="27">
        <v>1393</v>
      </c>
      <c r="E13" s="27">
        <v>1420</v>
      </c>
      <c r="F13" s="27">
        <v>1159</v>
      </c>
      <c r="G13" s="27">
        <v>1543</v>
      </c>
      <c r="H13" s="27">
        <v>1551</v>
      </c>
      <c r="I13" s="27">
        <v>1281</v>
      </c>
      <c r="J13" s="27">
        <v>1972</v>
      </c>
      <c r="K13" s="27">
        <v>1572</v>
      </c>
      <c r="L13" s="27">
        <v>1325</v>
      </c>
      <c r="M13" s="27">
        <v>924</v>
      </c>
      <c r="N13" s="27">
        <v>917</v>
      </c>
      <c r="O13" s="27">
        <v>1277</v>
      </c>
      <c r="P13" s="27">
        <v>1290</v>
      </c>
      <c r="Q13" s="27">
        <v>1061</v>
      </c>
      <c r="R13" s="27">
        <v>1339</v>
      </c>
      <c r="S13" s="27">
        <v>1121</v>
      </c>
      <c r="T13" s="27">
        <v>1414</v>
      </c>
      <c r="U13" s="27">
        <v>1214</v>
      </c>
      <c r="V13" s="27">
        <v>1255</v>
      </c>
      <c r="W13" s="27">
        <v>1296</v>
      </c>
      <c r="X13" s="27">
        <v>1281</v>
      </c>
      <c r="Y13" s="27"/>
      <c r="Z13" s="19" t="s">
        <v>426</v>
      </c>
      <c r="AA13" s="27" t="b">
        <f t="shared" si="16"/>
        <v>1</v>
      </c>
      <c r="AB13"/>
      <c r="AC13" s="19" t="s">
        <v>426</v>
      </c>
      <c r="AD13" s="27">
        <v>145400</v>
      </c>
      <c r="AE13" s="27">
        <v>195400</v>
      </c>
      <c r="AF13" s="32">
        <v>74.400000000000006</v>
      </c>
      <c r="AG13" s="32">
        <v>2.8</v>
      </c>
      <c r="AH13" s="27">
        <v>139900</v>
      </c>
      <c r="AI13" s="27">
        <v>193400</v>
      </c>
      <c r="AJ13" s="32">
        <v>72.400000000000006</v>
      </c>
      <c r="AK13" s="32">
        <v>2.9</v>
      </c>
      <c r="AL13" s="27">
        <v>143400</v>
      </c>
      <c r="AM13" s="27">
        <v>192200</v>
      </c>
      <c r="AN13" s="32">
        <v>74.599999999999994</v>
      </c>
      <c r="AO13" s="32">
        <v>2.8</v>
      </c>
      <c r="AP13"/>
      <c r="AQ13"/>
      <c r="AR13"/>
      <c r="AS13"/>
      <c r="AT13" s="30">
        <f t="shared" si="0"/>
        <v>6.6619013581129382E-3</v>
      </c>
      <c r="AU13" s="30">
        <f t="shared" si="1"/>
        <v>1.2280200142959257E-2</v>
      </c>
      <c r="AV13" s="30">
        <f t="shared" si="2"/>
        <v>9.957112223016441E-3</v>
      </c>
      <c r="AW13" s="30">
        <f t="shared" si="3"/>
        <v>9.9023709902370995E-3</v>
      </c>
      <c r="AX13" s="30">
        <f t="shared" si="4"/>
        <v>8.0822873082287312E-3</v>
      </c>
      <c r="AY13" s="30">
        <f t="shared" si="5"/>
        <v>1.0760111576011158E-2</v>
      </c>
      <c r="AZ13" s="30">
        <f t="shared" si="6"/>
        <v>1.0815899581589959E-2</v>
      </c>
      <c r="BA13" s="30">
        <f t="shared" si="7"/>
        <v>8.9330543933054396E-3</v>
      </c>
      <c r="BB13" s="30">
        <f t="shared" si="8"/>
        <v>1.3751743375174338E-2</v>
      </c>
      <c r="BC13" s="30">
        <f t="shared" si="9"/>
        <v>1.096234309623431E-2</v>
      </c>
      <c r="BD13" s="30">
        <f t="shared" si="10"/>
        <v>9.2398884239888422E-3</v>
      </c>
      <c r="BE13" s="30">
        <f t="shared" si="11"/>
        <v>6.4435146443514646E-3</v>
      </c>
      <c r="BF13" s="30">
        <f t="shared" si="12"/>
        <v>6.3947001394700142E-3</v>
      </c>
      <c r="BG13" s="30">
        <f t="shared" si="13"/>
        <v>8.9051603905160384E-3</v>
      </c>
      <c r="BH13" s="30">
        <f t="shared" si="14"/>
        <v>8.9958158995815905E-3</v>
      </c>
      <c r="BI13" s="30">
        <f t="shared" ref="BI13:BI76" si="17">Q13/$AM13</f>
        <v>5.5202913631633719E-3</v>
      </c>
      <c r="BJ13" s="30">
        <f t="shared" ref="BJ13:BJ76" si="18">R13/$AM13</f>
        <v>6.9667013527575442E-3</v>
      </c>
      <c r="BK13" s="30">
        <f t="shared" ref="BK13:BK76" si="19">S13/$AM13</f>
        <v>5.8324661810613947E-3</v>
      </c>
      <c r="BL13" s="30">
        <f t="shared" ref="BL13:BL76" si="20">T13/$AM13</f>
        <v>7.3569198751300725E-3</v>
      </c>
      <c r="BM13" s="30">
        <f t="shared" ref="BM13:BM76" si="21">U13/$AM13</f>
        <v>6.3163371488033299E-3</v>
      </c>
      <c r="BN13" s="30">
        <f t="shared" ref="BN13:BN76" si="22">V13/$AM13</f>
        <v>6.5296566077003119E-3</v>
      </c>
      <c r="BO13" s="30">
        <f t="shared" ref="BO13:BO76" si="23">W13/$AM13</f>
        <v>6.7429760665972949E-3</v>
      </c>
      <c r="BP13" s="30">
        <f t="shared" ref="BP13:BP76" si="24">X13/$AM13</f>
        <v>6.6649323621227885E-3</v>
      </c>
    </row>
    <row r="14" spans="1:68" ht="15" x14ac:dyDescent="0.25">
      <c r="A14" s="19" t="s">
        <v>427</v>
      </c>
      <c r="B14" s="27">
        <v>417</v>
      </c>
      <c r="C14" s="27">
        <v>478</v>
      </c>
      <c r="D14" s="27">
        <v>367</v>
      </c>
      <c r="E14" s="27">
        <v>596</v>
      </c>
      <c r="F14" s="27">
        <v>557</v>
      </c>
      <c r="G14" s="27">
        <v>510</v>
      </c>
      <c r="H14" s="27">
        <v>720</v>
      </c>
      <c r="I14" s="27">
        <v>690</v>
      </c>
      <c r="J14" s="27">
        <v>546</v>
      </c>
      <c r="K14" s="27">
        <v>700</v>
      </c>
      <c r="L14" s="27">
        <v>692</v>
      </c>
      <c r="M14" s="27">
        <v>561</v>
      </c>
      <c r="N14" s="27">
        <v>315</v>
      </c>
      <c r="O14" s="27">
        <v>473</v>
      </c>
      <c r="P14" s="27">
        <v>579</v>
      </c>
      <c r="Q14" s="27">
        <v>666</v>
      </c>
      <c r="R14" s="27">
        <v>727</v>
      </c>
      <c r="S14" s="27">
        <v>552</v>
      </c>
      <c r="T14" s="27">
        <v>564</v>
      </c>
      <c r="U14" s="27">
        <v>615</v>
      </c>
      <c r="V14" s="27">
        <v>738</v>
      </c>
      <c r="W14" s="27">
        <v>594</v>
      </c>
      <c r="X14" s="27">
        <v>720</v>
      </c>
      <c r="Y14" s="27"/>
      <c r="Z14" s="19" t="s">
        <v>427</v>
      </c>
      <c r="AA14" s="27" t="b">
        <f t="shared" si="16"/>
        <v>1</v>
      </c>
      <c r="AB14"/>
      <c r="AC14" s="19" t="s">
        <v>427</v>
      </c>
      <c r="AD14" s="27">
        <v>61200</v>
      </c>
      <c r="AE14" s="27">
        <v>86700</v>
      </c>
      <c r="AF14" s="32">
        <v>70.599999999999994</v>
      </c>
      <c r="AG14" s="32">
        <v>2.7</v>
      </c>
      <c r="AH14" s="27">
        <v>61200</v>
      </c>
      <c r="AI14" s="27">
        <v>85800</v>
      </c>
      <c r="AJ14" s="32">
        <v>71.400000000000006</v>
      </c>
      <c r="AK14" s="32">
        <v>2.7</v>
      </c>
      <c r="AL14" s="27">
        <v>60500</v>
      </c>
      <c r="AM14" s="27">
        <v>85100</v>
      </c>
      <c r="AN14" s="32">
        <v>71</v>
      </c>
      <c r="AO14" s="32">
        <v>2.8</v>
      </c>
      <c r="AP14"/>
      <c r="AQ14"/>
      <c r="AR14"/>
      <c r="AS14"/>
      <c r="AT14" s="30">
        <f t="shared" si="0"/>
        <v>6.8137254901960787E-3</v>
      </c>
      <c r="AU14" s="30">
        <f t="shared" si="1"/>
        <v>7.8104575163398691E-3</v>
      </c>
      <c r="AV14" s="30">
        <f t="shared" si="2"/>
        <v>5.9967320261437905E-3</v>
      </c>
      <c r="AW14" s="30">
        <f t="shared" si="3"/>
        <v>9.8512396694214882E-3</v>
      </c>
      <c r="AX14" s="30">
        <f t="shared" si="4"/>
        <v>9.2066115702479339E-3</v>
      </c>
      <c r="AY14" s="30">
        <f t="shared" si="5"/>
        <v>8.4297520661157019E-3</v>
      </c>
      <c r="AZ14" s="30">
        <f t="shared" si="6"/>
        <v>1.1900826446280991E-2</v>
      </c>
      <c r="BA14" s="30">
        <f t="shared" si="7"/>
        <v>1.1404958677685951E-2</v>
      </c>
      <c r="BB14" s="30">
        <f t="shared" si="8"/>
        <v>9.0247933884297516E-3</v>
      </c>
      <c r="BC14" s="30">
        <f t="shared" si="9"/>
        <v>1.1570247933884297E-2</v>
      </c>
      <c r="BD14" s="30">
        <f t="shared" si="10"/>
        <v>1.1438016528925619E-2</v>
      </c>
      <c r="BE14" s="30">
        <f t="shared" si="11"/>
        <v>9.2727272727272728E-3</v>
      </c>
      <c r="BF14" s="30">
        <f t="shared" si="12"/>
        <v>5.2066115702479338E-3</v>
      </c>
      <c r="BG14" s="30">
        <f t="shared" si="13"/>
        <v>7.8181818181818179E-3</v>
      </c>
      <c r="BH14" s="30">
        <f t="shared" si="14"/>
        <v>9.5702479338842968E-3</v>
      </c>
      <c r="BI14" s="30">
        <f t="shared" si="17"/>
        <v>7.8260869565217397E-3</v>
      </c>
      <c r="BJ14" s="30">
        <f t="shared" si="18"/>
        <v>8.5428907168037596E-3</v>
      </c>
      <c r="BK14" s="30">
        <f t="shared" si="19"/>
        <v>6.4864864864864862E-3</v>
      </c>
      <c r="BL14" s="30">
        <f t="shared" si="20"/>
        <v>6.6274970622796706E-3</v>
      </c>
      <c r="BM14" s="30">
        <f t="shared" si="21"/>
        <v>7.2267920094007052E-3</v>
      </c>
      <c r="BN14" s="30">
        <f t="shared" si="22"/>
        <v>8.6721504112808462E-3</v>
      </c>
      <c r="BO14" s="30">
        <f t="shared" si="23"/>
        <v>6.9800235017626324E-3</v>
      </c>
      <c r="BP14" s="30">
        <f t="shared" si="24"/>
        <v>8.4606345475910696E-3</v>
      </c>
    </row>
    <row r="15" spans="1:68" ht="15" x14ac:dyDescent="0.25">
      <c r="A15" s="19" t="s">
        <v>428</v>
      </c>
      <c r="B15" s="27">
        <v>572</v>
      </c>
      <c r="C15" s="27">
        <v>948</v>
      </c>
      <c r="D15" s="27">
        <v>754</v>
      </c>
      <c r="E15" s="27">
        <v>1039</v>
      </c>
      <c r="F15" s="27">
        <v>827</v>
      </c>
      <c r="G15" s="27">
        <v>1212</v>
      </c>
      <c r="H15" s="27">
        <v>1129</v>
      </c>
      <c r="I15" s="27">
        <v>1138</v>
      </c>
      <c r="J15" s="27">
        <v>994</v>
      </c>
      <c r="K15" s="27">
        <v>1009</v>
      </c>
      <c r="L15" s="27">
        <v>1223</v>
      </c>
      <c r="M15" s="27">
        <v>1131</v>
      </c>
      <c r="N15" s="27">
        <v>800</v>
      </c>
      <c r="O15" s="27">
        <v>1366</v>
      </c>
      <c r="P15" s="27">
        <v>841</v>
      </c>
      <c r="Q15" s="27">
        <v>1067</v>
      </c>
      <c r="R15" s="27">
        <v>1229</v>
      </c>
      <c r="S15" s="27">
        <v>1440</v>
      </c>
      <c r="T15" s="27">
        <v>1312</v>
      </c>
      <c r="U15" s="27">
        <v>1169</v>
      </c>
      <c r="V15" s="27">
        <v>1342</v>
      </c>
      <c r="W15" s="27">
        <v>1512</v>
      </c>
      <c r="X15" s="27">
        <v>1213</v>
      </c>
      <c r="Y15" s="27"/>
      <c r="Z15" s="19" t="s">
        <v>428</v>
      </c>
      <c r="AA15" s="27" t="b">
        <f t="shared" si="16"/>
        <v>1</v>
      </c>
      <c r="AB15"/>
      <c r="AC15" s="19" t="s">
        <v>428</v>
      </c>
      <c r="AD15" s="27">
        <v>95100</v>
      </c>
      <c r="AE15" s="27">
        <v>123300</v>
      </c>
      <c r="AF15" s="32">
        <v>77.099999999999994</v>
      </c>
      <c r="AG15" s="32">
        <v>2.7</v>
      </c>
      <c r="AH15" s="27">
        <v>96300</v>
      </c>
      <c r="AI15" s="27">
        <v>122900</v>
      </c>
      <c r="AJ15" s="32">
        <v>78.400000000000006</v>
      </c>
      <c r="AK15" s="32">
        <v>2.6</v>
      </c>
      <c r="AL15" s="27">
        <v>94000</v>
      </c>
      <c r="AM15" s="27">
        <v>122800</v>
      </c>
      <c r="AN15" s="32">
        <v>76.599999999999994</v>
      </c>
      <c r="AO15" s="32">
        <v>2.6</v>
      </c>
      <c r="AP15"/>
      <c r="AQ15"/>
      <c r="AR15"/>
      <c r="AS15"/>
      <c r="AT15" s="30">
        <f t="shared" si="0"/>
        <v>5.9397715472481825E-3</v>
      </c>
      <c r="AU15" s="30">
        <f t="shared" si="1"/>
        <v>9.8442367601246101E-3</v>
      </c>
      <c r="AV15" s="30">
        <f t="shared" si="2"/>
        <v>7.8296988577362409E-3</v>
      </c>
      <c r="AW15" s="30">
        <f t="shared" si="3"/>
        <v>1.1053191489361703E-2</v>
      </c>
      <c r="AX15" s="30">
        <f t="shared" si="4"/>
        <v>8.7978723404255315E-3</v>
      </c>
      <c r="AY15" s="30">
        <f t="shared" si="5"/>
        <v>1.2893617021276596E-2</v>
      </c>
      <c r="AZ15" s="30">
        <f t="shared" si="6"/>
        <v>1.201063829787234E-2</v>
      </c>
      <c r="BA15" s="30">
        <f t="shared" si="7"/>
        <v>1.2106382978723405E-2</v>
      </c>
      <c r="BB15" s="30">
        <f t="shared" si="8"/>
        <v>1.0574468085106384E-2</v>
      </c>
      <c r="BC15" s="30">
        <f t="shared" si="9"/>
        <v>1.073404255319149E-2</v>
      </c>
      <c r="BD15" s="30">
        <f t="shared" si="10"/>
        <v>1.3010638297872341E-2</v>
      </c>
      <c r="BE15" s="30">
        <f t="shared" si="11"/>
        <v>1.2031914893617022E-2</v>
      </c>
      <c r="BF15" s="30">
        <f t="shared" si="12"/>
        <v>8.5106382978723406E-3</v>
      </c>
      <c r="BG15" s="30">
        <f t="shared" si="13"/>
        <v>1.4531914893617021E-2</v>
      </c>
      <c r="BH15" s="30">
        <f t="shared" si="14"/>
        <v>8.9468085106382978E-3</v>
      </c>
      <c r="BI15" s="30">
        <f t="shared" si="17"/>
        <v>8.6889250814332249E-3</v>
      </c>
      <c r="BJ15" s="30">
        <f t="shared" si="18"/>
        <v>1.0008143322475569E-2</v>
      </c>
      <c r="BK15" s="30">
        <f t="shared" si="19"/>
        <v>1.1726384364820847E-2</v>
      </c>
      <c r="BL15" s="30">
        <f t="shared" si="20"/>
        <v>1.0684039087947883E-2</v>
      </c>
      <c r="BM15" s="30">
        <f t="shared" si="21"/>
        <v>9.5195439739413686E-3</v>
      </c>
      <c r="BN15" s="30">
        <f t="shared" si="22"/>
        <v>1.0928338762214983E-2</v>
      </c>
      <c r="BO15" s="30">
        <f t="shared" si="23"/>
        <v>1.231270358306189E-2</v>
      </c>
      <c r="BP15" s="30">
        <f t="shared" si="24"/>
        <v>9.87785016286645E-3</v>
      </c>
    </row>
    <row r="16" spans="1:68" ht="15" x14ac:dyDescent="0.25">
      <c r="A16" s="19" t="s">
        <v>429</v>
      </c>
      <c r="B16" s="27">
        <v>738</v>
      </c>
      <c r="C16" s="27">
        <v>1692</v>
      </c>
      <c r="D16" s="27">
        <v>1230</v>
      </c>
      <c r="E16" s="27">
        <v>1018</v>
      </c>
      <c r="F16" s="27">
        <v>793</v>
      </c>
      <c r="G16" s="27">
        <v>1399</v>
      </c>
      <c r="H16" s="27">
        <v>1277</v>
      </c>
      <c r="I16" s="27">
        <v>1258</v>
      </c>
      <c r="J16" s="27">
        <v>1034</v>
      </c>
      <c r="K16" s="27">
        <v>1882</v>
      </c>
      <c r="L16" s="27">
        <v>1400</v>
      </c>
      <c r="M16" s="27">
        <v>1270</v>
      </c>
      <c r="N16" s="27">
        <v>657</v>
      </c>
      <c r="O16" s="27">
        <v>1158</v>
      </c>
      <c r="P16" s="27">
        <v>1017</v>
      </c>
      <c r="Q16" s="27">
        <v>1081</v>
      </c>
      <c r="R16" s="27">
        <v>1335</v>
      </c>
      <c r="S16" s="27">
        <v>1263</v>
      </c>
      <c r="T16" s="27">
        <v>1451</v>
      </c>
      <c r="U16" s="27">
        <v>1675</v>
      </c>
      <c r="V16" s="27">
        <v>2004</v>
      </c>
      <c r="W16" s="27">
        <v>1860</v>
      </c>
      <c r="X16" s="27">
        <v>1558</v>
      </c>
      <c r="Y16" s="27"/>
      <c r="Z16" s="19" t="s">
        <v>429</v>
      </c>
      <c r="AA16" s="27" t="b">
        <f t="shared" si="16"/>
        <v>1</v>
      </c>
      <c r="AB16"/>
      <c r="AC16" s="19" t="s">
        <v>429</v>
      </c>
      <c r="AD16" s="27">
        <v>92300</v>
      </c>
      <c r="AE16" s="27">
        <v>123800</v>
      </c>
      <c r="AF16" s="32">
        <v>74.5</v>
      </c>
      <c r="AG16" s="32">
        <v>2.6</v>
      </c>
      <c r="AH16" s="27">
        <v>94400</v>
      </c>
      <c r="AI16" s="27">
        <v>125000</v>
      </c>
      <c r="AJ16" s="32">
        <v>75.5</v>
      </c>
      <c r="AK16" s="32">
        <v>2.6</v>
      </c>
      <c r="AL16" s="27">
        <v>92700</v>
      </c>
      <c r="AM16" s="27">
        <v>123400</v>
      </c>
      <c r="AN16" s="32">
        <v>75.099999999999994</v>
      </c>
      <c r="AO16" s="32">
        <v>2.7</v>
      </c>
      <c r="AP16"/>
      <c r="AQ16"/>
      <c r="AR16"/>
      <c r="AS16"/>
      <c r="AT16" s="30">
        <f t="shared" si="0"/>
        <v>7.8177966101694914E-3</v>
      </c>
      <c r="AU16" s="30">
        <f t="shared" si="1"/>
        <v>1.792372881355932E-2</v>
      </c>
      <c r="AV16" s="30">
        <f t="shared" si="2"/>
        <v>1.3029661016949152E-2</v>
      </c>
      <c r="AW16" s="30">
        <f t="shared" si="3"/>
        <v>1.0981661272923408E-2</v>
      </c>
      <c r="AX16" s="30">
        <f t="shared" si="4"/>
        <v>8.5544768069039916E-3</v>
      </c>
      <c r="AY16" s="30">
        <f t="shared" si="5"/>
        <v>1.5091693635382956E-2</v>
      </c>
      <c r="AZ16" s="30">
        <f t="shared" si="6"/>
        <v>1.3775620280474649E-2</v>
      </c>
      <c r="BA16" s="30">
        <f t="shared" si="7"/>
        <v>1.3570658036677454E-2</v>
      </c>
      <c r="BB16" s="30">
        <f t="shared" si="8"/>
        <v>1.1154261057173679E-2</v>
      </c>
      <c r="BC16" s="30">
        <f t="shared" si="9"/>
        <v>2.0302049622437972E-2</v>
      </c>
      <c r="BD16" s="30">
        <f t="shared" si="10"/>
        <v>1.5102481121898598E-2</v>
      </c>
      <c r="BE16" s="30">
        <f t="shared" si="11"/>
        <v>1.3700107874865156E-2</v>
      </c>
      <c r="BF16" s="30">
        <f t="shared" si="12"/>
        <v>7.0873786407766991E-3</v>
      </c>
      <c r="BG16" s="30">
        <f t="shared" si="13"/>
        <v>1.2491909385113268E-2</v>
      </c>
      <c r="BH16" s="30">
        <f t="shared" si="14"/>
        <v>1.0970873786407768E-2</v>
      </c>
      <c r="BI16" s="30">
        <f t="shared" si="17"/>
        <v>8.7601296596434355E-3</v>
      </c>
      <c r="BJ16" s="30">
        <f t="shared" si="18"/>
        <v>1.0818476499189628E-2</v>
      </c>
      <c r="BK16" s="30">
        <f t="shared" si="19"/>
        <v>1.0235008103727714E-2</v>
      </c>
      <c r="BL16" s="30">
        <f t="shared" si="20"/>
        <v>1.1758508914100485E-2</v>
      </c>
      <c r="BM16" s="30">
        <f t="shared" si="21"/>
        <v>1.3573743922204213E-2</v>
      </c>
      <c r="BN16" s="30">
        <f t="shared" si="22"/>
        <v>1.6239870340356562E-2</v>
      </c>
      <c r="BO16" s="30">
        <f t="shared" si="23"/>
        <v>1.5072933549432739E-2</v>
      </c>
      <c r="BP16" s="30">
        <f t="shared" si="24"/>
        <v>1.2625607779578607E-2</v>
      </c>
    </row>
    <row r="17" spans="1:68" ht="15" x14ac:dyDescent="0.25">
      <c r="A17" s="19" t="s">
        <v>430</v>
      </c>
      <c r="B17" s="27">
        <v>1249</v>
      </c>
      <c r="C17" s="27">
        <v>2080</v>
      </c>
      <c r="D17" s="27">
        <v>1864</v>
      </c>
      <c r="E17" s="27">
        <v>1894</v>
      </c>
      <c r="F17" s="27">
        <v>1599</v>
      </c>
      <c r="G17" s="27">
        <v>2662</v>
      </c>
      <c r="H17" s="27">
        <v>2095</v>
      </c>
      <c r="I17" s="27">
        <v>2708</v>
      </c>
      <c r="J17" s="27">
        <v>1897</v>
      </c>
      <c r="K17" s="27">
        <v>2270</v>
      </c>
      <c r="L17" s="27">
        <v>2609</v>
      </c>
      <c r="M17" s="27">
        <v>2468</v>
      </c>
      <c r="N17" s="27">
        <v>1771</v>
      </c>
      <c r="O17" s="27">
        <v>1851</v>
      </c>
      <c r="P17" s="27">
        <v>2578</v>
      </c>
      <c r="Q17" s="27">
        <v>2146</v>
      </c>
      <c r="R17" s="27">
        <v>2062</v>
      </c>
      <c r="S17" s="27">
        <v>2264</v>
      </c>
      <c r="T17" s="27">
        <v>2534</v>
      </c>
      <c r="U17" s="27">
        <v>3262</v>
      </c>
      <c r="V17" s="27">
        <v>3190</v>
      </c>
      <c r="W17" s="27">
        <v>3313</v>
      </c>
      <c r="X17" s="27">
        <v>2740</v>
      </c>
      <c r="Y17" s="27"/>
      <c r="Z17" s="19" t="s">
        <v>430</v>
      </c>
      <c r="AA17" s="27" t="b">
        <f t="shared" si="16"/>
        <v>1</v>
      </c>
      <c r="AB17"/>
      <c r="AC17" s="19" t="s">
        <v>430</v>
      </c>
      <c r="AD17" s="27">
        <v>135500</v>
      </c>
      <c r="AE17" s="27">
        <v>195400</v>
      </c>
      <c r="AF17" s="32">
        <v>69.400000000000006</v>
      </c>
      <c r="AG17" s="32">
        <v>2.7</v>
      </c>
      <c r="AH17" s="27">
        <v>144100</v>
      </c>
      <c r="AI17" s="27">
        <v>201900</v>
      </c>
      <c r="AJ17" s="32">
        <v>71.400000000000006</v>
      </c>
      <c r="AK17" s="32">
        <v>2.8</v>
      </c>
      <c r="AL17" s="27">
        <v>140900</v>
      </c>
      <c r="AM17" s="27">
        <v>200900</v>
      </c>
      <c r="AN17" s="32">
        <v>70.099999999999994</v>
      </c>
      <c r="AO17" s="32">
        <v>2.9</v>
      </c>
      <c r="AP17"/>
      <c r="AQ17"/>
      <c r="AR17"/>
      <c r="AS17"/>
      <c r="AT17" s="30">
        <f t="shared" si="0"/>
        <v>8.6675919500346973E-3</v>
      </c>
      <c r="AU17" s="30">
        <f t="shared" si="1"/>
        <v>1.4434420541290771E-2</v>
      </c>
      <c r="AV17" s="30">
        <f t="shared" si="2"/>
        <v>1.2935461485079805E-2</v>
      </c>
      <c r="AW17" s="30">
        <f t="shared" si="3"/>
        <v>1.3442157558552164E-2</v>
      </c>
      <c r="AX17" s="30">
        <f t="shared" si="4"/>
        <v>1.1348474095102911E-2</v>
      </c>
      <c r="AY17" s="30">
        <f t="shared" si="5"/>
        <v>1.8892831795599717E-2</v>
      </c>
      <c r="AZ17" s="30">
        <f t="shared" si="6"/>
        <v>1.4868701206529453E-2</v>
      </c>
      <c r="BA17" s="30">
        <f t="shared" si="7"/>
        <v>1.9219304471256211E-2</v>
      </c>
      <c r="BB17" s="30">
        <f t="shared" si="8"/>
        <v>1.3463449254790632E-2</v>
      </c>
      <c r="BC17" s="30">
        <f t="shared" si="9"/>
        <v>1.6110716820440029E-2</v>
      </c>
      <c r="BD17" s="30">
        <f t="shared" si="10"/>
        <v>1.8516678495386799E-2</v>
      </c>
      <c r="BE17" s="30">
        <f t="shared" si="11"/>
        <v>1.7515968772178852E-2</v>
      </c>
      <c r="BF17" s="30">
        <f t="shared" si="12"/>
        <v>1.2569198012775017E-2</v>
      </c>
      <c r="BG17" s="30">
        <f t="shared" si="13"/>
        <v>1.3136976579134138E-2</v>
      </c>
      <c r="BH17" s="30">
        <f t="shared" si="14"/>
        <v>1.8296664300922642E-2</v>
      </c>
      <c r="BI17" s="30">
        <f t="shared" si="17"/>
        <v>1.068193130910901E-2</v>
      </c>
      <c r="BJ17" s="30">
        <f t="shared" si="18"/>
        <v>1.0263812842210054E-2</v>
      </c>
      <c r="BK17" s="30">
        <f t="shared" si="19"/>
        <v>1.1269288203086113E-2</v>
      </c>
      <c r="BL17" s="30">
        <f t="shared" si="20"/>
        <v>1.2613240418118466E-2</v>
      </c>
      <c r="BM17" s="30">
        <f t="shared" si="21"/>
        <v>1.6236933797909407E-2</v>
      </c>
      <c r="BN17" s="30">
        <f t="shared" si="22"/>
        <v>1.5878546540567445E-2</v>
      </c>
      <c r="BO17" s="30">
        <f t="shared" si="23"/>
        <v>1.6490791438526629E-2</v>
      </c>
      <c r="BP17" s="30">
        <f t="shared" si="24"/>
        <v>1.3638626182180189E-2</v>
      </c>
    </row>
    <row r="18" spans="1:68" ht="15" x14ac:dyDescent="0.25">
      <c r="A18" s="19" t="s">
        <v>431</v>
      </c>
      <c r="B18" s="27">
        <v>973</v>
      </c>
      <c r="C18" s="27">
        <v>1506</v>
      </c>
      <c r="D18" s="27">
        <v>1271</v>
      </c>
      <c r="E18" s="27">
        <v>1252</v>
      </c>
      <c r="F18" s="27">
        <v>921</v>
      </c>
      <c r="G18" s="27">
        <v>1204</v>
      </c>
      <c r="H18" s="27">
        <v>1332</v>
      </c>
      <c r="I18" s="27">
        <v>1193</v>
      </c>
      <c r="J18" s="27">
        <v>1313</v>
      </c>
      <c r="K18" s="27">
        <v>1344</v>
      </c>
      <c r="L18" s="27">
        <v>770</v>
      </c>
      <c r="M18" s="27">
        <v>855</v>
      </c>
      <c r="N18" s="27">
        <v>534</v>
      </c>
      <c r="O18" s="27">
        <v>1159</v>
      </c>
      <c r="P18" s="27">
        <v>985</v>
      </c>
      <c r="Q18" s="27">
        <v>950</v>
      </c>
      <c r="R18" s="27">
        <v>1003</v>
      </c>
      <c r="S18" s="27">
        <v>845</v>
      </c>
      <c r="T18" s="27">
        <v>919</v>
      </c>
      <c r="U18" s="27">
        <v>1405</v>
      </c>
      <c r="V18" s="27">
        <v>1324</v>
      </c>
      <c r="W18" s="27">
        <v>1100</v>
      </c>
      <c r="X18" s="27">
        <v>849</v>
      </c>
      <c r="Y18" s="27"/>
      <c r="Z18" s="19" t="s">
        <v>431</v>
      </c>
      <c r="AA18" s="27" t="b">
        <f t="shared" si="16"/>
        <v>1</v>
      </c>
      <c r="AB18"/>
      <c r="AC18" s="19" t="s">
        <v>431</v>
      </c>
      <c r="AD18" s="27">
        <v>100900</v>
      </c>
      <c r="AE18" s="27">
        <v>126900</v>
      </c>
      <c r="AF18" s="32">
        <v>79.599999999999994</v>
      </c>
      <c r="AG18" s="32">
        <v>2.5</v>
      </c>
      <c r="AH18" s="27">
        <v>102900</v>
      </c>
      <c r="AI18" s="27">
        <v>127100</v>
      </c>
      <c r="AJ18" s="32">
        <v>81</v>
      </c>
      <c r="AK18" s="32">
        <v>2.2999999999999998</v>
      </c>
      <c r="AL18" s="27">
        <v>100400</v>
      </c>
      <c r="AM18" s="27">
        <v>126900</v>
      </c>
      <c r="AN18" s="32">
        <v>79.2</v>
      </c>
      <c r="AO18" s="32">
        <v>2.5</v>
      </c>
      <c r="AP18"/>
      <c r="AQ18"/>
      <c r="AR18"/>
      <c r="AS18"/>
      <c r="AT18" s="30">
        <f t="shared" si="0"/>
        <v>9.4557823129251695E-3</v>
      </c>
      <c r="AU18" s="30">
        <f t="shared" si="1"/>
        <v>1.4635568513119533E-2</v>
      </c>
      <c r="AV18" s="30">
        <f t="shared" si="2"/>
        <v>1.2351797862001943E-2</v>
      </c>
      <c r="AW18" s="30">
        <f t="shared" si="3"/>
        <v>1.247011952191235E-2</v>
      </c>
      <c r="AX18" s="30">
        <f t="shared" si="4"/>
        <v>9.1733067729083666E-3</v>
      </c>
      <c r="AY18" s="30">
        <f t="shared" si="5"/>
        <v>1.199203187250996E-2</v>
      </c>
      <c r="AZ18" s="30">
        <f t="shared" si="6"/>
        <v>1.3266932270916335E-2</v>
      </c>
      <c r="BA18" s="30">
        <f t="shared" si="7"/>
        <v>1.1882470119521912E-2</v>
      </c>
      <c r="BB18" s="30">
        <f t="shared" si="8"/>
        <v>1.3077689243027888E-2</v>
      </c>
      <c r="BC18" s="30">
        <f t="shared" si="9"/>
        <v>1.3386454183266932E-2</v>
      </c>
      <c r="BD18" s="30">
        <f t="shared" si="10"/>
        <v>7.6693227091633462E-3</v>
      </c>
      <c r="BE18" s="30">
        <f t="shared" si="11"/>
        <v>8.5159362549800804E-3</v>
      </c>
      <c r="BF18" s="30">
        <f t="shared" si="12"/>
        <v>5.3187250996015933E-3</v>
      </c>
      <c r="BG18" s="30">
        <f t="shared" si="13"/>
        <v>1.1543824701195219E-2</v>
      </c>
      <c r="BH18" s="30">
        <f t="shared" si="14"/>
        <v>9.8107569721115531E-3</v>
      </c>
      <c r="BI18" s="30">
        <f t="shared" si="17"/>
        <v>7.4862096138691887E-3</v>
      </c>
      <c r="BJ18" s="30">
        <f t="shared" si="18"/>
        <v>7.9038613081166276E-3</v>
      </c>
      <c r="BK18" s="30">
        <f t="shared" si="19"/>
        <v>6.6587864460204886E-3</v>
      </c>
      <c r="BL18" s="30">
        <f t="shared" si="20"/>
        <v>7.2419227738376672E-3</v>
      </c>
      <c r="BM18" s="30">
        <f t="shared" si="21"/>
        <v>1.1071710007880221E-2</v>
      </c>
      <c r="BN18" s="30">
        <f t="shared" si="22"/>
        <v>1.0433412135539796E-2</v>
      </c>
      <c r="BO18" s="30">
        <f t="shared" si="23"/>
        <v>8.6682427107959027E-3</v>
      </c>
      <c r="BP18" s="30">
        <f t="shared" si="24"/>
        <v>6.6903073286052007E-3</v>
      </c>
    </row>
    <row r="19" spans="1:68" ht="15" x14ac:dyDescent="0.25">
      <c r="A19" s="19" t="s">
        <v>432</v>
      </c>
      <c r="B19" s="27">
        <v>454</v>
      </c>
      <c r="C19" s="27">
        <v>624</v>
      </c>
      <c r="D19" s="27">
        <v>654</v>
      </c>
      <c r="E19" s="27">
        <v>765</v>
      </c>
      <c r="F19" s="27">
        <v>560</v>
      </c>
      <c r="G19" s="27">
        <v>861</v>
      </c>
      <c r="H19" s="27">
        <v>691</v>
      </c>
      <c r="I19" s="27">
        <v>683</v>
      </c>
      <c r="J19" s="27">
        <v>742</v>
      </c>
      <c r="K19" s="27">
        <v>748</v>
      </c>
      <c r="L19" s="27">
        <v>678</v>
      </c>
      <c r="M19" s="27">
        <v>616</v>
      </c>
      <c r="N19" s="27">
        <v>555</v>
      </c>
      <c r="O19" s="27">
        <v>685</v>
      </c>
      <c r="P19" s="27">
        <v>602</v>
      </c>
      <c r="Q19" s="27">
        <v>727</v>
      </c>
      <c r="R19" s="27">
        <v>654</v>
      </c>
      <c r="S19" s="27">
        <v>907</v>
      </c>
      <c r="T19" s="27">
        <v>927</v>
      </c>
      <c r="U19" s="27">
        <v>958</v>
      </c>
      <c r="V19" s="27">
        <v>1014</v>
      </c>
      <c r="W19" s="27">
        <v>1037</v>
      </c>
      <c r="X19" s="27">
        <v>986</v>
      </c>
      <c r="Y19" s="27"/>
      <c r="Z19" s="19" t="s">
        <v>432</v>
      </c>
      <c r="AA19" s="27" t="b">
        <f t="shared" si="16"/>
        <v>1</v>
      </c>
      <c r="AB19"/>
      <c r="AC19" s="19" t="s">
        <v>432</v>
      </c>
      <c r="AD19" s="27">
        <v>72200</v>
      </c>
      <c r="AE19" s="27">
        <v>99500</v>
      </c>
      <c r="AF19" s="32">
        <v>72.599999999999994</v>
      </c>
      <c r="AG19" s="32">
        <v>2.7</v>
      </c>
      <c r="AH19" s="27">
        <v>73700</v>
      </c>
      <c r="AI19" s="27">
        <v>99500</v>
      </c>
      <c r="AJ19" s="32">
        <v>74</v>
      </c>
      <c r="AK19" s="32">
        <v>2.5</v>
      </c>
      <c r="AL19" s="27">
        <v>72700</v>
      </c>
      <c r="AM19" s="27">
        <v>98500</v>
      </c>
      <c r="AN19" s="32">
        <v>73.8</v>
      </c>
      <c r="AO19" s="32">
        <v>2.6</v>
      </c>
      <c r="AP19"/>
      <c r="AQ19"/>
      <c r="AR19"/>
      <c r="AS19"/>
      <c r="AT19" s="30">
        <f t="shared" si="0"/>
        <v>6.1601085481682496E-3</v>
      </c>
      <c r="AU19" s="30">
        <f t="shared" si="1"/>
        <v>8.4667571234735405E-3</v>
      </c>
      <c r="AV19" s="30">
        <f t="shared" si="2"/>
        <v>8.873812754409769E-3</v>
      </c>
      <c r="AW19" s="30">
        <f t="shared" si="3"/>
        <v>1.0522696011004126E-2</v>
      </c>
      <c r="AX19" s="30">
        <f t="shared" si="4"/>
        <v>7.7028885832187066E-3</v>
      </c>
      <c r="AY19" s="30">
        <f t="shared" si="5"/>
        <v>1.1843191196698763E-2</v>
      </c>
      <c r="AZ19" s="30">
        <f t="shared" si="6"/>
        <v>9.5048143053645118E-3</v>
      </c>
      <c r="BA19" s="30">
        <f t="shared" si="7"/>
        <v>9.394773039889958E-3</v>
      </c>
      <c r="BB19" s="30">
        <f t="shared" si="8"/>
        <v>1.0206327372764787E-2</v>
      </c>
      <c r="BC19" s="30">
        <f t="shared" si="9"/>
        <v>1.0288858321870702E-2</v>
      </c>
      <c r="BD19" s="30">
        <f t="shared" si="10"/>
        <v>9.3259972489683624E-3</v>
      </c>
      <c r="BE19" s="30">
        <f t="shared" si="11"/>
        <v>8.4731774415405785E-3</v>
      </c>
      <c r="BF19" s="30">
        <f t="shared" si="12"/>
        <v>7.6341127922971118E-3</v>
      </c>
      <c r="BG19" s="30">
        <f t="shared" si="13"/>
        <v>9.4222833562585973E-3</v>
      </c>
      <c r="BH19" s="30">
        <f t="shared" si="14"/>
        <v>8.2806052269601103E-3</v>
      </c>
      <c r="BI19" s="30">
        <f t="shared" si="17"/>
        <v>7.3807106598984774E-3</v>
      </c>
      <c r="BJ19" s="30">
        <f t="shared" si="18"/>
        <v>6.6395939086294417E-3</v>
      </c>
      <c r="BK19" s="30">
        <f t="shared" si="19"/>
        <v>9.208121827411167E-3</v>
      </c>
      <c r="BL19" s="30">
        <f t="shared" si="20"/>
        <v>9.4111675126903552E-3</v>
      </c>
      <c r="BM19" s="30">
        <f t="shared" si="21"/>
        <v>9.7258883248730957E-3</v>
      </c>
      <c r="BN19" s="30">
        <f t="shared" si="22"/>
        <v>1.0294416243654823E-2</v>
      </c>
      <c r="BO19" s="30">
        <f t="shared" si="23"/>
        <v>1.0527918781725888E-2</v>
      </c>
      <c r="BP19" s="30">
        <f t="shared" si="24"/>
        <v>1.0010152284263959E-2</v>
      </c>
    </row>
    <row r="20" spans="1:68" ht="15" x14ac:dyDescent="0.25">
      <c r="A20" s="19" t="s">
        <v>433</v>
      </c>
      <c r="B20" s="27">
        <v>1340</v>
      </c>
      <c r="C20" s="27">
        <v>2376</v>
      </c>
      <c r="D20" s="27">
        <v>2299</v>
      </c>
      <c r="E20" s="27">
        <v>2693</v>
      </c>
      <c r="F20" s="27">
        <v>1977</v>
      </c>
      <c r="G20" s="27">
        <v>2709</v>
      </c>
      <c r="H20" s="27">
        <v>2409</v>
      </c>
      <c r="I20" s="27">
        <v>2707</v>
      </c>
      <c r="J20" s="27">
        <v>2687</v>
      </c>
      <c r="K20" s="27">
        <v>2527</v>
      </c>
      <c r="L20" s="27">
        <v>2709</v>
      </c>
      <c r="M20" s="27">
        <v>1985</v>
      </c>
      <c r="N20" s="27">
        <v>1746</v>
      </c>
      <c r="O20" s="27">
        <v>1939</v>
      </c>
      <c r="P20" s="27">
        <v>1559</v>
      </c>
      <c r="Q20" s="27">
        <v>1781</v>
      </c>
      <c r="R20" s="27">
        <v>1692</v>
      </c>
      <c r="S20" s="27">
        <v>2226</v>
      </c>
      <c r="T20" s="27">
        <v>1803</v>
      </c>
      <c r="U20" s="27">
        <v>2276</v>
      </c>
      <c r="V20" s="27">
        <v>2546</v>
      </c>
      <c r="W20" s="27">
        <v>2469</v>
      </c>
      <c r="X20" s="27">
        <v>2103</v>
      </c>
      <c r="Y20" s="27"/>
      <c r="Z20" s="19" t="s">
        <v>433</v>
      </c>
      <c r="AA20" s="27" t="b">
        <f t="shared" si="16"/>
        <v>1</v>
      </c>
      <c r="AB20"/>
      <c r="AC20" s="19" t="s">
        <v>433</v>
      </c>
      <c r="AD20" s="27">
        <v>138700</v>
      </c>
      <c r="AE20" s="27">
        <v>185000</v>
      </c>
      <c r="AF20" s="32">
        <v>75</v>
      </c>
      <c r="AG20" s="32">
        <v>2.6</v>
      </c>
      <c r="AH20" s="27">
        <v>133900</v>
      </c>
      <c r="AI20" s="27">
        <v>187100</v>
      </c>
      <c r="AJ20" s="32">
        <v>71.599999999999994</v>
      </c>
      <c r="AK20" s="32">
        <v>2.6</v>
      </c>
      <c r="AL20" s="27">
        <v>131300</v>
      </c>
      <c r="AM20" s="27">
        <v>185200</v>
      </c>
      <c r="AN20" s="32">
        <v>70.900000000000006</v>
      </c>
      <c r="AO20" s="32">
        <v>2.7</v>
      </c>
      <c r="AP20"/>
      <c r="AQ20"/>
      <c r="AR20"/>
      <c r="AS20"/>
      <c r="AT20" s="30">
        <f t="shared" si="0"/>
        <v>1.0007468259895444E-2</v>
      </c>
      <c r="AU20" s="30">
        <f t="shared" si="1"/>
        <v>1.7744585511575803E-2</v>
      </c>
      <c r="AV20" s="30">
        <f t="shared" si="2"/>
        <v>1.7169529499626586E-2</v>
      </c>
      <c r="AW20" s="30">
        <f t="shared" si="3"/>
        <v>2.0510281797410511E-2</v>
      </c>
      <c r="AX20" s="30">
        <f t="shared" si="4"/>
        <v>1.5057121096725056E-2</v>
      </c>
      <c r="AY20" s="30">
        <f t="shared" si="5"/>
        <v>2.0632140137090631E-2</v>
      </c>
      <c r="AZ20" s="30">
        <f t="shared" si="6"/>
        <v>1.8347296268088346E-2</v>
      </c>
      <c r="BA20" s="30">
        <f t="shared" si="7"/>
        <v>2.0616907844630616E-2</v>
      </c>
      <c r="BB20" s="30">
        <f t="shared" si="8"/>
        <v>2.0464584920030466E-2</v>
      </c>
      <c r="BC20" s="30">
        <f t="shared" si="9"/>
        <v>1.9246001523229247E-2</v>
      </c>
      <c r="BD20" s="30">
        <f t="shared" si="10"/>
        <v>2.0632140137090631E-2</v>
      </c>
      <c r="BE20" s="30">
        <f t="shared" si="11"/>
        <v>1.5118050266565118E-2</v>
      </c>
      <c r="BF20" s="30">
        <f t="shared" si="12"/>
        <v>1.3297791317593297E-2</v>
      </c>
      <c r="BG20" s="30">
        <f t="shared" si="13"/>
        <v>1.4767707539984768E-2</v>
      </c>
      <c r="BH20" s="30">
        <f t="shared" si="14"/>
        <v>1.1873571972581874E-2</v>
      </c>
      <c r="BI20" s="30">
        <f t="shared" si="17"/>
        <v>9.6166306695464367E-3</v>
      </c>
      <c r="BJ20" s="30">
        <f t="shared" si="18"/>
        <v>9.1360691144708427E-3</v>
      </c>
      <c r="BK20" s="30">
        <f t="shared" si="19"/>
        <v>1.2019438444924407E-2</v>
      </c>
      <c r="BL20" s="30">
        <f t="shared" si="20"/>
        <v>9.7354211663066952E-3</v>
      </c>
      <c r="BM20" s="30">
        <f t="shared" si="21"/>
        <v>1.2289416846652268E-2</v>
      </c>
      <c r="BN20" s="30">
        <f t="shared" si="22"/>
        <v>1.3747300215982722E-2</v>
      </c>
      <c r="BO20" s="30">
        <f t="shared" si="23"/>
        <v>1.3331533477321814E-2</v>
      </c>
      <c r="BP20" s="30">
        <f t="shared" si="24"/>
        <v>1.1355291576673867E-2</v>
      </c>
    </row>
    <row r="21" spans="1:68" ht="15" x14ac:dyDescent="0.25">
      <c r="A21" s="19" t="s">
        <v>434</v>
      </c>
      <c r="B21" s="27">
        <v>462</v>
      </c>
      <c r="C21" s="27">
        <v>877</v>
      </c>
      <c r="D21" s="27">
        <v>879</v>
      </c>
      <c r="E21" s="27">
        <v>1066</v>
      </c>
      <c r="F21" s="27">
        <v>880</v>
      </c>
      <c r="G21" s="27">
        <v>939</v>
      </c>
      <c r="H21" s="27">
        <v>919</v>
      </c>
      <c r="I21" s="27">
        <v>1121</v>
      </c>
      <c r="J21" s="27">
        <v>1185</v>
      </c>
      <c r="K21" s="27">
        <v>1189</v>
      </c>
      <c r="L21" s="27">
        <v>1077</v>
      </c>
      <c r="M21" s="27">
        <v>1042</v>
      </c>
      <c r="N21" s="27">
        <v>718</v>
      </c>
      <c r="O21" s="27">
        <v>784</v>
      </c>
      <c r="P21" s="27">
        <v>1084</v>
      </c>
      <c r="Q21" s="27">
        <v>1123</v>
      </c>
      <c r="R21" s="27">
        <v>1078</v>
      </c>
      <c r="S21" s="27">
        <v>1076</v>
      </c>
      <c r="T21" s="27">
        <v>1203</v>
      </c>
      <c r="U21" s="27">
        <v>1494</v>
      </c>
      <c r="V21" s="27">
        <v>1380</v>
      </c>
      <c r="W21" s="27">
        <v>1269</v>
      </c>
      <c r="X21" s="27">
        <v>1308</v>
      </c>
      <c r="Y21" s="27"/>
      <c r="Z21" s="19" t="s">
        <v>434</v>
      </c>
      <c r="AA21" s="27" t="b">
        <f t="shared" si="16"/>
        <v>1</v>
      </c>
      <c r="AB21"/>
      <c r="AC21" s="19" t="s">
        <v>434</v>
      </c>
      <c r="AD21" s="27">
        <v>61500</v>
      </c>
      <c r="AE21" s="27">
        <v>87700</v>
      </c>
      <c r="AF21" s="32">
        <v>70.2</v>
      </c>
      <c r="AG21" s="32">
        <v>2.7</v>
      </c>
      <c r="AH21" s="27">
        <v>60100</v>
      </c>
      <c r="AI21" s="27">
        <v>87800</v>
      </c>
      <c r="AJ21" s="32">
        <v>68.5</v>
      </c>
      <c r="AK21" s="32">
        <v>2.8</v>
      </c>
      <c r="AL21" s="27">
        <v>58500</v>
      </c>
      <c r="AM21" s="27">
        <v>87500</v>
      </c>
      <c r="AN21" s="32">
        <v>66.900000000000006</v>
      </c>
      <c r="AO21" s="32">
        <v>2.8</v>
      </c>
      <c r="AP21"/>
      <c r="AQ21"/>
      <c r="AR21"/>
      <c r="AS21"/>
      <c r="AT21" s="30">
        <f t="shared" si="0"/>
        <v>7.687188019966722E-3</v>
      </c>
      <c r="AU21" s="30">
        <f t="shared" si="1"/>
        <v>1.459234608985025E-2</v>
      </c>
      <c r="AV21" s="30">
        <f t="shared" si="2"/>
        <v>1.4625623960066557E-2</v>
      </c>
      <c r="AW21" s="30">
        <f t="shared" si="3"/>
        <v>1.8222222222222223E-2</v>
      </c>
      <c r="AX21" s="30">
        <f t="shared" si="4"/>
        <v>1.5042735042735043E-2</v>
      </c>
      <c r="AY21" s="30">
        <f t="shared" si="5"/>
        <v>1.6051282051282052E-2</v>
      </c>
      <c r="AZ21" s="30">
        <f t="shared" si="6"/>
        <v>1.5709401709401709E-2</v>
      </c>
      <c r="BA21" s="30">
        <f t="shared" si="7"/>
        <v>1.9162393162393161E-2</v>
      </c>
      <c r="BB21" s="30">
        <f t="shared" si="8"/>
        <v>2.0256410256410257E-2</v>
      </c>
      <c r="BC21" s="30">
        <f t="shared" si="9"/>
        <v>2.0324786324786324E-2</v>
      </c>
      <c r="BD21" s="30">
        <f t="shared" si="10"/>
        <v>1.8410256410256409E-2</v>
      </c>
      <c r="BE21" s="30">
        <f t="shared" si="11"/>
        <v>1.7811965811965813E-2</v>
      </c>
      <c r="BF21" s="30">
        <f t="shared" si="12"/>
        <v>1.2273504273504274E-2</v>
      </c>
      <c r="BG21" s="30">
        <f t="shared" si="13"/>
        <v>1.3401709401709401E-2</v>
      </c>
      <c r="BH21" s="30">
        <f t="shared" si="14"/>
        <v>1.852991452991453E-2</v>
      </c>
      <c r="BI21" s="30">
        <f t="shared" si="17"/>
        <v>1.2834285714285715E-2</v>
      </c>
      <c r="BJ21" s="30">
        <f t="shared" si="18"/>
        <v>1.2319999999999999E-2</v>
      </c>
      <c r="BK21" s="30">
        <f t="shared" si="19"/>
        <v>1.2297142857142857E-2</v>
      </c>
      <c r="BL21" s="30">
        <f t="shared" si="20"/>
        <v>1.3748571428571428E-2</v>
      </c>
      <c r="BM21" s="30">
        <f t="shared" si="21"/>
        <v>1.7074285714285715E-2</v>
      </c>
      <c r="BN21" s="30">
        <f t="shared" si="22"/>
        <v>1.5771428571428572E-2</v>
      </c>
      <c r="BO21" s="30">
        <f t="shared" si="23"/>
        <v>1.4502857142857144E-2</v>
      </c>
      <c r="BP21" s="30">
        <f t="shared" si="24"/>
        <v>1.4948571428571429E-2</v>
      </c>
    </row>
    <row r="22" spans="1:68" ht="15" x14ac:dyDescent="0.25">
      <c r="A22" s="19" t="s">
        <v>435</v>
      </c>
      <c r="B22" s="27">
        <v>497</v>
      </c>
      <c r="C22" s="27">
        <v>887</v>
      </c>
      <c r="D22" s="27">
        <v>780</v>
      </c>
      <c r="E22" s="27">
        <v>1046</v>
      </c>
      <c r="F22" s="27">
        <v>1337</v>
      </c>
      <c r="G22" s="27">
        <v>800</v>
      </c>
      <c r="H22" s="27">
        <v>785</v>
      </c>
      <c r="I22" s="27">
        <v>1028</v>
      </c>
      <c r="J22" s="27">
        <v>822</v>
      </c>
      <c r="K22" s="27">
        <v>881</v>
      </c>
      <c r="L22" s="27">
        <v>835</v>
      </c>
      <c r="M22" s="27">
        <v>748</v>
      </c>
      <c r="N22" s="27">
        <v>605</v>
      </c>
      <c r="O22" s="27">
        <v>902</v>
      </c>
      <c r="P22" s="27">
        <v>1147</v>
      </c>
      <c r="Q22" s="27">
        <v>1061</v>
      </c>
      <c r="R22" s="27">
        <v>1291</v>
      </c>
      <c r="S22" s="27">
        <v>1086</v>
      </c>
      <c r="T22" s="27">
        <v>1069</v>
      </c>
      <c r="U22" s="27">
        <v>1006</v>
      </c>
      <c r="V22" s="27">
        <v>1342</v>
      </c>
      <c r="W22" s="27">
        <v>1256</v>
      </c>
      <c r="X22" s="27">
        <v>856</v>
      </c>
      <c r="Y22" s="27"/>
      <c r="Z22" s="19" t="s">
        <v>435</v>
      </c>
      <c r="AA22" s="27" t="b">
        <f t="shared" si="16"/>
        <v>1</v>
      </c>
      <c r="AB22"/>
      <c r="AC22" s="19" t="s">
        <v>435</v>
      </c>
      <c r="AD22" s="27">
        <v>63100</v>
      </c>
      <c r="AE22" s="27">
        <v>84900</v>
      </c>
      <c r="AF22" s="32">
        <v>74.400000000000006</v>
      </c>
      <c r="AG22" s="32">
        <v>2.4</v>
      </c>
      <c r="AH22" s="27">
        <v>62300</v>
      </c>
      <c r="AI22" s="27">
        <v>84300</v>
      </c>
      <c r="AJ22" s="32">
        <v>73.900000000000006</v>
      </c>
      <c r="AK22" s="32">
        <v>2.5</v>
      </c>
      <c r="AL22" s="27">
        <v>61300</v>
      </c>
      <c r="AM22" s="27">
        <v>83000</v>
      </c>
      <c r="AN22" s="32">
        <v>73.900000000000006</v>
      </c>
      <c r="AO22" s="32">
        <v>2.6</v>
      </c>
      <c r="AP22"/>
      <c r="AQ22"/>
      <c r="AR22"/>
      <c r="AS22"/>
      <c r="AT22" s="30">
        <f t="shared" si="0"/>
        <v>7.9775280898876401E-3</v>
      </c>
      <c r="AU22" s="30">
        <f t="shared" si="1"/>
        <v>1.4237560192616372E-2</v>
      </c>
      <c r="AV22" s="30">
        <f t="shared" si="2"/>
        <v>1.2520064205457464E-2</v>
      </c>
      <c r="AW22" s="30">
        <f t="shared" si="3"/>
        <v>1.7063621533442087E-2</v>
      </c>
      <c r="AX22" s="30">
        <f t="shared" si="4"/>
        <v>2.1810766721044046E-2</v>
      </c>
      <c r="AY22" s="30">
        <f t="shared" si="5"/>
        <v>1.3050570962479609E-2</v>
      </c>
      <c r="AZ22" s="30">
        <f t="shared" si="6"/>
        <v>1.2805872756933116E-2</v>
      </c>
      <c r="BA22" s="30">
        <f t="shared" si="7"/>
        <v>1.6769983686786297E-2</v>
      </c>
      <c r="BB22" s="30">
        <f t="shared" si="8"/>
        <v>1.3409461663947797E-2</v>
      </c>
      <c r="BC22" s="30">
        <f t="shared" si="9"/>
        <v>1.4371941272430669E-2</v>
      </c>
      <c r="BD22" s="30">
        <f t="shared" si="10"/>
        <v>1.3621533442088092E-2</v>
      </c>
      <c r="BE22" s="30">
        <f t="shared" si="11"/>
        <v>1.2202283849918434E-2</v>
      </c>
      <c r="BF22" s="30">
        <f t="shared" si="12"/>
        <v>9.8694942903752043E-3</v>
      </c>
      <c r="BG22" s="30">
        <f t="shared" si="13"/>
        <v>1.4714518760195758E-2</v>
      </c>
      <c r="BH22" s="30">
        <f t="shared" si="14"/>
        <v>1.8711256117455138E-2</v>
      </c>
      <c r="BI22" s="30">
        <f t="shared" si="17"/>
        <v>1.2783132530120481E-2</v>
      </c>
      <c r="BJ22" s="30">
        <f t="shared" si="18"/>
        <v>1.555421686746988E-2</v>
      </c>
      <c r="BK22" s="30">
        <f t="shared" si="19"/>
        <v>1.308433734939759E-2</v>
      </c>
      <c r="BL22" s="30">
        <f t="shared" si="20"/>
        <v>1.2879518072289157E-2</v>
      </c>
      <c r="BM22" s="30">
        <f t="shared" si="21"/>
        <v>1.2120481927710843E-2</v>
      </c>
      <c r="BN22" s="30">
        <f t="shared" si="22"/>
        <v>1.6168674698795182E-2</v>
      </c>
      <c r="BO22" s="30">
        <f t="shared" si="23"/>
        <v>1.5132530120481928E-2</v>
      </c>
      <c r="BP22" s="30">
        <f t="shared" si="24"/>
        <v>1.0313253012048192E-2</v>
      </c>
    </row>
    <row r="23" spans="1:68" ht="15" x14ac:dyDescent="0.25">
      <c r="A23" s="19" t="s">
        <v>436</v>
      </c>
      <c r="B23" s="27">
        <v>1882</v>
      </c>
      <c r="C23" s="27">
        <v>2330</v>
      </c>
      <c r="D23" s="27">
        <v>2498</v>
      </c>
      <c r="E23" s="27">
        <v>2749</v>
      </c>
      <c r="F23" s="27">
        <v>2090</v>
      </c>
      <c r="G23" s="27">
        <v>3149</v>
      </c>
      <c r="H23" s="27">
        <v>3297</v>
      </c>
      <c r="I23" s="27">
        <v>2728</v>
      </c>
      <c r="J23" s="27">
        <v>3196</v>
      </c>
      <c r="K23" s="27">
        <v>3022</v>
      </c>
      <c r="L23" s="27">
        <v>3090</v>
      </c>
      <c r="M23" s="27">
        <v>3350</v>
      </c>
      <c r="N23" s="27">
        <v>1926</v>
      </c>
      <c r="O23" s="27">
        <v>3312</v>
      </c>
      <c r="P23" s="27">
        <v>3123</v>
      </c>
      <c r="Q23" s="27">
        <v>3390</v>
      </c>
      <c r="R23" s="27">
        <v>3108</v>
      </c>
      <c r="S23" s="27">
        <v>3427</v>
      </c>
      <c r="T23" s="27">
        <v>3472</v>
      </c>
      <c r="U23" s="27">
        <v>4626</v>
      </c>
      <c r="V23" s="27">
        <v>4933</v>
      </c>
      <c r="W23" s="27">
        <v>5304</v>
      </c>
      <c r="X23" s="27">
        <v>5837</v>
      </c>
      <c r="Y23" s="27"/>
      <c r="Z23" s="19" t="s">
        <v>436</v>
      </c>
      <c r="AA23" s="27" t="b">
        <f t="shared" si="16"/>
        <v>1</v>
      </c>
      <c r="AB23"/>
      <c r="AC23" s="19" t="s">
        <v>436</v>
      </c>
      <c r="AD23" s="27">
        <v>175200</v>
      </c>
      <c r="AE23" s="27">
        <v>227300</v>
      </c>
      <c r="AF23" s="32">
        <v>77.099999999999994</v>
      </c>
      <c r="AG23" s="32">
        <v>3.1</v>
      </c>
      <c r="AH23" s="27">
        <v>176300</v>
      </c>
      <c r="AI23" s="27">
        <v>225500</v>
      </c>
      <c r="AJ23" s="32">
        <v>78.2</v>
      </c>
      <c r="AK23" s="32">
        <v>3</v>
      </c>
      <c r="AL23" s="27">
        <v>180700</v>
      </c>
      <c r="AM23" s="27">
        <v>226500</v>
      </c>
      <c r="AN23" s="32">
        <v>79.8</v>
      </c>
      <c r="AO23" s="32">
        <v>3.1</v>
      </c>
      <c r="AP23"/>
      <c r="AQ23"/>
      <c r="AR23"/>
      <c r="AS23"/>
      <c r="AT23" s="30">
        <f t="shared" si="0"/>
        <v>1.0674985819625638E-2</v>
      </c>
      <c r="AU23" s="30">
        <f t="shared" si="1"/>
        <v>1.3216108905275099E-2</v>
      </c>
      <c r="AV23" s="30">
        <f t="shared" si="2"/>
        <v>1.4169030062393647E-2</v>
      </c>
      <c r="AW23" s="30">
        <f t="shared" si="3"/>
        <v>1.5213060320973989E-2</v>
      </c>
      <c r="AX23" s="30">
        <f t="shared" si="4"/>
        <v>1.1566131710016601E-2</v>
      </c>
      <c r="AY23" s="30">
        <f t="shared" si="5"/>
        <v>1.7426674045379082E-2</v>
      </c>
      <c r="AZ23" s="30">
        <f t="shared" si="6"/>
        <v>1.8245711123408965E-2</v>
      </c>
      <c r="BA23" s="30">
        <f t="shared" si="7"/>
        <v>1.5096845600442723E-2</v>
      </c>
      <c r="BB23" s="30">
        <f t="shared" si="8"/>
        <v>1.7686773657996681E-2</v>
      </c>
      <c r="BC23" s="30">
        <f t="shared" si="9"/>
        <v>1.6723851687880466E-2</v>
      </c>
      <c r="BD23" s="30">
        <f t="shared" si="10"/>
        <v>1.7100166021029331E-2</v>
      </c>
      <c r="BE23" s="30">
        <f t="shared" si="11"/>
        <v>1.853901494189264E-2</v>
      </c>
      <c r="BF23" s="30">
        <f t="shared" si="12"/>
        <v>1.0658550083010514E-2</v>
      </c>
      <c r="BG23" s="30">
        <f t="shared" si="13"/>
        <v>1.8328721638074155E-2</v>
      </c>
      <c r="BH23" s="30">
        <f t="shared" si="14"/>
        <v>1.728278915329275E-2</v>
      </c>
      <c r="BI23" s="30">
        <f t="shared" si="17"/>
        <v>1.4966887417218543E-2</v>
      </c>
      <c r="BJ23" s="30">
        <f t="shared" si="18"/>
        <v>1.3721854304635761E-2</v>
      </c>
      <c r="BK23" s="30">
        <f t="shared" si="19"/>
        <v>1.5130242825607064E-2</v>
      </c>
      <c r="BL23" s="30">
        <f t="shared" si="20"/>
        <v>1.5328918322295805E-2</v>
      </c>
      <c r="BM23" s="30">
        <f t="shared" si="21"/>
        <v>2.0423841059602647E-2</v>
      </c>
      <c r="BN23" s="30">
        <f t="shared" si="22"/>
        <v>2.1779249448123619E-2</v>
      </c>
      <c r="BO23" s="30">
        <f t="shared" si="23"/>
        <v>2.3417218543046358E-2</v>
      </c>
      <c r="BP23" s="30">
        <f t="shared" si="24"/>
        <v>2.5770419426048564E-2</v>
      </c>
    </row>
    <row r="24" spans="1:68" ht="15" x14ac:dyDescent="0.25">
      <c r="A24" s="19" t="s">
        <v>437</v>
      </c>
      <c r="B24" s="27">
        <v>1140</v>
      </c>
      <c r="C24" s="27">
        <v>2435</v>
      </c>
      <c r="D24" s="27">
        <v>2458</v>
      </c>
      <c r="E24" s="27">
        <v>2563</v>
      </c>
      <c r="F24" s="27">
        <v>2158</v>
      </c>
      <c r="G24" s="27">
        <v>3494</v>
      </c>
      <c r="H24" s="27">
        <v>2906</v>
      </c>
      <c r="I24" s="27">
        <v>3010</v>
      </c>
      <c r="J24" s="27">
        <v>3002</v>
      </c>
      <c r="K24" s="27">
        <v>2902</v>
      </c>
      <c r="L24" s="27">
        <v>3145</v>
      </c>
      <c r="M24" s="27">
        <v>2809</v>
      </c>
      <c r="N24" s="27">
        <v>1908</v>
      </c>
      <c r="O24" s="27">
        <v>3075</v>
      </c>
      <c r="P24" s="27">
        <v>2469</v>
      </c>
      <c r="Q24" s="27">
        <v>3588</v>
      </c>
      <c r="R24" s="27">
        <v>3287</v>
      </c>
      <c r="S24" s="27">
        <v>3434</v>
      </c>
      <c r="T24" s="27">
        <v>4459</v>
      </c>
      <c r="U24" s="27">
        <v>3817</v>
      </c>
      <c r="V24" s="27">
        <v>5094</v>
      </c>
      <c r="W24" s="27">
        <v>4687</v>
      </c>
      <c r="X24" s="27">
        <v>3635</v>
      </c>
      <c r="Y24" s="27"/>
      <c r="Z24" s="19" t="s">
        <v>437</v>
      </c>
      <c r="AA24" s="27" t="b">
        <f t="shared" si="16"/>
        <v>1</v>
      </c>
      <c r="AB24"/>
      <c r="AC24" s="19" t="s">
        <v>437</v>
      </c>
      <c r="AD24" s="27">
        <v>161600</v>
      </c>
      <c r="AE24" s="27">
        <v>206500</v>
      </c>
      <c r="AF24" s="32">
        <v>78.3</v>
      </c>
      <c r="AG24" s="32">
        <v>3.2</v>
      </c>
      <c r="AH24" s="27">
        <v>163700</v>
      </c>
      <c r="AI24" s="27">
        <v>207100</v>
      </c>
      <c r="AJ24" s="32">
        <v>79</v>
      </c>
      <c r="AK24" s="32">
        <v>3.3</v>
      </c>
      <c r="AL24" s="27">
        <v>156900</v>
      </c>
      <c r="AM24" s="27">
        <v>205700</v>
      </c>
      <c r="AN24" s="32">
        <v>76.3</v>
      </c>
      <c r="AO24" s="32">
        <v>3.6</v>
      </c>
      <c r="AP24"/>
      <c r="AQ24"/>
      <c r="AR24"/>
      <c r="AS24"/>
      <c r="AT24" s="30">
        <f t="shared" si="0"/>
        <v>6.9639584605986557E-3</v>
      </c>
      <c r="AU24" s="30">
        <f t="shared" si="1"/>
        <v>1.4874770922419059E-2</v>
      </c>
      <c r="AV24" s="30">
        <f t="shared" si="2"/>
        <v>1.5015271838729383E-2</v>
      </c>
      <c r="AW24" s="30">
        <f t="shared" si="3"/>
        <v>1.6335245379222433E-2</v>
      </c>
      <c r="AX24" s="30">
        <f t="shared" si="4"/>
        <v>1.3753983428935627E-2</v>
      </c>
      <c r="AY24" s="30">
        <f t="shared" si="5"/>
        <v>2.2268961121733589E-2</v>
      </c>
      <c r="AZ24" s="30">
        <f t="shared" si="6"/>
        <v>1.8521351179094966E-2</v>
      </c>
      <c r="BA24" s="30">
        <f t="shared" si="7"/>
        <v>1.918419375398343E-2</v>
      </c>
      <c r="BB24" s="30">
        <f t="shared" si="8"/>
        <v>1.9133205863607394E-2</v>
      </c>
      <c r="BC24" s="30">
        <f t="shared" si="9"/>
        <v>1.8495857233906947E-2</v>
      </c>
      <c r="BD24" s="30">
        <f t="shared" si="10"/>
        <v>2.0044614404079033E-2</v>
      </c>
      <c r="BE24" s="30">
        <f t="shared" si="11"/>
        <v>1.7903123008285532E-2</v>
      </c>
      <c r="BF24" s="30">
        <f t="shared" si="12"/>
        <v>1.2160611854684512E-2</v>
      </c>
      <c r="BG24" s="30">
        <f t="shared" si="13"/>
        <v>1.9598470363288718E-2</v>
      </c>
      <c r="BH24" s="30">
        <f t="shared" si="14"/>
        <v>1.5736137667304015E-2</v>
      </c>
      <c r="BI24" s="30">
        <f t="shared" si="17"/>
        <v>1.7442877977637335E-2</v>
      </c>
      <c r="BJ24" s="30">
        <f t="shared" si="18"/>
        <v>1.5979581915410792E-2</v>
      </c>
      <c r="BK24" s="30">
        <f t="shared" si="19"/>
        <v>1.6694214876033057E-2</v>
      </c>
      <c r="BL24" s="30">
        <f t="shared" si="20"/>
        <v>2.1677199805542051E-2</v>
      </c>
      <c r="BM24" s="30">
        <f t="shared" si="21"/>
        <v>1.855614973262032E-2</v>
      </c>
      <c r="BN24" s="30">
        <f t="shared" si="22"/>
        <v>2.4764219737481771E-2</v>
      </c>
      <c r="BO24" s="30">
        <f t="shared" si="23"/>
        <v>2.278561011181332E-2</v>
      </c>
      <c r="BP24" s="30">
        <f t="shared" si="24"/>
        <v>1.7671366067087992E-2</v>
      </c>
    </row>
    <row r="25" spans="1:68" ht="15" x14ac:dyDescent="0.25">
      <c r="A25" s="19" t="s">
        <v>438</v>
      </c>
      <c r="B25" s="27">
        <v>519</v>
      </c>
      <c r="C25" s="27">
        <v>959</v>
      </c>
      <c r="D25" s="27">
        <v>967</v>
      </c>
      <c r="E25" s="27">
        <v>1056</v>
      </c>
      <c r="F25" s="27">
        <v>775</v>
      </c>
      <c r="G25" s="27">
        <v>1086</v>
      </c>
      <c r="H25" s="27">
        <v>1029</v>
      </c>
      <c r="I25" s="27">
        <v>1270</v>
      </c>
      <c r="J25" s="27">
        <v>1554</v>
      </c>
      <c r="K25" s="27">
        <v>1430</v>
      </c>
      <c r="L25" s="27">
        <v>2271</v>
      </c>
      <c r="M25" s="27">
        <v>1013</v>
      </c>
      <c r="N25" s="27">
        <v>686</v>
      </c>
      <c r="O25" s="27">
        <v>798</v>
      </c>
      <c r="P25" s="27">
        <v>1049</v>
      </c>
      <c r="Q25" s="27">
        <v>1284</v>
      </c>
      <c r="R25" s="27">
        <v>1083</v>
      </c>
      <c r="S25" s="27">
        <v>1282</v>
      </c>
      <c r="T25" s="27">
        <v>1355</v>
      </c>
      <c r="U25" s="27">
        <v>1443</v>
      </c>
      <c r="V25" s="27">
        <v>1633</v>
      </c>
      <c r="W25" s="27">
        <v>2130</v>
      </c>
      <c r="X25" s="27">
        <v>1633</v>
      </c>
      <c r="Y25" s="27"/>
      <c r="Z25" s="19" t="s">
        <v>438</v>
      </c>
      <c r="AA25" s="27" t="b">
        <f t="shared" si="16"/>
        <v>1</v>
      </c>
      <c r="AB25"/>
      <c r="AC25" s="19" t="s">
        <v>438</v>
      </c>
      <c r="AD25" s="27">
        <v>57400</v>
      </c>
      <c r="AE25" s="27">
        <v>77400</v>
      </c>
      <c r="AF25" s="32">
        <v>74.2</v>
      </c>
      <c r="AG25" s="32">
        <v>2.6</v>
      </c>
      <c r="AH25" s="27">
        <v>57400</v>
      </c>
      <c r="AI25" s="27">
        <v>77400</v>
      </c>
      <c r="AJ25" s="32">
        <v>74.099999999999994</v>
      </c>
      <c r="AK25" s="32">
        <v>2.7</v>
      </c>
      <c r="AL25" s="27">
        <v>58000</v>
      </c>
      <c r="AM25" s="27">
        <v>77200</v>
      </c>
      <c r="AN25" s="32">
        <v>75.2</v>
      </c>
      <c r="AO25" s="32">
        <v>2.7</v>
      </c>
      <c r="AP25"/>
      <c r="AQ25"/>
      <c r="AR25"/>
      <c r="AS25"/>
      <c r="AT25" s="30">
        <f t="shared" si="0"/>
        <v>9.0418118466898956E-3</v>
      </c>
      <c r="AU25" s="30">
        <f t="shared" si="1"/>
        <v>1.6707317073170733E-2</v>
      </c>
      <c r="AV25" s="30">
        <f t="shared" si="2"/>
        <v>1.6846689895470383E-2</v>
      </c>
      <c r="AW25" s="30">
        <f t="shared" si="3"/>
        <v>1.8206896551724139E-2</v>
      </c>
      <c r="AX25" s="30">
        <f t="shared" ref="AX25:AX66" si="25">F25/$AL25</f>
        <v>1.3362068965517242E-2</v>
      </c>
      <c r="AY25" s="30">
        <f t="shared" ref="AY25:AY66" si="26">G25/$AL25</f>
        <v>1.8724137931034484E-2</v>
      </c>
      <c r="AZ25" s="30">
        <f t="shared" ref="AZ25:AZ66" si="27">H25/$AL25</f>
        <v>1.7741379310344828E-2</v>
      </c>
      <c r="BA25" s="30">
        <f t="shared" ref="BA25:BA66" si="28">I25/$AL25</f>
        <v>2.189655172413793E-2</v>
      </c>
      <c r="BB25" s="30">
        <f t="shared" ref="BB25:BB66" si="29">J25/$AL25</f>
        <v>2.6793103448275863E-2</v>
      </c>
      <c r="BC25" s="30">
        <f t="shared" ref="BC25:BC66" si="30">K25/$AL25</f>
        <v>2.4655172413793103E-2</v>
      </c>
      <c r="BD25" s="30">
        <f t="shared" ref="BD25:BD66" si="31">L25/$AL25</f>
        <v>3.9155172413793106E-2</v>
      </c>
      <c r="BE25" s="30">
        <f t="shared" ref="BE25:BE66" si="32">M25/$AL25</f>
        <v>1.7465517241379309E-2</v>
      </c>
      <c r="BF25" s="30">
        <f t="shared" ref="BF25:BF66" si="33">N25/$AL25</f>
        <v>1.1827586206896551E-2</v>
      </c>
      <c r="BG25" s="30">
        <f t="shared" ref="BG25:BG66" si="34">O25/$AL25</f>
        <v>1.3758620689655172E-2</v>
      </c>
      <c r="BH25" s="30">
        <f t="shared" ref="BH25:BH66" si="35">P25/$AL25</f>
        <v>1.8086206896551726E-2</v>
      </c>
      <c r="BI25" s="30">
        <f t="shared" si="17"/>
        <v>1.6632124352331606E-2</v>
      </c>
      <c r="BJ25" s="30">
        <f t="shared" si="18"/>
        <v>1.4028497409326424E-2</v>
      </c>
      <c r="BK25" s="30">
        <f t="shared" si="19"/>
        <v>1.6606217616580311E-2</v>
      </c>
      <c r="BL25" s="30">
        <f t="shared" si="20"/>
        <v>1.755181347150259E-2</v>
      </c>
      <c r="BM25" s="30">
        <f t="shared" si="21"/>
        <v>1.8691709844559586E-2</v>
      </c>
      <c r="BN25" s="30">
        <f t="shared" si="22"/>
        <v>2.1152849740932643E-2</v>
      </c>
      <c r="BO25" s="30">
        <f t="shared" si="23"/>
        <v>2.7590673575129534E-2</v>
      </c>
      <c r="BP25" s="30">
        <f t="shared" si="24"/>
        <v>2.1152849740932643E-2</v>
      </c>
    </row>
    <row r="26" spans="1:68" ht="15" x14ac:dyDescent="0.25">
      <c r="A26" s="19" t="s">
        <v>439</v>
      </c>
      <c r="B26" s="27">
        <v>1407</v>
      </c>
      <c r="C26" s="27">
        <v>2046</v>
      </c>
      <c r="D26" s="27">
        <v>2050</v>
      </c>
      <c r="E26" s="27">
        <v>1841</v>
      </c>
      <c r="F26" s="27">
        <v>1932</v>
      </c>
      <c r="G26" s="27">
        <v>2141</v>
      </c>
      <c r="H26" s="27">
        <v>1769</v>
      </c>
      <c r="I26" s="27">
        <v>2209</v>
      </c>
      <c r="J26" s="27">
        <v>2374</v>
      </c>
      <c r="K26" s="27">
        <v>3520</v>
      </c>
      <c r="L26" s="27">
        <v>3280</v>
      </c>
      <c r="M26" s="27">
        <v>2601</v>
      </c>
      <c r="N26" s="27">
        <v>1600</v>
      </c>
      <c r="O26" s="27">
        <v>2111</v>
      </c>
      <c r="P26" s="27">
        <v>1770</v>
      </c>
      <c r="Q26" s="27">
        <v>2221</v>
      </c>
      <c r="R26" s="27">
        <v>1945</v>
      </c>
      <c r="S26" s="27">
        <v>1850</v>
      </c>
      <c r="T26" s="27">
        <v>2178</v>
      </c>
      <c r="U26" s="27">
        <v>2404</v>
      </c>
      <c r="V26" s="27">
        <v>4028</v>
      </c>
      <c r="W26" s="27">
        <v>4150</v>
      </c>
      <c r="X26" s="27">
        <v>4365</v>
      </c>
      <c r="Y26" s="27"/>
      <c r="Z26" s="19" t="s">
        <v>439</v>
      </c>
      <c r="AA26" s="27" t="b">
        <f t="shared" si="16"/>
        <v>1</v>
      </c>
      <c r="AB26"/>
      <c r="AC26" s="19" t="s">
        <v>439</v>
      </c>
      <c r="AD26" s="27">
        <v>98200</v>
      </c>
      <c r="AE26" s="27">
        <v>127100</v>
      </c>
      <c r="AF26" s="32">
        <v>77.2</v>
      </c>
      <c r="AG26" s="32">
        <v>2.6</v>
      </c>
      <c r="AH26" s="27">
        <v>102600</v>
      </c>
      <c r="AI26" s="27">
        <v>127500</v>
      </c>
      <c r="AJ26" s="32">
        <v>80.5</v>
      </c>
      <c r="AK26" s="32">
        <v>2.5</v>
      </c>
      <c r="AL26" s="27">
        <v>102800</v>
      </c>
      <c r="AM26" s="27">
        <v>128000</v>
      </c>
      <c r="AN26" s="32">
        <v>80.400000000000006</v>
      </c>
      <c r="AO26" s="32">
        <v>2.6</v>
      </c>
      <c r="AP26"/>
      <c r="AQ26"/>
      <c r="AR26"/>
      <c r="AS26"/>
      <c r="AT26" s="30">
        <f t="shared" si="0"/>
        <v>1.371345029239766E-2</v>
      </c>
      <c r="AU26" s="30">
        <f t="shared" si="1"/>
        <v>1.9941520467836257E-2</v>
      </c>
      <c r="AV26" s="30">
        <f t="shared" si="2"/>
        <v>1.9980506822612085E-2</v>
      </c>
      <c r="AW26" s="30">
        <f t="shared" si="3"/>
        <v>1.7908560311284048E-2</v>
      </c>
      <c r="AX26" s="30">
        <f t="shared" si="25"/>
        <v>1.8793774319066148E-2</v>
      </c>
      <c r="AY26" s="30">
        <f t="shared" si="26"/>
        <v>2.0826848249027238E-2</v>
      </c>
      <c r="AZ26" s="30">
        <f t="shared" si="27"/>
        <v>1.720817120622568E-2</v>
      </c>
      <c r="BA26" s="30">
        <f t="shared" si="28"/>
        <v>2.1488326848249029E-2</v>
      </c>
      <c r="BB26" s="30">
        <f t="shared" si="29"/>
        <v>2.3093385214007781E-2</v>
      </c>
      <c r="BC26" s="30">
        <f t="shared" si="30"/>
        <v>3.4241245136186774E-2</v>
      </c>
      <c r="BD26" s="30">
        <f t="shared" si="31"/>
        <v>3.1906614785992216E-2</v>
      </c>
      <c r="BE26" s="30">
        <f t="shared" si="32"/>
        <v>2.5301556420233462E-2</v>
      </c>
      <c r="BF26" s="30">
        <f t="shared" si="33"/>
        <v>1.556420233463035E-2</v>
      </c>
      <c r="BG26" s="30">
        <f t="shared" si="34"/>
        <v>2.0535019455252917E-2</v>
      </c>
      <c r="BH26" s="30">
        <f t="shared" si="35"/>
        <v>1.7217898832684826E-2</v>
      </c>
      <c r="BI26" s="30">
        <f t="shared" si="17"/>
        <v>1.7351562500000001E-2</v>
      </c>
      <c r="BJ26" s="30">
        <f t="shared" si="18"/>
        <v>1.51953125E-2</v>
      </c>
      <c r="BK26" s="30">
        <f t="shared" si="19"/>
        <v>1.4453125000000001E-2</v>
      </c>
      <c r="BL26" s="30">
        <f t="shared" si="20"/>
        <v>1.7015625E-2</v>
      </c>
      <c r="BM26" s="30">
        <f t="shared" si="21"/>
        <v>1.8781249999999999E-2</v>
      </c>
      <c r="BN26" s="30">
        <f t="shared" si="22"/>
        <v>3.1468749999999997E-2</v>
      </c>
      <c r="BO26" s="30">
        <f t="shared" si="23"/>
        <v>3.2421875000000003E-2</v>
      </c>
      <c r="BP26" s="30">
        <f t="shared" si="24"/>
        <v>3.4101562500000002E-2</v>
      </c>
    </row>
    <row r="27" spans="1:68" ht="15" x14ac:dyDescent="0.25">
      <c r="A27" s="19" t="s">
        <v>440</v>
      </c>
      <c r="B27" s="27">
        <v>1090</v>
      </c>
      <c r="C27" s="27">
        <v>1955</v>
      </c>
      <c r="D27" s="27">
        <v>2432</v>
      </c>
      <c r="E27" s="27">
        <v>2580</v>
      </c>
      <c r="F27" s="27">
        <v>1844</v>
      </c>
      <c r="G27" s="27">
        <v>2247</v>
      </c>
      <c r="H27" s="27">
        <v>2309</v>
      </c>
      <c r="I27" s="27">
        <v>2344</v>
      </c>
      <c r="J27" s="27">
        <v>2331</v>
      </c>
      <c r="K27" s="27">
        <v>2554</v>
      </c>
      <c r="L27" s="27">
        <v>2355</v>
      </c>
      <c r="M27" s="27">
        <v>1915</v>
      </c>
      <c r="N27" s="27">
        <v>1262</v>
      </c>
      <c r="O27" s="27">
        <v>2258</v>
      </c>
      <c r="P27" s="27">
        <v>2052</v>
      </c>
      <c r="Q27" s="27">
        <v>2971</v>
      </c>
      <c r="R27" s="27">
        <v>2256</v>
      </c>
      <c r="S27" s="27">
        <v>2122</v>
      </c>
      <c r="T27" s="27">
        <v>2485</v>
      </c>
      <c r="U27" s="27">
        <v>2552</v>
      </c>
      <c r="V27" s="27">
        <v>2675</v>
      </c>
      <c r="W27" s="27">
        <v>2677</v>
      </c>
      <c r="X27" s="27">
        <v>3089</v>
      </c>
      <c r="Y27" s="27"/>
      <c r="Z27" s="19" t="s">
        <v>440</v>
      </c>
      <c r="AA27" s="27" t="b">
        <f t="shared" si="16"/>
        <v>1</v>
      </c>
      <c r="AB27"/>
      <c r="AC27" s="19" t="s">
        <v>440</v>
      </c>
      <c r="AD27" s="27">
        <v>240900</v>
      </c>
      <c r="AE27" s="27">
        <v>307200</v>
      </c>
      <c r="AF27" s="32">
        <v>78.400000000000006</v>
      </c>
      <c r="AG27" s="32">
        <v>2.5</v>
      </c>
      <c r="AH27" s="27">
        <v>236500</v>
      </c>
      <c r="AI27" s="27">
        <v>305700</v>
      </c>
      <c r="AJ27" s="32">
        <v>77.400000000000006</v>
      </c>
      <c r="AK27" s="32">
        <v>2.6</v>
      </c>
      <c r="AL27" s="27">
        <v>241200</v>
      </c>
      <c r="AM27" s="27">
        <v>304400</v>
      </c>
      <c r="AN27" s="32">
        <v>79.2</v>
      </c>
      <c r="AO27" s="32">
        <v>2.4</v>
      </c>
      <c r="AP27"/>
      <c r="AQ27"/>
      <c r="AR27"/>
      <c r="AS27"/>
      <c r="AT27" s="30">
        <f t="shared" si="0"/>
        <v>4.6088794926004229E-3</v>
      </c>
      <c r="AU27" s="30">
        <f t="shared" si="1"/>
        <v>8.2663847780126854E-3</v>
      </c>
      <c r="AV27" s="30">
        <f t="shared" si="2"/>
        <v>1.0283298097251585E-2</v>
      </c>
      <c r="AW27" s="30">
        <f t="shared" si="3"/>
        <v>1.0696517412935324E-2</v>
      </c>
      <c r="AX27" s="30">
        <f t="shared" si="25"/>
        <v>7.6451077943615253E-3</v>
      </c>
      <c r="AY27" s="30">
        <f t="shared" si="26"/>
        <v>9.3159203980099498E-3</v>
      </c>
      <c r="AZ27" s="30">
        <f t="shared" si="27"/>
        <v>9.5729684908789393E-3</v>
      </c>
      <c r="BA27" s="30">
        <f t="shared" si="28"/>
        <v>9.718076285240464E-3</v>
      </c>
      <c r="BB27" s="30">
        <f t="shared" si="29"/>
        <v>9.6641791044776125E-3</v>
      </c>
      <c r="BC27" s="30">
        <f t="shared" si="30"/>
        <v>1.0588723051409619E-2</v>
      </c>
      <c r="BD27" s="30">
        <f t="shared" si="31"/>
        <v>9.7636815920398006E-3</v>
      </c>
      <c r="BE27" s="30">
        <f t="shared" si="32"/>
        <v>7.9394693200663356E-3</v>
      </c>
      <c r="BF27" s="30">
        <f t="shared" si="33"/>
        <v>5.2321724709784414E-3</v>
      </c>
      <c r="BG27" s="30">
        <f t="shared" si="34"/>
        <v>9.3615257048092863E-3</v>
      </c>
      <c r="BH27" s="30">
        <f t="shared" si="35"/>
        <v>8.5074626865671646E-3</v>
      </c>
      <c r="BI27" s="30">
        <f t="shared" si="17"/>
        <v>9.7601839684625501E-3</v>
      </c>
      <c r="BJ27" s="30">
        <f t="shared" si="18"/>
        <v>7.4113009198423126E-3</v>
      </c>
      <c r="BK27" s="30">
        <f t="shared" si="19"/>
        <v>6.9710906701708278E-3</v>
      </c>
      <c r="BL27" s="30">
        <f t="shared" si="20"/>
        <v>8.1636005256241779E-3</v>
      </c>
      <c r="BM27" s="30">
        <f t="shared" si="21"/>
        <v>8.383705650459922E-3</v>
      </c>
      <c r="BN27" s="30">
        <f t="shared" si="22"/>
        <v>8.7877792378449407E-3</v>
      </c>
      <c r="BO27" s="30">
        <f t="shared" si="23"/>
        <v>8.7943495400788444E-3</v>
      </c>
      <c r="BP27" s="30">
        <f t="shared" si="24"/>
        <v>1.0147831800262812E-2</v>
      </c>
    </row>
    <row r="28" spans="1:68" ht="15" x14ac:dyDescent="0.25">
      <c r="A28" s="19" t="s">
        <v>441</v>
      </c>
      <c r="B28" s="27">
        <v>838</v>
      </c>
      <c r="C28" s="27">
        <v>1313</v>
      </c>
      <c r="D28" s="27">
        <v>1405</v>
      </c>
      <c r="E28" s="27">
        <v>1342</v>
      </c>
      <c r="F28" s="27">
        <v>1015</v>
      </c>
      <c r="G28" s="27">
        <v>1074</v>
      </c>
      <c r="H28" s="27">
        <v>1333</v>
      </c>
      <c r="I28" s="27">
        <v>1595</v>
      </c>
      <c r="J28" s="27">
        <v>1656</v>
      </c>
      <c r="K28" s="27">
        <v>2103</v>
      </c>
      <c r="L28" s="27">
        <v>2037</v>
      </c>
      <c r="M28" s="27">
        <v>1523</v>
      </c>
      <c r="N28" s="27">
        <v>1113</v>
      </c>
      <c r="O28" s="27">
        <v>1534</v>
      </c>
      <c r="P28" s="27">
        <v>1528</v>
      </c>
      <c r="Q28" s="27">
        <v>1740</v>
      </c>
      <c r="R28" s="27">
        <v>1316</v>
      </c>
      <c r="S28" s="27">
        <v>1563</v>
      </c>
      <c r="T28" s="27">
        <v>1897</v>
      </c>
      <c r="U28" s="27">
        <v>2145</v>
      </c>
      <c r="V28" s="27">
        <v>1713</v>
      </c>
      <c r="W28" s="27">
        <v>2527</v>
      </c>
      <c r="X28" s="27">
        <v>1868</v>
      </c>
      <c r="Y28" s="27"/>
      <c r="Z28" s="19" t="s">
        <v>441</v>
      </c>
      <c r="AA28" s="27" t="b">
        <f t="shared" si="16"/>
        <v>1</v>
      </c>
      <c r="AB28"/>
      <c r="AC28" s="19" t="s">
        <v>441</v>
      </c>
      <c r="AD28" s="27">
        <v>125000</v>
      </c>
      <c r="AE28" s="27">
        <v>169200</v>
      </c>
      <c r="AF28" s="32">
        <v>73.900000000000006</v>
      </c>
      <c r="AG28" s="32">
        <v>2.8</v>
      </c>
      <c r="AH28" s="27">
        <v>118400</v>
      </c>
      <c r="AI28" s="27">
        <v>167900</v>
      </c>
      <c r="AJ28" s="32">
        <v>70.5</v>
      </c>
      <c r="AK28" s="32">
        <v>2.9</v>
      </c>
      <c r="AL28" s="27">
        <v>125300</v>
      </c>
      <c r="AM28" s="27">
        <v>169300</v>
      </c>
      <c r="AN28" s="32">
        <v>74</v>
      </c>
      <c r="AO28" s="32">
        <v>2.8</v>
      </c>
      <c r="AP28"/>
      <c r="AQ28"/>
      <c r="AR28"/>
      <c r="AS28"/>
      <c r="AT28" s="30">
        <f t="shared" si="0"/>
        <v>7.0777027027027024E-3</v>
      </c>
      <c r="AU28" s="30">
        <f t="shared" si="1"/>
        <v>1.1089527027027027E-2</v>
      </c>
      <c r="AV28" s="30">
        <f t="shared" si="2"/>
        <v>1.1866554054054054E-2</v>
      </c>
      <c r="AW28" s="30">
        <f t="shared" si="3"/>
        <v>1.0710295291300877E-2</v>
      </c>
      <c r="AX28" s="30">
        <f t="shared" si="25"/>
        <v>8.1005586592178772E-3</v>
      </c>
      <c r="AY28" s="30">
        <f t="shared" si="26"/>
        <v>8.5714285714285719E-3</v>
      </c>
      <c r="AZ28" s="30">
        <f t="shared" si="27"/>
        <v>1.0638467677573822E-2</v>
      </c>
      <c r="BA28" s="30">
        <f t="shared" si="28"/>
        <v>1.2729449321628093E-2</v>
      </c>
      <c r="BB28" s="30">
        <f t="shared" si="29"/>
        <v>1.3216280925778132E-2</v>
      </c>
      <c r="BC28" s="30">
        <f t="shared" si="30"/>
        <v>1.6783719074221867E-2</v>
      </c>
      <c r="BD28" s="30">
        <f t="shared" si="31"/>
        <v>1.6256983240223465E-2</v>
      </c>
      <c r="BE28" s="30">
        <f t="shared" si="32"/>
        <v>1.2154828411811652E-2</v>
      </c>
      <c r="BF28" s="30">
        <f t="shared" si="33"/>
        <v>8.8826815642458097E-3</v>
      </c>
      <c r="BG28" s="30">
        <f t="shared" si="34"/>
        <v>1.2242617717478053E-2</v>
      </c>
      <c r="BH28" s="30">
        <f t="shared" si="35"/>
        <v>1.2194732641660017E-2</v>
      </c>
      <c r="BI28" s="30">
        <f t="shared" si="17"/>
        <v>1.0277613703484938E-2</v>
      </c>
      <c r="BJ28" s="30">
        <f t="shared" si="18"/>
        <v>7.7731836975782637E-3</v>
      </c>
      <c r="BK28" s="30">
        <f t="shared" si="19"/>
        <v>9.2321323095097465E-3</v>
      </c>
      <c r="BL28" s="30">
        <f t="shared" si="20"/>
        <v>1.1204961606615476E-2</v>
      </c>
      <c r="BM28" s="30">
        <f t="shared" si="21"/>
        <v>1.2669816893089192E-2</v>
      </c>
      <c r="BN28" s="30">
        <f t="shared" si="22"/>
        <v>1.0118133490844654E-2</v>
      </c>
      <c r="BO28" s="30">
        <f t="shared" si="23"/>
        <v>1.492616656822209E-2</v>
      </c>
      <c r="BP28" s="30">
        <f t="shared" si="24"/>
        <v>1.1033668044890727E-2</v>
      </c>
    </row>
    <row r="29" spans="1:68" ht="15" x14ac:dyDescent="0.25">
      <c r="A29" s="19" t="s">
        <v>442</v>
      </c>
      <c r="B29" s="27">
        <v>622</v>
      </c>
      <c r="C29" s="27">
        <v>888</v>
      </c>
      <c r="D29" s="27">
        <v>1088</v>
      </c>
      <c r="E29" s="27">
        <v>818</v>
      </c>
      <c r="F29" s="27">
        <v>750</v>
      </c>
      <c r="G29" s="27">
        <v>791</v>
      </c>
      <c r="H29" s="27">
        <v>626</v>
      </c>
      <c r="I29" s="27">
        <v>605</v>
      </c>
      <c r="J29" s="27">
        <v>966</v>
      </c>
      <c r="K29" s="27">
        <v>939</v>
      </c>
      <c r="L29" s="27">
        <v>953</v>
      </c>
      <c r="M29" s="27">
        <v>699</v>
      </c>
      <c r="N29" s="27">
        <v>450</v>
      </c>
      <c r="O29" s="27">
        <v>861</v>
      </c>
      <c r="P29" s="27">
        <v>843</v>
      </c>
      <c r="Q29" s="27">
        <v>744</v>
      </c>
      <c r="R29" s="27">
        <v>711</v>
      </c>
      <c r="S29" s="27">
        <v>687</v>
      </c>
      <c r="T29" s="27">
        <v>795</v>
      </c>
      <c r="U29" s="27">
        <v>873</v>
      </c>
      <c r="V29" s="27">
        <v>1055</v>
      </c>
      <c r="W29" s="27">
        <v>829</v>
      </c>
      <c r="X29" s="27">
        <v>1112</v>
      </c>
      <c r="Y29" s="27"/>
      <c r="Z29" s="19" t="s">
        <v>442</v>
      </c>
      <c r="AA29" s="27" t="b">
        <f t="shared" si="16"/>
        <v>1</v>
      </c>
      <c r="AB29"/>
      <c r="AC29" s="19" t="s">
        <v>442</v>
      </c>
      <c r="AD29" s="27">
        <v>88500</v>
      </c>
      <c r="AE29" s="27">
        <v>115900</v>
      </c>
      <c r="AF29" s="32">
        <v>76.3</v>
      </c>
      <c r="AG29" s="32">
        <v>2.6</v>
      </c>
      <c r="AH29" s="27">
        <v>90300</v>
      </c>
      <c r="AI29" s="27">
        <v>117800</v>
      </c>
      <c r="AJ29" s="32">
        <v>76.599999999999994</v>
      </c>
      <c r="AK29" s="32">
        <v>2.7</v>
      </c>
      <c r="AL29" s="27">
        <v>91600</v>
      </c>
      <c r="AM29" s="27">
        <v>116300</v>
      </c>
      <c r="AN29" s="32">
        <v>78.8</v>
      </c>
      <c r="AO29" s="32">
        <v>2.6</v>
      </c>
      <c r="AP29"/>
      <c r="AQ29"/>
      <c r="AR29"/>
      <c r="AS29"/>
      <c r="AT29" s="30">
        <f t="shared" si="0"/>
        <v>6.8881506090808413E-3</v>
      </c>
      <c r="AU29" s="30">
        <f t="shared" si="1"/>
        <v>9.8338870431893682E-3</v>
      </c>
      <c r="AV29" s="30">
        <f t="shared" si="2"/>
        <v>1.2048726467331119E-2</v>
      </c>
      <c r="AW29" s="30">
        <f t="shared" si="3"/>
        <v>8.9301310043668116E-3</v>
      </c>
      <c r="AX29" s="30">
        <f t="shared" si="25"/>
        <v>8.1877729257641921E-3</v>
      </c>
      <c r="AY29" s="30">
        <f t="shared" si="26"/>
        <v>8.6353711790393018E-3</v>
      </c>
      <c r="AZ29" s="30">
        <f t="shared" si="27"/>
        <v>6.8340611353711793E-3</v>
      </c>
      <c r="BA29" s="30">
        <f t="shared" si="28"/>
        <v>6.6048034934497813E-3</v>
      </c>
      <c r="BB29" s="30">
        <f t="shared" si="29"/>
        <v>1.0545851528384279E-2</v>
      </c>
      <c r="BC29" s="30">
        <f t="shared" si="30"/>
        <v>1.0251091703056769E-2</v>
      </c>
      <c r="BD29" s="30">
        <f t="shared" si="31"/>
        <v>1.0403930131004368E-2</v>
      </c>
      <c r="BE29" s="30">
        <f t="shared" si="32"/>
        <v>7.6310043668122267E-3</v>
      </c>
      <c r="BF29" s="30">
        <f t="shared" si="33"/>
        <v>4.9126637554585155E-3</v>
      </c>
      <c r="BG29" s="30">
        <f t="shared" si="34"/>
        <v>9.3995633187772924E-3</v>
      </c>
      <c r="BH29" s="30">
        <f t="shared" si="35"/>
        <v>9.203056768558952E-3</v>
      </c>
      <c r="BI29" s="30">
        <f t="shared" si="17"/>
        <v>6.3972484952708516E-3</v>
      </c>
      <c r="BJ29" s="30">
        <f t="shared" si="18"/>
        <v>6.113499570077386E-3</v>
      </c>
      <c r="BK29" s="30">
        <f t="shared" si="19"/>
        <v>5.9071367153912292E-3</v>
      </c>
      <c r="BL29" s="30">
        <f t="shared" si="20"/>
        <v>6.8357695614789339E-3</v>
      </c>
      <c r="BM29" s="30">
        <f t="shared" si="21"/>
        <v>7.5064488392089426E-3</v>
      </c>
      <c r="BN29" s="30">
        <f t="shared" si="22"/>
        <v>9.0713671539122964E-3</v>
      </c>
      <c r="BO29" s="30">
        <f t="shared" si="23"/>
        <v>7.1281169389509885E-3</v>
      </c>
      <c r="BP29" s="30">
        <f t="shared" si="24"/>
        <v>9.561478933791917E-3</v>
      </c>
    </row>
    <row r="30" spans="1:68" ht="15" x14ac:dyDescent="0.25">
      <c r="A30" s="19" t="s">
        <v>443</v>
      </c>
      <c r="B30" s="27">
        <v>2884</v>
      </c>
      <c r="C30" s="27">
        <v>4410</v>
      </c>
      <c r="D30" s="27">
        <v>4757</v>
      </c>
      <c r="E30" s="27">
        <v>4316</v>
      </c>
      <c r="F30" s="27">
        <v>3700</v>
      </c>
      <c r="G30" s="27">
        <v>4234</v>
      </c>
      <c r="H30" s="27">
        <v>4372</v>
      </c>
      <c r="I30" s="27">
        <v>4083</v>
      </c>
      <c r="J30" s="27">
        <v>4566</v>
      </c>
      <c r="K30" s="27">
        <v>5340</v>
      </c>
      <c r="L30" s="27">
        <v>5139</v>
      </c>
      <c r="M30" s="27">
        <v>5186</v>
      </c>
      <c r="N30" s="27">
        <v>3545</v>
      </c>
      <c r="O30" s="27">
        <v>5629</v>
      </c>
      <c r="P30" s="27">
        <v>5484</v>
      </c>
      <c r="Q30" s="27">
        <v>5145</v>
      </c>
      <c r="R30" s="27">
        <v>5774</v>
      </c>
      <c r="S30" s="27">
        <v>6893</v>
      </c>
      <c r="T30" s="27">
        <v>6114</v>
      </c>
      <c r="U30" s="27">
        <v>7779</v>
      </c>
      <c r="V30" s="27">
        <v>7283</v>
      </c>
      <c r="W30" s="27">
        <v>6823</v>
      </c>
      <c r="X30" s="27">
        <v>5958</v>
      </c>
      <c r="Y30" s="27"/>
      <c r="Z30" s="19" t="s">
        <v>443</v>
      </c>
      <c r="AA30" s="27" t="b">
        <f t="shared" si="16"/>
        <v>1</v>
      </c>
      <c r="AB30"/>
      <c r="AC30" s="19" t="s">
        <v>443</v>
      </c>
      <c r="AD30" s="27">
        <v>232100</v>
      </c>
      <c r="AE30" s="27">
        <v>344800</v>
      </c>
      <c r="AF30" s="32">
        <v>67.3</v>
      </c>
      <c r="AG30" s="32">
        <v>2.5</v>
      </c>
      <c r="AH30" s="27">
        <v>237100</v>
      </c>
      <c r="AI30" s="27">
        <v>357700</v>
      </c>
      <c r="AJ30" s="32">
        <v>66.3</v>
      </c>
      <c r="AK30" s="32">
        <v>2.5</v>
      </c>
      <c r="AL30" s="27">
        <v>243800</v>
      </c>
      <c r="AM30" s="27">
        <v>362900</v>
      </c>
      <c r="AN30" s="32">
        <v>67.2</v>
      </c>
      <c r="AO30" s="32">
        <v>2.5</v>
      </c>
      <c r="AP30"/>
      <c r="AQ30"/>
      <c r="AR30"/>
      <c r="AS30"/>
      <c r="AT30" s="30">
        <f t="shared" si="0"/>
        <v>1.2163644032053986E-2</v>
      </c>
      <c r="AU30" s="30">
        <f t="shared" si="1"/>
        <v>1.8599746942218474E-2</v>
      </c>
      <c r="AV30" s="30">
        <f t="shared" si="2"/>
        <v>2.0063264445381694E-2</v>
      </c>
      <c r="AW30" s="30">
        <f t="shared" si="3"/>
        <v>1.7703035274815423E-2</v>
      </c>
      <c r="AX30" s="30">
        <f t="shared" si="25"/>
        <v>1.5176374077112387E-2</v>
      </c>
      <c r="AY30" s="30">
        <f t="shared" si="26"/>
        <v>1.7366694011484822E-2</v>
      </c>
      <c r="AZ30" s="30">
        <f t="shared" si="27"/>
        <v>1.7932731747333879E-2</v>
      </c>
      <c r="BA30" s="30">
        <f t="shared" si="28"/>
        <v>1.6747333880229698E-2</v>
      </c>
      <c r="BB30" s="30">
        <f t="shared" si="29"/>
        <v>1.8728465955701396E-2</v>
      </c>
      <c r="BC30" s="30">
        <f t="shared" si="30"/>
        <v>2.1903199343724363E-2</v>
      </c>
      <c r="BD30" s="30">
        <f t="shared" si="31"/>
        <v>2.1078753076292044E-2</v>
      </c>
      <c r="BE30" s="30">
        <f t="shared" si="32"/>
        <v>2.1271534044298605E-2</v>
      </c>
      <c r="BF30" s="30">
        <f t="shared" si="33"/>
        <v>1.4540607054963085E-2</v>
      </c>
      <c r="BG30" s="30">
        <f t="shared" si="34"/>
        <v>2.3088597210828548E-2</v>
      </c>
      <c r="BH30" s="30">
        <f t="shared" si="35"/>
        <v>2.2493847415914685E-2</v>
      </c>
      <c r="BI30" s="30">
        <f t="shared" si="17"/>
        <v>1.4177459355194268E-2</v>
      </c>
      <c r="BJ30" s="30">
        <f t="shared" si="18"/>
        <v>1.5910719206392945E-2</v>
      </c>
      <c r="BK30" s="30">
        <f t="shared" si="19"/>
        <v>1.8994213281895839E-2</v>
      </c>
      <c r="BL30" s="30">
        <f t="shared" si="20"/>
        <v>1.6847616423257095E-2</v>
      </c>
      <c r="BM30" s="30">
        <f t="shared" si="21"/>
        <v>2.143565720584183E-2</v>
      </c>
      <c r="BN30" s="30">
        <f t="shared" si="22"/>
        <v>2.0068889501240011E-2</v>
      </c>
      <c r="BO30" s="30">
        <f t="shared" si="23"/>
        <v>1.8801322678423809E-2</v>
      </c>
      <c r="BP30" s="30">
        <f t="shared" si="24"/>
        <v>1.6417745935519427E-2</v>
      </c>
    </row>
    <row r="31" spans="1:68" ht="15" x14ac:dyDescent="0.25">
      <c r="A31" s="19" t="s">
        <v>444</v>
      </c>
      <c r="B31" s="27">
        <v>552</v>
      </c>
      <c r="C31" s="27">
        <v>835</v>
      </c>
      <c r="D31" s="27">
        <v>1039</v>
      </c>
      <c r="E31" s="27">
        <v>1293</v>
      </c>
      <c r="F31" s="27">
        <v>900</v>
      </c>
      <c r="G31" s="27">
        <v>1381</v>
      </c>
      <c r="H31" s="27">
        <v>1050</v>
      </c>
      <c r="I31" s="27">
        <v>1139</v>
      </c>
      <c r="J31" s="27">
        <v>1308</v>
      </c>
      <c r="K31" s="27">
        <v>1905</v>
      </c>
      <c r="L31" s="27">
        <v>1322</v>
      </c>
      <c r="M31" s="27">
        <v>1075</v>
      </c>
      <c r="N31" s="27">
        <v>872</v>
      </c>
      <c r="O31" s="27">
        <v>899</v>
      </c>
      <c r="P31" s="27">
        <v>946</v>
      </c>
      <c r="Q31" s="27">
        <v>1164</v>
      </c>
      <c r="R31" s="27">
        <v>1411</v>
      </c>
      <c r="S31" s="27">
        <v>1507</v>
      </c>
      <c r="T31" s="27">
        <v>1289</v>
      </c>
      <c r="U31" s="27">
        <v>1724</v>
      </c>
      <c r="V31" s="27">
        <v>1595</v>
      </c>
      <c r="W31" s="27">
        <v>2105</v>
      </c>
      <c r="X31" s="27">
        <v>2506</v>
      </c>
      <c r="Y31" s="27"/>
      <c r="Z31" s="19" t="s">
        <v>444</v>
      </c>
      <c r="AA31" s="27" t="b">
        <f t="shared" si="16"/>
        <v>1</v>
      </c>
      <c r="AB31"/>
      <c r="AC31" s="19" t="s">
        <v>444</v>
      </c>
      <c r="AD31" s="27">
        <v>102100</v>
      </c>
      <c r="AE31" s="27">
        <v>137900</v>
      </c>
      <c r="AF31" s="32">
        <v>74</v>
      </c>
      <c r="AG31" s="32">
        <v>2.6</v>
      </c>
      <c r="AH31" s="27">
        <v>102400</v>
      </c>
      <c r="AI31" s="27">
        <v>138800</v>
      </c>
      <c r="AJ31" s="32">
        <v>73.8</v>
      </c>
      <c r="AK31" s="32">
        <v>2.6</v>
      </c>
      <c r="AL31" s="27">
        <v>98200</v>
      </c>
      <c r="AM31" s="27">
        <v>137300</v>
      </c>
      <c r="AN31" s="32">
        <v>71.5</v>
      </c>
      <c r="AO31" s="32">
        <v>2.6</v>
      </c>
      <c r="AP31"/>
      <c r="AQ31"/>
      <c r="AR31"/>
      <c r="AS31"/>
      <c r="AT31" s="30">
        <f t="shared" si="0"/>
        <v>5.3906249999999996E-3</v>
      </c>
      <c r="AU31" s="30">
        <f t="shared" si="1"/>
        <v>8.1542968749999997E-3</v>
      </c>
      <c r="AV31" s="30">
        <f t="shared" si="2"/>
        <v>1.0146484375000001E-2</v>
      </c>
      <c r="AW31" s="30">
        <f t="shared" si="3"/>
        <v>1.3167006109979633E-2</v>
      </c>
      <c r="AX31" s="30">
        <f t="shared" si="25"/>
        <v>9.1649694501018328E-3</v>
      </c>
      <c r="AY31" s="30">
        <f t="shared" si="26"/>
        <v>1.4063136456211812E-2</v>
      </c>
      <c r="AZ31" s="30">
        <f t="shared" si="27"/>
        <v>1.0692464358452138E-2</v>
      </c>
      <c r="BA31" s="30">
        <f t="shared" si="28"/>
        <v>1.159877800407332E-2</v>
      </c>
      <c r="BB31" s="30">
        <f t="shared" si="29"/>
        <v>1.3319755600814664E-2</v>
      </c>
      <c r="BC31" s="30">
        <f t="shared" si="30"/>
        <v>1.9399185336048879E-2</v>
      </c>
      <c r="BD31" s="30">
        <f t="shared" si="31"/>
        <v>1.3462321792260692E-2</v>
      </c>
      <c r="BE31" s="30">
        <f t="shared" si="32"/>
        <v>1.094704684317719E-2</v>
      </c>
      <c r="BF31" s="30">
        <f t="shared" si="33"/>
        <v>8.8798370672097757E-3</v>
      </c>
      <c r="BG31" s="30">
        <f t="shared" si="34"/>
        <v>9.1547861507128309E-3</v>
      </c>
      <c r="BH31" s="30">
        <f t="shared" si="35"/>
        <v>9.6334012219959266E-3</v>
      </c>
      <c r="BI31" s="30">
        <f t="shared" si="17"/>
        <v>8.4777858703568819E-3</v>
      </c>
      <c r="BJ31" s="30">
        <f t="shared" si="18"/>
        <v>1.0276766205389658E-2</v>
      </c>
      <c r="BK31" s="30">
        <f t="shared" si="19"/>
        <v>1.0975965040058266E-2</v>
      </c>
      <c r="BL31" s="30">
        <f t="shared" si="20"/>
        <v>9.3882010196649664E-3</v>
      </c>
      <c r="BM31" s="30">
        <f t="shared" si="21"/>
        <v>1.2556445739257101E-2</v>
      </c>
      <c r="BN31" s="30">
        <f t="shared" si="22"/>
        <v>1.1616897305171158E-2</v>
      </c>
      <c r="BO31" s="30">
        <f t="shared" si="23"/>
        <v>1.5331391114348144E-2</v>
      </c>
      <c r="BP31" s="30">
        <f t="shared" si="24"/>
        <v>1.8252002913328479E-2</v>
      </c>
    </row>
    <row r="32" spans="1:68" ht="15" x14ac:dyDescent="0.25">
      <c r="A32" s="19" t="s">
        <v>445</v>
      </c>
      <c r="B32" s="27">
        <v>867</v>
      </c>
      <c r="C32" s="27">
        <v>772</v>
      </c>
      <c r="D32" s="27">
        <v>1253</v>
      </c>
      <c r="E32" s="27">
        <v>1297</v>
      </c>
      <c r="F32" s="27">
        <v>1134</v>
      </c>
      <c r="G32" s="27">
        <v>1006</v>
      </c>
      <c r="H32" s="27">
        <v>1335</v>
      </c>
      <c r="I32" s="27">
        <v>1191</v>
      </c>
      <c r="J32" s="27">
        <v>1309</v>
      </c>
      <c r="K32" s="27">
        <v>1958</v>
      </c>
      <c r="L32" s="27">
        <v>1750</v>
      </c>
      <c r="M32" s="27">
        <v>1209</v>
      </c>
      <c r="N32" s="27">
        <v>751</v>
      </c>
      <c r="O32" s="27">
        <v>1205</v>
      </c>
      <c r="P32" s="27">
        <v>1521</v>
      </c>
      <c r="Q32" s="27">
        <v>1705</v>
      </c>
      <c r="R32" s="27">
        <v>1617</v>
      </c>
      <c r="S32" s="27">
        <v>2401</v>
      </c>
      <c r="T32" s="27">
        <v>2270</v>
      </c>
      <c r="U32" s="27">
        <v>2429</v>
      </c>
      <c r="V32" s="27">
        <v>2598</v>
      </c>
      <c r="W32" s="27">
        <v>2959</v>
      </c>
      <c r="X32" s="27">
        <v>2466</v>
      </c>
      <c r="Y32" s="27"/>
      <c r="Z32" s="19" t="s">
        <v>445</v>
      </c>
      <c r="AA32" s="27" t="b">
        <f t="shared" si="16"/>
        <v>1</v>
      </c>
      <c r="AB32"/>
      <c r="AC32" s="19" t="s">
        <v>445</v>
      </c>
      <c r="AD32" s="27">
        <v>97200</v>
      </c>
      <c r="AE32" s="27">
        <v>130400</v>
      </c>
      <c r="AF32" s="32">
        <v>74.5</v>
      </c>
      <c r="AG32" s="32">
        <v>2.5</v>
      </c>
      <c r="AH32" s="27">
        <v>94000</v>
      </c>
      <c r="AI32" s="27">
        <v>131600</v>
      </c>
      <c r="AJ32" s="32">
        <v>71.400000000000006</v>
      </c>
      <c r="AK32" s="32">
        <v>2.6</v>
      </c>
      <c r="AL32" s="27">
        <v>92900</v>
      </c>
      <c r="AM32" s="27">
        <v>130200</v>
      </c>
      <c r="AN32" s="32">
        <v>71.3</v>
      </c>
      <c r="AO32" s="32">
        <v>2.6</v>
      </c>
      <c r="AP32"/>
      <c r="AQ32"/>
      <c r="AR32"/>
      <c r="AS32"/>
      <c r="AT32" s="30">
        <f t="shared" si="0"/>
        <v>9.2234042553191488E-3</v>
      </c>
      <c r="AU32" s="30">
        <f t="shared" si="1"/>
        <v>8.2127659574468079E-3</v>
      </c>
      <c r="AV32" s="30">
        <f t="shared" si="2"/>
        <v>1.3329787234042554E-2</v>
      </c>
      <c r="AW32" s="30">
        <f t="shared" si="3"/>
        <v>1.3961248654467169E-2</v>
      </c>
      <c r="AX32" s="30">
        <f t="shared" si="25"/>
        <v>1.2206673842841765E-2</v>
      </c>
      <c r="AY32" s="30">
        <f t="shared" si="26"/>
        <v>1.0828848223896664E-2</v>
      </c>
      <c r="AZ32" s="30">
        <f t="shared" si="27"/>
        <v>1.4370290635091496E-2</v>
      </c>
      <c r="BA32" s="30">
        <f t="shared" si="28"/>
        <v>1.2820236813778255E-2</v>
      </c>
      <c r="BB32" s="30">
        <f t="shared" si="29"/>
        <v>1.4090419806243272E-2</v>
      </c>
      <c r="BC32" s="30">
        <f t="shared" si="30"/>
        <v>2.1076426264800861E-2</v>
      </c>
      <c r="BD32" s="30">
        <f t="shared" si="31"/>
        <v>1.883745963401507E-2</v>
      </c>
      <c r="BE32" s="30">
        <f t="shared" si="32"/>
        <v>1.3013993541442411E-2</v>
      </c>
      <c r="BF32" s="30">
        <f t="shared" si="33"/>
        <v>8.0839612486544674E-3</v>
      </c>
      <c r="BG32" s="30">
        <f t="shared" si="34"/>
        <v>1.2970936490850377E-2</v>
      </c>
      <c r="BH32" s="30">
        <f t="shared" si="35"/>
        <v>1.6372443487621097E-2</v>
      </c>
      <c r="BI32" s="30">
        <f t="shared" si="17"/>
        <v>1.3095238095238096E-2</v>
      </c>
      <c r="BJ32" s="30">
        <f t="shared" si="18"/>
        <v>1.2419354838709677E-2</v>
      </c>
      <c r="BK32" s="30">
        <f t="shared" si="19"/>
        <v>1.8440860215053763E-2</v>
      </c>
      <c r="BL32" s="30">
        <f t="shared" si="20"/>
        <v>1.7434715821812597E-2</v>
      </c>
      <c r="BM32" s="30">
        <f t="shared" si="21"/>
        <v>1.8655913978494625E-2</v>
      </c>
      <c r="BN32" s="30">
        <f t="shared" si="22"/>
        <v>1.9953917050691244E-2</v>
      </c>
      <c r="BO32" s="30">
        <f t="shared" si="23"/>
        <v>2.2726574500768048E-2</v>
      </c>
      <c r="BP32" s="30">
        <f t="shared" si="24"/>
        <v>1.8940092165898616E-2</v>
      </c>
    </row>
    <row r="33" spans="1:68" ht="15" x14ac:dyDescent="0.25">
      <c r="A33" s="19" t="s">
        <v>446</v>
      </c>
      <c r="B33" s="27">
        <v>991</v>
      </c>
      <c r="C33" s="27">
        <v>1661</v>
      </c>
      <c r="D33" s="27">
        <v>1582</v>
      </c>
      <c r="E33" s="27">
        <v>1742</v>
      </c>
      <c r="F33" s="27">
        <v>1763</v>
      </c>
      <c r="G33" s="27">
        <v>1572</v>
      </c>
      <c r="H33" s="27">
        <v>1409</v>
      </c>
      <c r="I33" s="27">
        <v>1776</v>
      </c>
      <c r="J33" s="27">
        <v>1665</v>
      </c>
      <c r="K33" s="27">
        <v>1554</v>
      </c>
      <c r="L33" s="27">
        <v>1476</v>
      </c>
      <c r="M33" s="27">
        <v>1526</v>
      </c>
      <c r="N33" s="27">
        <v>1445</v>
      </c>
      <c r="O33" s="27">
        <v>1548</v>
      </c>
      <c r="P33" s="27">
        <v>1542</v>
      </c>
      <c r="Q33" s="27">
        <v>2181</v>
      </c>
      <c r="R33" s="27">
        <v>1625</v>
      </c>
      <c r="S33" s="27">
        <v>2124</v>
      </c>
      <c r="T33" s="27">
        <v>1965</v>
      </c>
      <c r="U33" s="27">
        <v>2019</v>
      </c>
      <c r="V33" s="27">
        <v>2794</v>
      </c>
      <c r="W33" s="27">
        <v>2399</v>
      </c>
      <c r="X33" s="27">
        <v>2290</v>
      </c>
      <c r="Y33" s="27"/>
      <c r="Z33" s="19" t="s">
        <v>446</v>
      </c>
      <c r="AA33" s="27" t="b">
        <f t="shared" si="16"/>
        <v>1</v>
      </c>
      <c r="AB33"/>
      <c r="AC33" s="19" t="s">
        <v>446</v>
      </c>
      <c r="AD33" s="27">
        <v>108900</v>
      </c>
      <c r="AE33" s="27">
        <v>150000</v>
      </c>
      <c r="AF33" s="32">
        <v>72.599999999999994</v>
      </c>
      <c r="AG33" s="32">
        <v>2.5</v>
      </c>
      <c r="AH33" s="27">
        <v>111300</v>
      </c>
      <c r="AI33" s="27">
        <v>152300</v>
      </c>
      <c r="AJ33" s="32">
        <v>73.099999999999994</v>
      </c>
      <c r="AK33" s="32">
        <v>2.5</v>
      </c>
      <c r="AL33" s="27">
        <v>112400</v>
      </c>
      <c r="AM33" s="27">
        <v>151000</v>
      </c>
      <c r="AN33" s="32">
        <v>74.400000000000006</v>
      </c>
      <c r="AO33" s="32">
        <v>2.6</v>
      </c>
      <c r="AP33"/>
      <c r="AQ33"/>
      <c r="AR33"/>
      <c r="AS33"/>
      <c r="AT33" s="30">
        <f t="shared" si="0"/>
        <v>8.9038634321653189E-3</v>
      </c>
      <c r="AU33" s="30">
        <f t="shared" si="1"/>
        <v>1.4923629829290207E-2</v>
      </c>
      <c r="AV33" s="30">
        <f t="shared" si="2"/>
        <v>1.4213836477987421E-2</v>
      </c>
      <c r="AW33" s="30">
        <f t="shared" si="3"/>
        <v>1.5498220640569394E-2</v>
      </c>
      <c r="AX33" s="30">
        <f t="shared" si="25"/>
        <v>1.5685053380782916E-2</v>
      </c>
      <c r="AY33" s="30">
        <f t="shared" si="26"/>
        <v>1.398576512455516E-2</v>
      </c>
      <c r="AZ33" s="30">
        <f t="shared" si="27"/>
        <v>1.2535587188612099E-2</v>
      </c>
      <c r="BA33" s="30">
        <f t="shared" si="28"/>
        <v>1.5800711743772244E-2</v>
      </c>
      <c r="BB33" s="30">
        <f t="shared" si="29"/>
        <v>1.4813167259786477E-2</v>
      </c>
      <c r="BC33" s="30">
        <f t="shared" si="30"/>
        <v>1.3825622775800711E-2</v>
      </c>
      <c r="BD33" s="30">
        <f t="shared" si="31"/>
        <v>1.3131672597864769E-2</v>
      </c>
      <c r="BE33" s="30">
        <f t="shared" si="32"/>
        <v>1.3576512455516014E-2</v>
      </c>
      <c r="BF33" s="30">
        <f t="shared" si="33"/>
        <v>1.2855871886120996E-2</v>
      </c>
      <c r="BG33" s="30">
        <f t="shared" si="34"/>
        <v>1.3772241992882562E-2</v>
      </c>
      <c r="BH33" s="30">
        <f t="shared" si="35"/>
        <v>1.3718861209964413E-2</v>
      </c>
      <c r="BI33" s="30">
        <f t="shared" si="17"/>
        <v>1.4443708609271523E-2</v>
      </c>
      <c r="BJ33" s="30">
        <f t="shared" si="18"/>
        <v>1.0761589403973509E-2</v>
      </c>
      <c r="BK33" s="30">
        <f t="shared" si="19"/>
        <v>1.4066225165562914E-2</v>
      </c>
      <c r="BL33" s="30">
        <f t="shared" si="20"/>
        <v>1.3013245033112584E-2</v>
      </c>
      <c r="BM33" s="30">
        <f t="shared" si="21"/>
        <v>1.3370860927152318E-2</v>
      </c>
      <c r="BN33" s="30">
        <f t="shared" si="22"/>
        <v>1.8503311258278147E-2</v>
      </c>
      <c r="BO33" s="30">
        <f t="shared" si="23"/>
        <v>1.5887417218543046E-2</v>
      </c>
      <c r="BP33" s="30">
        <f t="shared" si="24"/>
        <v>1.5165562913907285E-2</v>
      </c>
    </row>
    <row r="34" spans="1:68" ht="15" x14ac:dyDescent="0.25">
      <c r="A34" s="19" t="s">
        <v>447</v>
      </c>
      <c r="B34" s="27">
        <v>1723</v>
      </c>
      <c r="C34" s="27">
        <v>1897</v>
      </c>
      <c r="D34" s="27">
        <v>2085</v>
      </c>
      <c r="E34" s="27">
        <v>2016</v>
      </c>
      <c r="F34" s="27">
        <v>1367</v>
      </c>
      <c r="G34" s="27">
        <v>1901</v>
      </c>
      <c r="H34" s="27">
        <v>1758</v>
      </c>
      <c r="I34" s="27">
        <v>1843</v>
      </c>
      <c r="J34" s="27">
        <v>1894</v>
      </c>
      <c r="K34" s="27">
        <v>2083</v>
      </c>
      <c r="L34" s="27">
        <v>2206</v>
      </c>
      <c r="M34" s="27">
        <v>1859</v>
      </c>
      <c r="N34" s="27">
        <v>1590</v>
      </c>
      <c r="O34" s="27">
        <v>1969</v>
      </c>
      <c r="P34" s="27">
        <v>1965</v>
      </c>
      <c r="Q34" s="27">
        <v>2227</v>
      </c>
      <c r="R34" s="27">
        <v>2889</v>
      </c>
      <c r="S34" s="27">
        <v>2940</v>
      </c>
      <c r="T34" s="27">
        <v>2462</v>
      </c>
      <c r="U34" s="27">
        <v>2823</v>
      </c>
      <c r="V34" s="27">
        <v>2682</v>
      </c>
      <c r="W34" s="27">
        <v>3107</v>
      </c>
      <c r="X34" s="27">
        <v>2597</v>
      </c>
      <c r="Y34" s="27"/>
      <c r="Z34" s="19" t="s">
        <v>447</v>
      </c>
      <c r="AA34" s="27" t="b">
        <f t="shared" si="16"/>
        <v>1</v>
      </c>
      <c r="AB34"/>
      <c r="AC34" s="19" t="s">
        <v>447</v>
      </c>
      <c r="AD34" s="27">
        <v>142500</v>
      </c>
      <c r="AE34" s="27">
        <v>179100</v>
      </c>
      <c r="AF34" s="32">
        <v>79.599999999999994</v>
      </c>
      <c r="AG34" s="32">
        <v>2.6</v>
      </c>
      <c r="AH34" s="27">
        <v>143900</v>
      </c>
      <c r="AI34" s="27">
        <v>179600</v>
      </c>
      <c r="AJ34" s="32">
        <v>80.099999999999994</v>
      </c>
      <c r="AK34" s="32">
        <v>2.5</v>
      </c>
      <c r="AL34" s="27">
        <v>138400</v>
      </c>
      <c r="AM34" s="27">
        <v>179200</v>
      </c>
      <c r="AN34" s="32">
        <v>77.2</v>
      </c>
      <c r="AO34" s="32">
        <v>2.6</v>
      </c>
      <c r="AP34"/>
      <c r="AQ34"/>
      <c r="AR34"/>
      <c r="AS34"/>
      <c r="AT34" s="30">
        <f t="shared" si="0"/>
        <v>1.197359277275886E-2</v>
      </c>
      <c r="AU34" s="30">
        <f t="shared" si="1"/>
        <v>1.3182765809589993E-2</v>
      </c>
      <c r="AV34" s="30">
        <f t="shared" si="2"/>
        <v>1.4489228630993745E-2</v>
      </c>
      <c r="AW34" s="30">
        <f t="shared" si="3"/>
        <v>1.4566473988439306E-2</v>
      </c>
      <c r="AX34" s="30">
        <f t="shared" si="25"/>
        <v>9.8771676300578037E-3</v>
      </c>
      <c r="AY34" s="30">
        <f t="shared" si="26"/>
        <v>1.3735549132947977E-2</v>
      </c>
      <c r="AZ34" s="30">
        <f t="shared" si="27"/>
        <v>1.2702312138728324E-2</v>
      </c>
      <c r="BA34" s="30">
        <f t="shared" si="28"/>
        <v>1.3316473988439307E-2</v>
      </c>
      <c r="BB34" s="30">
        <f t="shared" si="29"/>
        <v>1.3684971098265896E-2</v>
      </c>
      <c r="BC34" s="30">
        <f t="shared" si="30"/>
        <v>1.505057803468208E-2</v>
      </c>
      <c r="BD34" s="30">
        <f t="shared" si="31"/>
        <v>1.5939306358381502E-2</v>
      </c>
      <c r="BE34" s="30">
        <f t="shared" si="32"/>
        <v>1.3432080924855492E-2</v>
      </c>
      <c r="BF34" s="30">
        <f t="shared" si="33"/>
        <v>1.1488439306358381E-2</v>
      </c>
      <c r="BG34" s="30">
        <f t="shared" si="34"/>
        <v>1.4226878612716763E-2</v>
      </c>
      <c r="BH34" s="30">
        <f t="shared" si="35"/>
        <v>1.4197976878612717E-2</v>
      </c>
      <c r="BI34" s="30">
        <f t="shared" si="17"/>
        <v>1.2427455357142857E-2</v>
      </c>
      <c r="BJ34" s="30">
        <f t="shared" si="18"/>
        <v>1.6121651785714286E-2</v>
      </c>
      <c r="BK34" s="30">
        <f t="shared" si="19"/>
        <v>1.6406250000000001E-2</v>
      </c>
      <c r="BL34" s="30">
        <f t="shared" si="20"/>
        <v>1.3738839285714287E-2</v>
      </c>
      <c r="BM34" s="30">
        <f t="shared" si="21"/>
        <v>1.5753348214285715E-2</v>
      </c>
      <c r="BN34" s="30">
        <f t="shared" si="22"/>
        <v>1.4966517857142857E-2</v>
      </c>
      <c r="BO34" s="30">
        <f t="shared" si="23"/>
        <v>1.7338169642857143E-2</v>
      </c>
      <c r="BP34" s="30">
        <f t="shared" si="24"/>
        <v>1.44921875E-2</v>
      </c>
    </row>
    <row r="35" spans="1:68" ht="15" x14ac:dyDescent="0.25">
      <c r="A35" s="19" t="s">
        <v>448</v>
      </c>
      <c r="B35" s="27">
        <v>546</v>
      </c>
      <c r="C35" s="27">
        <v>847</v>
      </c>
      <c r="D35" s="27">
        <v>1054</v>
      </c>
      <c r="E35" s="27">
        <v>942</v>
      </c>
      <c r="F35" s="27">
        <v>585</v>
      </c>
      <c r="G35" s="27">
        <v>913</v>
      </c>
      <c r="H35" s="27">
        <v>839</v>
      </c>
      <c r="I35" s="27">
        <v>769</v>
      </c>
      <c r="J35" s="27">
        <v>922</v>
      </c>
      <c r="K35" s="27">
        <v>798</v>
      </c>
      <c r="L35" s="27">
        <v>1004</v>
      </c>
      <c r="M35" s="27">
        <v>883</v>
      </c>
      <c r="N35" s="27">
        <v>563</v>
      </c>
      <c r="O35" s="27">
        <v>897</v>
      </c>
      <c r="P35" s="27">
        <v>757</v>
      </c>
      <c r="Q35" s="27">
        <v>1050</v>
      </c>
      <c r="R35" s="27">
        <v>796</v>
      </c>
      <c r="S35" s="27">
        <v>744</v>
      </c>
      <c r="T35" s="27">
        <v>910</v>
      </c>
      <c r="U35" s="27">
        <v>889</v>
      </c>
      <c r="V35" s="27">
        <v>968</v>
      </c>
      <c r="W35" s="27">
        <v>1200</v>
      </c>
      <c r="X35" s="27">
        <v>1152</v>
      </c>
      <c r="Y35" s="27"/>
      <c r="Z35" s="19" t="s">
        <v>448</v>
      </c>
      <c r="AA35" s="27" t="b">
        <f t="shared" si="16"/>
        <v>1</v>
      </c>
      <c r="AB35"/>
      <c r="AC35" s="19" t="s">
        <v>448</v>
      </c>
      <c r="AD35" s="27">
        <v>106000</v>
      </c>
      <c r="AE35" s="27">
        <v>139600</v>
      </c>
      <c r="AF35" s="32">
        <v>75.900000000000006</v>
      </c>
      <c r="AG35" s="32">
        <v>2.5</v>
      </c>
      <c r="AH35" s="27">
        <v>102100</v>
      </c>
      <c r="AI35" s="27">
        <v>139600</v>
      </c>
      <c r="AJ35" s="32">
        <v>73.099999999999994</v>
      </c>
      <c r="AK35" s="32">
        <v>2.8</v>
      </c>
      <c r="AL35" s="27">
        <v>102100</v>
      </c>
      <c r="AM35" s="27">
        <v>139500</v>
      </c>
      <c r="AN35" s="32">
        <v>73.2</v>
      </c>
      <c r="AO35" s="32">
        <v>3</v>
      </c>
      <c r="AP35"/>
      <c r="AQ35"/>
      <c r="AR35"/>
      <c r="AS35"/>
      <c r="AT35" s="30">
        <f t="shared" si="0"/>
        <v>5.3476983349657198E-3</v>
      </c>
      <c r="AU35" s="30">
        <f t="shared" si="1"/>
        <v>8.2957884427032318E-3</v>
      </c>
      <c r="AV35" s="30">
        <f t="shared" si="2"/>
        <v>1.0323212536728698E-2</v>
      </c>
      <c r="AW35" s="30">
        <f t="shared" si="3"/>
        <v>9.2262487757100876E-3</v>
      </c>
      <c r="AX35" s="30">
        <f t="shared" si="25"/>
        <v>5.7296767874632712E-3</v>
      </c>
      <c r="AY35" s="30">
        <f t="shared" si="26"/>
        <v>8.9422135161606273E-3</v>
      </c>
      <c r="AZ35" s="30">
        <f t="shared" si="27"/>
        <v>8.2174338883447603E-3</v>
      </c>
      <c r="BA35" s="30">
        <f t="shared" si="28"/>
        <v>7.531831537708129E-3</v>
      </c>
      <c r="BB35" s="30">
        <f t="shared" si="29"/>
        <v>9.0303623898139087E-3</v>
      </c>
      <c r="BC35" s="30">
        <f t="shared" si="30"/>
        <v>7.815866797257591E-3</v>
      </c>
      <c r="BD35" s="30">
        <f t="shared" si="31"/>
        <v>9.8334965719882473E-3</v>
      </c>
      <c r="BE35" s="30">
        <f t="shared" si="32"/>
        <v>8.6483839373163573E-3</v>
      </c>
      <c r="BF35" s="30">
        <f t="shared" si="33"/>
        <v>5.5142017629774727E-3</v>
      </c>
      <c r="BG35" s="30">
        <f t="shared" si="34"/>
        <v>8.7855044074436825E-3</v>
      </c>
      <c r="BH35" s="30">
        <f t="shared" si="35"/>
        <v>7.4142997061704208E-3</v>
      </c>
      <c r="BI35" s="30">
        <f t="shared" si="17"/>
        <v>7.526881720430108E-3</v>
      </c>
      <c r="BJ35" s="30">
        <f t="shared" si="18"/>
        <v>5.7060931899641579E-3</v>
      </c>
      <c r="BK35" s="30">
        <f t="shared" si="19"/>
        <v>5.3333333333333332E-3</v>
      </c>
      <c r="BL35" s="30">
        <f t="shared" si="20"/>
        <v>6.523297491039427E-3</v>
      </c>
      <c r="BM35" s="30">
        <f t="shared" si="21"/>
        <v>6.372759856630824E-3</v>
      </c>
      <c r="BN35" s="30">
        <f t="shared" si="22"/>
        <v>6.9390681003584226E-3</v>
      </c>
      <c r="BO35" s="30">
        <f t="shared" si="23"/>
        <v>8.6021505376344086E-3</v>
      </c>
      <c r="BP35" s="30">
        <f t="shared" si="24"/>
        <v>8.2580645161290326E-3</v>
      </c>
    </row>
    <row r="36" spans="1:68" ht="15" x14ac:dyDescent="0.25">
      <c r="A36" s="19" t="s">
        <v>449</v>
      </c>
      <c r="B36" s="27">
        <v>2090</v>
      </c>
      <c r="C36" s="27">
        <v>1914</v>
      </c>
      <c r="D36" s="27">
        <v>2659</v>
      </c>
      <c r="E36" s="27">
        <v>2082</v>
      </c>
      <c r="F36" s="27">
        <v>2267</v>
      </c>
      <c r="G36" s="27">
        <v>2145</v>
      </c>
      <c r="H36" s="27">
        <v>2293</v>
      </c>
      <c r="I36" s="27">
        <v>2136</v>
      </c>
      <c r="J36" s="27">
        <v>2776</v>
      </c>
      <c r="K36" s="27">
        <v>2502</v>
      </c>
      <c r="L36" s="27">
        <v>2954</v>
      </c>
      <c r="M36" s="27">
        <v>2551</v>
      </c>
      <c r="N36" s="27">
        <v>1799</v>
      </c>
      <c r="O36" s="27">
        <v>2376</v>
      </c>
      <c r="P36" s="27">
        <v>2544</v>
      </c>
      <c r="Q36" s="27">
        <v>3529</v>
      </c>
      <c r="R36" s="27">
        <v>2579</v>
      </c>
      <c r="S36" s="27">
        <v>4013</v>
      </c>
      <c r="T36" s="27">
        <v>2501</v>
      </c>
      <c r="U36" s="27">
        <v>3323</v>
      </c>
      <c r="V36" s="27">
        <v>3108</v>
      </c>
      <c r="W36" s="27">
        <v>3041</v>
      </c>
      <c r="X36" s="27">
        <v>3408</v>
      </c>
      <c r="Y36" s="27"/>
      <c r="Z36" s="19" t="s">
        <v>449</v>
      </c>
      <c r="AA36" s="27" t="b">
        <f t="shared" si="16"/>
        <v>1</v>
      </c>
      <c r="AB36"/>
      <c r="AC36" s="19" t="s">
        <v>449</v>
      </c>
      <c r="AD36" s="27">
        <v>106200</v>
      </c>
      <c r="AE36" s="27">
        <v>137600</v>
      </c>
      <c r="AF36" s="32">
        <v>77.2</v>
      </c>
      <c r="AG36" s="32">
        <v>2.4</v>
      </c>
      <c r="AH36" s="27">
        <v>108100</v>
      </c>
      <c r="AI36" s="27">
        <v>138900</v>
      </c>
      <c r="AJ36" s="32">
        <v>77.8</v>
      </c>
      <c r="AK36" s="32">
        <v>2.6</v>
      </c>
      <c r="AL36" s="27">
        <v>107400</v>
      </c>
      <c r="AM36" s="27">
        <v>137700</v>
      </c>
      <c r="AN36" s="32">
        <v>78</v>
      </c>
      <c r="AO36" s="32">
        <v>2.6</v>
      </c>
      <c r="AP36"/>
      <c r="AQ36"/>
      <c r="AR36"/>
      <c r="AS36"/>
      <c r="AT36" s="30">
        <f t="shared" si="0"/>
        <v>1.9333950046253469E-2</v>
      </c>
      <c r="AU36" s="30">
        <f t="shared" si="1"/>
        <v>1.7705827937095284E-2</v>
      </c>
      <c r="AV36" s="30">
        <f t="shared" si="2"/>
        <v>2.4597594819611469E-2</v>
      </c>
      <c r="AW36" s="30">
        <f t="shared" si="3"/>
        <v>1.9385474860335195E-2</v>
      </c>
      <c r="AX36" s="30">
        <f t="shared" si="25"/>
        <v>2.1108007448789573E-2</v>
      </c>
      <c r="AY36" s="30">
        <f t="shared" si="26"/>
        <v>1.9972067039106145E-2</v>
      </c>
      <c r="AZ36" s="30">
        <f t="shared" si="27"/>
        <v>2.1350093109869645E-2</v>
      </c>
      <c r="BA36" s="30">
        <f t="shared" si="28"/>
        <v>1.9888268156424582E-2</v>
      </c>
      <c r="BB36" s="30">
        <f t="shared" si="29"/>
        <v>2.5847299813780259E-2</v>
      </c>
      <c r="BC36" s="30">
        <f t="shared" si="30"/>
        <v>2.3296089385474859E-2</v>
      </c>
      <c r="BD36" s="30">
        <f t="shared" si="31"/>
        <v>2.750465549348231E-2</v>
      </c>
      <c r="BE36" s="30">
        <f t="shared" si="32"/>
        <v>2.3752327746741155E-2</v>
      </c>
      <c r="BF36" s="30">
        <f t="shared" si="33"/>
        <v>1.6750465549348229E-2</v>
      </c>
      <c r="BG36" s="30">
        <f t="shared" si="34"/>
        <v>2.212290502793296E-2</v>
      </c>
      <c r="BH36" s="30">
        <f t="shared" si="35"/>
        <v>2.3687150837988828E-2</v>
      </c>
      <c r="BI36" s="30">
        <f t="shared" si="17"/>
        <v>2.5628177196804647E-2</v>
      </c>
      <c r="BJ36" s="30">
        <f t="shared" si="18"/>
        <v>1.8729121278140887E-2</v>
      </c>
      <c r="BK36" s="30">
        <f t="shared" si="19"/>
        <v>2.9143064633260711E-2</v>
      </c>
      <c r="BL36" s="30">
        <f t="shared" si="20"/>
        <v>1.8162672476397967E-2</v>
      </c>
      <c r="BM36" s="30">
        <f t="shared" si="21"/>
        <v>2.4132171387073346E-2</v>
      </c>
      <c r="BN36" s="30">
        <f t="shared" si="22"/>
        <v>2.2570806100217864E-2</v>
      </c>
      <c r="BO36" s="30">
        <f t="shared" si="23"/>
        <v>2.2084241103848948E-2</v>
      </c>
      <c r="BP36" s="30">
        <f t="shared" si="24"/>
        <v>2.4749455337690632E-2</v>
      </c>
    </row>
    <row r="37" spans="1:68" ht="15" x14ac:dyDescent="0.25">
      <c r="A37" s="19" t="s">
        <v>450</v>
      </c>
      <c r="B37" s="27">
        <v>946</v>
      </c>
      <c r="C37" s="27">
        <v>1464</v>
      </c>
      <c r="D37" s="27">
        <v>1180</v>
      </c>
      <c r="E37" s="27">
        <v>1253</v>
      </c>
      <c r="F37" s="27">
        <v>1186</v>
      </c>
      <c r="G37" s="27">
        <v>1378</v>
      </c>
      <c r="H37" s="27">
        <v>1436</v>
      </c>
      <c r="I37" s="27">
        <v>1768</v>
      </c>
      <c r="J37" s="27">
        <v>1769</v>
      </c>
      <c r="K37" s="27">
        <v>1789</v>
      </c>
      <c r="L37" s="27">
        <v>1999</v>
      </c>
      <c r="M37" s="27">
        <v>1656</v>
      </c>
      <c r="N37" s="27">
        <v>1147</v>
      </c>
      <c r="O37" s="27">
        <v>1379</v>
      </c>
      <c r="P37" s="27">
        <v>1835</v>
      </c>
      <c r="Q37" s="27">
        <v>2107</v>
      </c>
      <c r="R37" s="27">
        <v>1698</v>
      </c>
      <c r="S37" s="27">
        <v>1779</v>
      </c>
      <c r="T37" s="27">
        <v>1998</v>
      </c>
      <c r="U37" s="27">
        <v>2445</v>
      </c>
      <c r="V37" s="27">
        <v>2347</v>
      </c>
      <c r="W37" s="27">
        <v>3377</v>
      </c>
      <c r="X37" s="27">
        <v>1886</v>
      </c>
      <c r="Y37" s="27"/>
      <c r="Z37" s="19" t="s">
        <v>450</v>
      </c>
      <c r="AA37" s="27" t="b">
        <f t="shared" si="16"/>
        <v>1</v>
      </c>
      <c r="AB37"/>
      <c r="AC37" s="19" t="s">
        <v>450</v>
      </c>
      <c r="AD37" s="27">
        <v>154800</v>
      </c>
      <c r="AE37" s="27">
        <v>201200</v>
      </c>
      <c r="AF37" s="32">
        <v>76.900000000000006</v>
      </c>
      <c r="AG37" s="32">
        <v>2.4</v>
      </c>
      <c r="AH37" s="27">
        <v>150600</v>
      </c>
      <c r="AI37" s="27">
        <v>198600</v>
      </c>
      <c r="AJ37" s="32">
        <v>75.8</v>
      </c>
      <c r="AK37" s="32">
        <v>2.6</v>
      </c>
      <c r="AL37" s="27">
        <v>152300</v>
      </c>
      <c r="AM37" s="27">
        <v>197800</v>
      </c>
      <c r="AN37" s="32">
        <v>77</v>
      </c>
      <c r="AO37" s="32">
        <v>2.6</v>
      </c>
      <c r="AP37"/>
      <c r="AQ37"/>
      <c r="AR37"/>
      <c r="AS37"/>
      <c r="AT37" s="30">
        <f t="shared" si="0"/>
        <v>6.2815405046480746E-3</v>
      </c>
      <c r="AU37" s="30">
        <f t="shared" si="1"/>
        <v>9.7211155378486049E-3</v>
      </c>
      <c r="AV37" s="30">
        <f t="shared" si="2"/>
        <v>7.8353253652058436E-3</v>
      </c>
      <c r="AW37" s="30">
        <f t="shared" si="3"/>
        <v>8.2271831910702559E-3</v>
      </c>
      <c r="AX37" s="30">
        <f t="shared" si="25"/>
        <v>7.7872619829284307E-3</v>
      </c>
      <c r="AY37" s="30">
        <f t="shared" si="26"/>
        <v>9.0479317137229145E-3</v>
      </c>
      <c r="AZ37" s="30">
        <f t="shared" si="27"/>
        <v>9.4287590282337488E-3</v>
      </c>
      <c r="BA37" s="30">
        <f t="shared" si="28"/>
        <v>1.1608667104399213E-2</v>
      </c>
      <c r="BB37" s="30">
        <f t="shared" si="29"/>
        <v>1.1615233092580434E-2</v>
      </c>
      <c r="BC37" s="30">
        <f t="shared" si="30"/>
        <v>1.1746552856204859E-2</v>
      </c>
      <c r="BD37" s="30">
        <f t="shared" si="31"/>
        <v>1.3125410374261326E-2</v>
      </c>
      <c r="BE37" s="30">
        <f t="shared" si="32"/>
        <v>1.087327642810243E-2</v>
      </c>
      <c r="BF37" s="30">
        <f t="shared" si="33"/>
        <v>7.5311884438608008E-3</v>
      </c>
      <c r="BG37" s="30">
        <f t="shared" si="34"/>
        <v>9.0544977019041371E-3</v>
      </c>
      <c r="BH37" s="30">
        <f t="shared" si="35"/>
        <v>1.2048588312541037E-2</v>
      </c>
      <c r="BI37" s="30">
        <f t="shared" si="17"/>
        <v>1.0652173913043479E-2</v>
      </c>
      <c r="BJ37" s="30">
        <f t="shared" si="18"/>
        <v>8.5844287158746216E-3</v>
      </c>
      <c r="BK37" s="30">
        <f t="shared" si="19"/>
        <v>8.9939332659251768E-3</v>
      </c>
      <c r="BL37" s="30">
        <f t="shared" si="20"/>
        <v>1.0101112234580384E-2</v>
      </c>
      <c r="BM37" s="30">
        <f t="shared" si="21"/>
        <v>1.2360970677451972E-2</v>
      </c>
      <c r="BN37" s="30">
        <f t="shared" si="22"/>
        <v>1.1865520728008089E-2</v>
      </c>
      <c r="BO37" s="30">
        <f t="shared" si="23"/>
        <v>1.7072800808897878E-2</v>
      </c>
      <c r="BP37" s="30">
        <f t="shared" si="24"/>
        <v>9.5348837209302331E-3</v>
      </c>
    </row>
    <row r="38" spans="1:68" ht="15" x14ac:dyDescent="0.25">
      <c r="A38" s="19" t="s">
        <v>451</v>
      </c>
      <c r="B38" s="27">
        <v>4059</v>
      </c>
      <c r="C38" s="27">
        <v>6600</v>
      </c>
      <c r="D38" s="27">
        <v>5746</v>
      </c>
      <c r="E38" s="27">
        <v>6148</v>
      </c>
      <c r="F38" s="27">
        <v>5814</v>
      </c>
      <c r="G38" s="27">
        <v>5549</v>
      </c>
      <c r="H38" s="27">
        <v>6126</v>
      </c>
      <c r="I38" s="27">
        <v>7481</v>
      </c>
      <c r="J38" s="27">
        <v>7396</v>
      </c>
      <c r="K38" s="27">
        <v>8476</v>
      </c>
      <c r="L38" s="27">
        <v>7631</v>
      </c>
      <c r="M38" s="27">
        <v>6612</v>
      </c>
      <c r="N38" s="27">
        <v>4423</v>
      </c>
      <c r="O38" s="27">
        <v>7506</v>
      </c>
      <c r="P38" s="27">
        <v>7162</v>
      </c>
      <c r="Q38" s="27">
        <v>7001</v>
      </c>
      <c r="R38" s="27">
        <v>6989</v>
      </c>
      <c r="S38" s="27">
        <v>7289</v>
      </c>
      <c r="T38" s="27">
        <v>8574</v>
      </c>
      <c r="U38" s="27">
        <v>8397</v>
      </c>
      <c r="V38" s="27">
        <v>8479</v>
      </c>
      <c r="W38" s="27">
        <v>9606</v>
      </c>
      <c r="X38" s="27">
        <v>9373</v>
      </c>
      <c r="Y38" s="27"/>
      <c r="Z38" s="19" t="s">
        <v>451</v>
      </c>
      <c r="AA38" s="27" t="b">
        <f t="shared" si="16"/>
        <v>1</v>
      </c>
      <c r="AB38"/>
      <c r="AC38" s="19" t="s">
        <v>451</v>
      </c>
      <c r="AD38" s="27">
        <v>549800</v>
      </c>
      <c r="AE38" s="27">
        <v>737400</v>
      </c>
      <c r="AF38" s="32">
        <v>74.599999999999994</v>
      </c>
      <c r="AG38" s="32">
        <v>1.9</v>
      </c>
      <c r="AH38" s="27">
        <v>569100</v>
      </c>
      <c r="AI38" s="27">
        <v>737400</v>
      </c>
      <c r="AJ38" s="32">
        <v>77.2</v>
      </c>
      <c r="AK38" s="32">
        <v>1.8</v>
      </c>
      <c r="AL38" s="27">
        <v>572100</v>
      </c>
      <c r="AM38" s="27">
        <v>733800</v>
      </c>
      <c r="AN38" s="32">
        <v>78</v>
      </c>
      <c r="AO38" s="32">
        <v>1.9</v>
      </c>
      <c r="AP38"/>
      <c r="AQ38"/>
      <c r="AR38"/>
      <c r="AS38"/>
      <c r="AT38" s="30">
        <f t="shared" si="0"/>
        <v>7.1323141802846603E-3</v>
      </c>
      <c r="AU38" s="30">
        <f t="shared" si="1"/>
        <v>1.1597258829731154E-2</v>
      </c>
      <c r="AV38" s="30">
        <f t="shared" si="2"/>
        <v>1.0096643823581093E-2</v>
      </c>
      <c r="AW38" s="30">
        <f t="shared" si="3"/>
        <v>1.074637301171124E-2</v>
      </c>
      <c r="AX38" s="30">
        <f t="shared" si="25"/>
        <v>1.016255899318301E-2</v>
      </c>
      <c r="AY38" s="30">
        <f t="shared" si="26"/>
        <v>9.6993532599195936E-3</v>
      </c>
      <c r="AZ38" s="30">
        <f t="shared" si="27"/>
        <v>1.070791819611956E-2</v>
      </c>
      <c r="BA38" s="30">
        <f t="shared" si="28"/>
        <v>1.3076385247334382E-2</v>
      </c>
      <c r="BB38" s="30">
        <f t="shared" si="29"/>
        <v>1.2927809823457438E-2</v>
      </c>
      <c r="BC38" s="30">
        <f t="shared" si="30"/>
        <v>1.4815591679776263E-2</v>
      </c>
      <c r="BD38" s="30">
        <f t="shared" si="31"/>
        <v>1.3338577171823109E-2</v>
      </c>
      <c r="BE38" s="30">
        <f t="shared" si="32"/>
        <v>1.1557420031463031E-2</v>
      </c>
      <c r="BF38" s="30">
        <f t="shared" si="33"/>
        <v>7.7311658800908933E-3</v>
      </c>
      <c r="BG38" s="30">
        <f t="shared" si="34"/>
        <v>1.3120083901415837E-2</v>
      </c>
      <c r="BH38" s="30">
        <f t="shared" si="35"/>
        <v>1.2518790421255026E-2</v>
      </c>
      <c r="BI38" s="30">
        <f t="shared" si="17"/>
        <v>9.5407467974925053E-3</v>
      </c>
      <c r="BJ38" s="30">
        <f t="shared" si="18"/>
        <v>9.5243935677296263E-3</v>
      </c>
      <c r="BK38" s="30">
        <f t="shared" si="19"/>
        <v>9.9332243118015803E-3</v>
      </c>
      <c r="BL38" s="30">
        <f t="shared" si="20"/>
        <v>1.1684382665576452E-2</v>
      </c>
      <c r="BM38" s="30">
        <f t="shared" si="21"/>
        <v>1.1443172526573998E-2</v>
      </c>
      <c r="BN38" s="30">
        <f t="shared" si="22"/>
        <v>1.1554919596620333E-2</v>
      </c>
      <c r="BO38" s="30">
        <f t="shared" si="23"/>
        <v>1.3090760425183973E-2</v>
      </c>
      <c r="BP38" s="30">
        <f t="shared" si="24"/>
        <v>1.2773235213954756E-2</v>
      </c>
    </row>
    <row r="39" spans="1:68" ht="15" x14ac:dyDescent="0.25">
      <c r="A39" s="19" t="s">
        <v>452</v>
      </c>
      <c r="B39" s="27">
        <v>393</v>
      </c>
      <c r="C39" s="27">
        <v>661</v>
      </c>
      <c r="D39" s="27">
        <v>574</v>
      </c>
      <c r="E39" s="27">
        <v>651</v>
      </c>
      <c r="F39" s="27">
        <v>622</v>
      </c>
      <c r="G39" s="27">
        <v>971</v>
      </c>
      <c r="H39" s="27">
        <v>959</v>
      </c>
      <c r="I39" s="27">
        <v>1492</v>
      </c>
      <c r="J39" s="27">
        <v>1573</v>
      </c>
      <c r="K39" s="27">
        <v>1013</v>
      </c>
      <c r="L39" s="27">
        <v>1238</v>
      </c>
      <c r="M39" s="27">
        <v>737</v>
      </c>
      <c r="N39" s="27">
        <v>445</v>
      </c>
      <c r="O39" s="27">
        <v>854</v>
      </c>
      <c r="P39" s="27">
        <v>983</v>
      </c>
      <c r="Q39" s="27">
        <v>2215</v>
      </c>
      <c r="R39" s="27">
        <v>987</v>
      </c>
      <c r="S39" s="27">
        <v>963</v>
      </c>
      <c r="T39" s="27">
        <v>1214</v>
      </c>
      <c r="U39" s="27">
        <v>1269</v>
      </c>
      <c r="V39" s="27">
        <v>931</v>
      </c>
      <c r="W39" s="27">
        <v>1117</v>
      </c>
      <c r="X39" s="27">
        <v>1022</v>
      </c>
      <c r="Y39" s="27"/>
      <c r="Z39" s="19" t="s">
        <v>452</v>
      </c>
      <c r="AA39" s="27" t="b">
        <f t="shared" si="16"/>
        <v>1</v>
      </c>
      <c r="AB39"/>
      <c r="AC39" s="19" t="s">
        <v>452</v>
      </c>
      <c r="AD39" s="27">
        <v>66300</v>
      </c>
      <c r="AE39" s="27">
        <v>95800</v>
      </c>
      <c r="AF39" s="32">
        <v>69.2</v>
      </c>
      <c r="AG39" s="32">
        <v>2.7</v>
      </c>
      <c r="AH39" s="27">
        <v>67300</v>
      </c>
      <c r="AI39" s="27">
        <v>95100</v>
      </c>
      <c r="AJ39" s="32">
        <v>70.8</v>
      </c>
      <c r="AK39" s="32">
        <v>2.7</v>
      </c>
      <c r="AL39" s="27">
        <v>70300</v>
      </c>
      <c r="AM39" s="27">
        <v>95000</v>
      </c>
      <c r="AN39" s="32">
        <v>74</v>
      </c>
      <c r="AO39" s="32">
        <v>2.6</v>
      </c>
      <c r="AP39"/>
      <c r="AQ39"/>
      <c r="AR39"/>
      <c r="AS39"/>
      <c r="AT39" s="30">
        <f t="shared" si="0"/>
        <v>5.8395245170876674E-3</v>
      </c>
      <c r="AU39" s="30">
        <f t="shared" si="1"/>
        <v>9.8216939078751859E-3</v>
      </c>
      <c r="AV39" s="30">
        <f t="shared" si="2"/>
        <v>8.5289747399702829E-3</v>
      </c>
      <c r="AW39" s="30">
        <f t="shared" si="3"/>
        <v>9.2603129445234713E-3</v>
      </c>
      <c r="AX39" s="30">
        <f t="shared" si="25"/>
        <v>8.8477951635846375E-3</v>
      </c>
      <c r="AY39" s="30">
        <f t="shared" si="26"/>
        <v>1.3812233285917496E-2</v>
      </c>
      <c r="AZ39" s="30">
        <f t="shared" si="27"/>
        <v>1.3641536273115221E-2</v>
      </c>
      <c r="BA39" s="30">
        <f t="shared" si="28"/>
        <v>2.1223328591749645E-2</v>
      </c>
      <c r="BB39" s="30">
        <f t="shared" si="29"/>
        <v>2.2375533428165006E-2</v>
      </c>
      <c r="BC39" s="30">
        <f t="shared" si="30"/>
        <v>1.4409672830725462E-2</v>
      </c>
      <c r="BD39" s="30">
        <f t="shared" si="31"/>
        <v>1.7610241820768136E-2</v>
      </c>
      <c r="BE39" s="30">
        <f t="shared" si="32"/>
        <v>1.0483641536273115E-2</v>
      </c>
      <c r="BF39" s="30">
        <f t="shared" si="33"/>
        <v>6.3300142247510668E-3</v>
      </c>
      <c r="BG39" s="30">
        <f t="shared" si="34"/>
        <v>1.2147937411095306E-2</v>
      </c>
      <c r="BH39" s="30">
        <f t="shared" si="35"/>
        <v>1.3982930298719772E-2</v>
      </c>
      <c r="BI39" s="30">
        <f t="shared" si="17"/>
        <v>2.331578947368421E-2</v>
      </c>
      <c r="BJ39" s="30">
        <f t="shared" si="18"/>
        <v>1.0389473684210527E-2</v>
      </c>
      <c r="BK39" s="30">
        <f t="shared" si="19"/>
        <v>1.0136842105263158E-2</v>
      </c>
      <c r="BL39" s="30">
        <f t="shared" si="20"/>
        <v>1.2778947368421053E-2</v>
      </c>
      <c r="BM39" s="30">
        <f t="shared" si="21"/>
        <v>1.3357894736842105E-2</v>
      </c>
      <c r="BN39" s="30">
        <f t="shared" si="22"/>
        <v>9.7999999999999997E-3</v>
      </c>
      <c r="BO39" s="30">
        <f t="shared" si="23"/>
        <v>1.1757894736842106E-2</v>
      </c>
      <c r="BP39" s="30">
        <f t="shared" si="24"/>
        <v>1.0757894736842105E-2</v>
      </c>
    </row>
    <row r="40" spans="1:68" ht="15" x14ac:dyDescent="0.25">
      <c r="A40" s="19" t="s">
        <v>453</v>
      </c>
      <c r="B40" s="27">
        <v>2807</v>
      </c>
      <c r="C40" s="27">
        <v>2622</v>
      </c>
      <c r="D40" s="27">
        <v>3157</v>
      </c>
      <c r="E40" s="27">
        <v>3092</v>
      </c>
      <c r="F40" s="27">
        <v>2643</v>
      </c>
      <c r="G40" s="27">
        <v>3195</v>
      </c>
      <c r="H40" s="27">
        <v>3801</v>
      </c>
      <c r="I40" s="27">
        <v>2883</v>
      </c>
      <c r="J40" s="27">
        <v>3709</v>
      </c>
      <c r="K40" s="27">
        <v>3658</v>
      </c>
      <c r="L40" s="27">
        <v>3513</v>
      </c>
      <c r="M40" s="27">
        <v>2770</v>
      </c>
      <c r="N40" s="27">
        <v>5031</v>
      </c>
      <c r="O40" s="27">
        <v>3221</v>
      </c>
      <c r="P40" s="27">
        <v>3324</v>
      </c>
      <c r="Q40" s="27">
        <v>5000</v>
      </c>
      <c r="R40" s="27">
        <v>3182</v>
      </c>
      <c r="S40" s="27">
        <v>3645</v>
      </c>
      <c r="T40" s="27">
        <v>4144</v>
      </c>
      <c r="U40" s="27">
        <v>4654</v>
      </c>
      <c r="V40" s="27">
        <v>4333</v>
      </c>
      <c r="W40" s="27">
        <v>4327</v>
      </c>
      <c r="X40" s="27">
        <v>3765</v>
      </c>
      <c r="Y40" s="27"/>
      <c r="Z40" s="19" t="s">
        <v>453</v>
      </c>
      <c r="AA40" s="27" t="b">
        <f t="shared" si="16"/>
        <v>1</v>
      </c>
      <c r="AB40"/>
      <c r="AC40" s="19" t="s">
        <v>453</v>
      </c>
      <c r="AD40" s="27">
        <v>207600</v>
      </c>
      <c r="AE40" s="27">
        <v>300800</v>
      </c>
      <c r="AF40" s="32">
        <v>69</v>
      </c>
      <c r="AG40" s="32">
        <v>2.6</v>
      </c>
      <c r="AH40" s="27">
        <v>207200</v>
      </c>
      <c r="AI40" s="27">
        <v>304000</v>
      </c>
      <c r="AJ40" s="32">
        <v>68.2</v>
      </c>
      <c r="AK40" s="32">
        <v>2.6</v>
      </c>
      <c r="AL40" s="27">
        <v>203100</v>
      </c>
      <c r="AM40" s="27">
        <v>301400</v>
      </c>
      <c r="AN40" s="32">
        <v>67.400000000000006</v>
      </c>
      <c r="AO40" s="32">
        <v>2.8</v>
      </c>
      <c r="AP40"/>
      <c r="AQ40"/>
      <c r="AR40"/>
      <c r="AS40"/>
      <c r="AT40" s="30">
        <f t="shared" si="0"/>
        <v>1.3547297297297298E-2</v>
      </c>
      <c r="AU40" s="30">
        <f t="shared" si="1"/>
        <v>1.2654440154440155E-2</v>
      </c>
      <c r="AV40" s="30">
        <f t="shared" si="2"/>
        <v>1.5236486486486487E-2</v>
      </c>
      <c r="AW40" s="30">
        <f t="shared" si="3"/>
        <v>1.5224027572624322E-2</v>
      </c>
      <c r="AX40" s="30">
        <f t="shared" si="25"/>
        <v>1.3013293943870016E-2</v>
      </c>
      <c r="AY40" s="30">
        <f t="shared" si="26"/>
        <v>1.5731166912850814E-2</v>
      </c>
      <c r="AZ40" s="30">
        <f t="shared" si="27"/>
        <v>1.8714918759231907E-2</v>
      </c>
      <c r="BA40" s="30">
        <f t="shared" si="28"/>
        <v>1.4194977843426883E-2</v>
      </c>
      <c r="BB40" s="30">
        <f t="shared" si="29"/>
        <v>1.8261939931068439E-2</v>
      </c>
      <c r="BC40" s="30">
        <f t="shared" si="30"/>
        <v>1.8010832102412604E-2</v>
      </c>
      <c r="BD40" s="30">
        <f t="shared" si="31"/>
        <v>1.7296898079763662E-2</v>
      </c>
      <c r="BE40" s="30">
        <f t="shared" si="32"/>
        <v>1.3638601674052191E-2</v>
      </c>
      <c r="BF40" s="30">
        <f t="shared" si="33"/>
        <v>2.4771048744460858E-2</v>
      </c>
      <c r="BG40" s="30">
        <f t="shared" si="34"/>
        <v>1.5859182668636139E-2</v>
      </c>
      <c r="BH40" s="30">
        <f t="shared" si="35"/>
        <v>1.6366322008862629E-2</v>
      </c>
      <c r="BI40" s="30">
        <f t="shared" si="17"/>
        <v>1.6589250165892501E-2</v>
      </c>
      <c r="BJ40" s="30">
        <f t="shared" si="18"/>
        <v>1.0557398805573989E-2</v>
      </c>
      <c r="BK40" s="30">
        <f t="shared" si="19"/>
        <v>1.2093563370935635E-2</v>
      </c>
      <c r="BL40" s="30">
        <f t="shared" si="20"/>
        <v>1.3749170537491705E-2</v>
      </c>
      <c r="BM40" s="30">
        <f t="shared" si="21"/>
        <v>1.5441274054412741E-2</v>
      </c>
      <c r="BN40" s="30">
        <f t="shared" si="22"/>
        <v>1.4376244193762442E-2</v>
      </c>
      <c r="BO40" s="30">
        <f t="shared" si="23"/>
        <v>1.4356337093563371E-2</v>
      </c>
      <c r="BP40" s="30">
        <f t="shared" si="24"/>
        <v>1.2491705374917055E-2</v>
      </c>
    </row>
    <row r="41" spans="1:68" ht="15" x14ac:dyDescent="0.25">
      <c r="A41" s="19" t="s">
        <v>454</v>
      </c>
      <c r="B41" s="27">
        <v>578</v>
      </c>
      <c r="C41" s="27">
        <v>836</v>
      </c>
      <c r="D41" s="27">
        <v>1000</v>
      </c>
      <c r="E41" s="27">
        <v>1040</v>
      </c>
      <c r="F41" s="27">
        <v>939</v>
      </c>
      <c r="G41" s="27">
        <v>619</v>
      </c>
      <c r="H41" s="27">
        <v>919</v>
      </c>
      <c r="I41" s="27">
        <v>919</v>
      </c>
      <c r="J41" s="27">
        <v>981</v>
      </c>
      <c r="K41" s="27">
        <v>1000</v>
      </c>
      <c r="L41" s="27">
        <v>1011</v>
      </c>
      <c r="M41" s="27">
        <v>866</v>
      </c>
      <c r="N41" s="27">
        <v>950</v>
      </c>
      <c r="O41" s="27">
        <v>966</v>
      </c>
      <c r="P41" s="27">
        <v>1055</v>
      </c>
      <c r="Q41" s="27">
        <v>1302</v>
      </c>
      <c r="R41" s="27">
        <v>1179</v>
      </c>
      <c r="S41" s="27">
        <v>1229</v>
      </c>
      <c r="T41" s="27">
        <v>1348</v>
      </c>
      <c r="U41" s="27">
        <v>1664</v>
      </c>
      <c r="V41" s="27">
        <v>1527</v>
      </c>
      <c r="W41" s="27">
        <v>1942</v>
      </c>
      <c r="X41" s="27">
        <v>1545</v>
      </c>
      <c r="Y41" s="27"/>
      <c r="Z41" s="19" t="s">
        <v>454</v>
      </c>
      <c r="AA41" s="27" t="b">
        <f t="shared" si="16"/>
        <v>1</v>
      </c>
      <c r="AB41"/>
      <c r="AC41" s="19" t="s">
        <v>454</v>
      </c>
      <c r="AD41" s="27">
        <v>125700</v>
      </c>
      <c r="AE41" s="27">
        <v>168200</v>
      </c>
      <c r="AF41" s="32">
        <v>74.8</v>
      </c>
      <c r="AG41" s="32">
        <v>2.7</v>
      </c>
      <c r="AH41" s="27">
        <v>131600</v>
      </c>
      <c r="AI41" s="27">
        <v>168300</v>
      </c>
      <c r="AJ41" s="32">
        <v>78.2</v>
      </c>
      <c r="AK41" s="32">
        <v>2.6</v>
      </c>
      <c r="AL41" s="27">
        <v>126900</v>
      </c>
      <c r="AM41" s="27">
        <v>166900</v>
      </c>
      <c r="AN41" s="32">
        <v>76</v>
      </c>
      <c r="AO41" s="32">
        <v>2.8</v>
      </c>
      <c r="AP41"/>
      <c r="AQ41"/>
      <c r="AR41"/>
      <c r="AS41"/>
      <c r="AT41" s="30">
        <f t="shared" si="0"/>
        <v>4.3920972644376898E-3</v>
      </c>
      <c r="AU41" s="30">
        <f t="shared" si="1"/>
        <v>6.3525835866261402E-3</v>
      </c>
      <c r="AV41" s="30">
        <f t="shared" si="2"/>
        <v>7.5987841945288756E-3</v>
      </c>
      <c r="AW41" s="30">
        <f t="shared" ref="AW41:AW66" si="36">E41/$AL41</f>
        <v>8.1954294720252164E-3</v>
      </c>
      <c r="AX41" s="30">
        <f t="shared" si="25"/>
        <v>7.3995271867612292E-3</v>
      </c>
      <c r="AY41" s="30">
        <f t="shared" si="26"/>
        <v>4.8778565799842393E-3</v>
      </c>
      <c r="AZ41" s="30">
        <f t="shared" si="27"/>
        <v>7.2419227738376672E-3</v>
      </c>
      <c r="BA41" s="30">
        <f t="shared" si="28"/>
        <v>7.2419227738376672E-3</v>
      </c>
      <c r="BB41" s="30">
        <f t="shared" si="29"/>
        <v>7.7304964539007094E-3</v>
      </c>
      <c r="BC41" s="30">
        <f t="shared" si="30"/>
        <v>7.8802206461780922E-3</v>
      </c>
      <c r="BD41" s="30">
        <f t="shared" si="31"/>
        <v>7.9669030732860517E-3</v>
      </c>
      <c r="BE41" s="30">
        <f t="shared" si="32"/>
        <v>6.8242710795902283E-3</v>
      </c>
      <c r="BF41" s="30">
        <f t="shared" si="33"/>
        <v>7.4862096138691887E-3</v>
      </c>
      <c r="BG41" s="30">
        <f t="shared" si="34"/>
        <v>7.6122931442080379E-3</v>
      </c>
      <c r="BH41" s="30">
        <f t="shared" si="35"/>
        <v>8.313632781717888E-3</v>
      </c>
      <c r="BI41" s="30">
        <f t="shared" si="17"/>
        <v>7.8010784901138405E-3</v>
      </c>
      <c r="BJ41" s="30">
        <f t="shared" si="18"/>
        <v>7.0641102456560816E-3</v>
      </c>
      <c r="BK41" s="30">
        <f t="shared" si="19"/>
        <v>7.3636908328340326E-3</v>
      </c>
      <c r="BL41" s="30">
        <f t="shared" si="20"/>
        <v>8.076692630317555E-3</v>
      </c>
      <c r="BM41" s="30">
        <f t="shared" si="21"/>
        <v>9.9700419412822056E-3</v>
      </c>
      <c r="BN41" s="30">
        <f t="shared" si="22"/>
        <v>9.1491911324146202E-3</v>
      </c>
      <c r="BO41" s="30">
        <f t="shared" si="23"/>
        <v>1.1635710005991612E-2</v>
      </c>
      <c r="BP41" s="30">
        <f t="shared" si="24"/>
        <v>9.2570401437986824E-3</v>
      </c>
    </row>
    <row r="42" spans="1:68" ht="15" x14ac:dyDescent="0.25">
      <c r="A42" s="19" t="s">
        <v>455</v>
      </c>
      <c r="B42" s="27">
        <v>560</v>
      </c>
      <c r="C42" s="27">
        <v>1229</v>
      </c>
      <c r="D42" s="27">
        <v>872</v>
      </c>
      <c r="E42" s="27">
        <v>1026</v>
      </c>
      <c r="F42" s="27">
        <v>701</v>
      </c>
      <c r="G42" s="27">
        <v>1328</v>
      </c>
      <c r="H42" s="27">
        <v>1190</v>
      </c>
      <c r="I42" s="27">
        <v>1226</v>
      </c>
      <c r="J42" s="27">
        <v>1426</v>
      </c>
      <c r="K42" s="27">
        <v>1293</v>
      </c>
      <c r="L42" s="27">
        <v>1206</v>
      </c>
      <c r="M42" s="27">
        <v>1013</v>
      </c>
      <c r="N42" s="27">
        <v>662</v>
      </c>
      <c r="O42" s="27">
        <v>972</v>
      </c>
      <c r="P42" s="27">
        <v>971</v>
      </c>
      <c r="Q42" s="27">
        <v>1679</v>
      </c>
      <c r="R42" s="27">
        <v>1354</v>
      </c>
      <c r="S42" s="27">
        <v>1140</v>
      </c>
      <c r="T42" s="27">
        <v>1252</v>
      </c>
      <c r="U42" s="27">
        <v>1450</v>
      </c>
      <c r="V42" s="27">
        <v>1472</v>
      </c>
      <c r="W42" s="27">
        <v>2013</v>
      </c>
      <c r="X42" s="27">
        <v>1569</v>
      </c>
      <c r="Y42" s="27"/>
      <c r="Z42" s="19" t="s">
        <v>455</v>
      </c>
      <c r="AA42" s="27" t="b">
        <f t="shared" si="16"/>
        <v>1</v>
      </c>
      <c r="AB42"/>
      <c r="AC42" s="19" t="s">
        <v>455</v>
      </c>
      <c r="AD42" s="27">
        <v>83800</v>
      </c>
      <c r="AE42" s="27">
        <v>113600</v>
      </c>
      <c r="AF42" s="32">
        <v>73.8</v>
      </c>
      <c r="AG42" s="32">
        <v>2.6</v>
      </c>
      <c r="AH42" s="27">
        <v>84800</v>
      </c>
      <c r="AI42" s="27">
        <v>113500</v>
      </c>
      <c r="AJ42" s="32">
        <v>74.7</v>
      </c>
      <c r="AK42" s="32">
        <v>2.7</v>
      </c>
      <c r="AL42" s="27">
        <v>82400</v>
      </c>
      <c r="AM42" s="27">
        <v>113000</v>
      </c>
      <c r="AN42" s="32">
        <v>72.900000000000006</v>
      </c>
      <c r="AO42" s="32">
        <v>2.8</v>
      </c>
      <c r="AP42"/>
      <c r="AQ42"/>
      <c r="AR42"/>
      <c r="AS42"/>
      <c r="AT42" s="30">
        <f t="shared" si="0"/>
        <v>6.6037735849056606E-3</v>
      </c>
      <c r="AU42" s="30">
        <f t="shared" si="1"/>
        <v>1.4492924528301887E-2</v>
      </c>
      <c r="AV42" s="30">
        <f t="shared" si="2"/>
        <v>1.0283018867924529E-2</v>
      </c>
      <c r="AW42" s="30">
        <f t="shared" si="36"/>
        <v>1.2451456310679612E-2</v>
      </c>
      <c r="AX42" s="30">
        <f t="shared" si="25"/>
        <v>8.5072815533980585E-3</v>
      </c>
      <c r="AY42" s="30">
        <f t="shared" si="26"/>
        <v>1.6116504854368933E-2</v>
      </c>
      <c r="AZ42" s="30">
        <f t="shared" si="27"/>
        <v>1.4441747572815534E-2</v>
      </c>
      <c r="BA42" s="30">
        <f t="shared" si="28"/>
        <v>1.4878640776699028E-2</v>
      </c>
      <c r="BB42" s="30">
        <f t="shared" si="29"/>
        <v>1.7305825242718446E-2</v>
      </c>
      <c r="BC42" s="30">
        <f t="shared" si="30"/>
        <v>1.5691747572815534E-2</v>
      </c>
      <c r="BD42" s="30">
        <f t="shared" si="31"/>
        <v>1.4635922330097088E-2</v>
      </c>
      <c r="BE42" s="30">
        <f t="shared" si="32"/>
        <v>1.229368932038835E-2</v>
      </c>
      <c r="BF42" s="30">
        <f t="shared" si="33"/>
        <v>8.0339805825242715E-3</v>
      </c>
      <c r="BG42" s="30">
        <f t="shared" si="34"/>
        <v>1.1796116504854369E-2</v>
      </c>
      <c r="BH42" s="30">
        <f t="shared" si="35"/>
        <v>1.1783980582524271E-2</v>
      </c>
      <c r="BI42" s="30">
        <f t="shared" si="17"/>
        <v>1.4858407079646018E-2</v>
      </c>
      <c r="BJ42" s="30">
        <f t="shared" si="18"/>
        <v>1.1982300884955752E-2</v>
      </c>
      <c r="BK42" s="30">
        <f t="shared" si="19"/>
        <v>1.0088495575221238E-2</v>
      </c>
      <c r="BL42" s="30">
        <f t="shared" si="20"/>
        <v>1.1079646017699115E-2</v>
      </c>
      <c r="BM42" s="30">
        <f t="shared" si="21"/>
        <v>1.2831858407079646E-2</v>
      </c>
      <c r="BN42" s="30">
        <f t="shared" si="22"/>
        <v>1.3026548672566371E-2</v>
      </c>
      <c r="BO42" s="30">
        <f t="shared" si="23"/>
        <v>1.7814159292035399E-2</v>
      </c>
      <c r="BP42" s="30">
        <f t="shared" si="24"/>
        <v>1.3884955752212389E-2</v>
      </c>
    </row>
    <row r="43" spans="1:68" ht="15" x14ac:dyDescent="0.25">
      <c r="A43" s="19" t="s">
        <v>456</v>
      </c>
      <c r="B43" s="27">
        <v>613</v>
      </c>
      <c r="C43" s="27">
        <v>942</v>
      </c>
      <c r="D43" s="27">
        <v>948</v>
      </c>
      <c r="E43" s="27">
        <v>1167</v>
      </c>
      <c r="F43" s="27">
        <v>996</v>
      </c>
      <c r="G43" s="27">
        <v>1573</v>
      </c>
      <c r="H43" s="27">
        <v>1674</v>
      </c>
      <c r="I43" s="27">
        <v>1389</v>
      </c>
      <c r="J43" s="27">
        <v>1269</v>
      </c>
      <c r="K43" s="27">
        <v>1314</v>
      </c>
      <c r="L43" s="27">
        <v>1313</v>
      </c>
      <c r="M43" s="27">
        <v>1260</v>
      </c>
      <c r="N43" s="27">
        <v>777</v>
      </c>
      <c r="O43" s="27">
        <v>1350</v>
      </c>
      <c r="P43" s="27">
        <v>1419</v>
      </c>
      <c r="Q43" s="27">
        <v>1531</v>
      </c>
      <c r="R43" s="27">
        <v>1284</v>
      </c>
      <c r="S43" s="27">
        <v>1386</v>
      </c>
      <c r="T43" s="27">
        <v>1521</v>
      </c>
      <c r="U43" s="27">
        <v>1543</v>
      </c>
      <c r="V43" s="27">
        <v>1726</v>
      </c>
      <c r="W43" s="27">
        <v>1828</v>
      </c>
      <c r="X43" s="27">
        <v>1360</v>
      </c>
      <c r="Y43" s="27"/>
      <c r="Z43" s="19" t="s">
        <v>456</v>
      </c>
      <c r="AA43" s="27" t="b">
        <f t="shared" si="16"/>
        <v>1</v>
      </c>
      <c r="AB43"/>
      <c r="AC43" s="19" t="s">
        <v>456</v>
      </c>
      <c r="AD43" s="27">
        <v>138000</v>
      </c>
      <c r="AE43" s="27">
        <v>190300</v>
      </c>
      <c r="AF43" s="32">
        <v>72.5</v>
      </c>
      <c r="AG43" s="32">
        <v>2.7</v>
      </c>
      <c r="AH43" s="27">
        <v>136000</v>
      </c>
      <c r="AI43" s="27">
        <v>189200</v>
      </c>
      <c r="AJ43" s="32">
        <v>71.900000000000006</v>
      </c>
      <c r="AK43" s="32">
        <v>2.6</v>
      </c>
      <c r="AL43" s="27">
        <v>139900</v>
      </c>
      <c r="AM43" s="27">
        <v>186800</v>
      </c>
      <c r="AN43" s="32">
        <v>74.900000000000006</v>
      </c>
      <c r="AO43" s="32">
        <v>2.6</v>
      </c>
      <c r="AP43"/>
      <c r="AQ43"/>
      <c r="AR43"/>
      <c r="AS43"/>
      <c r="AT43" s="30">
        <f t="shared" si="0"/>
        <v>4.507352941176471E-3</v>
      </c>
      <c r="AU43" s="30">
        <f t="shared" si="1"/>
        <v>6.9264705882352944E-3</v>
      </c>
      <c r="AV43" s="30">
        <f t="shared" si="2"/>
        <v>6.9705882352941173E-3</v>
      </c>
      <c r="AW43" s="30">
        <f t="shared" si="36"/>
        <v>8.341672623302359E-3</v>
      </c>
      <c r="AX43" s="30">
        <f t="shared" si="25"/>
        <v>7.1193709792709082E-3</v>
      </c>
      <c r="AY43" s="30">
        <f t="shared" si="26"/>
        <v>1.1243745532523232E-2</v>
      </c>
      <c r="AZ43" s="30">
        <f t="shared" si="27"/>
        <v>1.1965689778413151E-2</v>
      </c>
      <c r="BA43" s="30">
        <f t="shared" si="28"/>
        <v>9.9285203716940676E-3</v>
      </c>
      <c r="BB43" s="30">
        <f t="shared" si="29"/>
        <v>9.0707648320228727E-3</v>
      </c>
      <c r="BC43" s="30">
        <f t="shared" si="30"/>
        <v>9.3924231593995704E-3</v>
      </c>
      <c r="BD43" s="30">
        <f t="shared" si="31"/>
        <v>9.3852751965689783E-3</v>
      </c>
      <c r="BE43" s="30">
        <f t="shared" si="32"/>
        <v>9.0064331665475339E-3</v>
      </c>
      <c r="BF43" s="30">
        <f t="shared" si="33"/>
        <v>5.5539671193709792E-3</v>
      </c>
      <c r="BG43" s="30">
        <f t="shared" si="34"/>
        <v>9.6497498213009292E-3</v>
      </c>
      <c r="BH43" s="30">
        <f t="shared" si="35"/>
        <v>1.0142959256611865E-2</v>
      </c>
      <c r="BI43" s="30">
        <f t="shared" si="17"/>
        <v>8.1959314775160597E-3</v>
      </c>
      <c r="BJ43" s="30">
        <f t="shared" si="18"/>
        <v>6.8736616702355464E-3</v>
      </c>
      <c r="BK43" s="30">
        <f t="shared" si="19"/>
        <v>7.4197002141327623E-3</v>
      </c>
      <c r="BL43" s="30">
        <f t="shared" si="20"/>
        <v>8.1423982869379009E-3</v>
      </c>
      <c r="BM43" s="30">
        <f t="shared" si="21"/>
        <v>8.2601713062098493E-3</v>
      </c>
      <c r="BN43" s="30">
        <f t="shared" si="22"/>
        <v>9.2398286937901506E-3</v>
      </c>
      <c r="BO43" s="30">
        <f t="shared" si="23"/>
        <v>9.7858672376873665E-3</v>
      </c>
      <c r="BP43" s="30">
        <f t="shared" si="24"/>
        <v>7.2805139186295506E-3</v>
      </c>
    </row>
    <row r="44" spans="1:68" ht="15" x14ac:dyDescent="0.25">
      <c r="A44" s="19" t="s">
        <v>457</v>
      </c>
      <c r="B44" s="27">
        <v>685</v>
      </c>
      <c r="C44" s="27">
        <v>1582</v>
      </c>
      <c r="D44" s="27">
        <v>966</v>
      </c>
      <c r="E44" s="27">
        <v>1218</v>
      </c>
      <c r="F44" s="27">
        <v>915</v>
      </c>
      <c r="G44" s="27">
        <v>1331</v>
      </c>
      <c r="H44" s="27">
        <v>1119</v>
      </c>
      <c r="I44" s="27">
        <v>1297</v>
      </c>
      <c r="J44" s="27">
        <v>1433</v>
      </c>
      <c r="K44" s="27">
        <v>1322</v>
      </c>
      <c r="L44" s="27">
        <v>1336</v>
      </c>
      <c r="M44" s="27">
        <v>1114</v>
      </c>
      <c r="N44" s="27">
        <v>978</v>
      </c>
      <c r="O44" s="27">
        <v>1203</v>
      </c>
      <c r="P44" s="27">
        <v>1129</v>
      </c>
      <c r="Q44" s="27">
        <v>1404</v>
      </c>
      <c r="R44" s="27">
        <v>1157</v>
      </c>
      <c r="S44" s="27">
        <v>1226</v>
      </c>
      <c r="T44" s="27">
        <v>1574</v>
      </c>
      <c r="U44" s="27">
        <v>1509</v>
      </c>
      <c r="V44" s="27">
        <v>1741</v>
      </c>
      <c r="W44" s="27">
        <v>1650</v>
      </c>
      <c r="X44" s="27">
        <v>1406</v>
      </c>
      <c r="Y44" s="27"/>
      <c r="Z44" s="19" t="s">
        <v>457</v>
      </c>
      <c r="AA44" s="27" t="b">
        <f t="shared" si="16"/>
        <v>1</v>
      </c>
      <c r="AB44"/>
      <c r="AC44" s="19" t="s">
        <v>457</v>
      </c>
      <c r="AD44" s="27">
        <v>161800</v>
      </c>
      <c r="AE44" s="27">
        <v>207900</v>
      </c>
      <c r="AF44" s="32">
        <v>77.8</v>
      </c>
      <c r="AG44" s="32">
        <v>2.6</v>
      </c>
      <c r="AH44" s="27">
        <v>166400</v>
      </c>
      <c r="AI44" s="27">
        <v>208500</v>
      </c>
      <c r="AJ44" s="32">
        <v>79.8</v>
      </c>
      <c r="AK44" s="32">
        <v>2.5</v>
      </c>
      <c r="AL44" s="27">
        <v>164100</v>
      </c>
      <c r="AM44" s="27">
        <v>207100</v>
      </c>
      <c r="AN44" s="32">
        <v>79.2</v>
      </c>
      <c r="AO44" s="32">
        <v>2.7</v>
      </c>
      <c r="AP44"/>
      <c r="AQ44"/>
      <c r="AR44"/>
      <c r="AS44"/>
      <c r="AT44" s="30">
        <f t="shared" si="0"/>
        <v>4.1165865384615386E-3</v>
      </c>
      <c r="AU44" s="30">
        <f t="shared" si="1"/>
        <v>9.507211538461539E-3</v>
      </c>
      <c r="AV44" s="30">
        <f t="shared" si="2"/>
        <v>5.8052884615384616E-3</v>
      </c>
      <c r="AW44" s="30">
        <f t="shared" si="36"/>
        <v>7.4223034734917735E-3</v>
      </c>
      <c r="AX44" s="30">
        <f t="shared" si="25"/>
        <v>5.5758683729433276E-3</v>
      </c>
      <c r="AY44" s="30">
        <f t="shared" si="26"/>
        <v>8.1109079829372339E-3</v>
      </c>
      <c r="AZ44" s="30">
        <f t="shared" si="27"/>
        <v>6.8190127970749539E-3</v>
      </c>
      <c r="BA44" s="30">
        <f t="shared" si="28"/>
        <v>7.9037172455819621E-3</v>
      </c>
      <c r="BB44" s="30">
        <f t="shared" si="29"/>
        <v>8.7324801950030475E-3</v>
      </c>
      <c r="BC44" s="30">
        <f t="shared" si="30"/>
        <v>8.0560633759902498E-3</v>
      </c>
      <c r="BD44" s="30">
        <f t="shared" si="31"/>
        <v>8.1413772090188907E-3</v>
      </c>
      <c r="BE44" s="30">
        <f t="shared" si="32"/>
        <v>6.7885435709932971E-3</v>
      </c>
      <c r="BF44" s="30">
        <f t="shared" si="33"/>
        <v>5.9597806215722117E-3</v>
      </c>
      <c r="BG44" s="30">
        <f t="shared" si="34"/>
        <v>7.3308957952468003E-3</v>
      </c>
      <c r="BH44" s="30">
        <f t="shared" si="35"/>
        <v>6.8799512492382694E-3</v>
      </c>
      <c r="BI44" s="30">
        <f t="shared" si="17"/>
        <v>6.7793336552390152E-3</v>
      </c>
      <c r="BJ44" s="30">
        <f t="shared" si="18"/>
        <v>5.5866731047802994E-3</v>
      </c>
      <c r="BK44" s="30">
        <f t="shared" si="19"/>
        <v>5.919845485272815E-3</v>
      </c>
      <c r="BL44" s="30">
        <f t="shared" si="20"/>
        <v>7.6001931434089808E-3</v>
      </c>
      <c r="BM44" s="30">
        <f t="shared" si="21"/>
        <v>7.2863351038145825E-3</v>
      </c>
      <c r="BN44" s="30">
        <f t="shared" si="22"/>
        <v>8.4065668759053594E-3</v>
      </c>
      <c r="BO44" s="30">
        <f t="shared" si="23"/>
        <v>7.9671656204732006E-3</v>
      </c>
      <c r="BP44" s="30">
        <f t="shared" si="24"/>
        <v>6.7889908256880734E-3</v>
      </c>
    </row>
    <row r="45" spans="1:68" ht="15" x14ac:dyDescent="0.25">
      <c r="A45" s="19" t="s">
        <v>458</v>
      </c>
      <c r="B45" s="27">
        <v>792</v>
      </c>
      <c r="C45" s="27">
        <v>1118</v>
      </c>
      <c r="D45" s="27">
        <v>890</v>
      </c>
      <c r="E45" s="27">
        <v>1222</v>
      </c>
      <c r="F45" s="27">
        <v>968</v>
      </c>
      <c r="G45" s="27">
        <v>1199</v>
      </c>
      <c r="H45" s="27">
        <v>1818</v>
      </c>
      <c r="I45" s="27">
        <v>1326</v>
      </c>
      <c r="J45" s="27">
        <v>1413</v>
      </c>
      <c r="K45" s="27">
        <v>1570</v>
      </c>
      <c r="L45" s="27">
        <v>1512</v>
      </c>
      <c r="M45" s="27">
        <v>1154</v>
      </c>
      <c r="N45" s="27">
        <v>936</v>
      </c>
      <c r="O45" s="27">
        <v>1227</v>
      </c>
      <c r="P45" s="27">
        <v>1128</v>
      </c>
      <c r="Q45" s="27">
        <v>1565</v>
      </c>
      <c r="R45" s="27">
        <v>1108</v>
      </c>
      <c r="S45" s="27">
        <v>1170</v>
      </c>
      <c r="T45" s="27">
        <v>1369</v>
      </c>
      <c r="U45" s="27">
        <v>1431</v>
      </c>
      <c r="V45" s="27">
        <v>1721</v>
      </c>
      <c r="W45" s="27">
        <v>1750</v>
      </c>
      <c r="X45" s="27">
        <v>1465</v>
      </c>
      <c r="Y45" s="27"/>
      <c r="Z45" s="19" t="s">
        <v>458</v>
      </c>
      <c r="AA45" s="27" t="b">
        <f t="shared" si="16"/>
        <v>1</v>
      </c>
      <c r="AB45"/>
      <c r="AC45" s="19" t="s">
        <v>458</v>
      </c>
      <c r="AD45" s="27">
        <v>127000</v>
      </c>
      <c r="AE45" s="27">
        <v>178600</v>
      </c>
      <c r="AF45" s="32">
        <v>71.099999999999994</v>
      </c>
      <c r="AG45" s="32">
        <v>2.5</v>
      </c>
      <c r="AH45" s="27">
        <v>130800</v>
      </c>
      <c r="AI45" s="27">
        <v>179900</v>
      </c>
      <c r="AJ45" s="32">
        <v>72.7</v>
      </c>
      <c r="AK45" s="32">
        <v>2.4</v>
      </c>
      <c r="AL45" s="27">
        <v>128800</v>
      </c>
      <c r="AM45" s="27">
        <v>180300</v>
      </c>
      <c r="AN45" s="32">
        <v>71.400000000000006</v>
      </c>
      <c r="AO45" s="32">
        <v>2.6</v>
      </c>
      <c r="AP45"/>
      <c r="AQ45"/>
      <c r="AR45"/>
      <c r="AS45"/>
      <c r="AT45" s="30">
        <f t="shared" si="0"/>
        <v>6.0550458715596328E-3</v>
      </c>
      <c r="AU45" s="30">
        <f t="shared" si="1"/>
        <v>8.5474006116207958E-3</v>
      </c>
      <c r="AV45" s="30">
        <f t="shared" si="2"/>
        <v>6.8042813455657493E-3</v>
      </c>
      <c r="AW45" s="30">
        <f t="shared" si="36"/>
        <v>9.4875776397515526E-3</v>
      </c>
      <c r="AX45" s="30">
        <f t="shared" si="25"/>
        <v>7.5155279503105587E-3</v>
      </c>
      <c r="AY45" s="30">
        <f t="shared" si="26"/>
        <v>9.3090062111801236E-3</v>
      </c>
      <c r="AZ45" s="30">
        <f t="shared" si="27"/>
        <v>1.4114906832298137E-2</v>
      </c>
      <c r="BA45" s="30">
        <f t="shared" si="28"/>
        <v>1.0295031055900621E-2</v>
      </c>
      <c r="BB45" s="30">
        <f t="shared" si="29"/>
        <v>1.0970496894409938E-2</v>
      </c>
      <c r="BC45" s="30">
        <f t="shared" si="30"/>
        <v>1.218944099378882E-2</v>
      </c>
      <c r="BD45" s="30">
        <f t="shared" si="31"/>
        <v>1.1739130434782608E-2</v>
      </c>
      <c r="BE45" s="30">
        <f t="shared" si="32"/>
        <v>8.959627329192546E-3</v>
      </c>
      <c r="BF45" s="30">
        <f t="shared" si="33"/>
        <v>7.2670807453416152E-3</v>
      </c>
      <c r="BG45" s="30">
        <f t="shared" si="34"/>
        <v>9.5263975155279509E-3</v>
      </c>
      <c r="BH45" s="30">
        <f t="shared" si="35"/>
        <v>8.7577639751552794E-3</v>
      </c>
      <c r="BI45" s="30">
        <f t="shared" si="17"/>
        <v>8.6799778147531887E-3</v>
      </c>
      <c r="BJ45" s="30">
        <f t="shared" si="18"/>
        <v>6.1453133666112035E-3</v>
      </c>
      <c r="BK45" s="30">
        <f t="shared" si="19"/>
        <v>6.4891846921797001E-3</v>
      </c>
      <c r="BL45" s="30">
        <f t="shared" si="20"/>
        <v>7.5929007210205216E-3</v>
      </c>
      <c r="BM45" s="30">
        <f t="shared" si="21"/>
        <v>7.936772046589019E-3</v>
      </c>
      <c r="BN45" s="30">
        <f t="shared" si="22"/>
        <v>9.5452024403771488E-3</v>
      </c>
      <c r="BO45" s="30">
        <f t="shared" si="23"/>
        <v>9.7060454797559623E-3</v>
      </c>
      <c r="BP45" s="30">
        <f t="shared" si="24"/>
        <v>8.1253466444814199E-3</v>
      </c>
    </row>
    <row r="46" spans="1:68" ht="15" x14ac:dyDescent="0.25">
      <c r="A46" s="19" t="s">
        <v>459</v>
      </c>
      <c r="B46" s="27">
        <v>519</v>
      </c>
      <c r="C46" s="27">
        <v>911</v>
      </c>
      <c r="D46" s="27">
        <v>589</v>
      </c>
      <c r="E46" s="27">
        <v>739</v>
      </c>
      <c r="F46" s="27">
        <v>716</v>
      </c>
      <c r="G46" s="27">
        <v>461</v>
      </c>
      <c r="H46" s="27">
        <v>705</v>
      </c>
      <c r="I46" s="27">
        <v>914</v>
      </c>
      <c r="J46" s="27">
        <v>846</v>
      </c>
      <c r="K46" s="27">
        <v>794</v>
      </c>
      <c r="L46" s="27">
        <v>718</v>
      </c>
      <c r="M46" s="27">
        <v>677</v>
      </c>
      <c r="N46" s="27">
        <v>496</v>
      </c>
      <c r="O46" s="27">
        <v>1133</v>
      </c>
      <c r="P46" s="27">
        <v>788</v>
      </c>
      <c r="Q46" s="27">
        <v>724</v>
      </c>
      <c r="R46" s="27">
        <v>781</v>
      </c>
      <c r="S46" s="27">
        <v>504</v>
      </c>
      <c r="T46" s="27">
        <v>936</v>
      </c>
      <c r="U46" s="27">
        <v>848</v>
      </c>
      <c r="V46" s="27">
        <v>1074</v>
      </c>
      <c r="W46" s="27">
        <v>846</v>
      </c>
      <c r="X46" s="27">
        <v>651</v>
      </c>
      <c r="Y46" s="27"/>
      <c r="Z46" s="19" t="s">
        <v>459</v>
      </c>
      <c r="AA46" s="27" t="b">
        <f t="shared" si="16"/>
        <v>1</v>
      </c>
      <c r="AB46"/>
      <c r="AC46" s="19" t="s">
        <v>459</v>
      </c>
      <c r="AD46" s="27">
        <v>77600</v>
      </c>
      <c r="AE46" s="27">
        <v>98800</v>
      </c>
      <c r="AF46" s="32">
        <v>78.5</v>
      </c>
      <c r="AG46" s="32">
        <v>2.5</v>
      </c>
      <c r="AH46" s="27">
        <v>77500</v>
      </c>
      <c r="AI46" s="27">
        <v>98200</v>
      </c>
      <c r="AJ46" s="32">
        <v>78.900000000000006</v>
      </c>
      <c r="AK46" s="32">
        <v>2.6</v>
      </c>
      <c r="AL46" s="27">
        <v>73600</v>
      </c>
      <c r="AM46" s="27">
        <v>97300</v>
      </c>
      <c r="AN46" s="32">
        <v>75.7</v>
      </c>
      <c r="AO46" s="32">
        <v>2.7</v>
      </c>
      <c r="AP46"/>
      <c r="AQ46"/>
      <c r="AR46"/>
      <c r="AS46"/>
      <c r="AT46" s="30">
        <f t="shared" si="0"/>
        <v>6.6967741935483873E-3</v>
      </c>
      <c r="AU46" s="30">
        <f t="shared" si="1"/>
        <v>1.1754838709677419E-2</v>
      </c>
      <c r="AV46" s="30">
        <f t="shared" si="2"/>
        <v>7.6E-3</v>
      </c>
      <c r="AW46" s="30">
        <f t="shared" si="36"/>
        <v>1.0040760869565218E-2</v>
      </c>
      <c r="AX46" s="30">
        <f t="shared" si="25"/>
        <v>9.7282608695652174E-3</v>
      </c>
      <c r="AY46" s="30">
        <f t="shared" si="26"/>
        <v>6.2635869565217392E-3</v>
      </c>
      <c r="AZ46" s="30">
        <f t="shared" si="27"/>
        <v>9.5788043478260872E-3</v>
      </c>
      <c r="BA46" s="30">
        <f t="shared" si="28"/>
        <v>1.2418478260869566E-2</v>
      </c>
      <c r="BB46" s="30">
        <f t="shared" si="29"/>
        <v>1.1494565217391305E-2</v>
      </c>
      <c r="BC46" s="30">
        <f t="shared" si="30"/>
        <v>1.0788043478260869E-2</v>
      </c>
      <c r="BD46" s="30">
        <f t="shared" si="31"/>
        <v>9.7554347826086952E-3</v>
      </c>
      <c r="BE46" s="30">
        <f t="shared" si="32"/>
        <v>9.1983695652173916E-3</v>
      </c>
      <c r="BF46" s="30">
        <f t="shared" si="33"/>
        <v>6.7391304347826086E-3</v>
      </c>
      <c r="BG46" s="30">
        <f t="shared" si="34"/>
        <v>1.5394021739130435E-2</v>
      </c>
      <c r="BH46" s="30">
        <f t="shared" si="35"/>
        <v>1.0706521739130434E-2</v>
      </c>
      <c r="BI46" s="30">
        <f t="shared" si="17"/>
        <v>7.4409044193216858E-3</v>
      </c>
      <c r="BJ46" s="30">
        <f t="shared" si="18"/>
        <v>8.0267214799588909E-3</v>
      </c>
      <c r="BK46" s="30">
        <f t="shared" si="19"/>
        <v>5.1798561151079137E-3</v>
      </c>
      <c r="BL46" s="30">
        <f t="shared" si="20"/>
        <v>9.6197327852004105E-3</v>
      </c>
      <c r="BM46" s="30">
        <f t="shared" si="21"/>
        <v>8.7153134635149024E-3</v>
      </c>
      <c r="BN46" s="30">
        <f t="shared" si="22"/>
        <v>1.1038026721479959E-2</v>
      </c>
      <c r="BO46" s="30">
        <f t="shared" si="23"/>
        <v>8.6947584789311416E-3</v>
      </c>
      <c r="BP46" s="30">
        <f t="shared" si="24"/>
        <v>6.6906474820143886E-3</v>
      </c>
    </row>
    <row r="47" spans="1:68" ht="15" x14ac:dyDescent="0.25">
      <c r="A47" s="19" t="s">
        <v>460</v>
      </c>
      <c r="B47" s="27">
        <v>703</v>
      </c>
      <c r="C47" s="27">
        <v>906</v>
      </c>
      <c r="D47" s="27">
        <v>881</v>
      </c>
      <c r="E47" s="27">
        <v>761</v>
      </c>
      <c r="F47" s="27">
        <v>746</v>
      </c>
      <c r="G47" s="27">
        <v>879</v>
      </c>
      <c r="H47" s="27">
        <v>953</v>
      </c>
      <c r="I47" s="27">
        <v>1369</v>
      </c>
      <c r="J47" s="27">
        <v>1227</v>
      </c>
      <c r="K47" s="27">
        <v>1178</v>
      </c>
      <c r="L47" s="27">
        <v>1153</v>
      </c>
      <c r="M47" s="27">
        <v>745</v>
      </c>
      <c r="N47" s="27">
        <v>579</v>
      </c>
      <c r="O47" s="27">
        <v>809</v>
      </c>
      <c r="P47" s="27">
        <v>872</v>
      </c>
      <c r="Q47" s="27">
        <v>1559</v>
      </c>
      <c r="R47" s="27">
        <v>877</v>
      </c>
      <c r="S47" s="27">
        <v>789</v>
      </c>
      <c r="T47" s="27">
        <v>1168</v>
      </c>
      <c r="U47" s="27">
        <v>1022</v>
      </c>
      <c r="V47" s="27">
        <v>1024</v>
      </c>
      <c r="W47" s="27">
        <v>933</v>
      </c>
      <c r="X47" s="27">
        <v>1047</v>
      </c>
      <c r="Y47" s="27"/>
      <c r="Z47" s="19" t="s">
        <v>460</v>
      </c>
      <c r="AA47" s="27" t="b">
        <f t="shared" si="16"/>
        <v>1</v>
      </c>
      <c r="AB47"/>
      <c r="AC47" s="19" t="s">
        <v>460</v>
      </c>
      <c r="AD47" s="27">
        <v>78100</v>
      </c>
      <c r="AE47" s="27">
        <v>101100</v>
      </c>
      <c r="AF47" s="32">
        <v>77.3</v>
      </c>
      <c r="AG47" s="32">
        <v>2.6</v>
      </c>
      <c r="AH47" s="27">
        <v>78300</v>
      </c>
      <c r="AI47" s="27">
        <v>101200</v>
      </c>
      <c r="AJ47" s="32">
        <v>77.400000000000006</v>
      </c>
      <c r="AK47" s="32">
        <v>2.6</v>
      </c>
      <c r="AL47" s="27">
        <v>77700</v>
      </c>
      <c r="AM47" s="27">
        <v>100600</v>
      </c>
      <c r="AN47" s="32">
        <v>77.2</v>
      </c>
      <c r="AO47" s="32">
        <v>2.6</v>
      </c>
      <c r="AP47"/>
      <c r="AQ47"/>
      <c r="AR47"/>
      <c r="AS47"/>
      <c r="AT47" s="30">
        <f t="shared" si="0"/>
        <v>8.9782886334610467E-3</v>
      </c>
      <c r="AU47" s="30">
        <f t="shared" si="1"/>
        <v>1.1570881226053639E-2</v>
      </c>
      <c r="AV47" s="30">
        <f t="shared" si="2"/>
        <v>1.1251596424010217E-2</v>
      </c>
      <c r="AW47" s="30">
        <f t="shared" si="36"/>
        <v>9.7940797940797939E-3</v>
      </c>
      <c r="AX47" s="30">
        <f t="shared" si="25"/>
        <v>9.6010296010296016E-3</v>
      </c>
      <c r="AY47" s="30">
        <f t="shared" si="26"/>
        <v>1.1312741312741313E-2</v>
      </c>
      <c r="AZ47" s="30">
        <f t="shared" si="27"/>
        <v>1.2265122265122266E-2</v>
      </c>
      <c r="BA47" s="30">
        <f t="shared" si="28"/>
        <v>1.7619047619047618E-2</v>
      </c>
      <c r="BB47" s="30">
        <f t="shared" si="29"/>
        <v>1.5791505791505792E-2</v>
      </c>
      <c r="BC47" s="30">
        <f t="shared" si="30"/>
        <v>1.5160875160875161E-2</v>
      </c>
      <c r="BD47" s="30">
        <f t="shared" si="31"/>
        <v>1.4839124839124839E-2</v>
      </c>
      <c r="BE47" s="30">
        <f t="shared" si="32"/>
        <v>9.5881595881595876E-3</v>
      </c>
      <c r="BF47" s="30">
        <f t="shared" si="33"/>
        <v>7.4517374517374521E-3</v>
      </c>
      <c r="BG47" s="30">
        <f t="shared" si="34"/>
        <v>1.0411840411840411E-2</v>
      </c>
      <c r="BH47" s="30">
        <f t="shared" si="35"/>
        <v>1.1222651222651222E-2</v>
      </c>
      <c r="BI47" s="30">
        <f t="shared" si="17"/>
        <v>1.5497017892644136E-2</v>
      </c>
      <c r="BJ47" s="30">
        <f t="shared" si="18"/>
        <v>8.7176938369781312E-3</v>
      </c>
      <c r="BK47" s="30">
        <f t="shared" si="19"/>
        <v>7.8429423459244526E-3</v>
      </c>
      <c r="BL47" s="30">
        <f t="shared" si="20"/>
        <v>1.1610337972166998E-2</v>
      </c>
      <c r="BM47" s="30">
        <f t="shared" si="21"/>
        <v>1.0159045725646123E-2</v>
      </c>
      <c r="BN47" s="30">
        <f t="shared" si="22"/>
        <v>1.0178926441351889E-2</v>
      </c>
      <c r="BO47" s="30">
        <f t="shared" si="23"/>
        <v>9.274353876739562E-3</v>
      </c>
      <c r="BP47" s="30">
        <f t="shared" si="24"/>
        <v>1.0407554671968191E-2</v>
      </c>
    </row>
    <row r="48" spans="1:68" ht="15" x14ac:dyDescent="0.25">
      <c r="A48" s="19" t="s">
        <v>461</v>
      </c>
      <c r="B48" s="27">
        <v>943</v>
      </c>
      <c r="C48" s="27">
        <v>1711</v>
      </c>
      <c r="D48" s="27">
        <v>1572</v>
      </c>
      <c r="E48" s="27">
        <v>1619</v>
      </c>
      <c r="F48" s="27">
        <v>1201</v>
      </c>
      <c r="G48" s="27">
        <v>1173</v>
      </c>
      <c r="H48" s="27">
        <v>1692</v>
      </c>
      <c r="I48" s="27">
        <v>1832</v>
      </c>
      <c r="J48" s="27">
        <v>1872</v>
      </c>
      <c r="K48" s="27">
        <v>2038</v>
      </c>
      <c r="L48" s="27">
        <v>1747</v>
      </c>
      <c r="M48" s="27">
        <v>1236</v>
      </c>
      <c r="N48" s="27">
        <v>1209</v>
      </c>
      <c r="O48" s="27">
        <v>1897</v>
      </c>
      <c r="P48" s="27">
        <v>1559</v>
      </c>
      <c r="Q48" s="27">
        <v>1703</v>
      </c>
      <c r="R48" s="27">
        <v>1685</v>
      </c>
      <c r="S48" s="27">
        <v>1884</v>
      </c>
      <c r="T48" s="27">
        <v>2019</v>
      </c>
      <c r="U48" s="27">
        <v>1651</v>
      </c>
      <c r="V48" s="27">
        <v>2424</v>
      </c>
      <c r="W48" s="27">
        <v>2162</v>
      </c>
      <c r="X48" s="27">
        <v>2400</v>
      </c>
      <c r="Y48" s="27"/>
      <c r="Z48" s="19" t="s">
        <v>461</v>
      </c>
      <c r="AA48" s="27" t="b">
        <f t="shared" si="16"/>
        <v>1</v>
      </c>
      <c r="AB48"/>
      <c r="AC48" s="19" t="s">
        <v>461</v>
      </c>
      <c r="AD48" s="27">
        <v>104600</v>
      </c>
      <c r="AE48" s="27">
        <v>136800</v>
      </c>
      <c r="AF48" s="32">
        <v>76.5</v>
      </c>
      <c r="AG48" s="32">
        <v>2.6</v>
      </c>
      <c r="AH48" s="27">
        <v>106300</v>
      </c>
      <c r="AI48" s="27">
        <v>138100</v>
      </c>
      <c r="AJ48" s="32">
        <v>76.900000000000006</v>
      </c>
      <c r="AK48" s="32">
        <v>2.7</v>
      </c>
      <c r="AL48" s="27">
        <v>110400</v>
      </c>
      <c r="AM48" s="27">
        <v>138000</v>
      </c>
      <c r="AN48" s="32">
        <v>80</v>
      </c>
      <c r="AO48" s="32">
        <v>2.6</v>
      </c>
      <c r="AP48"/>
      <c r="AQ48"/>
      <c r="AR48"/>
      <c r="AS48"/>
      <c r="AT48" s="30">
        <f t="shared" si="0"/>
        <v>8.8711194731890871E-3</v>
      </c>
      <c r="AU48" s="30">
        <f t="shared" si="1"/>
        <v>1.6095954844778926E-2</v>
      </c>
      <c r="AV48" s="30">
        <f t="shared" si="2"/>
        <v>1.4788334901222954E-2</v>
      </c>
      <c r="AW48" s="30">
        <f t="shared" si="36"/>
        <v>1.4664855072463769E-2</v>
      </c>
      <c r="AX48" s="30">
        <f t="shared" si="25"/>
        <v>1.0878623188405797E-2</v>
      </c>
      <c r="AY48" s="30">
        <f t="shared" si="26"/>
        <v>1.0625000000000001E-2</v>
      </c>
      <c r="AZ48" s="30">
        <f t="shared" si="27"/>
        <v>1.5326086956521739E-2</v>
      </c>
      <c r="BA48" s="30">
        <f t="shared" si="28"/>
        <v>1.6594202898550726E-2</v>
      </c>
      <c r="BB48" s="30">
        <f t="shared" si="29"/>
        <v>1.6956521739130436E-2</v>
      </c>
      <c r="BC48" s="30">
        <f t="shared" si="30"/>
        <v>1.8460144927536233E-2</v>
      </c>
      <c r="BD48" s="30">
        <f t="shared" si="31"/>
        <v>1.582427536231884E-2</v>
      </c>
      <c r="BE48" s="30">
        <f t="shared" si="32"/>
        <v>1.1195652173913044E-2</v>
      </c>
      <c r="BF48" s="30">
        <f t="shared" si="33"/>
        <v>1.0951086956521739E-2</v>
      </c>
      <c r="BG48" s="30">
        <f t="shared" si="34"/>
        <v>1.7182971014492752E-2</v>
      </c>
      <c r="BH48" s="30">
        <f t="shared" si="35"/>
        <v>1.4121376811594203E-2</v>
      </c>
      <c r="BI48" s="30">
        <f t="shared" si="17"/>
        <v>1.2340579710144928E-2</v>
      </c>
      <c r="BJ48" s="30">
        <f t="shared" si="18"/>
        <v>1.2210144927536233E-2</v>
      </c>
      <c r="BK48" s="30">
        <f t="shared" si="19"/>
        <v>1.3652173913043478E-2</v>
      </c>
      <c r="BL48" s="30">
        <f t="shared" si="20"/>
        <v>1.4630434782608696E-2</v>
      </c>
      <c r="BM48" s="30">
        <f t="shared" si="21"/>
        <v>1.1963768115942028E-2</v>
      </c>
      <c r="BN48" s="30">
        <f t="shared" si="22"/>
        <v>1.7565217391304348E-2</v>
      </c>
      <c r="BO48" s="30">
        <f t="shared" si="23"/>
        <v>1.5666666666666666E-2</v>
      </c>
      <c r="BP48" s="30">
        <f t="shared" si="24"/>
        <v>1.7391304347826087E-2</v>
      </c>
    </row>
    <row r="49" spans="1:68" ht="15" x14ac:dyDescent="0.25">
      <c r="A49" s="19" t="s">
        <v>462</v>
      </c>
      <c r="B49" s="27">
        <v>1964</v>
      </c>
      <c r="C49" s="27">
        <v>4203</v>
      </c>
      <c r="D49" s="27">
        <v>3762</v>
      </c>
      <c r="E49" s="27">
        <v>4038</v>
      </c>
      <c r="F49" s="27">
        <v>3244</v>
      </c>
      <c r="G49" s="27">
        <v>3445</v>
      </c>
      <c r="H49" s="27">
        <v>3922</v>
      </c>
      <c r="I49" s="27">
        <v>3616</v>
      </c>
      <c r="J49" s="27">
        <v>4299</v>
      </c>
      <c r="K49" s="27">
        <v>4644</v>
      </c>
      <c r="L49" s="27">
        <v>4466</v>
      </c>
      <c r="M49" s="27">
        <v>3136</v>
      </c>
      <c r="N49" s="27">
        <v>2398</v>
      </c>
      <c r="O49" s="27">
        <v>4353</v>
      </c>
      <c r="P49" s="27">
        <v>3765</v>
      </c>
      <c r="Q49" s="27">
        <v>3942</v>
      </c>
      <c r="R49" s="27">
        <v>4585</v>
      </c>
      <c r="S49" s="27">
        <v>4348</v>
      </c>
      <c r="T49" s="27">
        <v>4601</v>
      </c>
      <c r="U49" s="27">
        <v>4752</v>
      </c>
      <c r="V49" s="27">
        <v>4839</v>
      </c>
      <c r="W49" s="27">
        <v>4768</v>
      </c>
      <c r="X49" s="27">
        <v>4792</v>
      </c>
      <c r="Y49" s="27"/>
      <c r="Z49" s="19" t="s">
        <v>462</v>
      </c>
      <c r="AA49" s="27" t="b">
        <f t="shared" si="16"/>
        <v>1</v>
      </c>
      <c r="AB49"/>
      <c r="AC49" s="19" t="s">
        <v>462</v>
      </c>
      <c r="AD49" s="27">
        <v>287300</v>
      </c>
      <c r="AE49" s="27">
        <v>363700</v>
      </c>
      <c r="AF49" s="32">
        <v>79</v>
      </c>
      <c r="AG49" s="32">
        <v>2.5</v>
      </c>
      <c r="AH49" s="27">
        <v>284100</v>
      </c>
      <c r="AI49" s="27">
        <v>365000</v>
      </c>
      <c r="AJ49" s="32">
        <v>77.8</v>
      </c>
      <c r="AK49" s="32">
        <v>2.5</v>
      </c>
      <c r="AL49" s="27">
        <v>293400</v>
      </c>
      <c r="AM49" s="27">
        <v>366800</v>
      </c>
      <c r="AN49" s="32">
        <v>80</v>
      </c>
      <c r="AO49" s="32">
        <v>2.5</v>
      </c>
      <c r="AP49"/>
      <c r="AQ49"/>
      <c r="AR49"/>
      <c r="AS49"/>
      <c r="AT49" s="30">
        <f t="shared" si="0"/>
        <v>6.9130587821189726E-3</v>
      </c>
      <c r="AU49" s="30">
        <f t="shared" si="1"/>
        <v>1.4794086589229144E-2</v>
      </c>
      <c r="AV49" s="30">
        <f t="shared" si="2"/>
        <v>1.324181626187962E-2</v>
      </c>
      <c r="AW49" s="30">
        <f t="shared" si="36"/>
        <v>1.3762781186094069E-2</v>
      </c>
      <c r="AX49" s="30">
        <f t="shared" si="25"/>
        <v>1.1056578050443081E-2</v>
      </c>
      <c r="AY49" s="30">
        <f t="shared" si="26"/>
        <v>1.1741649625085207E-2</v>
      </c>
      <c r="AZ49" s="30">
        <f t="shared" si="27"/>
        <v>1.3367416496250853E-2</v>
      </c>
      <c r="BA49" s="30">
        <f t="shared" si="28"/>
        <v>1.2324471710974779E-2</v>
      </c>
      <c r="BB49" s="30">
        <f t="shared" si="29"/>
        <v>1.4652351738241309E-2</v>
      </c>
      <c r="BC49" s="30">
        <f t="shared" si="30"/>
        <v>1.5828220858895705E-2</v>
      </c>
      <c r="BD49" s="30">
        <f t="shared" si="31"/>
        <v>1.5221540558963872E-2</v>
      </c>
      <c r="BE49" s="30">
        <f t="shared" si="32"/>
        <v>1.0688479890933879E-2</v>
      </c>
      <c r="BF49" s="30">
        <f t="shared" si="33"/>
        <v>8.1731424676209953E-3</v>
      </c>
      <c r="BG49" s="30">
        <f t="shared" si="34"/>
        <v>1.483640081799591E-2</v>
      </c>
      <c r="BH49" s="30">
        <f t="shared" si="35"/>
        <v>1.2832310838445807E-2</v>
      </c>
      <c r="BI49" s="30">
        <f t="shared" si="17"/>
        <v>1.0747001090512541E-2</v>
      </c>
      <c r="BJ49" s="30">
        <f t="shared" si="18"/>
        <v>1.2500000000000001E-2</v>
      </c>
      <c r="BK49" s="30">
        <f t="shared" si="19"/>
        <v>1.1853871319520174E-2</v>
      </c>
      <c r="BL49" s="30">
        <f t="shared" si="20"/>
        <v>1.2543620501635769E-2</v>
      </c>
      <c r="BM49" s="30">
        <f t="shared" si="21"/>
        <v>1.2955288985823337E-2</v>
      </c>
      <c r="BN49" s="30">
        <f t="shared" si="22"/>
        <v>1.319247546346783E-2</v>
      </c>
      <c r="BO49" s="30">
        <f t="shared" si="23"/>
        <v>1.2998909487459106E-2</v>
      </c>
      <c r="BP49" s="30">
        <f t="shared" si="24"/>
        <v>1.3064340239912759E-2</v>
      </c>
    </row>
    <row r="50" spans="1:68" ht="15" x14ac:dyDescent="0.25">
      <c r="A50" s="19" t="s">
        <v>463</v>
      </c>
      <c r="B50" s="27">
        <v>1495</v>
      </c>
      <c r="C50" s="27">
        <v>1248</v>
      </c>
      <c r="D50" s="27">
        <v>2219</v>
      </c>
      <c r="E50" s="27">
        <v>1747</v>
      </c>
      <c r="F50" s="27">
        <v>893</v>
      </c>
      <c r="G50" s="27">
        <v>1037</v>
      </c>
      <c r="H50" s="27">
        <v>1371</v>
      </c>
      <c r="I50" s="27">
        <v>1156</v>
      </c>
      <c r="J50" s="27">
        <v>1266</v>
      </c>
      <c r="K50" s="27">
        <v>2096</v>
      </c>
      <c r="L50" s="27">
        <v>1381</v>
      </c>
      <c r="M50" s="27">
        <v>997</v>
      </c>
      <c r="N50" s="27">
        <v>783</v>
      </c>
      <c r="O50" s="27">
        <v>871</v>
      </c>
      <c r="P50" s="27">
        <v>1005</v>
      </c>
      <c r="Q50" s="27">
        <v>1101</v>
      </c>
      <c r="R50" s="27">
        <v>866</v>
      </c>
      <c r="S50" s="27">
        <v>1240</v>
      </c>
      <c r="T50" s="27">
        <v>1372</v>
      </c>
      <c r="U50" s="27">
        <v>1365</v>
      </c>
      <c r="V50" s="27">
        <v>1820</v>
      </c>
      <c r="W50" s="27">
        <v>1639</v>
      </c>
      <c r="X50" s="27">
        <v>1772</v>
      </c>
      <c r="Y50" s="27"/>
      <c r="Z50" s="19" t="s">
        <v>463</v>
      </c>
      <c r="AA50" s="27" t="b">
        <f t="shared" si="16"/>
        <v>1</v>
      </c>
      <c r="AB50"/>
      <c r="AC50" s="19" t="s">
        <v>463</v>
      </c>
      <c r="AD50" s="27">
        <v>107800</v>
      </c>
      <c r="AE50" s="27">
        <v>145500</v>
      </c>
      <c r="AF50" s="32">
        <v>74</v>
      </c>
      <c r="AG50" s="32">
        <v>2.5</v>
      </c>
      <c r="AH50" s="27">
        <v>105000</v>
      </c>
      <c r="AI50" s="27">
        <v>145100</v>
      </c>
      <c r="AJ50" s="32">
        <v>72.400000000000006</v>
      </c>
      <c r="AK50" s="32">
        <v>2.6</v>
      </c>
      <c r="AL50" s="27">
        <v>108200</v>
      </c>
      <c r="AM50" s="27">
        <v>145400</v>
      </c>
      <c r="AN50" s="32">
        <v>74.400000000000006</v>
      </c>
      <c r="AO50" s="32">
        <v>2.6</v>
      </c>
      <c r="AP50"/>
      <c r="AQ50"/>
      <c r="AR50"/>
      <c r="AS50"/>
      <c r="AT50" s="30">
        <f t="shared" si="0"/>
        <v>1.4238095238095239E-2</v>
      </c>
      <c r="AU50" s="30">
        <f t="shared" si="1"/>
        <v>1.1885714285714286E-2</v>
      </c>
      <c r="AV50" s="30">
        <f t="shared" si="2"/>
        <v>2.1133333333333334E-2</v>
      </c>
      <c r="AW50" s="30">
        <f t="shared" si="36"/>
        <v>1.6146025878003695E-2</v>
      </c>
      <c r="AX50" s="30">
        <f t="shared" si="25"/>
        <v>8.2532347504621073E-3</v>
      </c>
      <c r="AY50" s="30">
        <f t="shared" si="26"/>
        <v>9.5841035120147883E-3</v>
      </c>
      <c r="AZ50" s="30">
        <f t="shared" si="27"/>
        <v>1.2670979667282809E-2</v>
      </c>
      <c r="BA50" s="30">
        <f t="shared" si="28"/>
        <v>1.0683918669131239E-2</v>
      </c>
      <c r="BB50" s="30">
        <f t="shared" si="29"/>
        <v>1.1700554528650648E-2</v>
      </c>
      <c r="BC50" s="30">
        <f t="shared" si="30"/>
        <v>1.9371534195933456E-2</v>
      </c>
      <c r="BD50" s="30">
        <f t="shared" si="31"/>
        <v>1.2763401109057302E-2</v>
      </c>
      <c r="BE50" s="30">
        <f t="shared" si="32"/>
        <v>9.21441774491682E-3</v>
      </c>
      <c r="BF50" s="30">
        <f t="shared" si="33"/>
        <v>7.2365988909426984E-3</v>
      </c>
      <c r="BG50" s="30">
        <f t="shared" si="34"/>
        <v>8.0499075785582259E-3</v>
      </c>
      <c r="BH50" s="30">
        <f t="shared" si="35"/>
        <v>9.2883548983364143E-3</v>
      </c>
      <c r="BI50" s="30">
        <f t="shared" si="17"/>
        <v>7.5722145804676755E-3</v>
      </c>
      <c r="BJ50" s="30">
        <f t="shared" si="18"/>
        <v>5.9559834938101791E-3</v>
      </c>
      <c r="BK50" s="30">
        <f t="shared" si="19"/>
        <v>8.5281980742778537E-3</v>
      </c>
      <c r="BL50" s="30">
        <f t="shared" si="20"/>
        <v>9.4360385144429161E-3</v>
      </c>
      <c r="BM50" s="30">
        <f t="shared" si="21"/>
        <v>9.3878954607977995E-3</v>
      </c>
      <c r="BN50" s="30">
        <f t="shared" si="22"/>
        <v>1.2517193947730399E-2</v>
      </c>
      <c r="BO50" s="30">
        <f t="shared" si="23"/>
        <v>1.1272352132049518E-2</v>
      </c>
      <c r="BP50" s="30">
        <f t="shared" si="24"/>
        <v>1.2187070151306739E-2</v>
      </c>
    </row>
    <row r="51" spans="1:68" ht="15" x14ac:dyDescent="0.25">
      <c r="A51" s="19" t="s">
        <v>464</v>
      </c>
      <c r="B51" s="27">
        <v>1315</v>
      </c>
      <c r="C51" s="27">
        <v>2006</v>
      </c>
      <c r="D51" s="27">
        <v>3070</v>
      </c>
      <c r="E51" s="27">
        <v>1909</v>
      </c>
      <c r="F51" s="27">
        <v>1526</v>
      </c>
      <c r="G51" s="27">
        <v>1875</v>
      </c>
      <c r="H51" s="27">
        <v>2202</v>
      </c>
      <c r="I51" s="27">
        <v>2038</v>
      </c>
      <c r="J51" s="27">
        <v>1821</v>
      </c>
      <c r="K51" s="27">
        <v>2247</v>
      </c>
      <c r="L51" s="27">
        <v>4293</v>
      </c>
      <c r="M51" s="27">
        <v>2469</v>
      </c>
      <c r="N51" s="27">
        <v>1113</v>
      </c>
      <c r="O51" s="27">
        <v>1817</v>
      </c>
      <c r="P51" s="27">
        <v>1399</v>
      </c>
      <c r="Q51" s="27">
        <v>2741</v>
      </c>
      <c r="R51" s="27">
        <v>1511</v>
      </c>
      <c r="S51" s="27">
        <v>1731</v>
      </c>
      <c r="T51" s="27">
        <v>2308</v>
      </c>
      <c r="U51" s="27">
        <v>2452</v>
      </c>
      <c r="V51" s="27">
        <v>2876</v>
      </c>
      <c r="W51" s="27">
        <v>3310</v>
      </c>
      <c r="X51" s="27">
        <v>2881</v>
      </c>
      <c r="Y51" s="27"/>
      <c r="Z51" s="19" t="s">
        <v>464</v>
      </c>
      <c r="AA51" s="27" t="b">
        <f t="shared" si="16"/>
        <v>1</v>
      </c>
      <c r="AB51"/>
      <c r="AC51" s="19" t="s">
        <v>464</v>
      </c>
      <c r="AD51" s="27">
        <v>134100</v>
      </c>
      <c r="AE51" s="27">
        <v>183400</v>
      </c>
      <c r="AF51" s="32">
        <v>73.099999999999994</v>
      </c>
      <c r="AG51" s="32">
        <v>2.6</v>
      </c>
      <c r="AH51" s="27">
        <v>139000</v>
      </c>
      <c r="AI51" s="27">
        <v>183700</v>
      </c>
      <c r="AJ51" s="32">
        <v>75.7</v>
      </c>
      <c r="AK51" s="32">
        <v>2.5</v>
      </c>
      <c r="AL51" s="27">
        <v>131800</v>
      </c>
      <c r="AM51" s="27">
        <v>180500</v>
      </c>
      <c r="AN51" s="32">
        <v>73</v>
      </c>
      <c r="AO51" s="32">
        <v>2.7</v>
      </c>
      <c r="AP51"/>
      <c r="AQ51"/>
      <c r="AR51"/>
      <c r="AS51"/>
      <c r="AT51" s="30">
        <f t="shared" si="0"/>
        <v>9.4604316546762594E-3</v>
      </c>
      <c r="AU51" s="30">
        <f t="shared" si="1"/>
        <v>1.4431654676258994E-2</v>
      </c>
      <c r="AV51" s="30">
        <f t="shared" si="2"/>
        <v>2.2086330935251797E-2</v>
      </c>
      <c r="AW51" s="30">
        <f t="shared" si="36"/>
        <v>1.4484066767830046E-2</v>
      </c>
      <c r="AX51" s="30">
        <f t="shared" si="25"/>
        <v>1.157814871016692E-2</v>
      </c>
      <c r="AY51" s="30">
        <f t="shared" si="26"/>
        <v>1.4226100151745068E-2</v>
      </c>
      <c r="AZ51" s="30">
        <f t="shared" si="27"/>
        <v>1.6707132018209409E-2</v>
      </c>
      <c r="BA51" s="30">
        <f t="shared" si="28"/>
        <v>1.5462822458270107E-2</v>
      </c>
      <c r="BB51" s="30">
        <f t="shared" si="29"/>
        <v>1.381638846737481E-2</v>
      </c>
      <c r="BC51" s="30">
        <f t="shared" si="30"/>
        <v>1.7048558421851288E-2</v>
      </c>
      <c r="BD51" s="30">
        <f t="shared" si="31"/>
        <v>3.2572078907435506E-2</v>
      </c>
      <c r="BE51" s="30">
        <f t="shared" si="32"/>
        <v>1.8732928679817906E-2</v>
      </c>
      <c r="BF51" s="30">
        <f t="shared" si="33"/>
        <v>8.4446130500758724E-3</v>
      </c>
      <c r="BG51" s="30">
        <f t="shared" si="34"/>
        <v>1.3786039453717754E-2</v>
      </c>
      <c r="BH51" s="30">
        <f t="shared" si="35"/>
        <v>1.0614567526555386E-2</v>
      </c>
      <c r="BI51" s="30">
        <f t="shared" si="17"/>
        <v>1.5185595567867036E-2</v>
      </c>
      <c r="BJ51" s="30">
        <f t="shared" si="18"/>
        <v>8.3711911357340716E-3</v>
      </c>
      <c r="BK51" s="30">
        <f t="shared" si="19"/>
        <v>9.5900277008310244E-3</v>
      </c>
      <c r="BL51" s="30">
        <f t="shared" si="20"/>
        <v>1.2786703601108033E-2</v>
      </c>
      <c r="BM51" s="30">
        <f t="shared" si="21"/>
        <v>1.3584487534626039E-2</v>
      </c>
      <c r="BN51" s="30">
        <f t="shared" si="22"/>
        <v>1.5933518005540166E-2</v>
      </c>
      <c r="BO51" s="30">
        <f t="shared" si="23"/>
        <v>1.8337950138504155E-2</v>
      </c>
      <c r="BP51" s="30">
        <f t="shared" si="24"/>
        <v>1.5961218836565098E-2</v>
      </c>
    </row>
    <row r="52" spans="1:68" ht="15" x14ac:dyDescent="0.25">
      <c r="A52" s="19" t="s">
        <v>465</v>
      </c>
      <c r="B52" s="27">
        <v>852</v>
      </c>
      <c r="C52" s="27">
        <v>1161</v>
      </c>
      <c r="D52" s="27">
        <v>900</v>
      </c>
      <c r="E52" s="27">
        <v>1245</v>
      </c>
      <c r="F52" s="27">
        <v>751</v>
      </c>
      <c r="G52" s="27">
        <v>963</v>
      </c>
      <c r="H52" s="27">
        <v>1269</v>
      </c>
      <c r="I52" s="27">
        <v>1547</v>
      </c>
      <c r="J52" s="27">
        <v>1263</v>
      </c>
      <c r="K52" s="27">
        <v>1587</v>
      </c>
      <c r="L52" s="27">
        <v>1483</v>
      </c>
      <c r="M52" s="27">
        <v>993</v>
      </c>
      <c r="N52" s="27">
        <v>998</v>
      </c>
      <c r="O52" s="27">
        <v>1391</v>
      </c>
      <c r="P52" s="27">
        <v>1489</v>
      </c>
      <c r="Q52" s="27">
        <v>1459</v>
      </c>
      <c r="R52" s="27">
        <v>1288</v>
      </c>
      <c r="S52" s="27">
        <v>1726</v>
      </c>
      <c r="T52" s="27">
        <v>1953</v>
      </c>
      <c r="U52" s="27">
        <v>1806</v>
      </c>
      <c r="V52" s="27">
        <v>2143</v>
      </c>
      <c r="W52" s="27">
        <v>2153</v>
      </c>
      <c r="X52" s="27">
        <v>2025</v>
      </c>
      <c r="Y52" s="27"/>
      <c r="Z52" s="19" t="s">
        <v>465</v>
      </c>
      <c r="AA52" s="27" t="b">
        <f t="shared" si="16"/>
        <v>1</v>
      </c>
      <c r="AB52"/>
      <c r="AC52" s="19" t="s">
        <v>465</v>
      </c>
      <c r="AD52" s="27">
        <v>121200</v>
      </c>
      <c r="AE52" s="27">
        <v>160900</v>
      </c>
      <c r="AF52" s="32">
        <v>75.400000000000006</v>
      </c>
      <c r="AG52" s="32">
        <v>2.5</v>
      </c>
      <c r="AH52" s="27">
        <v>121400</v>
      </c>
      <c r="AI52" s="27">
        <v>162300</v>
      </c>
      <c r="AJ52" s="32">
        <v>74.8</v>
      </c>
      <c r="AK52" s="32">
        <v>2.5</v>
      </c>
      <c r="AL52" s="27">
        <v>119700</v>
      </c>
      <c r="AM52" s="27">
        <v>161300</v>
      </c>
      <c r="AN52" s="32">
        <v>74.2</v>
      </c>
      <c r="AO52" s="32">
        <v>2.5</v>
      </c>
      <c r="AP52"/>
      <c r="AQ52"/>
      <c r="AR52"/>
      <c r="AS52"/>
      <c r="AT52" s="30">
        <f t="shared" si="0"/>
        <v>7.0181219110378914E-3</v>
      </c>
      <c r="AU52" s="30">
        <f t="shared" si="1"/>
        <v>9.5634266886326195E-3</v>
      </c>
      <c r="AV52" s="30">
        <f t="shared" si="2"/>
        <v>7.4135090609555188E-3</v>
      </c>
      <c r="AW52" s="30">
        <f t="shared" si="36"/>
        <v>1.0401002506265664E-2</v>
      </c>
      <c r="AX52" s="30">
        <f t="shared" si="25"/>
        <v>6.2740183792815369E-3</v>
      </c>
      <c r="AY52" s="30">
        <f t="shared" si="26"/>
        <v>8.0451127819548864E-3</v>
      </c>
      <c r="AZ52" s="30">
        <f t="shared" si="27"/>
        <v>1.0601503759398495E-2</v>
      </c>
      <c r="BA52" s="30">
        <f t="shared" si="28"/>
        <v>1.2923976608187135E-2</v>
      </c>
      <c r="BB52" s="30">
        <f t="shared" si="29"/>
        <v>1.0551378446115289E-2</v>
      </c>
      <c r="BC52" s="30">
        <f t="shared" si="30"/>
        <v>1.3258145363408521E-2</v>
      </c>
      <c r="BD52" s="30">
        <f t="shared" si="31"/>
        <v>1.2389306599832915E-2</v>
      </c>
      <c r="BE52" s="30">
        <f t="shared" si="32"/>
        <v>8.2957393483709275E-3</v>
      </c>
      <c r="BF52" s="30">
        <f t="shared" si="33"/>
        <v>8.3375104427736001E-3</v>
      </c>
      <c r="BG52" s="30">
        <f t="shared" si="34"/>
        <v>1.1620718462823726E-2</v>
      </c>
      <c r="BH52" s="30">
        <f t="shared" si="35"/>
        <v>1.2439431913116123E-2</v>
      </c>
      <c r="BI52" s="30">
        <f t="shared" si="17"/>
        <v>9.0452572845629263E-3</v>
      </c>
      <c r="BJ52" s="30">
        <f t="shared" si="18"/>
        <v>7.9851208927464359E-3</v>
      </c>
      <c r="BK52" s="30">
        <f t="shared" si="19"/>
        <v>1.0700557966522009E-2</v>
      </c>
      <c r="BL52" s="30">
        <f t="shared" si="20"/>
        <v>1.2107873527588344E-2</v>
      </c>
      <c r="BM52" s="30">
        <f t="shared" si="21"/>
        <v>1.1196528208307502E-2</v>
      </c>
      <c r="BN52" s="30">
        <f t="shared" si="22"/>
        <v>1.328580285182889E-2</v>
      </c>
      <c r="BO52" s="30">
        <f t="shared" si="23"/>
        <v>1.3347799132052076E-2</v>
      </c>
      <c r="BP52" s="30">
        <f t="shared" si="24"/>
        <v>1.2554246745195289E-2</v>
      </c>
    </row>
    <row r="53" spans="1:68" ht="15" x14ac:dyDescent="0.25">
      <c r="A53" s="19" t="s">
        <v>466</v>
      </c>
      <c r="B53" s="27">
        <v>1823</v>
      </c>
      <c r="C53" s="27">
        <v>2459</v>
      </c>
      <c r="D53" s="27">
        <v>3059</v>
      </c>
      <c r="E53" s="27">
        <v>2459</v>
      </c>
      <c r="F53" s="27">
        <v>1945</v>
      </c>
      <c r="G53" s="27">
        <v>2495</v>
      </c>
      <c r="H53" s="27">
        <v>2490</v>
      </c>
      <c r="I53" s="27">
        <v>2966</v>
      </c>
      <c r="J53" s="27">
        <v>3222</v>
      </c>
      <c r="K53" s="27">
        <v>3995</v>
      </c>
      <c r="L53" s="27">
        <v>3246</v>
      </c>
      <c r="M53" s="27">
        <v>2633</v>
      </c>
      <c r="N53" s="27">
        <v>2073</v>
      </c>
      <c r="O53" s="27">
        <v>3080</v>
      </c>
      <c r="P53" s="27">
        <v>3534</v>
      </c>
      <c r="Q53" s="27">
        <v>3475</v>
      </c>
      <c r="R53" s="27">
        <v>2881</v>
      </c>
      <c r="S53" s="27">
        <v>3347</v>
      </c>
      <c r="T53" s="27">
        <v>4267</v>
      </c>
      <c r="U53" s="27">
        <v>4507</v>
      </c>
      <c r="V53" s="27">
        <v>5093</v>
      </c>
      <c r="W53" s="27">
        <v>5192</v>
      </c>
      <c r="X53" s="27">
        <v>3789</v>
      </c>
      <c r="Y53" s="27"/>
      <c r="Z53" s="19" t="s">
        <v>466</v>
      </c>
      <c r="AA53" s="27" t="b">
        <f t="shared" si="16"/>
        <v>1</v>
      </c>
      <c r="AB53"/>
      <c r="AC53" s="19" t="s">
        <v>466</v>
      </c>
      <c r="AD53" s="27">
        <v>267500</v>
      </c>
      <c r="AE53" s="27">
        <v>369600</v>
      </c>
      <c r="AF53" s="32">
        <v>72.400000000000006</v>
      </c>
      <c r="AG53" s="32">
        <v>2.7</v>
      </c>
      <c r="AH53" s="27">
        <v>272200</v>
      </c>
      <c r="AI53" s="27">
        <v>375400</v>
      </c>
      <c r="AJ53" s="32">
        <v>72.5</v>
      </c>
      <c r="AK53" s="32">
        <v>2.7</v>
      </c>
      <c r="AL53" s="27">
        <v>269300</v>
      </c>
      <c r="AM53" s="27">
        <v>376800</v>
      </c>
      <c r="AN53" s="32">
        <v>71.5</v>
      </c>
      <c r="AO53" s="32">
        <v>2.8</v>
      </c>
      <c r="AP53"/>
      <c r="AQ53"/>
      <c r="AR53"/>
      <c r="AS53"/>
      <c r="AT53" s="30">
        <f t="shared" si="0"/>
        <v>6.6972814107274063E-3</v>
      </c>
      <c r="AU53" s="30">
        <f t="shared" si="1"/>
        <v>9.0337986774430574E-3</v>
      </c>
      <c r="AV53" s="30">
        <f t="shared" si="2"/>
        <v>1.1238060249816311E-2</v>
      </c>
      <c r="AW53" s="30">
        <f t="shared" si="36"/>
        <v>9.1310805792796136E-3</v>
      </c>
      <c r="AX53" s="30">
        <f t="shared" si="25"/>
        <v>7.2224285183809878E-3</v>
      </c>
      <c r="AY53" s="30">
        <f t="shared" si="26"/>
        <v>9.2647604901596736E-3</v>
      </c>
      <c r="AZ53" s="30">
        <f t="shared" si="27"/>
        <v>9.2461938358707769E-3</v>
      </c>
      <c r="BA53" s="30">
        <f t="shared" si="28"/>
        <v>1.1013739324173783E-2</v>
      </c>
      <c r="BB53" s="30">
        <f t="shared" si="29"/>
        <v>1.1964352023765317E-2</v>
      </c>
      <c r="BC53" s="30">
        <f t="shared" si="30"/>
        <v>1.4834756776828816E-2</v>
      </c>
      <c r="BD53" s="30">
        <f t="shared" si="31"/>
        <v>1.2053471964352023E-2</v>
      </c>
      <c r="BE53" s="30">
        <f t="shared" si="32"/>
        <v>9.7772001485332341E-3</v>
      </c>
      <c r="BF53" s="30">
        <f t="shared" si="33"/>
        <v>7.6977348681767548E-3</v>
      </c>
      <c r="BG53" s="30">
        <f t="shared" si="34"/>
        <v>1.1437059041960639E-2</v>
      </c>
      <c r="BH53" s="30">
        <f t="shared" si="35"/>
        <v>1.31229112513925E-2</v>
      </c>
      <c r="BI53" s="30">
        <f t="shared" si="17"/>
        <v>9.2223991507430995E-3</v>
      </c>
      <c r="BJ53" s="30">
        <f t="shared" si="18"/>
        <v>7.6459660297239912E-3</v>
      </c>
      <c r="BK53" s="30">
        <f t="shared" si="19"/>
        <v>8.8826963906581749E-3</v>
      </c>
      <c r="BL53" s="30">
        <f t="shared" si="20"/>
        <v>1.1324309978768578E-2</v>
      </c>
      <c r="BM53" s="30">
        <f t="shared" si="21"/>
        <v>1.1961252653927813E-2</v>
      </c>
      <c r="BN53" s="30">
        <f t="shared" si="22"/>
        <v>1.3516454352441613E-2</v>
      </c>
      <c r="BO53" s="30">
        <f t="shared" si="23"/>
        <v>1.3779193205944798E-2</v>
      </c>
      <c r="BP53" s="30">
        <f t="shared" si="24"/>
        <v>1.0055732484076433E-2</v>
      </c>
    </row>
    <row r="54" spans="1:68" ht="15" x14ac:dyDescent="0.25">
      <c r="A54" s="19" t="s">
        <v>467</v>
      </c>
      <c r="B54" s="27">
        <v>1895</v>
      </c>
      <c r="C54" s="27">
        <v>3423</v>
      </c>
      <c r="D54" s="27">
        <v>2223</v>
      </c>
      <c r="E54" s="27">
        <v>2152</v>
      </c>
      <c r="F54" s="27">
        <v>2168</v>
      </c>
      <c r="G54" s="27">
        <v>2329</v>
      </c>
      <c r="H54" s="27">
        <v>2534</v>
      </c>
      <c r="I54" s="27">
        <v>4170</v>
      </c>
      <c r="J54" s="27">
        <v>2383</v>
      </c>
      <c r="K54" s="27">
        <v>2716</v>
      </c>
      <c r="L54" s="27">
        <v>2625</v>
      </c>
      <c r="M54" s="27">
        <v>2327</v>
      </c>
      <c r="N54" s="27">
        <v>1731</v>
      </c>
      <c r="O54" s="27">
        <v>2500</v>
      </c>
      <c r="P54" s="27">
        <v>2652</v>
      </c>
      <c r="Q54" s="27">
        <v>2571</v>
      </c>
      <c r="R54" s="27">
        <v>3040</v>
      </c>
      <c r="S54" s="27">
        <v>2940</v>
      </c>
      <c r="T54" s="27">
        <v>3094</v>
      </c>
      <c r="U54" s="27">
        <v>2841</v>
      </c>
      <c r="V54" s="27">
        <v>3965</v>
      </c>
      <c r="W54" s="27">
        <v>3133</v>
      </c>
      <c r="X54" s="27">
        <v>3215</v>
      </c>
      <c r="Y54" s="27"/>
      <c r="Z54" s="19" t="s">
        <v>467</v>
      </c>
      <c r="AA54" s="27" t="b">
        <f t="shared" si="16"/>
        <v>1</v>
      </c>
      <c r="AB54"/>
      <c r="AC54" s="19" t="s">
        <v>467</v>
      </c>
      <c r="AD54" s="27">
        <v>233900</v>
      </c>
      <c r="AE54" s="27">
        <v>323500</v>
      </c>
      <c r="AF54" s="32">
        <v>72.3</v>
      </c>
      <c r="AG54" s="32">
        <v>2.8</v>
      </c>
      <c r="AH54" s="27">
        <v>225600</v>
      </c>
      <c r="AI54" s="27">
        <v>327500</v>
      </c>
      <c r="AJ54" s="32">
        <v>68.900000000000006</v>
      </c>
      <c r="AK54" s="32">
        <v>2.8</v>
      </c>
      <c r="AL54" s="27">
        <v>232500</v>
      </c>
      <c r="AM54" s="27">
        <v>327700</v>
      </c>
      <c r="AN54" s="32">
        <v>71</v>
      </c>
      <c r="AO54" s="32">
        <v>2.7</v>
      </c>
      <c r="AP54"/>
      <c r="AQ54"/>
      <c r="AR54"/>
      <c r="AS54"/>
      <c r="AT54" s="30">
        <f t="shared" si="0"/>
        <v>8.399822695035461E-3</v>
      </c>
      <c r="AU54" s="30">
        <f t="shared" si="1"/>
        <v>1.5172872340425532E-2</v>
      </c>
      <c r="AV54" s="30">
        <f t="shared" si="2"/>
        <v>9.8537234042553185E-3</v>
      </c>
      <c r="AW54" s="30">
        <f t="shared" si="36"/>
        <v>9.2559139784946232E-3</v>
      </c>
      <c r="AX54" s="30">
        <f t="shared" si="25"/>
        <v>9.3247311827956997E-3</v>
      </c>
      <c r="AY54" s="30">
        <f t="shared" si="26"/>
        <v>1.0017204301075269E-2</v>
      </c>
      <c r="AZ54" s="30">
        <f t="shared" si="27"/>
        <v>1.0898924731182796E-2</v>
      </c>
      <c r="BA54" s="30">
        <f t="shared" si="28"/>
        <v>1.7935483870967741E-2</v>
      </c>
      <c r="BB54" s="30">
        <f t="shared" si="29"/>
        <v>1.0249462365591398E-2</v>
      </c>
      <c r="BC54" s="30">
        <f t="shared" si="30"/>
        <v>1.1681720430107527E-2</v>
      </c>
      <c r="BD54" s="30">
        <f t="shared" si="31"/>
        <v>1.1290322580645161E-2</v>
      </c>
      <c r="BE54" s="30">
        <f t="shared" si="32"/>
        <v>1.0008602150537635E-2</v>
      </c>
      <c r="BF54" s="30">
        <f t="shared" si="33"/>
        <v>7.4451612903225807E-3</v>
      </c>
      <c r="BG54" s="30">
        <f t="shared" si="34"/>
        <v>1.0752688172043012E-2</v>
      </c>
      <c r="BH54" s="30">
        <f t="shared" si="35"/>
        <v>1.1406451612903226E-2</v>
      </c>
      <c r="BI54" s="30">
        <f t="shared" si="17"/>
        <v>7.845590479096734E-3</v>
      </c>
      <c r="BJ54" s="30">
        <f t="shared" si="18"/>
        <v>9.276777540433323E-3</v>
      </c>
      <c r="BK54" s="30">
        <f t="shared" si="19"/>
        <v>8.9716203844980164E-3</v>
      </c>
      <c r="BL54" s="30">
        <f t="shared" si="20"/>
        <v>9.4415624046383893E-3</v>
      </c>
      <c r="BM54" s="30">
        <f t="shared" si="21"/>
        <v>8.669514800122062E-3</v>
      </c>
      <c r="BN54" s="30">
        <f t="shared" si="22"/>
        <v>1.209948123283491E-2</v>
      </c>
      <c r="BO54" s="30">
        <f t="shared" si="23"/>
        <v>9.5605736954531579E-3</v>
      </c>
      <c r="BP54" s="30">
        <f t="shared" si="24"/>
        <v>9.8108025633201097E-3</v>
      </c>
    </row>
    <row r="55" spans="1:68" ht="15" x14ac:dyDescent="0.25">
      <c r="A55" s="19" t="s">
        <v>468</v>
      </c>
      <c r="B55" s="27">
        <v>627</v>
      </c>
      <c r="C55" s="27">
        <v>1180</v>
      </c>
      <c r="D55" s="27">
        <v>1167</v>
      </c>
      <c r="E55" s="27">
        <v>1073</v>
      </c>
      <c r="F55" s="27">
        <v>859</v>
      </c>
      <c r="G55" s="27">
        <v>1170</v>
      </c>
      <c r="H55" s="27">
        <v>1108</v>
      </c>
      <c r="I55" s="27">
        <v>1126</v>
      </c>
      <c r="J55" s="27">
        <v>1325</v>
      </c>
      <c r="K55" s="27">
        <v>1337</v>
      </c>
      <c r="L55" s="27">
        <v>1414</v>
      </c>
      <c r="M55" s="27">
        <v>1086</v>
      </c>
      <c r="N55" s="27">
        <v>873</v>
      </c>
      <c r="O55" s="27">
        <v>1329</v>
      </c>
      <c r="P55" s="27">
        <v>1049</v>
      </c>
      <c r="Q55" s="27">
        <v>1728</v>
      </c>
      <c r="R55" s="27">
        <v>1735</v>
      </c>
      <c r="S55" s="27">
        <v>1827</v>
      </c>
      <c r="T55" s="27">
        <v>1585</v>
      </c>
      <c r="U55" s="27">
        <v>1643</v>
      </c>
      <c r="V55" s="27">
        <v>2073</v>
      </c>
      <c r="W55" s="27">
        <v>2015</v>
      </c>
      <c r="X55" s="27">
        <v>2171</v>
      </c>
      <c r="Y55" s="27"/>
      <c r="Z55" s="19" t="s">
        <v>468</v>
      </c>
      <c r="AA55" s="27" t="b">
        <f t="shared" si="16"/>
        <v>1</v>
      </c>
      <c r="AB55"/>
      <c r="AC55" s="19" t="s">
        <v>468</v>
      </c>
      <c r="AD55" s="27">
        <v>97700</v>
      </c>
      <c r="AE55" s="27">
        <v>129100</v>
      </c>
      <c r="AF55" s="32">
        <v>75.7</v>
      </c>
      <c r="AG55" s="32">
        <v>2.7</v>
      </c>
      <c r="AH55" s="27">
        <v>97500</v>
      </c>
      <c r="AI55" s="27">
        <v>130300</v>
      </c>
      <c r="AJ55" s="32">
        <v>74.8</v>
      </c>
      <c r="AK55" s="32">
        <v>2.7</v>
      </c>
      <c r="AL55" s="27">
        <v>99200</v>
      </c>
      <c r="AM55" s="27">
        <v>129800</v>
      </c>
      <c r="AN55" s="32">
        <v>76.400000000000006</v>
      </c>
      <c r="AO55" s="32">
        <v>2.6</v>
      </c>
      <c r="AP55"/>
      <c r="AQ55"/>
      <c r="AR55"/>
      <c r="AS55"/>
      <c r="AT55" s="30">
        <f t="shared" si="0"/>
        <v>6.4307692307692304E-3</v>
      </c>
      <c r="AU55" s="30">
        <f t="shared" si="1"/>
        <v>1.2102564102564103E-2</v>
      </c>
      <c r="AV55" s="30">
        <f t="shared" si="2"/>
        <v>1.1969230769230768E-2</v>
      </c>
      <c r="AW55" s="30">
        <f t="shared" si="36"/>
        <v>1.0816532258064516E-2</v>
      </c>
      <c r="AX55" s="30">
        <f t="shared" si="25"/>
        <v>8.6592741935483872E-3</v>
      </c>
      <c r="AY55" s="30">
        <f t="shared" si="26"/>
        <v>1.1794354838709678E-2</v>
      </c>
      <c r="AZ55" s="30">
        <f t="shared" si="27"/>
        <v>1.1169354838709677E-2</v>
      </c>
      <c r="BA55" s="30">
        <f t="shared" si="28"/>
        <v>1.1350806451612903E-2</v>
      </c>
      <c r="BB55" s="30">
        <f t="shared" si="29"/>
        <v>1.3356854838709678E-2</v>
      </c>
      <c r="BC55" s="30">
        <f t="shared" si="30"/>
        <v>1.3477822580645161E-2</v>
      </c>
      <c r="BD55" s="30">
        <f t="shared" si="31"/>
        <v>1.4254032258064516E-2</v>
      </c>
      <c r="BE55" s="30">
        <f t="shared" si="32"/>
        <v>1.0947580645161291E-2</v>
      </c>
      <c r="BF55" s="30">
        <f t="shared" si="33"/>
        <v>8.8004032258064517E-3</v>
      </c>
      <c r="BG55" s="30">
        <f t="shared" si="34"/>
        <v>1.3397177419354839E-2</v>
      </c>
      <c r="BH55" s="30">
        <f t="shared" si="35"/>
        <v>1.0574596774193548E-2</v>
      </c>
      <c r="BI55" s="30">
        <f t="shared" si="17"/>
        <v>1.3312788906009246E-2</v>
      </c>
      <c r="BJ55" s="30">
        <f t="shared" si="18"/>
        <v>1.3366718027734977E-2</v>
      </c>
      <c r="BK55" s="30">
        <f t="shared" si="19"/>
        <v>1.4075500770416024E-2</v>
      </c>
      <c r="BL55" s="30">
        <f t="shared" si="20"/>
        <v>1.2211093990755009E-2</v>
      </c>
      <c r="BM55" s="30">
        <f t="shared" si="21"/>
        <v>1.2657935285053929E-2</v>
      </c>
      <c r="BN55" s="30">
        <f t="shared" si="22"/>
        <v>1.5970724191063174E-2</v>
      </c>
      <c r="BO55" s="30">
        <f t="shared" si="23"/>
        <v>1.5523882896764252E-2</v>
      </c>
      <c r="BP55" s="30">
        <f t="shared" si="24"/>
        <v>1.672573189522342E-2</v>
      </c>
    </row>
    <row r="56" spans="1:68" ht="15" x14ac:dyDescent="0.25">
      <c r="A56" s="19" t="s">
        <v>469</v>
      </c>
      <c r="B56" s="27">
        <v>1108</v>
      </c>
      <c r="C56" s="27">
        <v>1732</v>
      </c>
      <c r="D56" s="27">
        <v>1522</v>
      </c>
      <c r="E56" s="27">
        <v>1729</v>
      </c>
      <c r="F56" s="27">
        <v>1515</v>
      </c>
      <c r="G56" s="27">
        <v>1760</v>
      </c>
      <c r="H56" s="27">
        <v>1761</v>
      </c>
      <c r="I56" s="27">
        <v>1687</v>
      </c>
      <c r="J56" s="27">
        <v>2176</v>
      </c>
      <c r="K56" s="27">
        <v>2259</v>
      </c>
      <c r="L56" s="27">
        <v>2620</v>
      </c>
      <c r="M56" s="27">
        <v>1816</v>
      </c>
      <c r="N56" s="27">
        <v>1490</v>
      </c>
      <c r="O56" s="27">
        <v>1908</v>
      </c>
      <c r="P56" s="27">
        <v>1741</v>
      </c>
      <c r="Q56" s="27">
        <v>2090</v>
      </c>
      <c r="R56" s="27">
        <v>2187</v>
      </c>
      <c r="S56" s="27">
        <v>2265</v>
      </c>
      <c r="T56" s="27">
        <v>2095</v>
      </c>
      <c r="U56" s="27">
        <v>2730</v>
      </c>
      <c r="V56" s="27">
        <v>3308</v>
      </c>
      <c r="W56" s="27">
        <v>2497</v>
      </c>
      <c r="X56" s="27">
        <v>2673</v>
      </c>
      <c r="Y56" s="27"/>
      <c r="Z56" s="19" t="s">
        <v>469</v>
      </c>
      <c r="AA56" s="27" t="b">
        <f t="shared" si="16"/>
        <v>1</v>
      </c>
      <c r="AB56"/>
      <c r="AC56" s="19" t="s">
        <v>469</v>
      </c>
      <c r="AD56" s="27">
        <v>199000</v>
      </c>
      <c r="AE56" s="27">
        <v>263900</v>
      </c>
      <c r="AF56" s="32">
        <v>75.400000000000006</v>
      </c>
      <c r="AG56" s="32">
        <v>2.7</v>
      </c>
      <c r="AH56" s="27">
        <v>200700</v>
      </c>
      <c r="AI56" s="27">
        <v>265400</v>
      </c>
      <c r="AJ56" s="32">
        <v>75.599999999999994</v>
      </c>
      <c r="AK56" s="32">
        <v>2.7</v>
      </c>
      <c r="AL56" s="27">
        <v>194000</v>
      </c>
      <c r="AM56" s="27">
        <v>263600</v>
      </c>
      <c r="AN56" s="32">
        <v>73.599999999999994</v>
      </c>
      <c r="AO56" s="32">
        <v>2.7</v>
      </c>
      <c r="AP56"/>
      <c r="AQ56"/>
      <c r="AR56"/>
      <c r="AS56"/>
      <c r="AT56" s="30">
        <f t="shared" si="0"/>
        <v>5.5206776283009467E-3</v>
      </c>
      <c r="AU56" s="30">
        <f t="shared" si="1"/>
        <v>8.6297957149975082E-3</v>
      </c>
      <c r="AV56" s="30">
        <f t="shared" si="2"/>
        <v>7.5834578973592425E-3</v>
      </c>
      <c r="AW56" s="30">
        <f t="shared" si="36"/>
        <v>8.912371134020618E-3</v>
      </c>
      <c r="AX56" s="30">
        <f t="shared" si="25"/>
        <v>7.8092783505154641E-3</v>
      </c>
      <c r="AY56" s="30">
        <f t="shared" si="26"/>
        <v>9.0721649484536079E-3</v>
      </c>
      <c r="AZ56" s="30">
        <f t="shared" si="27"/>
        <v>9.0773195876288661E-3</v>
      </c>
      <c r="BA56" s="30">
        <f t="shared" si="28"/>
        <v>8.6958762886597939E-3</v>
      </c>
      <c r="BB56" s="30">
        <f t="shared" si="29"/>
        <v>1.1216494845360825E-2</v>
      </c>
      <c r="BC56" s="30">
        <f t="shared" si="30"/>
        <v>1.1644329896907217E-2</v>
      </c>
      <c r="BD56" s="30">
        <f t="shared" si="31"/>
        <v>1.3505154639175258E-2</v>
      </c>
      <c r="BE56" s="30">
        <f t="shared" si="32"/>
        <v>9.3608247422680407E-3</v>
      </c>
      <c r="BF56" s="30">
        <f t="shared" si="33"/>
        <v>7.6804123711340204E-3</v>
      </c>
      <c r="BG56" s="30">
        <f t="shared" si="34"/>
        <v>9.8350515463917522E-3</v>
      </c>
      <c r="BH56" s="30">
        <f t="shared" si="35"/>
        <v>8.9742268041237121E-3</v>
      </c>
      <c r="BI56" s="30">
        <f t="shared" si="17"/>
        <v>7.9286798179059176E-3</v>
      </c>
      <c r="BJ56" s="30">
        <f t="shared" si="18"/>
        <v>8.296661608497723E-3</v>
      </c>
      <c r="BK56" s="30">
        <f t="shared" si="19"/>
        <v>8.5925644916540218E-3</v>
      </c>
      <c r="BL56" s="30">
        <f t="shared" si="20"/>
        <v>7.9476479514415787E-3</v>
      </c>
      <c r="BM56" s="30">
        <f t="shared" si="21"/>
        <v>1.035660091047041E-2</v>
      </c>
      <c r="BN56" s="30">
        <f t="shared" si="22"/>
        <v>1.2549317147192715E-2</v>
      </c>
      <c r="BO56" s="30">
        <f t="shared" si="23"/>
        <v>9.4726858877086494E-3</v>
      </c>
      <c r="BP56" s="30">
        <f t="shared" si="24"/>
        <v>1.0140364188163884E-2</v>
      </c>
    </row>
    <row r="57" spans="1:68" ht="15" x14ac:dyDescent="0.25">
      <c r="A57" s="19" t="s">
        <v>470</v>
      </c>
      <c r="B57" s="27">
        <v>4053</v>
      </c>
      <c r="C57" s="27">
        <v>6539</v>
      </c>
      <c r="D57" s="27">
        <v>5358</v>
      </c>
      <c r="E57" s="27">
        <v>5180</v>
      </c>
      <c r="F57" s="27">
        <v>3806</v>
      </c>
      <c r="G57" s="27">
        <v>5326</v>
      </c>
      <c r="H57" s="27">
        <v>5296</v>
      </c>
      <c r="I57" s="27">
        <v>5543</v>
      </c>
      <c r="J57" s="27">
        <v>5478</v>
      </c>
      <c r="K57" s="27">
        <v>6199</v>
      </c>
      <c r="L57" s="27">
        <v>6361</v>
      </c>
      <c r="M57" s="27">
        <v>5124</v>
      </c>
      <c r="N57" s="27">
        <v>4742</v>
      </c>
      <c r="O57" s="27">
        <v>5796</v>
      </c>
      <c r="P57" s="27">
        <v>4806</v>
      </c>
      <c r="Q57" s="27">
        <v>5865</v>
      </c>
      <c r="R57" s="27">
        <v>6232</v>
      </c>
      <c r="S57" s="27">
        <v>6288</v>
      </c>
      <c r="T57" s="27">
        <v>7148</v>
      </c>
      <c r="U57" s="27">
        <v>6969</v>
      </c>
      <c r="V57" s="27">
        <v>7013</v>
      </c>
      <c r="W57" s="27">
        <v>7005</v>
      </c>
      <c r="X57" s="27">
        <v>6984</v>
      </c>
      <c r="Y57" s="27"/>
      <c r="Z57" s="19" t="s">
        <v>470</v>
      </c>
      <c r="AA57" s="27" t="b">
        <f t="shared" si="16"/>
        <v>1</v>
      </c>
      <c r="AB57"/>
      <c r="AC57" s="19" t="s">
        <v>470</v>
      </c>
      <c r="AD57" s="27">
        <v>413800</v>
      </c>
      <c r="AE57" s="27">
        <v>542100</v>
      </c>
      <c r="AF57" s="32">
        <v>76.3</v>
      </c>
      <c r="AG57" s="32">
        <v>2.1</v>
      </c>
      <c r="AH57" s="27">
        <v>412500</v>
      </c>
      <c r="AI57" s="27">
        <v>547100</v>
      </c>
      <c r="AJ57" s="32">
        <v>75.400000000000006</v>
      </c>
      <c r="AK57" s="32">
        <v>2.2000000000000002</v>
      </c>
      <c r="AL57" s="27">
        <v>414300</v>
      </c>
      <c r="AM57" s="27">
        <v>552100</v>
      </c>
      <c r="AN57" s="32">
        <v>75</v>
      </c>
      <c r="AO57" s="32">
        <v>2.2999999999999998</v>
      </c>
      <c r="AP57"/>
      <c r="AQ57"/>
      <c r="AR57"/>
      <c r="AS57"/>
      <c r="AT57" s="30">
        <f t="shared" si="0"/>
        <v>9.8254545454545452E-3</v>
      </c>
      <c r="AU57" s="30">
        <f t="shared" si="1"/>
        <v>1.5852121212121213E-2</v>
      </c>
      <c r="AV57" s="30">
        <f t="shared" si="2"/>
        <v>1.2989090909090908E-2</v>
      </c>
      <c r="AW57" s="30">
        <f t="shared" si="36"/>
        <v>1.2503017137340092E-2</v>
      </c>
      <c r="AX57" s="30">
        <f t="shared" si="25"/>
        <v>9.1865797731112715E-3</v>
      </c>
      <c r="AY57" s="30">
        <f t="shared" si="26"/>
        <v>1.2855418778662805E-2</v>
      </c>
      <c r="AZ57" s="30">
        <f t="shared" si="27"/>
        <v>1.2783007482500603E-2</v>
      </c>
      <c r="BA57" s="30">
        <f t="shared" si="28"/>
        <v>1.3379193820902727E-2</v>
      </c>
      <c r="BB57" s="30">
        <f t="shared" si="29"/>
        <v>1.3222302679217958E-2</v>
      </c>
      <c r="BC57" s="30">
        <f t="shared" si="30"/>
        <v>1.4962587496982862E-2</v>
      </c>
      <c r="BD57" s="30">
        <f t="shared" si="31"/>
        <v>1.5353608496258749E-2</v>
      </c>
      <c r="BE57" s="30">
        <f t="shared" si="32"/>
        <v>1.2367849384503983E-2</v>
      </c>
      <c r="BF57" s="30">
        <f t="shared" si="33"/>
        <v>1.1445812213371953E-2</v>
      </c>
      <c r="BG57" s="30">
        <f t="shared" si="34"/>
        <v>1.3989862418537292E-2</v>
      </c>
      <c r="BH57" s="30">
        <f t="shared" si="35"/>
        <v>1.1600289645184649E-2</v>
      </c>
      <c r="BI57" s="30">
        <f t="shared" si="17"/>
        <v>1.0623075529795327E-2</v>
      </c>
      <c r="BJ57" s="30">
        <f t="shared" si="18"/>
        <v>1.1287810179315341E-2</v>
      </c>
      <c r="BK57" s="30">
        <f t="shared" si="19"/>
        <v>1.138924107951458E-2</v>
      </c>
      <c r="BL57" s="30">
        <f t="shared" si="20"/>
        <v>1.2946929904002898E-2</v>
      </c>
      <c r="BM57" s="30">
        <f t="shared" si="21"/>
        <v>1.2622713276580331E-2</v>
      </c>
      <c r="BN57" s="30">
        <f t="shared" si="22"/>
        <v>1.2702408983879731E-2</v>
      </c>
      <c r="BO57" s="30">
        <f t="shared" si="23"/>
        <v>1.2687918855279841E-2</v>
      </c>
      <c r="BP57" s="30">
        <f t="shared" si="24"/>
        <v>1.2649882267705127E-2</v>
      </c>
    </row>
    <row r="58" spans="1:68" ht="15" x14ac:dyDescent="0.25">
      <c r="A58" s="19" t="s">
        <v>471</v>
      </c>
      <c r="B58" s="27">
        <v>1701</v>
      </c>
      <c r="C58" s="27">
        <v>2617</v>
      </c>
      <c r="D58" s="27">
        <v>2641</v>
      </c>
      <c r="E58" s="27">
        <v>2402</v>
      </c>
      <c r="F58" s="27">
        <v>2326</v>
      </c>
      <c r="G58" s="27">
        <v>2683</v>
      </c>
      <c r="H58" s="27">
        <v>2337</v>
      </c>
      <c r="I58" s="27">
        <v>2443</v>
      </c>
      <c r="J58" s="27">
        <v>2917</v>
      </c>
      <c r="K58" s="27">
        <v>2853</v>
      </c>
      <c r="L58" s="27">
        <v>2891</v>
      </c>
      <c r="M58" s="27">
        <v>2041</v>
      </c>
      <c r="N58" s="27">
        <v>1542</v>
      </c>
      <c r="O58" s="27">
        <v>2267</v>
      </c>
      <c r="P58" s="27">
        <v>1929</v>
      </c>
      <c r="Q58" s="27">
        <v>2841</v>
      </c>
      <c r="R58" s="27">
        <v>2420</v>
      </c>
      <c r="S58" s="27">
        <v>2877</v>
      </c>
      <c r="T58" s="27">
        <v>3285</v>
      </c>
      <c r="U58" s="27">
        <v>3296</v>
      </c>
      <c r="V58" s="27">
        <v>3827</v>
      </c>
      <c r="W58" s="27">
        <v>4520</v>
      </c>
      <c r="X58" s="27">
        <v>3520</v>
      </c>
      <c r="Y58" s="27"/>
      <c r="Z58" s="19" t="s">
        <v>471</v>
      </c>
      <c r="AA58" s="27" t="b">
        <f t="shared" si="16"/>
        <v>1</v>
      </c>
      <c r="AB58"/>
      <c r="AC58" s="19" t="s">
        <v>471</v>
      </c>
      <c r="AD58" s="27">
        <v>160500</v>
      </c>
      <c r="AE58" s="27">
        <v>206600</v>
      </c>
      <c r="AF58" s="32">
        <v>77.7</v>
      </c>
      <c r="AG58" s="32">
        <v>2.4</v>
      </c>
      <c r="AH58" s="27">
        <v>158700</v>
      </c>
      <c r="AI58" s="27">
        <v>209000</v>
      </c>
      <c r="AJ58" s="32">
        <v>75.900000000000006</v>
      </c>
      <c r="AK58" s="32">
        <v>2.6</v>
      </c>
      <c r="AL58" s="27">
        <v>159700</v>
      </c>
      <c r="AM58" s="27">
        <v>207800</v>
      </c>
      <c r="AN58" s="32">
        <v>76.900000000000006</v>
      </c>
      <c r="AO58" s="32">
        <v>2.5</v>
      </c>
      <c r="AP58"/>
      <c r="AQ58"/>
      <c r="AR58"/>
      <c r="AS58"/>
      <c r="AT58" s="30">
        <f t="shared" si="0"/>
        <v>1.0718336483931947E-2</v>
      </c>
      <c r="AU58" s="30">
        <f t="shared" si="1"/>
        <v>1.6490233144297418E-2</v>
      </c>
      <c r="AV58" s="30">
        <f t="shared" si="2"/>
        <v>1.6641461877756773E-2</v>
      </c>
      <c r="AW58" s="30">
        <f t="shared" si="36"/>
        <v>1.5040701314965561E-2</v>
      </c>
      <c r="AX58" s="30">
        <f t="shared" si="25"/>
        <v>1.45648090169067E-2</v>
      </c>
      <c r="AY58" s="30">
        <f t="shared" si="26"/>
        <v>1.6800250469630556E-2</v>
      </c>
      <c r="AZ58" s="30">
        <f t="shared" si="27"/>
        <v>1.4633688165309956E-2</v>
      </c>
      <c r="BA58" s="30">
        <f t="shared" si="28"/>
        <v>1.5297432686286788E-2</v>
      </c>
      <c r="BB58" s="30">
        <f t="shared" si="29"/>
        <v>1.8265497808390731E-2</v>
      </c>
      <c r="BC58" s="30">
        <f t="shared" si="30"/>
        <v>1.786474639949906E-2</v>
      </c>
      <c r="BD58" s="30">
        <f t="shared" si="31"/>
        <v>1.810269254852849E-2</v>
      </c>
      <c r="BE58" s="30">
        <f t="shared" si="32"/>
        <v>1.2780212899185973E-2</v>
      </c>
      <c r="BF58" s="30">
        <f t="shared" si="33"/>
        <v>9.6556042579837194E-3</v>
      </c>
      <c r="BG58" s="30">
        <f t="shared" si="34"/>
        <v>1.4195366311834689E-2</v>
      </c>
      <c r="BH58" s="30">
        <f t="shared" si="35"/>
        <v>1.2078897933625548E-2</v>
      </c>
      <c r="BI58" s="30">
        <f t="shared" si="17"/>
        <v>1.3671799807507219E-2</v>
      </c>
      <c r="BJ58" s="30">
        <f t="shared" si="18"/>
        <v>1.1645813282001925E-2</v>
      </c>
      <c r="BK58" s="30">
        <f t="shared" si="19"/>
        <v>1.3845043310875842E-2</v>
      </c>
      <c r="BL58" s="30">
        <f t="shared" si="20"/>
        <v>1.5808469682386909E-2</v>
      </c>
      <c r="BM58" s="30">
        <f t="shared" si="21"/>
        <v>1.5861405197305101E-2</v>
      </c>
      <c r="BN58" s="30">
        <f t="shared" si="22"/>
        <v>1.8416746871992299E-2</v>
      </c>
      <c r="BO58" s="30">
        <f t="shared" si="23"/>
        <v>2.1751684311838305E-2</v>
      </c>
      <c r="BP58" s="30">
        <f t="shared" si="24"/>
        <v>1.6939364773820981E-2</v>
      </c>
    </row>
    <row r="59" spans="1:68" ht="15" x14ac:dyDescent="0.25">
      <c r="A59" s="19" t="s">
        <v>472</v>
      </c>
      <c r="B59" s="27">
        <v>1024</v>
      </c>
      <c r="C59" s="27">
        <v>1747</v>
      </c>
      <c r="D59" s="27">
        <v>1401</v>
      </c>
      <c r="E59" s="27">
        <v>1727</v>
      </c>
      <c r="F59" s="27">
        <v>1153</v>
      </c>
      <c r="G59" s="27">
        <v>1399</v>
      </c>
      <c r="H59" s="27">
        <v>1459</v>
      </c>
      <c r="I59" s="27">
        <v>1336</v>
      </c>
      <c r="J59" s="27">
        <v>1717</v>
      </c>
      <c r="K59" s="27">
        <v>2115</v>
      </c>
      <c r="L59" s="27">
        <v>1992</v>
      </c>
      <c r="M59" s="27">
        <v>1463</v>
      </c>
      <c r="N59" s="27">
        <v>1812</v>
      </c>
      <c r="O59" s="27">
        <v>1934</v>
      </c>
      <c r="P59" s="27">
        <v>2031</v>
      </c>
      <c r="Q59" s="27">
        <v>2181</v>
      </c>
      <c r="R59" s="27">
        <v>2174</v>
      </c>
      <c r="S59" s="27">
        <v>2062</v>
      </c>
      <c r="T59" s="27">
        <v>2186</v>
      </c>
      <c r="U59" s="27">
        <v>2513</v>
      </c>
      <c r="V59" s="27">
        <v>2882</v>
      </c>
      <c r="W59" s="27">
        <v>2021</v>
      </c>
      <c r="X59" s="27">
        <v>2247</v>
      </c>
      <c r="Y59" s="27"/>
      <c r="Z59" s="19" t="s">
        <v>472</v>
      </c>
      <c r="AA59" s="27" t="b">
        <f t="shared" si="16"/>
        <v>1</v>
      </c>
      <c r="AB59"/>
      <c r="AC59" s="19" t="s">
        <v>472</v>
      </c>
      <c r="AD59" s="27">
        <v>121500</v>
      </c>
      <c r="AE59" s="27">
        <v>157800</v>
      </c>
      <c r="AF59" s="32">
        <v>77</v>
      </c>
      <c r="AG59" s="32">
        <v>2.5</v>
      </c>
      <c r="AH59" s="27">
        <v>121500</v>
      </c>
      <c r="AI59" s="27">
        <v>158500</v>
      </c>
      <c r="AJ59" s="32">
        <v>76.599999999999994</v>
      </c>
      <c r="AK59" s="32">
        <v>2.5</v>
      </c>
      <c r="AL59" s="27">
        <v>120800</v>
      </c>
      <c r="AM59" s="27">
        <v>156600</v>
      </c>
      <c r="AN59" s="32">
        <v>77.2</v>
      </c>
      <c r="AO59" s="32">
        <v>2.5</v>
      </c>
      <c r="AP59"/>
      <c r="AQ59"/>
      <c r="AR59"/>
      <c r="AS59"/>
      <c r="AT59" s="30">
        <f t="shared" si="0"/>
        <v>8.4279835390946509E-3</v>
      </c>
      <c r="AU59" s="30">
        <f t="shared" si="1"/>
        <v>1.4378600823045267E-2</v>
      </c>
      <c r="AV59" s="30">
        <f t="shared" si="2"/>
        <v>1.1530864197530865E-2</v>
      </c>
      <c r="AW59" s="30">
        <f t="shared" si="36"/>
        <v>1.429635761589404E-2</v>
      </c>
      <c r="AX59" s="30">
        <f t="shared" si="25"/>
        <v>9.5447019867549669E-3</v>
      </c>
      <c r="AY59" s="30">
        <f t="shared" si="26"/>
        <v>1.158112582781457E-2</v>
      </c>
      <c r="AZ59" s="30">
        <f t="shared" si="27"/>
        <v>1.2077814569536424E-2</v>
      </c>
      <c r="BA59" s="30">
        <f t="shared" si="28"/>
        <v>1.1059602649006623E-2</v>
      </c>
      <c r="BB59" s="30">
        <f t="shared" si="29"/>
        <v>1.4213576158940398E-2</v>
      </c>
      <c r="BC59" s="30">
        <f t="shared" si="30"/>
        <v>1.7508278145695364E-2</v>
      </c>
      <c r="BD59" s="30">
        <f t="shared" si="31"/>
        <v>1.6490066225165564E-2</v>
      </c>
      <c r="BE59" s="30">
        <f t="shared" si="32"/>
        <v>1.2110927152317881E-2</v>
      </c>
      <c r="BF59" s="30">
        <f t="shared" si="33"/>
        <v>1.4999999999999999E-2</v>
      </c>
      <c r="BG59" s="30">
        <f t="shared" si="34"/>
        <v>1.6009933774834437E-2</v>
      </c>
      <c r="BH59" s="30">
        <f t="shared" si="35"/>
        <v>1.6812913907284767E-2</v>
      </c>
      <c r="BI59" s="30">
        <f t="shared" si="17"/>
        <v>1.39272030651341E-2</v>
      </c>
      <c r="BJ59" s="30">
        <f t="shared" si="18"/>
        <v>1.388250319284802E-2</v>
      </c>
      <c r="BK59" s="30">
        <f t="shared" si="19"/>
        <v>1.3167305236270754E-2</v>
      </c>
      <c r="BL59" s="30">
        <f t="shared" si="20"/>
        <v>1.3959131545338442E-2</v>
      </c>
      <c r="BM59" s="30">
        <f t="shared" si="21"/>
        <v>1.6047254150702427E-2</v>
      </c>
      <c r="BN59" s="30">
        <f t="shared" si="22"/>
        <v>1.8403575989782886E-2</v>
      </c>
      <c r="BO59" s="30">
        <f t="shared" si="23"/>
        <v>1.2905491698595147E-2</v>
      </c>
      <c r="BP59" s="30">
        <f t="shared" si="24"/>
        <v>1.4348659003831418E-2</v>
      </c>
    </row>
    <row r="60" spans="1:68" ht="15" x14ac:dyDescent="0.25">
      <c r="A60" s="19" t="s">
        <v>473</v>
      </c>
      <c r="B60" s="27">
        <v>1490</v>
      </c>
      <c r="C60" s="27">
        <v>2036</v>
      </c>
      <c r="D60" s="27">
        <v>1878</v>
      </c>
      <c r="E60" s="27">
        <v>3042</v>
      </c>
      <c r="F60" s="27">
        <v>1421</v>
      </c>
      <c r="G60" s="27">
        <v>1854</v>
      </c>
      <c r="H60" s="27">
        <v>1728</v>
      </c>
      <c r="I60" s="27">
        <v>2231</v>
      </c>
      <c r="J60" s="27">
        <v>2425</v>
      </c>
      <c r="K60" s="27">
        <v>1924</v>
      </c>
      <c r="L60" s="27">
        <v>2421</v>
      </c>
      <c r="M60" s="27">
        <v>1973</v>
      </c>
      <c r="N60" s="27">
        <v>1492</v>
      </c>
      <c r="O60" s="27">
        <v>2076</v>
      </c>
      <c r="P60" s="27">
        <v>2712</v>
      </c>
      <c r="Q60" s="27">
        <v>2534</v>
      </c>
      <c r="R60" s="27">
        <v>3005</v>
      </c>
      <c r="S60" s="27">
        <v>2525</v>
      </c>
      <c r="T60" s="27">
        <v>2391</v>
      </c>
      <c r="U60" s="27">
        <v>3391</v>
      </c>
      <c r="V60" s="27">
        <v>2825</v>
      </c>
      <c r="W60" s="27">
        <v>3123</v>
      </c>
      <c r="X60" s="27">
        <v>2578</v>
      </c>
      <c r="Y60" s="27"/>
      <c r="Z60" s="19" t="s">
        <v>473</v>
      </c>
      <c r="AA60" s="27" t="b">
        <f t="shared" si="16"/>
        <v>1</v>
      </c>
      <c r="AB60"/>
      <c r="AC60" s="19" t="s">
        <v>473</v>
      </c>
      <c r="AD60" s="27">
        <v>142700</v>
      </c>
      <c r="AE60" s="27">
        <v>205300</v>
      </c>
      <c r="AF60" s="32">
        <v>69.5</v>
      </c>
      <c r="AG60" s="32">
        <v>2.6</v>
      </c>
      <c r="AH60" s="27">
        <v>145000</v>
      </c>
      <c r="AI60" s="27">
        <v>206500</v>
      </c>
      <c r="AJ60" s="32">
        <v>70.2</v>
      </c>
      <c r="AK60" s="32">
        <v>2.6</v>
      </c>
      <c r="AL60" s="27">
        <v>148400</v>
      </c>
      <c r="AM60" s="27">
        <v>208000</v>
      </c>
      <c r="AN60" s="32">
        <v>71.3</v>
      </c>
      <c r="AO60" s="32">
        <v>2.6</v>
      </c>
      <c r="AP60"/>
      <c r="AQ60"/>
      <c r="AR60"/>
      <c r="AS60"/>
      <c r="AT60" s="30">
        <f t="shared" si="0"/>
        <v>1.0275862068965518E-2</v>
      </c>
      <c r="AU60" s="30">
        <f t="shared" si="1"/>
        <v>1.4041379310344828E-2</v>
      </c>
      <c r="AV60" s="30">
        <f t="shared" si="2"/>
        <v>1.2951724137931034E-2</v>
      </c>
      <c r="AW60" s="30">
        <f t="shared" si="36"/>
        <v>2.0498652291105122E-2</v>
      </c>
      <c r="AX60" s="30">
        <f t="shared" si="25"/>
        <v>9.5754716981132082E-3</v>
      </c>
      <c r="AY60" s="30">
        <f t="shared" si="26"/>
        <v>1.2493261455525607E-2</v>
      </c>
      <c r="AZ60" s="30">
        <f t="shared" si="27"/>
        <v>1.1644204851752021E-2</v>
      </c>
      <c r="BA60" s="30">
        <f t="shared" si="28"/>
        <v>1.5033692722371967E-2</v>
      </c>
      <c r="BB60" s="30">
        <f t="shared" si="29"/>
        <v>1.6340970350404313E-2</v>
      </c>
      <c r="BC60" s="30">
        <f t="shared" si="30"/>
        <v>1.2964959568733154E-2</v>
      </c>
      <c r="BD60" s="30">
        <f t="shared" si="31"/>
        <v>1.6314016172506739E-2</v>
      </c>
      <c r="BE60" s="30">
        <f t="shared" si="32"/>
        <v>1.3295148247978436E-2</v>
      </c>
      <c r="BF60" s="30">
        <f t="shared" si="33"/>
        <v>1.0053908355795149E-2</v>
      </c>
      <c r="BG60" s="30">
        <f t="shared" si="34"/>
        <v>1.398921832884097E-2</v>
      </c>
      <c r="BH60" s="30">
        <f t="shared" si="35"/>
        <v>1.8274932614555255E-2</v>
      </c>
      <c r="BI60" s="30">
        <f t="shared" si="17"/>
        <v>1.2182692307692308E-2</v>
      </c>
      <c r="BJ60" s="30">
        <f t="shared" si="18"/>
        <v>1.4447115384615385E-2</v>
      </c>
      <c r="BK60" s="30">
        <f t="shared" si="19"/>
        <v>1.2139423076923077E-2</v>
      </c>
      <c r="BL60" s="30">
        <f t="shared" si="20"/>
        <v>1.1495192307692307E-2</v>
      </c>
      <c r="BM60" s="30">
        <f t="shared" si="21"/>
        <v>1.6302884615384615E-2</v>
      </c>
      <c r="BN60" s="30">
        <f t="shared" si="22"/>
        <v>1.358173076923077E-2</v>
      </c>
      <c r="BO60" s="30">
        <f t="shared" si="23"/>
        <v>1.5014423076923076E-2</v>
      </c>
      <c r="BP60" s="30">
        <f t="shared" si="24"/>
        <v>1.2394230769230768E-2</v>
      </c>
    </row>
    <row r="61" spans="1:68" ht="15" x14ac:dyDescent="0.25">
      <c r="A61" s="19" t="s">
        <v>474</v>
      </c>
      <c r="B61" s="27">
        <v>1403</v>
      </c>
      <c r="C61" s="27">
        <v>1950</v>
      </c>
      <c r="D61" s="27">
        <v>2071</v>
      </c>
      <c r="E61" s="27">
        <v>2462</v>
      </c>
      <c r="F61" s="27">
        <v>1664</v>
      </c>
      <c r="G61" s="27">
        <v>2179</v>
      </c>
      <c r="H61" s="27">
        <v>2101</v>
      </c>
      <c r="I61" s="27">
        <v>2651</v>
      </c>
      <c r="J61" s="27">
        <v>2756</v>
      </c>
      <c r="K61" s="27">
        <v>3529</v>
      </c>
      <c r="L61" s="27">
        <v>2998</v>
      </c>
      <c r="M61" s="27">
        <v>2724</v>
      </c>
      <c r="N61" s="27">
        <v>2299</v>
      </c>
      <c r="O61" s="27">
        <v>2804</v>
      </c>
      <c r="P61" s="27">
        <v>2598</v>
      </c>
      <c r="Q61" s="27">
        <v>3216</v>
      </c>
      <c r="R61" s="27">
        <v>3255</v>
      </c>
      <c r="S61" s="27">
        <v>3780</v>
      </c>
      <c r="T61" s="27">
        <v>4282</v>
      </c>
      <c r="U61" s="27">
        <v>4120</v>
      </c>
      <c r="V61" s="27">
        <v>3625</v>
      </c>
      <c r="W61" s="27">
        <v>3779</v>
      </c>
      <c r="X61" s="27">
        <v>3974</v>
      </c>
      <c r="Y61" s="27"/>
      <c r="Z61" s="19" t="s">
        <v>474</v>
      </c>
      <c r="AA61" s="27" t="b">
        <f t="shared" si="16"/>
        <v>1</v>
      </c>
      <c r="AB61"/>
      <c r="AC61" s="19" t="s">
        <v>474</v>
      </c>
      <c r="AD61" s="27">
        <v>140000</v>
      </c>
      <c r="AE61" s="27">
        <v>215100</v>
      </c>
      <c r="AF61" s="32">
        <v>65.099999999999994</v>
      </c>
      <c r="AG61" s="32">
        <v>2.7</v>
      </c>
      <c r="AH61" s="27">
        <v>137500</v>
      </c>
      <c r="AI61" s="27">
        <v>220100</v>
      </c>
      <c r="AJ61" s="32">
        <v>62.5</v>
      </c>
      <c r="AK61" s="32">
        <v>2.8</v>
      </c>
      <c r="AL61" s="27">
        <v>152100</v>
      </c>
      <c r="AM61" s="27">
        <v>220000</v>
      </c>
      <c r="AN61" s="32">
        <v>69.099999999999994</v>
      </c>
      <c r="AO61" s="32">
        <v>2.6</v>
      </c>
      <c r="AP61"/>
      <c r="AQ61"/>
      <c r="AR61"/>
      <c r="AS61"/>
      <c r="AT61" s="30">
        <f t="shared" si="0"/>
        <v>1.0203636363636364E-2</v>
      </c>
      <c r="AU61" s="30">
        <f t="shared" si="1"/>
        <v>1.4181818181818183E-2</v>
      </c>
      <c r="AV61" s="30">
        <f t="shared" si="2"/>
        <v>1.5061818181818181E-2</v>
      </c>
      <c r="AW61" s="30">
        <f t="shared" si="36"/>
        <v>1.6186719263642339E-2</v>
      </c>
      <c r="AX61" s="30">
        <f t="shared" si="25"/>
        <v>1.094017094017094E-2</v>
      </c>
      <c r="AY61" s="30">
        <f t="shared" si="26"/>
        <v>1.4326101249178172E-2</v>
      </c>
      <c r="AZ61" s="30">
        <f t="shared" si="27"/>
        <v>1.381328073635766E-2</v>
      </c>
      <c r="BA61" s="30">
        <f t="shared" si="28"/>
        <v>1.7429322813938199E-2</v>
      </c>
      <c r="BB61" s="30">
        <f t="shared" si="29"/>
        <v>1.8119658119658121E-2</v>
      </c>
      <c r="BC61" s="30">
        <f t="shared" si="30"/>
        <v>2.3201840894148586E-2</v>
      </c>
      <c r="BD61" s="30">
        <f t="shared" si="31"/>
        <v>1.9710716633793555E-2</v>
      </c>
      <c r="BE61" s="30">
        <f t="shared" si="32"/>
        <v>1.7909270216962526E-2</v>
      </c>
      <c r="BF61" s="30">
        <f t="shared" si="33"/>
        <v>1.5115055884286653E-2</v>
      </c>
      <c r="BG61" s="30">
        <f t="shared" si="34"/>
        <v>1.8435239973701511E-2</v>
      </c>
      <c r="BH61" s="30">
        <f t="shared" si="35"/>
        <v>1.708086785009862E-2</v>
      </c>
      <c r="BI61" s="30">
        <f t="shared" si="17"/>
        <v>1.4618181818181818E-2</v>
      </c>
      <c r="BJ61" s="30">
        <f t="shared" si="18"/>
        <v>1.4795454545454546E-2</v>
      </c>
      <c r="BK61" s="30">
        <f t="shared" si="19"/>
        <v>1.7181818181818184E-2</v>
      </c>
      <c r="BL61" s="30">
        <f t="shared" si="20"/>
        <v>1.9463636363636364E-2</v>
      </c>
      <c r="BM61" s="30">
        <f t="shared" si="21"/>
        <v>1.8727272727272728E-2</v>
      </c>
      <c r="BN61" s="30">
        <f t="shared" si="22"/>
        <v>1.6477272727272726E-2</v>
      </c>
      <c r="BO61" s="30">
        <f t="shared" si="23"/>
        <v>1.7177272727272729E-2</v>
      </c>
      <c r="BP61" s="30">
        <f t="shared" si="24"/>
        <v>1.8063636363636365E-2</v>
      </c>
    </row>
    <row r="62" spans="1:68" ht="15" x14ac:dyDescent="0.25">
      <c r="A62" s="19" t="s">
        <v>475</v>
      </c>
      <c r="B62" s="27">
        <v>60</v>
      </c>
      <c r="C62" s="27">
        <v>204</v>
      </c>
      <c r="D62" s="27">
        <v>178</v>
      </c>
      <c r="E62" s="27">
        <v>123</v>
      </c>
      <c r="F62" s="27">
        <v>114</v>
      </c>
      <c r="G62" s="27">
        <v>159</v>
      </c>
      <c r="H62" s="27">
        <v>197</v>
      </c>
      <c r="I62" s="27">
        <v>110</v>
      </c>
      <c r="J62" s="27">
        <v>174</v>
      </c>
      <c r="K62" s="27">
        <v>152</v>
      </c>
      <c r="L62" s="27">
        <v>130</v>
      </c>
      <c r="M62" s="27">
        <v>141</v>
      </c>
      <c r="N62" s="27">
        <v>100</v>
      </c>
      <c r="O62" s="27">
        <v>180</v>
      </c>
      <c r="P62" s="27">
        <v>178</v>
      </c>
      <c r="Q62" s="27">
        <v>199</v>
      </c>
      <c r="R62" s="27">
        <v>193</v>
      </c>
      <c r="S62" s="27">
        <v>266</v>
      </c>
      <c r="T62" s="27">
        <v>137</v>
      </c>
      <c r="U62" s="27">
        <v>152</v>
      </c>
      <c r="V62" s="27">
        <v>198</v>
      </c>
      <c r="W62" s="27">
        <v>260</v>
      </c>
      <c r="X62" s="27">
        <v>235</v>
      </c>
      <c r="Y62" s="27"/>
      <c r="Z62" s="19" t="s">
        <v>475</v>
      </c>
      <c r="AA62" s="27" t="b">
        <f t="shared" si="16"/>
        <v>1</v>
      </c>
      <c r="AB62"/>
      <c r="AC62" s="19" t="s">
        <v>475</v>
      </c>
      <c r="AD62" s="27">
        <v>17200</v>
      </c>
      <c r="AE62" s="27">
        <v>21800</v>
      </c>
      <c r="AF62" s="32">
        <v>79.2</v>
      </c>
      <c r="AG62" s="32">
        <v>4.4000000000000004</v>
      </c>
      <c r="AH62" s="27">
        <v>17400</v>
      </c>
      <c r="AI62" s="27">
        <v>21300</v>
      </c>
      <c r="AJ62" s="32">
        <v>81.8</v>
      </c>
      <c r="AK62" s="32">
        <v>4.2</v>
      </c>
      <c r="AL62" s="27">
        <v>17400</v>
      </c>
      <c r="AM62" s="27">
        <v>21200</v>
      </c>
      <c r="AN62" s="32">
        <v>82</v>
      </c>
      <c r="AO62" s="32">
        <v>4.5</v>
      </c>
      <c r="AP62"/>
      <c r="AQ62"/>
      <c r="AR62"/>
      <c r="AS62"/>
      <c r="AT62" s="30">
        <f t="shared" si="0"/>
        <v>3.4482758620689655E-3</v>
      </c>
      <c r="AU62" s="30">
        <f t="shared" si="1"/>
        <v>1.1724137931034483E-2</v>
      </c>
      <c r="AV62" s="30">
        <f t="shared" si="2"/>
        <v>1.0229885057471265E-2</v>
      </c>
      <c r="AW62" s="30">
        <f t="shared" si="36"/>
        <v>7.068965517241379E-3</v>
      </c>
      <c r="AX62" s="30">
        <f t="shared" si="25"/>
        <v>6.5517241379310347E-3</v>
      </c>
      <c r="AY62" s="30">
        <f t="shared" si="26"/>
        <v>9.1379310344827588E-3</v>
      </c>
      <c r="AZ62" s="30">
        <f t="shared" si="27"/>
        <v>1.1321839080459769E-2</v>
      </c>
      <c r="BA62" s="30">
        <f t="shared" si="28"/>
        <v>6.32183908045977E-3</v>
      </c>
      <c r="BB62" s="30">
        <f t="shared" si="29"/>
        <v>0.01</v>
      </c>
      <c r="BC62" s="30">
        <f t="shared" si="30"/>
        <v>8.7356321839080452E-3</v>
      </c>
      <c r="BD62" s="30">
        <f t="shared" si="31"/>
        <v>7.4712643678160919E-3</v>
      </c>
      <c r="BE62" s="30">
        <f t="shared" si="32"/>
        <v>8.1034482758620685E-3</v>
      </c>
      <c r="BF62" s="30">
        <f t="shared" si="33"/>
        <v>5.7471264367816091E-3</v>
      </c>
      <c r="BG62" s="30">
        <f t="shared" si="34"/>
        <v>1.0344827586206896E-2</v>
      </c>
      <c r="BH62" s="30">
        <f t="shared" si="35"/>
        <v>1.0229885057471265E-2</v>
      </c>
      <c r="BI62" s="30">
        <f t="shared" si="17"/>
        <v>9.386792452830188E-3</v>
      </c>
      <c r="BJ62" s="30">
        <f t="shared" si="18"/>
        <v>9.1037735849056611E-3</v>
      </c>
      <c r="BK62" s="30">
        <f t="shared" si="19"/>
        <v>1.2547169811320754E-2</v>
      </c>
      <c r="BL62" s="30">
        <f t="shared" si="20"/>
        <v>6.4622641509433964E-3</v>
      </c>
      <c r="BM62" s="30">
        <f t="shared" si="21"/>
        <v>7.169811320754717E-3</v>
      </c>
      <c r="BN62" s="30">
        <f t="shared" si="22"/>
        <v>9.3396226415094347E-3</v>
      </c>
      <c r="BO62" s="30">
        <f t="shared" si="23"/>
        <v>1.2264150943396227E-2</v>
      </c>
      <c r="BP62" s="30">
        <f t="shared" si="24"/>
        <v>1.1084905660377358E-2</v>
      </c>
    </row>
    <row r="63" spans="1:68" ht="15" x14ac:dyDescent="0.25">
      <c r="A63" s="19" t="s">
        <v>476</v>
      </c>
      <c r="B63" s="27">
        <v>2977</v>
      </c>
      <c r="C63" s="27">
        <v>3818</v>
      </c>
      <c r="D63" s="27">
        <v>4216</v>
      </c>
      <c r="E63" s="27">
        <v>4896</v>
      </c>
      <c r="F63" s="27">
        <v>3690</v>
      </c>
      <c r="G63" s="27">
        <v>4112</v>
      </c>
      <c r="H63" s="27">
        <v>4757</v>
      </c>
      <c r="I63" s="27">
        <v>4524</v>
      </c>
      <c r="J63" s="27">
        <v>4340</v>
      </c>
      <c r="K63" s="27">
        <v>5216</v>
      </c>
      <c r="L63" s="27">
        <v>4302</v>
      </c>
      <c r="M63" s="27">
        <v>4164</v>
      </c>
      <c r="N63" s="27">
        <v>3401</v>
      </c>
      <c r="O63" s="27">
        <v>4448</v>
      </c>
      <c r="P63" s="27">
        <v>4509</v>
      </c>
      <c r="Q63" s="27">
        <v>5236</v>
      </c>
      <c r="R63" s="27">
        <v>5431</v>
      </c>
      <c r="S63" s="27">
        <v>6129</v>
      </c>
      <c r="T63" s="27">
        <v>5839</v>
      </c>
      <c r="U63" s="27">
        <v>6186</v>
      </c>
      <c r="V63" s="27">
        <v>6560</v>
      </c>
      <c r="W63" s="27">
        <v>7197</v>
      </c>
      <c r="X63" s="27">
        <v>6802</v>
      </c>
      <c r="Y63" s="27"/>
      <c r="Z63" s="19" t="s">
        <v>476</v>
      </c>
      <c r="AA63" s="27" t="b">
        <f t="shared" si="16"/>
        <v>1</v>
      </c>
      <c r="AB63"/>
      <c r="AC63" s="19" t="s">
        <v>476</v>
      </c>
      <c r="AD63" s="27">
        <v>387000</v>
      </c>
      <c r="AE63" s="27">
        <v>483100</v>
      </c>
      <c r="AF63" s="32">
        <v>80.099999999999994</v>
      </c>
      <c r="AG63" s="32">
        <v>2.1</v>
      </c>
      <c r="AH63" s="27">
        <v>382200</v>
      </c>
      <c r="AI63" s="27">
        <v>484200</v>
      </c>
      <c r="AJ63" s="32">
        <v>78.900000000000006</v>
      </c>
      <c r="AK63" s="32">
        <v>2.2999999999999998</v>
      </c>
      <c r="AL63" s="27">
        <v>379100</v>
      </c>
      <c r="AM63" s="27">
        <v>483100</v>
      </c>
      <c r="AN63" s="32">
        <v>78.5</v>
      </c>
      <c r="AO63" s="32">
        <v>2.2999999999999998</v>
      </c>
      <c r="AP63"/>
      <c r="AQ63"/>
      <c r="AR63"/>
      <c r="AS63"/>
      <c r="AT63" s="30">
        <f t="shared" si="0"/>
        <v>7.7891156462585034E-3</v>
      </c>
      <c r="AU63" s="30">
        <f t="shared" si="1"/>
        <v>9.9895342752485614E-3</v>
      </c>
      <c r="AV63" s="30">
        <f t="shared" si="2"/>
        <v>1.1030873888016745E-2</v>
      </c>
      <c r="AW63" s="30">
        <f t="shared" si="36"/>
        <v>1.2914798206278028E-2</v>
      </c>
      <c r="AX63" s="30">
        <f t="shared" si="25"/>
        <v>9.7335795304668953E-3</v>
      </c>
      <c r="AY63" s="30">
        <f t="shared" si="26"/>
        <v>1.084674228435769E-2</v>
      </c>
      <c r="AZ63" s="30">
        <f t="shared" si="27"/>
        <v>1.254814033236613E-2</v>
      </c>
      <c r="BA63" s="30">
        <f t="shared" si="28"/>
        <v>1.1933526773938274E-2</v>
      </c>
      <c r="BB63" s="30">
        <f t="shared" si="29"/>
        <v>1.1448166710630441E-2</v>
      </c>
      <c r="BC63" s="30">
        <f t="shared" si="30"/>
        <v>1.3758902664204695E-2</v>
      </c>
      <c r="BD63" s="30">
        <f t="shared" si="31"/>
        <v>1.1347929306251649E-2</v>
      </c>
      <c r="BE63" s="30">
        <f t="shared" si="32"/>
        <v>1.0983909258770772E-2</v>
      </c>
      <c r="BF63" s="30">
        <f t="shared" si="33"/>
        <v>8.9712476919018725E-3</v>
      </c>
      <c r="BG63" s="30">
        <f t="shared" si="34"/>
        <v>1.1733051965180692E-2</v>
      </c>
      <c r="BH63" s="30">
        <f t="shared" si="35"/>
        <v>1.1893959377472962E-2</v>
      </c>
      <c r="BI63" s="30">
        <f t="shared" si="17"/>
        <v>1.083833574829228E-2</v>
      </c>
      <c r="BJ63" s="30">
        <f t="shared" si="18"/>
        <v>1.1241978886358932E-2</v>
      </c>
      <c r="BK63" s="30">
        <f t="shared" si="19"/>
        <v>1.2686814324156489E-2</v>
      </c>
      <c r="BL63" s="30">
        <f t="shared" si="20"/>
        <v>1.2086524529083006E-2</v>
      </c>
      <c r="BM63" s="30">
        <f t="shared" si="21"/>
        <v>1.2804802318360588E-2</v>
      </c>
      <c r="BN63" s="30">
        <f t="shared" si="22"/>
        <v>1.3578969157524321E-2</v>
      </c>
      <c r="BO63" s="30">
        <f t="shared" si="23"/>
        <v>1.4897536741875389E-2</v>
      </c>
      <c r="BP63" s="30">
        <f t="shared" si="24"/>
        <v>1.4079900641689092E-2</v>
      </c>
    </row>
    <row r="64" spans="1:68" ht="15" x14ac:dyDescent="0.25">
      <c r="A64" s="19" t="s">
        <v>477</v>
      </c>
      <c r="B64" s="27">
        <v>2096</v>
      </c>
      <c r="C64" s="27">
        <v>3679</v>
      </c>
      <c r="D64" s="27">
        <v>3677</v>
      </c>
      <c r="E64" s="27">
        <v>3822</v>
      </c>
      <c r="F64" s="27">
        <v>3347</v>
      </c>
      <c r="G64" s="27">
        <v>4036</v>
      </c>
      <c r="H64" s="27">
        <v>3672</v>
      </c>
      <c r="I64" s="27">
        <v>4698</v>
      </c>
      <c r="J64" s="27">
        <v>4568</v>
      </c>
      <c r="K64" s="27">
        <v>4737</v>
      </c>
      <c r="L64" s="27">
        <v>5067</v>
      </c>
      <c r="M64" s="27">
        <v>3708</v>
      </c>
      <c r="N64" s="27">
        <v>2598</v>
      </c>
      <c r="O64" s="27">
        <v>3658</v>
      </c>
      <c r="P64" s="27">
        <v>3727</v>
      </c>
      <c r="Q64" s="27">
        <v>4041</v>
      </c>
      <c r="R64" s="27">
        <v>4579</v>
      </c>
      <c r="S64" s="27">
        <v>4628</v>
      </c>
      <c r="T64" s="27">
        <v>5716</v>
      </c>
      <c r="U64" s="27">
        <v>6156</v>
      </c>
      <c r="V64" s="27">
        <v>6647</v>
      </c>
      <c r="W64" s="27">
        <v>7597</v>
      </c>
      <c r="X64" s="27">
        <v>6633</v>
      </c>
      <c r="Y64" s="27"/>
      <c r="Z64" s="19" t="s">
        <v>477</v>
      </c>
      <c r="AA64" s="27" t="b">
        <f t="shared" si="16"/>
        <v>1</v>
      </c>
      <c r="AB64"/>
      <c r="AC64" s="19" t="s">
        <v>477</v>
      </c>
      <c r="AD64" s="27">
        <v>329100</v>
      </c>
      <c r="AE64" s="27">
        <v>414500</v>
      </c>
      <c r="AF64" s="32">
        <v>79.400000000000006</v>
      </c>
      <c r="AG64" s="32">
        <v>2.2000000000000002</v>
      </c>
      <c r="AH64" s="27">
        <v>323600</v>
      </c>
      <c r="AI64" s="27">
        <v>417700</v>
      </c>
      <c r="AJ64" s="32">
        <v>77.5</v>
      </c>
      <c r="AK64" s="32">
        <v>2.4</v>
      </c>
      <c r="AL64" s="27">
        <v>332800</v>
      </c>
      <c r="AM64" s="27">
        <v>415900</v>
      </c>
      <c r="AN64" s="32">
        <v>80</v>
      </c>
      <c r="AO64" s="32">
        <v>2.2999999999999998</v>
      </c>
      <c r="AP64"/>
      <c r="AQ64"/>
      <c r="AR64"/>
      <c r="AS64"/>
      <c r="AT64" s="30">
        <f t="shared" si="0"/>
        <v>6.4771322620519158E-3</v>
      </c>
      <c r="AU64" s="30">
        <f t="shared" si="1"/>
        <v>1.1368974042027195E-2</v>
      </c>
      <c r="AV64" s="30">
        <f t="shared" si="2"/>
        <v>1.1362793572311496E-2</v>
      </c>
      <c r="AW64" s="30">
        <f t="shared" si="36"/>
        <v>1.1484375E-2</v>
      </c>
      <c r="AX64" s="30">
        <f t="shared" si="25"/>
        <v>1.0057091346153846E-2</v>
      </c>
      <c r="AY64" s="30">
        <f t="shared" si="26"/>
        <v>1.2127403846153847E-2</v>
      </c>
      <c r="AZ64" s="30">
        <f t="shared" si="27"/>
        <v>1.1033653846153846E-2</v>
      </c>
      <c r="BA64" s="30">
        <f t="shared" si="28"/>
        <v>1.4116586538461538E-2</v>
      </c>
      <c r="BB64" s="30">
        <f t="shared" si="29"/>
        <v>1.3725961538461539E-2</v>
      </c>
      <c r="BC64" s="30">
        <f t="shared" si="30"/>
        <v>1.4233774038461539E-2</v>
      </c>
      <c r="BD64" s="30">
        <f t="shared" si="31"/>
        <v>1.5225360576923077E-2</v>
      </c>
      <c r="BE64" s="30">
        <f t="shared" si="32"/>
        <v>1.1141826923076923E-2</v>
      </c>
      <c r="BF64" s="30">
        <f t="shared" si="33"/>
        <v>7.8064903846153848E-3</v>
      </c>
      <c r="BG64" s="30">
        <f t="shared" si="34"/>
        <v>1.0991586538461539E-2</v>
      </c>
      <c r="BH64" s="30">
        <f t="shared" si="35"/>
        <v>1.119891826923077E-2</v>
      </c>
      <c r="BI64" s="30">
        <f t="shared" si="17"/>
        <v>9.7162779514306328E-3</v>
      </c>
      <c r="BJ64" s="30">
        <f t="shared" si="18"/>
        <v>1.1009858138975715E-2</v>
      </c>
      <c r="BK64" s="30">
        <f t="shared" si="19"/>
        <v>1.1127674921856215E-2</v>
      </c>
      <c r="BL64" s="30">
        <f t="shared" si="20"/>
        <v>1.3743688386631401E-2</v>
      </c>
      <c r="BM64" s="30">
        <f t="shared" si="21"/>
        <v>1.4801635008415484E-2</v>
      </c>
      <c r="BN64" s="30">
        <f t="shared" si="22"/>
        <v>1.5982207261360903E-2</v>
      </c>
      <c r="BO64" s="30">
        <f t="shared" si="23"/>
        <v>1.8266410194758356E-2</v>
      </c>
      <c r="BP64" s="30">
        <f t="shared" si="24"/>
        <v>1.5948545323395048E-2</v>
      </c>
    </row>
    <row r="65" spans="1:68" ht="15" x14ac:dyDescent="0.25">
      <c r="A65" s="19" t="s">
        <v>478</v>
      </c>
      <c r="B65" s="27">
        <v>2597</v>
      </c>
      <c r="C65" s="27">
        <v>3612</v>
      </c>
      <c r="D65" s="27">
        <v>3503</v>
      </c>
      <c r="E65" s="27">
        <v>3485</v>
      </c>
      <c r="F65" s="27">
        <v>3591</v>
      </c>
      <c r="G65" s="27">
        <v>3800</v>
      </c>
      <c r="H65" s="27">
        <v>4139</v>
      </c>
      <c r="I65" s="27">
        <v>3599</v>
      </c>
      <c r="J65" s="27">
        <v>4391</v>
      </c>
      <c r="K65" s="27">
        <v>4490</v>
      </c>
      <c r="L65" s="27">
        <v>4020</v>
      </c>
      <c r="M65" s="27">
        <v>3631</v>
      </c>
      <c r="N65" s="27">
        <v>3228</v>
      </c>
      <c r="O65" s="27">
        <v>3845</v>
      </c>
      <c r="P65" s="27">
        <v>5397</v>
      </c>
      <c r="Q65" s="27">
        <v>6502</v>
      </c>
      <c r="R65" s="27">
        <v>6241</v>
      </c>
      <c r="S65" s="27">
        <v>5312</v>
      </c>
      <c r="T65" s="27">
        <v>5329</v>
      </c>
      <c r="U65" s="27">
        <v>6209</v>
      </c>
      <c r="V65" s="27">
        <v>6639</v>
      </c>
      <c r="W65" s="27">
        <v>6628</v>
      </c>
      <c r="X65" s="27">
        <v>5816</v>
      </c>
      <c r="Y65" s="27"/>
      <c r="Z65" s="19" t="s">
        <v>478</v>
      </c>
      <c r="AA65" s="27" t="b">
        <f t="shared" si="16"/>
        <v>1</v>
      </c>
      <c r="AB65"/>
      <c r="AC65" s="19" t="s">
        <v>478</v>
      </c>
      <c r="AD65" s="27">
        <v>330800</v>
      </c>
      <c r="AE65" s="27">
        <v>428600</v>
      </c>
      <c r="AF65" s="32">
        <v>77.2</v>
      </c>
      <c r="AG65" s="32">
        <v>2.2999999999999998</v>
      </c>
      <c r="AH65" s="27">
        <v>337900</v>
      </c>
      <c r="AI65" s="27">
        <v>429400</v>
      </c>
      <c r="AJ65" s="32">
        <v>78.7</v>
      </c>
      <c r="AK65" s="32">
        <v>2.2999999999999998</v>
      </c>
      <c r="AL65" s="27">
        <v>332600</v>
      </c>
      <c r="AM65" s="27">
        <v>429200</v>
      </c>
      <c r="AN65" s="32">
        <v>77.5</v>
      </c>
      <c r="AO65" s="32">
        <v>2.4</v>
      </c>
      <c r="AP65"/>
      <c r="AQ65"/>
      <c r="AR65"/>
      <c r="AS65"/>
      <c r="AT65" s="30">
        <f t="shared" si="0"/>
        <v>7.685705830127257E-3</v>
      </c>
      <c r="AU65" s="30">
        <f t="shared" si="1"/>
        <v>1.068955312222551E-2</v>
      </c>
      <c r="AV65" s="30">
        <f t="shared" si="2"/>
        <v>1.036697247706422E-2</v>
      </c>
      <c r="AW65" s="30">
        <f t="shared" si="36"/>
        <v>1.0478051713770295E-2</v>
      </c>
      <c r="AX65" s="30">
        <f t="shared" si="25"/>
        <v>1.0796752856283825E-2</v>
      </c>
      <c r="AY65" s="30">
        <f t="shared" si="26"/>
        <v>1.1425135297654841E-2</v>
      </c>
      <c r="AZ65" s="30">
        <f t="shared" si="27"/>
        <v>1.2444377630787732E-2</v>
      </c>
      <c r="BA65" s="30">
        <f t="shared" si="28"/>
        <v>1.082080577269994E-2</v>
      </c>
      <c r="BB65" s="30">
        <f t="shared" si="29"/>
        <v>1.320204449789537E-2</v>
      </c>
      <c r="BC65" s="30">
        <f t="shared" si="30"/>
        <v>1.3499699338544799E-2</v>
      </c>
      <c r="BD65" s="30">
        <f t="shared" si="31"/>
        <v>1.2086590499098016E-2</v>
      </c>
      <c r="BE65" s="30">
        <f t="shared" si="32"/>
        <v>1.0917017438364401E-2</v>
      </c>
      <c r="BF65" s="30">
        <f t="shared" si="33"/>
        <v>9.7053517739025853E-3</v>
      </c>
      <c r="BG65" s="30">
        <f t="shared" si="34"/>
        <v>1.1560432952495489E-2</v>
      </c>
      <c r="BH65" s="30">
        <f t="shared" si="35"/>
        <v>1.6226698737221889E-2</v>
      </c>
      <c r="BI65" s="30">
        <f t="shared" si="17"/>
        <v>1.5149114631873253E-2</v>
      </c>
      <c r="BJ65" s="30">
        <f t="shared" si="18"/>
        <v>1.4541006523765145E-2</v>
      </c>
      <c r="BK65" s="30">
        <f t="shared" si="19"/>
        <v>1.2376514445479962E-2</v>
      </c>
      <c r="BL65" s="30">
        <f t="shared" si="20"/>
        <v>1.2416123019571295E-2</v>
      </c>
      <c r="BM65" s="30">
        <f t="shared" si="21"/>
        <v>1.4466449207828518E-2</v>
      </c>
      <c r="BN65" s="30">
        <f t="shared" si="22"/>
        <v>1.5468313140726934E-2</v>
      </c>
      <c r="BO65" s="30">
        <f t="shared" si="23"/>
        <v>1.5442684063373719E-2</v>
      </c>
      <c r="BP65" s="30">
        <f t="shared" si="24"/>
        <v>1.3550792171481826E-2</v>
      </c>
    </row>
    <row r="66" spans="1:68" ht="15" x14ac:dyDescent="0.25">
      <c r="A66" s="19" t="s">
        <v>479</v>
      </c>
      <c r="B66" s="27">
        <v>4562</v>
      </c>
      <c r="C66" s="27">
        <v>5163</v>
      </c>
      <c r="D66" s="27">
        <v>4812</v>
      </c>
      <c r="E66" s="27">
        <v>4300</v>
      </c>
      <c r="F66" s="27">
        <v>3760</v>
      </c>
      <c r="G66" s="27">
        <v>5449</v>
      </c>
      <c r="H66" s="27">
        <v>5467</v>
      </c>
      <c r="I66" s="27">
        <v>5261</v>
      </c>
      <c r="J66" s="27">
        <v>5760</v>
      </c>
      <c r="K66" s="27">
        <v>8271</v>
      </c>
      <c r="L66" s="27">
        <v>8216</v>
      </c>
      <c r="M66" s="27">
        <v>6140</v>
      </c>
      <c r="N66" s="27">
        <v>4085</v>
      </c>
      <c r="O66" s="27">
        <v>5877</v>
      </c>
      <c r="P66" s="27">
        <v>5513</v>
      </c>
      <c r="Q66" s="27">
        <v>5598</v>
      </c>
      <c r="R66" s="27">
        <v>6668</v>
      </c>
      <c r="S66" s="27">
        <v>7040</v>
      </c>
      <c r="T66" s="27">
        <v>8891</v>
      </c>
      <c r="U66" s="27">
        <v>7788</v>
      </c>
      <c r="V66" s="27">
        <v>9601</v>
      </c>
      <c r="W66" s="27">
        <v>10626</v>
      </c>
      <c r="X66" s="27">
        <v>9489</v>
      </c>
      <c r="Y66" s="27"/>
      <c r="Z66" s="19" t="s">
        <v>479</v>
      </c>
      <c r="AA66" s="27" t="b">
        <f t="shared" si="16"/>
        <v>1</v>
      </c>
      <c r="AB66"/>
      <c r="AC66" s="19" t="s">
        <v>479</v>
      </c>
      <c r="AD66" s="27">
        <v>357100</v>
      </c>
      <c r="AE66" s="27">
        <v>440800</v>
      </c>
      <c r="AF66" s="32">
        <v>81</v>
      </c>
      <c r="AG66" s="32">
        <v>2.1</v>
      </c>
      <c r="AH66" s="27">
        <v>359100</v>
      </c>
      <c r="AI66" s="27">
        <v>438600</v>
      </c>
      <c r="AJ66" s="32">
        <v>81.900000000000006</v>
      </c>
      <c r="AK66" s="32">
        <v>2.1</v>
      </c>
      <c r="AL66" s="27">
        <v>365000</v>
      </c>
      <c r="AM66" s="27">
        <v>445200</v>
      </c>
      <c r="AN66" s="32">
        <v>82</v>
      </c>
      <c r="AO66" s="32">
        <v>2.2000000000000002</v>
      </c>
      <c r="AP66"/>
      <c r="AQ66"/>
      <c r="AR66"/>
      <c r="AS66"/>
      <c r="AT66" s="30">
        <f t="shared" si="0"/>
        <v>1.2703982177666388E-2</v>
      </c>
      <c r="AU66" s="30">
        <f t="shared" si="1"/>
        <v>1.4377610693400168E-2</v>
      </c>
      <c r="AV66" s="30">
        <f t="shared" si="2"/>
        <v>1.340016708437761E-2</v>
      </c>
      <c r="AW66" s="30">
        <f t="shared" si="36"/>
        <v>1.1780821917808219E-2</v>
      </c>
      <c r="AX66" s="30">
        <f t="shared" si="25"/>
        <v>1.0301369863013698E-2</v>
      </c>
      <c r="AY66" s="30">
        <f t="shared" si="26"/>
        <v>1.4928767123287671E-2</v>
      </c>
      <c r="AZ66" s="30">
        <f t="shared" si="27"/>
        <v>1.4978082191780822E-2</v>
      </c>
      <c r="BA66" s="30">
        <f t="shared" si="28"/>
        <v>1.4413698630136987E-2</v>
      </c>
      <c r="BB66" s="30">
        <f t="shared" si="29"/>
        <v>1.5780821917808219E-2</v>
      </c>
      <c r="BC66" s="30">
        <f t="shared" si="30"/>
        <v>2.266027397260274E-2</v>
      </c>
      <c r="BD66" s="30">
        <f t="shared" si="31"/>
        <v>2.2509589041095891E-2</v>
      </c>
      <c r="BE66" s="30">
        <f t="shared" si="32"/>
        <v>1.6821917808219178E-2</v>
      </c>
      <c r="BF66" s="30">
        <f t="shared" si="33"/>
        <v>1.1191780821917808E-2</v>
      </c>
      <c r="BG66" s="30">
        <f t="shared" si="34"/>
        <v>1.6101369863013699E-2</v>
      </c>
      <c r="BH66" s="30">
        <f t="shared" si="35"/>
        <v>1.5104109589041096E-2</v>
      </c>
      <c r="BI66" s="30">
        <f t="shared" si="17"/>
        <v>1.2574123989218328E-2</v>
      </c>
      <c r="BJ66" s="30">
        <f t="shared" si="18"/>
        <v>1.4977538185085355E-2</v>
      </c>
      <c r="BK66" s="30">
        <f t="shared" si="19"/>
        <v>1.5813117699910152E-2</v>
      </c>
      <c r="BL66" s="30">
        <f t="shared" si="20"/>
        <v>1.9970799640610961E-2</v>
      </c>
      <c r="BM66" s="30">
        <f t="shared" si="21"/>
        <v>1.7493261455525606E-2</v>
      </c>
      <c r="BN66" s="30">
        <f t="shared" si="22"/>
        <v>2.1565588499550762E-2</v>
      </c>
      <c r="BO66" s="30">
        <f t="shared" si="23"/>
        <v>2.3867924528301887E-2</v>
      </c>
      <c r="BP66" s="30">
        <f t="shared" si="24"/>
        <v>2.131401617250674E-2</v>
      </c>
    </row>
    <row r="67" spans="1:68" ht="15" x14ac:dyDescent="0.25">
      <c r="A67" s="19" t="s">
        <v>480</v>
      </c>
      <c r="B67" s="27">
        <v>2636</v>
      </c>
      <c r="C67" s="27">
        <v>4278</v>
      </c>
      <c r="D67" s="27">
        <v>3953</v>
      </c>
      <c r="E67" s="27">
        <v>4360</v>
      </c>
      <c r="F67" s="27">
        <v>3285</v>
      </c>
      <c r="G67" s="27">
        <v>4072</v>
      </c>
      <c r="H67" s="27">
        <v>3910</v>
      </c>
      <c r="I67" s="27">
        <v>4505</v>
      </c>
      <c r="J67" s="27">
        <v>5866</v>
      </c>
      <c r="K67" s="27">
        <v>5342</v>
      </c>
      <c r="L67" s="27">
        <v>5582</v>
      </c>
      <c r="M67" s="27">
        <v>4628</v>
      </c>
      <c r="N67" s="27">
        <v>3470</v>
      </c>
      <c r="O67" s="27">
        <v>3915</v>
      </c>
      <c r="P67" s="27">
        <v>4719</v>
      </c>
      <c r="Q67" s="27">
        <v>6120</v>
      </c>
      <c r="R67" s="27">
        <v>5620</v>
      </c>
      <c r="S67" s="27">
        <v>5905</v>
      </c>
      <c r="T67" s="27">
        <v>6435</v>
      </c>
      <c r="U67" s="27">
        <v>6460</v>
      </c>
      <c r="V67" s="27">
        <v>7556</v>
      </c>
      <c r="W67" s="27">
        <v>7051</v>
      </c>
      <c r="X67" s="27">
        <v>6606</v>
      </c>
      <c r="Y67" s="27"/>
      <c r="Z67" s="19" t="s">
        <v>480</v>
      </c>
      <c r="AA67" s="27" t="b">
        <f t="shared" si="16"/>
        <v>1</v>
      </c>
      <c r="AB67"/>
      <c r="AC67" s="19" t="s">
        <v>480</v>
      </c>
      <c r="AD67" s="27">
        <v>386100</v>
      </c>
      <c r="AE67" s="27">
        <v>496000</v>
      </c>
      <c r="AF67" s="32">
        <v>77.8</v>
      </c>
      <c r="AG67" s="32">
        <v>2.1</v>
      </c>
      <c r="AH67" s="27">
        <v>379600</v>
      </c>
      <c r="AI67" s="27">
        <v>496100</v>
      </c>
      <c r="AJ67" s="32">
        <v>76.5</v>
      </c>
      <c r="AK67" s="32">
        <v>2.2999999999999998</v>
      </c>
      <c r="AL67" s="27">
        <v>381600</v>
      </c>
      <c r="AM67" s="27">
        <v>496600</v>
      </c>
      <c r="AN67" s="32">
        <v>76.900000000000006</v>
      </c>
      <c r="AO67" s="32">
        <v>2.2999999999999998</v>
      </c>
      <c r="AP67"/>
      <c r="AQ67"/>
      <c r="AR67"/>
      <c r="AS67"/>
      <c r="AT67" s="30">
        <f t="shared" si="0"/>
        <v>6.9441517386722865E-3</v>
      </c>
      <c r="AU67" s="30">
        <f t="shared" si="1"/>
        <v>1.1269757639620653E-2</v>
      </c>
      <c r="AV67" s="30">
        <f t="shared" si="2"/>
        <v>1.041359325605901E-2</v>
      </c>
      <c r="AW67" s="30">
        <f t="shared" ref="AW67:AW98" si="37">E67/$AL67</f>
        <v>1.1425576519916143E-2</v>
      </c>
      <c r="AX67" s="30">
        <f t="shared" ref="AX67:AX98" si="38">F67/$AL67</f>
        <v>8.6084905660377357E-3</v>
      </c>
      <c r="AY67" s="30">
        <f t="shared" ref="AY67:AY98" si="39">G67/$AL67</f>
        <v>1.0670859538784067E-2</v>
      </c>
      <c r="AZ67" s="30">
        <f t="shared" ref="AZ67:AZ93" si="40">H67/$AL67</f>
        <v>1.0246331236897275E-2</v>
      </c>
      <c r="BA67" s="30">
        <f t="shared" ref="BA67:BA93" si="41">I67/$AL67</f>
        <v>1.1805555555555555E-2</v>
      </c>
      <c r="BB67" s="30">
        <f t="shared" ref="BB67:BB93" si="42">J67/$AL67</f>
        <v>1.5372117400419287E-2</v>
      </c>
      <c r="BC67" s="30">
        <f t="shared" ref="BC67:BC93" si="43">K67/$AL67</f>
        <v>1.399895178197065E-2</v>
      </c>
      <c r="BD67" s="30">
        <f t="shared" ref="BD67:BD93" si="44">L67/$AL67</f>
        <v>1.4627882599580713E-2</v>
      </c>
      <c r="BE67" s="30">
        <f t="shared" ref="BE67:BE93" si="45">M67/$AL67</f>
        <v>1.2127882599580713E-2</v>
      </c>
      <c r="BF67" s="30">
        <f t="shared" ref="BF67:BF93" si="46">N67/$AL67</f>
        <v>9.0932914046121596E-3</v>
      </c>
      <c r="BG67" s="30">
        <f t="shared" ref="BG67:BG93" si="47">O67/$AL67</f>
        <v>1.025943396226415E-2</v>
      </c>
      <c r="BH67" s="30">
        <f t="shared" ref="BH67:BH93" si="48">P67/$AL67</f>
        <v>1.2366352201257862E-2</v>
      </c>
      <c r="BI67" s="30">
        <f t="shared" si="17"/>
        <v>1.2323801852597665E-2</v>
      </c>
      <c r="BJ67" s="30">
        <f t="shared" si="18"/>
        <v>1.1316955296012888E-2</v>
      </c>
      <c r="BK67" s="30">
        <f t="shared" si="19"/>
        <v>1.1890857833266211E-2</v>
      </c>
      <c r="BL67" s="30">
        <f t="shared" si="20"/>
        <v>1.2958115183246074E-2</v>
      </c>
      <c r="BM67" s="30">
        <f t="shared" si="21"/>
        <v>1.3008457511075312E-2</v>
      </c>
      <c r="BN67" s="30">
        <f t="shared" si="22"/>
        <v>1.5215465163109142E-2</v>
      </c>
      <c r="BO67" s="30">
        <f t="shared" si="23"/>
        <v>1.4198550140958518E-2</v>
      </c>
      <c r="BP67" s="30">
        <f t="shared" si="24"/>
        <v>1.3302456705598067E-2</v>
      </c>
    </row>
    <row r="68" spans="1:68" ht="15" x14ac:dyDescent="0.25">
      <c r="A68" s="19" t="s">
        <v>481</v>
      </c>
      <c r="B68" s="27">
        <v>420</v>
      </c>
      <c r="C68" s="27">
        <v>690</v>
      </c>
      <c r="D68" s="27">
        <v>811</v>
      </c>
      <c r="E68" s="27">
        <v>796</v>
      </c>
      <c r="F68" s="27">
        <v>627</v>
      </c>
      <c r="G68" s="27">
        <v>726</v>
      </c>
      <c r="H68" s="27">
        <v>874</v>
      </c>
      <c r="I68" s="27">
        <v>985</v>
      </c>
      <c r="J68" s="27">
        <v>908</v>
      </c>
      <c r="K68" s="27">
        <v>1032</v>
      </c>
      <c r="L68" s="27">
        <v>973</v>
      </c>
      <c r="M68" s="27">
        <v>664</v>
      </c>
      <c r="N68" s="27">
        <v>572</v>
      </c>
      <c r="O68" s="27">
        <v>1104</v>
      </c>
      <c r="P68" s="27">
        <v>748</v>
      </c>
      <c r="Q68" s="27">
        <v>854</v>
      </c>
      <c r="R68" s="27">
        <v>879</v>
      </c>
      <c r="S68" s="27">
        <v>829</v>
      </c>
      <c r="T68" s="27">
        <v>894</v>
      </c>
      <c r="U68" s="27">
        <v>998</v>
      </c>
      <c r="V68" s="27">
        <v>886</v>
      </c>
      <c r="W68" s="27">
        <v>1078</v>
      </c>
      <c r="X68" s="27">
        <v>1022</v>
      </c>
      <c r="Y68" s="27"/>
      <c r="Z68" s="19" t="s">
        <v>481</v>
      </c>
      <c r="AA68" s="27" t="b">
        <f t="shared" si="16"/>
        <v>1</v>
      </c>
      <c r="AB68"/>
      <c r="AC68" s="19" t="s">
        <v>481</v>
      </c>
      <c r="AD68" s="27">
        <v>85200</v>
      </c>
      <c r="AE68" s="27">
        <v>106900</v>
      </c>
      <c r="AF68" s="32">
        <v>79.7</v>
      </c>
      <c r="AG68" s="32">
        <v>2.6</v>
      </c>
      <c r="AH68" s="27">
        <v>82500</v>
      </c>
      <c r="AI68" s="27">
        <v>105700</v>
      </c>
      <c r="AJ68" s="32">
        <v>78.099999999999994</v>
      </c>
      <c r="AK68" s="32">
        <v>2.7</v>
      </c>
      <c r="AL68" s="27">
        <v>81400</v>
      </c>
      <c r="AM68" s="27">
        <v>106600</v>
      </c>
      <c r="AN68" s="32">
        <v>76.400000000000006</v>
      </c>
      <c r="AO68" s="32">
        <v>2.7</v>
      </c>
      <c r="AP68"/>
      <c r="AQ68"/>
      <c r="AR68"/>
      <c r="AS68"/>
      <c r="AT68" s="30">
        <f t="shared" si="0"/>
        <v>5.0909090909090913E-3</v>
      </c>
      <c r="AU68" s="30">
        <f t="shared" si="1"/>
        <v>8.363636363636363E-3</v>
      </c>
      <c r="AV68" s="30">
        <f t="shared" si="2"/>
        <v>9.8303030303030295E-3</v>
      </c>
      <c r="AW68" s="30">
        <f t="shared" si="37"/>
        <v>9.7788697788697785E-3</v>
      </c>
      <c r="AX68" s="30">
        <f t="shared" si="38"/>
        <v>7.702702702702703E-3</v>
      </c>
      <c r="AY68" s="30">
        <f t="shared" si="39"/>
        <v>8.9189189189189198E-3</v>
      </c>
      <c r="AZ68" s="30">
        <f t="shared" si="40"/>
        <v>1.0737100737100738E-2</v>
      </c>
      <c r="BA68" s="30">
        <f t="shared" si="41"/>
        <v>1.2100737100737101E-2</v>
      </c>
      <c r="BB68" s="30">
        <f t="shared" si="42"/>
        <v>1.1154791154791155E-2</v>
      </c>
      <c r="BC68" s="30">
        <f t="shared" si="43"/>
        <v>1.2678132678132678E-2</v>
      </c>
      <c r="BD68" s="30">
        <f t="shared" si="44"/>
        <v>1.1953316953316953E-2</v>
      </c>
      <c r="BE68" s="30">
        <f t="shared" si="45"/>
        <v>8.1572481572481578E-3</v>
      </c>
      <c r="BF68" s="30">
        <f t="shared" si="46"/>
        <v>7.0270270270270272E-3</v>
      </c>
      <c r="BG68" s="30">
        <f t="shared" si="47"/>
        <v>1.3562653562653562E-2</v>
      </c>
      <c r="BH68" s="30">
        <f t="shared" si="48"/>
        <v>9.189189189189189E-3</v>
      </c>
      <c r="BI68" s="30">
        <f t="shared" si="17"/>
        <v>8.0112570356472793E-3</v>
      </c>
      <c r="BJ68" s="30">
        <f t="shared" si="18"/>
        <v>8.2457786116322696E-3</v>
      </c>
      <c r="BK68" s="30">
        <f t="shared" si="19"/>
        <v>7.776735459662289E-3</v>
      </c>
      <c r="BL68" s="30">
        <f t="shared" si="20"/>
        <v>8.3864915572232652E-3</v>
      </c>
      <c r="BM68" s="30">
        <f t="shared" si="21"/>
        <v>9.3621013133208253E-3</v>
      </c>
      <c r="BN68" s="30">
        <f t="shared" si="22"/>
        <v>8.3114446529080673E-3</v>
      </c>
      <c r="BO68" s="30">
        <f t="shared" si="23"/>
        <v>1.0112570356472795E-2</v>
      </c>
      <c r="BP68" s="30">
        <f t="shared" si="24"/>
        <v>9.5872420262664172E-3</v>
      </c>
    </row>
    <row r="69" spans="1:68" ht="15" x14ac:dyDescent="0.25">
      <c r="A69" s="19" t="s">
        <v>482</v>
      </c>
      <c r="B69" s="27">
        <v>913</v>
      </c>
      <c r="C69" s="27">
        <v>2002</v>
      </c>
      <c r="D69" s="27">
        <v>1670</v>
      </c>
      <c r="E69" s="27">
        <v>2032</v>
      </c>
      <c r="F69" s="27">
        <v>2583</v>
      </c>
      <c r="G69" s="27">
        <v>2128</v>
      </c>
      <c r="H69" s="27">
        <v>1978</v>
      </c>
      <c r="I69" s="27">
        <v>1544</v>
      </c>
      <c r="J69" s="27">
        <v>1591</v>
      </c>
      <c r="K69" s="27">
        <v>1976</v>
      </c>
      <c r="L69" s="27">
        <v>1768</v>
      </c>
      <c r="M69" s="27">
        <v>1474</v>
      </c>
      <c r="N69" s="27">
        <v>1323</v>
      </c>
      <c r="O69" s="27">
        <v>2096</v>
      </c>
      <c r="P69" s="27">
        <v>1647</v>
      </c>
      <c r="Q69" s="27">
        <v>1696</v>
      </c>
      <c r="R69" s="27">
        <v>1704</v>
      </c>
      <c r="S69" s="27">
        <v>1716</v>
      </c>
      <c r="T69" s="27">
        <v>2077</v>
      </c>
      <c r="U69" s="27">
        <v>2212</v>
      </c>
      <c r="V69" s="27">
        <v>1993</v>
      </c>
      <c r="W69" s="27">
        <v>2378</v>
      </c>
      <c r="X69" s="27">
        <v>2347</v>
      </c>
      <c r="Y69" s="27"/>
      <c r="Z69" s="19" t="s">
        <v>482</v>
      </c>
      <c r="AA69" s="27" t="b">
        <f t="shared" si="16"/>
        <v>1</v>
      </c>
      <c r="AB69"/>
      <c r="AC69" s="19" t="s">
        <v>482</v>
      </c>
      <c r="AD69" s="27">
        <v>141500</v>
      </c>
      <c r="AE69" s="27">
        <v>175300</v>
      </c>
      <c r="AF69" s="32">
        <v>80.7</v>
      </c>
      <c r="AG69" s="32">
        <v>2.2999999999999998</v>
      </c>
      <c r="AH69" s="27">
        <v>140100</v>
      </c>
      <c r="AI69" s="27">
        <v>175000</v>
      </c>
      <c r="AJ69" s="32">
        <v>80.099999999999994</v>
      </c>
      <c r="AK69" s="32">
        <v>2.5</v>
      </c>
      <c r="AL69" s="27">
        <v>142900</v>
      </c>
      <c r="AM69" s="27">
        <v>175600</v>
      </c>
      <c r="AN69" s="32">
        <v>81.400000000000006</v>
      </c>
      <c r="AO69" s="32">
        <v>2.4</v>
      </c>
      <c r="AP69"/>
      <c r="AQ69"/>
      <c r="AR69"/>
      <c r="AS69"/>
      <c r="AT69" s="30">
        <f t="shared" si="0"/>
        <v>6.516773733047823E-3</v>
      </c>
      <c r="AU69" s="30">
        <f t="shared" si="1"/>
        <v>1.4289793004996431E-2</v>
      </c>
      <c r="AV69" s="30">
        <f t="shared" si="2"/>
        <v>1.1920057102069949E-2</v>
      </c>
      <c r="AW69" s="30">
        <f t="shared" si="37"/>
        <v>1.4219734079776067E-2</v>
      </c>
      <c r="AX69" s="30">
        <f t="shared" si="38"/>
        <v>1.8075577326801959E-2</v>
      </c>
      <c r="AY69" s="30">
        <f t="shared" si="39"/>
        <v>1.4891532540237928E-2</v>
      </c>
      <c r="AZ69" s="30">
        <f t="shared" si="40"/>
        <v>1.384184744576627E-2</v>
      </c>
      <c r="BA69" s="30">
        <f t="shared" si="41"/>
        <v>1.0804758572428271E-2</v>
      </c>
      <c r="BB69" s="30">
        <f t="shared" si="42"/>
        <v>1.1133659902029391E-2</v>
      </c>
      <c r="BC69" s="30">
        <f t="shared" si="43"/>
        <v>1.3827851644506648E-2</v>
      </c>
      <c r="BD69" s="30">
        <f t="shared" si="44"/>
        <v>1.2372288313505949E-2</v>
      </c>
      <c r="BE69" s="30">
        <f t="shared" si="45"/>
        <v>1.0314905528341498E-2</v>
      </c>
      <c r="BF69" s="30">
        <f t="shared" si="46"/>
        <v>9.2582225332400285E-3</v>
      </c>
      <c r="BG69" s="30">
        <f t="shared" si="47"/>
        <v>1.4667599720083975E-2</v>
      </c>
      <c r="BH69" s="30">
        <f t="shared" si="48"/>
        <v>1.152554233729881E-2</v>
      </c>
      <c r="BI69" s="30">
        <f t="shared" si="17"/>
        <v>9.6583143507972657E-3</v>
      </c>
      <c r="BJ69" s="30">
        <f t="shared" si="18"/>
        <v>9.7038724373576316E-3</v>
      </c>
      <c r="BK69" s="30">
        <f t="shared" si="19"/>
        <v>9.7722095671981778E-3</v>
      </c>
      <c r="BL69" s="30">
        <f t="shared" si="20"/>
        <v>1.1828018223234624E-2</v>
      </c>
      <c r="BM69" s="30">
        <f t="shared" si="21"/>
        <v>1.2596810933940774E-2</v>
      </c>
      <c r="BN69" s="30">
        <f t="shared" si="22"/>
        <v>1.1349658314350797E-2</v>
      </c>
      <c r="BO69" s="30">
        <f t="shared" si="23"/>
        <v>1.3542141230068337E-2</v>
      </c>
      <c r="BP69" s="30">
        <f t="shared" si="24"/>
        <v>1.3365603644646925E-2</v>
      </c>
    </row>
    <row r="70" spans="1:68" ht="15" x14ac:dyDescent="0.25">
      <c r="A70" s="19" t="s">
        <v>483</v>
      </c>
      <c r="B70" s="27">
        <v>1104</v>
      </c>
      <c r="C70" s="27">
        <v>1300</v>
      </c>
      <c r="D70" s="27">
        <v>1628</v>
      </c>
      <c r="E70" s="27">
        <v>1853</v>
      </c>
      <c r="F70" s="27">
        <v>1089</v>
      </c>
      <c r="G70" s="27">
        <v>1945</v>
      </c>
      <c r="H70" s="27">
        <v>1830</v>
      </c>
      <c r="I70" s="27">
        <v>1556</v>
      </c>
      <c r="J70" s="27">
        <v>1419</v>
      </c>
      <c r="K70" s="27">
        <v>2100</v>
      </c>
      <c r="L70" s="27">
        <v>1795</v>
      </c>
      <c r="M70" s="27">
        <v>1389</v>
      </c>
      <c r="N70" s="27">
        <v>1241</v>
      </c>
      <c r="O70" s="27">
        <v>1865</v>
      </c>
      <c r="P70" s="27">
        <v>1936</v>
      </c>
      <c r="Q70" s="27">
        <v>2419</v>
      </c>
      <c r="R70" s="27">
        <v>2369</v>
      </c>
      <c r="S70" s="27">
        <v>2394</v>
      </c>
      <c r="T70" s="27">
        <v>2209</v>
      </c>
      <c r="U70" s="27">
        <v>2739</v>
      </c>
      <c r="V70" s="27">
        <v>2844</v>
      </c>
      <c r="W70" s="27">
        <v>2924</v>
      </c>
      <c r="X70" s="27">
        <v>2524</v>
      </c>
      <c r="Y70" s="27"/>
      <c r="Z70" s="19" t="s">
        <v>483</v>
      </c>
      <c r="AA70" s="27" t="b">
        <f t="shared" si="16"/>
        <v>1</v>
      </c>
      <c r="AB70"/>
      <c r="AC70" s="19" t="s">
        <v>483</v>
      </c>
      <c r="AD70" s="27">
        <v>111900</v>
      </c>
      <c r="AE70" s="27">
        <v>154700</v>
      </c>
      <c r="AF70" s="32">
        <v>72.3</v>
      </c>
      <c r="AG70" s="32">
        <v>2.5</v>
      </c>
      <c r="AH70" s="27">
        <v>111800</v>
      </c>
      <c r="AI70" s="27">
        <v>154400</v>
      </c>
      <c r="AJ70" s="32">
        <v>72.400000000000006</v>
      </c>
      <c r="AK70" s="32">
        <v>2.6</v>
      </c>
      <c r="AL70" s="27">
        <v>112200</v>
      </c>
      <c r="AM70" s="27">
        <v>151700</v>
      </c>
      <c r="AN70" s="32">
        <v>74</v>
      </c>
      <c r="AO70" s="32">
        <v>2.7</v>
      </c>
      <c r="AP70"/>
      <c r="AQ70"/>
      <c r="AR70"/>
      <c r="AS70"/>
      <c r="AT70" s="30">
        <f t="shared" si="0"/>
        <v>9.874776386404294E-3</v>
      </c>
      <c r="AU70" s="30">
        <f t="shared" si="1"/>
        <v>1.1627906976744186E-2</v>
      </c>
      <c r="AV70" s="30">
        <f t="shared" si="2"/>
        <v>1.4561717352415026E-2</v>
      </c>
      <c r="AW70" s="30">
        <f t="shared" si="37"/>
        <v>1.6515151515151514E-2</v>
      </c>
      <c r="AX70" s="30">
        <f t="shared" si="38"/>
        <v>9.705882352941177E-3</v>
      </c>
      <c r="AY70" s="30">
        <f t="shared" si="39"/>
        <v>1.7335115864527628E-2</v>
      </c>
      <c r="AZ70" s="30">
        <f t="shared" si="40"/>
        <v>1.6310160427807488E-2</v>
      </c>
      <c r="BA70" s="30">
        <f t="shared" si="41"/>
        <v>1.3868092691622104E-2</v>
      </c>
      <c r="BB70" s="30">
        <f t="shared" si="42"/>
        <v>1.2647058823529412E-2</v>
      </c>
      <c r="BC70" s="30">
        <f t="shared" si="43"/>
        <v>1.871657754010695E-2</v>
      </c>
      <c r="BD70" s="30">
        <f t="shared" si="44"/>
        <v>1.5998217468805705E-2</v>
      </c>
      <c r="BE70" s="30">
        <f t="shared" si="45"/>
        <v>1.2379679144385028E-2</v>
      </c>
      <c r="BF70" s="30">
        <f t="shared" si="46"/>
        <v>1.1060606060606061E-2</v>
      </c>
      <c r="BG70" s="30">
        <f t="shared" si="47"/>
        <v>1.6622103386809268E-2</v>
      </c>
      <c r="BH70" s="30">
        <f t="shared" si="48"/>
        <v>1.7254901960784313E-2</v>
      </c>
      <c r="BI70" s="30">
        <f t="shared" si="17"/>
        <v>1.5945945945945946E-2</v>
      </c>
      <c r="BJ70" s="30">
        <f t="shared" si="18"/>
        <v>1.5616348055372445E-2</v>
      </c>
      <c r="BK70" s="30">
        <f t="shared" si="19"/>
        <v>1.5781147000659197E-2</v>
      </c>
      <c r="BL70" s="30">
        <f t="shared" si="20"/>
        <v>1.4561634805537245E-2</v>
      </c>
      <c r="BM70" s="30">
        <f t="shared" si="21"/>
        <v>1.8055372445616349E-2</v>
      </c>
      <c r="BN70" s="30">
        <f t="shared" si="22"/>
        <v>1.8747528015820698E-2</v>
      </c>
      <c r="BO70" s="30">
        <f t="shared" si="23"/>
        <v>1.9274884640738298E-2</v>
      </c>
      <c r="BP70" s="30">
        <f t="shared" si="24"/>
        <v>1.6638101516150295E-2</v>
      </c>
    </row>
    <row r="71" spans="1:68" ht="15" x14ac:dyDescent="0.25">
      <c r="A71" s="19" t="s">
        <v>484</v>
      </c>
      <c r="B71" s="27">
        <v>992</v>
      </c>
      <c r="C71" s="27">
        <v>1092</v>
      </c>
      <c r="D71" s="27">
        <v>1453</v>
      </c>
      <c r="E71" s="27">
        <v>1270</v>
      </c>
      <c r="F71" s="27">
        <v>1425</v>
      </c>
      <c r="G71" s="27">
        <v>1656</v>
      </c>
      <c r="H71" s="27">
        <v>1507</v>
      </c>
      <c r="I71" s="27">
        <v>1511</v>
      </c>
      <c r="J71" s="27">
        <v>1921</v>
      </c>
      <c r="K71" s="27">
        <v>1435</v>
      </c>
      <c r="L71" s="27">
        <v>1370</v>
      </c>
      <c r="M71" s="27">
        <v>1208</v>
      </c>
      <c r="N71" s="27">
        <v>959</v>
      </c>
      <c r="O71" s="27">
        <v>1246</v>
      </c>
      <c r="P71" s="27">
        <v>1564</v>
      </c>
      <c r="Q71" s="27">
        <v>1361</v>
      </c>
      <c r="R71" s="27">
        <v>1440</v>
      </c>
      <c r="S71" s="27">
        <v>1390</v>
      </c>
      <c r="T71" s="27">
        <v>1704</v>
      </c>
      <c r="U71" s="27">
        <v>2340</v>
      </c>
      <c r="V71" s="27">
        <v>1971</v>
      </c>
      <c r="W71" s="27">
        <v>2003</v>
      </c>
      <c r="X71" s="27">
        <v>1404</v>
      </c>
      <c r="Y71" s="27"/>
      <c r="Z71" s="19" t="s">
        <v>484</v>
      </c>
      <c r="AA71" s="27" t="b">
        <f t="shared" si="16"/>
        <v>1</v>
      </c>
      <c r="AB71"/>
      <c r="AC71" s="19" t="s">
        <v>484</v>
      </c>
      <c r="AD71" s="27">
        <v>78900</v>
      </c>
      <c r="AE71" s="27">
        <v>104900</v>
      </c>
      <c r="AF71" s="32">
        <v>75.2</v>
      </c>
      <c r="AG71" s="32">
        <v>2.6</v>
      </c>
      <c r="AH71" s="27">
        <v>78500</v>
      </c>
      <c r="AI71" s="27">
        <v>105100</v>
      </c>
      <c r="AJ71" s="32">
        <v>74.7</v>
      </c>
      <c r="AK71" s="32">
        <v>2.6</v>
      </c>
      <c r="AL71" s="27">
        <v>79300</v>
      </c>
      <c r="AM71" s="27">
        <v>104200</v>
      </c>
      <c r="AN71" s="32">
        <v>76.099999999999994</v>
      </c>
      <c r="AO71" s="32">
        <v>2.6</v>
      </c>
      <c r="AP71"/>
      <c r="AQ71"/>
      <c r="AR71"/>
      <c r="AS71"/>
      <c r="AT71" s="30">
        <f t="shared" si="0"/>
        <v>1.2636942675159236E-2</v>
      </c>
      <c r="AU71" s="30">
        <f t="shared" si="1"/>
        <v>1.3910828025477707E-2</v>
      </c>
      <c r="AV71" s="30">
        <f t="shared" si="2"/>
        <v>1.850955414012739E-2</v>
      </c>
      <c r="AW71" s="30">
        <f t="shared" si="37"/>
        <v>1.6015132408575033E-2</v>
      </c>
      <c r="AX71" s="30">
        <f t="shared" si="38"/>
        <v>1.7969735182849937E-2</v>
      </c>
      <c r="AY71" s="30">
        <f t="shared" si="39"/>
        <v>2.0882723833543507E-2</v>
      </c>
      <c r="AZ71" s="30">
        <f t="shared" si="40"/>
        <v>1.9003783102143759E-2</v>
      </c>
      <c r="BA71" s="30">
        <f t="shared" si="41"/>
        <v>1.9054224464060531E-2</v>
      </c>
      <c r="BB71" s="30">
        <f t="shared" si="42"/>
        <v>2.4224464060529634E-2</v>
      </c>
      <c r="BC71" s="30">
        <f t="shared" si="43"/>
        <v>1.8095838587641865E-2</v>
      </c>
      <c r="BD71" s="30">
        <f t="shared" si="44"/>
        <v>1.7276166456494324E-2</v>
      </c>
      <c r="BE71" s="30">
        <f t="shared" si="45"/>
        <v>1.5233291298865069E-2</v>
      </c>
      <c r="BF71" s="30">
        <f t="shared" si="46"/>
        <v>1.2093316519546028E-2</v>
      </c>
      <c r="BG71" s="30">
        <f t="shared" si="47"/>
        <v>1.5712484237074401E-2</v>
      </c>
      <c r="BH71" s="30">
        <f t="shared" si="48"/>
        <v>1.9722572509457754E-2</v>
      </c>
      <c r="BI71" s="30">
        <f t="shared" si="17"/>
        <v>1.3061420345489443E-2</v>
      </c>
      <c r="BJ71" s="30">
        <f t="shared" si="18"/>
        <v>1.3819577735124759E-2</v>
      </c>
      <c r="BK71" s="30">
        <f t="shared" si="19"/>
        <v>1.3339731285988483E-2</v>
      </c>
      <c r="BL71" s="30">
        <f t="shared" si="20"/>
        <v>1.6353166986564298E-2</v>
      </c>
      <c r="BM71" s="30">
        <f t="shared" si="21"/>
        <v>2.2456813819577735E-2</v>
      </c>
      <c r="BN71" s="30">
        <f t="shared" si="22"/>
        <v>1.8915547024952014E-2</v>
      </c>
      <c r="BO71" s="30">
        <f t="shared" si="23"/>
        <v>1.9222648752399232E-2</v>
      </c>
      <c r="BP71" s="30">
        <f t="shared" si="24"/>
        <v>1.3474088291746641E-2</v>
      </c>
    </row>
    <row r="72" spans="1:68" ht="15" x14ac:dyDescent="0.25">
      <c r="A72" s="19" t="s">
        <v>485</v>
      </c>
      <c r="B72" s="27">
        <v>3277</v>
      </c>
      <c r="C72" s="27">
        <v>5799</v>
      </c>
      <c r="D72" s="27">
        <v>6059</v>
      </c>
      <c r="E72" s="27">
        <v>7055</v>
      </c>
      <c r="F72" s="27">
        <v>5451</v>
      </c>
      <c r="G72" s="27">
        <v>6912</v>
      </c>
      <c r="H72" s="27">
        <v>6851</v>
      </c>
      <c r="I72" s="27">
        <v>6699</v>
      </c>
      <c r="J72" s="27">
        <v>7739</v>
      </c>
      <c r="K72" s="27">
        <v>7979</v>
      </c>
      <c r="L72" s="27">
        <v>7686</v>
      </c>
      <c r="M72" s="27">
        <v>8704</v>
      </c>
      <c r="N72" s="27">
        <v>4430</v>
      </c>
      <c r="O72" s="27">
        <v>6256</v>
      </c>
      <c r="P72" s="27">
        <v>5779</v>
      </c>
      <c r="Q72" s="27">
        <v>6672</v>
      </c>
      <c r="R72" s="27">
        <v>6556</v>
      </c>
      <c r="S72" s="27">
        <v>8064</v>
      </c>
      <c r="T72" s="27">
        <v>9178</v>
      </c>
      <c r="U72" s="27">
        <v>10072</v>
      </c>
      <c r="V72" s="27">
        <v>11369</v>
      </c>
      <c r="W72" s="27">
        <v>9854</v>
      </c>
      <c r="X72" s="27">
        <v>11558</v>
      </c>
      <c r="Y72" s="27"/>
      <c r="Z72" s="19" t="s">
        <v>485</v>
      </c>
      <c r="AA72" s="27" t="b">
        <f t="shared" si="16"/>
        <v>1</v>
      </c>
      <c r="AB72"/>
      <c r="AC72" s="19" t="s">
        <v>485</v>
      </c>
      <c r="AD72" s="27">
        <v>415900</v>
      </c>
      <c r="AE72" s="27">
        <v>523500</v>
      </c>
      <c r="AF72" s="32">
        <v>79.400000000000006</v>
      </c>
      <c r="AG72" s="32">
        <v>2</v>
      </c>
      <c r="AH72" s="27">
        <v>404100</v>
      </c>
      <c r="AI72" s="27">
        <v>522700</v>
      </c>
      <c r="AJ72" s="32">
        <v>77.3</v>
      </c>
      <c r="AK72" s="32">
        <v>2.1</v>
      </c>
      <c r="AL72" s="27">
        <v>403500</v>
      </c>
      <c r="AM72" s="27">
        <v>523600</v>
      </c>
      <c r="AN72" s="32">
        <v>77.099999999999994</v>
      </c>
      <c r="AO72" s="32">
        <v>2.2000000000000002</v>
      </c>
      <c r="AP72"/>
      <c r="AQ72"/>
      <c r="AR72"/>
      <c r="AS72"/>
      <c r="AT72" s="30">
        <f t="shared" si="0"/>
        <v>8.1093788666171743E-3</v>
      </c>
      <c r="AU72" s="30">
        <f t="shared" si="1"/>
        <v>1.435040831477357E-2</v>
      </c>
      <c r="AV72" s="30">
        <f t="shared" si="2"/>
        <v>1.4993813412521654E-2</v>
      </c>
      <c r="AW72" s="30">
        <f t="shared" si="37"/>
        <v>1.7484510532837672E-2</v>
      </c>
      <c r="AX72" s="30">
        <f t="shared" si="38"/>
        <v>1.3509293680297399E-2</v>
      </c>
      <c r="AY72" s="30">
        <f t="shared" si="39"/>
        <v>1.713011152416357E-2</v>
      </c>
      <c r="AZ72" s="30">
        <f t="shared" si="40"/>
        <v>1.6978934324659231E-2</v>
      </c>
      <c r="BA72" s="30">
        <f t="shared" si="41"/>
        <v>1.6602230483271377E-2</v>
      </c>
      <c r="BB72" s="30">
        <f t="shared" si="42"/>
        <v>1.9179677819083023E-2</v>
      </c>
      <c r="BC72" s="30">
        <f t="shared" si="43"/>
        <v>1.9774473358116482E-2</v>
      </c>
      <c r="BD72" s="30">
        <f t="shared" si="44"/>
        <v>1.9048327137546468E-2</v>
      </c>
      <c r="BE72" s="30">
        <f t="shared" si="45"/>
        <v>2.1571251548946718E-2</v>
      </c>
      <c r="BF72" s="30">
        <f t="shared" si="46"/>
        <v>1.0978934324659231E-2</v>
      </c>
      <c r="BG72" s="30">
        <f t="shared" si="47"/>
        <v>1.5504337050805452E-2</v>
      </c>
      <c r="BH72" s="30">
        <f t="shared" si="48"/>
        <v>1.4322180916976455E-2</v>
      </c>
      <c r="BI72" s="30">
        <f t="shared" si="17"/>
        <v>1.2742551566080978E-2</v>
      </c>
      <c r="BJ72" s="30">
        <f t="shared" si="18"/>
        <v>1.2521008403361344E-2</v>
      </c>
      <c r="BK72" s="30">
        <f t="shared" si="19"/>
        <v>1.5401069518716578E-2</v>
      </c>
      <c r="BL72" s="30">
        <f t="shared" si="20"/>
        <v>1.7528647822765468E-2</v>
      </c>
      <c r="BM72" s="30">
        <f t="shared" si="21"/>
        <v>1.9236058059587471E-2</v>
      </c>
      <c r="BN72" s="30">
        <f t="shared" si="22"/>
        <v>2.1713139801375094E-2</v>
      </c>
      <c r="BO72" s="30">
        <f t="shared" si="23"/>
        <v>1.8819709702062645E-2</v>
      </c>
      <c r="BP72" s="30">
        <f t="shared" si="24"/>
        <v>2.2074102368220015E-2</v>
      </c>
    </row>
    <row r="73" spans="1:68" ht="15" x14ac:dyDescent="0.25">
      <c r="A73" s="19" t="s">
        <v>486</v>
      </c>
      <c r="B73" s="27">
        <v>2539</v>
      </c>
      <c r="C73" s="27">
        <v>3111</v>
      </c>
      <c r="D73" s="27">
        <v>3743</v>
      </c>
      <c r="E73" s="27">
        <v>3857</v>
      </c>
      <c r="F73" s="27">
        <v>3200</v>
      </c>
      <c r="G73" s="27">
        <v>3719</v>
      </c>
      <c r="H73" s="27">
        <v>3579</v>
      </c>
      <c r="I73" s="27">
        <v>3571</v>
      </c>
      <c r="J73" s="27">
        <v>4472</v>
      </c>
      <c r="K73" s="27">
        <v>4555</v>
      </c>
      <c r="L73" s="27">
        <v>5228</v>
      </c>
      <c r="M73" s="27">
        <v>4833</v>
      </c>
      <c r="N73" s="27">
        <v>2980</v>
      </c>
      <c r="O73" s="27">
        <v>5692</v>
      </c>
      <c r="P73" s="27">
        <v>4722</v>
      </c>
      <c r="Q73" s="27">
        <v>4787</v>
      </c>
      <c r="R73" s="27">
        <v>4994</v>
      </c>
      <c r="S73" s="27">
        <v>5275</v>
      </c>
      <c r="T73" s="27">
        <v>6107</v>
      </c>
      <c r="U73" s="27">
        <v>6882</v>
      </c>
      <c r="V73" s="27">
        <v>6317</v>
      </c>
      <c r="W73" s="27">
        <v>8194</v>
      </c>
      <c r="X73" s="27">
        <v>7503</v>
      </c>
      <c r="Y73" s="27"/>
      <c r="Z73" s="19" t="s">
        <v>486</v>
      </c>
      <c r="AA73" s="27" t="b">
        <f t="shared" si="16"/>
        <v>1</v>
      </c>
      <c r="AB73"/>
      <c r="AC73" s="19" t="s">
        <v>486</v>
      </c>
      <c r="AD73" s="27">
        <v>274500</v>
      </c>
      <c r="AE73" s="27">
        <v>339500</v>
      </c>
      <c r="AF73" s="32">
        <v>80.900000000000006</v>
      </c>
      <c r="AG73" s="32">
        <v>2.4</v>
      </c>
      <c r="AH73" s="27">
        <v>263800</v>
      </c>
      <c r="AI73" s="27">
        <v>336400</v>
      </c>
      <c r="AJ73" s="32">
        <v>78.400000000000006</v>
      </c>
      <c r="AK73" s="32">
        <v>2.6</v>
      </c>
      <c r="AL73" s="27">
        <v>271700</v>
      </c>
      <c r="AM73" s="27">
        <v>339600</v>
      </c>
      <c r="AN73" s="32">
        <v>80</v>
      </c>
      <c r="AO73" s="32">
        <v>2.6</v>
      </c>
      <c r="AP73"/>
      <c r="AQ73"/>
      <c r="AR73"/>
      <c r="AS73"/>
      <c r="AT73" s="30">
        <f t="shared" ref="AT73:AT136" si="49">B73/$AH73</f>
        <v>9.6247156937073544E-3</v>
      </c>
      <c r="AU73" s="30">
        <f t="shared" ref="AU73:AU136" si="50">C73/$AH73</f>
        <v>1.1793025018953752E-2</v>
      </c>
      <c r="AV73" s="30">
        <f t="shared" ref="AV73:AV136" si="51">D73/$AH73</f>
        <v>1.4188779378316906E-2</v>
      </c>
      <c r="AW73" s="30">
        <f t="shared" si="37"/>
        <v>1.4195804195804195E-2</v>
      </c>
      <c r="AX73" s="30">
        <f t="shared" si="38"/>
        <v>1.1777695988222304E-2</v>
      </c>
      <c r="AY73" s="30">
        <f t="shared" si="39"/>
        <v>1.3687891056312108E-2</v>
      </c>
      <c r="AZ73" s="30">
        <f t="shared" si="40"/>
        <v>1.3172616856827383E-2</v>
      </c>
      <c r="BA73" s="30">
        <f t="shared" si="41"/>
        <v>1.3143172616856828E-2</v>
      </c>
      <c r="BB73" s="30">
        <f t="shared" si="42"/>
        <v>1.645933014354067E-2</v>
      </c>
      <c r="BC73" s="30">
        <f t="shared" si="43"/>
        <v>1.6764814133235186E-2</v>
      </c>
      <c r="BD73" s="30">
        <f t="shared" si="44"/>
        <v>1.9241810820758189E-2</v>
      </c>
      <c r="BE73" s="30">
        <f t="shared" si="45"/>
        <v>1.7788001472212E-2</v>
      </c>
      <c r="BF73" s="30">
        <f t="shared" si="46"/>
        <v>1.0967979389032021E-2</v>
      </c>
      <c r="BG73" s="30">
        <f t="shared" si="47"/>
        <v>2.0949576739050423E-2</v>
      </c>
      <c r="BH73" s="30">
        <f t="shared" si="48"/>
        <v>1.7379462642620538E-2</v>
      </c>
      <c r="BI73" s="30">
        <f t="shared" si="17"/>
        <v>1.4095995288574794E-2</v>
      </c>
      <c r="BJ73" s="30">
        <f t="shared" si="18"/>
        <v>1.4705535924617198E-2</v>
      </c>
      <c r="BK73" s="30">
        <f t="shared" si="19"/>
        <v>1.5532979976442873E-2</v>
      </c>
      <c r="BL73" s="30">
        <f t="shared" si="20"/>
        <v>1.7982921083627798E-2</v>
      </c>
      <c r="BM73" s="30">
        <f t="shared" si="21"/>
        <v>2.0265017667844522E-2</v>
      </c>
      <c r="BN73" s="30">
        <f t="shared" si="22"/>
        <v>1.8601295641931685E-2</v>
      </c>
      <c r="BO73" s="30">
        <f t="shared" si="23"/>
        <v>2.4128386336866901E-2</v>
      </c>
      <c r="BP73" s="30">
        <f t="shared" si="24"/>
        <v>2.209363957597173E-2</v>
      </c>
    </row>
    <row r="74" spans="1:68" ht="15" x14ac:dyDescent="0.25">
      <c r="A74" s="19" t="s">
        <v>487</v>
      </c>
      <c r="B74" s="27">
        <v>5045</v>
      </c>
      <c r="C74" s="27">
        <v>6934</v>
      </c>
      <c r="D74" s="27">
        <v>6959</v>
      </c>
      <c r="E74" s="27">
        <v>8182</v>
      </c>
      <c r="F74" s="27">
        <v>5491</v>
      </c>
      <c r="G74" s="27">
        <v>7073</v>
      </c>
      <c r="H74" s="27">
        <v>8079</v>
      </c>
      <c r="I74" s="27">
        <v>7332</v>
      </c>
      <c r="J74" s="27">
        <v>8797</v>
      </c>
      <c r="K74" s="27">
        <v>8826</v>
      </c>
      <c r="L74" s="27">
        <v>8763</v>
      </c>
      <c r="M74" s="27">
        <v>9305</v>
      </c>
      <c r="N74" s="27">
        <v>5931</v>
      </c>
      <c r="O74" s="27">
        <v>7702</v>
      </c>
      <c r="P74" s="27">
        <v>7600</v>
      </c>
      <c r="Q74" s="27">
        <v>8195</v>
      </c>
      <c r="R74" s="27">
        <v>7080</v>
      </c>
      <c r="S74" s="27">
        <v>7861</v>
      </c>
      <c r="T74" s="27">
        <v>9209</v>
      </c>
      <c r="U74" s="27">
        <v>10054</v>
      </c>
      <c r="V74" s="27">
        <v>9720</v>
      </c>
      <c r="W74" s="27">
        <v>10658</v>
      </c>
      <c r="X74" s="27">
        <v>9815</v>
      </c>
      <c r="Y74" s="27"/>
      <c r="Z74" s="19" t="s">
        <v>487</v>
      </c>
      <c r="AA74" s="27" t="b">
        <f t="shared" ref="AA74:AA132" si="52">Z74=A74</f>
        <v>1</v>
      </c>
      <c r="AB74"/>
      <c r="AC74" s="19" t="s">
        <v>487</v>
      </c>
      <c r="AD74" s="27">
        <v>454400</v>
      </c>
      <c r="AE74" s="27">
        <v>661200</v>
      </c>
      <c r="AF74" s="32">
        <v>68.7</v>
      </c>
      <c r="AG74" s="32">
        <v>2.2000000000000002</v>
      </c>
      <c r="AH74" s="27">
        <v>458400</v>
      </c>
      <c r="AI74" s="27">
        <v>670800</v>
      </c>
      <c r="AJ74" s="32">
        <v>68.3</v>
      </c>
      <c r="AK74" s="32">
        <v>2.2999999999999998</v>
      </c>
      <c r="AL74" s="27">
        <v>444600</v>
      </c>
      <c r="AM74" s="27">
        <v>675000</v>
      </c>
      <c r="AN74" s="32">
        <v>65.900000000000006</v>
      </c>
      <c r="AO74" s="32">
        <v>2.2999999999999998</v>
      </c>
      <c r="AP74"/>
      <c r="AQ74"/>
      <c r="AR74"/>
      <c r="AS74"/>
      <c r="AT74" s="30">
        <f t="shared" si="49"/>
        <v>1.1005671902268761E-2</v>
      </c>
      <c r="AU74" s="30">
        <f t="shared" si="50"/>
        <v>1.512652705061082E-2</v>
      </c>
      <c r="AV74" s="30">
        <f t="shared" si="51"/>
        <v>1.5181064572425828E-2</v>
      </c>
      <c r="AW74" s="30">
        <f t="shared" si="37"/>
        <v>1.8403058929374719E-2</v>
      </c>
      <c r="AX74" s="30">
        <f t="shared" si="38"/>
        <v>1.2350427350427351E-2</v>
      </c>
      <c r="AY74" s="30">
        <f t="shared" si="39"/>
        <v>1.590868196131354E-2</v>
      </c>
      <c r="AZ74" s="30">
        <f t="shared" si="40"/>
        <v>1.8171390013495277E-2</v>
      </c>
      <c r="BA74" s="30">
        <f t="shared" si="41"/>
        <v>1.6491228070175439E-2</v>
      </c>
      <c r="BB74" s="30">
        <f t="shared" si="42"/>
        <v>1.9786324786324788E-2</v>
      </c>
      <c r="BC74" s="30">
        <f t="shared" si="43"/>
        <v>1.9851551956815115E-2</v>
      </c>
      <c r="BD74" s="30">
        <f t="shared" si="44"/>
        <v>1.9709851551956814E-2</v>
      </c>
      <c r="BE74" s="30">
        <f t="shared" si="45"/>
        <v>2.0928924876293296E-2</v>
      </c>
      <c r="BF74" s="30">
        <f t="shared" si="46"/>
        <v>1.334008097165992E-2</v>
      </c>
      <c r="BG74" s="30">
        <f t="shared" si="47"/>
        <v>1.7323436797121009E-2</v>
      </c>
      <c r="BH74" s="30">
        <f t="shared" si="48"/>
        <v>1.7094017094017096E-2</v>
      </c>
      <c r="BI74" s="30">
        <f t="shared" si="17"/>
        <v>1.214074074074074E-2</v>
      </c>
      <c r="BJ74" s="30">
        <f t="shared" si="18"/>
        <v>1.048888888888889E-2</v>
      </c>
      <c r="BK74" s="30">
        <f t="shared" si="19"/>
        <v>1.1645925925925926E-2</v>
      </c>
      <c r="BL74" s="30">
        <f t="shared" si="20"/>
        <v>1.3642962962962963E-2</v>
      </c>
      <c r="BM74" s="30">
        <f t="shared" si="21"/>
        <v>1.4894814814814816E-2</v>
      </c>
      <c r="BN74" s="30">
        <f t="shared" si="22"/>
        <v>1.44E-2</v>
      </c>
      <c r="BO74" s="30">
        <f t="shared" si="23"/>
        <v>1.5789629629629629E-2</v>
      </c>
      <c r="BP74" s="30">
        <f t="shared" si="24"/>
        <v>1.4540740740740741E-2</v>
      </c>
    </row>
    <row r="75" spans="1:68" ht="15" x14ac:dyDescent="0.25">
      <c r="A75" s="19" t="s">
        <v>488</v>
      </c>
      <c r="B75" s="27">
        <v>1665</v>
      </c>
      <c r="C75" s="27">
        <v>1836</v>
      </c>
      <c r="D75" s="27">
        <v>2144</v>
      </c>
      <c r="E75" s="27">
        <v>1902</v>
      </c>
      <c r="F75" s="27">
        <v>1823</v>
      </c>
      <c r="G75" s="27">
        <v>2087</v>
      </c>
      <c r="H75" s="27">
        <v>2546</v>
      </c>
      <c r="I75" s="27">
        <v>2564</v>
      </c>
      <c r="J75" s="27">
        <v>2992</v>
      </c>
      <c r="K75" s="27">
        <v>2772</v>
      </c>
      <c r="L75" s="27">
        <v>2744</v>
      </c>
      <c r="M75" s="27">
        <v>2985</v>
      </c>
      <c r="N75" s="27">
        <v>2183</v>
      </c>
      <c r="O75" s="27">
        <v>3015</v>
      </c>
      <c r="P75" s="27">
        <v>2825</v>
      </c>
      <c r="Q75" s="27">
        <v>2590</v>
      </c>
      <c r="R75" s="27">
        <v>2737</v>
      </c>
      <c r="S75" s="27">
        <v>2557</v>
      </c>
      <c r="T75" s="27">
        <v>2530</v>
      </c>
      <c r="U75" s="27">
        <v>3402</v>
      </c>
      <c r="V75" s="27">
        <v>3279</v>
      </c>
      <c r="W75" s="27">
        <v>3166</v>
      </c>
      <c r="X75" s="27">
        <v>3394</v>
      </c>
      <c r="Y75" s="27"/>
      <c r="Z75" s="19" t="s">
        <v>488</v>
      </c>
      <c r="AA75" s="27" t="b">
        <f t="shared" si="52"/>
        <v>1</v>
      </c>
      <c r="AB75"/>
      <c r="AC75" s="19" t="s">
        <v>488</v>
      </c>
      <c r="AD75" s="27">
        <v>153900</v>
      </c>
      <c r="AE75" s="27">
        <v>206800</v>
      </c>
      <c r="AF75" s="32">
        <v>74.400000000000006</v>
      </c>
      <c r="AG75" s="32">
        <v>2.5</v>
      </c>
      <c r="AH75" s="27">
        <v>151100</v>
      </c>
      <c r="AI75" s="27">
        <v>208500</v>
      </c>
      <c r="AJ75" s="32">
        <v>72.5</v>
      </c>
      <c r="AK75" s="32">
        <v>2.6</v>
      </c>
      <c r="AL75" s="27">
        <v>147000</v>
      </c>
      <c r="AM75" s="27">
        <v>208800</v>
      </c>
      <c r="AN75" s="32">
        <v>70.400000000000006</v>
      </c>
      <c r="AO75" s="32">
        <v>2.7</v>
      </c>
      <c r="AP75"/>
      <c r="AQ75"/>
      <c r="AR75"/>
      <c r="AS75"/>
      <c r="AT75" s="30">
        <f t="shared" si="49"/>
        <v>1.1019192587690272E-2</v>
      </c>
      <c r="AU75" s="30">
        <f t="shared" si="50"/>
        <v>1.215089344804765E-2</v>
      </c>
      <c r="AV75" s="30">
        <f t="shared" si="51"/>
        <v>1.4189278623428194E-2</v>
      </c>
      <c r="AW75" s="30">
        <f t="shared" si="37"/>
        <v>1.2938775510204082E-2</v>
      </c>
      <c r="AX75" s="30">
        <f t="shared" si="38"/>
        <v>1.2401360544217687E-2</v>
      </c>
      <c r="AY75" s="30">
        <f t="shared" si="39"/>
        <v>1.4197278911564627E-2</v>
      </c>
      <c r="AZ75" s="30">
        <f t="shared" si="40"/>
        <v>1.7319727891156461E-2</v>
      </c>
      <c r="BA75" s="30">
        <f t="shared" si="41"/>
        <v>1.74421768707483E-2</v>
      </c>
      <c r="BB75" s="30">
        <f t="shared" si="42"/>
        <v>2.0353741496598639E-2</v>
      </c>
      <c r="BC75" s="30">
        <f t="shared" si="43"/>
        <v>1.8857142857142857E-2</v>
      </c>
      <c r="BD75" s="30">
        <f t="shared" si="44"/>
        <v>1.8666666666666668E-2</v>
      </c>
      <c r="BE75" s="30">
        <f t="shared" si="45"/>
        <v>2.0306122448979592E-2</v>
      </c>
      <c r="BF75" s="30">
        <f t="shared" si="46"/>
        <v>1.4850340136054421E-2</v>
      </c>
      <c r="BG75" s="30">
        <f t="shared" si="47"/>
        <v>2.0510204081632653E-2</v>
      </c>
      <c r="BH75" s="30">
        <f t="shared" si="48"/>
        <v>1.9217687074829931E-2</v>
      </c>
      <c r="BI75" s="30">
        <f t="shared" si="17"/>
        <v>1.2404214559386973E-2</v>
      </c>
      <c r="BJ75" s="30">
        <f t="shared" si="18"/>
        <v>1.3108237547892721E-2</v>
      </c>
      <c r="BK75" s="30">
        <f t="shared" si="19"/>
        <v>1.2246168582375479E-2</v>
      </c>
      <c r="BL75" s="30">
        <f t="shared" si="20"/>
        <v>1.2116858237547892E-2</v>
      </c>
      <c r="BM75" s="30">
        <f t="shared" si="21"/>
        <v>1.6293103448275861E-2</v>
      </c>
      <c r="BN75" s="30">
        <f t="shared" si="22"/>
        <v>1.5704022988505748E-2</v>
      </c>
      <c r="BO75" s="30">
        <f t="shared" si="23"/>
        <v>1.5162835249042146E-2</v>
      </c>
      <c r="BP75" s="30">
        <f t="shared" si="24"/>
        <v>1.625478927203065E-2</v>
      </c>
    </row>
    <row r="76" spans="1:68" ht="15" x14ac:dyDescent="0.25">
      <c r="A76" s="19" t="s">
        <v>489</v>
      </c>
      <c r="B76" s="27">
        <v>790</v>
      </c>
      <c r="C76" s="27">
        <v>1154</v>
      </c>
      <c r="D76" s="27">
        <v>1578</v>
      </c>
      <c r="E76" s="27">
        <v>1639</v>
      </c>
      <c r="F76" s="27">
        <v>1240</v>
      </c>
      <c r="G76" s="27">
        <v>1431</v>
      </c>
      <c r="H76" s="27">
        <v>1353</v>
      </c>
      <c r="I76" s="27">
        <v>1816</v>
      </c>
      <c r="J76" s="27">
        <v>2116</v>
      </c>
      <c r="K76" s="27">
        <v>1935</v>
      </c>
      <c r="L76" s="27">
        <v>2141</v>
      </c>
      <c r="M76" s="27">
        <v>1173</v>
      </c>
      <c r="N76" s="27">
        <v>1149</v>
      </c>
      <c r="O76" s="27">
        <v>1821</v>
      </c>
      <c r="P76" s="27">
        <v>1334</v>
      </c>
      <c r="Q76" s="27">
        <v>1415</v>
      </c>
      <c r="R76" s="27">
        <v>1588</v>
      </c>
      <c r="S76" s="27">
        <v>1655</v>
      </c>
      <c r="T76" s="27">
        <v>1763</v>
      </c>
      <c r="U76" s="27">
        <v>2688</v>
      </c>
      <c r="V76" s="27">
        <v>2319</v>
      </c>
      <c r="W76" s="27">
        <v>2057</v>
      </c>
      <c r="X76" s="27">
        <v>1956</v>
      </c>
      <c r="Y76" s="27"/>
      <c r="Z76" s="19" t="s">
        <v>489</v>
      </c>
      <c r="AA76" s="27" t="b">
        <f t="shared" si="52"/>
        <v>1</v>
      </c>
      <c r="AB76"/>
      <c r="AC76" s="19" t="s">
        <v>489</v>
      </c>
      <c r="AD76" s="27">
        <v>148800</v>
      </c>
      <c r="AE76" s="27">
        <v>193400</v>
      </c>
      <c r="AF76" s="32">
        <v>76.900000000000006</v>
      </c>
      <c r="AG76" s="32">
        <v>2.6</v>
      </c>
      <c r="AH76" s="27">
        <v>145000</v>
      </c>
      <c r="AI76" s="27">
        <v>190800</v>
      </c>
      <c r="AJ76" s="32">
        <v>76</v>
      </c>
      <c r="AK76" s="32">
        <v>2.7</v>
      </c>
      <c r="AL76" s="27">
        <v>147600</v>
      </c>
      <c r="AM76" s="27">
        <v>188600</v>
      </c>
      <c r="AN76" s="32">
        <v>78.3</v>
      </c>
      <c r="AO76" s="32">
        <v>2.7</v>
      </c>
      <c r="AP76"/>
      <c r="AQ76"/>
      <c r="AR76"/>
      <c r="AS76"/>
      <c r="AT76" s="30">
        <f t="shared" si="49"/>
        <v>5.4482758620689655E-3</v>
      </c>
      <c r="AU76" s="30">
        <f t="shared" si="50"/>
        <v>7.9586206896551728E-3</v>
      </c>
      <c r="AV76" s="30">
        <f t="shared" si="51"/>
        <v>1.0882758620689655E-2</v>
      </c>
      <c r="AW76" s="30">
        <f t="shared" si="37"/>
        <v>1.1104336043360434E-2</v>
      </c>
      <c r="AX76" s="30">
        <f t="shared" si="38"/>
        <v>8.401084010840108E-3</v>
      </c>
      <c r="AY76" s="30">
        <f t="shared" si="39"/>
        <v>9.6951219512195121E-3</v>
      </c>
      <c r="AZ76" s="30">
        <f t="shared" si="40"/>
        <v>9.1666666666666667E-3</v>
      </c>
      <c r="BA76" s="30">
        <f t="shared" si="41"/>
        <v>1.2303523035230352E-2</v>
      </c>
      <c r="BB76" s="30">
        <f t="shared" si="42"/>
        <v>1.4336043360433605E-2</v>
      </c>
      <c r="BC76" s="30">
        <f t="shared" si="43"/>
        <v>1.3109756097560975E-2</v>
      </c>
      <c r="BD76" s="30">
        <f t="shared" si="44"/>
        <v>1.4505420054200541E-2</v>
      </c>
      <c r="BE76" s="30">
        <f t="shared" si="45"/>
        <v>7.9471544715447161E-3</v>
      </c>
      <c r="BF76" s="30">
        <f t="shared" si="46"/>
        <v>7.7845528455284555E-3</v>
      </c>
      <c r="BG76" s="30">
        <f t="shared" si="47"/>
        <v>1.2337398373983739E-2</v>
      </c>
      <c r="BH76" s="30">
        <f t="shared" si="48"/>
        <v>9.0379403794037944E-3</v>
      </c>
      <c r="BI76" s="30">
        <f t="shared" si="17"/>
        <v>7.5026511134676562E-3</v>
      </c>
      <c r="BJ76" s="30">
        <f t="shared" si="18"/>
        <v>8.4199363732767769E-3</v>
      </c>
      <c r="BK76" s="30">
        <f t="shared" si="19"/>
        <v>8.7751855779427367E-3</v>
      </c>
      <c r="BL76" s="30">
        <f t="shared" si="20"/>
        <v>9.3478260869565219E-3</v>
      </c>
      <c r="BM76" s="30">
        <f t="shared" si="21"/>
        <v>1.4252386002120891E-2</v>
      </c>
      <c r="BN76" s="30">
        <f t="shared" si="22"/>
        <v>1.2295864262990456E-2</v>
      </c>
      <c r="BO76" s="30">
        <f t="shared" si="23"/>
        <v>1.0906680805938495E-2</v>
      </c>
      <c r="BP76" s="30">
        <f t="shared" si="24"/>
        <v>1.0371155885471899E-2</v>
      </c>
    </row>
    <row r="77" spans="1:68" ht="15" x14ac:dyDescent="0.25">
      <c r="A77" s="19" t="s">
        <v>490</v>
      </c>
      <c r="B77" s="27">
        <v>1044</v>
      </c>
      <c r="C77" s="27">
        <v>1623</v>
      </c>
      <c r="D77" s="27">
        <v>1652</v>
      </c>
      <c r="E77" s="27">
        <v>2171</v>
      </c>
      <c r="F77" s="27">
        <v>1661</v>
      </c>
      <c r="G77" s="27">
        <v>1797</v>
      </c>
      <c r="H77" s="27">
        <v>2465</v>
      </c>
      <c r="I77" s="27">
        <v>2362</v>
      </c>
      <c r="J77" s="27">
        <v>2410</v>
      </c>
      <c r="K77" s="27">
        <v>2974</v>
      </c>
      <c r="L77" s="27">
        <v>2792</v>
      </c>
      <c r="M77" s="27">
        <v>2201</v>
      </c>
      <c r="N77" s="27">
        <v>1791</v>
      </c>
      <c r="O77" s="27">
        <v>2017</v>
      </c>
      <c r="P77" s="27">
        <v>1836</v>
      </c>
      <c r="Q77" s="27">
        <v>2103</v>
      </c>
      <c r="R77" s="27">
        <v>2141</v>
      </c>
      <c r="S77" s="27">
        <v>2340</v>
      </c>
      <c r="T77" s="27">
        <v>2805</v>
      </c>
      <c r="U77" s="27">
        <v>2958</v>
      </c>
      <c r="V77" s="27">
        <v>2741</v>
      </c>
      <c r="W77" s="27">
        <v>3455</v>
      </c>
      <c r="X77" s="27">
        <v>2527</v>
      </c>
      <c r="Y77" s="27"/>
      <c r="Z77" s="19" t="s">
        <v>490</v>
      </c>
      <c r="AA77" s="27" t="b">
        <f t="shared" si="52"/>
        <v>1</v>
      </c>
      <c r="AB77"/>
      <c r="AC77" s="19" t="s">
        <v>490</v>
      </c>
      <c r="AD77" s="27">
        <v>130800</v>
      </c>
      <c r="AE77" s="27">
        <v>182900</v>
      </c>
      <c r="AF77" s="32">
        <v>71.5</v>
      </c>
      <c r="AG77" s="32">
        <v>2.4</v>
      </c>
      <c r="AH77" s="27">
        <v>130100</v>
      </c>
      <c r="AI77" s="27">
        <v>183400</v>
      </c>
      <c r="AJ77" s="32">
        <v>70.900000000000006</v>
      </c>
      <c r="AK77" s="32">
        <v>2.5</v>
      </c>
      <c r="AL77" s="27">
        <v>134600</v>
      </c>
      <c r="AM77" s="27">
        <v>183000</v>
      </c>
      <c r="AN77" s="32">
        <v>73.599999999999994</v>
      </c>
      <c r="AO77" s="32">
        <v>2.4</v>
      </c>
      <c r="AP77"/>
      <c r="AQ77"/>
      <c r="AR77"/>
      <c r="AS77"/>
      <c r="AT77" s="30">
        <f t="shared" si="49"/>
        <v>8.0245964642582622E-3</v>
      </c>
      <c r="AU77" s="30">
        <f t="shared" si="50"/>
        <v>1.2475019215987702E-2</v>
      </c>
      <c r="AV77" s="30">
        <f t="shared" si="51"/>
        <v>1.2697924673328208E-2</v>
      </c>
      <c r="AW77" s="30">
        <f t="shared" si="37"/>
        <v>1.6129271916790491E-2</v>
      </c>
      <c r="AX77" s="30">
        <f t="shared" si="38"/>
        <v>1.2340267459138188E-2</v>
      </c>
      <c r="AY77" s="30">
        <f t="shared" si="39"/>
        <v>1.3350668647845468E-2</v>
      </c>
      <c r="AZ77" s="30">
        <f t="shared" si="40"/>
        <v>1.8313521545319466E-2</v>
      </c>
      <c r="BA77" s="30">
        <f t="shared" si="41"/>
        <v>1.7548291233283803E-2</v>
      </c>
      <c r="BB77" s="30">
        <f t="shared" si="42"/>
        <v>1.7904903417533431E-2</v>
      </c>
      <c r="BC77" s="30">
        <f t="shared" si="43"/>
        <v>2.2095096582466566E-2</v>
      </c>
      <c r="BD77" s="30">
        <f t="shared" si="44"/>
        <v>2.0742942050520061E-2</v>
      </c>
      <c r="BE77" s="30">
        <f t="shared" si="45"/>
        <v>1.6352154531946508E-2</v>
      </c>
      <c r="BF77" s="30">
        <f t="shared" si="46"/>
        <v>1.3306092124814265E-2</v>
      </c>
      <c r="BG77" s="30">
        <f t="shared" si="47"/>
        <v>1.4985141158989598E-2</v>
      </c>
      <c r="BH77" s="30">
        <f t="shared" si="48"/>
        <v>1.3640416047548291E-2</v>
      </c>
      <c r="BI77" s="30">
        <f t="shared" ref="BI77:BI140" si="53">Q77/$AM77</f>
        <v>1.1491803278688524E-2</v>
      </c>
      <c r="BJ77" s="30">
        <f t="shared" ref="BJ77:BJ140" si="54">R77/$AM77</f>
        <v>1.1699453551912568E-2</v>
      </c>
      <c r="BK77" s="30">
        <f t="shared" ref="BK77:BK140" si="55">S77/$AM77</f>
        <v>1.2786885245901639E-2</v>
      </c>
      <c r="BL77" s="30">
        <f t="shared" ref="BL77:BL140" si="56">T77/$AM77</f>
        <v>1.5327868852459016E-2</v>
      </c>
      <c r="BM77" s="30">
        <f t="shared" ref="BM77:BM140" si="57">U77/$AM77</f>
        <v>1.6163934426229508E-2</v>
      </c>
      <c r="BN77" s="30">
        <f t="shared" ref="BN77:BN140" si="58">V77/$AM77</f>
        <v>1.4978142076502733E-2</v>
      </c>
      <c r="BO77" s="30">
        <f t="shared" ref="BO77:BO140" si="59">W77/$AM77</f>
        <v>1.8879781420765029E-2</v>
      </c>
      <c r="BP77" s="30">
        <f t="shared" ref="BP77:BP140" si="60">X77/$AM77</f>
        <v>1.3808743169398906E-2</v>
      </c>
    </row>
    <row r="78" spans="1:68" ht="15" x14ac:dyDescent="0.25">
      <c r="A78" s="19" t="s">
        <v>491</v>
      </c>
      <c r="B78" s="27">
        <v>624</v>
      </c>
      <c r="C78" s="27">
        <v>1265</v>
      </c>
      <c r="D78" s="27">
        <v>1594</v>
      </c>
      <c r="E78" s="27">
        <v>1472</v>
      </c>
      <c r="F78" s="27">
        <v>931</v>
      </c>
      <c r="G78" s="27">
        <v>1064</v>
      </c>
      <c r="H78" s="27">
        <v>1297</v>
      </c>
      <c r="I78" s="27">
        <v>1216</v>
      </c>
      <c r="J78" s="27">
        <v>1473</v>
      </c>
      <c r="K78" s="27">
        <v>1771</v>
      </c>
      <c r="L78" s="27">
        <v>1516</v>
      </c>
      <c r="M78" s="27">
        <v>1567</v>
      </c>
      <c r="N78" s="27">
        <v>1180</v>
      </c>
      <c r="O78" s="27">
        <v>1310</v>
      </c>
      <c r="P78" s="27">
        <v>1621</v>
      </c>
      <c r="Q78" s="27">
        <v>1389</v>
      </c>
      <c r="R78" s="27">
        <v>1792</v>
      </c>
      <c r="S78" s="27">
        <v>1462</v>
      </c>
      <c r="T78" s="27">
        <v>1985</v>
      </c>
      <c r="U78" s="27">
        <v>2057</v>
      </c>
      <c r="V78" s="27">
        <v>1923</v>
      </c>
      <c r="W78" s="27">
        <v>2051</v>
      </c>
      <c r="X78" s="27">
        <v>2199</v>
      </c>
      <c r="Y78" s="27"/>
      <c r="Z78" s="19" t="s">
        <v>491</v>
      </c>
      <c r="AA78" s="27" t="b">
        <f t="shared" si="52"/>
        <v>1</v>
      </c>
      <c r="AB78"/>
      <c r="AC78" s="19" t="s">
        <v>491</v>
      </c>
      <c r="AD78" s="27">
        <v>91600</v>
      </c>
      <c r="AE78" s="27">
        <v>126800</v>
      </c>
      <c r="AF78" s="32">
        <v>72.2</v>
      </c>
      <c r="AG78" s="32">
        <v>2.8</v>
      </c>
      <c r="AH78" s="27">
        <v>95300</v>
      </c>
      <c r="AI78" s="27">
        <v>126700</v>
      </c>
      <c r="AJ78" s="32">
        <v>75.2</v>
      </c>
      <c r="AK78" s="32">
        <v>2.7</v>
      </c>
      <c r="AL78" s="27">
        <v>99800</v>
      </c>
      <c r="AM78" s="27">
        <v>127400</v>
      </c>
      <c r="AN78" s="32">
        <v>78.3</v>
      </c>
      <c r="AO78" s="32">
        <v>2.5</v>
      </c>
      <c r="AP78"/>
      <c r="AQ78"/>
      <c r="AR78"/>
      <c r="AS78"/>
      <c r="AT78" s="30">
        <f t="shared" si="49"/>
        <v>6.5477439664218262E-3</v>
      </c>
      <c r="AU78" s="30">
        <f t="shared" si="50"/>
        <v>1.3273871983210913E-2</v>
      </c>
      <c r="AV78" s="30">
        <f t="shared" si="51"/>
        <v>1.6726128016789087E-2</v>
      </c>
      <c r="AW78" s="30">
        <f t="shared" si="37"/>
        <v>1.4749498997995991E-2</v>
      </c>
      <c r="AX78" s="30">
        <f t="shared" si="38"/>
        <v>9.328657314629259E-3</v>
      </c>
      <c r="AY78" s="30">
        <f t="shared" si="39"/>
        <v>1.0661322645290581E-2</v>
      </c>
      <c r="AZ78" s="30">
        <f t="shared" si="40"/>
        <v>1.2995991983967935E-2</v>
      </c>
      <c r="BA78" s="30">
        <f t="shared" si="41"/>
        <v>1.218436873747495E-2</v>
      </c>
      <c r="BB78" s="30">
        <f t="shared" si="42"/>
        <v>1.4759519038076152E-2</v>
      </c>
      <c r="BC78" s="30">
        <f t="shared" si="43"/>
        <v>1.7745490981963929E-2</v>
      </c>
      <c r="BD78" s="30">
        <f t="shared" si="44"/>
        <v>1.5190380761523046E-2</v>
      </c>
      <c r="BE78" s="30">
        <f t="shared" si="45"/>
        <v>1.5701402805611223E-2</v>
      </c>
      <c r="BF78" s="30">
        <f t="shared" si="46"/>
        <v>1.1823647294589179E-2</v>
      </c>
      <c r="BG78" s="30">
        <f t="shared" si="47"/>
        <v>1.312625250501002E-2</v>
      </c>
      <c r="BH78" s="30">
        <f t="shared" si="48"/>
        <v>1.624248496993988E-2</v>
      </c>
      <c r="BI78" s="30">
        <f t="shared" si="53"/>
        <v>1.0902668759811617E-2</v>
      </c>
      <c r="BJ78" s="30">
        <f t="shared" si="54"/>
        <v>1.4065934065934066E-2</v>
      </c>
      <c r="BK78" s="30">
        <f t="shared" si="55"/>
        <v>1.1475667189952904E-2</v>
      </c>
      <c r="BL78" s="30">
        <f t="shared" si="56"/>
        <v>1.5580847723704867E-2</v>
      </c>
      <c r="BM78" s="30">
        <f t="shared" si="57"/>
        <v>1.6145996860282574E-2</v>
      </c>
      <c r="BN78" s="30">
        <f t="shared" si="58"/>
        <v>1.5094191522762951E-2</v>
      </c>
      <c r="BO78" s="30">
        <f t="shared" si="59"/>
        <v>1.6098901098901098E-2</v>
      </c>
      <c r="BP78" s="30">
        <f t="shared" si="60"/>
        <v>1.7260596546310833E-2</v>
      </c>
    </row>
    <row r="79" spans="1:68" ht="15" x14ac:dyDescent="0.25">
      <c r="A79" s="19" t="s">
        <v>492</v>
      </c>
      <c r="B79" s="27">
        <v>1286</v>
      </c>
      <c r="C79" s="27">
        <v>1779</v>
      </c>
      <c r="D79" s="27">
        <v>1908</v>
      </c>
      <c r="E79" s="27">
        <v>1784</v>
      </c>
      <c r="F79" s="27">
        <v>1413</v>
      </c>
      <c r="G79" s="27">
        <v>1650</v>
      </c>
      <c r="H79" s="27">
        <v>1862</v>
      </c>
      <c r="I79" s="27">
        <v>1807</v>
      </c>
      <c r="J79" s="27">
        <v>1838</v>
      </c>
      <c r="K79" s="27">
        <v>1744</v>
      </c>
      <c r="L79" s="27">
        <v>1998</v>
      </c>
      <c r="M79" s="27">
        <v>1615</v>
      </c>
      <c r="N79" s="27">
        <v>1457</v>
      </c>
      <c r="O79" s="27">
        <v>1682</v>
      </c>
      <c r="P79" s="27">
        <v>1689</v>
      </c>
      <c r="Q79" s="27">
        <v>1859</v>
      </c>
      <c r="R79" s="27">
        <v>1974</v>
      </c>
      <c r="S79" s="27">
        <v>1870</v>
      </c>
      <c r="T79" s="27">
        <v>2228</v>
      </c>
      <c r="U79" s="27">
        <v>2639</v>
      </c>
      <c r="V79" s="27">
        <v>2265</v>
      </c>
      <c r="W79" s="27">
        <v>2251</v>
      </c>
      <c r="X79" s="27">
        <v>2582</v>
      </c>
      <c r="Y79" s="27"/>
      <c r="Z79" s="19" t="s">
        <v>492</v>
      </c>
      <c r="AA79" s="27" t="b">
        <f t="shared" si="52"/>
        <v>1</v>
      </c>
      <c r="AB79"/>
      <c r="AC79" s="19" t="s">
        <v>492</v>
      </c>
      <c r="AD79" s="27">
        <v>114200</v>
      </c>
      <c r="AE79" s="27">
        <v>157100</v>
      </c>
      <c r="AF79" s="32">
        <v>72.7</v>
      </c>
      <c r="AG79" s="32">
        <v>2.7</v>
      </c>
      <c r="AH79" s="27">
        <v>113900</v>
      </c>
      <c r="AI79" s="27">
        <v>157900</v>
      </c>
      <c r="AJ79" s="32">
        <v>72.099999999999994</v>
      </c>
      <c r="AK79" s="32">
        <v>2.8</v>
      </c>
      <c r="AL79" s="27">
        <v>111000</v>
      </c>
      <c r="AM79" s="27">
        <v>155600</v>
      </c>
      <c r="AN79" s="32">
        <v>71.3</v>
      </c>
      <c r="AO79" s="32">
        <v>2.8</v>
      </c>
      <c r="AP79"/>
      <c r="AQ79"/>
      <c r="AR79"/>
      <c r="AS79"/>
      <c r="AT79" s="30">
        <f t="shared" si="49"/>
        <v>1.1290605794556629E-2</v>
      </c>
      <c r="AU79" s="30">
        <f t="shared" si="50"/>
        <v>1.5618964003511853E-2</v>
      </c>
      <c r="AV79" s="30">
        <f t="shared" si="51"/>
        <v>1.675153643546971E-2</v>
      </c>
      <c r="AW79" s="30">
        <f t="shared" si="37"/>
        <v>1.6072072072072074E-2</v>
      </c>
      <c r="AX79" s="30">
        <f t="shared" si="38"/>
        <v>1.272972972972973E-2</v>
      </c>
      <c r="AY79" s="30">
        <f t="shared" si="39"/>
        <v>1.4864864864864866E-2</v>
      </c>
      <c r="AZ79" s="30">
        <f t="shared" si="40"/>
        <v>1.6774774774774775E-2</v>
      </c>
      <c r="BA79" s="30">
        <f t="shared" si="41"/>
        <v>1.6279279279279281E-2</v>
      </c>
      <c r="BB79" s="30">
        <f t="shared" si="42"/>
        <v>1.6558558558558558E-2</v>
      </c>
      <c r="BC79" s="30">
        <f t="shared" si="43"/>
        <v>1.571171171171171E-2</v>
      </c>
      <c r="BD79" s="30">
        <f t="shared" si="44"/>
        <v>1.7999999999999999E-2</v>
      </c>
      <c r="BE79" s="30">
        <f t="shared" si="45"/>
        <v>1.454954954954955E-2</v>
      </c>
      <c r="BF79" s="30">
        <f t="shared" si="46"/>
        <v>1.3126126126126125E-2</v>
      </c>
      <c r="BG79" s="30">
        <f t="shared" si="47"/>
        <v>1.5153153153153152E-2</v>
      </c>
      <c r="BH79" s="30">
        <f t="shared" si="48"/>
        <v>1.5216216216216216E-2</v>
      </c>
      <c r="BI79" s="30">
        <f t="shared" si="53"/>
        <v>1.1947300771208227E-2</v>
      </c>
      <c r="BJ79" s="30">
        <f t="shared" si="54"/>
        <v>1.2686375321336761E-2</v>
      </c>
      <c r="BK79" s="30">
        <f t="shared" si="55"/>
        <v>1.2017994858611825E-2</v>
      </c>
      <c r="BL79" s="30">
        <f t="shared" si="56"/>
        <v>1.4318766066838046E-2</v>
      </c>
      <c r="BM79" s="30">
        <f t="shared" si="57"/>
        <v>1.6960154241645244E-2</v>
      </c>
      <c r="BN79" s="30">
        <f t="shared" si="58"/>
        <v>1.455655526992288E-2</v>
      </c>
      <c r="BO79" s="30">
        <f t="shared" si="59"/>
        <v>1.4466580976863753E-2</v>
      </c>
      <c r="BP79" s="30">
        <f t="shared" si="60"/>
        <v>1.6593830334190231E-2</v>
      </c>
    </row>
    <row r="80" spans="1:68" ht="15" x14ac:dyDescent="0.25">
      <c r="A80" s="19" t="s">
        <v>493</v>
      </c>
      <c r="B80" s="27">
        <v>921</v>
      </c>
      <c r="C80" s="27">
        <v>1784</v>
      </c>
      <c r="D80" s="27">
        <v>1699</v>
      </c>
      <c r="E80" s="27">
        <v>1971</v>
      </c>
      <c r="F80" s="27">
        <v>1405</v>
      </c>
      <c r="G80" s="27">
        <v>1844</v>
      </c>
      <c r="H80" s="27">
        <v>2017</v>
      </c>
      <c r="I80" s="27">
        <v>2067</v>
      </c>
      <c r="J80" s="27">
        <v>2184</v>
      </c>
      <c r="K80" s="27">
        <v>2496</v>
      </c>
      <c r="L80" s="27">
        <v>1997</v>
      </c>
      <c r="M80" s="27">
        <v>1531</v>
      </c>
      <c r="N80" s="27">
        <v>1426</v>
      </c>
      <c r="O80" s="27">
        <v>2285</v>
      </c>
      <c r="P80" s="27">
        <v>2049</v>
      </c>
      <c r="Q80" s="27">
        <v>1691</v>
      </c>
      <c r="R80" s="27">
        <v>2006</v>
      </c>
      <c r="S80" s="27">
        <v>1949</v>
      </c>
      <c r="T80" s="27">
        <v>2765</v>
      </c>
      <c r="U80" s="27">
        <v>2457</v>
      </c>
      <c r="V80" s="27">
        <v>2433</v>
      </c>
      <c r="W80" s="27">
        <v>2607</v>
      </c>
      <c r="X80" s="27">
        <v>2143</v>
      </c>
      <c r="Y80" s="27"/>
      <c r="Z80" s="19" t="s">
        <v>493</v>
      </c>
      <c r="AA80" s="27" t="b">
        <f t="shared" si="52"/>
        <v>1</v>
      </c>
      <c r="AB80"/>
      <c r="AC80" s="19" t="s">
        <v>493</v>
      </c>
      <c r="AD80" s="27">
        <v>108500</v>
      </c>
      <c r="AE80" s="27">
        <v>151500</v>
      </c>
      <c r="AF80" s="32">
        <v>71.599999999999994</v>
      </c>
      <c r="AG80" s="32">
        <v>2.6</v>
      </c>
      <c r="AH80" s="27">
        <v>102400</v>
      </c>
      <c r="AI80" s="27">
        <v>150000</v>
      </c>
      <c r="AJ80" s="32">
        <v>68.3</v>
      </c>
      <c r="AK80" s="32">
        <v>2.7</v>
      </c>
      <c r="AL80" s="27">
        <v>107200</v>
      </c>
      <c r="AM80" s="27">
        <v>150000</v>
      </c>
      <c r="AN80" s="32">
        <v>71.5</v>
      </c>
      <c r="AO80" s="32">
        <v>2.6</v>
      </c>
      <c r="AP80"/>
      <c r="AQ80"/>
      <c r="AR80"/>
      <c r="AS80"/>
      <c r="AT80" s="30">
        <f t="shared" si="49"/>
        <v>8.9941406250000008E-3</v>
      </c>
      <c r="AU80" s="30">
        <f t="shared" si="50"/>
        <v>1.7421875E-2</v>
      </c>
      <c r="AV80" s="30">
        <f t="shared" si="51"/>
        <v>1.6591796874999998E-2</v>
      </c>
      <c r="AW80" s="30">
        <f t="shared" si="37"/>
        <v>1.8386194029850745E-2</v>
      </c>
      <c r="AX80" s="30">
        <f t="shared" si="38"/>
        <v>1.310634328358209E-2</v>
      </c>
      <c r="AY80" s="30">
        <f t="shared" si="39"/>
        <v>1.7201492537313432E-2</v>
      </c>
      <c r="AZ80" s="30">
        <f t="shared" si="40"/>
        <v>1.8815298507462688E-2</v>
      </c>
      <c r="BA80" s="30">
        <f t="shared" si="41"/>
        <v>1.9281716417910447E-2</v>
      </c>
      <c r="BB80" s="30">
        <f t="shared" si="42"/>
        <v>2.037313432835821E-2</v>
      </c>
      <c r="BC80" s="30">
        <f t="shared" si="43"/>
        <v>2.3283582089552238E-2</v>
      </c>
      <c r="BD80" s="30">
        <f t="shared" si="44"/>
        <v>1.8628731343283581E-2</v>
      </c>
      <c r="BE80" s="30">
        <f t="shared" si="45"/>
        <v>1.4281716417910447E-2</v>
      </c>
      <c r="BF80" s="30">
        <f t="shared" si="46"/>
        <v>1.3302238805970149E-2</v>
      </c>
      <c r="BG80" s="30">
        <f t="shared" si="47"/>
        <v>2.1315298507462686E-2</v>
      </c>
      <c r="BH80" s="30">
        <f t="shared" si="48"/>
        <v>1.9113805970149254E-2</v>
      </c>
      <c r="BI80" s="30">
        <f t="shared" si="53"/>
        <v>1.1273333333333333E-2</v>
      </c>
      <c r="BJ80" s="30">
        <f t="shared" si="54"/>
        <v>1.3373333333333333E-2</v>
      </c>
      <c r="BK80" s="30">
        <f t="shared" si="55"/>
        <v>1.2993333333333334E-2</v>
      </c>
      <c r="BL80" s="30">
        <f t="shared" si="56"/>
        <v>1.8433333333333333E-2</v>
      </c>
      <c r="BM80" s="30">
        <f t="shared" si="57"/>
        <v>1.6379999999999999E-2</v>
      </c>
      <c r="BN80" s="30">
        <f t="shared" si="58"/>
        <v>1.6219999999999998E-2</v>
      </c>
      <c r="BO80" s="30">
        <f t="shared" si="59"/>
        <v>1.738E-2</v>
      </c>
      <c r="BP80" s="30">
        <f t="shared" si="60"/>
        <v>1.4286666666666666E-2</v>
      </c>
    </row>
    <row r="81" spans="1:68" ht="15" x14ac:dyDescent="0.25">
      <c r="A81" s="19" t="s">
        <v>494</v>
      </c>
      <c r="B81" s="27">
        <v>1937</v>
      </c>
      <c r="C81" s="27">
        <v>2952</v>
      </c>
      <c r="D81" s="27">
        <v>3404</v>
      </c>
      <c r="E81" s="27">
        <v>4109</v>
      </c>
      <c r="F81" s="27">
        <v>3034</v>
      </c>
      <c r="G81" s="27">
        <v>3646</v>
      </c>
      <c r="H81" s="27">
        <v>3562</v>
      </c>
      <c r="I81" s="27">
        <v>3947</v>
      </c>
      <c r="J81" s="27">
        <v>4107</v>
      </c>
      <c r="K81" s="27">
        <v>4729</v>
      </c>
      <c r="L81" s="27">
        <v>4910</v>
      </c>
      <c r="M81" s="27">
        <v>5458</v>
      </c>
      <c r="N81" s="27">
        <v>3207</v>
      </c>
      <c r="O81" s="27">
        <v>4875</v>
      </c>
      <c r="P81" s="27">
        <v>4224</v>
      </c>
      <c r="Q81" s="27">
        <v>4996</v>
      </c>
      <c r="R81" s="27">
        <v>4142</v>
      </c>
      <c r="S81" s="27">
        <v>5314</v>
      </c>
      <c r="T81" s="27">
        <v>4560</v>
      </c>
      <c r="U81" s="27">
        <v>5756</v>
      </c>
      <c r="V81" s="27">
        <v>5669</v>
      </c>
      <c r="W81" s="27">
        <v>5724</v>
      </c>
      <c r="X81" s="27">
        <v>4815</v>
      </c>
      <c r="Y81" s="27"/>
      <c r="Z81" s="19" t="s">
        <v>494</v>
      </c>
      <c r="AA81" s="27" t="b">
        <f t="shared" si="52"/>
        <v>1</v>
      </c>
      <c r="AB81"/>
      <c r="AC81" s="19" t="s">
        <v>494</v>
      </c>
      <c r="AD81" s="27">
        <v>283900</v>
      </c>
      <c r="AE81" s="27">
        <v>350400</v>
      </c>
      <c r="AF81" s="32">
        <v>81</v>
      </c>
      <c r="AG81" s="32">
        <v>2.5</v>
      </c>
      <c r="AH81" s="27">
        <v>271800</v>
      </c>
      <c r="AI81" s="27">
        <v>350600</v>
      </c>
      <c r="AJ81" s="32">
        <v>77.5</v>
      </c>
      <c r="AK81" s="32">
        <v>2.6</v>
      </c>
      <c r="AL81" s="27">
        <v>273600</v>
      </c>
      <c r="AM81" s="27">
        <v>351000</v>
      </c>
      <c r="AN81" s="32">
        <v>77.900000000000006</v>
      </c>
      <c r="AO81" s="32">
        <v>2.6</v>
      </c>
      <c r="AP81"/>
      <c r="AQ81"/>
      <c r="AR81"/>
      <c r="AS81"/>
      <c r="AT81" s="30">
        <f t="shared" si="49"/>
        <v>7.1265636497424576E-3</v>
      </c>
      <c r="AU81" s="30">
        <f t="shared" si="50"/>
        <v>1.0860927152317882E-2</v>
      </c>
      <c r="AV81" s="30">
        <f t="shared" si="51"/>
        <v>1.2523914643119942E-2</v>
      </c>
      <c r="AW81" s="30">
        <f t="shared" si="37"/>
        <v>1.501827485380117E-2</v>
      </c>
      <c r="AX81" s="30">
        <f t="shared" si="38"/>
        <v>1.1089181286549708E-2</v>
      </c>
      <c r="AY81" s="30">
        <f t="shared" si="39"/>
        <v>1.3326023391812866E-2</v>
      </c>
      <c r="AZ81" s="30">
        <f t="shared" si="40"/>
        <v>1.3019005847953216E-2</v>
      </c>
      <c r="BA81" s="30">
        <f t="shared" si="41"/>
        <v>1.4426169590643275E-2</v>
      </c>
      <c r="BB81" s="30">
        <f t="shared" si="42"/>
        <v>1.5010964912280702E-2</v>
      </c>
      <c r="BC81" s="30">
        <f t="shared" si="43"/>
        <v>1.7284356725146197E-2</v>
      </c>
      <c r="BD81" s="30">
        <f t="shared" si="44"/>
        <v>1.7945906432748539E-2</v>
      </c>
      <c r="BE81" s="30">
        <f t="shared" si="45"/>
        <v>1.9948830409356726E-2</v>
      </c>
      <c r="BF81" s="30">
        <f t="shared" si="46"/>
        <v>1.1721491228070176E-2</v>
      </c>
      <c r="BG81" s="30">
        <f t="shared" si="47"/>
        <v>1.7817982456140351E-2</v>
      </c>
      <c r="BH81" s="30">
        <f t="shared" si="48"/>
        <v>1.5438596491228071E-2</v>
      </c>
      <c r="BI81" s="30">
        <f t="shared" si="53"/>
        <v>1.4233618233618234E-2</v>
      </c>
      <c r="BJ81" s="30">
        <f t="shared" si="54"/>
        <v>1.18005698005698E-2</v>
      </c>
      <c r="BK81" s="30">
        <f t="shared" si="55"/>
        <v>1.5139601139601139E-2</v>
      </c>
      <c r="BL81" s="30">
        <f t="shared" si="56"/>
        <v>1.2991452991452991E-2</v>
      </c>
      <c r="BM81" s="30">
        <f t="shared" si="57"/>
        <v>1.6398860398860397E-2</v>
      </c>
      <c r="BN81" s="30">
        <f t="shared" si="58"/>
        <v>1.6150997150997153E-2</v>
      </c>
      <c r="BO81" s="30">
        <f t="shared" si="59"/>
        <v>1.6307692307692308E-2</v>
      </c>
      <c r="BP81" s="30">
        <f t="shared" si="60"/>
        <v>1.3717948717948718E-2</v>
      </c>
    </row>
    <row r="82" spans="1:68" ht="15" x14ac:dyDescent="0.25">
      <c r="A82" s="19" t="s">
        <v>495</v>
      </c>
      <c r="B82" s="27">
        <v>691</v>
      </c>
      <c r="C82" s="27">
        <v>981</v>
      </c>
      <c r="D82" s="27">
        <v>725</v>
      </c>
      <c r="E82" s="27">
        <v>900</v>
      </c>
      <c r="F82" s="27">
        <v>632</v>
      </c>
      <c r="G82" s="27">
        <v>920</v>
      </c>
      <c r="H82" s="27">
        <v>801</v>
      </c>
      <c r="I82" s="27">
        <v>781</v>
      </c>
      <c r="J82" s="27">
        <v>713</v>
      </c>
      <c r="K82" s="27">
        <v>913</v>
      </c>
      <c r="L82" s="27">
        <v>1188</v>
      </c>
      <c r="M82" s="27">
        <v>700</v>
      </c>
      <c r="N82" s="27">
        <v>613</v>
      </c>
      <c r="O82" s="27">
        <v>726</v>
      </c>
      <c r="P82" s="27">
        <v>742</v>
      </c>
      <c r="Q82" s="27">
        <v>832</v>
      </c>
      <c r="R82" s="27">
        <v>929</v>
      </c>
      <c r="S82" s="27">
        <v>709</v>
      </c>
      <c r="T82" s="27">
        <v>898</v>
      </c>
      <c r="U82" s="27">
        <v>1112</v>
      </c>
      <c r="V82" s="27">
        <v>941</v>
      </c>
      <c r="W82" s="27">
        <v>1116</v>
      </c>
      <c r="X82" s="27">
        <v>1297</v>
      </c>
      <c r="Y82" s="27"/>
      <c r="Z82" s="19" t="s">
        <v>495</v>
      </c>
      <c r="AA82" s="27" t="b">
        <f t="shared" si="52"/>
        <v>1</v>
      </c>
      <c r="AB82"/>
      <c r="AC82" s="19" t="s">
        <v>495</v>
      </c>
      <c r="AD82" s="27">
        <v>82400</v>
      </c>
      <c r="AE82" s="27">
        <v>104000</v>
      </c>
      <c r="AF82" s="32">
        <v>79.3</v>
      </c>
      <c r="AG82" s="32">
        <v>3.9</v>
      </c>
      <c r="AH82" s="27">
        <v>82400</v>
      </c>
      <c r="AI82" s="27">
        <v>104600</v>
      </c>
      <c r="AJ82" s="32">
        <v>78.8</v>
      </c>
      <c r="AK82" s="32">
        <v>4</v>
      </c>
      <c r="AL82" s="27">
        <v>84700</v>
      </c>
      <c r="AM82" s="27">
        <v>103100</v>
      </c>
      <c r="AN82" s="32">
        <v>82.2</v>
      </c>
      <c r="AO82" s="32">
        <v>3.9</v>
      </c>
      <c r="AP82"/>
      <c r="AQ82"/>
      <c r="AR82"/>
      <c r="AS82"/>
      <c r="AT82" s="30">
        <f t="shared" si="49"/>
        <v>8.3859223300970873E-3</v>
      </c>
      <c r="AU82" s="30">
        <f t="shared" si="50"/>
        <v>1.1905339805825242E-2</v>
      </c>
      <c r="AV82" s="30">
        <f t="shared" si="51"/>
        <v>8.7985436893203879E-3</v>
      </c>
      <c r="AW82" s="30">
        <f t="shared" si="37"/>
        <v>1.0625737898465172E-2</v>
      </c>
      <c r="AX82" s="30">
        <f t="shared" si="38"/>
        <v>7.4616292798110979E-3</v>
      </c>
      <c r="AY82" s="30">
        <f t="shared" si="39"/>
        <v>1.0861865407319952E-2</v>
      </c>
      <c r="AZ82" s="30">
        <f t="shared" si="40"/>
        <v>9.4569067296340018E-3</v>
      </c>
      <c r="BA82" s="30">
        <f t="shared" si="41"/>
        <v>9.2207792207792214E-3</v>
      </c>
      <c r="BB82" s="30">
        <f t="shared" si="42"/>
        <v>8.4179456906729629E-3</v>
      </c>
      <c r="BC82" s="30">
        <f t="shared" si="43"/>
        <v>1.0779220779220779E-2</v>
      </c>
      <c r="BD82" s="30">
        <f t="shared" si="44"/>
        <v>1.4025974025974027E-2</v>
      </c>
      <c r="BE82" s="30">
        <f t="shared" si="45"/>
        <v>8.2644628099173556E-3</v>
      </c>
      <c r="BF82" s="30">
        <f t="shared" si="46"/>
        <v>7.2373081463990557E-3</v>
      </c>
      <c r="BG82" s="30">
        <f t="shared" si="47"/>
        <v>8.5714285714285719E-3</v>
      </c>
      <c r="BH82" s="30">
        <f t="shared" si="48"/>
        <v>8.7603305785123962E-3</v>
      </c>
      <c r="BI82" s="30">
        <f t="shared" si="53"/>
        <v>8.0698351115421913E-3</v>
      </c>
      <c r="BJ82" s="30">
        <f t="shared" si="54"/>
        <v>9.0106692531522793E-3</v>
      </c>
      <c r="BK82" s="30">
        <f t="shared" si="55"/>
        <v>6.8768186226964116E-3</v>
      </c>
      <c r="BL82" s="30">
        <f t="shared" si="56"/>
        <v>8.709990300678953E-3</v>
      </c>
      <c r="BM82" s="30">
        <f t="shared" si="57"/>
        <v>1.0785645004849661E-2</v>
      </c>
      <c r="BN82" s="30">
        <f t="shared" si="58"/>
        <v>9.1270611057225996E-3</v>
      </c>
      <c r="BO82" s="30">
        <f t="shared" si="59"/>
        <v>1.0824442289039768E-2</v>
      </c>
      <c r="BP82" s="30">
        <f t="shared" si="60"/>
        <v>1.2580019398642095E-2</v>
      </c>
    </row>
    <row r="83" spans="1:68" ht="15" x14ac:dyDescent="0.25">
      <c r="A83" s="19" t="s">
        <v>496</v>
      </c>
      <c r="B83" s="27">
        <v>802</v>
      </c>
      <c r="C83" s="27">
        <v>1061</v>
      </c>
      <c r="D83" s="27">
        <v>898</v>
      </c>
      <c r="E83" s="27">
        <v>967</v>
      </c>
      <c r="F83" s="27">
        <v>652</v>
      </c>
      <c r="G83" s="27">
        <v>1236</v>
      </c>
      <c r="H83" s="27">
        <v>913</v>
      </c>
      <c r="I83" s="27">
        <v>1353</v>
      </c>
      <c r="J83" s="27">
        <v>1287</v>
      </c>
      <c r="K83" s="27">
        <v>1303</v>
      </c>
      <c r="L83" s="27">
        <v>1123</v>
      </c>
      <c r="M83" s="27">
        <v>1926</v>
      </c>
      <c r="N83" s="27">
        <v>727</v>
      </c>
      <c r="O83" s="27">
        <v>1368</v>
      </c>
      <c r="P83" s="27">
        <v>897</v>
      </c>
      <c r="Q83" s="27">
        <v>1091</v>
      </c>
      <c r="R83" s="27">
        <v>1071</v>
      </c>
      <c r="S83" s="27">
        <v>1082</v>
      </c>
      <c r="T83" s="27">
        <v>1635</v>
      </c>
      <c r="U83" s="27">
        <v>2208</v>
      </c>
      <c r="V83" s="27">
        <v>1454</v>
      </c>
      <c r="W83" s="27">
        <v>1912</v>
      </c>
      <c r="X83" s="27">
        <v>1890</v>
      </c>
      <c r="Y83" s="27"/>
      <c r="Z83" s="19" t="s">
        <v>496</v>
      </c>
      <c r="AA83" s="27" t="b">
        <f t="shared" si="52"/>
        <v>1</v>
      </c>
      <c r="AB83"/>
      <c r="AC83" s="19" t="s">
        <v>496</v>
      </c>
      <c r="AD83" s="27">
        <v>134200</v>
      </c>
      <c r="AE83" s="27">
        <v>164100</v>
      </c>
      <c r="AF83" s="32">
        <v>81.8</v>
      </c>
      <c r="AG83" s="32">
        <v>3</v>
      </c>
      <c r="AH83" s="27">
        <v>133900</v>
      </c>
      <c r="AI83" s="27">
        <v>165300</v>
      </c>
      <c r="AJ83" s="32">
        <v>81</v>
      </c>
      <c r="AK83" s="32">
        <v>3</v>
      </c>
      <c r="AL83" s="27">
        <v>131800</v>
      </c>
      <c r="AM83" s="27">
        <v>163400</v>
      </c>
      <c r="AN83" s="32">
        <v>80.599999999999994</v>
      </c>
      <c r="AO83" s="32">
        <v>3.2</v>
      </c>
      <c r="AP83"/>
      <c r="AQ83"/>
      <c r="AR83"/>
      <c r="AS83"/>
      <c r="AT83" s="30">
        <f t="shared" si="49"/>
        <v>5.989544436146378E-3</v>
      </c>
      <c r="AU83" s="30">
        <f t="shared" si="50"/>
        <v>7.9238237490664668E-3</v>
      </c>
      <c r="AV83" s="30">
        <f t="shared" si="51"/>
        <v>6.7064973861090367E-3</v>
      </c>
      <c r="AW83" s="30">
        <f t="shared" si="37"/>
        <v>7.3368740515933235E-3</v>
      </c>
      <c r="AX83" s="30">
        <f t="shared" si="38"/>
        <v>4.9468892261001519E-3</v>
      </c>
      <c r="AY83" s="30">
        <f t="shared" si="39"/>
        <v>9.3778452200303491E-3</v>
      </c>
      <c r="AZ83" s="30">
        <f t="shared" si="40"/>
        <v>6.9271623672230651E-3</v>
      </c>
      <c r="BA83" s="30">
        <f t="shared" si="41"/>
        <v>1.0265553869499242E-2</v>
      </c>
      <c r="BB83" s="30">
        <f t="shared" si="42"/>
        <v>9.7647951441578156E-3</v>
      </c>
      <c r="BC83" s="30">
        <f t="shared" si="43"/>
        <v>9.8861911987860387E-3</v>
      </c>
      <c r="BD83" s="30">
        <f t="shared" si="44"/>
        <v>8.5204855842185134E-3</v>
      </c>
      <c r="BE83" s="30">
        <f t="shared" si="45"/>
        <v>1.4613050075872535E-2</v>
      </c>
      <c r="BF83" s="30">
        <f t="shared" si="46"/>
        <v>5.5159332321699549E-3</v>
      </c>
      <c r="BG83" s="30">
        <f t="shared" si="47"/>
        <v>1.0379362670713202E-2</v>
      </c>
      <c r="BH83" s="30">
        <f t="shared" si="48"/>
        <v>6.8057663125948411E-3</v>
      </c>
      <c r="BI83" s="30">
        <f t="shared" si="53"/>
        <v>6.6768665850673193E-3</v>
      </c>
      <c r="BJ83" s="30">
        <f t="shared" si="54"/>
        <v>6.5544675642594859E-3</v>
      </c>
      <c r="BK83" s="30">
        <f t="shared" si="55"/>
        <v>6.6217870257037946E-3</v>
      </c>
      <c r="BL83" s="30">
        <f t="shared" si="56"/>
        <v>1.0006119951040391E-2</v>
      </c>
      <c r="BM83" s="30">
        <f t="shared" si="57"/>
        <v>1.3512851897184822E-2</v>
      </c>
      <c r="BN83" s="30">
        <f t="shared" si="58"/>
        <v>8.8984088127294983E-3</v>
      </c>
      <c r="BO83" s="30">
        <f t="shared" si="59"/>
        <v>1.1701346389228887E-2</v>
      </c>
      <c r="BP83" s="30">
        <f t="shared" si="60"/>
        <v>1.1566707466340269E-2</v>
      </c>
    </row>
    <row r="84" spans="1:68" ht="15" x14ac:dyDescent="0.25">
      <c r="A84" s="19" t="s">
        <v>497</v>
      </c>
      <c r="B84" s="27">
        <v>729</v>
      </c>
      <c r="C84" s="27">
        <v>1313</v>
      </c>
      <c r="D84" s="27">
        <v>793</v>
      </c>
      <c r="E84" s="27">
        <v>1113</v>
      </c>
      <c r="F84" s="27">
        <v>1109</v>
      </c>
      <c r="G84" s="27">
        <v>1498</v>
      </c>
      <c r="H84" s="27">
        <v>1480</v>
      </c>
      <c r="I84" s="27">
        <v>1166</v>
      </c>
      <c r="J84" s="27">
        <v>1012</v>
      </c>
      <c r="K84" s="27">
        <v>1561</v>
      </c>
      <c r="L84" s="27">
        <v>1396</v>
      </c>
      <c r="M84" s="27">
        <v>909</v>
      </c>
      <c r="N84" s="27">
        <v>679</v>
      </c>
      <c r="O84" s="27">
        <v>1174</v>
      </c>
      <c r="P84" s="27">
        <v>999</v>
      </c>
      <c r="Q84" s="27">
        <v>1142</v>
      </c>
      <c r="R84" s="27">
        <v>933</v>
      </c>
      <c r="S84" s="27">
        <v>978</v>
      </c>
      <c r="T84" s="27">
        <v>1067</v>
      </c>
      <c r="U84" s="27">
        <v>1093</v>
      </c>
      <c r="V84" s="27">
        <v>1148</v>
      </c>
      <c r="W84" s="27">
        <v>1087</v>
      </c>
      <c r="X84" s="27">
        <v>1398</v>
      </c>
      <c r="Y84" s="27"/>
      <c r="Z84" s="19" t="s">
        <v>497</v>
      </c>
      <c r="AA84" s="27" t="b">
        <f t="shared" si="52"/>
        <v>1</v>
      </c>
      <c r="AB84"/>
      <c r="AC84" s="19" t="s">
        <v>497</v>
      </c>
      <c r="AD84" s="27">
        <v>93000</v>
      </c>
      <c r="AE84" s="27">
        <v>125800</v>
      </c>
      <c r="AF84" s="32">
        <v>73.900000000000006</v>
      </c>
      <c r="AG84" s="32">
        <v>2.8</v>
      </c>
      <c r="AH84" s="27">
        <v>96100</v>
      </c>
      <c r="AI84" s="27">
        <v>129400</v>
      </c>
      <c r="AJ84" s="32">
        <v>74.3</v>
      </c>
      <c r="AK84" s="32">
        <v>2.8</v>
      </c>
      <c r="AL84" s="27">
        <v>93600</v>
      </c>
      <c r="AM84" s="27">
        <v>129700</v>
      </c>
      <c r="AN84" s="32">
        <v>72.2</v>
      </c>
      <c r="AO84" s="32">
        <v>2.9</v>
      </c>
      <c r="AP84"/>
      <c r="AQ84"/>
      <c r="AR84"/>
      <c r="AS84"/>
      <c r="AT84" s="30">
        <f t="shared" si="49"/>
        <v>7.5858480749219559E-3</v>
      </c>
      <c r="AU84" s="30">
        <f t="shared" si="50"/>
        <v>1.3662851196670135E-2</v>
      </c>
      <c r="AV84" s="30">
        <f t="shared" si="51"/>
        <v>8.2518210197710714E-3</v>
      </c>
      <c r="AW84" s="30">
        <f t="shared" si="37"/>
        <v>1.1891025641025642E-2</v>
      </c>
      <c r="AX84" s="30">
        <f t="shared" si="38"/>
        <v>1.1848290598290599E-2</v>
      </c>
      <c r="AY84" s="30">
        <f t="shared" si="39"/>
        <v>1.6004273504273504E-2</v>
      </c>
      <c r="AZ84" s="30">
        <f t="shared" si="40"/>
        <v>1.5811965811965811E-2</v>
      </c>
      <c r="BA84" s="30">
        <f t="shared" si="41"/>
        <v>1.2457264957264957E-2</v>
      </c>
      <c r="BB84" s="30">
        <f t="shared" si="42"/>
        <v>1.0811965811965812E-2</v>
      </c>
      <c r="BC84" s="30">
        <f t="shared" si="43"/>
        <v>1.6677350427350426E-2</v>
      </c>
      <c r="BD84" s="30">
        <f t="shared" si="44"/>
        <v>1.4914529914529915E-2</v>
      </c>
      <c r="BE84" s="30">
        <f t="shared" si="45"/>
        <v>9.7115384615384607E-3</v>
      </c>
      <c r="BF84" s="30">
        <f t="shared" si="46"/>
        <v>7.2542735042735043E-3</v>
      </c>
      <c r="BG84" s="30">
        <f t="shared" si="47"/>
        <v>1.2542735042735042E-2</v>
      </c>
      <c r="BH84" s="30">
        <f t="shared" si="48"/>
        <v>1.0673076923076922E-2</v>
      </c>
      <c r="BI84" s="30">
        <f t="shared" si="53"/>
        <v>8.8049344641480346E-3</v>
      </c>
      <c r="BJ84" s="30">
        <f t="shared" si="54"/>
        <v>7.1935235158057057E-3</v>
      </c>
      <c r="BK84" s="30">
        <f t="shared" si="55"/>
        <v>7.5404780262143404E-3</v>
      </c>
      <c r="BL84" s="30">
        <f t="shared" si="56"/>
        <v>8.2266769468003088E-3</v>
      </c>
      <c r="BM84" s="30">
        <f t="shared" si="57"/>
        <v>8.4271395528141869E-3</v>
      </c>
      <c r="BN84" s="30">
        <f t="shared" si="58"/>
        <v>8.851195065535852E-3</v>
      </c>
      <c r="BO84" s="30">
        <f t="shared" si="59"/>
        <v>8.3808789514263678E-3</v>
      </c>
      <c r="BP84" s="30">
        <f t="shared" si="60"/>
        <v>1.0778720123361604E-2</v>
      </c>
    </row>
    <row r="85" spans="1:68" ht="15" x14ac:dyDescent="0.25">
      <c r="A85" s="19" t="s">
        <v>498</v>
      </c>
      <c r="B85" s="27">
        <v>744</v>
      </c>
      <c r="C85" s="27">
        <v>1367</v>
      </c>
      <c r="D85" s="27">
        <v>1103</v>
      </c>
      <c r="E85" s="27">
        <v>1066</v>
      </c>
      <c r="F85" s="27">
        <v>949</v>
      </c>
      <c r="G85" s="27">
        <v>1552</v>
      </c>
      <c r="H85" s="27">
        <v>1606</v>
      </c>
      <c r="I85" s="27">
        <v>1803</v>
      </c>
      <c r="J85" s="27">
        <v>2339</v>
      </c>
      <c r="K85" s="27">
        <v>2361</v>
      </c>
      <c r="L85" s="27">
        <v>2976</v>
      </c>
      <c r="M85" s="27">
        <v>2823</v>
      </c>
      <c r="N85" s="27">
        <v>1243</v>
      </c>
      <c r="O85" s="27">
        <v>1676</v>
      </c>
      <c r="P85" s="27">
        <v>1950</v>
      </c>
      <c r="Q85" s="27">
        <v>2004</v>
      </c>
      <c r="R85" s="27">
        <v>2127</v>
      </c>
      <c r="S85" s="27">
        <v>1835</v>
      </c>
      <c r="T85" s="27">
        <v>2165</v>
      </c>
      <c r="U85" s="27">
        <v>2925</v>
      </c>
      <c r="V85" s="27">
        <v>2994</v>
      </c>
      <c r="W85" s="27">
        <v>2821</v>
      </c>
      <c r="X85" s="27">
        <v>3456</v>
      </c>
      <c r="Y85" s="27"/>
      <c r="Z85" s="19" t="s">
        <v>498</v>
      </c>
      <c r="AA85" s="27" t="b">
        <f t="shared" si="52"/>
        <v>1</v>
      </c>
      <c r="AB85"/>
      <c r="AC85" s="19" t="s">
        <v>498</v>
      </c>
      <c r="AD85" s="27">
        <v>85400</v>
      </c>
      <c r="AE85" s="27">
        <v>112100</v>
      </c>
      <c r="AF85" s="32">
        <v>76.2</v>
      </c>
      <c r="AG85" s="32">
        <v>2.6</v>
      </c>
      <c r="AH85" s="27">
        <v>85700</v>
      </c>
      <c r="AI85" s="27">
        <v>112900</v>
      </c>
      <c r="AJ85" s="32">
        <v>75.900000000000006</v>
      </c>
      <c r="AK85" s="32">
        <v>2.7</v>
      </c>
      <c r="AL85" s="27">
        <v>85600</v>
      </c>
      <c r="AM85" s="27">
        <v>111600</v>
      </c>
      <c r="AN85" s="32">
        <v>76.7</v>
      </c>
      <c r="AO85" s="32">
        <v>2.7</v>
      </c>
      <c r="AP85"/>
      <c r="AQ85"/>
      <c r="AR85"/>
      <c r="AS85"/>
      <c r="AT85" s="30">
        <f t="shared" si="49"/>
        <v>8.681446907817969E-3</v>
      </c>
      <c r="AU85" s="30">
        <f t="shared" si="50"/>
        <v>1.5950991831971996E-2</v>
      </c>
      <c r="AV85" s="30">
        <f t="shared" si="51"/>
        <v>1.2870478413068844E-2</v>
      </c>
      <c r="AW85" s="30">
        <f t="shared" si="37"/>
        <v>1.2453271028037383E-2</v>
      </c>
      <c r="AX85" s="30">
        <f t="shared" si="38"/>
        <v>1.108644859813084E-2</v>
      </c>
      <c r="AY85" s="30">
        <f t="shared" si="39"/>
        <v>1.8130841121495326E-2</v>
      </c>
      <c r="AZ85" s="30">
        <f t="shared" si="40"/>
        <v>1.8761682242990654E-2</v>
      </c>
      <c r="BA85" s="30">
        <f t="shared" si="41"/>
        <v>2.1063084112149532E-2</v>
      </c>
      <c r="BB85" s="30">
        <f t="shared" si="42"/>
        <v>2.7324766355140188E-2</v>
      </c>
      <c r="BC85" s="30">
        <f t="shared" si="43"/>
        <v>2.7581775700934581E-2</v>
      </c>
      <c r="BD85" s="30">
        <f t="shared" si="44"/>
        <v>3.4766355140186916E-2</v>
      </c>
      <c r="BE85" s="30">
        <f t="shared" si="45"/>
        <v>3.2978971962616822E-2</v>
      </c>
      <c r="BF85" s="30">
        <f t="shared" si="46"/>
        <v>1.4521028037383178E-2</v>
      </c>
      <c r="BG85" s="30">
        <f t="shared" si="47"/>
        <v>1.9579439252336447E-2</v>
      </c>
      <c r="BH85" s="30">
        <f t="shared" si="48"/>
        <v>2.27803738317757E-2</v>
      </c>
      <c r="BI85" s="30">
        <f t="shared" si="53"/>
        <v>1.7956989247311827E-2</v>
      </c>
      <c r="BJ85" s="30">
        <f t="shared" si="54"/>
        <v>1.9059139784946236E-2</v>
      </c>
      <c r="BK85" s="30">
        <f t="shared" si="55"/>
        <v>1.6442652329749105E-2</v>
      </c>
      <c r="BL85" s="30">
        <f t="shared" si="56"/>
        <v>1.9399641577060932E-2</v>
      </c>
      <c r="BM85" s="30">
        <f t="shared" si="57"/>
        <v>2.620967741935484E-2</v>
      </c>
      <c r="BN85" s="30">
        <f t="shared" si="58"/>
        <v>2.6827956989247313E-2</v>
      </c>
      <c r="BO85" s="30">
        <f t="shared" si="59"/>
        <v>2.5277777777777777E-2</v>
      </c>
      <c r="BP85" s="30">
        <f t="shared" si="60"/>
        <v>3.0967741935483871E-2</v>
      </c>
    </row>
    <row r="86" spans="1:68" ht="15" x14ac:dyDescent="0.25">
      <c r="A86" s="19" t="s">
        <v>499</v>
      </c>
      <c r="B86" s="27">
        <v>510</v>
      </c>
      <c r="C86" s="27">
        <v>928</v>
      </c>
      <c r="D86" s="27">
        <v>798</v>
      </c>
      <c r="E86" s="27">
        <v>704</v>
      </c>
      <c r="F86" s="27">
        <v>1110</v>
      </c>
      <c r="G86" s="27">
        <v>939</v>
      </c>
      <c r="H86" s="27">
        <v>528</v>
      </c>
      <c r="I86" s="27">
        <v>583</v>
      </c>
      <c r="J86" s="27">
        <v>703</v>
      </c>
      <c r="K86" s="27">
        <v>668</v>
      </c>
      <c r="L86" s="27">
        <v>727</v>
      </c>
      <c r="M86" s="27">
        <v>655</v>
      </c>
      <c r="N86" s="27">
        <v>484</v>
      </c>
      <c r="O86" s="27">
        <v>882</v>
      </c>
      <c r="P86" s="27">
        <v>876</v>
      </c>
      <c r="Q86" s="27">
        <v>981</v>
      </c>
      <c r="R86" s="27">
        <v>646</v>
      </c>
      <c r="S86" s="27">
        <v>722</v>
      </c>
      <c r="T86" s="27">
        <v>798</v>
      </c>
      <c r="U86" s="27">
        <v>755</v>
      </c>
      <c r="V86" s="27">
        <v>1047</v>
      </c>
      <c r="W86" s="27">
        <v>851</v>
      </c>
      <c r="X86" s="27">
        <v>769</v>
      </c>
      <c r="Y86" s="27"/>
      <c r="Z86" s="19" t="s">
        <v>499</v>
      </c>
      <c r="AA86" s="27" t="b">
        <f t="shared" si="52"/>
        <v>1</v>
      </c>
      <c r="AB86"/>
      <c r="AC86" s="19" t="s">
        <v>499</v>
      </c>
      <c r="AD86" s="27">
        <v>79900</v>
      </c>
      <c r="AE86" s="27">
        <v>103000</v>
      </c>
      <c r="AF86" s="32">
        <v>77.5</v>
      </c>
      <c r="AG86" s="32">
        <v>2.6</v>
      </c>
      <c r="AH86" s="27">
        <v>78200</v>
      </c>
      <c r="AI86" s="27">
        <v>102300</v>
      </c>
      <c r="AJ86" s="32">
        <v>76.400000000000006</v>
      </c>
      <c r="AK86" s="32">
        <v>2.6</v>
      </c>
      <c r="AL86" s="27">
        <v>78200</v>
      </c>
      <c r="AM86" s="27">
        <v>102700</v>
      </c>
      <c r="AN86" s="32">
        <v>76.099999999999994</v>
      </c>
      <c r="AO86" s="32">
        <v>2.6</v>
      </c>
      <c r="AP86"/>
      <c r="AQ86"/>
      <c r="AR86"/>
      <c r="AS86"/>
      <c r="AT86" s="30">
        <f t="shared" si="49"/>
        <v>6.5217391304347823E-3</v>
      </c>
      <c r="AU86" s="30">
        <f t="shared" si="50"/>
        <v>1.1867007672634272E-2</v>
      </c>
      <c r="AV86" s="30">
        <f t="shared" si="51"/>
        <v>1.020460358056266E-2</v>
      </c>
      <c r="AW86" s="30">
        <f t="shared" si="37"/>
        <v>9.0025575447570325E-3</v>
      </c>
      <c r="AX86" s="30">
        <f t="shared" si="38"/>
        <v>1.4194373401534528E-2</v>
      </c>
      <c r="AY86" s="30">
        <f t="shared" si="39"/>
        <v>1.20076726342711E-2</v>
      </c>
      <c r="AZ86" s="30">
        <f t="shared" si="40"/>
        <v>6.7519181585677752E-3</v>
      </c>
      <c r="BA86" s="30">
        <f t="shared" si="41"/>
        <v>7.455242966751918E-3</v>
      </c>
      <c r="BB86" s="30">
        <f t="shared" si="42"/>
        <v>8.9897698209718668E-3</v>
      </c>
      <c r="BC86" s="30">
        <f t="shared" si="43"/>
        <v>8.5421994884910483E-3</v>
      </c>
      <c r="BD86" s="30">
        <f t="shared" si="44"/>
        <v>9.2966751918158574E-3</v>
      </c>
      <c r="BE86" s="30">
        <f t="shared" si="45"/>
        <v>8.3759590792838873E-3</v>
      </c>
      <c r="BF86" s="30">
        <f t="shared" si="46"/>
        <v>6.1892583120204602E-3</v>
      </c>
      <c r="BG86" s="30">
        <f t="shared" si="47"/>
        <v>1.1278772378516624E-2</v>
      </c>
      <c r="BH86" s="30">
        <f t="shared" si="48"/>
        <v>1.1202046035805626E-2</v>
      </c>
      <c r="BI86" s="30">
        <f t="shared" si="53"/>
        <v>9.5520934761441096E-3</v>
      </c>
      <c r="BJ86" s="30">
        <f t="shared" si="54"/>
        <v>6.2901655306718601E-3</v>
      </c>
      <c r="BK86" s="30">
        <f t="shared" si="55"/>
        <v>7.0301850048685496E-3</v>
      </c>
      <c r="BL86" s="30">
        <f t="shared" si="56"/>
        <v>7.7702044790652382E-3</v>
      </c>
      <c r="BM86" s="30">
        <f t="shared" si="57"/>
        <v>7.3515092502434275E-3</v>
      </c>
      <c r="BN86" s="30">
        <f t="shared" si="58"/>
        <v>1.0194741966893866E-2</v>
      </c>
      <c r="BO86" s="30">
        <f t="shared" si="59"/>
        <v>8.2862706913339832E-3</v>
      </c>
      <c r="BP86" s="30">
        <f t="shared" si="60"/>
        <v>7.4878286270691338E-3</v>
      </c>
    </row>
    <row r="87" spans="1:68" ht="15" x14ac:dyDescent="0.25">
      <c r="A87" s="19" t="s">
        <v>500</v>
      </c>
      <c r="B87" s="27">
        <v>549</v>
      </c>
      <c r="C87" s="27">
        <v>553</v>
      </c>
      <c r="D87" s="27">
        <v>493</v>
      </c>
      <c r="E87" s="27">
        <v>536</v>
      </c>
      <c r="F87" s="27">
        <v>595</v>
      </c>
      <c r="G87" s="27">
        <v>912</v>
      </c>
      <c r="H87" s="27">
        <v>746</v>
      </c>
      <c r="I87" s="27">
        <v>1122</v>
      </c>
      <c r="J87" s="27">
        <v>950</v>
      </c>
      <c r="K87" s="27">
        <v>1057</v>
      </c>
      <c r="L87" s="27">
        <v>953</v>
      </c>
      <c r="M87" s="27">
        <v>990</v>
      </c>
      <c r="N87" s="27">
        <v>660</v>
      </c>
      <c r="O87" s="27">
        <v>913</v>
      </c>
      <c r="P87" s="27">
        <v>843</v>
      </c>
      <c r="Q87" s="27">
        <v>980</v>
      </c>
      <c r="R87" s="27">
        <v>761</v>
      </c>
      <c r="S87" s="27">
        <v>950</v>
      </c>
      <c r="T87" s="27">
        <v>1550</v>
      </c>
      <c r="U87" s="27">
        <v>1791</v>
      </c>
      <c r="V87" s="27">
        <v>1332</v>
      </c>
      <c r="W87" s="27">
        <v>1555</v>
      </c>
      <c r="X87" s="27">
        <v>1061</v>
      </c>
      <c r="Y87" s="27"/>
      <c r="Z87" s="19" t="s">
        <v>500</v>
      </c>
      <c r="AA87" s="27" t="b">
        <f t="shared" si="52"/>
        <v>1</v>
      </c>
      <c r="AB87"/>
      <c r="AC87" s="19" t="s">
        <v>500</v>
      </c>
      <c r="AD87" s="27">
        <v>81200</v>
      </c>
      <c r="AE87" s="27">
        <v>104900</v>
      </c>
      <c r="AF87" s="32">
        <v>77.400000000000006</v>
      </c>
      <c r="AG87" s="32">
        <v>2.6</v>
      </c>
      <c r="AH87" s="27">
        <v>84300</v>
      </c>
      <c r="AI87" s="27">
        <v>106300</v>
      </c>
      <c r="AJ87" s="32">
        <v>79.3</v>
      </c>
      <c r="AK87" s="32">
        <v>2.7</v>
      </c>
      <c r="AL87" s="27">
        <v>82200</v>
      </c>
      <c r="AM87" s="27">
        <v>105500</v>
      </c>
      <c r="AN87" s="32">
        <v>78</v>
      </c>
      <c r="AO87" s="32">
        <v>2.7</v>
      </c>
      <c r="AP87"/>
      <c r="AQ87"/>
      <c r="AR87"/>
      <c r="AS87"/>
      <c r="AT87" s="30">
        <f t="shared" si="49"/>
        <v>6.5124555160142351E-3</v>
      </c>
      <c r="AU87" s="30">
        <f t="shared" si="50"/>
        <v>6.5599051008303679E-3</v>
      </c>
      <c r="AV87" s="30">
        <f t="shared" si="51"/>
        <v>5.8481613285883745E-3</v>
      </c>
      <c r="AW87" s="30">
        <f t="shared" si="37"/>
        <v>6.5206812652068126E-3</v>
      </c>
      <c r="AX87" s="30">
        <f t="shared" si="38"/>
        <v>7.2384428223844282E-3</v>
      </c>
      <c r="AY87" s="30">
        <f t="shared" si="39"/>
        <v>1.1094890510948904E-2</v>
      </c>
      <c r="AZ87" s="30">
        <f t="shared" si="40"/>
        <v>9.0754257907542588E-3</v>
      </c>
      <c r="BA87" s="30">
        <f t="shared" si="41"/>
        <v>1.364963503649635E-2</v>
      </c>
      <c r="BB87" s="30">
        <f t="shared" si="42"/>
        <v>1.1557177615571776E-2</v>
      </c>
      <c r="BC87" s="30">
        <f t="shared" si="43"/>
        <v>1.2858880778588808E-2</v>
      </c>
      <c r="BD87" s="30">
        <f t="shared" si="44"/>
        <v>1.1593673965936739E-2</v>
      </c>
      <c r="BE87" s="30">
        <f t="shared" si="45"/>
        <v>1.2043795620437956E-2</v>
      </c>
      <c r="BF87" s="30">
        <f t="shared" si="46"/>
        <v>8.0291970802919711E-3</v>
      </c>
      <c r="BG87" s="30">
        <f t="shared" si="47"/>
        <v>1.1107055961070559E-2</v>
      </c>
      <c r="BH87" s="30">
        <f t="shared" si="48"/>
        <v>1.0255474452554744E-2</v>
      </c>
      <c r="BI87" s="30">
        <f t="shared" si="53"/>
        <v>9.2890995260663505E-3</v>
      </c>
      <c r="BJ87" s="30">
        <f t="shared" si="54"/>
        <v>7.2132701421800949E-3</v>
      </c>
      <c r="BK87" s="30">
        <f t="shared" si="55"/>
        <v>9.0047393364928903E-3</v>
      </c>
      <c r="BL87" s="30">
        <f t="shared" si="56"/>
        <v>1.4691943127962086E-2</v>
      </c>
      <c r="BM87" s="30">
        <f t="shared" si="57"/>
        <v>1.6976303317535545E-2</v>
      </c>
      <c r="BN87" s="30">
        <f t="shared" si="58"/>
        <v>1.2625592417061611E-2</v>
      </c>
      <c r="BO87" s="30">
        <f t="shared" si="59"/>
        <v>1.4739336492890996E-2</v>
      </c>
      <c r="BP87" s="30">
        <f t="shared" si="60"/>
        <v>1.0056872037914692E-2</v>
      </c>
    </row>
    <row r="88" spans="1:68" ht="15" x14ac:dyDescent="0.25">
      <c r="A88" s="19" t="s">
        <v>501</v>
      </c>
      <c r="B88" s="27">
        <v>2032</v>
      </c>
      <c r="C88" s="27">
        <v>3049</v>
      </c>
      <c r="D88" s="27">
        <v>3267</v>
      </c>
      <c r="E88" s="27">
        <v>3304</v>
      </c>
      <c r="F88" s="27">
        <v>2833</v>
      </c>
      <c r="G88" s="27">
        <v>3434</v>
      </c>
      <c r="H88" s="27">
        <v>3474</v>
      </c>
      <c r="I88" s="27">
        <v>3900</v>
      </c>
      <c r="J88" s="27">
        <v>3939</v>
      </c>
      <c r="K88" s="27">
        <v>4532</v>
      </c>
      <c r="L88" s="27">
        <v>4327</v>
      </c>
      <c r="M88" s="27">
        <v>3581</v>
      </c>
      <c r="N88" s="27">
        <v>2845</v>
      </c>
      <c r="O88" s="27">
        <v>3672</v>
      </c>
      <c r="P88" s="27">
        <v>4000</v>
      </c>
      <c r="Q88" s="27">
        <v>3774</v>
      </c>
      <c r="R88" s="27">
        <v>3913</v>
      </c>
      <c r="S88" s="27">
        <v>3528</v>
      </c>
      <c r="T88" s="27">
        <v>4023</v>
      </c>
      <c r="U88" s="27">
        <v>4815</v>
      </c>
      <c r="V88" s="27">
        <v>4631</v>
      </c>
      <c r="W88" s="27">
        <v>4679</v>
      </c>
      <c r="X88" s="27">
        <v>4726</v>
      </c>
      <c r="Y88" s="27"/>
      <c r="Z88" s="19" t="s">
        <v>501</v>
      </c>
      <c r="AA88" s="27" t="b">
        <f t="shared" si="52"/>
        <v>1</v>
      </c>
      <c r="AB88"/>
      <c r="AC88" s="19" t="s">
        <v>501</v>
      </c>
      <c r="AD88" s="27">
        <v>312600</v>
      </c>
      <c r="AE88" s="27">
        <v>391400</v>
      </c>
      <c r="AF88" s="32">
        <v>79.900000000000006</v>
      </c>
      <c r="AG88" s="32">
        <v>2.4</v>
      </c>
      <c r="AH88" s="27">
        <v>314000</v>
      </c>
      <c r="AI88" s="27">
        <v>396200</v>
      </c>
      <c r="AJ88" s="32">
        <v>79.3</v>
      </c>
      <c r="AK88" s="32">
        <v>2.4</v>
      </c>
      <c r="AL88" s="27">
        <v>316200</v>
      </c>
      <c r="AM88" s="27">
        <v>396500</v>
      </c>
      <c r="AN88" s="32">
        <v>79.7</v>
      </c>
      <c r="AO88" s="32">
        <v>2.4</v>
      </c>
      <c r="AP88"/>
      <c r="AQ88"/>
      <c r="AR88"/>
      <c r="AS88"/>
      <c r="AT88" s="30">
        <f t="shared" si="49"/>
        <v>6.4713375796178344E-3</v>
      </c>
      <c r="AU88" s="30">
        <f t="shared" si="50"/>
        <v>9.7101910828025478E-3</v>
      </c>
      <c r="AV88" s="30">
        <f t="shared" si="51"/>
        <v>1.0404458598726114E-2</v>
      </c>
      <c r="AW88" s="30">
        <f t="shared" si="37"/>
        <v>1.0449082858950031E-2</v>
      </c>
      <c r="AX88" s="30">
        <f t="shared" si="38"/>
        <v>8.9595192915876021E-3</v>
      </c>
      <c r="AY88" s="30">
        <f t="shared" si="39"/>
        <v>1.0860215053763441E-2</v>
      </c>
      <c r="AZ88" s="30">
        <f t="shared" si="40"/>
        <v>1.0986717267552182E-2</v>
      </c>
      <c r="BA88" s="30">
        <f t="shared" si="41"/>
        <v>1.2333965844402278E-2</v>
      </c>
      <c r="BB88" s="30">
        <f t="shared" si="42"/>
        <v>1.2457305502846299E-2</v>
      </c>
      <c r="BC88" s="30">
        <f t="shared" si="43"/>
        <v>1.4332700822264389E-2</v>
      </c>
      <c r="BD88" s="30">
        <f t="shared" si="44"/>
        <v>1.3684376976597091E-2</v>
      </c>
      <c r="BE88" s="30">
        <f t="shared" si="45"/>
        <v>1.1325110689437066E-2</v>
      </c>
      <c r="BF88" s="30">
        <f t="shared" si="46"/>
        <v>8.9974699557242247E-3</v>
      </c>
      <c r="BG88" s="30">
        <f t="shared" si="47"/>
        <v>1.1612903225806452E-2</v>
      </c>
      <c r="BH88" s="30">
        <f t="shared" si="48"/>
        <v>1.265022137887413E-2</v>
      </c>
      <c r="BI88" s="30">
        <f t="shared" si="53"/>
        <v>9.5182849936948297E-3</v>
      </c>
      <c r="BJ88" s="30">
        <f t="shared" si="54"/>
        <v>9.8688524590163935E-3</v>
      </c>
      <c r="BK88" s="30">
        <f t="shared" si="55"/>
        <v>8.8978562421185379E-3</v>
      </c>
      <c r="BL88" s="30">
        <f t="shared" si="56"/>
        <v>1.0146279949558638E-2</v>
      </c>
      <c r="BM88" s="30">
        <f t="shared" si="57"/>
        <v>1.21437578814628E-2</v>
      </c>
      <c r="BN88" s="30">
        <f t="shared" si="58"/>
        <v>1.16796973518285E-2</v>
      </c>
      <c r="BO88" s="30">
        <f t="shared" si="59"/>
        <v>1.1800756620428751E-2</v>
      </c>
      <c r="BP88" s="30">
        <f t="shared" si="60"/>
        <v>1.1919293820933164E-2</v>
      </c>
    </row>
    <row r="89" spans="1:68" ht="15" x14ac:dyDescent="0.25">
      <c r="A89" s="19" t="s">
        <v>502</v>
      </c>
      <c r="B89" s="27">
        <v>4478</v>
      </c>
      <c r="C89" s="27">
        <v>7182</v>
      </c>
      <c r="D89" s="27">
        <v>6472</v>
      </c>
      <c r="E89" s="27">
        <v>6188</v>
      </c>
      <c r="F89" s="27">
        <v>5693</v>
      </c>
      <c r="G89" s="27">
        <v>6955</v>
      </c>
      <c r="H89" s="27">
        <v>6873</v>
      </c>
      <c r="I89" s="27">
        <v>7761</v>
      </c>
      <c r="J89" s="27">
        <v>7777</v>
      </c>
      <c r="K89" s="27">
        <v>8894</v>
      </c>
      <c r="L89" s="27">
        <v>8557</v>
      </c>
      <c r="M89" s="27">
        <v>6739</v>
      </c>
      <c r="N89" s="27">
        <v>5948</v>
      </c>
      <c r="O89" s="27">
        <v>8251</v>
      </c>
      <c r="P89" s="27">
        <v>8091</v>
      </c>
      <c r="Q89" s="27">
        <v>7659</v>
      </c>
      <c r="R89" s="27">
        <v>6894</v>
      </c>
      <c r="S89" s="27">
        <v>8981</v>
      </c>
      <c r="T89" s="27">
        <v>8986</v>
      </c>
      <c r="U89" s="27">
        <v>9337</v>
      </c>
      <c r="V89" s="27">
        <v>8665</v>
      </c>
      <c r="W89" s="27">
        <v>8964</v>
      </c>
      <c r="X89" s="27">
        <v>8215</v>
      </c>
      <c r="Y89" s="27"/>
      <c r="Z89" s="19" t="s">
        <v>502</v>
      </c>
      <c r="AA89" s="27" t="b">
        <f t="shared" si="52"/>
        <v>1</v>
      </c>
      <c r="AB89"/>
      <c r="AC89" s="19" t="s">
        <v>502</v>
      </c>
      <c r="AD89" s="27">
        <v>685200</v>
      </c>
      <c r="AE89" s="27">
        <v>881500</v>
      </c>
      <c r="AF89" s="32">
        <v>77.7</v>
      </c>
      <c r="AG89" s="32">
        <v>1.7</v>
      </c>
      <c r="AH89" s="27">
        <v>701100</v>
      </c>
      <c r="AI89" s="27">
        <v>888700</v>
      </c>
      <c r="AJ89" s="32">
        <v>78.900000000000006</v>
      </c>
      <c r="AK89" s="32">
        <v>1.7</v>
      </c>
      <c r="AL89" s="27">
        <v>705900</v>
      </c>
      <c r="AM89" s="27">
        <v>888700</v>
      </c>
      <c r="AN89" s="32">
        <v>79.400000000000006</v>
      </c>
      <c r="AO89" s="32">
        <v>1.7</v>
      </c>
      <c r="AP89"/>
      <c r="AQ89"/>
      <c r="AR89"/>
      <c r="AS89"/>
      <c r="AT89" s="30">
        <f t="shared" si="49"/>
        <v>6.3871059763229215E-3</v>
      </c>
      <c r="AU89" s="30">
        <f t="shared" si="50"/>
        <v>1.0243902439024391E-2</v>
      </c>
      <c r="AV89" s="30">
        <f t="shared" si="51"/>
        <v>9.2312081015546998E-3</v>
      </c>
      <c r="AW89" s="30">
        <f t="shared" si="37"/>
        <v>8.7661141804788213E-3</v>
      </c>
      <c r="AX89" s="30">
        <f t="shared" si="38"/>
        <v>8.0648817112905502E-3</v>
      </c>
      <c r="AY89" s="30">
        <f t="shared" si="39"/>
        <v>9.8526703499079195E-3</v>
      </c>
      <c r="AZ89" s="30">
        <f t="shared" si="40"/>
        <v>9.7365065873353165E-3</v>
      </c>
      <c r="BA89" s="30">
        <f t="shared" si="41"/>
        <v>1.0994475138121547E-2</v>
      </c>
      <c r="BB89" s="30">
        <f t="shared" si="42"/>
        <v>1.1017141238135714E-2</v>
      </c>
      <c r="BC89" s="30">
        <f t="shared" si="43"/>
        <v>1.2599518345374698E-2</v>
      </c>
      <c r="BD89" s="30">
        <f t="shared" si="44"/>
        <v>1.2122113613826322E-2</v>
      </c>
      <c r="BE89" s="30">
        <f t="shared" si="45"/>
        <v>9.546677999716674E-3</v>
      </c>
      <c r="BF89" s="30">
        <f t="shared" si="46"/>
        <v>8.4261226802663271E-3</v>
      </c>
      <c r="BG89" s="30">
        <f t="shared" si="47"/>
        <v>1.1688624451055391E-2</v>
      </c>
      <c r="BH89" s="30">
        <f t="shared" si="48"/>
        <v>1.1461963450913727E-2</v>
      </c>
      <c r="BI89" s="30">
        <f t="shared" si="53"/>
        <v>8.6182063688533816E-3</v>
      </c>
      <c r="BJ89" s="30">
        <f t="shared" si="54"/>
        <v>7.7573984471700237E-3</v>
      </c>
      <c r="BK89" s="30">
        <f t="shared" si="55"/>
        <v>1.0105772476651289E-2</v>
      </c>
      <c r="BL89" s="30">
        <f t="shared" si="56"/>
        <v>1.0111398672217846E-2</v>
      </c>
      <c r="BM89" s="30">
        <f t="shared" si="57"/>
        <v>1.050635760099021E-2</v>
      </c>
      <c r="BN89" s="30">
        <f t="shared" si="58"/>
        <v>9.7501969168448301E-3</v>
      </c>
      <c r="BO89" s="30">
        <f t="shared" si="59"/>
        <v>1.0086643411724992E-2</v>
      </c>
      <c r="BP89" s="30">
        <f t="shared" si="60"/>
        <v>9.2438393158546187E-3</v>
      </c>
    </row>
    <row r="90" spans="1:68" ht="15" x14ac:dyDescent="0.25">
      <c r="A90" s="19" t="s">
        <v>503</v>
      </c>
      <c r="B90" s="27">
        <v>3344</v>
      </c>
      <c r="C90" s="27">
        <v>5517</v>
      </c>
      <c r="D90" s="27">
        <v>4996</v>
      </c>
      <c r="E90" s="27">
        <v>5240</v>
      </c>
      <c r="F90" s="27">
        <v>4368</v>
      </c>
      <c r="G90" s="27">
        <v>5684</v>
      </c>
      <c r="H90" s="27">
        <v>5151</v>
      </c>
      <c r="I90" s="27">
        <v>5762</v>
      </c>
      <c r="J90" s="27">
        <v>5989</v>
      </c>
      <c r="K90" s="27">
        <v>8746</v>
      </c>
      <c r="L90" s="27">
        <v>7163</v>
      </c>
      <c r="M90" s="27">
        <v>6368</v>
      </c>
      <c r="N90" s="27">
        <v>5111</v>
      </c>
      <c r="O90" s="27">
        <v>6143</v>
      </c>
      <c r="P90" s="27">
        <v>6306</v>
      </c>
      <c r="Q90" s="27">
        <v>6380</v>
      </c>
      <c r="R90" s="27">
        <v>6788</v>
      </c>
      <c r="S90" s="27">
        <v>6437</v>
      </c>
      <c r="T90" s="27">
        <v>7552</v>
      </c>
      <c r="U90" s="27">
        <v>7583</v>
      </c>
      <c r="V90" s="27">
        <v>8687</v>
      </c>
      <c r="W90" s="27">
        <v>11091</v>
      </c>
      <c r="X90" s="27">
        <v>8944</v>
      </c>
      <c r="Y90" s="27"/>
      <c r="Z90" s="19" t="s">
        <v>503</v>
      </c>
      <c r="AA90" s="27" t="b">
        <f t="shared" si="52"/>
        <v>1</v>
      </c>
      <c r="AB90"/>
      <c r="AC90" s="19" t="s">
        <v>503</v>
      </c>
      <c r="AD90" s="27">
        <v>566000</v>
      </c>
      <c r="AE90" s="27">
        <v>703800</v>
      </c>
      <c r="AF90" s="32">
        <v>80.400000000000006</v>
      </c>
      <c r="AG90" s="32">
        <v>1.8</v>
      </c>
      <c r="AH90" s="27">
        <v>562400</v>
      </c>
      <c r="AI90" s="27">
        <v>709700</v>
      </c>
      <c r="AJ90" s="32">
        <v>79.2</v>
      </c>
      <c r="AK90" s="32">
        <v>1.9</v>
      </c>
      <c r="AL90" s="27">
        <v>571400</v>
      </c>
      <c r="AM90" s="27">
        <v>709700</v>
      </c>
      <c r="AN90" s="32">
        <v>80.5</v>
      </c>
      <c r="AO90" s="32">
        <v>1.9</v>
      </c>
      <c r="AP90"/>
      <c r="AQ90"/>
      <c r="AR90"/>
      <c r="AS90"/>
      <c r="AT90" s="30">
        <f t="shared" si="49"/>
        <v>5.9459459459459459E-3</v>
      </c>
      <c r="AU90" s="30">
        <f t="shared" si="50"/>
        <v>9.8097439544807957E-3</v>
      </c>
      <c r="AV90" s="30">
        <f t="shared" si="51"/>
        <v>8.8833570412517777E-3</v>
      </c>
      <c r="AW90" s="30">
        <f t="shared" si="37"/>
        <v>9.1704585229261462E-3</v>
      </c>
      <c r="AX90" s="30">
        <f t="shared" si="38"/>
        <v>7.6443822191109559E-3</v>
      </c>
      <c r="AY90" s="30">
        <f t="shared" si="39"/>
        <v>9.9474973748687433E-3</v>
      </c>
      <c r="AZ90" s="30">
        <f t="shared" si="40"/>
        <v>9.0147007350367524E-3</v>
      </c>
      <c r="BA90" s="30">
        <f t="shared" si="41"/>
        <v>1.0084004200210011E-2</v>
      </c>
      <c r="BB90" s="30">
        <f t="shared" si="42"/>
        <v>1.0481274063703186E-2</v>
      </c>
      <c r="BC90" s="30">
        <f t="shared" si="43"/>
        <v>1.5306265313265663E-2</v>
      </c>
      <c r="BD90" s="30">
        <f t="shared" si="44"/>
        <v>1.2535876793839692E-2</v>
      </c>
      <c r="BE90" s="30">
        <f t="shared" si="45"/>
        <v>1.1144557227861392E-2</v>
      </c>
      <c r="BF90" s="30">
        <f t="shared" si="46"/>
        <v>8.9446972348617426E-3</v>
      </c>
      <c r="BG90" s="30">
        <f t="shared" si="47"/>
        <v>1.075078753937697E-2</v>
      </c>
      <c r="BH90" s="30">
        <f t="shared" si="48"/>
        <v>1.103605180259013E-2</v>
      </c>
      <c r="BI90" s="30">
        <f t="shared" si="53"/>
        <v>8.989713963646612E-3</v>
      </c>
      <c r="BJ90" s="30">
        <f t="shared" si="54"/>
        <v>9.5646047625757361E-3</v>
      </c>
      <c r="BK90" s="30">
        <f t="shared" si="55"/>
        <v>9.0700295899675924E-3</v>
      </c>
      <c r="BL90" s="30">
        <f t="shared" si="56"/>
        <v>1.064111596449204E-2</v>
      </c>
      <c r="BM90" s="30">
        <f t="shared" si="57"/>
        <v>1.0684796392842045E-2</v>
      </c>
      <c r="BN90" s="30">
        <f t="shared" si="58"/>
        <v>1.2240383260532619E-2</v>
      </c>
      <c r="BO90" s="30">
        <f t="shared" si="59"/>
        <v>1.5627730026771876E-2</v>
      </c>
      <c r="BP90" s="30">
        <f t="shared" si="60"/>
        <v>1.2602508102014937E-2</v>
      </c>
    </row>
    <row r="91" spans="1:68" ht="15" x14ac:dyDescent="0.25">
      <c r="A91" s="19" t="s">
        <v>504</v>
      </c>
      <c r="B91" s="27">
        <v>2274</v>
      </c>
      <c r="C91" s="27">
        <v>4470</v>
      </c>
      <c r="D91" s="27">
        <v>3783</v>
      </c>
      <c r="E91" s="27">
        <v>3924</v>
      </c>
      <c r="F91" s="27">
        <v>3700</v>
      </c>
      <c r="G91" s="27">
        <v>5098</v>
      </c>
      <c r="H91" s="27">
        <v>3943</v>
      </c>
      <c r="I91" s="27">
        <v>4402</v>
      </c>
      <c r="J91" s="27">
        <v>5233</v>
      </c>
      <c r="K91" s="27">
        <v>5152</v>
      </c>
      <c r="L91" s="27">
        <v>4373</v>
      </c>
      <c r="M91" s="27">
        <v>4060</v>
      </c>
      <c r="N91" s="27">
        <v>3171</v>
      </c>
      <c r="O91" s="27">
        <v>6112</v>
      </c>
      <c r="P91" s="27">
        <v>4990</v>
      </c>
      <c r="Q91" s="27">
        <v>5552</v>
      </c>
      <c r="R91" s="27">
        <v>4657</v>
      </c>
      <c r="S91" s="27">
        <v>4601</v>
      </c>
      <c r="T91" s="27">
        <v>4845</v>
      </c>
      <c r="U91" s="27">
        <v>5631</v>
      </c>
      <c r="V91" s="27">
        <v>6140</v>
      </c>
      <c r="W91" s="27">
        <v>5049</v>
      </c>
      <c r="X91" s="27">
        <v>5127</v>
      </c>
      <c r="Y91" s="27"/>
      <c r="Z91" s="19" t="s">
        <v>504</v>
      </c>
      <c r="AA91" s="27" t="b">
        <f t="shared" si="52"/>
        <v>1</v>
      </c>
      <c r="AB91"/>
      <c r="AC91" s="19" t="s">
        <v>504</v>
      </c>
      <c r="AD91" s="27">
        <v>411200</v>
      </c>
      <c r="AE91" s="27">
        <v>524900</v>
      </c>
      <c r="AF91" s="32">
        <v>78.3</v>
      </c>
      <c r="AG91" s="32">
        <v>2.1</v>
      </c>
      <c r="AH91" s="27">
        <v>410200</v>
      </c>
      <c r="AI91" s="27">
        <v>529000</v>
      </c>
      <c r="AJ91" s="32">
        <v>77.5</v>
      </c>
      <c r="AK91" s="32">
        <v>2.2000000000000002</v>
      </c>
      <c r="AL91" s="27">
        <v>421500</v>
      </c>
      <c r="AM91" s="27">
        <v>528300</v>
      </c>
      <c r="AN91" s="32">
        <v>79.8</v>
      </c>
      <c r="AO91" s="32">
        <v>2.1</v>
      </c>
      <c r="AP91"/>
      <c r="AQ91"/>
      <c r="AR91"/>
      <c r="AS91"/>
      <c r="AT91" s="30">
        <f t="shared" si="49"/>
        <v>5.5436372501218916E-3</v>
      </c>
      <c r="AU91" s="30">
        <f t="shared" si="50"/>
        <v>1.0897123354461238E-2</v>
      </c>
      <c r="AV91" s="30">
        <f t="shared" si="51"/>
        <v>9.222330570453437E-3</v>
      </c>
      <c r="AW91" s="30">
        <f t="shared" si="37"/>
        <v>9.3096085409252669E-3</v>
      </c>
      <c r="AX91" s="30">
        <f t="shared" si="38"/>
        <v>8.7781731909845791E-3</v>
      </c>
      <c r="AY91" s="30">
        <f t="shared" si="39"/>
        <v>1.2094899169632266E-2</v>
      </c>
      <c r="AZ91" s="30">
        <f t="shared" si="40"/>
        <v>9.3546856465005924E-3</v>
      </c>
      <c r="BA91" s="30">
        <f t="shared" si="41"/>
        <v>1.0443653618030842E-2</v>
      </c>
      <c r="BB91" s="30">
        <f t="shared" si="42"/>
        <v>1.2415183867141162E-2</v>
      </c>
      <c r="BC91" s="30">
        <f t="shared" si="43"/>
        <v>1.2223013048635824E-2</v>
      </c>
      <c r="BD91" s="30">
        <f t="shared" si="44"/>
        <v>1.037485172004745E-2</v>
      </c>
      <c r="BE91" s="30">
        <f t="shared" si="45"/>
        <v>9.6322657176749708E-3</v>
      </c>
      <c r="BF91" s="30">
        <f t="shared" si="46"/>
        <v>7.5231316725978652E-3</v>
      </c>
      <c r="BG91" s="30">
        <f t="shared" si="47"/>
        <v>1.4500593119810201E-2</v>
      </c>
      <c r="BH91" s="30">
        <f t="shared" si="48"/>
        <v>1.1838671411625147E-2</v>
      </c>
      <c r="BI91" s="30">
        <f t="shared" si="53"/>
        <v>1.0509180389929963E-2</v>
      </c>
      <c r="BJ91" s="30">
        <f t="shared" si="54"/>
        <v>8.8150671966685593E-3</v>
      </c>
      <c r="BK91" s="30">
        <f t="shared" si="55"/>
        <v>8.7090668180957783E-3</v>
      </c>
      <c r="BL91" s="30">
        <f t="shared" si="56"/>
        <v>9.1709256104486082E-3</v>
      </c>
      <c r="BM91" s="30">
        <f t="shared" si="57"/>
        <v>1.0658716638273709E-2</v>
      </c>
      <c r="BN91" s="30">
        <f t="shared" si="58"/>
        <v>1.1622184364944161E-2</v>
      </c>
      <c r="BO91" s="30">
        <f t="shared" si="59"/>
        <v>9.5570698466780242E-3</v>
      </c>
      <c r="BP91" s="30">
        <f t="shared" si="60"/>
        <v>9.7047132311186817E-3</v>
      </c>
    </row>
    <row r="92" spans="1:68" ht="15" x14ac:dyDescent="0.25">
      <c r="A92" s="19" t="s">
        <v>505</v>
      </c>
      <c r="B92" s="27">
        <v>2824</v>
      </c>
      <c r="C92" s="27">
        <v>3745</v>
      </c>
      <c r="D92" s="27">
        <v>3806</v>
      </c>
      <c r="E92" s="27">
        <v>3320</v>
      </c>
      <c r="F92" s="27">
        <v>4281</v>
      </c>
      <c r="G92" s="27">
        <v>3801</v>
      </c>
      <c r="H92" s="27">
        <v>4171</v>
      </c>
      <c r="I92" s="27">
        <v>3989</v>
      </c>
      <c r="J92" s="27">
        <v>4203</v>
      </c>
      <c r="K92" s="27">
        <v>4696</v>
      </c>
      <c r="L92" s="27">
        <v>4013</v>
      </c>
      <c r="M92" s="27">
        <v>3406</v>
      </c>
      <c r="N92" s="27">
        <v>3036</v>
      </c>
      <c r="O92" s="27">
        <v>4149</v>
      </c>
      <c r="P92" s="27">
        <v>3728</v>
      </c>
      <c r="Q92" s="27">
        <v>3848</v>
      </c>
      <c r="R92" s="27">
        <v>3976</v>
      </c>
      <c r="S92" s="27">
        <v>3979</v>
      </c>
      <c r="T92" s="27">
        <v>4455</v>
      </c>
      <c r="U92" s="27">
        <v>5110</v>
      </c>
      <c r="V92" s="27">
        <v>5230</v>
      </c>
      <c r="W92" s="27">
        <v>4783</v>
      </c>
      <c r="X92" s="27">
        <v>5008</v>
      </c>
      <c r="Y92" s="27"/>
      <c r="Z92" s="19" t="s">
        <v>505</v>
      </c>
      <c r="AA92" s="27" t="b">
        <f t="shared" si="52"/>
        <v>1</v>
      </c>
      <c r="AB92"/>
      <c r="AC92" s="19" t="s">
        <v>505</v>
      </c>
      <c r="AD92" s="27">
        <v>347400</v>
      </c>
      <c r="AE92" s="27">
        <v>436200</v>
      </c>
      <c r="AF92" s="32">
        <v>79.599999999999994</v>
      </c>
      <c r="AG92" s="32">
        <v>2.2000000000000002</v>
      </c>
      <c r="AH92" s="27">
        <v>348500</v>
      </c>
      <c r="AI92" s="27">
        <v>437800</v>
      </c>
      <c r="AJ92" s="32">
        <v>79.599999999999994</v>
      </c>
      <c r="AK92" s="32">
        <v>2.2000000000000002</v>
      </c>
      <c r="AL92" s="27">
        <v>357300</v>
      </c>
      <c r="AM92" s="27">
        <v>436700</v>
      </c>
      <c r="AN92" s="32">
        <v>81.8</v>
      </c>
      <c r="AO92" s="32">
        <v>2.1</v>
      </c>
      <c r="AP92"/>
      <c r="AQ92"/>
      <c r="AR92"/>
      <c r="AS92"/>
      <c r="AT92" s="30">
        <f t="shared" si="49"/>
        <v>8.1032998565279766E-3</v>
      </c>
      <c r="AU92" s="30">
        <f t="shared" si="50"/>
        <v>1.0746054519368723E-2</v>
      </c>
      <c r="AV92" s="30">
        <f t="shared" si="51"/>
        <v>1.0921090387374462E-2</v>
      </c>
      <c r="AW92" s="30">
        <f t="shared" si="37"/>
        <v>9.2919115589140781E-3</v>
      </c>
      <c r="AX92" s="30">
        <f t="shared" si="38"/>
        <v>1.1981528127623845E-2</v>
      </c>
      <c r="AY92" s="30">
        <f t="shared" si="39"/>
        <v>1.0638119227539882E-2</v>
      </c>
      <c r="AZ92" s="30">
        <f t="shared" si="40"/>
        <v>1.1673663588021271E-2</v>
      </c>
      <c r="BA92" s="30">
        <f t="shared" si="41"/>
        <v>1.1164287713406102E-2</v>
      </c>
      <c r="BB92" s="30">
        <f t="shared" si="42"/>
        <v>1.1763224181360202E-2</v>
      </c>
      <c r="BC92" s="30">
        <f t="shared" si="43"/>
        <v>1.3143017072488106E-2</v>
      </c>
      <c r="BD92" s="30">
        <f t="shared" si="44"/>
        <v>1.12314581584103E-2</v>
      </c>
      <c r="BE92" s="30">
        <f t="shared" si="45"/>
        <v>9.5326056535124538E-3</v>
      </c>
      <c r="BF92" s="30">
        <f t="shared" si="46"/>
        <v>8.4970612930310666E-3</v>
      </c>
      <c r="BG92" s="30">
        <f t="shared" si="47"/>
        <v>1.1612090680100755E-2</v>
      </c>
      <c r="BH92" s="30">
        <f t="shared" si="48"/>
        <v>1.0433809123985446E-2</v>
      </c>
      <c r="BI92" s="30">
        <f t="shared" si="53"/>
        <v>8.811541103732539E-3</v>
      </c>
      <c r="BJ92" s="30">
        <f t="shared" si="54"/>
        <v>9.1046485001144949E-3</v>
      </c>
      <c r="BK92" s="30">
        <f t="shared" si="55"/>
        <v>9.1115182047171971E-3</v>
      </c>
      <c r="BL92" s="30">
        <f t="shared" si="56"/>
        <v>1.0201511335012594E-2</v>
      </c>
      <c r="BM92" s="30">
        <f t="shared" si="57"/>
        <v>1.1701396839935882E-2</v>
      </c>
      <c r="BN92" s="30">
        <f t="shared" si="58"/>
        <v>1.1976185024043967E-2</v>
      </c>
      <c r="BO92" s="30">
        <f t="shared" si="59"/>
        <v>1.0952599038241355E-2</v>
      </c>
      <c r="BP92" s="30">
        <f t="shared" si="60"/>
        <v>1.1467826883444011E-2</v>
      </c>
    </row>
    <row r="93" spans="1:68" ht="15" x14ac:dyDescent="0.25">
      <c r="A93" s="19" t="s">
        <v>506</v>
      </c>
      <c r="B93" s="27">
        <v>805</v>
      </c>
      <c r="C93" s="27">
        <v>1378</v>
      </c>
      <c r="D93" s="27">
        <v>1193</v>
      </c>
      <c r="E93" s="27">
        <v>1212</v>
      </c>
      <c r="F93" s="27">
        <v>1041</v>
      </c>
      <c r="G93" s="27">
        <v>1616</v>
      </c>
      <c r="H93" s="27">
        <v>1228</v>
      </c>
      <c r="I93" s="27">
        <v>1538</v>
      </c>
      <c r="J93" s="27">
        <v>1666</v>
      </c>
      <c r="K93" s="27">
        <v>1663</v>
      </c>
      <c r="L93" s="27">
        <v>2053</v>
      </c>
      <c r="M93" s="27">
        <v>1216</v>
      </c>
      <c r="N93" s="27">
        <v>940</v>
      </c>
      <c r="O93" s="27">
        <v>1479</v>
      </c>
      <c r="P93" s="27">
        <v>1304</v>
      </c>
      <c r="Q93" s="27">
        <v>1415</v>
      </c>
      <c r="R93" s="27">
        <v>1263</v>
      </c>
      <c r="S93" s="27">
        <v>1316</v>
      </c>
      <c r="T93" s="27">
        <v>1688</v>
      </c>
      <c r="U93" s="27">
        <v>1639</v>
      </c>
      <c r="V93" s="27">
        <v>1463</v>
      </c>
      <c r="W93" s="27">
        <v>1760</v>
      </c>
      <c r="X93" s="27">
        <v>1612</v>
      </c>
      <c r="Y93" s="27"/>
      <c r="Z93" s="19" t="s">
        <v>506</v>
      </c>
      <c r="AA93" s="27" t="b">
        <f t="shared" si="52"/>
        <v>1</v>
      </c>
      <c r="AB93"/>
      <c r="AC93" s="19" t="s">
        <v>506</v>
      </c>
      <c r="AD93" s="27">
        <v>127800</v>
      </c>
      <c r="AE93" s="27">
        <v>170800</v>
      </c>
      <c r="AF93" s="32">
        <v>74.8</v>
      </c>
      <c r="AG93" s="32">
        <v>3.5</v>
      </c>
      <c r="AH93" s="27">
        <v>126900</v>
      </c>
      <c r="AI93" s="27">
        <v>173100</v>
      </c>
      <c r="AJ93" s="32">
        <v>73.3</v>
      </c>
      <c r="AK93" s="32">
        <v>3.8</v>
      </c>
      <c r="AL93" s="27">
        <v>117200</v>
      </c>
      <c r="AM93" s="27">
        <v>178700</v>
      </c>
      <c r="AN93" s="32">
        <v>65.599999999999994</v>
      </c>
      <c r="AO93" s="32">
        <v>4.0999999999999996</v>
      </c>
      <c r="AP93"/>
      <c r="AQ93"/>
      <c r="AR93"/>
      <c r="AS93"/>
      <c r="AT93" s="30">
        <f t="shared" si="49"/>
        <v>6.3435776201733645E-3</v>
      </c>
      <c r="AU93" s="30">
        <f t="shared" si="50"/>
        <v>1.0858944050433412E-2</v>
      </c>
      <c r="AV93" s="30">
        <f t="shared" si="51"/>
        <v>9.4011032308904657E-3</v>
      </c>
      <c r="AW93" s="30">
        <f t="shared" si="37"/>
        <v>1.0341296928327645E-2</v>
      </c>
      <c r="AX93" s="30">
        <f t="shared" si="38"/>
        <v>8.8822525597269629E-3</v>
      </c>
      <c r="AY93" s="30">
        <f t="shared" si="39"/>
        <v>1.3788395904436861E-2</v>
      </c>
      <c r="AZ93" s="30">
        <f t="shared" si="40"/>
        <v>1.0477815699658704E-2</v>
      </c>
      <c r="BA93" s="30">
        <f t="shared" si="41"/>
        <v>1.3122866894197952E-2</v>
      </c>
      <c r="BB93" s="30">
        <f t="shared" si="42"/>
        <v>1.4215017064846416E-2</v>
      </c>
      <c r="BC93" s="30">
        <f t="shared" si="43"/>
        <v>1.4189419795221843E-2</v>
      </c>
      <c r="BD93" s="30">
        <f t="shared" si="44"/>
        <v>1.7517064846416384E-2</v>
      </c>
      <c r="BE93" s="30">
        <f t="shared" si="45"/>
        <v>1.037542662116041E-2</v>
      </c>
      <c r="BF93" s="30">
        <f t="shared" si="46"/>
        <v>8.0204778156996587E-3</v>
      </c>
      <c r="BG93" s="30">
        <f t="shared" si="47"/>
        <v>1.2619453924914675E-2</v>
      </c>
      <c r="BH93" s="30">
        <f t="shared" si="48"/>
        <v>1.1126279863481229E-2</v>
      </c>
      <c r="BI93" s="30">
        <f t="shared" si="53"/>
        <v>7.9182988248461105E-3</v>
      </c>
      <c r="BJ93" s="30">
        <f t="shared" si="54"/>
        <v>7.0677112479015109E-3</v>
      </c>
      <c r="BK93" s="30">
        <f t="shared" si="55"/>
        <v>7.3642977056519307E-3</v>
      </c>
      <c r="BL93" s="30">
        <f t="shared" si="56"/>
        <v>9.4459988808058195E-3</v>
      </c>
      <c r="BM93" s="30">
        <f t="shared" si="57"/>
        <v>9.1717963066592061E-3</v>
      </c>
      <c r="BN93" s="30">
        <f t="shared" si="58"/>
        <v>8.1869054280917734E-3</v>
      </c>
      <c r="BO93" s="30">
        <f t="shared" si="59"/>
        <v>9.8489087856743138E-3</v>
      </c>
      <c r="BP93" s="30">
        <f t="shared" si="60"/>
        <v>9.0207050923335197E-3</v>
      </c>
    </row>
    <row r="94" spans="1:68" ht="15" x14ac:dyDescent="0.25">
      <c r="A94" s="19" t="s">
        <v>508</v>
      </c>
      <c r="B94" s="27">
        <v>460</v>
      </c>
      <c r="C94" s="27">
        <v>381</v>
      </c>
      <c r="D94" s="27">
        <v>654</v>
      </c>
      <c r="E94" s="27">
        <v>460</v>
      </c>
      <c r="F94" s="27">
        <v>463</v>
      </c>
      <c r="G94" s="27">
        <v>457</v>
      </c>
      <c r="H94" s="27">
        <v>544</v>
      </c>
      <c r="I94" s="27">
        <v>549</v>
      </c>
      <c r="J94" s="27">
        <v>803</v>
      </c>
      <c r="K94" s="27">
        <v>849</v>
      </c>
      <c r="L94" s="27">
        <v>1552</v>
      </c>
      <c r="M94" s="27">
        <v>801</v>
      </c>
      <c r="N94" s="27">
        <v>583</v>
      </c>
      <c r="O94" s="27">
        <v>775</v>
      </c>
      <c r="P94" s="27">
        <v>631</v>
      </c>
      <c r="Q94" s="27">
        <v>941</v>
      </c>
      <c r="R94" s="27">
        <v>809</v>
      </c>
      <c r="S94" s="27">
        <v>570</v>
      </c>
      <c r="T94" s="27">
        <v>925</v>
      </c>
      <c r="U94" s="27">
        <v>1204</v>
      </c>
      <c r="V94" s="27">
        <v>738</v>
      </c>
      <c r="W94" s="27">
        <v>601</v>
      </c>
      <c r="X94" s="27">
        <v>585</v>
      </c>
      <c r="Y94" s="27"/>
      <c r="Z94" s="19" t="s">
        <v>508</v>
      </c>
      <c r="AA94" s="27" t="b">
        <f t="shared" si="52"/>
        <v>1</v>
      </c>
      <c r="AB94"/>
      <c r="AC94" s="19" t="s">
        <v>508</v>
      </c>
      <c r="AD94" s="27">
        <v>115300</v>
      </c>
      <c r="AE94" s="27">
        <v>151900</v>
      </c>
      <c r="AF94" s="32">
        <v>75.900000000000006</v>
      </c>
      <c r="AG94" s="32">
        <v>3.2</v>
      </c>
      <c r="AH94" s="27">
        <v>119400</v>
      </c>
      <c r="AI94" s="27">
        <v>154400</v>
      </c>
      <c r="AJ94" s="32">
        <v>77.3</v>
      </c>
      <c r="AK94" s="32">
        <v>3.3</v>
      </c>
      <c r="AL94" s="27">
        <v>111900</v>
      </c>
      <c r="AM94" s="27">
        <v>158100</v>
      </c>
      <c r="AN94" s="32">
        <v>70.8</v>
      </c>
      <c r="AO94" s="32">
        <v>3.5</v>
      </c>
      <c r="AP94"/>
      <c r="AQ94"/>
      <c r="AR94"/>
      <c r="AS94"/>
      <c r="AT94" s="30">
        <f t="shared" si="49"/>
        <v>3.8525963149078726E-3</v>
      </c>
      <c r="AU94" s="30">
        <f t="shared" si="50"/>
        <v>3.1909547738693468E-3</v>
      </c>
      <c r="AV94" s="30">
        <f t="shared" si="51"/>
        <v>5.4773869346733672E-3</v>
      </c>
      <c r="AW94" s="30">
        <f t="shared" si="37"/>
        <v>4.1108132260947276E-3</v>
      </c>
      <c r="AX94" s="30">
        <f t="shared" si="38"/>
        <v>4.1376228775692582E-3</v>
      </c>
      <c r="AY94" s="30">
        <f t="shared" si="39"/>
        <v>4.084003574620197E-3</v>
      </c>
      <c r="AZ94" s="30">
        <f t="shared" ref="AZ94:AZ125" si="61">H94/$AL94</f>
        <v>4.8614834673815907E-3</v>
      </c>
      <c r="BA94" s="30">
        <f t="shared" ref="BA94:BA125" si="62">I94/$AL94</f>
        <v>4.9061662198391417E-3</v>
      </c>
      <c r="BB94" s="30">
        <f t="shared" ref="BB94:BB125" si="63">J94/$AL94</f>
        <v>7.1760500446827521E-3</v>
      </c>
      <c r="BC94" s="30">
        <f t="shared" ref="BC94:BC125" si="64">K94/$AL94</f>
        <v>7.5871313672922248E-3</v>
      </c>
      <c r="BD94" s="30">
        <f t="shared" ref="BD94:BD125" si="65">L94/$AL94</f>
        <v>1.386952636282395E-2</v>
      </c>
      <c r="BE94" s="30">
        <f t="shared" ref="BE94:BE125" si="66">M94/$AL94</f>
        <v>7.1581769436997317E-3</v>
      </c>
      <c r="BF94" s="30">
        <f t="shared" ref="BF94:BF125" si="67">N94/$AL94</f>
        <v>5.2100089365504912E-3</v>
      </c>
      <c r="BG94" s="30">
        <f t="shared" ref="BG94:BG125" si="68">O94/$AL94</f>
        <v>6.9258266309204647E-3</v>
      </c>
      <c r="BH94" s="30">
        <f t="shared" ref="BH94:BH125" si="69">P94/$AL94</f>
        <v>5.6389633601429852E-3</v>
      </c>
      <c r="BI94" s="30">
        <f t="shared" si="53"/>
        <v>5.9519291587602783E-3</v>
      </c>
      <c r="BJ94" s="30">
        <f t="shared" si="54"/>
        <v>5.1170145477545861E-3</v>
      </c>
      <c r="BK94" s="30">
        <f t="shared" si="55"/>
        <v>3.6053130929791272E-3</v>
      </c>
      <c r="BL94" s="30">
        <f t="shared" si="56"/>
        <v>5.8507273877292853E-3</v>
      </c>
      <c r="BM94" s="30">
        <f t="shared" si="57"/>
        <v>7.6154332700822261E-3</v>
      </c>
      <c r="BN94" s="30">
        <f t="shared" si="58"/>
        <v>4.6679316888045544E-3</v>
      </c>
      <c r="BO94" s="30">
        <f t="shared" si="59"/>
        <v>3.8013915243516761E-3</v>
      </c>
      <c r="BP94" s="30">
        <f t="shared" si="60"/>
        <v>3.7001897533206832E-3</v>
      </c>
    </row>
    <row r="95" spans="1:68" ht="15" x14ac:dyDescent="0.25">
      <c r="A95" s="19" t="s">
        <v>509</v>
      </c>
      <c r="B95" s="27">
        <v>671</v>
      </c>
      <c r="C95" s="27">
        <v>654</v>
      </c>
      <c r="D95" s="27">
        <v>758</v>
      </c>
      <c r="E95" s="27">
        <v>1301</v>
      </c>
      <c r="F95" s="27">
        <v>657</v>
      </c>
      <c r="G95" s="27">
        <v>818</v>
      </c>
      <c r="H95" s="27">
        <v>1519</v>
      </c>
      <c r="I95" s="27">
        <v>981</v>
      </c>
      <c r="J95" s="27">
        <v>1600</v>
      </c>
      <c r="K95" s="27">
        <v>1402</v>
      </c>
      <c r="L95" s="27">
        <v>1316</v>
      </c>
      <c r="M95" s="27">
        <v>990</v>
      </c>
      <c r="N95" s="27">
        <v>794</v>
      </c>
      <c r="O95" s="27">
        <v>989</v>
      </c>
      <c r="P95" s="27">
        <v>725</v>
      </c>
      <c r="Q95" s="27">
        <v>916</v>
      </c>
      <c r="R95" s="27">
        <v>1093</v>
      </c>
      <c r="S95" s="27">
        <v>790</v>
      </c>
      <c r="T95" s="27">
        <v>1013</v>
      </c>
      <c r="U95" s="27">
        <v>1011</v>
      </c>
      <c r="V95" s="27">
        <v>830</v>
      </c>
      <c r="W95" s="27">
        <v>1195</v>
      </c>
      <c r="X95" s="27">
        <v>756</v>
      </c>
      <c r="Y95" s="27"/>
      <c r="Z95" s="19" t="s">
        <v>509</v>
      </c>
      <c r="AA95" s="27" t="b">
        <f t="shared" si="52"/>
        <v>1</v>
      </c>
      <c r="AB95"/>
      <c r="AC95" s="19" t="s">
        <v>509</v>
      </c>
      <c r="AD95" s="27">
        <v>88500</v>
      </c>
      <c r="AE95" s="27">
        <v>122200</v>
      </c>
      <c r="AF95" s="32">
        <v>72.400000000000006</v>
      </c>
      <c r="AG95" s="32">
        <v>3.8</v>
      </c>
      <c r="AH95" s="27">
        <v>89100</v>
      </c>
      <c r="AI95" s="27">
        <v>123000</v>
      </c>
      <c r="AJ95" s="32">
        <v>72.400000000000006</v>
      </c>
      <c r="AK95" s="32">
        <v>3.5</v>
      </c>
      <c r="AL95" s="27">
        <v>93000</v>
      </c>
      <c r="AM95" s="27">
        <v>125200</v>
      </c>
      <c r="AN95" s="32">
        <v>74.3</v>
      </c>
      <c r="AO95" s="32">
        <v>3.4</v>
      </c>
      <c r="AP95"/>
      <c r="AQ95"/>
      <c r="AR95"/>
      <c r="AS95"/>
      <c r="AT95" s="30">
        <f t="shared" si="49"/>
        <v>7.530864197530864E-3</v>
      </c>
      <c r="AU95" s="30">
        <f t="shared" si="50"/>
        <v>7.3400673400673402E-3</v>
      </c>
      <c r="AV95" s="30">
        <f t="shared" si="51"/>
        <v>8.5072951739618412E-3</v>
      </c>
      <c r="AW95" s="30">
        <f t="shared" si="37"/>
        <v>1.3989247311827957E-2</v>
      </c>
      <c r="AX95" s="30">
        <f t="shared" si="38"/>
        <v>7.0645161290322578E-3</v>
      </c>
      <c r="AY95" s="30">
        <f t="shared" si="39"/>
        <v>8.7956989247311834E-3</v>
      </c>
      <c r="AZ95" s="30">
        <f t="shared" si="61"/>
        <v>1.6333333333333332E-2</v>
      </c>
      <c r="BA95" s="30">
        <f t="shared" si="62"/>
        <v>1.0548387096774194E-2</v>
      </c>
      <c r="BB95" s="30">
        <f t="shared" si="63"/>
        <v>1.7204301075268817E-2</v>
      </c>
      <c r="BC95" s="30">
        <f t="shared" si="64"/>
        <v>1.5075268817204302E-2</v>
      </c>
      <c r="BD95" s="30">
        <f t="shared" si="65"/>
        <v>1.4150537634408602E-2</v>
      </c>
      <c r="BE95" s="30">
        <f t="shared" si="66"/>
        <v>1.064516129032258E-2</v>
      </c>
      <c r="BF95" s="30">
        <f t="shared" si="67"/>
        <v>8.5376344086021509E-3</v>
      </c>
      <c r="BG95" s="30">
        <f t="shared" si="68"/>
        <v>1.0634408602150537E-2</v>
      </c>
      <c r="BH95" s="30">
        <f t="shared" si="69"/>
        <v>7.7956989247311825E-3</v>
      </c>
      <c r="BI95" s="30">
        <f t="shared" si="53"/>
        <v>7.3162939297124604E-3</v>
      </c>
      <c r="BJ95" s="30">
        <f t="shared" si="54"/>
        <v>8.7300319488817883E-3</v>
      </c>
      <c r="BK95" s="30">
        <f t="shared" si="55"/>
        <v>6.3099041533546327E-3</v>
      </c>
      <c r="BL95" s="30">
        <f t="shared" si="56"/>
        <v>8.0910543130990418E-3</v>
      </c>
      <c r="BM95" s="30">
        <f t="shared" si="57"/>
        <v>8.0750798722044725E-3</v>
      </c>
      <c r="BN95" s="30">
        <f t="shared" si="58"/>
        <v>6.6293929712460068E-3</v>
      </c>
      <c r="BO95" s="30">
        <f t="shared" si="59"/>
        <v>9.5447284345047921E-3</v>
      </c>
      <c r="BP95" s="30">
        <f t="shared" si="60"/>
        <v>6.0383386581469647E-3</v>
      </c>
    </row>
    <row r="96" spans="1:68" ht="15" x14ac:dyDescent="0.25">
      <c r="A96" s="19" t="s">
        <v>510</v>
      </c>
      <c r="B96" s="27">
        <v>409</v>
      </c>
      <c r="C96" s="27">
        <v>610</v>
      </c>
      <c r="D96" s="27">
        <v>400</v>
      </c>
      <c r="E96" s="27">
        <v>602</v>
      </c>
      <c r="F96" s="27">
        <v>385</v>
      </c>
      <c r="G96" s="27">
        <v>408</v>
      </c>
      <c r="H96" s="27">
        <v>453</v>
      </c>
      <c r="I96" s="27">
        <v>824</v>
      </c>
      <c r="J96" s="27">
        <v>529</v>
      </c>
      <c r="K96" s="27">
        <v>549</v>
      </c>
      <c r="L96" s="27">
        <v>1194</v>
      </c>
      <c r="M96" s="27">
        <v>381</v>
      </c>
      <c r="N96" s="27">
        <v>481</v>
      </c>
      <c r="O96" s="27">
        <v>594</v>
      </c>
      <c r="P96" s="27">
        <v>521</v>
      </c>
      <c r="Q96" s="27">
        <v>461</v>
      </c>
      <c r="R96" s="27">
        <v>753</v>
      </c>
      <c r="S96" s="27">
        <v>869</v>
      </c>
      <c r="T96" s="27">
        <v>512</v>
      </c>
      <c r="U96" s="27">
        <v>835</v>
      </c>
      <c r="V96" s="27">
        <v>714</v>
      </c>
      <c r="W96" s="27">
        <v>536</v>
      </c>
      <c r="X96" s="27">
        <v>481</v>
      </c>
      <c r="Y96" s="27"/>
      <c r="Z96" s="19" t="s">
        <v>510</v>
      </c>
      <c r="AA96" s="27" t="b">
        <f t="shared" si="52"/>
        <v>1</v>
      </c>
      <c r="AB96"/>
      <c r="AC96" s="19" t="s">
        <v>510</v>
      </c>
      <c r="AD96" s="27">
        <v>106200</v>
      </c>
      <c r="AE96" s="27">
        <v>157600</v>
      </c>
      <c r="AF96" s="32">
        <v>67.3</v>
      </c>
      <c r="AG96" s="32">
        <v>3.8</v>
      </c>
      <c r="AH96" s="27">
        <v>111000</v>
      </c>
      <c r="AI96" s="27">
        <v>157200</v>
      </c>
      <c r="AJ96" s="32">
        <v>70.599999999999994</v>
      </c>
      <c r="AK96" s="32">
        <v>3.9</v>
      </c>
      <c r="AL96" s="27">
        <v>117300</v>
      </c>
      <c r="AM96" s="27">
        <v>162400</v>
      </c>
      <c r="AN96" s="32">
        <v>72.2</v>
      </c>
      <c r="AO96" s="32">
        <v>3.8</v>
      </c>
      <c r="AP96"/>
      <c r="AQ96"/>
      <c r="AR96"/>
      <c r="AS96"/>
      <c r="AT96" s="30">
        <f t="shared" si="49"/>
        <v>3.6846846846846845E-3</v>
      </c>
      <c r="AU96" s="30">
        <f t="shared" si="50"/>
        <v>5.4954954954954957E-3</v>
      </c>
      <c r="AV96" s="30">
        <f t="shared" si="51"/>
        <v>3.6036036036036037E-3</v>
      </c>
      <c r="AW96" s="30">
        <f t="shared" si="37"/>
        <v>5.1321398124467175E-3</v>
      </c>
      <c r="AX96" s="30">
        <f t="shared" si="38"/>
        <v>3.2821824381926682E-3</v>
      </c>
      <c r="AY96" s="30">
        <f t="shared" si="39"/>
        <v>3.4782608695652175E-3</v>
      </c>
      <c r="AZ96" s="30">
        <f t="shared" si="61"/>
        <v>3.8618925831202045E-3</v>
      </c>
      <c r="BA96" s="30">
        <f t="shared" si="62"/>
        <v>7.0247229326513214E-3</v>
      </c>
      <c r="BB96" s="30">
        <f t="shared" si="63"/>
        <v>4.5098039215686276E-3</v>
      </c>
      <c r="BC96" s="30">
        <f t="shared" si="64"/>
        <v>4.6803069053708438E-3</v>
      </c>
      <c r="BD96" s="30">
        <f t="shared" si="65"/>
        <v>1.0179028132992327E-2</v>
      </c>
      <c r="BE96" s="30">
        <f t="shared" si="66"/>
        <v>3.248081841432225E-3</v>
      </c>
      <c r="BF96" s="30">
        <f t="shared" si="67"/>
        <v>4.1005967604433079E-3</v>
      </c>
      <c r="BG96" s="30">
        <f t="shared" si="68"/>
        <v>5.0639386189258312E-3</v>
      </c>
      <c r="BH96" s="30">
        <f t="shared" si="69"/>
        <v>4.4416027280477412E-3</v>
      </c>
      <c r="BI96" s="30">
        <f t="shared" si="53"/>
        <v>2.8386699507389162E-3</v>
      </c>
      <c r="BJ96" s="30">
        <f t="shared" si="54"/>
        <v>4.6366995073891621E-3</v>
      </c>
      <c r="BK96" s="30">
        <f t="shared" si="55"/>
        <v>5.3509852216748772E-3</v>
      </c>
      <c r="BL96" s="30">
        <f t="shared" si="56"/>
        <v>3.1527093596059115E-3</v>
      </c>
      <c r="BM96" s="30">
        <f t="shared" si="57"/>
        <v>5.1416256157635464E-3</v>
      </c>
      <c r="BN96" s="30">
        <f t="shared" si="58"/>
        <v>4.3965517241379313E-3</v>
      </c>
      <c r="BO96" s="30">
        <f t="shared" si="59"/>
        <v>3.3004926108374383E-3</v>
      </c>
      <c r="BP96" s="30">
        <f t="shared" si="60"/>
        <v>2.9618226600985221E-3</v>
      </c>
    </row>
    <row r="97" spans="1:68" ht="15" x14ac:dyDescent="0.25">
      <c r="A97" s="19" t="s">
        <v>511</v>
      </c>
      <c r="B97" s="27">
        <v>566</v>
      </c>
      <c r="C97" s="27">
        <v>868</v>
      </c>
      <c r="D97" s="27">
        <v>1173</v>
      </c>
      <c r="E97" s="27">
        <v>1025</v>
      </c>
      <c r="F97" s="27">
        <v>662</v>
      </c>
      <c r="G97" s="27">
        <v>860</v>
      </c>
      <c r="H97" s="27">
        <v>928</v>
      </c>
      <c r="I97" s="27">
        <v>1484</v>
      </c>
      <c r="J97" s="27">
        <v>1463</v>
      </c>
      <c r="K97" s="27">
        <v>2077</v>
      </c>
      <c r="L97" s="27">
        <v>1787</v>
      </c>
      <c r="M97" s="27">
        <v>993</v>
      </c>
      <c r="N97" s="27">
        <v>1160</v>
      </c>
      <c r="O97" s="27">
        <v>1092</v>
      </c>
      <c r="P97" s="27">
        <v>1263</v>
      </c>
      <c r="Q97" s="27">
        <v>885</v>
      </c>
      <c r="R97" s="27">
        <v>1122</v>
      </c>
      <c r="S97" s="27">
        <v>1150</v>
      </c>
      <c r="T97" s="27">
        <v>1321</v>
      </c>
      <c r="U97" s="27">
        <v>1454</v>
      </c>
      <c r="V97" s="27">
        <v>1490</v>
      </c>
      <c r="W97" s="27">
        <v>1251</v>
      </c>
      <c r="X97" s="27">
        <v>955</v>
      </c>
      <c r="Y97" s="27"/>
      <c r="Z97" s="19" t="s">
        <v>511</v>
      </c>
      <c r="AA97" s="27" t="b">
        <f t="shared" si="52"/>
        <v>1</v>
      </c>
      <c r="AB97"/>
      <c r="AC97" s="19" t="s">
        <v>511</v>
      </c>
      <c r="AD97" s="27">
        <v>105900</v>
      </c>
      <c r="AE97" s="27">
        <v>143100</v>
      </c>
      <c r="AF97" s="32">
        <v>74</v>
      </c>
      <c r="AG97" s="32">
        <v>3.5</v>
      </c>
      <c r="AH97" s="27">
        <v>103500</v>
      </c>
      <c r="AI97" s="27">
        <v>144300</v>
      </c>
      <c r="AJ97" s="32">
        <v>71.7</v>
      </c>
      <c r="AK97" s="32">
        <v>3.6</v>
      </c>
      <c r="AL97" s="27">
        <v>114400</v>
      </c>
      <c r="AM97" s="27">
        <v>151400</v>
      </c>
      <c r="AN97" s="32">
        <v>75.599999999999994</v>
      </c>
      <c r="AO97" s="32">
        <v>3.5</v>
      </c>
      <c r="AP97"/>
      <c r="AQ97"/>
      <c r="AR97"/>
      <c r="AS97"/>
      <c r="AT97" s="30">
        <f t="shared" si="49"/>
        <v>5.4685990338164247E-3</v>
      </c>
      <c r="AU97" s="30">
        <f t="shared" si="50"/>
        <v>8.3864734299516908E-3</v>
      </c>
      <c r="AV97" s="30">
        <f t="shared" si="51"/>
        <v>1.1333333333333334E-2</v>
      </c>
      <c r="AW97" s="30">
        <f t="shared" si="37"/>
        <v>8.95979020979021E-3</v>
      </c>
      <c r="AX97" s="30">
        <f t="shared" si="38"/>
        <v>5.7867132867132865E-3</v>
      </c>
      <c r="AY97" s="30">
        <f t="shared" si="39"/>
        <v>7.5174825174825176E-3</v>
      </c>
      <c r="AZ97" s="30">
        <f t="shared" si="61"/>
        <v>8.1118881118881127E-3</v>
      </c>
      <c r="BA97" s="30">
        <f t="shared" si="62"/>
        <v>1.2972027972027973E-2</v>
      </c>
      <c r="BB97" s="30">
        <f t="shared" si="63"/>
        <v>1.2788461538461538E-2</v>
      </c>
      <c r="BC97" s="30">
        <f t="shared" si="64"/>
        <v>1.8155594405594406E-2</v>
      </c>
      <c r="BD97" s="30">
        <f t="shared" si="65"/>
        <v>1.5620629370629371E-2</v>
      </c>
      <c r="BE97" s="30">
        <f t="shared" si="66"/>
        <v>8.6800699300699294E-3</v>
      </c>
      <c r="BF97" s="30">
        <f t="shared" si="67"/>
        <v>1.013986013986014E-2</v>
      </c>
      <c r="BG97" s="30">
        <f t="shared" si="68"/>
        <v>9.5454545454545462E-3</v>
      </c>
      <c r="BH97" s="30">
        <f t="shared" si="69"/>
        <v>1.104020979020979E-2</v>
      </c>
      <c r="BI97" s="30">
        <f t="shared" si="53"/>
        <v>5.8454425363276092E-3</v>
      </c>
      <c r="BJ97" s="30">
        <f t="shared" si="54"/>
        <v>7.4108322324966973E-3</v>
      </c>
      <c r="BK97" s="30">
        <f t="shared" si="55"/>
        <v>7.5957727873183622E-3</v>
      </c>
      <c r="BL97" s="30">
        <f t="shared" si="56"/>
        <v>8.7252311756935274E-3</v>
      </c>
      <c r="BM97" s="30">
        <f t="shared" si="57"/>
        <v>9.6036988110964339E-3</v>
      </c>
      <c r="BN97" s="30">
        <f t="shared" si="58"/>
        <v>9.8414795244385726E-3</v>
      </c>
      <c r="BO97" s="30">
        <f t="shared" si="59"/>
        <v>8.2628797886393664E-3</v>
      </c>
      <c r="BP97" s="30">
        <f t="shared" si="60"/>
        <v>6.3077939233817703E-3</v>
      </c>
    </row>
    <row r="98" spans="1:68" ht="15" x14ac:dyDescent="0.25">
      <c r="A98" s="19" t="s">
        <v>512</v>
      </c>
      <c r="B98" s="27">
        <v>465</v>
      </c>
      <c r="C98" s="27">
        <v>600</v>
      </c>
      <c r="D98" s="27">
        <v>652</v>
      </c>
      <c r="E98" s="27">
        <v>673</v>
      </c>
      <c r="F98" s="27">
        <v>368</v>
      </c>
      <c r="G98" s="27">
        <v>577</v>
      </c>
      <c r="H98" s="27">
        <v>524</v>
      </c>
      <c r="I98" s="27">
        <v>634</v>
      </c>
      <c r="J98" s="27">
        <v>857</v>
      </c>
      <c r="K98" s="27">
        <v>791</v>
      </c>
      <c r="L98" s="27">
        <v>763</v>
      </c>
      <c r="M98" s="27">
        <v>564</v>
      </c>
      <c r="N98" s="27">
        <v>412</v>
      </c>
      <c r="O98" s="27">
        <v>736</v>
      </c>
      <c r="P98" s="27">
        <v>523</v>
      </c>
      <c r="Q98" s="27">
        <v>552</v>
      </c>
      <c r="R98" s="27">
        <v>574</v>
      </c>
      <c r="S98" s="27">
        <v>543</v>
      </c>
      <c r="T98" s="27">
        <v>790</v>
      </c>
      <c r="U98" s="27">
        <v>843</v>
      </c>
      <c r="V98" s="27">
        <v>954</v>
      </c>
      <c r="W98" s="27">
        <v>947</v>
      </c>
      <c r="X98" s="27">
        <v>625</v>
      </c>
      <c r="Y98" s="27"/>
      <c r="Z98" s="19" t="s">
        <v>512</v>
      </c>
      <c r="AA98" s="27" t="b">
        <f t="shared" si="52"/>
        <v>1</v>
      </c>
      <c r="AB98"/>
      <c r="AC98" s="19" t="s">
        <v>512</v>
      </c>
      <c r="AD98" s="27">
        <v>78400</v>
      </c>
      <c r="AE98" s="27">
        <v>117700</v>
      </c>
      <c r="AF98" s="32">
        <v>66.599999999999994</v>
      </c>
      <c r="AG98" s="32">
        <v>4</v>
      </c>
      <c r="AH98" s="27">
        <v>78000</v>
      </c>
      <c r="AI98" s="27">
        <v>116200</v>
      </c>
      <c r="AJ98" s="32">
        <v>67.2</v>
      </c>
      <c r="AK98" s="32">
        <v>3.9</v>
      </c>
      <c r="AL98" s="27">
        <v>82200</v>
      </c>
      <c r="AM98" s="27">
        <v>119300</v>
      </c>
      <c r="AN98" s="32">
        <v>68.900000000000006</v>
      </c>
      <c r="AO98" s="32">
        <v>3.6</v>
      </c>
      <c r="AP98"/>
      <c r="AQ98"/>
      <c r="AR98"/>
      <c r="AS98"/>
      <c r="AT98" s="30">
        <f t="shared" si="49"/>
        <v>5.9615384615384617E-3</v>
      </c>
      <c r="AU98" s="30">
        <f t="shared" si="50"/>
        <v>7.6923076923076927E-3</v>
      </c>
      <c r="AV98" s="30">
        <f t="shared" si="51"/>
        <v>8.3589743589743588E-3</v>
      </c>
      <c r="AW98" s="30">
        <f t="shared" si="37"/>
        <v>8.1873479318734788E-3</v>
      </c>
      <c r="AX98" s="30">
        <f t="shared" si="38"/>
        <v>4.4768856447688563E-3</v>
      </c>
      <c r="AY98" s="30">
        <f t="shared" si="39"/>
        <v>7.0194647201946474E-3</v>
      </c>
      <c r="AZ98" s="30">
        <f t="shared" si="61"/>
        <v>6.374695863746959E-3</v>
      </c>
      <c r="BA98" s="30">
        <f t="shared" si="62"/>
        <v>7.7128953771289539E-3</v>
      </c>
      <c r="BB98" s="30">
        <f t="shared" si="63"/>
        <v>1.0425790754257907E-2</v>
      </c>
      <c r="BC98" s="30">
        <f t="shared" si="64"/>
        <v>9.62287104622871E-3</v>
      </c>
      <c r="BD98" s="30">
        <f t="shared" si="65"/>
        <v>9.2822384428223846E-3</v>
      </c>
      <c r="BE98" s="30">
        <f t="shared" si="66"/>
        <v>6.8613138686131388E-3</v>
      </c>
      <c r="BF98" s="30">
        <f t="shared" si="67"/>
        <v>5.0121654501216542E-3</v>
      </c>
      <c r="BG98" s="30">
        <f t="shared" si="68"/>
        <v>8.9537712895377125E-3</v>
      </c>
      <c r="BH98" s="30">
        <f t="shared" si="69"/>
        <v>6.3625304136253041E-3</v>
      </c>
      <c r="BI98" s="30">
        <f t="shared" si="53"/>
        <v>4.6269907795473599E-3</v>
      </c>
      <c r="BJ98" s="30">
        <f t="shared" si="54"/>
        <v>4.8113998323554069E-3</v>
      </c>
      <c r="BK98" s="30">
        <f t="shared" si="55"/>
        <v>4.5515507124895219E-3</v>
      </c>
      <c r="BL98" s="30">
        <f t="shared" si="56"/>
        <v>6.6219614417435037E-3</v>
      </c>
      <c r="BM98" s="30">
        <f t="shared" si="57"/>
        <v>7.0662196144174348E-3</v>
      </c>
      <c r="BN98" s="30">
        <f t="shared" si="58"/>
        <v>7.9966471081307621E-3</v>
      </c>
      <c r="BO98" s="30">
        <f t="shared" si="59"/>
        <v>7.9379715004191109E-3</v>
      </c>
      <c r="BP98" s="30">
        <f t="shared" si="60"/>
        <v>5.238893545683152E-3</v>
      </c>
    </row>
    <row r="99" spans="1:68" ht="15" x14ac:dyDescent="0.25">
      <c r="A99" s="19" t="s">
        <v>513</v>
      </c>
      <c r="B99" s="27">
        <v>577</v>
      </c>
      <c r="C99" s="27">
        <v>1082</v>
      </c>
      <c r="D99" s="27">
        <v>802</v>
      </c>
      <c r="E99" s="27">
        <v>1032</v>
      </c>
      <c r="F99" s="27">
        <v>932</v>
      </c>
      <c r="G99" s="27">
        <v>861</v>
      </c>
      <c r="H99" s="27">
        <v>757</v>
      </c>
      <c r="I99" s="27">
        <v>1243</v>
      </c>
      <c r="J99" s="27">
        <v>2032</v>
      </c>
      <c r="K99" s="27">
        <v>1318</v>
      </c>
      <c r="L99" s="27">
        <v>1864</v>
      </c>
      <c r="M99" s="27">
        <v>1283</v>
      </c>
      <c r="N99" s="27">
        <v>978</v>
      </c>
      <c r="O99" s="27">
        <v>1136</v>
      </c>
      <c r="P99" s="27">
        <v>869</v>
      </c>
      <c r="Q99" s="27">
        <v>993</v>
      </c>
      <c r="R99" s="27">
        <v>1264</v>
      </c>
      <c r="S99" s="27">
        <v>1054</v>
      </c>
      <c r="T99" s="27">
        <v>1447</v>
      </c>
      <c r="U99" s="27">
        <v>1502</v>
      </c>
      <c r="V99" s="27">
        <v>1544</v>
      </c>
      <c r="W99" s="27">
        <v>1439</v>
      </c>
      <c r="X99" s="27">
        <v>1019</v>
      </c>
      <c r="Y99" s="27"/>
      <c r="Z99" s="19" t="s">
        <v>513</v>
      </c>
      <c r="AA99" s="27" t="b">
        <f t="shared" si="52"/>
        <v>1</v>
      </c>
      <c r="AB99"/>
      <c r="AC99" s="19" t="s">
        <v>513</v>
      </c>
      <c r="AD99" s="27">
        <v>172500</v>
      </c>
      <c r="AE99" s="27">
        <v>209900</v>
      </c>
      <c r="AF99" s="32">
        <v>82.2</v>
      </c>
      <c r="AG99" s="32">
        <v>3.1</v>
      </c>
      <c r="AH99" s="27">
        <v>170900</v>
      </c>
      <c r="AI99" s="27">
        <v>210600</v>
      </c>
      <c r="AJ99" s="32">
        <v>81.099999999999994</v>
      </c>
      <c r="AK99" s="32">
        <v>3.4</v>
      </c>
      <c r="AL99" s="27">
        <v>177000</v>
      </c>
      <c r="AM99" s="27">
        <v>216900</v>
      </c>
      <c r="AN99" s="32">
        <v>81.599999999999994</v>
      </c>
      <c r="AO99" s="32">
        <v>3.3</v>
      </c>
      <c r="AP99"/>
      <c r="AQ99"/>
      <c r="AR99"/>
      <c r="AS99"/>
      <c r="AT99" s="30">
        <f t="shared" si="49"/>
        <v>3.3762434172030426E-3</v>
      </c>
      <c r="AU99" s="30">
        <f t="shared" si="50"/>
        <v>6.3311878291398482E-3</v>
      </c>
      <c r="AV99" s="30">
        <f t="shared" si="51"/>
        <v>4.692802808660035E-3</v>
      </c>
      <c r="AW99" s="30">
        <f t="shared" ref="AW99:AW130" si="70">E99/$AL99</f>
        <v>5.8305084745762714E-3</v>
      </c>
      <c r="AX99" s="30">
        <f t="shared" ref="AX99:AX130" si="71">F99/$AL99</f>
        <v>5.2655367231638417E-3</v>
      </c>
      <c r="AY99" s="30">
        <f t="shared" ref="AY99:AY130" si="72">G99/$AL99</f>
        <v>4.8644067796610171E-3</v>
      </c>
      <c r="AZ99" s="30">
        <f t="shared" si="61"/>
        <v>4.2768361581920905E-3</v>
      </c>
      <c r="BA99" s="30">
        <f t="shared" si="62"/>
        <v>7.022598870056497E-3</v>
      </c>
      <c r="BB99" s="30">
        <f t="shared" si="63"/>
        <v>1.1480225988700564E-2</v>
      </c>
      <c r="BC99" s="30">
        <f t="shared" si="64"/>
        <v>7.4463276836158193E-3</v>
      </c>
      <c r="BD99" s="30">
        <f t="shared" si="65"/>
        <v>1.0531073446327683E-2</v>
      </c>
      <c r="BE99" s="30">
        <f t="shared" si="66"/>
        <v>7.2485875706214693E-3</v>
      </c>
      <c r="BF99" s="30">
        <f t="shared" si="67"/>
        <v>5.5254237288135596E-3</v>
      </c>
      <c r="BG99" s="30">
        <f t="shared" si="68"/>
        <v>6.418079096045198E-3</v>
      </c>
      <c r="BH99" s="30">
        <f t="shared" si="69"/>
        <v>4.9096045197740117E-3</v>
      </c>
      <c r="BI99" s="30">
        <f t="shared" si="53"/>
        <v>4.5781466113416318E-3</v>
      </c>
      <c r="BJ99" s="30">
        <f t="shared" si="54"/>
        <v>5.82757030889811E-3</v>
      </c>
      <c r="BK99" s="30">
        <f t="shared" si="55"/>
        <v>4.8593822037805443E-3</v>
      </c>
      <c r="BL99" s="30">
        <f t="shared" si="56"/>
        <v>6.6712770862148458E-3</v>
      </c>
      <c r="BM99" s="30">
        <f t="shared" si="57"/>
        <v>6.9248501613646844E-3</v>
      </c>
      <c r="BN99" s="30">
        <f t="shared" si="58"/>
        <v>7.1184877823881974E-3</v>
      </c>
      <c r="BO99" s="30">
        <f t="shared" si="59"/>
        <v>6.6343937298294145E-3</v>
      </c>
      <c r="BP99" s="30">
        <f t="shared" si="60"/>
        <v>4.698017519594283E-3</v>
      </c>
    </row>
    <row r="100" spans="1:68" ht="15" x14ac:dyDescent="0.25">
      <c r="A100" s="19" t="s">
        <v>514</v>
      </c>
      <c r="B100" s="27">
        <v>516</v>
      </c>
      <c r="C100" s="27">
        <v>611</v>
      </c>
      <c r="D100" s="27">
        <v>638</v>
      </c>
      <c r="E100" s="27">
        <v>588</v>
      </c>
      <c r="F100" s="27">
        <v>569</v>
      </c>
      <c r="G100" s="27">
        <v>572</v>
      </c>
      <c r="H100" s="27">
        <v>653</v>
      </c>
      <c r="I100" s="27">
        <v>830</v>
      </c>
      <c r="J100" s="27">
        <v>1053</v>
      </c>
      <c r="K100" s="27">
        <v>716</v>
      </c>
      <c r="L100" s="27">
        <v>833</v>
      </c>
      <c r="M100" s="27">
        <v>579</v>
      </c>
      <c r="N100" s="27">
        <v>545</v>
      </c>
      <c r="O100" s="27">
        <v>769</v>
      </c>
      <c r="P100" s="27">
        <v>531</v>
      </c>
      <c r="Q100" s="27">
        <v>588</v>
      </c>
      <c r="R100" s="27">
        <v>1250</v>
      </c>
      <c r="S100" s="27">
        <v>765</v>
      </c>
      <c r="T100" s="27">
        <v>915</v>
      </c>
      <c r="U100" s="27">
        <v>922</v>
      </c>
      <c r="V100" s="27">
        <v>911</v>
      </c>
      <c r="W100" s="27">
        <v>959</v>
      </c>
      <c r="X100" s="27">
        <v>648</v>
      </c>
      <c r="Y100" s="27"/>
      <c r="Z100" s="19" t="s">
        <v>514</v>
      </c>
      <c r="AA100" s="27" t="b">
        <f t="shared" si="52"/>
        <v>1</v>
      </c>
      <c r="AB100"/>
      <c r="AC100" s="19" t="s">
        <v>514</v>
      </c>
      <c r="AD100" s="27">
        <v>140200</v>
      </c>
      <c r="AE100" s="27">
        <v>187200</v>
      </c>
      <c r="AF100" s="32">
        <v>74.900000000000006</v>
      </c>
      <c r="AG100" s="32">
        <v>3.8</v>
      </c>
      <c r="AH100" s="27">
        <v>142200</v>
      </c>
      <c r="AI100" s="27">
        <v>187600</v>
      </c>
      <c r="AJ100" s="32">
        <v>75.8</v>
      </c>
      <c r="AK100" s="32">
        <v>3.8</v>
      </c>
      <c r="AL100" s="27">
        <v>146600</v>
      </c>
      <c r="AM100" s="27">
        <v>194500</v>
      </c>
      <c r="AN100" s="32">
        <v>75.400000000000006</v>
      </c>
      <c r="AO100" s="32">
        <v>3.6</v>
      </c>
      <c r="AP100"/>
      <c r="AQ100"/>
      <c r="AR100"/>
      <c r="AS100"/>
      <c r="AT100" s="30">
        <f t="shared" si="49"/>
        <v>3.6286919831223629E-3</v>
      </c>
      <c r="AU100" s="30">
        <f t="shared" si="50"/>
        <v>4.29676511954993E-3</v>
      </c>
      <c r="AV100" s="30">
        <f t="shared" si="51"/>
        <v>4.4866385372714489E-3</v>
      </c>
      <c r="AW100" s="30">
        <f t="shared" si="70"/>
        <v>4.0109140518417461E-3</v>
      </c>
      <c r="AX100" s="30">
        <f t="shared" si="71"/>
        <v>3.8813096862210096E-3</v>
      </c>
      <c r="AY100" s="30">
        <f t="shared" si="72"/>
        <v>3.9017735334242838E-3</v>
      </c>
      <c r="AZ100" s="30">
        <f t="shared" si="61"/>
        <v>4.4542974079126874E-3</v>
      </c>
      <c r="BA100" s="30">
        <f t="shared" si="62"/>
        <v>5.6616643929058661E-3</v>
      </c>
      <c r="BB100" s="30">
        <f t="shared" si="63"/>
        <v>7.1828103683492499E-3</v>
      </c>
      <c r="BC100" s="30">
        <f t="shared" si="64"/>
        <v>4.8840381991814459E-3</v>
      </c>
      <c r="BD100" s="30">
        <f t="shared" si="65"/>
        <v>5.6821282401091407E-3</v>
      </c>
      <c r="BE100" s="30">
        <f t="shared" si="66"/>
        <v>3.949522510231924E-3</v>
      </c>
      <c r="BF100" s="30">
        <f t="shared" si="67"/>
        <v>3.7175989085948156E-3</v>
      </c>
      <c r="BG100" s="30">
        <f t="shared" si="68"/>
        <v>5.2455661664392904E-3</v>
      </c>
      <c r="BH100" s="30">
        <f t="shared" si="69"/>
        <v>3.622100954979536E-3</v>
      </c>
      <c r="BI100" s="30">
        <f t="shared" si="53"/>
        <v>3.0231362467866324E-3</v>
      </c>
      <c r="BJ100" s="30">
        <f t="shared" si="54"/>
        <v>6.4267352185089976E-3</v>
      </c>
      <c r="BK100" s="30">
        <f t="shared" si="55"/>
        <v>3.9331619537275068E-3</v>
      </c>
      <c r="BL100" s="30">
        <f t="shared" si="56"/>
        <v>4.7043701799485858E-3</v>
      </c>
      <c r="BM100" s="30">
        <f t="shared" si="57"/>
        <v>4.7403598971722362E-3</v>
      </c>
      <c r="BN100" s="30">
        <f t="shared" si="58"/>
        <v>4.6838046272493572E-3</v>
      </c>
      <c r="BO100" s="30">
        <f t="shared" si="59"/>
        <v>4.9305912596401026E-3</v>
      </c>
      <c r="BP100" s="30">
        <f t="shared" si="60"/>
        <v>3.3316195372750644E-3</v>
      </c>
    </row>
    <row r="101" spans="1:68" ht="15" x14ac:dyDescent="0.25">
      <c r="A101" s="19" t="s">
        <v>515</v>
      </c>
      <c r="B101" s="27">
        <v>856</v>
      </c>
      <c r="C101" s="27">
        <v>1712</v>
      </c>
      <c r="D101" s="27">
        <v>1629</v>
      </c>
      <c r="E101" s="27">
        <v>1924</v>
      </c>
      <c r="F101" s="27">
        <v>946</v>
      </c>
      <c r="G101" s="27">
        <v>2208</v>
      </c>
      <c r="H101" s="27">
        <v>2448</v>
      </c>
      <c r="I101" s="27">
        <v>2977</v>
      </c>
      <c r="J101" s="27">
        <v>3172</v>
      </c>
      <c r="K101" s="27">
        <v>2537</v>
      </c>
      <c r="L101" s="27">
        <v>2269</v>
      </c>
      <c r="M101" s="27">
        <v>3388</v>
      </c>
      <c r="N101" s="27">
        <v>2169</v>
      </c>
      <c r="O101" s="27">
        <v>3740</v>
      </c>
      <c r="P101" s="27">
        <v>5422</v>
      </c>
      <c r="Q101" s="27">
        <v>4355</v>
      </c>
      <c r="R101" s="27">
        <v>3713</v>
      </c>
      <c r="S101" s="27">
        <v>2226</v>
      </c>
      <c r="T101" s="27">
        <v>2470</v>
      </c>
      <c r="U101" s="27">
        <v>1785</v>
      </c>
      <c r="V101" s="27">
        <v>1943</v>
      </c>
      <c r="W101" s="27">
        <v>1535</v>
      </c>
      <c r="X101" s="27">
        <v>1181</v>
      </c>
      <c r="Y101" s="27"/>
      <c r="Z101" s="19" t="s">
        <v>515</v>
      </c>
      <c r="AA101" s="27" t="b">
        <f t="shared" si="52"/>
        <v>1</v>
      </c>
      <c r="AB101"/>
      <c r="AC101" s="19" t="s">
        <v>515</v>
      </c>
      <c r="AD101" s="27">
        <v>104900</v>
      </c>
      <c r="AE101" s="27">
        <v>160700</v>
      </c>
      <c r="AF101" s="32">
        <v>65.3</v>
      </c>
      <c r="AG101" s="32">
        <v>3.6</v>
      </c>
      <c r="AH101" s="27">
        <v>101000</v>
      </c>
      <c r="AI101" s="27">
        <v>160500</v>
      </c>
      <c r="AJ101" s="32">
        <v>63</v>
      </c>
      <c r="AK101" s="32">
        <v>3.6</v>
      </c>
      <c r="AL101" s="27">
        <v>109500</v>
      </c>
      <c r="AM101" s="27">
        <v>162300</v>
      </c>
      <c r="AN101" s="32">
        <v>67.5</v>
      </c>
      <c r="AO101" s="32">
        <v>3.5</v>
      </c>
      <c r="AP101"/>
      <c r="AQ101"/>
      <c r="AR101"/>
      <c r="AS101"/>
      <c r="AT101" s="30">
        <f t="shared" si="49"/>
        <v>8.4752475247524758E-3</v>
      </c>
      <c r="AU101" s="30">
        <f t="shared" si="50"/>
        <v>1.6950495049504952E-2</v>
      </c>
      <c r="AV101" s="30">
        <f t="shared" si="51"/>
        <v>1.6128712871287129E-2</v>
      </c>
      <c r="AW101" s="30">
        <f t="shared" si="70"/>
        <v>1.7570776255707764E-2</v>
      </c>
      <c r="AX101" s="30">
        <f t="shared" si="71"/>
        <v>8.6392694063926936E-3</v>
      </c>
      <c r="AY101" s="30">
        <f t="shared" si="72"/>
        <v>2.0164383561643837E-2</v>
      </c>
      <c r="AZ101" s="30">
        <f t="shared" si="61"/>
        <v>2.2356164383561646E-2</v>
      </c>
      <c r="BA101" s="30">
        <f t="shared" si="62"/>
        <v>2.7187214611872144E-2</v>
      </c>
      <c r="BB101" s="30">
        <f t="shared" si="63"/>
        <v>2.8968036529680365E-2</v>
      </c>
      <c r="BC101" s="30">
        <f t="shared" si="64"/>
        <v>2.3168949771689498E-2</v>
      </c>
      <c r="BD101" s="30">
        <f t="shared" si="65"/>
        <v>2.0721461187214612E-2</v>
      </c>
      <c r="BE101" s="30">
        <f t="shared" si="66"/>
        <v>3.0940639269406392E-2</v>
      </c>
      <c r="BF101" s="30">
        <f t="shared" si="67"/>
        <v>1.9808219178082193E-2</v>
      </c>
      <c r="BG101" s="30">
        <f t="shared" si="68"/>
        <v>3.415525114155251E-2</v>
      </c>
      <c r="BH101" s="30">
        <f t="shared" si="69"/>
        <v>4.9515981735159816E-2</v>
      </c>
      <c r="BI101" s="30">
        <f t="shared" si="53"/>
        <v>2.6833025261860752E-2</v>
      </c>
      <c r="BJ101" s="30">
        <f t="shared" si="54"/>
        <v>2.2877387553912509E-2</v>
      </c>
      <c r="BK101" s="30">
        <f t="shared" si="55"/>
        <v>1.3715341959334566E-2</v>
      </c>
      <c r="BL101" s="30">
        <f t="shared" si="56"/>
        <v>1.5218730745532963E-2</v>
      </c>
      <c r="BM101" s="30">
        <f t="shared" si="57"/>
        <v>1.0998151571164511E-2</v>
      </c>
      <c r="BN101" s="30">
        <f t="shared" si="58"/>
        <v>1.1971657424522488E-2</v>
      </c>
      <c r="BO101" s="30">
        <f t="shared" si="59"/>
        <v>9.4577942082563152E-3</v>
      </c>
      <c r="BP101" s="30">
        <f t="shared" si="60"/>
        <v>7.2766481823783114E-3</v>
      </c>
    </row>
    <row r="102" spans="1:68" ht="15" x14ac:dyDescent="0.25">
      <c r="A102" s="19" t="s">
        <v>516</v>
      </c>
      <c r="B102" s="27">
        <v>978</v>
      </c>
      <c r="C102" s="27">
        <v>1459</v>
      </c>
      <c r="D102" s="27">
        <v>2430</v>
      </c>
      <c r="E102" s="27">
        <v>1030</v>
      </c>
      <c r="F102" s="27">
        <v>711</v>
      </c>
      <c r="G102" s="27">
        <v>712</v>
      </c>
      <c r="H102" s="27">
        <v>916</v>
      </c>
      <c r="I102" s="27">
        <v>1158</v>
      </c>
      <c r="J102" s="27">
        <v>1160</v>
      </c>
      <c r="K102" s="27">
        <v>1440</v>
      </c>
      <c r="L102" s="27">
        <v>1994</v>
      </c>
      <c r="M102" s="27">
        <v>1625</v>
      </c>
      <c r="N102" s="27">
        <v>1228</v>
      </c>
      <c r="O102" s="27">
        <v>1334</v>
      </c>
      <c r="P102" s="27">
        <v>1149</v>
      </c>
      <c r="Q102" s="27">
        <v>1294</v>
      </c>
      <c r="R102" s="27">
        <v>1361</v>
      </c>
      <c r="S102" s="27">
        <v>1013</v>
      </c>
      <c r="T102" s="27">
        <v>1542</v>
      </c>
      <c r="U102" s="27">
        <v>1658</v>
      </c>
      <c r="V102" s="27">
        <v>1555</v>
      </c>
      <c r="W102" s="27">
        <v>1565</v>
      </c>
      <c r="X102" s="27">
        <v>1244</v>
      </c>
      <c r="Y102" s="27"/>
      <c r="Z102" s="19" t="s">
        <v>516</v>
      </c>
      <c r="AA102" s="27" t="b">
        <f t="shared" si="52"/>
        <v>1</v>
      </c>
      <c r="AB102"/>
      <c r="AC102" s="19" t="s">
        <v>516</v>
      </c>
      <c r="AD102" s="27">
        <v>158300</v>
      </c>
      <c r="AE102" s="27">
        <v>207300</v>
      </c>
      <c r="AF102" s="32">
        <v>76.3</v>
      </c>
      <c r="AG102" s="32">
        <v>3.9</v>
      </c>
      <c r="AH102" s="27">
        <v>162000</v>
      </c>
      <c r="AI102" s="27">
        <v>210600</v>
      </c>
      <c r="AJ102" s="32">
        <v>76.900000000000006</v>
      </c>
      <c r="AK102" s="32">
        <v>3.6</v>
      </c>
      <c r="AL102" s="27">
        <v>164200</v>
      </c>
      <c r="AM102" s="27">
        <v>219200</v>
      </c>
      <c r="AN102" s="32">
        <v>74.900000000000006</v>
      </c>
      <c r="AO102" s="32">
        <v>3.4</v>
      </c>
      <c r="AP102"/>
      <c r="AQ102"/>
      <c r="AR102"/>
      <c r="AS102"/>
      <c r="AT102" s="30">
        <f t="shared" si="49"/>
        <v>6.0370370370370369E-3</v>
      </c>
      <c r="AU102" s="30">
        <f t="shared" si="50"/>
        <v>9.0061728395061727E-3</v>
      </c>
      <c r="AV102" s="30">
        <f t="shared" si="51"/>
        <v>1.4999999999999999E-2</v>
      </c>
      <c r="AW102" s="30">
        <f t="shared" si="70"/>
        <v>6.2728380024360533E-3</v>
      </c>
      <c r="AX102" s="30">
        <f t="shared" si="71"/>
        <v>4.3300852618757615E-3</v>
      </c>
      <c r="AY102" s="30">
        <f t="shared" si="72"/>
        <v>4.3361753958587089E-3</v>
      </c>
      <c r="AZ102" s="30">
        <f t="shared" si="61"/>
        <v>5.5785627283800243E-3</v>
      </c>
      <c r="BA102" s="30">
        <f t="shared" si="62"/>
        <v>7.0523751522533493E-3</v>
      </c>
      <c r="BB102" s="30">
        <f t="shared" si="63"/>
        <v>7.064555420219245E-3</v>
      </c>
      <c r="BC102" s="30">
        <f t="shared" si="64"/>
        <v>8.7697929354445796E-3</v>
      </c>
      <c r="BD102" s="30">
        <f t="shared" si="65"/>
        <v>1.2143727161997565E-2</v>
      </c>
      <c r="BE102" s="30">
        <f t="shared" si="66"/>
        <v>9.8964677222898902E-3</v>
      </c>
      <c r="BF102" s="30">
        <f t="shared" si="67"/>
        <v>7.4786845310596834E-3</v>
      </c>
      <c r="BG102" s="30">
        <f t="shared" si="68"/>
        <v>8.1242387332521315E-3</v>
      </c>
      <c r="BH102" s="30">
        <f t="shared" si="69"/>
        <v>6.997563946406821E-3</v>
      </c>
      <c r="BI102" s="30">
        <f t="shared" si="53"/>
        <v>5.9032846715328467E-3</v>
      </c>
      <c r="BJ102" s="30">
        <f t="shared" si="54"/>
        <v>6.2089416058394159E-3</v>
      </c>
      <c r="BK102" s="30">
        <f t="shared" si="55"/>
        <v>4.6213503649635036E-3</v>
      </c>
      <c r="BL102" s="30">
        <f t="shared" si="56"/>
        <v>7.0346715328467157E-3</v>
      </c>
      <c r="BM102" s="30">
        <f t="shared" si="57"/>
        <v>7.5638686131386862E-3</v>
      </c>
      <c r="BN102" s="30">
        <f t="shared" si="58"/>
        <v>7.0939781021897809E-3</v>
      </c>
      <c r="BO102" s="30">
        <f t="shared" si="59"/>
        <v>7.1395985401459857E-3</v>
      </c>
      <c r="BP102" s="30">
        <f t="shared" si="60"/>
        <v>5.675182481751825E-3</v>
      </c>
    </row>
    <row r="103" spans="1:68" ht="15" x14ac:dyDescent="0.25">
      <c r="A103" s="19" t="s">
        <v>517</v>
      </c>
      <c r="B103" s="27">
        <v>791</v>
      </c>
      <c r="C103" s="27">
        <v>953</v>
      </c>
      <c r="D103" s="27">
        <v>1054</v>
      </c>
      <c r="E103" s="27">
        <v>1268</v>
      </c>
      <c r="F103" s="27">
        <v>731</v>
      </c>
      <c r="G103" s="27">
        <v>1001</v>
      </c>
      <c r="H103" s="27">
        <v>1333</v>
      </c>
      <c r="I103" s="27">
        <v>1285</v>
      </c>
      <c r="J103" s="27">
        <v>1630</v>
      </c>
      <c r="K103" s="27">
        <v>1266</v>
      </c>
      <c r="L103" s="27">
        <v>2121</v>
      </c>
      <c r="M103" s="27">
        <v>973</v>
      </c>
      <c r="N103" s="27">
        <v>1024</v>
      </c>
      <c r="O103" s="27">
        <v>1348</v>
      </c>
      <c r="P103" s="27">
        <v>1337</v>
      </c>
      <c r="Q103" s="27">
        <v>1277</v>
      </c>
      <c r="R103" s="27">
        <v>1099</v>
      </c>
      <c r="S103" s="27">
        <v>1122</v>
      </c>
      <c r="T103" s="27">
        <v>1727</v>
      </c>
      <c r="U103" s="27">
        <v>1536</v>
      </c>
      <c r="V103" s="27">
        <v>1340</v>
      </c>
      <c r="W103" s="27">
        <v>1385</v>
      </c>
      <c r="X103" s="27">
        <v>1121</v>
      </c>
      <c r="Y103" s="27"/>
      <c r="Z103" s="19" t="s">
        <v>517</v>
      </c>
      <c r="AA103" s="27" t="b">
        <f t="shared" si="52"/>
        <v>1</v>
      </c>
      <c r="AB103"/>
      <c r="AC103" s="19" t="s">
        <v>517</v>
      </c>
      <c r="AD103" s="27">
        <v>120300</v>
      </c>
      <c r="AE103" s="27">
        <v>172400</v>
      </c>
      <c r="AF103" s="32">
        <v>69.8</v>
      </c>
      <c r="AG103" s="32">
        <v>3.8</v>
      </c>
      <c r="AH103" s="27">
        <v>119800</v>
      </c>
      <c r="AI103" s="27">
        <v>174200</v>
      </c>
      <c r="AJ103" s="32">
        <v>68.8</v>
      </c>
      <c r="AK103" s="32">
        <v>3.5</v>
      </c>
      <c r="AL103" s="27">
        <v>129400</v>
      </c>
      <c r="AM103" s="27">
        <v>185600</v>
      </c>
      <c r="AN103" s="32">
        <v>69.7</v>
      </c>
      <c r="AO103" s="32">
        <v>3.5</v>
      </c>
      <c r="AP103"/>
      <c r="AQ103"/>
      <c r="AR103"/>
      <c r="AS103"/>
      <c r="AT103" s="30">
        <f t="shared" si="49"/>
        <v>6.6026711185308848E-3</v>
      </c>
      <c r="AU103" s="30">
        <f t="shared" si="50"/>
        <v>7.9549248747913196E-3</v>
      </c>
      <c r="AV103" s="30">
        <f t="shared" si="51"/>
        <v>8.7979966611018371E-3</v>
      </c>
      <c r="AW103" s="30">
        <f t="shared" si="70"/>
        <v>9.7990726429675427E-3</v>
      </c>
      <c r="AX103" s="30">
        <f t="shared" si="71"/>
        <v>5.6491499227202474E-3</v>
      </c>
      <c r="AY103" s="30">
        <f t="shared" si="72"/>
        <v>7.7357032457496134E-3</v>
      </c>
      <c r="AZ103" s="30">
        <f t="shared" si="61"/>
        <v>1.0301391035548686E-2</v>
      </c>
      <c r="BA103" s="30">
        <f t="shared" si="62"/>
        <v>9.9304482225656878E-3</v>
      </c>
      <c r="BB103" s="30">
        <f t="shared" si="63"/>
        <v>1.259659969088099E-2</v>
      </c>
      <c r="BC103" s="30">
        <f t="shared" si="64"/>
        <v>9.783616692426585E-3</v>
      </c>
      <c r="BD103" s="30">
        <f t="shared" si="65"/>
        <v>1.6391035548686244E-2</v>
      </c>
      <c r="BE103" s="30">
        <f t="shared" si="66"/>
        <v>7.5193199381761982E-3</v>
      </c>
      <c r="BF103" s="30">
        <f t="shared" si="67"/>
        <v>7.9134466769706334E-3</v>
      </c>
      <c r="BG103" s="30">
        <f t="shared" si="68"/>
        <v>1.0417310664605873E-2</v>
      </c>
      <c r="BH103" s="30">
        <f t="shared" si="69"/>
        <v>1.0332302936630603E-2</v>
      </c>
      <c r="BI103" s="30">
        <f t="shared" si="53"/>
        <v>6.880387931034483E-3</v>
      </c>
      <c r="BJ103" s="30">
        <f t="shared" si="54"/>
        <v>5.9213362068965521E-3</v>
      </c>
      <c r="BK103" s="30">
        <f t="shared" si="55"/>
        <v>6.0452586206896555E-3</v>
      </c>
      <c r="BL103" s="30">
        <f t="shared" si="56"/>
        <v>9.3049568965517249E-3</v>
      </c>
      <c r="BM103" s="30">
        <f t="shared" si="57"/>
        <v>8.2758620689655175E-3</v>
      </c>
      <c r="BN103" s="30">
        <f t="shared" si="58"/>
        <v>7.2198275862068962E-3</v>
      </c>
      <c r="BO103" s="30">
        <f t="shared" si="59"/>
        <v>7.4622844827586209E-3</v>
      </c>
      <c r="BP103" s="30">
        <f t="shared" si="60"/>
        <v>6.0398706896551725E-3</v>
      </c>
    </row>
    <row r="104" spans="1:68" ht="15" x14ac:dyDescent="0.25">
      <c r="A104" s="19" t="s">
        <v>518</v>
      </c>
      <c r="B104" s="27">
        <v>415</v>
      </c>
      <c r="C104" s="27">
        <v>848</v>
      </c>
      <c r="D104" s="27">
        <v>860</v>
      </c>
      <c r="E104" s="27">
        <v>933</v>
      </c>
      <c r="F104" s="27">
        <v>510</v>
      </c>
      <c r="G104" s="27">
        <v>714</v>
      </c>
      <c r="H104" s="27">
        <v>871</v>
      </c>
      <c r="I104" s="27">
        <v>1151</v>
      </c>
      <c r="J104" s="27">
        <v>1649</v>
      </c>
      <c r="K104" s="27">
        <v>1282</v>
      </c>
      <c r="L104" s="27">
        <v>859</v>
      </c>
      <c r="M104" s="27">
        <v>937</v>
      </c>
      <c r="N104" s="27">
        <v>677</v>
      </c>
      <c r="O104" s="27">
        <v>751</v>
      </c>
      <c r="P104" s="27">
        <v>802</v>
      </c>
      <c r="Q104" s="27">
        <v>679</v>
      </c>
      <c r="R104" s="27">
        <v>909</v>
      </c>
      <c r="S104" s="27">
        <v>692</v>
      </c>
      <c r="T104" s="27">
        <v>1041</v>
      </c>
      <c r="U104" s="27">
        <v>942</v>
      </c>
      <c r="V104" s="27">
        <v>1191</v>
      </c>
      <c r="W104" s="27">
        <v>977</v>
      </c>
      <c r="X104" s="27">
        <v>869</v>
      </c>
      <c r="Y104" s="27"/>
      <c r="Z104" s="19" t="s">
        <v>518</v>
      </c>
      <c r="AA104" s="27" t="b">
        <f t="shared" si="52"/>
        <v>1</v>
      </c>
      <c r="AB104"/>
      <c r="AC104" s="19" t="s">
        <v>518</v>
      </c>
      <c r="AD104" s="27">
        <v>173900</v>
      </c>
      <c r="AE104" s="27">
        <v>212000</v>
      </c>
      <c r="AF104" s="32">
        <v>82</v>
      </c>
      <c r="AG104" s="32">
        <v>3.4</v>
      </c>
      <c r="AH104" s="27">
        <v>169200</v>
      </c>
      <c r="AI104" s="27">
        <v>211900</v>
      </c>
      <c r="AJ104" s="32">
        <v>79.900000000000006</v>
      </c>
      <c r="AK104" s="32">
        <v>3.7</v>
      </c>
      <c r="AL104" s="27">
        <v>177800</v>
      </c>
      <c r="AM104" s="27">
        <v>218100</v>
      </c>
      <c r="AN104" s="32">
        <v>81.599999999999994</v>
      </c>
      <c r="AO104" s="32">
        <v>3.4</v>
      </c>
      <c r="AP104"/>
      <c r="AQ104"/>
      <c r="AR104"/>
      <c r="AS104"/>
      <c r="AT104" s="30">
        <f t="shared" si="49"/>
        <v>2.4527186761229315E-3</v>
      </c>
      <c r="AU104" s="30">
        <f t="shared" si="50"/>
        <v>5.0118203309692669E-3</v>
      </c>
      <c r="AV104" s="30">
        <f t="shared" si="51"/>
        <v>5.0827423167848704E-3</v>
      </c>
      <c r="AW104" s="30">
        <f t="shared" si="70"/>
        <v>5.2474690663667041E-3</v>
      </c>
      <c r="AX104" s="30">
        <f t="shared" si="71"/>
        <v>2.8683914510686166E-3</v>
      </c>
      <c r="AY104" s="30">
        <f t="shared" si="72"/>
        <v>4.0157480314960631E-3</v>
      </c>
      <c r="AZ104" s="30">
        <f t="shared" si="61"/>
        <v>4.8987626546681661E-3</v>
      </c>
      <c r="BA104" s="30">
        <f t="shared" si="62"/>
        <v>6.4735658042744653E-3</v>
      </c>
      <c r="BB104" s="30">
        <f t="shared" si="63"/>
        <v>9.2744656917885266E-3</v>
      </c>
      <c r="BC104" s="30">
        <f t="shared" si="64"/>
        <v>7.2103487064116983E-3</v>
      </c>
      <c r="BD104" s="30">
        <f t="shared" si="65"/>
        <v>4.8312710911136104E-3</v>
      </c>
      <c r="BE104" s="30">
        <f t="shared" si="66"/>
        <v>5.2699662542182229E-3</v>
      </c>
      <c r="BF104" s="30">
        <f t="shared" si="67"/>
        <v>3.8076490438695163E-3</v>
      </c>
      <c r="BG104" s="30">
        <f t="shared" si="68"/>
        <v>4.2238470191226099E-3</v>
      </c>
      <c r="BH104" s="30">
        <f t="shared" si="69"/>
        <v>4.510686164229471E-3</v>
      </c>
      <c r="BI104" s="30">
        <f t="shared" si="53"/>
        <v>3.1132508023842273E-3</v>
      </c>
      <c r="BJ104" s="30">
        <f t="shared" si="54"/>
        <v>4.1678129298486936E-3</v>
      </c>
      <c r="BK104" s="30">
        <f t="shared" si="55"/>
        <v>3.1728564878496105E-3</v>
      </c>
      <c r="BL104" s="30">
        <f t="shared" si="56"/>
        <v>4.7730398899587349E-3</v>
      </c>
      <c r="BM104" s="30">
        <f t="shared" si="57"/>
        <v>4.3191196698762037E-3</v>
      </c>
      <c r="BN104" s="30">
        <f t="shared" si="58"/>
        <v>5.4607977991746907E-3</v>
      </c>
      <c r="BO104" s="30">
        <f t="shared" si="59"/>
        <v>4.4795965153599264E-3</v>
      </c>
      <c r="BP104" s="30">
        <f t="shared" si="60"/>
        <v>3.9844108207244379E-3</v>
      </c>
    </row>
    <row r="105" spans="1:68" ht="15" x14ac:dyDescent="0.25">
      <c r="A105" s="19" t="s">
        <v>519</v>
      </c>
      <c r="B105" s="27">
        <v>1383</v>
      </c>
      <c r="C105" s="27">
        <v>1911</v>
      </c>
      <c r="D105" s="27">
        <v>2449</v>
      </c>
      <c r="E105" s="27">
        <v>2187</v>
      </c>
      <c r="F105" s="27">
        <v>1489</v>
      </c>
      <c r="G105" s="27">
        <v>2089</v>
      </c>
      <c r="H105" s="27">
        <v>2369</v>
      </c>
      <c r="I105" s="27">
        <v>2327</v>
      </c>
      <c r="J105" s="27">
        <v>3169</v>
      </c>
      <c r="K105" s="27">
        <v>2658</v>
      </c>
      <c r="L105" s="27">
        <v>3219</v>
      </c>
      <c r="M105" s="27">
        <v>2413</v>
      </c>
      <c r="N105" s="27">
        <v>2041</v>
      </c>
      <c r="O105" s="27">
        <v>2167</v>
      </c>
      <c r="P105" s="27">
        <v>2602</v>
      </c>
      <c r="Q105" s="27">
        <v>2791</v>
      </c>
      <c r="R105" s="27">
        <v>3778</v>
      </c>
      <c r="S105" s="27">
        <v>9314</v>
      </c>
      <c r="T105" s="27">
        <v>6690</v>
      </c>
      <c r="U105" s="27">
        <v>3690</v>
      </c>
      <c r="V105" s="27">
        <v>3148</v>
      </c>
      <c r="W105" s="27">
        <v>3467</v>
      </c>
      <c r="X105" s="27">
        <v>2403</v>
      </c>
      <c r="Y105" s="27"/>
      <c r="Z105" s="19" t="s">
        <v>519</v>
      </c>
      <c r="AA105" s="27" t="b">
        <f t="shared" si="52"/>
        <v>1</v>
      </c>
      <c r="AB105"/>
      <c r="AC105" s="19" t="s">
        <v>519</v>
      </c>
      <c r="AD105" s="27">
        <v>130900</v>
      </c>
      <c r="AE105" s="27">
        <v>187500</v>
      </c>
      <c r="AF105" s="32">
        <v>69.8</v>
      </c>
      <c r="AG105" s="32">
        <v>4</v>
      </c>
      <c r="AH105" s="27">
        <v>126300</v>
      </c>
      <c r="AI105" s="27">
        <v>189000</v>
      </c>
      <c r="AJ105" s="32">
        <v>66.8</v>
      </c>
      <c r="AK105" s="32">
        <v>4.0999999999999996</v>
      </c>
      <c r="AL105" s="27">
        <v>141000</v>
      </c>
      <c r="AM105" s="27">
        <v>203500</v>
      </c>
      <c r="AN105" s="32">
        <v>69.3</v>
      </c>
      <c r="AO105" s="32">
        <v>3.6</v>
      </c>
      <c r="AP105"/>
      <c r="AQ105"/>
      <c r="AR105"/>
      <c r="AS105"/>
      <c r="AT105" s="30">
        <f t="shared" si="49"/>
        <v>1.0950118764845605E-2</v>
      </c>
      <c r="AU105" s="30">
        <f t="shared" si="50"/>
        <v>1.5130641330166271E-2</v>
      </c>
      <c r="AV105" s="30">
        <f t="shared" si="51"/>
        <v>1.9390340459224071E-2</v>
      </c>
      <c r="AW105" s="30">
        <f t="shared" si="70"/>
        <v>1.551063829787234E-2</v>
      </c>
      <c r="AX105" s="30">
        <f t="shared" si="71"/>
        <v>1.0560283687943262E-2</v>
      </c>
      <c r="AY105" s="30">
        <f t="shared" si="72"/>
        <v>1.4815602836879433E-2</v>
      </c>
      <c r="AZ105" s="30">
        <f t="shared" si="61"/>
        <v>1.680141843971631E-2</v>
      </c>
      <c r="BA105" s="30">
        <f t="shared" si="62"/>
        <v>1.6503546099290781E-2</v>
      </c>
      <c r="BB105" s="30">
        <f t="shared" si="63"/>
        <v>2.2475177304964539E-2</v>
      </c>
      <c r="BC105" s="30">
        <f t="shared" si="64"/>
        <v>1.8851063829787233E-2</v>
      </c>
      <c r="BD105" s="30">
        <f t="shared" si="65"/>
        <v>2.2829787234042553E-2</v>
      </c>
      <c r="BE105" s="30">
        <f t="shared" si="66"/>
        <v>1.7113475177304965E-2</v>
      </c>
      <c r="BF105" s="30">
        <f t="shared" si="67"/>
        <v>1.4475177304964539E-2</v>
      </c>
      <c r="BG105" s="30">
        <f t="shared" si="68"/>
        <v>1.5368794326241135E-2</v>
      </c>
      <c r="BH105" s="30">
        <f t="shared" si="69"/>
        <v>1.8453900709219859E-2</v>
      </c>
      <c r="BI105" s="30">
        <f t="shared" si="53"/>
        <v>1.3714987714987715E-2</v>
      </c>
      <c r="BJ105" s="30">
        <f t="shared" si="54"/>
        <v>1.8565110565110565E-2</v>
      </c>
      <c r="BK105" s="30">
        <f t="shared" si="55"/>
        <v>4.5769041769041771E-2</v>
      </c>
      <c r="BL105" s="30">
        <f t="shared" si="56"/>
        <v>3.2874692874692878E-2</v>
      </c>
      <c r="BM105" s="30">
        <f t="shared" si="57"/>
        <v>1.8132678132678132E-2</v>
      </c>
      <c r="BN105" s="30">
        <f t="shared" si="58"/>
        <v>1.546928746928747E-2</v>
      </c>
      <c r="BO105" s="30">
        <f t="shared" si="59"/>
        <v>1.7036855036855036E-2</v>
      </c>
      <c r="BP105" s="30">
        <f t="shared" si="60"/>
        <v>1.1808353808353808E-2</v>
      </c>
    </row>
    <row r="106" spans="1:68" ht="15" x14ac:dyDescent="0.25">
      <c r="A106" s="19" t="s">
        <v>520</v>
      </c>
      <c r="B106" s="27">
        <v>595</v>
      </c>
      <c r="C106" s="27">
        <v>654</v>
      </c>
      <c r="D106" s="27">
        <v>500</v>
      </c>
      <c r="E106" s="27">
        <v>439</v>
      </c>
      <c r="F106" s="27">
        <v>445</v>
      </c>
      <c r="G106" s="27">
        <v>503</v>
      </c>
      <c r="H106" s="27">
        <v>669</v>
      </c>
      <c r="I106" s="27">
        <v>871</v>
      </c>
      <c r="J106" s="27">
        <v>746</v>
      </c>
      <c r="K106" s="27">
        <v>644</v>
      </c>
      <c r="L106" s="27">
        <v>949</v>
      </c>
      <c r="M106" s="27">
        <v>787</v>
      </c>
      <c r="N106" s="27">
        <v>457</v>
      </c>
      <c r="O106" s="27">
        <v>1203</v>
      </c>
      <c r="P106" s="27">
        <v>1404</v>
      </c>
      <c r="Q106" s="27">
        <v>828</v>
      </c>
      <c r="R106" s="27">
        <v>804</v>
      </c>
      <c r="S106" s="27">
        <v>829</v>
      </c>
      <c r="T106" s="27">
        <v>1188</v>
      </c>
      <c r="U106" s="27">
        <v>1506</v>
      </c>
      <c r="V106" s="27">
        <v>1009</v>
      </c>
      <c r="W106" s="27">
        <v>1409</v>
      </c>
      <c r="X106" s="27">
        <v>1154</v>
      </c>
      <c r="Y106" s="27"/>
      <c r="Z106" s="19" t="s">
        <v>520</v>
      </c>
      <c r="AA106" s="27" t="b">
        <f t="shared" si="52"/>
        <v>1</v>
      </c>
      <c r="AB106"/>
      <c r="AC106" s="19" t="s">
        <v>520</v>
      </c>
      <c r="AD106" s="27">
        <v>79800</v>
      </c>
      <c r="AE106" s="27">
        <v>111700</v>
      </c>
      <c r="AF106" s="32">
        <v>71.400000000000006</v>
      </c>
      <c r="AG106" s="32">
        <v>3.7</v>
      </c>
      <c r="AH106" s="27">
        <v>81900</v>
      </c>
      <c r="AI106" s="27">
        <v>114800</v>
      </c>
      <c r="AJ106" s="32">
        <v>71.3</v>
      </c>
      <c r="AK106" s="32">
        <v>3.6</v>
      </c>
      <c r="AL106" s="27">
        <v>87300</v>
      </c>
      <c r="AM106" s="27">
        <v>118600</v>
      </c>
      <c r="AN106" s="32">
        <v>73.599999999999994</v>
      </c>
      <c r="AO106" s="32">
        <v>3.6</v>
      </c>
      <c r="AP106"/>
      <c r="AQ106"/>
      <c r="AR106"/>
      <c r="AS106"/>
      <c r="AT106" s="30">
        <f t="shared" si="49"/>
        <v>7.2649572649572652E-3</v>
      </c>
      <c r="AU106" s="30">
        <f t="shared" si="50"/>
        <v>7.9853479853479858E-3</v>
      </c>
      <c r="AV106" s="30">
        <f t="shared" si="51"/>
        <v>6.105006105006105E-3</v>
      </c>
      <c r="AW106" s="30">
        <f t="shared" si="70"/>
        <v>5.0286368843069874E-3</v>
      </c>
      <c r="AX106" s="30">
        <f t="shared" si="71"/>
        <v>5.0973654066437573E-3</v>
      </c>
      <c r="AY106" s="30">
        <f t="shared" si="72"/>
        <v>5.7617411225658645E-3</v>
      </c>
      <c r="AZ106" s="30">
        <f t="shared" si="61"/>
        <v>7.6632302405498284E-3</v>
      </c>
      <c r="BA106" s="30">
        <f t="shared" si="62"/>
        <v>9.9770904925544097E-3</v>
      </c>
      <c r="BB106" s="30">
        <f t="shared" si="63"/>
        <v>8.5452462772050396E-3</v>
      </c>
      <c r="BC106" s="30">
        <f t="shared" si="64"/>
        <v>7.3768613974799545E-3</v>
      </c>
      <c r="BD106" s="30">
        <f t="shared" si="65"/>
        <v>1.0870561282932416E-2</v>
      </c>
      <c r="BE106" s="30">
        <f t="shared" si="66"/>
        <v>9.0148911798396333E-3</v>
      </c>
      <c r="BF106" s="30">
        <f t="shared" si="67"/>
        <v>5.234822451317297E-3</v>
      </c>
      <c r="BG106" s="30">
        <f t="shared" si="68"/>
        <v>1.3780068728522337E-2</v>
      </c>
      <c r="BH106" s="30">
        <f t="shared" si="69"/>
        <v>1.6082474226804123E-2</v>
      </c>
      <c r="BI106" s="30">
        <f t="shared" si="53"/>
        <v>6.981450252951096E-3</v>
      </c>
      <c r="BJ106" s="30">
        <f t="shared" si="54"/>
        <v>6.7790893760539626E-3</v>
      </c>
      <c r="BK106" s="30">
        <f t="shared" si="55"/>
        <v>6.9898819561551436E-3</v>
      </c>
      <c r="BL106" s="30">
        <f t="shared" si="56"/>
        <v>1.0016863406408094E-2</v>
      </c>
      <c r="BM106" s="30">
        <f t="shared" si="57"/>
        <v>1.2698145025295109E-2</v>
      </c>
      <c r="BN106" s="30">
        <f t="shared" si="58"/>
        <v>8.5075885328836417E-3</v>
      </c>
      <c r="BO106" s="30">
        <f t="shared" si="59"/>
        <v>1.188026981450253E-2</v>
      </c>
      <c r="BP106" s="30">
        <f t="shared" si="60"/>
        <v>9.730185497470489E-3</v>
      </c>
    </row>
    <row r="107" spans="1:68" ht="15" x14ac:dyDescent="0.25">
      <c r="A107" s="19" t="s">
        <v>521</v>
      </c>
      <c r="B107" s="27">
        <v>796</v>
      </c>
      <c r="C107" s="27">
        <v>879</v>
      </c>
      <c r="D107" s="27">
        <v>1023</v>
      </c>
      <c r="E107" s="27">
        <v>998</v>
      </c>
      <c r="F107" s="27">
        <v>909</v>
      </c>
      <c r="G107" s="27">
        <v>1050</v>
      </c>
      <c r="H107" s="27">
        <v>926</v>
      </c>
      <c r="I107" s="27">
        <v>1263</v>
      </c>
      <c r="J107" s="27">
        <v>1287</v>
      </c>
      <c r="K107" s="27">
        <v>959</v>
      </c>
      <c r="L107" s="27">
        <v>1379</v>
      </c>
      <c r="M107" s="27">
        <v>1251</v>
      </c>
      <c r="N107" s="27">
        <v>839</v>
      </c>
      <c r="O107" s="27">
        <v>1056</v>
      </c>
      <c r="P107" s="27">
        <v>1007</v>
      </c>
      <c r="Q107" s="27">
        <v>1086</v>
      </c>
      <c r="R107" s="27">
        <v>1288</v>
      </c>
      <c r="S107" s="27">
        <v>1750</v>
      </c>
      <c r="T107" s="27">
        <v>1637</v>
      </c>
      <c r="U107" s="27">
        <v>1582</v>
      </c>
      <c r="V107" s="27">
        <v>1537</v>
      </c>
      <c r="W107" s="27">
        <v>1561</v>
      </c>
      <c r="X107" s="27">
        <v>1426</v>
      </c>
      <c r="Y107" s="27"/>
      <c r="Z107" s="19" t="s">
        <v>521</v>
      </c>
      <c r="AA107" s="27" t="b">
        <f t="shared" si="52"/>
        <v>1</v>
      </c>
      <c r="AB107"/>
      <c r="AC107" s="19" t="s">
        <v>521</v>
      </c>
      <c r="AD107" s="27">
        <v>160300</v>
      </c>
      <c r="AE107" s="27">
        <v>225500</v>
      </c>
      <c r="AF107" s="32">
        <v>71.099999999999994</v>
      </c>
      <c r="AG107" s="32">
        <v>3.9</v>
      </c>
      <c r="AH107" s="27">
        <v>168400</v>
      </c>
      <c r="AI107" s="27">
        <v>227700</v>
      </c>
      <c r="AJ107" s="32">
        <v>73.900000000000006</v>
      </c>
      <c r="AK107" s="32">
        <v>3.6</v>
      </c>
      <c r="AL107" s="27">
        <v>180600</v>
      </c>
      <c r="AM107" s="27">
        <v>235600</v>
      </c>
      <c r="AN107" s="32">
        <v>76.599999999999994</v>
      </c>
      <c r="AO107" s="32">
        <v>3.7</v>
      </c>
      <c r="AP107"/>
      <c r="AQ107"/>
      <c r="AR107"/>
      <c r="AS107"/>
      <c r="AT107" s="30">
        <f t="shared" si="49"/>
        <v>4.7268408551068885E-3</v>
      </c>
      <c r="AU107" s="30">
        <f t="shared" si="50"/>
        <v>5.2197149643705464E-3</v>
      </c>
      <c r="AV107" s="30">
        <f t="shared" si="51"/>
        <v>6.0748218527315913E-3</v>
      </c>
      <c r="AW107" s="30">
        <f t="shared" si="70"/>
        <v>5.5260243632336654E-3</v>
      </c>
      <c r="AX107" s="30">
        <f t="shared" si="71"/>
        <v>5.0332225913621263E-3</v>
      </c>
      <c r="AY107" s="30">
        <f t="shared" si="72"/>
        <v>5.8139534883720929E-3</v>
      </c>
      <c r="AZ107" s="30">
        <f t="shared" si="61"/>
        <v>5.1273532668881508E-3</v>
      </c>
      <c r="BA107" s="30">
        <f t="shared" si="62"/>
        <v>6.9933554817275751E-3</v>
      </c>
      <c r="BB107" s="30">
        <f t="shared" si="63"/>
        <v>7.12624584717608E-3</v>
      </c>
      <c r="BC107" s="30">
        <f t="shared" si="64"/>
        <v>5.3100775193798445E-3</v>
      </c>
      <c r="BD107" s="30">
        <f t="shared" si="65"/>
        <v>7.6356589147286826E-3</v>
      </c>
      <c r="BE107" s="30">
        <f t="shared" si="66"/>
        <v>6.9269102990033226E-3</v>
      </c>
      <c r="BF107" s="30">
        <f t="shared" si="67"/>
        <v>4.6456256921373201E-3</v>
      </c>
      <c r="BG107" s="30">
        <f t="shared" si="68"/>
        <v>5.8471760797342192E-3</v>
      </c>
      <c r="BH107" s="30">
        <f t="shared" si="69"/>
        <v>5.5758582502768552E-3</v>
      </c>
      <c r="BI107" s="30">
        <f t="shared" si="53"/>
        <v>4.6095076400679115E-3</v>
      </c>
      <c r="BJ107" s="30">
        <f t="shared" si="54"/>
        <v>5.4668930390492356E-3</v>
      </c>
      <c r="BK107" s="30">
        <f t="shared" si="55"/>
        <v>7.427843803056027E-3</v>
      </c>
      <c r="BL107" s="30">
        <f t="shared" si="56"/>
        <v>6.948217317487267E-3</v>
      </c>
      <c r="BM107" s="30">
        <f t="shared" si="57"/>
        <v>6.7147707979626483E-3</v>
      </c>
      <c r="BN107" s="30">
        <f t="shared" si="58"/>
        <v>6.5237691001697792E-3</v>
      </c>
      <c r="BO107" s="30">
        <f t="shared" si="59"/>
        <v>6.625636672325976E-3</v>
      </c>
      <c r="BP107" s="30">
        <f t="shared" si="60"/>
        <v>6.0526315789473685E-3</v>
      </c>
    </row>
    <row r="108" spans="1:68" ht="15" x14ac:dyDescent="0.25">
      <c r="A108" s="19" t="s">
        <v>522</v>
      </c>
      <c r="B108" s="27">
        <v>474</v>
      </c>
      <c r="C108" s="27">
        <v>575</v>
      </c>
      <c r="D108" s="27">
        <v>635</v>
      </c>
      <c r="E108" s="27">
        <v>514</v>
      </c>
      <c r="F108" s="27">
        <v>481</v>
      </c>
      <c r="G108" s="27">
        <v>606</v>
      </c>
      <c r="H108" s="27">
        <v>774</v>
      </c>
      <c r="I108" s="27">
        <v>924</v>
      </c>
      <c r="J108" s="27">
        <v>880</v>
      </c>
      <c r="K108" s="27">
        <v>1037</v>
      </c>
      <c r="L108" s="27">
        <v>1142</v>
      </c>
      <c r="M108" s="27">
        <v>563</v>
      </c>
      <c r="N108" s="27">
        <v>569</v>
      </c>
      <c r="O108" s="27">
        <v>704</v>
      </c>
      <c r="P108" s="27">
        <v>710</v>
      </c>
      <c r="Q108" s="27">
        <v>840</v>
      </c>
      <c r="R108" s="27">
        <v>896</v>
      </c>
      <c r="S108" s="27">
        <v>1032</v>
      </c>
      <c r="T108" s="27">
        <v>1006</v>
      </c>
      <c r="U108" s="27">
        <v>1170</v>
      </c>
      <c r="V108" s="27">
        <v>867</v>
      </c>
      <c r="W108" s="27">
        <v>1187</v>
      </c>
      <c r="X108" s="27">
        <v>711</v>
      </c>
      <c r="Y108" s="27"/>
      <c r="Z108" s="19" t="s">
        <v>522</v>
      </c>
      <c r="AA108" s="27" t="b">
        <f t="shared" si="52"/>
        <v>1</v>
      </c>
      <c r="AB108"/>
      <c r="AC108" s="19" t="s">
        <v>522</v>
      </c>
      <c r="AD108" s="27">
        <v>111900</v>
      </c>
      <c r="AE108" s="27">
        <v>145900</v>
      </c>
      <c r="AF108" s="32">
        <v>76.7</v>
      </c>
      <c r="AG108" s="32">
        <v>3.7</v>
      </c>
      <c r="AH108" s="27">
        <v>111200</v>
      </c>
      <c r="AI108" s="27">
        <v>145000</v>
      </c>
      <c r="AJ108" s="32">
        <v>76.7</v>
      </c>
      <c r="AK108" s="32">
        <v>3.4</v>
      </c>
      <c r="AL108" s="27">
        <v>114100</v>
      </c>
      <c r="AM108" s="27">
        <v>145000</v>
      </c>
      <c r="AN108" s="32">
        <v>78.7</v>
      </c>
      <c r="AO108" s="32">
        <v>3.6</v>
      </c>
      <c r="AP108"/>
      <c r="AQ108"/>
      <c r="AR108"/>
      <c r="AS108"/>
      <c r="AT108" s="30">
        <f t="shared" si="49"/>
        <v>4.2625899280575542E-3</v>
      </c>
      <c r="AU108" s="30">
        <f t="shared" si="50"/>
        <v>5.1708633093525179E-3</v>
      </c>
      <c r="AV108" s="30">
        <f t="shared" si="51"/>
        <v>5.7104316546762587E-3</v>
      </c>
      <c r="AW108" s="30">
        <f t="shared" si="70"/>
        <v>4.5048203330411915E-3</v>
      </c>
      <c r="AX108" s="30">
        <f t="shared" si="71"/>
        <v>4.2156003505696756E-3</v>
      </c>
      <c r="AY108" s="30">
        <f t="shared" si="72"/>
        <v>5.311130587204207E-3</v>
      </c>
      <c r="AZ108" s="30">
        <f t="shared" si="61"/>
        <v>6.7835232252410164E-3</v>
      </c>
      <c r="BA108" s="30">
        <f t="shared" si="62"/>
        <v>8.0981595092024534E-3</v>
      </c>
      <c r="BB108" s="30">
        <f t="shared" si="63"/>
        <v>7.7125328659070989E-3</v>
      </c>
      <c r="BC108" s="30">
        <f t="shared" si="64"/>
        <v>9.0885188431200706E-3</v>
      </c>
      <c r="BD108" s="30">
        <f t="shared" si="65"/>
        <v>1.0008764241893077E-2</v>
      </c>
      <c r="BE108" s="30">
        <f t="shared" si="66"/>
        <v>4.934268185801928E-3</v>
      </c>
      <c r="BF108" s="30">
        <f t="shared" si="67"/>
        <v>4.9868536371603855E-3</v>
      </c>
      <c r="BG108" s="30">
        <f t="shared" si="68"/>
        <v>6.1700262927256791E-3</v>
      </c>
      <c r="BH108" s="30">
        <f t="shared" si="69"/>
        <v>6.2226117440841366E-3</v>
      </c>
      <c r="BI108" s="30">
        <f t="shared" si="53"/>
        <v>5.7931034482758617E-3</v>
      </c>
      <c r="BJ108" s="30">
        <f t="shared" si="54"/>
        <v>6.1793103448275861E-3</v>
      </c>
      <c r="BK108" s="30">
        <f t="shared" si="55"/>
        <v>7.1172413793103451E-3</v>
      </c>
      <c r="BL108" s="30">
        <f t="shared" si="56"/>
        <v>6.9379310344827583E-3</v>
      </c>
      <c r="BM108" s="30">
        <f t="shared" si="57"/>
        <v>8.0689655172413791E-3</v>
      </c>
      <c r="BN108" s="30">
        <f t="shared" si="58"/>
        <v>5.9793103448275865E-3</v>
      </c>
      <c r="BO108" s="30">
        <f t="shared" si="59"/>
        <v>8.1862068965517249E-3</v>
      </c>
      <c r="BP108" s="30">
        <f t="shared" si="60"/>
        <v>4.9034482758620688E-3</v>
      </c>
    </row>
    <row r="109" spans="1:68" ht="15" x14ac:dyDescent="0.25">
      <c r="A109" s="19" t="s">
        <v>523</v>
      </c>
      <c r="B109" s="27">
        <v>574</v>
      </c>
      <c r="C109" s="27">
        <v>1013</v>
      </c>
      <c r="D109" s="27">
        <v>863</v>
      </c>
      <c r="E109" s="27">
        <v>959</v>
      </c>
      <c r="F109" s="27">
        <v>935</v>
      </c>
      <c r="G109" s="27">
        <v>1108</v>
      </c>
      <c r="H109" s="27">
        <v>945</v>
      </c>
      <c r="I109" s="27">
        <v>1171</v>
      </c>
      <c r="J109" s="27">
        <v>1503</v>
      </c>
      <c r="K109" s="27">
        <v>1303</v>
      </c>
      <c r="L109" s="27">
        <v>1591</v>
      </c>
      <c r="M109" s="27">
        <v>1159</v>
      </c>
      <c r="N109" s="27">
        <v>1108</v>
      </c>
      <c r="O109" s="27">
        <v>1177</v>
      </c>
      <c r="P109" s="27">
        <v>836</v>
      </c>
      <c r="Q109" s="27">
        <v>1402</v>
      </c>
      <c r="R109" s="27">
        <v>1317</v>
      </c>
      <c r="S109" s="27">
        <v>1395</v>
      </c>
      <c r="T109" s="27">
        <v>1738</v>
      </c>
      <c r="U109" s="27">
        <v>2030</v>
      </c>
      <c r="V109" s="27">
        <v>1692</v>
      </c>
      <c r="W109" s="27">
        <v>1784</v>
      </c>
      <c r="X109" s="27">
        <v>1287</v>
      </c>
      <c r="Y109" s="27"/>
      <c r="Z109" s="19" t="s">
        <v>523</v>
      </c>
      <c r="AA109" s="27" t="b">
        <f t="shared" si="52"/>
        <v>1</v>
      </c>
      <c r="AB109"/>
      <c r="AC109" s="19" t="s">
        <v>523</v>
      </c>
      <c r="AD109" s="27">
        <v>127800</v>
      </c>
      <c r="AE109" s="27">
        <v>171600</v>
      </c>
      <c r="AF109" s="32">
        <v>74.400000000000006</v>
      </c>
      <c r="AG109" s="32">
        <v>4</v>
      </c>
      <c r="AH109" s="27">
        <v>118400</v>
      </c>
      <c r="AI109" s="27">
        <v>172900</v>
      </c>
      <c r="AJ109" s="32">
        <v>68.5</v>
      </c>
      <c r="AK109" s="32">
        <v>4.4000000000000004</v>
      </c>
      <c r="AL109" s="27">
        <v>124400</v>
      </c>
      <c r="AM109" s="27">
        <v>174300</v>
      </c>
      <c r="AN109" s="32">
        <v>71.400000000000006</v>
      </c>
      <c r="AO109" s="32">
        <v>3.9</v>
      </c>
      <c r="AP109"/>
      <c r="AQ109"/>
      <c r="AR109"/>
      <c r="AS109"/>
      <c r="AT109" s="30">
        <f t="shared" si="49"/>
        <v>4.8479729729729729E-3</v>
      </c>
      <c r="AU109" s="30">
        <f t="shared" si="50"/>
        <v>8.5557432432432426E-3</v>
      </c>
      <c r="AV109" s="30">
        <f t="shared" si="51"/>
        <v>7.2888513513513515E-3</v>
      </c>
      <c r="AW109" s="30">
        <f t="shared" si="70"/>
        <v>7.7090032154340836E-3</v>
      </c>
      <c r="AX109" s="30">
        <f t="shared" si="71"/>
        <v>7.5160771704180064E-3</v>
      </c>
      <c r="AY109" s="30">
        <f t="shared" si="72"/>
        <v>8.9067524115755622E-3</v>
      </c>
      <c r="AZ109" s="30">
        <f t="shared" si="61"/>
        <v>7.5964630225080383E-3</v>
      </c>
      <c r="BA109" s="30">
        <f t="shared" si="62"/>
        <v>9.4131832797427657E-3</v>
      </c>
      <c r="BB109" s="30">
        <f t="shared" si="63"/>
        <v>1.2081993569131833E-2</v>
      </c>
      <c r="BC109" s="30">
        <f t="shared" si="64"/>
        <v>1.047427652733119E-2</v>
      </c>
      <c r="BD109" s="30">
        <f t="shared" si="65"/>
        <v>1.2789389067524116E-2</v>
      </c>
      <c r="BE109" s="30">
        <f t="shared" si="66"/>
        <v>9.3167202572347271E-3</v>
      </c>
      <c r="BF109" s="30">
        <f t="shared" si="67"/>
        <v>8.9067524115755622E-3</v>
      </c>
      <c r="BG109" s="30">
        <f t="shared" si="68"/>
        <v>9.461414790996785E-3</v>
      </c>
      <c r="BH109" s="30">
        <f t="shared" si="69"/>
        <v>6.7202572347266881E-3</v>
      </c>
      <c r="BI109" s="30">
        <f t="shared" si="53"/>
        <v>8.0436029833620189E-3</v>
      </c>
      <c r="BJ109" s="30">
        <f t="shared" si="54"/>
        <v>7.5559380378657486E-3</v>
      </c>
      <c r="BK109" s="30">
        <f t="shared" si="55"/>
        <v>8.0034423407917381E-3</v>
      </c>
      <c r="BL109" s="30">
        <f t="shared" si="56"/>
        <v>9.9713138267355141E-3</v>
      </c>
      <c r="BM109" s="30">
        <f t="shared" si="57"/>
        <v>1.1646586345381526E-2</v>
      </c>
      <c r="BN109" s="30">
        <f t="shared" si="58"/>
        <v>9.7074010327022377E-3</v>
      </c>
      <c r="BO109" s="30">
        <f t="shared" si="59"/>
        <v>1.0235226620768789E-2</v>
      </c>
      <c r="BP109" s="30">
        <f t="shared" si="60"/>
        <v>7.3838209982788295E-3</v>
      </c>
    </row>
    <row r="110" spans="1:68" ht="15" x14ac:dyDescent="0.25">
      <c r="A110" s="19" t="s">
        <v>524</v>
      </c>
      <c r="B110" s="27">
        <v>546</v>
      </c>
      <c r="C110" s="27">
        <v>918</v>
      </c>
      <c r="D110" s="27">
        <v>824</v>
      </c>
      <c r="E110" s="27">
        <v>872</v>
      </c>
      <c r="F110" s="27">
        <v>672</v>
      </c>
      <c r="G110" s="27">
        <v>623</v>
      </c>
      <c r="H110" s="27">
        <v>731</v>
      </c>
      <c r="I110" s="27">
        <v>1001</v>
      </c>
      <c r="J110" s="27">
        <v>958</v>
      </c>
      <c r="K110" s="27">
        <v>991</v>
      </c>
      <c r="L110" s="27">
        <v>1299</v>
      </c>
      <c r="M110" s="27">
        <v>965</v>
      </c>
      <c r="N110" s="27">
        <v>561</v>
      </c>
      <c r="O110" s="27">
        <v>892</v>
      </c>
      <c r="P110" s="27">
        <v>919</v>
      </c>
      <c r="Q110" s="27">
        <v>1029</v>
      </c>
      <c r="R110" s="27">
        <v>897</v>
      </c>
      <c r="S110" s="27">
        <v>1093</v>
      </c>
      <c r="T110" s="27">
        <v>1068</v>
      </c>
      <c r="U110" s="27">
        <v>1312</v>
      </c>
      <c r="V110" s="27">
        <v>1363</v>
      </c>
      <c r="W110" s="27">
        <v>1438</v>
      </c>
      <c r="X110" s="27">
        <v>1023</v>
      </c>
      <c r="Y110" s="27"/>
      <c r="Z110" s="19" t="s">
        <v>524</v>
      </c>
      <c r="AA110" s="27" t="b">
        <f t="shared" si="52"/>
        <v>1</v>
      </c>
      <c r="AB110"/>
      <c r="AC110" s="19" t="s">
        <v>524</v>
      </c>
      <c r="AD110" s="27">
        <v>160000</v>
      </c>
      <c r="AE110" s="27">
        <v>197000</v>
      </c>
      <c r="AF110" s="32">
        <v>81.2</v>
      </c>
      <c r="AG110" s="32">
        <v>3.8</v>
      </c>
      <c r="AH110" s="27">
        <v>153000</v>
      </c>
      <c r="AI110" s="27">
        <v>199600</v>
      </c>
      <c r="AJ110" s="32">
        <v>76.7</v>
      </c>
      <c r="AK110" s="32">
        <v>3.9</v>
      </c>
      <c r="AL110" s="27">
        <v>161600</v>
      </c>
      <c r="AM110" s="27">
        <v>206100</v>
      </c>
      <c r="AN110" s="32">
        <v>78.400000000000006</v>
      </c>
      <c r="AO110" s="32">
        <v>3.5</v>
      </c>
      <c r="AP110"/>
      <c r="AQ110"/>
      <c r="AR110"/>
      <c r="AS110"/>
      <c r="AT110" s="30">
        <f t="shared" si="49"/>
        <v>3.5686274509803924E-3</v>
      </c>
      <c r="AU110" s="30">
        <f t="shared" si="50"/>
        <v>6.0000000000000001E-3</v>
      </c>
      <c r="AV110" s="30">
        <f t="shared" si="51"/>
        <v>5.3856209150326797E-3</v>
      </c>
      <c r="AW110" s="30">
        <f t="shared" si="70"/>
        <v>5.3960396039603956E-3</v>
      </c>
      <c r="AX110" s="30">
        <f t="shared" si="71"/>
        <v>4.1584158415841586E-3</v>
      </c>
      <c r="AY110" s="30">
        <f t="shared" si="72"/>
        <v>3.8551980198019802E-3</v>
      </c>
      <c r="AZ110" s="30">
        <f t="shared" si="61"/>
        <v>4.5235148514851482E-3</v>
      </c>
      <c r="BA110" s="30">
        <f t="shared" si="62"/>
        <v>6.1943069306930696E-3</v>
      </c>
      <c r="BB110" s="30">
        <f t="shared" si="63"/>
        <v>5.9282178217821783E-3</v>
      </c>
      <c r="BC110" s="30">
        <f t="shared" si="64"/>
        <v>6.1324257425742577E-3</v>
      </c>
      <c r="BD110" s="30">
        <f t="shared" si="65"/>
        <v>8.0383663366336636E-3</v>
      </c>
      <c r="BE110" s="30">
        <f t="shared" si="66"/>
        <v>5.9715346534653466E-3</v>
      </c>
      <c r="BF110" s="30">
        <f t="shared" si="67"/>
        <v>3.4715346534653466E-3</v>
      </c>
      <c r="BG110" s="30">
        <f t="shared" si="68"/>
        <v>5.5198019801980195E-3</v>
      </c>
      <c r="BH110" s="30">
        <f t="shared" si="69"/>
        <v>5.6868811881188117E-3</v>
      </c>
      <c r="BI110" s="30">
        <f t="shared" si="53"/>
        <v>4.9927219796215431E-3</v>
      </c>
      <c r="BJ110" s="30">
        <f t="shared" si="54"/>
        <v>4.3522561863173215E-3</v>
      </c>
      <c r="BK110" s="30">
        <f t="shared" si="55"/>
        <v>5.3032508491023776E-3</v>
      </c>
      <c r="BL110" s="30">
        <f t="shared" si="56"/>
        <v>5.1819505094614264E-3</v>
      </c>
      <c r="BM110" s="30">
        <f t="shared" si="57"/>
        <v>6.3658418243571083E-3</v>
      </c>
      <c r="BN110" s="30">
        <f t="shared" si="58"/>
        <v>6.6132945172246481E-3</v>
      </c>
      <c r="BO110" s="30">
        <f t="shared" si="59"/>
        <v>6.9771955361475008E-3</v>
      </c>
      <c r="BP110" s="30">
        <f t="shared" si="60"/>
        <v>4.9636098981077148E-3</v>
      </c>
    </row>
    <row r="111" spans="1:68" ht="15" x14ac:dyDescent="0.25">
      <c r="A111" s="19" t="s">
        <v>525</v>
      </c>
      <c r="B111" s="27">
        <v>863</v>
      </c>
      <c r="C111" s="27">
        <v>1599</v>
      </c>
      <c r="D111" s="27">
        <v>1338</v>
      </c>
      <c r="E111" s="27">
        <v>1274</v>
      </c>
      <c r="F111" s="27">
        <v>990</v>
      </c>
      <c r="G111" s="27">
        <v>1177</v>
      </c>
      <c r="H111" s="27">
        <v>1299</v>
      </c>
      <c r="I111" s="27">
        <v>1636</v>
      </c>
      <c r="J111" s="27">
        <v>1616</v>
      </c>
      <c r="K111" s="27">
        <v>1986</v>
      </c>
      <c r="L111" s="27">
        <v>2051</v>
      </c>
      <c r="M111" s="27">
        <v>1403</v>
      </c>
      <c r="N111" s="27">
        <v>1057</v>
      </c>
      <c r="O111" s="27">
        <v>1555</v>
      </c>
      <c r="P111" s="27">
        <v>1239</v>
      </c>
      <c r="Q111" s="27">
        <v>1413</v>
      </c>
      <c r="R111" s="27">
        <v>1628</v>
      </c>
      <c r="S111" s="27">
        <v>1331</v>
      </c>
      <c r="T111" s="27">
        <v>1803</v>
      </c>
      <c r="U111" s="27">
        <v>1747</v>
      </c>
      <c r="V111" s="27">
        <v>2103</v>
      </c>
      <c r="W111" s="27">
        <v>1935</v>
      </c>
      <c r="X111" s="27">
        <v>1544</v>
      </c>
      <c r="Y111" s="27"/>
      <c r="Z111" s="19" t="s">
        <v>525</v>
      </c>
      <c r="AA111" s="27" t="b">
        <f t="shared" si="52"/>
        <v>1</v>
      </c>
      <c r="AB111"/>
      <c r="AC111" s="19" t="s">
        <v>525</v>
      </c>
      <c r="AD111" s="27">
        <v>181700</v>
      </c>
      <c r="AE111" s="27">
        <v>229600</v>
      </c>
      <c r="AF111" s="32">
        <v>79.099999999999994</v>
      </c>
      <c r="AG111" s="32">
        <v>3.6</v>
      </c>
      <c r="AH111" s="27">
        <v>179400</v>
      </c>
      <c r="AI111" s="27">
        <v>229100</v>
      </c>
      <c r="AJ111" s="32">
        <v>78.3</v>
      </c>
      <c r="AK111" s="32">
        <v>3.7</v>
      </c>
      <c r="AL111" s="27">
        <v>179800</v>
      </c>
      <c r="AM111" s="27">
        <v>230500</v>
      </c>
      <c r="AN111" s="32">
        <v>78</v>
      </c>
      <c r="AO111" s="32">
        <v>3.5</v>
      </c>
      <c r="AP111"/>
      <c r="AQ111"/>
      <c r="AR111"/>
      <c r="AS111"/>
      <c r="AT111" s="30">
        <f t="shared" si="49"/>
        <v>4.8104793756967674E-3</v>
      </c>
      <c r="AU111" s="30">
        <f t="shared" si="50"/>
        <v>8.9130434782608691E-3</v>
      </c>
      <c r="AV111" s="30">
        <f t="shared" si="51"/>
        <v>7.4581939799331105E-3</v>
      </c>
      <c r="AW111" s="30">
        <f t="shared" si="70"/>
        <v>7.0856507230255836E-3</v>
      </c>
      <c r="AX111" s="30">
        <f t="shared" si="71"/>
        <v>5.5061179087875414E-3</v>
      </c>
      <c r="AY111" s="30">
        <f t="shared" si="72"/>
        <v>6.5461624026696332E-3</v>
      </c>
      <c r="AZ111" s="30">
        <f t="shared" si="61"/>
        <v>7.2246941045606226E-3</v>
      </c>
      <c r="BA111" s="30">
        <f t="shared" si="62"/>
        <v>9.0989988876529482E-3</v>
      </c>
      <c r="BB111" s="30">
        <f t="shared" si="63"/>
        <v>8.987764182424916E-3</v>
      </c>
      <c r="BC111" s="30">
        <f t="shared" si="64"/>
        <v>1.1045606229143494E-2</v>
      </c>
      <c r="BD111" s="30">
        <f t="shared" si="65"/>
        <v>1.1407119021134594E-2</v>
      </c>
      <c r="BE111" s="30">
        <f t="shared" si="66"/>
        <v>7.8031145717463845E-3</v>
      </c>
      <c r="BF111" s="30">
        <f t="shared" si="67"/>
        <v>5.878754171301446E-3</v>
      </c>
      <c r="BG111" s="30">
        <f t="shared" si="68"/>
        <v>8.6484983314794213E-3</v>
      </c>
      <c r="BH111" s="30">
        <f t="shared" si="69"/>
        <v>6.8909899888765294E-3</v>
      </c>
      <c r="BI111" s="30">
        <f t="shared" si="53"/>
        <v>6.1301518438177877E-3</v>
      </c>
      <c r="BJ111" s="30">
        <f t="shared" si="54"/>
        <v>7.0629067245119304E-3</v>
      </c>
      <c r="BK111" s="30">
        <f t="shared" si="55"/>
        <v>5.7744034707158352E-3</v>
      </c>
      <c r="BL111" s="30">
        <f t="shared" si="56"/>
        <v>7.8221258134490244E-3</v>
      </c>
      <c r="BM111" s="30">
        <f t="shared" si="57"/>
        <v>7.5791757049891544E-3</v>
      </c>
      <c r="BN111" s="30">
        <f t="shared" si="58"/>
        <v>9.1236442516268983E-3</v>
      </c>
      <c r="BO111" s="30">
        <f t="shared" si="59"/>
        <v>8.3947939262472883E-3</v>
      </c>
      <c r="BP111" s="30">
        <f t="shared" si="60"/>
        <v>6.6984815618221262E-3</v>
      </c>
    </row>
    <row r="112" spans="1:68" ht="15" x14ac:dyDescent="0.25">
      <c r="A112" s="19" t="s">
        <v>526</v>
      </c>
      <c r="B112" s="27">
        <v>863</v>
      </c>
      <c r="C112" s="27">
        <v>1246</v>
      </c>
      <c r="D112" s="27">
        <v>1051</v>
      </c>
      <c r="E112" s="27">
        <v>1446</v>
      </c>
      <c r="F112" s="27">
        <v>915</v>
      </c>
      <c r="G112" s="27">
        <v>1066</v>
      </c>
      <c r="H112" s="27">
        <v>1236</v>
      </c>
      <c r="I112" s="27">
        <v>1183</v>
      </c>
      <c r="J112" s="27">
        <v>1739</v>
      </c>
      <c r="K112" s="27">
        <v>2064</v>
      </c>
      <c r="L112" s="27">
        <v>2239</v>
      </c>
      <c r="M112" s="27">
        <v>1376</v>
      </c>
      <c r="N112" s="27">
        <v>1141</v>
      </c>
      <c r="O112" s="27">
        <v>1335</v>
      </c>
      <c r="P112" s="27">
        <v>1064</v>
      </c>
      <c r="Q112" s="27">
        <v>1294</v>
      </c>
      <c r="R112" s="27">
        <v>1482</v>
      </c>
      <c r="S112" s="27">
        <v>2036</v>
      </c>
      <c r="T112" s="27">
        <v>2235</v>
      </c>
      <c r="U112" s="27">
        <v>2039</v>
      </c>
      <c r="V112" s="27">
        <v>1992</v>
      </c>
      <c r="W112" s="27">
        <v>3016</v>
      </c>
      <c r="X112" s="27">
        <v>1755</v>
      </c>
      <c r="Y112" s="27"/>
      <c r="Z112" s="19" t="s">
        <v>526</v>
      </c>
      <c r="AA112" s="27" t="b">
        <f t="shared" si="52"/>
        <v>1</v>
      </c>
      <c r="AB112"/>
      <c r="AC112" s="19" t="s">
        <v>526</v>
      </c>
      <c r="AD112" s="27">
        <v>161900</v>
      </c>
      <c r="AE112" s="27">
        <v>220700</v>
      </c>
      <c r="AF112" s="32">
        <v>73.400000000000006</v>
      </c>
      <c r="AG112" s="32">
        <v>3.6</v>
      </c>
      <c r="AH112" s="27">
        <v>165300</v>
      </c>
      <c r="AI112" s="27">
        <v>219000</v>
      </c>
      <c r="AJ112" s="32">
        <v>75.5</v>
      </c>
      <c r="AK112" s="32">
        <v>3.7</v>
      </c>
      <c r="AL112" s="27">
        <v>169700</v>
      </c>
      <c r="AM112" s="27">
        <v>226000</v>
      </c>
      <c r="AN112" s="32">
        <v>75.099999999999994</v>
      </c>
      <c r="AO112" s="32">
        <v>3.7</v>
      </c>
      <c r="AP112"/>
      <c r="AQ112"/>
      <c r="AR112"/>
      <c r="AS112"/>
      <c r="AT112" s="30">
        <f t="shared" si="49"/>
        <v>5.2208106473079254E-3</v>
      </c>
      <c r="AU112" s="30">
        <f t="shared" si="50"/>
        <v>7.5378100423472471E-3</v>
      </c>
      <c r="AV112" s="30">
        <f t="shared" si="51"/>
        <v>6.3581367211131279E-3</v>
      </c>
      <c r="AW112" s="30">
        <f t="shared" si="70"/>
        <v>8.5209192692987622E-3</v>
      </c>
      <c r="AX112" s="30">
        <f t="shared" si="71"/>
        <v>5.3918680023571008E-3</v>
      </c>
      <c r="AY112" s="30">
        <f t="shared" si="72"/>
        <v>6.2816735415439006E-3</v>
      </c>
      <c r="AZ112" s="30">
        <f t="shared" si="61"/>
        <v>7.283441367118444E-3</v>
      </c>
      <c r="BA112" s="30">
        <f t="shared" si="62"/>
        <v>6.971125515615793E-3</v>
      </c>
      <c r="BB112" s="30">
        <f t="shared" si="63"/>
        <v>1.0247495580436064E-2</v>
      </c>
      <c r="BC112" s="30">
        <f t="shared" si="64"/>
        <v>1.2162639952857985E-2</v>
      </c>
      <c r="BD112" s="30">
        <f t="shared" si="65"/>
        <v>1.319387153800825E-2</v>
      </c>
      <c r="BE112" s="30">
        <f t="shared" si="66"/>
        <v>8.108426635238657E-3</v>
      </c>
      <c r="BF112" s="30">
        <f t="shared" si="67"/>
        <v>6.7236299351797289E-3</v>
      </c>
      <c r="BG112" s="30">
        <f t="shared" si="68"/>
        <v>7.866823806717738E-3</v>
      </c>
      <c r="BH112" s="30">
        <f t="shared" si="69"/>
        <v>6.2698880377136121E-3</v>
      </c>
      <c r="BI112" s="30">
        <f t="shared" si="53"/>
        <v>5.725663716814159E-3</v>
      </c>
      <c r="BJ112" s="30">
        <f t="shared" si="54"/>
        <v>6.5575221238938055E-3</v>
      </c>
      <c r="BK112" s="30">
        <f t="shared" si="55"/>
        <v>9.0088495575221233E-3</v>
      </c>
      <c r="BL112" s="30">
        <f t="shared" si="56"/>
        <v>9.8893805309734507E-3</v>
      </c>
      <c r="BM112" s="30">
        <f t="shared" si="57"/>
        <v>9.0221238938053092E-3</v>
      </c>
      <c r="BN112" s="30">
        <f t="shared" si="58"/>
        <v>8.8141592920353978E-3</v>
      </c>
      <c r="BO112" s="30">
        <f t="shared" si="59"/>
        <v>1.3345132743362832E-2</v>
      </c>
      <c r="BP112" s="30">
        <f t="shared" si="60"/>
        <v>7.7654867256637169E-3</v>
      </c>
    </row>
    <row r="113" spans="1:68" ht="15" x14ac:dyDescent="0.25">
      <c r="A113" s="19" t="s">
        <v>527</v>
      </c>
      <c r="B113" s="27">
        <v>813</v>
      </c>
      <c r="C113" s="27">
        <v>1180</v>
      </c>
      <c r="D113" s="27">
        <v>846</v>
      </c>
      <c r="E113" s="27">
        <v>1161</v>
      </c>
      <c r="F113" s="27">
        <v>950</v>
      </c>
      <c r="G113" s="27">
        <v>1109</v>
      </c>
      <c r="H113" s="27">
        <v>1026</v>
      </c>
      <c r="I113" s="27">
        <v>1583</v>
      </c>
      <c r="J113" s="27">
        <v>1719</v>
      </c>
      <c r="K113" s="27">
        <v>1224</v>
      </c>
      <c r="L113" s="27">
        <v>2047</v>
      </c>
      <c r="M113" s="27">
        <v>1404</v>
      </c>
      <c r="N113" s="27">
        <v>982</v>
      </c>
      <c r="O113" s="27">
        <v>966</v>
      </c>
      <c r="P113" s="27">
        <v>1292</v>
      </c>
      <c r="Q113" s="27">
        <v>1225</v>
      </c>
      <c r="R113" s="27">
        <v>1567</v>
      </c>
      <c r="S113" s="27">
        <v>1491</v>
      </c>
      <c r="T113" s="27">
        <v>1816</v>
      </c>
      <c r="U113" s="27">
        <v>1426</v>
      </c>
      <c r="V113" s="27">
        <v>1297</v>
      </c>
      <c r="W113" s="27">
        <v>2025</v>
      </c>
      <c r="X113" s="27">
        <v>1549</v>
      </c>
      <c r="Y113" s="27"/>
      <c r="Z113" s="19" t="s">
        <v>527</v>
      </c>
      <c r="AA113" s="27" t="b">
        <f t="shared" si="52"/>
        <v>1</v>
      </c>
      <c r="AB113"/>
      <c r="AC113" s="19" t="s">
        <v>527</v>
      </c>
      <c r="AD113" s="27">
        <v>130800</v>
      </c>
      <c r="AE113" s="27">
        <v>186700</v>
      </c>
      <c r="AF113" s="32">
        <v>70.099999999999994</v>
      </c>
      <c r="AG113" s="32">
        <v>3.3</v>
      </c>
      <c r="AH113" s="27">
        <v>131200</v>
      </c>
      <c r="AI113" s="27">
        <v>187400</v>
      </c>
      <c r="AJ113" s="32">
        <v>70</v>
      </c>
      <c r="AK113" s="32">
        <v>3.5</v>
      </c>
      <c r="AL113" s="27">
        <v>142900</v>
      </c>
      <c r="AM113" s="27">
        <v>193700</v>
      </c>
      <c r="AN113" s="32">
        <v>73.8</v>
      </c>
      <c r="AO113" s="32">
        <v>3.7</v>
      </c>
      <c r="AP113"/>
      <c r="AQ113"/>
      <c r="AR113"/>
      <c r="AS113"/>
      <c r="AT113" s="30">
        <f t="shared" si="49"/>
        <v>6.1966463414634149E-3</v>
      </c>
      <c r="AU113" s="30">
        <f t="shared" si="50"/>
        <v>8.9939024390243896E-3</v>
      </c>
      <c r="AV113" s="30">
        <f t="shared" si="51"/>
        <v>6.4481707317073167E-3</v>
      </c>
      <c r="AW113" s="30">
        <f t="shared" si="70"/>
        <v>8.1245626312106359E-3</v>
      </c>
      <c r="AX113" s="30">
        <f t="shared" si="71"/>
        <v>6.6480055983205036E-3</v>
      </c>
      <c r="AY113" s="30">
        <f t="shared" si="72"/>
        <v>7.760671798460462E-3</v>
      </c>
      <c r="AZ113" s="30">
        <f t="shared" si="61"/>
        <v>7.1798460461861445E-3</v>
      </c>
      <c r="BA113" s="30">
        <f t="shared" si="62"/>
        <v>1.1077676696990902E-2</v>
      </c>
      <c r="BB113" s="30">
        <f t="shared" si="63"/>
        <v>1.2029391182645207E-2</v>
      </c>
      <c r="BC113" s="30">
        <f t="shared" si="64"/>
        <v>8.5654303708887335E-3</v>
      </c>
      <c r="BD113" s="30">
        <f t="shared" si="65"/>
        <v>1.4324702589223233E-2</v>
      </c>
      <c r="BE113" s="30">
        <f t="shared" si="66"/>
        <v>9.8250524842547239E-3</v>
      </c>
      <c r="BF113" s="30">
        <f t="shared" si="67"/>
        <v>6.8719384184744575E-3</v>
      </c>
      <c r="BG113" s="30">
        <f t="shared" si="68"/>
        <v>6.759972008397481E-3</v>
      </c>
      <c r="BH113" s="30">
        <f t="shared" si="69"/>
        <v>9.0412876137158857E-3</v>
      </c>
      <c r="BI113" s="30">
        <f t="shared" si="53"/>
        <v>6.3242127000516261E-3</v>
      </c>
      <c r="BJ113" s="30">
        <f t="shared" si="54"/>
        <v>8.0898296334537944E-3</v>
      </c>
      <c r="BK113" s="30">
        <f t="shared" si="55"/>
        <v>7.6974703149199795E-3</v>
      </c>
      <c r="BL113" s="30">
        <f t="shared" si="56"/>
        <v>9.3753226639132683E-3</v>
      </c>
      <c r="BM113" s="30">
        <f t="shared" si="57"/>
        <v>7.3618998451213218E-3</v>
      </c>
      <c r="BN113" s="30">
        <f t="shared" si="58"/>
        <v>6.695921528136293E-3</v>
      </c>
      <c r="BO113" s="30">
        <f t="shared" si="59"/>
        <v>1.0454310789881259E-2</v>
      </c>
      <c r="BP113" s="30">
        <f t="shared" si="60"/>
        <v>7.9969024264326272E-3</v>
      </c>
    </row>
    <row r="114" spans="1:68" ht="15" x14ac:dyDescent="0.25">
      <c r="A114" s="19" t="s">
        <v>528</v>
      </c>
      <c r="B114" s="27">
        <v>580</v>
      </c>
      <c r="C114" s="27">
        <v>509</v>
      </c>
      <c r="D114" s="27">
        <v>560</v>
      </c>
      <c r="E114" s="27">
        <v>528</v>
      </c>
      <c r="F114" s="27">
        <v>577</v>
      </c>
      <c r="G114" s="27">
        <v>639</v>
      </c>
      <c r="H114" s="27">
        <v>1005</v>
      </c>
      <c r="I114" s="27">
        <v>938</v>
      </c>
      <c r="J114" s="27">
        <v>1144</v>
      </c>
      <c r="K114" s="27">
        <v>895</v>
      </c>
      <c r="L114" s="27">
        <v>1140</v>
      </c>
      <c r="M114" s="27">
        <v>611</v>
      </c>
      <c r="N114" s="27">
        <v>947</v>
      </c>
      <c r="O114" s="27">
        <v>795</v>
      </c>
      <c r="P114" s="27">
        <v>756</v>
      </c>
      <c r="Q114" s="27">
        <v>795</v>
      </c>
      <c r="R114" s="27">
        <v>1665</v>
      </c>
      <c r="S114" s="27">
        <v>756</v>
      </c>
      <c r="T114" s="27">
        <v>1564</v>
      </c>
      <c r="U114" s="27">
        <v>1048</v>
      </c>
      <c r="V114" s="27">
        <v>1415</v>
      </c>
      <c r="W114" s="27">
        <v>947</v>
      </c>
      <c r="X114" s="27">
        <v>855</v>
      </c>
      <c r="Y114" s="27"/>
      <c r="Z114" s="19" t="s">
        <v>528</v>
      </c>
      <c r="AA114" s="27" t="b">
        <f t="shared" si="52"/>
        <v>1</v>
      </c>
      <c r="AB114"/>
      <c r="AC114" s="19" t="s">
        <v>528</v>
      </c>
      <c r="AD114" s="27">
        <v>112600</v>
      </c>
      <c r="AE114" s="27">
        <v>151300</v>
      </c>
      <c r="AF114" s="32">
        <v>74.400000000000006</v>
      </c>
      <c r="AG114" s="32">
        <v>3.6</v>
      </c>
      <c r="AH114" s="27">
        <v>110900</v>
      </c>
      <c r="AI114" s="27">
        <v>152700</v>
      </c>
      <c r="AJ114" s="32">
        <v>72.599999999999994</v>
      </c>
      <c r="AK114" s="32">
        <v>3.4</v>
      </c>
      <c r="AL114" s="27">
        <v>119200</v>
      </c>
      <c r="AM114" s="27">
        <v>154800</v>
      </c>
      <c r="AN114" s="32">
        <v>77</v>
      </c>
      <c r="AO114" s="32">
        <v>3.3</v>
      </c>
      <c r="AP114"/>
      <c r="AQ114"/>
      <c r="AR114"/>
      <c r="AS114"/>
      <c r="AT114" s="30">
        <f t="shared" si="49"/>
        <v>5.2299368800721368E-3</v>
      </c>
      <c r="AU114" s="30">
        <f t="shared" si="50"/>
        <v>4.5897204688908925E-3</v>
      </c>
      <c r="AV114" s="30">
        <f t="shared" si="51"/>
        <v>5.0495942290351668E-3</v>
      </c>
      <c r="AW114" s="30">
        <f t="shared" si="70"/>
        <v>4.4295302013422815E-3</v>
      </c>
      <c r="AX114" s="30">
        <f t="shared" si="71"/>
        <v>4.8406040268456378E-3</v>
      </c>
      <c r="AY114" s="30">
        <f t="shared" si="72"/>
        <v>5.3607382550335571E-3</v>
      </c>
      <c r="AZ114" s="30">
        <f t="shared" si="61"/>
        <v>8.4312080536912744E-3</v>
      </c>
      <c r="BA114" s="30">
        <f t="shared" si="62"/>
        <v>7.8691275167785228E-3</v>
      </c>
      <c r="BB114" s="30">
        <f t="shared" si="63"/>
        <v>9.5973154362416109E-3</v>
      </c>
      <c r="BC114" s="30">
        <f t="shared" si="64"/>
        <v>7.5083892617449667E-3</v>
      </c>
      <c r="BD114" s="30">
        <f t="shared" si="65"/>
        <v>9.5637583892617447E-3</v>
      </c>
      <c r="BE114" s="30">
        <f t="shared" si="66"/>
        <v>5.1258389261744962E-3</v>
      </c>
      <c r="BF114" s="30">
        <f t="shared" si="67"/>
        <v>7.9446308724832222E-3</v>
      </c>
      <c r="BG114" s="30">
        <f t="shared" si="68"/>
        <v>6.6694630872483219E-3</v>
      </c>
      <c r="BH114" s="30">
        <f t="shared" si="69"/>
        <v>6.3422818791946311E-3</v>
      </c>
      <c r="BI114" s="30">
        <f t="shared" si="53"/>
        <v>5.1356589147286821E-3</v>
      </c>
      <c r="BJ114" s="30">
        <f t="shared" si="54"/>
        <v>1.0755813953488373E-2</v>
      </c>
      <c r="BK114" s="30">
        <f t="shared" si="55"/>
        <v>4.8837209302325579E-3</v>
      </c>
      <c r="BL114" s="30">
        <f t="shared" si="56"/>
        <v>1.0103359173126615E-2</v>
      </c>
      <c r="BM114" s="30">
        <f t="shared" si="57"/>
        <v>6.7700258397932816E-3</v>
      </c>
      <c r="BN114" s="30">
        <f t="shared" si="58"/>
        <v>9.1408268733850131E-3</v>
      </c>
      <c r="BO114" s="30">
        <f t="shared" si="59"/>
        <v>6.1175710594315244E-3</v>
      </c>
      <c r="BP114" s="30">
        <f t="shared" si="60"/>
        <v>5.5232558139534883E-3</v>
      </c>
    </row>
    <row r="115" spans="1:68" ht="15" x14ac:dyDescent="0.25">
      <c r="A115" s="19" t="s">
        <v>529</v>
      </c>
      <c r="B115" s="27">
        <v>343</v>
      </c>
      <c r="C115" s="27">
        <v>632</v>
      </c>
      <c r="D115" s="27">
        <v>548</v>
      </c>
      <c r="E115" s="27">
        <v>517</v>
      </c>
      <c r="F115" s="27">
        <v>381</v>
      </c>
      <c r="G115" s="27">
        <v>618</v>
      </c>
      <c r="H115" s="27">
        <v>491</v>
      </c>
      <c r="I115" s="27">
        <v>699</v>
      </c>
      <c r="J115" s="27">
        <v>725</v>
      </c>
      <c r="K115" s="27">
        <v>742</v>
      </c>
      <c r="L115" s="27">
        <v>895</v>
      </c>
      <c r="M115" s="27">
        <v>1000</v>
      </c>
      <c r="N115" s="27">
        <v>550</v>
      </c>
      <c r="O115" s="27">
        <v>687</v>
      </c>
      <c r="P115" s="27">
        <v>728</v>
      </c>
      <c r="Q115" s="27">
        <v>627</v>
      </c>
      <c r="R115" s="27">
        <v>763</v>
      </c>
      <c r="S115" s="27">
        <v>880</v>
      </c>
      <c r="T115" s="27">
        <v>906</v>
      </c>
      <c r="U115" s="27">
        <v>830</v>
      </c>
      <c r="V115" s="27">
        <v>811</v>
      </c>
      <c r="W115" s="27">
        <v>845</v>
      </c>
      <c r="X115" s="27">
        <v>854</v>
      </c>
      <c r="Y115" s="27"/>
      <c r="Z115" s="19" t="s">
        <v>529</v>
      </c>
      <c r="AA115" s="27" t="b">
        <f t="shared" si="52"/>
        <v>1</v>
      </c>
      <c r="AB115"/>
      <c r="AC115" s="19" t="s">
        <v>529</v>
      </c>
      <c r="AD115" s="27">
        <v>117400</v>
      </c>
      <c r="AE115" s="27">
        <v>150200</v>
      </c>
      <c r="AF115" s="32">
        <v>78.2</v>
      </c>
      <c r="AG115" s="32">
        <v>3.5</v>
      </c>
      <c r="AH115" s="27">
        <v>119800</v>
      </c>
      <c r="AI115" s="27">
        <v>152800</v>
      </c>
      <c r="AJ115" s="32">
        <v>78.400000000000006</v>
      </c>
      <c r="AK115" s="32">
        <v>3.6</v>
      </c>
      <c r="AL115" s="27">
        <v>125400</v>
      </c>
      <c r="AM115" s="27">
        <v>157600</v>
      </c>
      <c r="AN115" s="32">
        <v>79.599999999999994</v>
      </c>
      <c r="AO115" s="32">
        <v>3.2</v>
      </c>
      <c r="AP115"/>
      <c r="AQ115"/>
      <c r="AR115"/>
      <c r="AS115"/>
      <c r="AT115" s="30">
        <f t="shared" si="49"/>
        <v>2.8631051752921535E-3</v>
      </c>
      <c r="AU115" s="30">
        <f t="shared" si="50"/>
        <v>5.2754590984974955E-3</v>
      </c>
      <c r="AV115" s="30">
        <f t="shared" si="51"/>
        <v>4.5742904841402339E-3</v>
      </c>
      <c r="AW115" s="30">
        <f t="shared" si="70"/>
        <v>4.1228070175438596E-3</v>
      </c>
      <c r="AX115" s="30">
        <f t="shared" si="71"/>
        <v>3.0382775119617224E-3</v>
      </c>
      <c r="AY115" s="30">
        <f t="shared" si="72"/>
        <v>4.9282296650717703E-3</v>
      </c>
      <c r="AZ115" s="30">
        <f t="shared" si="61"/>
        <v>3.9154704944178624E-3</v>
      </c>
      <c r="BA115" s="30">
        <f t="shared" si="62"/>
        <v>5.5741626794258373E-3</v>
      </c>
      <c r="BB115" s="30">
        <f t="shared" si="63"/>
        <v>5.7814992025518345E-3</v>
      </c>
      <c r="BC115" s="30">
        <f t="shared" si="64"/>
        <v>5.9170653907496011E-3</v>
      </c>
      <c r="BD115" s="30">
        <f t="shared" si="65"/>
        <v>7.1371610845295053E-3</v>
      </c>
      <c r="BE115" s="30">
        <f t="shared" si="66"/>
        <v>7.9744816586921844E-3</v>
      </c>
      <c r="BF115" s="30">
        <f t="shared" si="67"/>
        <v>4.3859649122807015E-3</v>
      </c>
      <c r="BG115" s="30">
        <f t="shared" si="68"/>
        <v>5.4784688995215313E-3</v>
      </c>
      <c r="BH115" s="30">
        <f t="shared" si="69"/>
        <v>5.8054226475279108E-3</v>
      </c>
      <c r="BI115" s="30">
        <f t="shared" si="53"/>
        <v>3.9784263959390864E-3</v>
      </c>
      <c r="BJ115" s="30">
        <f t="shared" si="54"/>
        <v>4.8413705583756341E-3</v>
      </c>
      <c r="BK115" s="30">
        <f t="shared" si="55"/>
        <v>5.5837563451776647E-3</v>
      </c>
      <c r="BL115" s="30">
        <f t="shared" si="56"/>
        <v>5.748730964467005E-3</v>
      </c>
      <c r="BM115" s="30">
        <f t="shared" si="57"/>
        <v>5.2664974619289337E-3</v>
      </c>
      <c r="BN115" s="30">
        <f t="shared" si="58"/>
        <v>5.1459390862944165E-3</v>
      </c>
      <c r="BO115" s="30">
        <f t="shared" si="59"/>
        <v>5.3616751269035534E-3</v>
      </c>
      <c r="BP115" s="30">
        <f t="shared" si="60"/>
        <v>5.4187817258883253E-3</v>
      </c>
    </row>
    <row r="116" spans="1:68" ht="15" x14ac:dyDescent="0.25">
      <c r="A116" s="19" t="s">
        <v>530</v>
      </c>
      <c r="B116" s="27">
        <v>561</v>
      </c>
      <c r="C116" s="27">
        <v>862</v>
      </c>
      <c r="D116" s="27">
        <v>869</v>
      </c>
      <c r="E116" s="27">
        <v>787</v>
      </c>
      <c r="F116" s="27">
        <v>783</v>
      </c>
      <c r="G116" s="27">
        <v>688</v>
      </c>
      <c r="H116" s="27">
        <v>799</v>
      </c>
      <c r="I116" s="27">
        <v>944</v>
      </c>
      <c r="J116" s="27">
        <v>841</v>
      </c>
      <c r="K116" s="27">
        <v>1230</v>
      </c>
      <c r="L116" s="27">
        <v>1335</v>
      </c>
      <c r="M116" s="27">
        <v>1130</v>
      </c>
      <c r="N116" s="27">
        <v>920</v>
      </c>
      <c r="O116" s="27">
        <v>924</v>
      </c>
      <c r="P116" s="27">
        <v>1127</v>
      </c>
      <c r="Q116" s="27">
        <v>1259</v>
      </c>
      <c r="R116" s="27">
        <v>1476</v>
      </c>
      <c r="S116" s="27">
        <v>995</v>
      </c>
      <c r="T116" s="27">
        <v>1472</v>
      </c>
      <c r="U116" s="27">
        <v>1557</v>
      </c>
      <c r="V116" s="27">
        <v>1324</v>
      </c>
      <c r="W116" s="27">
        <v>2056</v>
      </c>
      <c r="X116" s="27">
        <v>1557</v>
      </c>
      <c r="Y116" s="27"/>
      <c r="Z116" s="19" t="s">
        <v>530</v>
      </c>
      <c r="AA116" s="27" t="b">
        <f t="shared" si="52"/>
        <v>1</v>
      </c>
      <c r="AB116"/>
      <c r="AC116" s="19" t="s">
        <v>530</v>
      </c>
      <c r="AD116" s="27">
        <v>114700</v>
      </c>
      <c r="AE116" s="27">
        <v>150800</v>
      </c>
      <c r="AF116" s="32">
        <v>76.099999999999994</v>
      </c>
      <c r="AG116" s="32">
        <v>3.7</v>
      </c>
      <c r="AH116" s="27">
        <v>114500</v>
      </c>
      <c r="AI116" s="27">
        <v>151500</v>
      </c>
      <c r="AJ116" s="32">
        <v>75.599999999999994</v>
      </c>
      <c r="AK116" s="32">
        <v>3.8</v>
      </c>
      <c r="AL116" s="27">
        <v>119700</v>
      </c>
      <c r="AM116" s="27">
        <v>152100</v>
      </c>
      <c r="AN116" s="32">
        <v>78.7</v>
      </c>
      <c r="AO116" s="32">
        <v>3.8</v>
      </c>
      <c r="AP116"/>
      <c r="AQ116"/>
      <c r="AR116"/>
      <c r="AS116"/>
      <c r="AT116" s="30">
        <f t="shared" si="49"/>
        <v>4.8995633187772928E-3</v>
      </c>
      <c r="AU116" s="30">
        <f t="shared" si="50"/>
        <v>7.5283842794759822E-3</v>
      </c>
      <c r="AV116" s="30">
        <f t="shared" si="51"/>
        <v>7.5895196506550215E-3</v>
      </c>
      <c r="AW116" s="30">
        <f t="shared" si="70"/>
        <v>6.5747702589807853E-3</v>
      </c>
      <c r="AX116" s="30">
        <f t="shared" si="71"/>
        <v>6.5413533834586465E-3</v>
      </c>
      <c r="AY116" s="30">
        <f t="shared" si="72"/>
        <v>5.7477025898078531E-3</v>
      </c>
      <c r="AZ116" s="30">
        <f t="shared" si="61"/>
        <v>6.6750208855472009E-3</v>
      </c>
      <c r="BA116" s="30">
        <f t="shared" si="62"/>
        <v>7.8863826232247278E-3</v>
      </c>
      <c r="BB116" s="30">
        <f t="shared" si="63"/>
        <v>7.0258980785296576E-3</v>
      </c>
      <c r="BC116" s="30">
        <f t="shared" si="64"/>
        <v>1.0275689223057645E-2</v>
      </c>
      <c r="BD116" s="30">
        <f t="shared" si="65"/>
        <v>1.1152882205513784E-2</v>
      </c>
      <c r="BE116" s="30">
        <f t="shared" si="66"/>
        <v>9.4402673350041776E-3</v>
      </c>
      <c r="BF116" s="30">
        <f t="shared" si="67"/>
        <v>7.6858813700918967E-3</v>
      </c>
      <c r="BG116" s="30">
        <f t="shared" si="68"/>
        <v>7.7192982456140355E-3</v>
      </c>
      <c r="BH116" s="30">
        <f t="shared" si="69"/>
        <v>9.4152046783625726E-3</v>
      </c>
      <c r="BI116" s="30">
        <f t="shared" si="53"/>
        <v>8.2774490466798155E-3</v>
      </c>
      <c r="BJ116" s="30">
        <f t="shared" si="54"/>
        <v>9.7041420118343189E-3</v>
      </c>
      <c r="BK116" s="30">
        <f t="shared" si="55"/>
        <v>6.5417488494411572E-3</v>
      </c>
      <c r="BL116" s="30">
        <f t="shared" si="56"/>
        <v>9.67784352399737E-3</v>
      </c>
      <c r="BM116" s="30">
        <f t="shared" si="57"/>
        <v>1.0236686390532544E-2</v>
      </c>
      <c r="BN116" s="30">
        <f t="shared" si="58"/>
        <v>8.7047994740302431E-3</v>
      </c>
      <c r="BO116" s="30">
        <f t="shared" si="59"/>
        <v>1.3517422748191978E-2</v>
      </c>
      <c r="BP116" s="30">
        <f t="shared" si="60"/>
        <v>1.0236686390532544E-2</v>
      </c>
    </row>
    <row r="117" spans="1:68" ht="15" x14ac:dyDescent="0.25">
      <c r="A117" s="19" t="s">
        <v>531</v>
      </c>
      <c r="B117" s="27">
        <v>1082</v>
      </c>
      <c r="C117" s="27">
        <v>1977</v>
      </c>
      <c r="D117" s="27">
        <v>1473</v>
      </c>
      <c r="E117" s="27">
        <v>1846</v>
      </c>
      <c r="F117" s="27">
        <v>1214</v>
      </c>
      <c r="G117" s="27">
        <v>1343</v>
      </c>
      <c r="H117" s="27">
        <v>1880</v>
      </c>
      <c r="I117" s="27">
        <v>1691</v>
      </c>
      <c r="J117" s="27">
        <v>1659</v>
      </c>
      <c r="K117" s="27">
        <v>2590</v>
      </c>
      <c r="L117" s="27">
        <v>2116</v>
      </c>
      <c r="M117" s="27">
        <v>1946</v>
      </c>
      <c r="N117" s="27">
        <v>1446</v>
      </c>
      <c r="O117" s="27">
        <v>2530</v>
      </c>
      <c r="P117" s="27">
        <v>2056</v>
      </c>
      <c r="Q117" s="27">
        <v>2786</v>
      </c>
      <c r="R117" s="27">
        <v>1653</v>
      </c>
      <c r="S117" s="27">
        <v>2236</v>
      </c>
      <c r="T117" s="27">
        <v>2182</v>
      </c>
      <c r="U117" s="27">
        <v>2144</v>
      </c>
      <c r="V117" s="27">
        <v>2291</v>
      </c>
      <c r="W117" s="27">
        <v>3108</v>
      </c>
      <c r="X117" s="27">
        <v>2152</v>
      </c>
      <c r="Y117" s="27"/>
      <c r="Z117" s="19" t="s">
        <v>531</v>
      </c>
      <c r="AA117" s="27" t="b">
        <f t="shared" si="52"/>
        <v>1</v>
      </c>
      <c r="AB117"/>
      <c r="AC117" s="19" t="s">
        <v>531</v>
      </c>
      <c r="AD117" s="27">
        <v>139400</v>
      </c>
      <c r="AE117" s="27">
        <v>173500</v>
      </c>
      <c r="AF117" s="32">
        <v>80.3</v>
      </c>
      <c r="AG117" s="32">
        <v>3.7</v>
      </c>
      <c r="AH117" s="27">
        <v>134200</v>
      </c>
      <c r="AI117" s="27">
        <v>175200</v>
      </c>
      <c r="AJ117" s="32">
        <v>76.599999999999994</v>
      </c>
      <c r="AK117" s="32">
        <v>3.6</v>
      </c>
      <c r="AL117" s="27">
        <v>138300</v>
      </c>
      <c r="AM117" s="27">
        <v>181200</v>
      </c>
      <c r="AN117" s="32">
        <v>76.3</v>
      </c>
      <c r="AO117" s="32">
        <v>3.4</v>
      </c>
      <c r="AP117"/>
      <c r="AQ117"/>
      <c r="AR117"/>
      <c r="AS117"/>
      <c r="AT117" s="30">
        <f t="shared" si="49"/>
        <v>8.0625931445603583E-3</v>
      </c>
      <c r="AU117" s="30">
        <f t="shared" si="50"/>
        <v>1.4731743666169896E-2</v>
      </c>
      <c r="AV117" s="30">
        <f t="shared" si="51"/>
        <v>1.0976154992548436E-2</v>
      </c>
      <c r="AW117" s="30">
        <f t="shared" si="70"/>
        <v>1.3347794649313087E-2</v>
      </c>
      <c r="AX117" s="30">
        <f t="shared" si="71"/>
        <v>8.7780187997107736E-3</v>
      </c>
      <c r="AY117" s="30">
        <f t="shared" si="72"/>
        <v>9.7107736804049171E-3</v>
      </c>
      <c r="AZ117" s="30">
        <f t="shared" si="61"/>
        <v>1.3593637020968908E-2</v>
      </c>
      <c r="BA117" s="30">
        <f t="shared" si="62"/>
        <v>1.2227042660882139E-2</v>
      </c>
      <c r="BB117" s="30">
        <f t="shared" si="63"/>
        <v>1.1995661605206074E-2</v>
      </c>
      <c r="BC117" s="30">
        <f t="shared" si="64"/>
        <v>1.8727404193781633E-2</v>
      </c>
      <c r="BD117" s="30">
        <f t="shared" si="65"/>
        <v>1.5300072306579898E-2</v>
      </c>
      <c r="BE117" s="30">
        <f t="shared" si="66"/>
        <v>1.4070860448300795E-2</v>
      </c>
      <c r="BF117" s="30">
        <f t="shared" si="67"/>
        <v>1.0455531453362256E-2</v>
      </c>
      <c r="BG117" s="30">
        <f t="shared" si="68"/>
        <v>1.8293564714389008E-2</v>
      </c>
      <c r="BH117" s="30">
        <f t="shared" si="69"/>
        <v>1.4866232827187274E-2</v>
      </c>
      <c r="BI117" s="30">
        <f t="shared" si="53"/>
        <v>1.5375275938189846E-2</v>
      </c>
      <c r="BJ117" s="30">
        <f t="shared" si="54"/>
        <v>9.1225165562913903E-3</v>
      </c>
      <c r="BK117" s="30">
        <f t="shared" si="55"/>
        <v>1.2339955849889625E-2</v>
      </c>
      <c r="BL117" s="30">
        <f t="shared" si="56"/>
        <v>1.2041942604856512E-2</v>
      </c>
      <c r="BM117" s="30">
        <f t="shared" si="57"/>
        <v>1.1832229580573951E-2</v>
      </c>
      <c r="BN117" s="30">
        <f t="shared" si="58"/>
        <v>1.2643487858719648E-2</v>
      </c>
      <c r="BO117" s="30">
        <f t="shared" si="59"/>
        <v>1.7152317880794701E-2</v>
      </c>
      <c r="BP117" s="30">
        <f t="shared" si="60"/>
        <v>1.1876379690949228E-2</v>
      </c>
    </row>
    <row r="118" spans="1:68" ht="15" x14ac:dyDescent="0.25">
      <c r="A118" s="19" t="s">
        <v>532</v>
      </c>
      <c r="B118" s="27">
        <v>539</v>
      </c>
      <c r="C118" s="27">
        <v>1043</v>
      </c>
      <c r="D118" s="27">
        <v>1100</v>
      </c>
      <c r="E118" s="27">
        <v>978</v>
      </c>
      <c r="F118" s="27">
        <v>716</v>
      </c>
      <c r="G118" s="27">
        <v>998</v>
      </c>
      <c r="H118" s="27">
        <v>1227</v>
      </c>
      <c r="I118" s="27">
        <v>1090</v>
      </c>
      <c r="J118" s="27">
        <v>1329</v>
      </c>
      <c r="K118" s="27">
        <v>1942</v>
      </c>
      <c r="L118" s="27">
        <v>1412</v>
      </c>
      <c r="M118" s="27">
        <v>1031</v>
      </c>
      <c r="N118" s="27">
        <v>823</v>
      </c>
      <c r="O118" s="27">
        <v>1012</v>
      </c>
      <c r="P118" s="27">
        <v>1357</v>
      </c>
      <c r="Q118" s="27">
        <v>1160</v>
      </c>
      <c r="R118" s="27">
        <v>1145</v>
      </c>
      <c r="S118" s="27">
        <v>1245</v>
      </c>
      <c r="T118" s="27">
        <v>1432</v>
      </c>
      <c r="U118" s="27">
        <v>1330</v>
      </c>
      <c r="V118" s="27">
        <v>1541</v>
      </c>
      <c r="W118" s="27">
        <v>1374</v>
      </c>
      <c r="X118" s="27">
        <v>1414</v>
      </c>
      <c r="Y118" s="27"/>
      <c r="Z118" s="19" t="s">
        <v>532</v>
      </c>
      <c r="AA118" s="27" t="b">
        <f t="shared" si="52"/>
        <v>1</v>
      </c>
      <c r="AB118"/>
      <c r="AC118" s="19" t="s">
        <v>532</v>
      </c>
      <c r="AD118" s="27">
        <v>126900</v>
      </c>
      <c r="AE118" s="27">
        <v>163900</v>
      </c>
      <c r="AF118" s="32">
        <v>77.400000000000006</v>
      </c>
      <c r="AG118" s="32">
        <v>3.5</v>
      </c>
      <c r="AH118" s="27">
        <v>130500</v>
      </c>
      <c r="AI118" s="27">
        <v>164500</v>
      </c>
      <c r="AJ118" s="32">
        <v>79.400000000000006</v>
      </c>
      <c r="AK118" s="32">
        <v>3.3</v>
      </c>
      <c r="AL118" s="27">
        <v>136900</v>
      </c>
      <c r="AM118" s="27">
        <v>172100</v>
      </c>
      <c r="AN118" s="32">
        <v>79.599999999999994</v>
      </c>
      <c r="AO118" s="32">
        <v>3.1</v>
      </c>
      <c r="AP118"/>
      <c r="AQ118"/>
      <c r="AR118"/>
      <c r="AS118"/>
      <c r="AT118" s="30">
        <f t="shared" si="49"/>
        <v>4.1302681992337166E-3</v>
      </c>
      <c r="AU118" s="30">
        <f t="shared" si="50"/>
        <v>7.9923371647509581E-3</v>
      </c>
      <c r="AV118" s="30">
        <f t="shared" si="51"/>
        <v>8.4291187739463595E-3</v>
      </c>
      <c r="AW118" s="30">
        <f t="shared" si="70"/>
        <v>7.1439006574141707E-3</v>
      </c>
      <c r="AX118" s="30">
        <f t="shared" si="71"/>
        <v>5.2300949598246896E-3</v>
      </c>
      <c r="AY118" s="30">
        <f t="shared" si="72"/>
        <v>7.2899926953981006E-3</v>
      </c>
      <c r="AZ118" s="30">
        <f t="shared" si="61"/>
        <v>8.9627465303140971E-3</v>
      </c>
      <c r="BA118" s="30">
        <f t="shared" si="62"/>
        <v>7.9620160701241779E-3</v>
      </c>
      <c r="BB118" s="30">
        <f t="shared" si="63"/>
        <v>9.7078159240321406E-3</v>
      </c>
      <c r="BC118" s="30">
        <f t="shared" si="64"/>
        <v>1.4185536888239592E-2</v>
      </c>
      <c r="BD118" s="30">
        <f t="shared" si="65"/>
        <v>1.0314097881665448E-2</v>
      </c>
      <c r="BE118" s="30">
        <f t="shared" si="66"/>
        <v>7.5310445580715852E-3</v>
      </c>
      <c r="BF118" s="30">
        <f t="shared" si="67"/>
        <v>6.0116873630387145E-3</v>
      </c>
      <c r="BG118" s="30">
        <f t="shared" si="68"/>
        <v>7.3922571219868513E-3</v>
      </c>
      <c r="BH118" s="30">
        <f t="shared" si="69"/>
        <v>9.9123447772096421E-3</v>
      </c>
      <c r="BI118" s="30">
        <f t="shared" si="53"/>
        <v>6.7402672864613593E-3</v>
      </c>
      <c r="BJ118" s="30">
        <f t="shared" si="54"/>
        <v>6.6531086577571183E-3</v>
      </c>
      <c r="BK118" s="30">
        <f t="shared" si="55"/>
        <v>7.2341661824520623E-3</v>
      </c>
      <c r="BL118" s="30">
        <f t="shared" si="56"/>
        <v>8.3207437536316087E-3</v>
      </c>
      <c r="BM118" s="30">
        <f t="shared" si="57"/>
        <v>7.7280650784427654E-3</v>
      </c>
      <c r="BN118" s="30">
        <f t="shared" si="58"/>
        <v>8.9540964555491001E-3</v>
      </c>
      <c r="BO118" s="30">
        <f t="shared" si="59"/>
        <v>7.9837303893085416E-3</v>
      </c>
      <c r="BP118" s="30">
        <f t="shared" si="60"/>
        <v>8.2161533991865193E-3</v>
      </c>
    </row>
    <row r="119" spans="1:68" ht="15" x14ac:dyDescent="0.25">
      <c r="A119" s="19" t="s">
        <v>533</v>
      </c>
      <c r="B119" s="27">
        <v>422</v>
      </c>
      <c r="C119" s="27">
        <v>1017</v>
      </c>
      <c r="D119" s="27">
        <v>881</v>
      </c>
      <c r="E119" s="27">
        <v>639</v>
      </c>
      <c r="F119" s="27">
        <v>415</v>
      </c>
      <c r="G119" s="27">
        <v>819</v>
      </c>
      <c r="H119" s="27">
        <v>839</v>
      </c>
      <c r="I119" s="27">
        <v>1268</v>
      </c>
      <c r="J119" s="27">
        <v>1331</v>
      </c>
      <c r="K119" s="27">
        <v>1056</v>
      </c>
      <c r="L119" s="27">
        <v>950</v>
      </c>
      <c r="M119" s="27">
        <v>877</v>
      </c>
      <c r="N119" s="27">
        <v>536</v>
      </c>
      <c r="O119" s="27">
        <v>873</v>
      </c>
      <c r="P119" s="27">
        <v>1060</v>
      </c>
      <c r="Q119" s="27">
        <v>686</v>
      </c>
      <c r="R119" s="27">
        <v>1068</v>
      </c>
      <c r="S119" s="27">
        <v>792</v>
      </c>
      <c r="T119" s="27">
        <v>965</v>
      </c>
      <c r="U119" s="27">
        <v>967</v>
      </c>
      <c r="V119" s="27">
        <v>930</v>
      </c>
      <c r="W119" s="27">
        <v>1069</v>
      </c>
      <c r="X119" s="27">
        <v>991</v>
      </c>
      <c r="Y119" s="27"/>
      <c r="Z119" s="19" t="s">
        <v>533</v>
      </c>
      <c r="AA119" s="27" t="b">
        <f t="shared" si="52"/>
        <v>1</v>
      </c>
      <c r="AB119"/>
      <c r="AC119" s="19" t="s">
        <v>533</v>
      </c>
      <c r="AD119" s="27">
        <v>89500</v>
      </c>
      <c r="AE119" s="27">
        <v>116400</v>
      </c>
      <c r="AF119" s="32">
        <v>76.900000000000006</v>
      </c>
      <c r="AG119" s="32">
        <v>3.8</v>
      </c>
      <c r="AH119" s="27">
        <v>92200</v>
      </c>
      <c r="AI119" s="27">
        <v>118600</v>
      </c>
      <c r="AJ119" s="32">
        <v>77.7</v>
      </c>
      <c r="AK119" s="32">
        <v>3.6</v>
      </c>
      <c r="AL119" s="27">
        <v>90500</v>
      </c>
      <c r="AM119" s="27">
        <v>122100</v>
      </c>
      <c r="AN119" s="32">
        <v>74.2</v>
      </c>
      <c r="AO119" s="32">
        <v>3.7</v>
      </c>
      <c r="AP119"/>
      <c r="AQ119"/>
      <c r="AR119"/>
      <c r="AS119"/>
      <c r="AT119" s="30">
        <f t="shared" si="49"/>
        <v>4.5770065075921912E-3</v>
      </c>
      <c r="AU119" s="30">
        <f t="shared" si="50"/>
        <v>1.1030368763557483E-2</v>
      </c>
      <c r="AV119" s="30">
        <f t="shared" si="51"/>
        <v>9.5553145336225598E-3</v>
      </c>
      <c r="AW119" s="30">
        <f t="shared" si="70"/>
        <v>7.0607734806629836E-3</v>
      </c>
      <c r="AX119" s="30">
        <f t="shared" si="71"/>
        <v>4.5856353591160219E-3</v>
      </c>
      <c r="AY119" s="30">
        <f t="shared" si="72"/>
        <v>9.0497237569060768E-3</v>
      </c>
      <c r="AZ119" s="30">
        <f t="shared" si="61"/>
        <v>9.2707182320441988E-3</v>
      </c>
      <c r="BA119" s="30">
        <f t="shared" si="62"/>
        <v>1.4011049723756906E-2</v>
      </c>
      <c r="BB119" s="30">
        <f t="shared" si="63"/>
        <v>1.4707182320441988E-2</v>
      </c>
      <c r="BC119" s="30">
        <f t="shared" si="64"/>
        <v>1.1668508287292817E-2</v>
      </c>
      <c r="BD119" s="30">
        <f t="shared" si="65"/>
        <v>1.0497237569060774E-2</v>
      </c>
      <c r="BE119" s="30">
        <f t="shared" si="66"/>
        <v>9.6906077348066291E-3</v>
      </c>
      <c r="BF119" s="30">
        <f t="shared" si="67"/>
        <v>5.9226519337016578E-3</v>
      </c>
      <c r="BG119" s="30">
        <f t="shared" si="68"/>
        <v>9.6464088397790054E-3</v>
      </c>
      <c r="BH119" s="30">
        <f t="shared" si="69"/>
        <v>1.1712707182320443E-2</v>
      </c>
      <c r="BI119" s="30">
        <f t="shared" si="53"/>
        <v>5.618345618345618E-3</v>
      </c>
      <c r="BJ119" s="30">
        <f t="shared" si="54"/>
        <v>8.7469287469287473E-3</v>
      </c>
      <c r="BK119" s="30">
        <f t="shared" si="55"/>
        <v>6.4864864864864862E-3</v>
      </c>
      <c r="BL119" s="30">
        <f t="shared" si="56"/>
        <v>7.9033579033579038E-3</v>
      </c>
      <c r="BM119" s="30">
        <f t="shared" si="57"/>
        <v>7.9197379197379191E-3</v>
      </c>
      <c r="BN119" s="30">
        <f t="shared" si="58"/>
        <v>7.6167076167076167E-3</v>
      </c>
      <c r="BO119" s="30">
        <f t="shared" si="59"/>
        <v>8.755118755118755E-3</v>
      </c>
      <c r="BP119" s="30">
        <f t="shared" si="60"/>
        <v>8.1162981162981162E-3</v>
      </c>
    </row>
    <row r="120" spans="1:68" ht="15" x14ac:dyDescent="0.25">
      <c r="A120" s="19" t="s">
        <v>534</v>
      </c>
      <c r="B120" s="27">
        <v>504</v>
      </c>
      <c r="C120" s="27">
        <v>497</v>
      </c>
      <c r="D120" s="27">
        <v>543</v>
      </c>
      <c r="E120" s="27">
        <v>433</v>
      </c>
      <c r="F120" s="27">
        <v>427</v>
      </c>
      <c r="G120" s="27">
        <v>575</v>
      </c>
      <c r="H120" s="27">
        <v>511</v>
      </c>
      <c r="I120" s="27">
        <v>644</v>
      </c>
      <c r="J120" s="27">
        <v>566</v>
      </c>
      <c r="K120" s="27">
        <v>783</v>
      </c>
      <c r="L120" s="27">
        <v>1067</v>
      </c>
      <c r="M120" s="27">
        <v>685</v>
      </c>
      <c r="N120" s="27">
        <v>375</v>
      </c>
      <c r="O120" s="27">
        <v>631</v>
      </c>
      <c r="P120" s="27">
        <v>641</v>
      </c>
      <c r="Q120" s="27">
        <v>694</v>
      </c>
      <c r="R120" s="27">
        <v>767</v>
      </c>
      <c r="S120" s="27">
        <v>1054</v>
      </c>
      <c r="T120" s="27">
        <v>1023</v>
      </c>
      <c r="U120" s="27">
        <v>745</v>
      </c>
      <c r="V120" s="27">
        <v>887</v>
      </c>
      <c r="W120" s="27">
        <v>717</v>
      </c>
      <c r="X120" s="27">
        <v>699</v>
      </c>
      <c r="Y120" s="27"/>
      <c r="Z120" s="19" t="s">
        <v>534</v>
      </c>
      <c r="AA120" s="27" t="b">
        <f t="shared" si="52"/>
        <v>1</v>
      </c>
      <c r="AB120"/>
      <c r="AC120" s="19" t="s">
        <v>534</v>
      </c>
      <c r="AD120" s="27">
        <v>112200</v>
      </c>
      <c r="AE120" s="27">
        <v>143500</v>
      </c>
      <c r="AF120" s="32">
        <v>78.2</v>
      </c>
      <c r="AG120" s="32">
        <v>3.3</v>
      </c>
      <c r="AH120" s="27">
        <v>113100</v>
      </c>
      <c r="AI120" s="27">
        <v>145100</v>
      </c>
      <c r="AJ120" s="32">
        <v>78</v>
      </c>
      <c r="AK120" s="32">
        <v>3.2</v>
      </c>
      <c r="AL120" s="27">
        <v>118600</v>
      </c>
      <c r="AM120" s="27">
        <v>150700</v>
      </c>
      <c r="AN120" s="32">
        <v>78.7</v>
      </c>
      <c r="AO120" s="32">
        <v>3.2</v>
      </c>
      <c r="AP120"/>
      <c r="AQ120"/>
      <c r="AR120"/>
      <c r="AS120"/>
      <c r="AT120" s="30">
        <f t="shared" si="49"/>
        <v>4.4562334217506635E-3</v>
      </c>
      <c r="AU120" s="30">
        <f t="shared" si="50"/>
        <v>4.3943412908930149E-3</v>
      </c>
      <c r="AV120" s="30">
        <f t="shared" si="51"/>
        <v>4.8010610079575597E-3</v>
      </c>
      <c r="AW120" s="30">
        <f t="shared" si="70"/>
        <v>3.6509274873524453E-3</v>
      </c>
      <c r="AX120" s="30">
        <f t="shared" si="71"/>
        <v>3.6003372681281619E-3</v>
      </c>
      <c r="AY120" s="30">
        <f t="shared" si="72"/>
        <v>4.84822934232715E-3</v>
      </c>
      <c r="AZ120" s="30">
        <f t="shared" si="61"/>
        <v>4.3086003372681285E-3</v>
      </c>
      <c r="BA120" s="30">
        <f t="shared" si="62"/>
        <v>5.4300168634064082E-3</v>
      </c>
      <c r="BB120" s="30">
        <f t="shared" si="63"/>
        <v>4.7723440134907254E-3</v>
      </c>
      <c r="BC120" s="30">
        <f t="shared" si="64"/>
        <v>6.6020236087689713E-3</v>
      </c>
      <c r="BD120" s="30">
        <f t="shared" si="65"/>
        <v>8.9966273187183816E-3</v>
      </c>
      <c r="BE120" s="30">
        <f t="shared" si="66"/>
        <v>5.775716694772344E-3</v>
      </c>
      <c r="BF120" s="30">
        <f t="shared" si="67"/>
        <v>3.1618887015177066E-3</v>
      </c>
      <c r="BG120" s="30">
        <f t="shared" si="68"/>
        <v>5.3204047217537947E-3</v>
      </c>
      <c r="BH120" s="30">
        <f t="shared" si="69"/>
        <v>5.4047217537942661E-3</v>
      </c>
      <c r="BI120" s="30">
        <f t="shared" si="53"/>
        <v>4.6051758460517586E-3</v>
      </c>
      <c r="BJ120" s="30">
        <f t="shared" si="54"/>
        <v>5.0895819508958197E-3</v>
      </c>
      <c r="BK120" s="30">
        <f t="shared" si="55"/>
        <v>6.9940278699402786E-3</v>
      </c>
      <c r="BL120" s="30">
        <f t="shared" si="56"/>
        <v>6.7883211678832116E-3</v>
      </c>
      <c r="BM120" s="30">
        <f t="shared" si="57"/>
        <v>4.9435965494359652E-3</v>
      </c>
      <c r="BN120" s="30">
        <f t="shared" si="58"/>
        <v>5.8858659588586597E-3</v>
      </c>
      <c r="BO120" s="30">
        <f t="shared" si="59"/>
        <v>4.7577969475779691E-3</v>
      </c>
      <c r="BP120" s="30">
        <f t="shared" si="60"/>
        <v>4.6383543463835433E-3</v>
      </c>
    </row>
    <row r="121" spans="1:68" ht="15" x14ac:dyDescent="0.25">
      <c r="A121" s="19" t="s">
        <v>535</v>
      </c>
      <c r="B121" s="27">
        <v>683</v>
      </c>
      <c r="C121" s="27">
        <v>746</v>
      </c>
      <c r="D121" s="27">
        <v>1424</v>
      </c>
      <c r="E121" s="27">
        <v>695</v>
      </c>
      <c r="F121" s="27">
        <v>612</v>
      </c>
      <c r="G121" s="27">
        <v>545</v>
      </c>
      <c r="H121" s="27">
        <v>713</v>
      </c>
      <c r="I121" s="27">
        <v>639</v>
      </c>
      <c r="J121" s="27">
        <v>728</v>
      </c>
      <c r="K121" s="27">
        <v>878</v>
      </c>
      <c r="L121" s="27">
        <v>1009</v>
      </c>
      <c r="M121" s="27">
        <v>800</v>
      </c>
      <c r="N121" s="27">
        <v>789</v>
      </c>
      <c r="O121" s="27">
        <v>856</v>
      </c>
      <c r="P121" s="27">
        <v>926</v>
      </c>
      <c r="Q121" s="27">
        <v>829</v>
      </c>
      <c r="R121" s="27">
        <v>1014</v>
      </c>
      <c r="S121" s="27">
        <v>848</v>
      </c>
      <c r="T121" s="27">
        <v>881</v>
      </c>
      <c r="U121" s="27">
        <v>996</v>
      </c>
      <c r="V121" s="27">
        <v>656</v>
      </c>
      <c r="W121" s="27">
        <v>759</v>
      </c>
      <c r="X121" s="27">
        <v>926</v>
      </c>
      <c r="Y121" s="27"/>
      <c r="Z121" s="19" t="s">
        <v>535</v>
      </c>
      <c r="AA121" s="27" t="b">
        <f t="shared" si="52"/>
        <v>1</v>
      </c>
      <c r="AB121"/>
      <c r="AC121" s="19" t="s">
        <v>535</v>
      </c>
      <c r="AD121" s="27">
        <v>125100</v>
      </c>
      <c r="AE121" s="27">
        <v>178000</v>
      </c>
      <c r="AF121" s="32">
        <v>70.3</v>
      </c>
      <c r="AG121" s="32">
        <v>3.7</v>
      </c>
      <c r="AH121" s="27">
        <v>128800</v>
      </c>
      <c r="AI121" s="27">
        <v>178500</v>
      </c>
      <c r="AJ121" s="32">
        <v>72.099999999999994</v>
      </c>
      <c r="AK121" s="32">
        <v>3.5</v>
      </c>
      <c r="AL121" s="27">
        <v>131800</v>
      </c>
      <c r="AM121" s="27">
        <v>184600</v>
      </c>
      <c r="AN121" s="32">
        <v>71.400000000000006</v>
      </c>
      <c r="AO121" s="32">
        <v>3.5</v>
      </c>
      <c r="AP121"/>
      <c r="AQ121"/>
      <c r="AR121"/>
      <c r="AS121"/>
      <c r="AT121" s="30">
        <f t="shared" si="49"/>
        <v>5.3027950310559008E-3</v>
      </c>
      <c r="AU121" s="30">
        <f t="shared" si="50"/>
        <v>5.7919254658385091E-3</v>
      </c>
      <c r="AV121" s="30">
        <f t="shared" si="51"/>
        <v>1.1055900621118012E-2</v>
      </c>
      <c r="AW121" s="30">
        <f t="shared" si="70"/>
        <v>5.2731411229135052E-3</v>
      </c>
      <c r="AX121" s="30">
        <f t="shared" si="71"/>
        <v>4.6433990895295906E-3</v>
      </c>
      <c r="AY121" s="30">
        <f t="shared" si="72"/>
        <v>4.1350531107739001E-3</v>
      </c>
      <c r="AZ121" s="30">
        <f t="shared" si="61"/>
        <v>5.4097116843702577E-3</v>
      </c>
      <c r="BA121" s="30">
        <f t="shared" si="62"/>
        <v>4.848254931714719E-3</v>
      </c>
      <c r="BB121" s="30">
        <f t="shared" si="63"/>
        <v>5.5235204855842183E-3</v>
      </c>
      <c r="BC121" s="30">
        <f t="shared" si="64"/>
        <v>6.6616084977238242E-3</v>
      </c>
      <c r="BD121" s="30">
        <f t="shared" si="65"/>
        <v>7.6555386949924125E-3</v>
      </c>
      <c r="BE121" s="30">
        <f t="shared" si="66"/>
        <v>6.0698027314112293E-3</v>
      </c>
      <c r="BF121" s="30">
        <f t="shared" si="67"/>
        <v>5.986342943854325E-3</v>
      </c>
      <c r="BG121" s="30">
        <f t="shared" si="68"/>
        <v>6.4946889226100155E-3</v>
      </c>
      <c r="BH121" s="30">
        <f t="shared" si="69"/>
        <v>7.025796661608498E-3</v>
      </c>
      <c r="BI121" s="30">
        <f t="shared" si="53"/>
        <v>4.4907908992416036E-3</v>
      </c>
      <c r="BJ121" s="30">
        <f t="shared" si="54"/>
        <v>5.4929577464788732E-3</v>
      </c>
      <c r="BK121" s="30">
        <f t="shared" si="55"/>
        <v>4.5937161430119177E-3</v>
      </c>
      <c r="BL121" s="30">
        <f t="shared" si="56"/>
        <v>4.7724810400866739E-3</v>
      </c>
      <c r="BM121" s="30">
        <f t="shared" si="57"/>
        <v>5.3954496208017339E-3</v>
      </c>
      <c r="BN121" s="30">
        <f t="shared" si="58"/>
        <v>3.5536294691224267E-3</v>
      </c>
      <c r="BO121" s="30">
        <f t="shared" si="59"/>
        <v>4.1115926327193932E-3</v>
      </c>
      <c r="BP121" s="30">
        <f t="shared" si="60"/>
        <v>5.0162513542795235E-3</v>
      </c>
    </row>
    <row r="122" spans="1:68" ht="15" x14ac:dyDescent="0.25">
      <c r="A122" s="19" t="s">
        <v>536</v>
      </c>
      <c r="B122" s="27">
        <v>389</v>
      </c>
      <c r="C122" s="27">
        <v>611</v>
      </c>
      <c r="D122" s="27">
        <v>584</v>
      </c>
      <c r="E122" s="27">
        <v>417</v>
      </c>
      <c r="F122" s="27">
        <v>450</v>
      </c>
      <c r="G122" s="27">
        <v>649</v>
      </c>
      <c r="H122" s="27">
        <v>635</v>
      </c>
      <c r="I122" s="27">
        <v>602</v>
      </c>
      <c r="J122" s="27">
        <v>1001</v>
      </c>
      <c r="K122" s="27">
        <v>816</v>
      </c>
      <c r="L122" s="27">
        <v>1031</v>
      </c>
      <c r="M122" s="27">
        <v>645</v>
      </c>
      <c r="N122" s="27">
        <v>571</v>
      </c>
      <c r="O122" s="27">
        <v>856</v>
      </c>
      <c r="P122" s="27">
        <v>680</v>
      </c>
      <c r="Q122" s="27">
        <v>718</v>
      </c>
      <c r="R122" s="27">
        <v>606</v>
      </c>
      <c r="S122" s="27">
        <v>700</v>
      </c>
      <c r="T122" s="27">
        <v>931</v>
      </c>
      <c r="U122" s="27">
        <v>958</v>
      </c>
      <c r="V122" s="27">
        <v>1079</v>
      </c>
      <c r="W122" s="27">
        <v>1148</v>
      </c>
      <c r="X122" s="27">
        <v>813</v>
      </c>
      <c r="Y122" s="27"/>
      <c r="Z122" s="19" t="s">
        <v>536</v>
      </c>
      <c r="AA122" s="27" t="b">
        <f t="shared" si="52"/>
        <v>1</v>
      </c>
      <c r="AB122"/>
      <c r="AC122" s="19" t="s">
        <v>536</v>
      </c>
      <c r="AD122" s="27">
        <v>101200</v>
      </c>
      <c r="AE122" s="27">
        <v>125900</v>
      </c>
      <c r="AF122" s="32">
        <v>80.400000000000006</v>
      </c>
      <c r="AG122" s="32">
        <v>3.5</v>
      </c>
      <c r="AH122" s="27">
        <v>101600</v>
      </c>
      <c r="AI122" s="27">
        <v>125900</v>
      </c>
      <c r="AJ122" s="32">
        <v>80.7</v>
      </c>
      <c r="AK122" s="32">
        <v>3.4</v>
      </c>
      <c r="AL122" s="27">
        <v>102800</v>
      </c>
      <c r="AM122" s="27">
        <v>132600</v>
      </c>
      <c r="AN122" s="32">
        <v>77.5</v>
      </c>
      <c r="AO122" s="32">
        <v>3.6</v>
      </c>
      <c r="AP122"/>
      <c r="AQ122"/>
      <c r="AR122"/>
      <c r="AS122"/>
      <c r="AT122" s="30">
        <f t="shared" si="49"/>
        <v>3.828740157480315E-3</v>
      </c>
      <c r="AU122" s="30">
        <f t="shared" si="50"/>
        <v>6.0137795275590549E-3</v>
      </c>
      <c r="AV122" s="30">
        <f t="shared" si="51"/>
        <v>5.7480314960629917E-3</v>
      </c>
      <c r="AW122" s="30">
        <f t="shared" si="70"/>
        <v>4.0564202334630352E-3</v>
      </c>
      <c r="AX122" s="30">
        <f t="shared" si="71"/>
        <v>4.3774319066147861E-3</v>
      </c>
      <c r="AY122" s="30">
        <f t="shared" si="72"/>
        <v>6.3132295719844356E-3</v>
      </c>
      <c r="AZ122" s="30">
        <f t="shared" si="61"/>
        <v>6.17704280155642E-3</v>
      </c>
      <c r="BA122" s="30">
        <f t="shared" si="62"/>
        <v>5.8560311284046691E-3</v>
      </c>
      <c r="BB122" s="30">
        <f t="shared" si="63"/>
        <v>9.7373540856031133E-3</v>
      </c>
      <c r="BC122" s="30">
        <f t="shared" si="64"/>
        <v>7.9377431906614785E-3</v>
      </c>
      <c r="BD122" s="30">
        <f t="shared" si="65"/>
        <v>1.0029182879377431E-2</v>
      </c>
      <c r="BE122" s="30">
        <f t="shared" si="66"/>
        <v>6.2743190661478602E-3</v>
      </c>
      <c r="BF122" s="30">
        <f t="shared" si="67"/>
        <v>5.5544747081712059E-3</v>
      </c>
      <c r="BG122" s="30">
        <f t="shared" si="68"/>
        <v>8.3268482490272376E-3</v>
      </c>
      <c r="BH122" s="30">
        <f t="shared" si="69"/>
        <v>6.6147859922178988E-3</v>
      </c>
      <c r="BI122" s="30">
        <f t="shared" si="53"/>
        <v>5.4147812971342387E-3</v>
      </c>
      <c r="BJ122" s="30">
        <f t="shared" si="54"/>
        <v>4.5701357466063353E-3</v>
      </c>
      <c r="BK122" s="30">
        <f t="shared" si="55"/>
        <v>5.279034690799397E-3</v>
      </c>
      <c r="BL122" s="30">
        <f t="shared" si="56"/>
        <v>7.021116138763198E-3</v>
      </c>
      <c r="BM122" s="30">
        <f t="shared" si="57"/>
        <v>7.22473604826546E-3</v>
      </c>
      <c r="BN122" s="30">
        <f t="shared" si="58"/>
        <v>8.1372549019607839E-3</v>
      </c>
      <c r="BO122" s="30">
        <f t="shared" si="59"/>
        <v>8.6576168929110107E-3</v>
      </c>
      <c r="BP122" s="30">
        <f t="shared" si="60"/>
        <v>6.131221719457014E-3</v>
      </c>
    </row>
    <row r="123" spans="1:68" ht="15" x14ac:dyDescent="0.25">
      <c r="A123" s="19" t="s">
        <v>537</v>
      </c>
      <c r="B123" s="27">
        <v>497</v>
      </c>
      <c r="C123" s="27">
        <v>572</v>
      </c>
      <c r="D123" s="27">
        <v>584</v>
      </c>
      <c r="E123" s="27">
        <v>544</v>
      </c>
      <c r="F123" s="27">
        <v>472</v>
      </c>
      <c r="G123" s="27">
        <v>551</v>
      </c>
      <c r="H123" s="27">
        <v>625</v>
      </c>
      <c r="I123" s="27">
        <v>755</v>
      </c>
      <c r="J123" s="27">
        <v>733</v>
      </c>
      <c r="K123" s="27">
        <v>651</v>
      </c>
      <c r="L123" s="27">
        <v>838</v>
      </c>
      <c r="M123" s="27">
        <v>473</v>
      </c>
      <c r="N123" s="27">
        <v>353</v>
      </c>
      <c r="O123" s="27">
        <v>518</v>
      </c>
      <c r="P123" s="27">
        <v>450</v>
      </c>
      <c r="Q123" s="27">
        <v>474</v>
      </c>
      <c r="R123" s="27">
        <v>454</v>
      </c>
      <c r="S123" s="27">
        <v>736</v>
      </c>
      <c r="T123" s="27">
        <v>681</v>
      </c>
      <c r="U123" s="27">
        <v>776</v>
      </c>
      <c r="V123" s="27">
        <v>1098</v>
      </c>
      <c r="W123" s="27">
        <v>729</v>
      </c>
      <c r="X123" s="27">
        <v>756</v>
      </c>
      <c r="Y123" s="27"/>
      <c r="Z123" s="19" t="s">
        <v>537</v>
      </c>
      <c r="AA123" s="27" t="b">
        <f t="shared" si="52"/>
        <v>1</v>
      </c>
      <c r="AB123"/>
      <c r="AC123" s="19" t="s">
        <v>537</v>
      </c>
      <c r="AD123" s="27">
        <v>104900</v>
      </c>
      <c r="AE123" s="27">
        <v>126700</v>
      </c>
      <c r="AF123" s="32">
        <v>82.8</v>
      </c>
      <c r="AG123" s="32">
        <v>3.3</v>
      </c>
      <c r="AH123" s="27">
        <v>105600</v>
      </c>
      <c r="AI123" s="27">
        <v>127900</v>
      </c>
      <c r="AJ123" s="32">
        <v>82.5</v>
      </c>
      <c r="AK123" s="32">
        <v>3.2</v>
      </c>
      <c r="AL123" s="27">
        <v>103400</v>
      </c>
      <c r="AM123" s="27">
        <v>132100</v>
      </c>
      <c r="AN123" s="32">
        <v>78.3</v>
      </c>
      <c r="AO123" s="32">
        <v>3.6</v>
      </c>
      <c r="AP123"/>
      <c r="AQ123"/>
      <c r="AR123"/>
      <c r="AS123"/>
      <c r="AT123" s="30">
        <f t="shared" si="49"/>
        <v>4.7064393939393939E-3</v>
      </c>
      <c r="AU123" s="30">
        <f t="shared" si="50"/>
        <v>5.4166666666666669E-3</v>
      </c>
      <c r="AV123" s="30">
        <f t="shared" si="51"/>
        <v>5.5303030303030304E-3</v>
      </c>
      <c r="AW123" s="30">
        <f t="shared" si="70"/>
        <v>5.2611218568665375E-3</v>
      </c>
      <c r="AX123" s="30">
        <f t="shared" si="71"/>
        <v>4.5647969052224372E-3</v>
      </c>
      <c r="AY123" s="30">
        <f t="shared" si="72"/>
        <v>5.3288201160541582E-3</v>
      </c>
      <c r="AZ123" s="30">
        <f t="shared" si="61"/>
        <v>6.0444874274661504E-3</v>
      </c>
      <c r="BA123" s="30">
        <f t="shared" si="62"/>
        <v>7.3017408123791103E-3</v>
      </c>
      <c r="BB123" s="30">
        <f t="shared" si="63"/>
        <v>7.0889748549323017E-3</v>
      </c>
      <c r="BC123" s="30">
        <f t="shared" si="64"/>
        <v>6.2959381044487431E-3</v>
      </c>
      <c r="BD123" s="30">
        <f t="shared" si="65"/>
        <v>8.1044487427466144E-3</v>
      </c>
      <c r="BE123" s="30">
        <f t="shared" si="66"/>
        <v>4.5744680851063828E-3</v>
      </c>
      <c r="BF123" s="30">
        <f t="shared" si="67"/>
        <v>3.4139264990328821E-3</v>
      </c>
      <c r="BG123" s="30">
        <f t="shared" si="68"/>
        <v>5.0096711798839457E-3</v>
      </c>
      <c r="BH123" s="30">
        <f t="shared" si="69"/>
        <v>4.3520309477756286E-3</v>
      </c>
      <c r="BI123" s="30">
        <f t="shared" si="53"/>
        <v>3.5881907645722937E-3</v>
      </c>
      <c r="BJ123" s="30">
        <f t="shared" si="54"/>
        <v>3.4367903103709311E-3</v>
      </c>
      <c r="BK123" s="30">
        <f t="shared" si="55"/>
        <v>5.5715367146101438E-3</v>
      </c>
      <c r="BL123" s="30">
        <f t="shared" si="56"/>
        <v>5.1551854655563969E-3</v>
      </c>
      <c r="BM123" s="30">
        <f t="shared" si="57"/>
        <v>5.874337623012869E-3</v>
      </c>
      <c r="BN123" s="30">
        <f t="shared" si="58"/>
        <v>8.3118849356548074E-3</v>
      </c>
      <c r="BO123" s="30">
        <f t="shared" si="59"/>
        <v>5.5185465556396671E-3</v>
      </c>
      <c r="BP123" s="30">
        <f t="shared" si="60"/>
        <v>5.7229371688115064E-3</v>
      </c>
    </row>
    <row r="124" spans="1:68" ht="15" x14ac:dyDescent="0.25">
      <c r="A124" s="19" t="s">
        <v>538</v>
      </c>
      <c r="B124" s="27">
        <v>322</v>
      </c>
      <c r="C124" s="27">
        <v>888</v>
      </c>
      <c r="D124" s="27">
        <v>705</v>
      </c>
      <c r="E124" s="27">
        <v>631</v>
      </c>
      <c r="F124" s="27">
        <v>498</v>
      </c>
      <c r="G124" s="27">
        <v>461</v>
      </c>
      <c r="H124" s="27">
        <v>613</v>
      </c>
      <c r="I124" s="27">
        <v>765</v>
      </c>
      <c r="J124" s="27">
        <v>996</v>
      </c>
      <c r="K124" s="27">
        <v>865</v>
      </c>
      <c r="L124" s="27">
        <v>1172</v>
      </c>
      <c r="M124" s="27">
        <v>705</v>
      </c>
      <c r="N124" s="27">
        <v>583</v>
      </c>
      <c r="O124" s="27">
        <v>587</v>
      </c>
      <c r="P124" s="27">
        <v>909</v>
      </c>
      <c r="Q124" s="27">
        <v>844</v>
      </c>
      <c r="R124" s="27">
        <v>1005</v>
      </c>
      <c r="S124" s="27">
        <v>762</v>
      </c>
      <c r="T124" s="27">
        <v>844</v>
      </c>
      <c r="U124" s="27">
        <v>989</v>
      </c>
      <c r="V124" s="27">
        <v>935</v>
      </c>
      <c r="W124" s="27">
        <v>994</v>
      </c>
      <c r="X124" s="27">
        <v>680</v>
      </c>
      <c r="Y124" s="27"/>
      <c r="Z124" s="19" t="s">
        <v>538</v>
      </c>
      <c r="AA124" s="27" t="b">
        <f t="shared" si="52"/>
        <v>1</v>
      </c>
      <c r="AB124"/>
      <c r="AC124" s="19" t="s">
        <v>538</v>
      </c>
      <c r="AD124" s="27">
        <v>107200</v>
      </c>
      <c r="AE124" s="27">
        <v>150700</v>
      </c>
      <c r="AF124" s="32">
        <v>71.2</v>
      </c>
      <c r="AG124" s="32">
        <v>3.8</v>
      </c>
      <c r="AH124" s="27">
        <v>117500</v>
      </c>
      <c r="AI124" s="27">
        <v>153700</v>
      </c>
      <c r="AJ124" s="32">
        <v>76.400000000000006</v>
      </c>
      <c r="AK124" s="32">
        <v>3.4</v>
      </c>
      <c r="AL124" s="27">
        <v>118100</v>
      </c>
      <c r="AM124" s="27">
        <v>156700</v>
      </c>
      <c r="AN124" s="32">
        <v>75.400000000000006</v>
      </c>
      <c r="AO124" s="32">
        <v>3.5</v>
      </c>
      <c r="AP124"/>
      <c r="AQ124"/>
      <c r="AR124"/>
      <c r="AS124"/>
      <c r="AT124" s="30">
        <f t="shared" si="49"/>
        <v>2.7404255319148935E-3</v>
      </c>
      <c r="AU124" s="30">
        <f t="shared" si="50"/>
        <v>7.5574468085106384E-3</v>
      </c>
      <c r="AV124" s="30">
        <f t="shared" si="51"/>
        <v>6.0000000000000001E-3</v>
      </c>
      <c r="AW124" s="30">
        <f t="shared" si="70"/>
        <v>5.3429297205757828E-3</v>
      </c>
      <c r="AX124" s="30">
        <f t="shared" si="71"/>
        <v>4.216765453005927E-3</v>
      </c>
      <c r="AY124" s="30">
        <f t="shared" si="72"/>
        <v>3.9034716342082982E-3</v>
      </c>
      <c r="AZ124" s="30">
        <f t="shared" si="61"/>
        <v>5.1905165114309905E-3</v>
      </c>
      <c r="BA124" s="30">
        <f t="shared" si="62"/>
        <v>6.4775613886536836E-3</v>
      </c>
      <c r="BB124" s="30">
        <f t="shared" si="63"/>
        <v>8.4335309060118539E-3</v>
      </c>
      <c r="BC124" s="30">
        <f t="shared" si="64"/>
        <v>7.3243014394580863E-3</v>
      </c>
      <c r="BD124" s="30">
        <f t="shared" si="65"/>
        <v>9.9237933954276041E-3</v>
      </c>
      <c r="BE124" s="30">
        <f t="shared" si="66"/>
        <v>5.9695173581710411E-3</v>
      </c>
      <c r="BF124" s="30">
        <f t="shared" si="67"/>
        <v>4.9364944961896697E-3</v>
      </c>
      <c r="BG124" s="30">
        <f t="shared" si="68"/>
        <v>4.9703640982218461E-3</v>
      </c>
      <c r="BH124" s="30">
        <f t="shared" si="69"/>
        <v>7.6968670618120238E-3</v>
      </c>
      <c r="BI124" s="30">
        <f t="shared" si="53"/>
        <v>5.3860880663688573E-3</v>
      </c>
      <c r="BJ124" s="30">
        <f t="shared" si="54"/>
        <v>6.413529036375239E-3</v>
      </c>
      <c r="BK124" s="30">
        <f t="shared" si="55"/>
        <v>4.8627951499680922E-3</v>
      </c>
      <c r="BL124" s="30">
        <f t="shared" si="56"/>
        <v>5.3860880663688573E-3</v>
      </c>
      <c r="BM124" s="30">
        <f t="shared" si="57"/>
        <v>6.3114231014677726E-3</v>
      </c>
      <c r="BN124" s="30">
        <f t="shared" si="58"/>
        <v>5.9668155711550732E-3</v>
      </c>
      <c r="BO124" s="30">
        <f t="shared" si="59"/>
        <v>6.3433312061263562E-3</v>
      </c>
      <c r="BP124" s="30">
        <f t="shared" si="60"/>
        <v>4.3395022335673264E-3</v>
      </c>
    </row>
    <row r="125" spans="1:68" ht="15" x14ac:dyDescent="0.25">
      <c r="A125" s="19" t="s">
        <v>539</v>
      </c>
      <c r="B125" s="27">
        <v>218</v>
      </c>
      <c r="C125" s="27">
        <v>422</v>
      </c>
      <c r="D125" s="27">
        <v>399</v>
      </c>
      <c r="E125" s="27">
        <v>380</v>
      </c>
      <c r="F125" s="27">
        <v>297</v>
      </c>
      <c r="G125" s="27">
        <v>474</v>
      </c>
      <c r="H125" s="27">
        <v>466</v>
      </c>
      <c r="I125" s="27">
        <v>408</v>
      </c>
      <c r="J125" s="27">
        <v>679</v>
      </c>
      <c r="K125" s="27">
        <v>557</v>
      </c>
      <c r="L125" s="27">
        <v>663</v>
      </c>
      <c r="M125" s="27">
        <v>474</v>
      </c>
      <c r="N125" s="27">
        <v>337</v>
      </c>
      <c r="O125" s="27">
        <v>507</v>
      </c>
      <c r="P125" s="27">
        <v>460</v>
      </c>
      <c r="Q125" s="27">
        <v>405</v>
      </c>
      <c r="R125" s="27">
        <v>561</v>
      </c>
      <c r="S125" s="27">
        <v>589</v>
      </c>
      <c r="T125" s="27">
        <v>1090</v>
      </c>
      <c r="U125" s="27">
        <v>744</v>
      </c>
      <c r="V125" s="27">
        <v>1251</v>
      </c>
      <c r="W125" s="27">
        <v>927</v>
      </c>
      <c r="X125" s="27">
        <v>892</v>
      </c>
      <c r="Y125" s="27"/>
      <c r="Z125" s="19" t="s">
        <v>539</v>
      </c>
      <c r="AA125" s="27" t="b">
        <f t="shared" si="52"/>
        <v>1</v>
      </c>
      <c r="AB125"/>
      <c r="AC125" s="19" t="s">
        <v>539</v>
      </c>
      <c r="AD125" s="27">
        <v>64100</v>
      </c>
      <c r="AE125" s="27">
        <v>76400</v>
      </c>
      <c r="AF125" s="32">
        <v>83.9</v>
      </c>
      <c r="AG125" s="32">
        <v>2.5</v>
      </c>
      <c r="AH125" s="27">
        <v>65600</v>
      </c>
      <c r="AI125" s="27">
        <v>77300</v>
      </c>
      <c r="AJ125" s="32">
        <v>84.9</v>
      </c>
      <c r="AK125" s="32">
        <v>2.5</v>
      </c>
      <c r="AL125" s="27">
        <v>63700</v>
      </c>
      <c r="AM125" s="27">
        <v>76900</v>
      </c>
      <c r="AN125" s="32">
        <v>82.8</v>
      </c>
      <c r="AO125" s="32">
        <v>2.4</v>
      </c>
      <c r="AP125"/>
      <c r="AQ125"/>
      <c r="AR125"/>
      <c r="AS125"/>
      <c r="AT125" s="30">
        <f t="shared" si="49"/>
        <v>3.323170731707317E-3</v>
      </c>
      <c r="AU125" s="30">
        <f t="shared" si="50"/>
        <v>6.4329268292682923E-3</v>
      </c>
      <c r="AV125" s="30">
        <f t="shared" si="51"/>
        <v>6.0823170731707319E-3</v>
      </c>
      <c r="AW125" s="30">
        <f t="shared" si="70"/>
        <v>5.965463108320251E-3</v>
      </c>
      <c r="AX125" s="30">
        <f t="shared" si="71"/>
        <v>4.6624803767660906E-3</v>
      </c>
      <c r="AY125" s="30">
        <f t="shared" si="72"/>
        <v>7.4411302982731551E-3</v>
      </c>
      <c r="AZ125" s="30">
        <f t="shared" si="61"/>
        <v>7.3155416012558871E-3</v>
      </c>
      <c r="BA125" s="30">
        <f t="shared" si="62"/>
        <v>6.4050235478806906E-3</v>
      </c>
      <c r="BB125" s="30">
        <f t="shared" si="63"/>
        <v>1.065934065934066E-2</v>
      </c>
      <c r="BC125" s="30">
        <f t="shared" si="64"/>
        <v>8.7441130298273155E-3</v>
      </c>
      <c r="BD125" s="30">
        <f t="shared" si="65"/>
        <v>1.0408163265306122E-2</v>
      </c>
      <c r="BE125" s="30">
        <f t="shared" si="66"/>
        <v>7.4411302982731551E-3</v>
      </c>
      <c r="BF125" s="30">
        <f t="shared" si="67"/>
        <v>5.290423861852433E-3</v>
      </c>
      <c r="BG125" s="30">
        <f t="shared" si="68"/>
        <v>7.9591836734693878E-3</v>
      </c>
      <c r="BH125" s="30">
        <f t="shared" si="69"/>
        <v>7.2213500784929358E-3</v>
      </c>
      <c r="BI125" s="30">
        <f t="shared" si="53"/>
        <v>5.2665799739921981E-3</v>
      </c>
      <c r="BJ125" s="30">
        <f t="shared" si="54"/>
        <v>7.2951885565669698E-3</v>
      </c>
      <c r="BK125" s="30">
        <f t="shared" si="55"/>
        <v>7.6592977893368015E-3</v>
      </c>
      <c r="BL125" s="30">
        <f t="shared" si="56"/>
        <v>1.4174252275682704E-2</v>
      </c>
      <c r="BM125" s="30">
        <f t="shared" si="57"/>
        <v>9.6749024707412229E-3</v>
      </c>
      <c r="BN125" s="30">
        <f t="shared" si="58"/>
        <v>1.6267880364109234E-2</v>
      </c>
      <c r="BO125" s="30">
        <f t="shared" si="59"/>
        <v>1.2054616384915475E-2</v>
      </c>
      <c r="BP125" s="30">
        <f t="shared" si="60"/>
        <v>1.1599479843953186E-2</v>
      </c>
    </row>
    <row r="126" spans="1:68" ht="15" x14ac:dyDescent="0.25">
      <c r="A126" s="19" t="s">
        <v>540</v>
      </c>
      <c r="B126" s="27">
        <v>855</v>
      </c>
      <c r="C126" s="27">
        <v>1424</v>
      </c>
      <c r="D126" s="27">
        <v>1168</v>
      </c>
      <c r="E126" s="27">
        <v>1495</v>
      </c>
      <c r="F126" s="27">
        <v>1102</v>
      </c>
      <c r="G126" s="27">
        <v>1711</v>
      </c>
      <c r="H126" s="27">
        <v>1531</v>
      </c>
      <c r="I126" s="27">
        <v>1503</v>
      </c>
      <c r="J126" s="27">
        <v>1925</v>
      </c>
      <c r="K126" s="27">
        <v>1537</v>
      </c>
      <c r="L126" s="27">
        <v>1489</v>
      </c>
      <c r="M126" s="27">
        <v>1173</v>
      </c>
      <c r="N126" s="27">
        <v>901</v>
      </c>
      <c r="O126" s="27">
        <v>1430</v>
      </c>
      <c r="P126" s="27">
        <v>1352</v>
      </c>
      <c r="Q126" s="27">
        <v>1518</v>
      </c>
      <c r="R126" s="27">
        <v>1588</v>
      </c>
      <c r="S126" s="27">
        <v>1349</v>
      </c>
      <c r="T126" s="27">
        <v>1474</v>
      </c>
      <c r="U126" s="27">
        <v>1805</v>
      </c>
      <c r="V126" s="27">
        <v>1777</v>
      </c>
      <c r="W126" s="27">
        <v>1936</v>
      </c>
      <c r="X126" s="27">
        <v>1535</v>
      </c>
      <c r="Y126" s="27"/>
      <c r="Z126" s="19" t="s">
        <v>540</v>
      </c>
      <c r="AA126" s="27" t="b">
        <f t="shared" si="52"/>
        <v>1</v>
      </c>
      <c r="AB126"/>
      <c r="AC126" s="19" t="s">
        <v>540</v>
      </c>
      <c r="AD126" s="27">
        <v>140400</v>
      </c>
      <c r="AE126" s="27">
        <v>179500</v>
      </c>
      <c r="AF126" s="32">
        <v>78.2</v>
      </c>
      <c r="AG126" s="32">
        <v>2.5</v>
      </c>
      <c r="AH126" s="27">
        <v>135000</v>
      </c>
      <c r="AI126" s="27">
        <v>179200</v>
      </c>
      <c r="AJ126" s="32">
        <v>75.3</v>
      </c>
      <c r="AK126" s="32">
        <v>2.7</v>
      </c>
      <c r="AL126" s="27">
        <v>137800</v>
      </c>
      <c r="AM126" s="27">
        <v>179000</v>
      </c>
      <c r="AN126" s="32">
        <v>77</v>
      </c>
      <c r="AO126" s="32">
        <v>2.6</v>
      </c>
      <c r="AP126"/>
      <c r="AQ126"/>
      <c r="AR126"/>
      <c r="AS126"/>
      <c r="AT126" s="30">
        <f t="shared" si="49"/>
        <v>6.3333333333333332E-3</v>
      </c>
      <c r="AU126" s="30">
        <f t="shared" si="50"/>
        <v>1.0548148148148149E-2</v>
      </c>
      <c r="AV126" s="30">
        <f t="shared" si="51"/>
        <v>8.6518518518518515E-3</v>
      </c>
      <c r="AW126" s="30">
        <f t="shared" si="70"/>
        <v>1.0849056603773584E-2</v>
      </c>
      <c r="AX126" s="30">
        <f t="shared" si="71"/>
        <v>7.9970972423802616E-3</v>
      </c>
      <c r="AY126" s="30">
        <f t="shared" si="72"/>
        <v>1.2416545718432511E-2</v>
      </c>
      <c r="AZ126" s="30">
        <f t="shared" ref="AZ126:AZ157" si="73">H126/$AL126</f>
        <v>1.1110304789550073E-2</v>
      </c>
      <c r="BA126" s="30">
        <f t="shared" ref="BA126:BA157" si="74">I126/$AL126</f>
        <v>1.0907111756168359E-2</v>
      </c>
      <c r="BB126" s="30">
        <f t="shared" ref="BB126:BB157" si="75">J126/$AL126</f>
        <v>1.3969521044992743E-2</v>
      </c>
      <c r="BC126" s="30">
        <f t="shared" ref="BC126:BC157" si="76">K126/$AL126</f>
        <v>1.1153846153846153E-2</v>
      </c>
      <c r="BD126" s="30">
        <f t="shared" ref="BD126:BD157" si="77">L126/$AL126</f>
        <v>1.0805515239477504E-2</v>
      </c>
      <c r="BE126" s="30">
        <f t="shared" ref="BE126:BE157" si="78">M126/$AL126</f>
        <v>8.5123367198838892E-3</v>
      </c>
      <c r="BF126" s="30">
        <f t="shared" ref="BF126:BF157" si="79">N126/$AL126</f>
        <v>6.5384615384615381E-3</v>
      </c>
      <c r="BG126" s="30">
        <f t="shared" ref="BG126:BG157" si="80">O126/$AL126</f>
        <v>1.0377358490566037E-2</v>
      </c>
      <c r="BH126" s="30">
        <f t="shared" ref="BH126:BH157" si="81">P126/$AL126</f>
        <v>9.8113207547169817E-3</v>
      </c>
      <c r="BI126" s="30">
        <f t="shared" si="53"/>
        <v>8.4804469273743015E-3</v>
      </c>
      <c r="BJ126" s="30">
        <f t="shared" si="54"/>
        <v>8.8715083798882686E-3</v>
      </c>
      <c r="BK126" s="30">
        <f t="shared" si="55"/>
        <v>7.5363128491620114E-3</v>
      </c>
      <c r="BL126" s="30">
        <f t="shared" si="56"/>
        <v>8.2346368715083794E-3</v>
      </c>
      <c r="BM126" s="30">
        <f t="shared" si="57"/>
        <v>1.0083798882681565E-2</v>
      </c>
      <c r="BN126" s="30">
        <f t="shared" si="58"/>
        <v>9.9273743016759768E-3</v>
      </c>
      <c r="BO126" s="30">
        <f t="shared" si="59"/>
        <v>1.0815642458100558E-2</v>
      </c>
      <c r="BP126" s="30">
        <f t="shared" si="60"/>
        <v>8.5754189944134071E-3</v>
      </c>
    </row>
    <row r="127" spans="1:68" ht="15" x14ac:dyDescent="0.25">
      <c r="A127" s="19" t="s">
        <v>541</v>
      </c>
      <c r="B127" s="27">
        <v>147</v>
      </c>
      <c r="C127" s="27">
        <v>268</v>
      </c>
      <c r="D127" s="27">
        <v>268</v>
      </c>
      <c r="E127" s="27">
        <v>333</v>
      </c>
      <c r="F127" s="27">
        <v>333</v>
      </c>
      <c r="G127" s="27">
        <v>365</v>
      </c>
      <c r="H127" s="27">
        <v>377</v>
      </c>
      <c r="I127" s="27">
        <v>262</v>
      </c>
      <c r="J127" s="27">
        <v>275</v>
      </c>
      <c r="K127" s="27">
        <v>341</v>
      </c>
      <c r="L127" s="27">
        <v>281</v>
      </c>
      <c r="M127" s="27">
        <v>276</v>
      </c>
      <c r="N127" s="27">
        <v>166</v>
      </c>
      <c r="O127" s="27">
        <v>301</v>
      </c>
      <c r="P127" s="27">
        <v>327</v>
      </c>
      <c r="Q127" s="27">
        <v>420</v>
      </c>
      <c r="R127" s="27">
        <v>484</v>
      </c>
      <c r="S127" s="27">
        <v>347</v>
      </c>
      <c r="T127" s="27">
        <v>450</v>
      </c>
      <c r="U127" s="27">
        <v>353</v>
      </c>
      <c r="V127" s="27">
        <v>374</v>
      </c>
      <c r="W127" s="27">
        <v>444</v>
      </c>
      <c r="X127" s="27">
        <v>242</v>
      </c>
      <c r="Y127" s="27"/>
      <c r="Z127" s="19" t="s">
        <v>541</v>
      </c>
      <c r="AA127" s="27" t="b">
        <f t="shared" si="52"/>
        <v>1</v>
      </c>
      <c r="AB127"/>
      <c r="AC127" s="19" t="s">
        <v>541</v>
      </c>
      <c r="AD127" s="27">
        <v>58200</v>
      </c>
      <c r="AE127" s="27">
        <v>82000</v>
      </c>
      <c r="AF127" s="32">
        <v>71</v>
      </c>
      <c r="AG127" s="32">
        <v>3</v>
      </c>
      <c r="AH127" s="27">
        <v>56900</v>
      </c>
      <c r="AI127" s="27">
        <v>80100</v>
      </c>
      <c r="AJ127" s="32">
        <v>71</v>
      </c>
      <c r="AK127" s="32">
        <v>2.8</v>
      </c>
      <c r="AL127" s="27">
        <v>59200</v>
      </c>
      <c r="AM127" s="27">
        <v>81000</v>
      </c>
      <c r="AN127" s="32">
        <v>73</v>
      </c>
      <c r="AO127" s="32">
        <v>2.7</v>
      </c>
      <c r="AP127"/>
      <c r="AQ127"/>
      <c r="AR127"/>
      <c r="AS127"/>
      <c r="AT127" s="30">
        <f t="shared" si="49"/>
        <v>2.5834797891036909E-3</v>
      </c>
      <c r="AU127" s="30">
        <f t="shared" si="50"/>
        <v>4.7100175746924433E-3</v>
      </c>
      <c r="AV127" s="30">
        <f t="shared" si="51"/>
        <v>4.7100175746924433E-3</v>
      </c>
      <c r="AW127" s="30">
        <f t="shared" si="70"/>
        <v>5.6249999999999998E-3</v>
      </c>
      <c r="AX127" s="30">
        <f t="shared" si="71"/>
        <v>5.6249999999999998E-3</v>
      </c>
      <c r="AY127" s="30">
        <f t="shared" si="72"/>
        <v>6.1655405405405409E-3</v>
      </c>
      <c r="AZ127" s="30">
        <f t="shared" si="73"/>
        <v>6.3682432432432432E-3</v>
      </c>
      <c r="BA127" s="30">
        <f t="shared" si="74"/>
        <v>4.4256756756756756E-3</v>
      </c>
      <c r="BB127" s="30">
        <f t="shared" si="75"/>
        <v>4.6452702702702705E-3</v>
      </c>
      <c r="BC127" s="30">
        <f t="shared" si="76"/>
        <v>5.7601351351351353E-3</v>
      </c>
      <c r="BD127" s="30">
        <f t="shared" si="77"/>
        <v>4.7466216216216217E-3</v>
      </c>
      <c r="BE127" s="30">
        <f t="shared" si="78"/>
        <v>4.6621621621621622E-3</v>
      </c>
      <c r="BF127" s="30">
        <f t="shared" si="79"/>
        <v>2.804054054054054E-3</v>
      </c>
      <c r="BG127" s="30">
        <f t="shared" si="80"/>
        <v>5.0844594594594596E-3</v>
      </c>
      <c r="BH127" s="30">
        <f t="shared" si="81"/>
        <v>5.5236486486486486E-3</v>
      </c>
      <c r="BI127" s="30">
        <f t="shared" si="53"/>
        <v>5.185185185185185E-3</v>
      </c>
      <c r="BJ127" s="30">
        <f t="shared" si="54"/>
        <v>5.9753086419753083E-3</v>
      </c>
      <c r="BK127" s="30">
        <f t="shared" si="55"/>
        <v>4.2839506172839504E-3</v>
      </c>
      <c r="BL127" s="30">
        <f t="shared" si="56"/>
        <v>5.5555555555555558E-3</v>
      </c>
      <c r="BM127" s="30">
        <f t="shared" si="57"/>
        <v>4.3580246913580249E-3</v>
      </c>
      <c r="BN127" s="30">
        <f t="shared" si="58"/>
        <v>4.6172839506172843E-3</v>
      </c>
      <c r="BO127" s="30">
        <f t="shared" si="59"/>
        <v>5.4814814814814813E-3</v>
      </c>
      <c r="BP127" s="30">
        <f t="shared" si="60"/>
        <v>2.9876543209876542E-3</v>
      </c>
    </row>
    <row r="128" spans="1:68" ht="15" x14ac:dyDescent="0.25">
      <c r="A128" s="19" t="s">
        <v>542</v>
      </c>
      <c r="B128" s="27">
        <v>395</v>
      </c>
      <c r="C128" s="27">
        <v>725</v>
      </c>
      <c r="D128" s="27">
        <v>732</v>
      </c>
      <c r="E128" s="27">
        <v>652</v>
      </c>
      <c r="F128" s="27">
        <v>518</v>
      </c>
      <c r="G128" s="27">
        <v>801</v>
      </c>
      <c r="H128" s="27">
        <v>670</v>
      </c>
      <c r="I128" s="27">
        <v>888</v>
      </c>
      <c r="J128" s="27">
        <v>890</v>
      </c>
      <c r="K128" s="27">
        <v>768</v>
      </c>
      <c r="L128" s="27">
        <v>764</v>
      </c>
      <c r="M128" s="27">
        <v>893</v>
      </c>
      <c r="N128" s="27">
        <v>604</v>
      </c>
      <c r="O128" s="27">
        <v>1131</v>
      </c>
      <c r="P128" s="27">
        <v>783</v>
      </c>
      <c r="Q128" s="27">
        <v>744</v>
      </c>
      <c r="R128" s="27">
        <v>729</v>
      </c>
      <c r="S128" s="27">
        <v>757</v>
      </c>
      <c r="T128" s="27">
        <v>934</v>
      </c>
      <c r="U128" s="27">
        <v>1003</v>
      </c>
      <c r="V128" s="27">
        <v>1294</v>
      </c>
      <c r="W128" s="27">
        <v>908</v>
      </c>
      <c r="X128" s="27">
        <v>1127</v>
      </c>
      <c r="Y128" s="27"/>
      <c r="Z128" s="19" t="s">
        <v>542</v>
      </c>
      <c r="AA128" s="27" t="b">
        <f t="shared" si="52"/>
        <v>1</v>
      </c>
      <c r="AB128"/>
      <c r="AC128" s="19" t="s">
        <v>542</v>
      </c>
      <c r="AD128" s="27">
        <v>127100</v>
      </c>
      <c r="AE128" s="27">
        <v>167300</v>
      </c>
      <c r="AF128" s="32">
        <v>76</v>
      </c>
      <c r="AG128" s="32">
        <v>2.9</v>
      </c>
      <c r="AH128" s="27">
        <v>127100</v>
      </c>
      <c r="AI128" s="27">
        <v>169200</v>
      </c>
      <c r="AJ128" s="32">
        <v>75.099999999999994</v>
      </c>
      <c r="AK128" s="32">
        <v>3.2</v>
      </c>
      <c r="AL128" s="27">
        <v>127600</v>
      </c>
      <c r="AM128" s="27">
        <v>165900</v>
      </c>
      <c r="AN128" s="32">
        <v>76.900000000000006</v>
      </c>
      <c r="AO128" s="32">
        <v>2.6</v>
      </c>
      <c r="AP128"/>
      <c r="AQ128"/>
      <c r="AR128"/>
      <c r="AS128"/>
      <c r="AT128" s="30">
        <f t="shared" si="49"/>
        <v>3.1077891424075533E-3</v>
      </c>
      <c r="AU128" s="30">
        <f t="shared" si="50"/>
        <v>5.7041699449252555E-3</v>
      </c>
      <c r="AV128" s="30">
        <f t="shared" si="51"/>
        <v>5.7592446892210858E-3</v>
      </c>
      <c r="AW128" s="30">
        <f t="shared" si="70"/>
        <v>5.1097178683385579E-3</v>
      </c>
      <c r="AX128" s="30">
        <f t="shared" si="71"/>
        <v>4.0595611285266456E-3</v>
      </c>
      <c r="AY128" s="30">
        <f t="shared" si="72"/>
        <v>6.2774294670846394E-3</v>
      </c>
      <c r="AZ128" s="30">
        <f t="shared" si="73"/>
        <v>5.2507836990595613E-3</v>
      </c>
      <c r="BA128" s="30">
        <f t="shared" si="74"/>
        <v>6.9592476489028212E-3</v>
      </c>
      <c r="BB128" s="30">
        <f t="shared" si="75"/>
        <v>6.974921630094044E-3</v>
      </c>
      <c r="BC128" s="30">
        <f t="shared" si="76"/>
        <v>6.0188087774294668E-3</v>
      </c>
      <c r="BD128" s="30">
        <f t="shared" si="77"/>
        <v>5.9874608150470221E-3</v>
      </c>
      <c r="BE128" s="30">
        <f t="shared" si="78"/>
        <v>6.9984326018808773E-3</v>
      </c>
      <c r="BF128" s="30">
        <f t="shared" si="79"/>
        <v>4.7335423197492161E-3</v>
      </c>
      <c r="BG128" s="30">
        <f t="shared" si="80"/>
        <v>8.8636363636363635E-3</v>
      </c>
      <c r="BH128" s="30">
        <f t="shared" si="81"/>
        <v>6.136363636363636E-3</v>
      </c>
      <c r="BI128" s="30">
        <f t="shared" si="53"/>
        <v>4.4846292947558772E-3</v>
      </c>
      <c r="BJ128" s="30">
        <f t="shared" si="54"/>
        <v>4.3942133815551539E-3</v>
      </c>
      <c r="BK128" s="30">
        <f t="shared" si="55"/>
        <v>4.5629897528631702E-3</v>
      </c>
      <c r="BL128" s="30">
        <f t="shared" si="56"/>
        <v>5.6298975286317061E-3</v>
      </c>
      <c r="BM128" s="30">
        <f t="shared" si="57"/>
        <v>6.0458107293550334E-3</v>
      </c>
      <c r="BN128" s="30">
        <f t="shared" si="58"/>
        <v>7.7998794454490657E-3</v>
      </c>
      <c r="BO128" s="30">
        <f t="shared" si="59"/>
        <v>5.4731766124171185E-3</v>
      </c>
      <c r="BP128" s="30">
        <f t="shared" si="60"/>
        <v>6.7932489451476797E-3</v>
      </c>
    </row>
    <row r="129" spans="1:68" ht="15" x14ac:dyDescent="0.25">
      <c r="A129" s="19" t="s">
        <v>543</v>
      </c>
      <c r="B129" s="27">
        <v>1388</v>
      </c>
      <c r="C129" s="27">
        <v>1751</v>
      </c>
      <c r="D129" s="27">
        <v>1399</v>
      </c>
      <c r="E129" s="27">
        <v>1816</v>
      </c>
      <c r="F129" s="27">
        <v>1343</v>
      </c>
      <c r="G129" s="27">
        <v>1850</v>
      </c>
      <c r="H129" s="27">
        <v>2122</v>
      </c>
      <c r="I129" s="27">
        <v>1971</v>
      </c>
      <c r="J129" s="27">
        <v>2186</v>
      </c>
      <c r="K129" s="27">
        <v>2144</v>
      </c>
      <c r="L129" s="27">
        <v>2447</v>
      </c>
      <c r="M129" s="27">
        <v>1998</v>
      </c>
      <c r="N129" s="27">
        <v>1280</v>
      </c>
      <c r="O129" s="27">
        <v>3807</v>
      </c>
      <c r="P129" s="27">
        <v>1731</v>
      </c>
      <c r="Q129" s="27">
        <v>1914</v>
      </c>
      <c r="R129" s="27">
        <v>2108</v>
      </c>
      <c r="S129" s="27">
        <v>2253</v>
      </c>
      <c r="T129" s="27">
        <v>2818</v>
      </c>
      <c r="U129" s="27">
        <v>2886</v>
      </c>
      <c r="V129" s="27">
        <v>2816</v>
      </c>
      <c r="W129" s="27">
        <v>2691</v>
      </c>
      <c r="X129" s="27">
        <v>3188</v>
      </c>
      <c r="Y129" s="27"/>
      <c r="Z129" s="19" t="s">
        <v>543</v>
      </c>
      <c r="AA129" s="27" t="b">
        <f t="shared" si="52"/>
        <v>1</v>
      </c>
      <c r="AB129"/>
      <c r="AC129" s="19" t="s">
        <v>543</v>
      </c>
      <c r="AD129" s="27">
        <v>128200</v>
      </c>
      <c r="AE129" s="27">
        <v>158400</v>
      </c>
      <c r="AF129" s="32">
        <v>80.900000000000006</v>
      </c>
      <c r="AG129" s="32">
        <v>2.6</v>
      </c>
      <c r="AH129" s="27">
        <v>130400</v>
      </c>
      <c r="AI129" s="27">
        <v>163000</v>
      </c>
      <c r="AJ129" s="32">
        <v>80</v>
      </c>
      <c r="AK129" s="32">
        <v>2.6</v>
      </c>
      <c r="AL129" s="27">
        <v>132800</v>
      </c>
      <c r="AM129" s="27">
        <v>162500</v>
      </c>
      <c r="AN129" s="32">
        <v>81.7</v>
      </c>
      <c r="AO129" s="32">
        <v>2.4</v>
      </c>
      <c r="AP129"/>
      <c r="AQ129"/>
      <c r="AR129"/>
      <c r="AS129"/>
      <c r="AT129" s="30">
        <f t="shared" si="49"/>
        <v>1.0644171779141105E-2</v>
      </c>
      <c r="AU129" s="30">
        <f t="shared" si="50"/>
        <v>1.3427914110429448E-2</v>
      </c>
      <c r="AV129" s="30">
        <f t="shared" si="51"/>
        <v>1.0728527607361963E-2</v>
      </c>
      <c r="AW129" s="30">
        <f t="shared" si="70"/>
        <v>1.3674698795180722E-2</v>
      </c>
      <c r="AX129" s="30">
        <f t="shared" si="71"/>
        <v>1.0112951807228916E-2</v>
      </c>
      <c r="AY129" s="30">
        <f t="shared" si="72"/>
        <v>1.3930722891566265E-2</v>
      </c>
      <c r="AZ129" s="30">
        <f t="shared" si="73"/>
        <v>1.5978915662650601E-2</v>
      </c>
      <c r="BA129" s="30">
        <f t="shared" si="74"/>
        <v>1.4841867469879519E-2</v>
      </c>
      <c r="BB129" s="30">
        <f t="shared" si="75"/>
        <v>1.6460843373493975E-2</v>
      </c>
      <c r="BC129" s="30">
        <f t="shared" si="76"/>
        <v>1.6144578313253014E-2</v>
      </c>
      <c r="BD129" s="30">
        <f t="shared" si="77"/>
        <v>1.842620481927711E-2</v>
      </c>
      <c r="BE129" s="30">
        <f t="shared" si="78"/>
        <v>1.5045180722891566E-2</v>
      </c>
      <c r="BF129" s="30">
        <f t="shared" si="79"/>
        <v>9.6385542168674707E-3</v>
      </c>
      <c r="BG129" s="30">
        <f t="shared" si="80"/>
        <v>2.8667168674698797E-2</v>
      </c>
      <c r="BH129" s="30">
        <f t="shared" si="81"/>
        <v>1.3034638554216868E-2</v>
      </c>
      <c r="BI129" s="30">
        <f t="shared" si="53"/>
        <v>1.1778461538461538E-2</v>
      </c>
      <c r="BJ129" s="30">
        <f t="shared" si="54"/>
        <v>1.2972307692307693E-2</v>
      </c>
      <c r="BK129" s="30">
        <f t="shared" si="55"/>
        <v>1.3864615384615385E-2</v>
      </c>
      <c r="BL129" s="30">
        <f t="shared" si="56"/>
        <v>1.734153846153846E-2</v>
      </c>
      <c r="BM129" s="30">
        <f t="shared" si="57"/>
        <v>1.7760000000000001E-2</v>
      </c>
      <c r="BN129" s="30">
        <f t="shared" si="58"/>
        <v>1.732923076923077E-2</v>
      </c>
      <c r="BO129" s="30">
        <f t="shared" si="59"/>
        <v>1.6559999999999998E-2</v>
      </c>
      <c r="BP129" s="30">
        <f t="shared" si="60"/>
        <v>1.9618461538461539E-2</v>
      </c>
    </row>
    <row r="130" spans="1:68" ht="15" x14ac:dyDescent="0.25">
      <c r="A130" s="19" t="s">
        <v>544</v>
      </c>
      <c r="B130" s="27">
        <v>677</v>
      </c>
      <c r="C130" s="27">
        <v>1109</v>
      </c>
      <c r="D130" s="27">
        <v>1154</v>
      </c>
      <c r="E130" s="27">
        <v>1144</v>
      </c>
      <c r="F130" s="27">
        <v>1186</v>
      </c>
      <c r="G130" s="27">
        <v>1285</v>
      </c>
      <c r="H130" s="27">
        <v>1193</v>
      </c>
      <c r="I130" s="27">
        <v>2407</v>
      </c>
      <c r="J130" s="27">
        <v>1405</v>
      </c>
      <c r="K130" s="27">
        <v>1609</v>
      </c>
      <c r="L130" s="27">
        <v>1383</v>
      </c>
      <c r="M130" s="27">
        <v>1451</v>
      </c>
      <c r="N130" s="27">
        <v>1476</v>
      </c>
      <c r="O130" s="27">
        <v>1471</v>
      </c>
      <c r="P130" s="27">
        <v>1223</v>
      </c>
      <c r="Q130" s="27">
        <v>2781</v>
      </c>
      <c r="R130" s="27">
        <v>2040</v>
      </c>
      <c r="S130" s="27">
        <v>1814</v>
      </c>
      <c r="T130" s="27">
        <v>1286</v>
      </c>
      <c r="U130" s="27">
        <v>1512</v>
      </c>
      <c r="V130" s="27">
        <v>1996</v>
      </c>
      <c r="W130" s="27">
        <v>1533</v>
      </c>
      <c r="X130" s="27">
        <v>1572</v>
      </c>
      <c r="Y130" s="27"/>
      <c r="Z130" s="19" t="s">
        <v>544</v>
      </c>
      <c r="AA130" s="27" t="b">
        <f t="shared" si="52"/>
        <v>1</v>
      </c>
      <c r="AB130"/>
      <c r="AC130" s="19" t="s">
        <v>544</v>
      </c>
      <c r="AD130" s="27">
        <v>106600</v>
      </c>
      <c r="AE130" s="27">
        <v>138800</v>
      </c>
      <c r="AF130" s="32">
        <v>76.8</v>
      </c>
      <c r="AG130" s="32">
        <v>2.7</v>
      </c>
      <c r="AH130" s="27">
        <v>107100</v>
      </c>
      <c r="AI130" s="27">
        <v>141600</v>
      </c>
      <c r="AJ130" s="32">
        <v>75.599999999999994</v>
      </c>
      <c r="AK130" s="32">
        <v>2.8</v>
      </c>
      <c r="AL130" s="27">
        <v>112200</v>
      </c>
      <c r="AM130" s="27">
        <v>142300</v>
      </c>
      <c r="AN130" s="32">
        <v>78.8</v>
      </c>
      <c r="AO130" s="32">
        <v>2.5</v>
      </c>
      <c r="AP130"/>
      <c r="AQ130"/>
      <c r="AR130"/>
      <c r="AS130"/>
      <c r="AT130" s="30">
        <f t="shared" si="49"/>
        <v>6.3211951447245561E-3</v>
      </c>
      <c r="AU130" s="30">
        <f t="shared" si="50"/>
        <v>1.0354808590102708E-2</v>
      </c>
      <c r="AV130" s="30">
        <f t="shared" si="51"/>
        <v>1.0774976657329599E-2</v>
      </c>
      <c r="AW130" s="30">
        <f t="shared" si="70"/>
        <v>1.019607843137255E-2</v>
      </c>
      <c r="AX130" s="30">
        <f t="shared" si="71"/>
        <v>1.0570409982174688E-2</v>
      </c>
      <c r="AY130" s="30">
        <f t="shared" si="72"/>
        <v>1.1452762923351159E-2</v>
      </c>
      <c r="AZ130" s="30">
        <f t="shared" si="73"/>
        <v>1.0632798573975045E-2</v>
      </c>
      <c r="BA130" s="30">
        <f t="shared" si="74"/>
        <v>2.145276292335116E-2</v>
      </c>
      <c r="BB130" s="30">
        <f t="shared" si="75"/>
        <v>1.2522281639928698E-2</v>
      </c>
      <c r="BC130" s="30">
        <f t="shared" si="76"/>
        <v>1.4340463458110518E-2</v>
      </c>
      <c r="BD130" s="30">
        <f t="shared" si="77"/>
        <v>1.2326203208556149E-2</v>
      </c>
      <c r="BE130" s="30">
        <f t="shared" si="78"/>
        <v>1.2932263814616755E-2</v>
      </c>
      <c r="BF130" s="30">
        <f t="shared" si="79"/>
        <v>1.3155080213903743E-2</v>
      </c>
      <c r="BG130" s="30">
        <f t="shared" si="80"/>
        <v>1.3110516934046346E-2</v>
      </c>
      <c r="BH130" s="30">
        <f t="shared" si="81"/>
        <v>1.090017825311943E-2</v>
      </c>
      <c r="BI130" s="30">
        <f t="shared" si="53"/>
        <v>1.9543218552354181E-2</v>
      </c>
      <c r="BJ130" s="30">
        <f t="shared" si="54"/>
        <v>1.4335910049191849E-2</v>
      </c>
      <c r="BK130" s="30">
        <f t="shared" si="55"/>
        <v>1.2747716092761771E-2</v>
      </c>
      <c r="BL130" s="30">
        <f t="shared" si="56"/>
        <v>9.0372452565003515E-3</v>
      </c>
      <c r="BM130" s="30">
        <f t="shared" si="57"/>
        <v>1.0625439212930429E-2</v>
      </c>
      <c r="BN130" s="30">
        <f t="shared" si="58"/>
        <v>1.4026704146170063E-2</v>
      </c>
      <c r="BO130" s="30">
        <f t="shared" si="59"/>
        <v>1.0773014757554463E-2</v>
      </c>
      <c r="BP130" s="30">
        <f t="shared" si="60"/>
        <v>1.1047083626141953E-2</v>
      </c>
    </row>
    <row r="131" spans="1:68" ht="15" x14ac:dyDescent="0.25">
      <c r="A131" s="19" t="s">
        <v>545</v>
      </c>
      <c r="B131" s="27">
        <v>604</v>
      </c>
      <c r="C131" s="27">
        <v>951</v>
      </c>
      <c r="D131" s="27">
        <v>967</v>
      </c>
      <c r="E131" s="27">
        <v>951</v>
      </c>
      <c r="F131" s="27">
        <v>755</v>
      </c>
      <c r="G131" s="27">
        <v>1023</v>
      </c>
      <c r="H131" s="27">
        <v>1114</v>
      </c>
      <c r="I131" s="27">
        <v>1031</v>
      </c>
      <c r="J131" s="27">
        <v>1367</v>
      </c>
      <c r="K131" s="27">
        <v>1349</v>
      </c>
      <c r="L131" s="27">
        <v>1302</v>
      </c>
      <c r="M131" s="27">
        <v>1360</v>
      </c>
      <c r="N131" s="27">
        <v>967</v>
      </c>
      <c r="O131" s="27">
        <v>2951</v>
      </c>
      <c r="P131" s="27">
        <v>1221</v>
      </c>
      <c r="Q131" s="27">
        <v>1371</v>
      </c>
      <c r="R131" s="27">
        <v>1097</v>
      </c>
      <c r="S131" s="27">
        <v>1292</v>
      </c>
      <c r="T131" s="27">
        <v>1508</v>
      </c>
      <c r="U131" s="27">
        <v>1463</v>
      </c>
      <c r="V131" s="27">
        <v>1746</v>
      </c>
      <c r="W131" s="27">
        <v>2056</v>
      </c>
      <c r="X131" s="27">
        <v>1374</v>
      </c>
      <c r="Y131" s="27"/>
      <c r="Z131" s="19" t="s">
        <v>545</v>
      </c>
      <c r="AA131" s="27" t="b">
        <f t="shared" si="52"/>
        <v>1</v>
      </c>
      <c r="AB131"/>
      <c r="AC131" s="19" t="s">
        <v>545</v>
      </c>
      <c r="AD131" s="27">
        <v>85300</v>
      </c>
      <c r="AE131" s="27">
        <v>105900</v>
      </c>
      <c r="AF131" s="32">
        <v>80.599999999999994</v>
      </c>
      <c r="AG131" s="32">
        <v>2.8</v>
      </c>
      <c r="AH131" s="27">
        <v>84300</v>
      </c>
      <c r="AI131" s="27">
        <v>108700</v>
      </c>
      <c r="AJ131" s="32">
        <v>77.599999999999994</v>
      </c>
      <c r="AK131" s="32">
        <v>2.7</v>
      </c>
      <c r="AL131" s="27">
        <v>86400</v>
      </c>
      <c r="AM131" s="27">
        <v>110100</v>
      </c>
      <c r="AN131" s="32">
        <v>78.5</v>
      </c>
      <c r="AO131" s="32">
        <v>2.5</v>
      </c>
      <c r="AP131"/>
      <c r="AQ131"/>
      <c r="AR131"/>
      <c r="AS131"/>
      <c r="AT131" s="30">
        <f t="shared" si="49"/>
        <v>7.1648873072360621E-3</v>
      </c>
      <c r="AU131" s="30">
        <f t="shared" si="50"/>
        <v>1.1281138790035587E-2</v>
      </c>
      <c r="AV131" s="30">
        <f t="shared" si="51"/>
        <v>1.1470937129300118E-2</v>
      </c>
      <c r="AW131" s="30">
        <f t="shared" ref="AW131:AW162" si="82">E131/$AL131</f>
        <v>1.1006944444444444E-2</v>
      </c>
      <c r="AX131" s="30">
        <f t="shared" ref="AX131:AX162" si="83">F131/$AL131</f>
        <v>8.7384259259259255E-3</v>
      </c>
      <c r="AY131" s="30">
        <f t="shared" ref="AY131:AY162" si="84">G131/$AL131</f>
        <v>1.1840277777777778E-2</v>
      </c>
      <c r="AZ131" s="30">
        <f t="shared" si="73"/>
        <v>1.2893518518518518E-2</v>
      </c>
      <c r="BA131" s="30">
        <f t="shared" si="74"/>
        <v>1.193287037037037E-2</v>
      </c>
      <c r="BB131" s="30">
        <f t="shared" si="75"/>
        <v>1.5821759259259258E-2</v>
      </c>
      <c r="BC131" s="30">
        <f t="shared" si="76"/>
        <v>1.5613425925925926E-2</v>
      </c>
      <c r="BD131" s="30">
        <f t="shared" si="77"/>
        <v>1.5069444444444444E-2</v>
      </c>
      <c r="BE131" s="30">
        <f t="shared" si="78"/>
        <v>1.5740740740740739E-2</v>
      </c>
      <c r="BF131" s="30">
        <f t="shared" si="79"/>
        <v>1.119212962962963E-2</v>
      </c>
      <c r="BG131" s="30">
        <f t="shared" si="80"/>
        <v>3.4155092592592591E-2</v>
      </c>
      <c r="BH131" s="30">
        <f t="shared" si="81"/>
        <v>1.4131944444444445E-2</v>
      </c>
      <c r="BI131" s="30">
        <f t="shared" si="53"/>
        <v>1.2452316076294278E-2</v>
      </c>
      <c r="BJ131" s="30">
        <f t="shared" si="54"/>
        <v>9.9636693914623067E-3</v>
      </c>
      <c r="BK131" s="30">
        <f t="shared" si="55"/>
        <v>1.1734786557674841E-2</v>
      </c>
      <c r="BL131" s="30">
        <f t="shared" si="56"/>
        <v>1.3696639418710263E-2</v>
      </c>
      <c r="BM131" s="30">
        <f t="shared" si="57"/>
        <v>1.3287920072661217E-2</v>
      </c>
      <c r="BN131" s="30">
        <f t="shared" si="58"/>
        <v>1.5858310626702999E-2</v>
      </c>
      <c r="BO131" s="30">
        <f t="shared" si="59"/>
        <v>1.8673932788374207E-2</v>
      </c>
      <c r="BP131" s="30">
        <f t="shared" si="60"/>
        <v>1.2479564032697548E-2</v>
      </c>
    </row>
    <row r="132" spans="1:68" ht="15" x14ac:dyDescent="0.25">
      <c r="A132" s="19" t="s">
        <v>546</v>
      </c>
      <c r="B132" s="27">
        <v>463</v>
      </c>
      <c r="C132" s="27">
        <v>828</v>
      </c>
      <c r="D132" s="27">
        <v>715</v>
      </c>
      <c r="E132" s="27">
        <v>706</v>
      </c>
      <c r="F132" s="27">
        <v>504</v>
      </c>
      <c r="G132" s="27">
        <v>803</v>
      </c>
      <c r="H132" s="27">
        <v>701</v>
      </c>
      <c r="I132" s="27">
        <v>1024</v>
      </c>
      <c r="J132" s="27">
        <v>807</v>
      </c>
      <c r="K132" s="27">
        <v>1092</v>
      </c>
      <c r="L132" s="27">
        <v>854</v>
      </c>
      <c r="M132" s="27">
        <v>775</v>
      </c>
      <c r="N132" s="27">
        <v>581</v>
      </c>
      <c r="O132" s="27">
        <v>1685</v>
      </c>
      <c r="P132" s="27">
        <v>887</v>
      </c>
      <c r="Q132" s="27">
        <v>1070</v>
      </c>
      <c r="R132" s="27">
        <v>951</v>
      </c>
      <c r="S132" s="27">
        <v>948</v>
      </c>
      <c r="T132" s="27">
        <v>1078</v>
      </c>
      <c r="U132" s="27">
        <v>1302</v>
      </c>
      <c r="V132" s="27">
        <v>1069</v>
      </c>
      <c r="W132" s="27">
        <v>1649</v>
      </c>
      <c r="X132" s="27">
        <v>1205</v>
      </c>
      <c r="Y132" s="27"/>
      <c r="Z132" s="19" t="s">
        <v>546</v>
      </c>
      <c r="AA132" s="27" t="b">
        <f t="shared" si="52"/>
        <v>1</v>
      </c>
      <c r="AB132"/>
      <c r="AC132" s="19" t="s">
        <v>546</v>
      </c>
      <c r="AD132" s="27">
        <v>67400</v>
      </c>
      <c r="AE132" s="27">
        <v>87700</v>
      </c>
      <c r="AF132" s="32">
        <v>76.900000000000006</v>
      </c>
      <c r="AG132" s="32">
        <v>2.4</v>
      </c>
      <c r="AH132" s="27">
        <v>66000</v>
      </c>
      <c r="AI132" s="27">
        <v>88600</v>
      </c>
      <c r="AJ132" s="32">
        <v>74.5</v>
      </c>
      <c r="AK132" s="32">
        <v>2.7</v>
      </c>
      <c r="AL132" s="27">
        <v>68500</v>
      </c>
      <c r="AM132" s="27">
        <v>89700</v>
      </c>
      <c r="AN132" s="32">
        <v>76.400000000000006</v>
      </c>
      <c r="AO132" s="32">
        <v>2.5</v>
      </c>
      <c r="AP132"/>
      <c r="AQ132"/>
      <c r="AR132"/>
      <c r="AS132"/>
      <c r="AT132" s="30">
        <f t="shared" si="49"/>
        <v>7.015151515151515E-3</v>
      </c>
      <c r="AU132" s="30">
        <f t="shared" si="50"/>
        <v>1.2545454545454545E-2</v>
      </c>
      <c r="AV132" s="30">
        <f t="shared" si="51"/>
        <v>1.0833333333333334E-2</v>
      </c>
      <c r="AW132" s="30">
        <f t="shared" si="82"/>
        <v>1.0306569343065694E-2</v>
      </c>
      <c r="AX132" s="30">
        <f t="shared" si="83"/>
        <v>7.3576642335766423E-3</v>
      </c>
      <c r="AY132" s="30">
        <f t="shared" si="84"/>
        <v>1.1722627737226278E-2</v>
      </c>
      <c r="AZ132" s="30">
        <f t="shared" si="73"/>
        <v>1.0233576642335766E-2</v>
      </c>
      <c r="BA132" s="30">
        <f t="shared" si="74"/>
        <v>1.4948905109489052E-2</v>
      </c>
      <c r="BB132" s="30">
        <f t="shared" si="75"/>
        <v>1.1781021897810219E-2</v>
      </c>
      <c r="BC132" s="30">
        <f t="shared" si="76"/>
        <v>1.5941605839416059E-2</v>
      </c>
      <c r="BD132" s="30">
        <f t="shared" si="77"/>
        <v>1.2467153284671533E-2</v>
      </c>
      <c r="BE132" s="30">
        <f t="shared" si="78"/>
        <v>1.1313868613138687E-2</v>
      </c>
      <c r="BF132" s="30">
        <f t="shared" si="79"/>
        <v>8.481751824817519E-3</v>
      </c>
      <c r="BG132" s="30">
        <f t="shared" si="80"/>
        <v>2.4598540145985403E-2</v>
      </c>
      <c r="BH132" s="30">
        <f t="shared" si="81"/>
        <v>1.2948905109489052E-2</v>
      </c>
      <c r="BI132" s="30">
        <f t="shared" si="53"/>
        <v>1.1928651059085842E-2</v>
      </c>
      <c r="BJ132" s="30">
        <f t="shared" si="54"/>
        <v>1.060200668896321E-2</v>
      </c>
      <c r="BK132" s="30">
        <f t="shared" si="55"/>
        <v>1.0568561872909698E-2</v>
      </c>
      <c r="BL132" s="30">
        <f t="shared" si="56"/>
        <v>1.201783723522854E-2</v>
      </c>
      <c r="BM132" s="30">
        <f t="shared" si="57"/>
        <v>1.451505016722408E-2</v>
      </c>
      <c r="BN132" s="30">
        <f t="shared" si="58"/>
        <v>1.1917502787068004E-2</v>
      </c>
      <c r="BO132" s="30">
        <f t="shared" si="59"/>
        <v>1.8383500557413602E-2</v>
      </c>
      <c r="BP132" s="30">
        <f t="shared" si="60"/>
        <v>1.3433667781493868E-2</v>
      </c>
    </row>
    <row r="133" spans="1:68" ht="15" x14ac:dyDescent="0.25">
      <c r="A133" s="19" t="s">
        <v>547</v>
      </c>
      <c r="B133" s="27">
        <v>894</v>
      </c>
      <c r="C133" s="27">
        <v>1284</v>
      </c>
      <c r="D133" s="27">
        <v>1340</v>
      </c>
      <c r="E133" s="27">
        <v>1622</v>
      </c>
      <c r="F133" s="27">
        <v>1171</v>
      </c>
      <c r="G133" s="27">
        <v>1716</v>
      </c>
      <c r="H133" s="27">
        <v>1636</v>
      </c>
      <c r="I133" s="27">
        <v>1484</v>
      </c>
      <c r="J133" s="27">
        <v>1850</v>
      </c>
      <c r="K133" s="27">
        <v>1618</v>
      </c>
      <c r="L133" s="27">
        <v>1617</v>
      </c>
      <c r="M133" s="27">
        <v>1759</v>
      </c>
      <c r="N133" s="27">
        <v>1209</v>
      </c>
      <c r="O133" s="27">
        <v>2178</v>
      </c>
      <c r="P133" s="27">
        <v>1493</v>
      </c>
      <c r="Q133" s="27">
        <v>2169</v>
      </c>
      <c r="R133" s="27">
        <v>1904</v>
      </c>
      <c r="S133" s="27">
        <v>1867</v>
      </c>
      <c r="T133" s="27">
        <v>2108</v>
      </c>
      <c r="U133" s="27">
        <v>2529</v>
      </c>
      <c r="V133" s="27">
        <v>2066</v>
      </c>
      <c r="W133" s="27">
        <v>2265</v>
      </c>
      <c r="X133" s="27">
        <v>1919</v>
      </c>
      <c r="Y133" s="27"/>
      <c r="Z133" s="19" t="s">
        <v>547</v>
      </c>
      <c r="AA133" s="27" t="b">
        <f>Z133=A133</f>
        <v>1</v>
      </c>
      <c r="AB133"/>
      <c r="AC133" s="19" t="s">
        <v>547</v>
      </c>
      <c r="AD133" s="27">
        <v>124200</v>
      </c>
      <c r="AE133" s="27">
        <v>167900</v>
      </c>
      <c r="AF133" s="32">
        <v>73.900000000000006</v>
      </c>
      <c r="AG133" s="32">
        <v>2.7</v>
      </c>
      <c r="AH133" s="27">
        <v>123700</v>
      </c>
      <c r="AI133" s="27">
        <v>168700</v>
      </c>
      <c r="AJ133" s="32">
        <v>73.3</v>
      </c>
      <c r="AK133" s="32">
        <v>2.7</v>
      </c>
      <c r="AL133" s="27">
        <v>127100</v>
      </c>
      <c r="AM133" s="27">
        <v>169600</v>
      </c>
      <c r="AN133" s="32">
        <v>75</v>
      </c>
      <c r="AO133" s="32">
        <v>2.7</v>
      </c>
      <c r="AP133"/>
      <c r="AQ133"/>
      <c r="AR133"/>
      <c r="AS133"/>
      <c r="AT133" s="30">
        <f t="shared" si="49"/>
        <v>7.2271624898949073E-3</v>
      </c>
      <c r="AU133" s="30">
        <f t="shared" si="50"/>
        <v>1.037995149555376E-2</v>
      </c>
      <c r="AV133" s="30">
        <f t="shared" si="51"/>
        <v>1.0832659660468875E-2</v>
      </c>
      <c r="AW133" s="30">
        <f t="shared" si="82"/>
        <v>1.2761605035405193E-2</v>
      </c>
      <c r="AX133" s="30">
        <f t="shared" si="83"/>
        <v>9.2132179386309986E-3</v>
      </c>
      <c r="AY133" s="30">
        <f t="shared" si="84"/>
        <v>1.3501180173092054E-2</v>
      </c>
      <c r="AZ133" s="30">
        <f t="shared" si="73"/>
        <v>1.2871754523996854E-2</v>
      </c>
      <c r="BA133" s="30">
        <f t="shared" si="74"/>
        <v>1.1675845790715973E-2</v>
      </c>
      <c r="BB133" s="30">
        <f t="shared" si="75"/>
        <v>1.4555468135326514E-2</v>
      </c>
      <c r="BC133" s="30">
        <f t="shared" si="76"/>
        <v>1.2730133752950432E-2</v>
      </c>
      <c r="BD133" s="30">
        <f t="shared" si="77"/>
        <v>1.2722265932336742E-2</v>
      </c>
      <c r="BE133" s="30">
        <f t="shared" si="78"/>
        <v>1.3839496459480724E-2</v>
      </c>
      <c r="BF133" s="30">
        <f t="shared" si="79"/>
        <v>9.5121951219512193E-3</v>
      </c>
      <c r="BG133" s="30">
        <f t="shared" si="80"/>
        <v>1.7136113296616837E-2</v>
      </c>
      <c r="BH133" s="30">
        <f t="shared" si="81"/>
        <v>1.1746656176239182E-2</v>
      </c>
      <c r="BI133" s="30">
        <f t="shared" si="53"/>
        <v>1.2788915094339623E-2</v>
      </c>
      <c r="BJ133" s="30">
        <f t="shared" si="54"/>
        <v>1.1226415094339623E-2</v>
      </c>
      <c r="BK133" s="30">
        <f t="shared" si="55"/>
        <v>1.1008254716981133E-2</v>
      </c>
      <c r="BL133" s="30">
        <f t="shared" si="56"/>
        <v>1.2429245283018867E-2</v>
      </c>
      <c r="BM133" s="30">
        <f t="shared" si="57"/>
        <v>1.4911556603773584E-2</v>
      </c>
      <c r="BN133" s="30">
        <f t="shared" si="58"/>
        <v>1.2181603773584905E-2</v>
      </c>
      <c r="BO133" s="30">
        <f t="shared" si="59"/>
        <v>1.335495283018868E-2</v>
      </c>
      <c r="BP133" s="30">
        <f t="shared" si="60"/>
        <v>1.1314858490566038E-2</v>
      </c>
    </row>
    <row r="134" spans="1:68" ht="15" x14ac:dyDescent="0.25">
      <c r="A134" s="19" t="s">
        <v>548</v>
      </c>
      <c r="B134" s="27">
        <v>527</v>
      </c>
      <c r="C134" s="27">
        <v>1089</v>
      </c>
      <c r="D134" s="27">
        <v>764</v>
      </c>
      <c r="E134" s="27">
        <v>862</v>
      </c>
      <c r="F134" s="27">
        <v>661</v>
      </c>
      <c r="G134" s="27">
        <v>883</v>
      </c>
      <c r="H134" s="27">
        <v>993</v>
      </c>
      <c r="I134" s="27">
        <v>867</v>
      </c>
      <c r="J134" s="27">
        <v>1134</v>
      </c>
      <c r="K134" s="27">
        <v>1286</v>
      </c>
      <c r="L134" s="27">
        <v>855</v>
      </c>
      <c r="M134" s="27">
        <v>986</v>
      </c>
      <c r="N134" s="27">
        <v>481</v>
      </c>
      <c r="O134" s="27">
        <v>1376</v>
      </c>
      <c r="P134" s="27">
        <v>829</v>
      </c>
      <c r="Q134" s="27">
        <v>955</v>
      </c>
      <c r="R134" s="27">
        <v>1348</v>
      </c>
      <c r="S134" s="27">
        <v>1293</v>
      </c>
      <c r="T134" s="27">
        <v>1100</v>
      </c>
      <c r="U134" s="27">
        <v>1216</v>
      </c>
      <c r="V134" s="27">
        <v>1133</v>
      </c>
      <c r="W134" s="27">
        <v>1757</v>
      </c>
      <c r="X134" s="27">
        <v>1100</v>
      </c>
      <c r="Y134" s="27"/>
      <c r="Z134" s="19" t="s">
        <v>548</v>
      </c>
      <c r="AA134" s="27" t="b">
        <f t="shared" ref="AA134:AA197" si="85">Z134=A134</f>
        <v>1</v>
      </c>
      <c r="AB134"/>
      <c r="AC134" s="19" t="s">
        <v>548</v>
      </c>
      <c r="AD134" s="27">
        <v>81000</v>
      </c>
      <c r="AE134" s="27">
        <v>97300</v>
      </c>
      <c r="AF134" s="32">
        <v>83.2</v>
      </c>
      <c r="AG134" s="32">
        <v>2.5</v>
      </c>
      <c r="AH134" s="27">
        <v>80700</v>
      </c>
      <c r="AI134" s="27">
        <v>97400</v>
      </c>
      <c r="AJ134" s="32">
        <v>82.9</v>
      </c>
      <c r="AK134" s="32">
        <v>2.4</v>
      </c>
      <c r="AL134" s="27">
        <v>82100</v>
      </c>
      <c r="AM134" s="27">
        <v>100200</v>
      </c>
      <c r="AN134" s="32">
        <v>81.900000000000006</v>
      </c>
      <c r="AO134" s="32">
        <v>2.4</v>
      </c>
      <c r="AP134"/>
      <c r="AQ134"/>
      <c r="AR134"/>
      <c r="AS134"/>
      <c r="AT134" s="30">
        <f t="shared" si="49"/>
        <v>6.530359355638166E-3</v>
      </c>
      <c r="AU134" s="30">
        <f t="shared" si="50"/>
        <v>1.3494423791821562E-2</v>
      </c>
      <c r="AV134" s="30">
        <f t="shared" si="51"/>
        <v>9.4671623296158618E-3</v>
      </c>
      <c r="AW134" s="30">
        <f t="shared" si="82"/>
        <v>1.0499390986601706E-2</v>
      </c>
      <c r="AX134" s="30">
        <f t="shared" si="83"/>
        <v>8.0511571254567593E-3</v>
      </c>
      <c r="AY134" s="30">
        <f t="shared" si="84"/>
        <v>1.0755176613885505E-2</v>
      </c>
      <c r="AZ134" s="30">
        <f t="shared" si="73"/>
        <v>1.2095006090133984E-2</v>
      </c>
      <c r="BA134" s="30">
        <f t="shared" si="74"/>
        <v>1.0560292326431181E-2</v>
      </c>
      <c r="BB134" s="30">
        <f t="shared" si="75"/>
        <v>1.3812423873325213E-2</v>
      </c>
      <c r="BC134" s="30">
        <f t="shared" si="76"/>
        <v>1.5663824604141292E-2</v>
      </c>
      <c r="BD134" s="30">
        <f t="shared" si="77"/>
        <v>1.0414129110840439E-2</v>
      </c>
      <c r="BE134" s="30">
        <f t="shared" si="78"/>
        <v>1.2009744214372717E-2</v>
      </c>
      <c r="BF134" s="30">
        <f t="shared" si="79"/>
        <v>5.8587088915956148E-3</v>
      </c>
      <c r="BG134" s="30">
        <f t="shared" si="80"/>
        <v>1.6760048721071865E-2</v>
      </c>
      <c r="BH134" s="30">
        <f t="shared" si="81"/>
        <v>1.0097442143727162E-2</v>
      </c>
      <c r="BI134" s="30">
        <f t="shared" si="53"/>
        <v>9.5309381237524953E-3</v>
      </c>
      <c r="BJ134" s="30">
        <f t="shared" si="54"/>
        <v>1.345309381237525E-2</v>
      </c>
      <c r="BK134" s="30">
        <f t="shared" si="55"/>
        <v>1.2904191616766467E-2</v>
      </c>
      <c r="BL134" s="30">
        <f t="shared" si="56"/>
        <v>1.0978043912175649E-2</v>
      </c>
      <c r="BM134" s="30">
        <f t="shared" si="57"/>
        <v>1.2135728542914172E-2</v>
      </c>
      <c r="BN134" s="30">
        <f t="shared" si="58"/>
        <v>1.1307385229540919E-2</v>
      </c>
      <c r="BO134" s="30">
        <f t="shared" si="59"/>
        <v>1.7534930139720559E-2</v>
      </c>
      <c r="BP134" s="30">
        <f t="shared" si="60"/>
        <v>1.0978043912175649E-2</v>
      </c>
    </row>
    <row r="135" spans="1:68" ht="15" x14ac:dyDescent="0.25">
      <c r="A135" s="19" t="s">
        <v>549</v>
      </c>
      <c r="B135" s="27">
        <v>345</v>
      </c>
      <c r="C135" s="27">
        <v>585</v>
      </c>
      <c r="D135" s="27">
        <v>543</v>
      </c>
      <c r="E135" s="27">
        <v>647</v>
      </c>
      <c r="F135" s="27">
        <v>900</v>
      </c>
      <c r="G135" s="27">
        <v>729</v>
      </c>
      <c r="H135" s="27">
        <v>580</v>
      </c>
      <c r="I135" s="27">
        <v>647</v>
      </c>
      <c r="J135" s="27">
        <v>688</v>
      </c>
      <c r="K135" s="27">
        <v>647</v>
      </c>
      <c r="L135" s="27">
        <v>661</v>
      </c>
      <c r="M135" s="27">
        <v>534</v>
      </c>
      <c r="N135" s="27">
        <v>725</v>
      </c>
      <c r="O135" s="27">
        <v>598</v>
      </c>
      <c r="P135" s="27">
        <v>715</v>
      </c>
      <c r="Q135" s="27">
        <v>602</v>
      </c>
      <c r="R135" s="27">
        <v>919</v>
      </c>
      <c r="S135" s="27">
        <v>705</v>
      </c>
      <c r="T135" s="27">
        <v>987</v>
      </c>
      <c r="U135" s="27">
        <v>838</v>
      </c>
      <c r="V135" s="27">
        <v>961</v>
      </c>
      <c r="W135" s="27">
        <v>1507</v>
      </c>
      <c r="X135" s="27">
        <v>1140</v>
      </c>
      <c r="Y135" s="27"/>
      <c r="Z135" s="19" t="s">
        <v>549</v>
      </c>
      <c r="AA135" s="27" t="b">
        <f t="shared" si="85"/>
        <v>1</v>
      </c>
      <c r="AB135"/>
      <c r="AC135" s="19" t="s">
        <v>549</v>
      </c>
      <c r="AD135" s="27">
        <v>74700</v>
      </c>
      <c r="AE135" s="27">
        <v>92200</v>
      </c>
      <c r="AF135" s="32">
        <v>81</v>
      </c>
      <c r="AG135" s="32">
        <v>2.5</v>
      </c>
      <c r="AH135" s="27">
        <v>74100</v>
      </c>
      <c r="AI135" s="27">
        <v>93000</v>
      </c>
      <c r="AJ135" s="32">
        <v>79.599999999999994</v>
      </c>
      <c r="AK135" s="32">
        <v>2.6</v>
      </c>
      <c r="AL135" s="27">
        <v>73800</v>
      </c>
      <c r="AM135" s="27">
        <v>92500</v>
      </c>
      <c r="AN135" s="32">
        <v>79.8</v>
      </c>
      <c r="AO135" s="32">
        <v>2.7</v>
      </c>
      <c r="AP135"/>
      <c r="AQ135"/>
      <c r="AR135"/>
      <c r="AS135"/>
      <c r="AT135" s="30">
        <f t="shared" si="49"/>
        <v>4.65587044534413E-3</v>
      </c>
      <c r="AU135" s="30">
        <f t="shared" si="50"/>
        <v>7.8947368421052634E-3</v>
      </c>
      <c r="AV135" s="30">
        <f t="shared" si="51"/>
        <v>7.3279352226720646E-3</v>
      </c>
      <c r="AW135" s="30">
        <f t="shared" si="82"/>
        <v>8.7669376693766937E-3</v>
      </c>
      <c r="AX135" s="30">
        <f t="shared" si="83"/>
        <v>1.2195121951219513E-2</v>
      </c>
      <c r="AY135" s="30">
        <f t="shared" si="84"/>
        <v>9.878048780487805E-3</v>
      </c>
      <c r="AZ135" s="30">
        <f t="shared" si="73"/>
        <v>7.8590785907859083E-3</v>
      </c>
      <c r="BA135" s="30">
        <f t="shared" si="74"/>
        <v>8.7669376693766937E-3</v>
      </c>
      <c r="BB135" s="30">
        <f t="shared" si="75"/>
        <v>9.3224932249322493E-3</v>
      </c>
      <c r="BC135" s="30">
        <f t="shared" si="76"/>
        <v>8.7669376693766937E-3</v>
      </c>
      <c r="BD135" s="30">
        <f t="shared" si="77"/>
        <v>8.9566395663956636E-3</v>
      </c>
      <c r="BE135" s="30">
        <f t="shared" si="78"/>
        <v>7.235772357723577E-3</v>
      </c>
      <c r="BF135" s="30">
        <f t="shared" si="79"/>
        <v>9.8238482384823845E-3</v>
      </c>
      <c r="BG135" s="30">
        <f t="shared" si="80"/>
        <v>8.1029810298102987E-3</v>
      </c>
      <c r="BH135" s="30">
        <f t="shared" si="81"/>
        <v>9.688346883468835E-3</v>
      </c>
      <c r="BI135" s="30">
        <f t="shared" si="53"/>
        <v>6.5081081081081078E-3</v>
      </c>
      <c r="BJ135" s="30">
        <f t="shared" si="54"/>
        <v>9.9351351351351352E-3</v>
      </c>
      <c r="BK135" s="30">
        <f t="shared" si="55"/>
        <v>7.6216216216216217E-3</v>
      </c>
      <c r="BL135" s="30">
        <f t="shared" si="56"/>
        <v>1.0670270270270271E-2</v>
      </c>
      <c r="BM135" s="30">
        <f t="shared" si="57"/>
        <v>9.0594594594594589E-3</v>
      </c>
      <c r="BN135" s="30">
        <f t="shared" si="58"/>
        <v>1.0389189189189189E-2</v>
      </c>
      <c r="BO135" s="30">
        <f t="shared" si="59"/>
        <v>1.6291891891891893E-2</v>
      </c>
      <c r="BP135" s="30">
        <f t="shared" si="60"/>
        <v>1.2324324324324324E-2</v>
      </c>
    </row>
    <row r="136" spans="1:68" ht="15" x14ac:dyDescent="0.25">
      <c r="A136" s="19" t="s">
        <v>550</v>
      </c>
      <c r="B136" s="27">
        <v>270</v>
      </c>
      <c r="C136" s="27">
        <v>385</v>
      </c>
      <c r="D136" s="27">
        <v>404</v>
      </c>
      <c r="E136" s="27">
        <v>353</v>
      </c>
      <c r="F136" s="27">
        <v>394</v>
      </c>
      <c r="G136" s="27">
        <v>390</v>
      </c>
      <c r="H136" s="27">
        <v>410</v>
      </c>
      <c r="I136" s="27">
        <v>432</v>
      </c>
      <c r="J136" s="27">
        <v>419</v>
      </c>
      <c r="K136" s="27">
        <v>587</v>
      </c>
      <c r="L136" s="27">
        <v>583</v>
      </c>
      <c r="M136" s="27">
        <v>528</v>
      </c>
      <c r="N136" s="27">
        <v>374</v>
      </c>
      <c r="O136" s="27">
        <v>596</v>
      </c>
      <c r="P136" s="27">
        <v>516</v>
      </c>
      <c r="Q136" s="27">
        <v>505</v>
      </c>
      <c r="R136" s="27">
        <v>728</v>
      </c>
      <c r="S136" s="27">
        <v>671</v>
      </c>
      <c r="T136" s="27">
        <v>754</v>
      </c>
      <c r="U136" s="27">
        <v>620</v>
      </c>
      <c r="V136" s="27">
        <v>543</v>
      </c>
      <c r="W136" s="27">
        <v>692</v>
      </c>
      <c r="X136" s="27">
        <v>697</v>
      </c>
      <c r="Y136" s="27"/>
      <c r="Z136" s="19" t="s">
        <v>550</v>
      </c>
      <c r="AA136" s="27" t="b">
        <f t="shared" si="85"/>
        <v>1</v>
      </c>
      <c r="AB136"/>
      <c r="AC136" s="19" t="s">
        <v>550</v>
      </c>
      <c r="AD136" s="27">
        <v>85900</v>
      </c>
      <c r="AE136" s="27">
        <v>106400</v>
      </c>
      <c r="AF136" s="32">
        <v>80.8</v>
      </c>
      <c r="AG136" s="32">
        <v>2.6</v>
      </c>
      <c r="AH136" s="27">
        <v>87500</v>
      </c>
      <c r="AI136" s="27">
        <v>106200</v>
      </c>
      <c r="AJ136" s="32">
        <v>82.4</v>
      </c>
      <c r="AK136" s="32">
        <v>2.7</v>
      </c>
      <c r="AL136" s="27">
        <v>87200</v>
      </c>
      <c r="AM136" s="27">
        <v>109600</v>
      </c>
      <c r="AN136" s="32">
        <v>79.599999999999994</v>
      </c>
      <c r="AO136" s="32">
        <v>2.7</v>
      </c>
      <c r="AP136"/>
      <c r="AQ136"/>
      <c r="AR136"/>
      <c r="AS136"/>
      <c r="AT136" s="30">
        <f t="shared" si="49"/>
        <v>3.0857142857142858E-3</v>
      </c>
      <c r="AU136" s="30">
        <f t="shared" si="50"/>
        <v>4.4000000000000003E-3</v>
      </c>
      <c r="AV136" s="30">
        <f t="shared" si="51"/>
        <v>4.617142857142857E-3</v>
      </c>
      <c r="AW136" s="30">
        <f t="shared" si="82"/>
        <v>4.0481651376146786E-3</v>
      </c>
      <c r="AX136" s="30">
        <f t="shared" si="83"/>
        <v>4.5183486238532114E-3</v>
      </c>
      <c r="AY136" s="30">
        <f t="shared" si="84"/>
        <v>4.4724770642201837E-3</v>
      </c>
      <c r="AZ136" s="30">
        <f t="shared" si="73"/>
        <v>4.7018348623853214E-3</v>
      </c>
      <c r="BA136" s="30">
        <f t="shared" si="74"/>
        <v>4.9541284403669724E-3</v>
      </c>
      <c r="BB136" s="30">
        <f t="shared" si="75"/>
        <v>4.8050458715596326E-3</v>
      </c>
      <c r="BC136" s="30">
        <f t="shared" si="76"/>
        <v>6.731651376146789E-3</v>
      </c>
      <c r="BD136" s="30">
        <f t="shared" si="77"/>
        <v>6.6857798165137613E-3</v>
      </c>
      <c r="BE136" s="30">
        <f t="shared" si="78"/>
        <v>6.0550458715596328E-3</v>
      </c>
      <c r="BF136" s="30">
        <f t="shared" si="79"/>
        <v>4.2889908256880738E-3</v>
      </c>
      <c r="BG136" s="30">
        <f t="shared" si="80"/>
        <v>6.8348623853211011E-3</v>
      </c>
      <c r="BH136" s="30">
        <f t="shared" si="81"/>
        <v>5.9174311926605506E-3</v>
      </c>
      <c r="BI136" s="30">
        <f t="shared" si="53"/>
        <v>4.6076642335766424E-3</v>
      </c>
      <c r="BJ136" s="30">
        <f t="shared" si="54"/>
        <v>6.642335766423358E-3</v>
      </c>
      <c r="BK136" s="30">
        <f t="shared" si="55"/>
        <v>6.1222627737226275E-3</v>
      </c>
      <c r="BL136" s="30">
        <f t="shared" si="56"/>
        <v>6.8795620437956204E-3</v>
      </c>
      <c r="BM136" s="30">
        <f t="shared" si="57"/>
        <v>5.6569343065693434E-3</v>
      </c>
      <c r="BN136" s="30">
        <f t="shared" si="58"/>
        <v>4.9543795620437953E-3</v>
      </c>
      <c r="BO136" s="30">
        <f t="shared" si="59"/>
        <v>6.3138686131386859E-3</v>
      </c>
      <c r="BP136" s="30">
        <f t="shared" si="60"/>
        <v>6.3594890510948908E-3</v>
      </c>
    </row>
    <row r="137" spans="1:68" ht="15" x14ac:dyDescent="0.25">
      <c r="A137" s="19" t="s">
        <v>551</v>
      </c>
      <c r="B137" s="27">
        <v>1317</v>
      </c>
      <c r="C137" s="27">
        <v>2433</v>
      </c>
      <c r="D137" s="27">
        <v>2095</v>
      </c>
      <c r="E137" s="27">
        <v>2128</v>
      </c>
      <c r="F137" s="27">
        <v>1455</v>
      </c>
      <c r="G137" s="27">
        <v>2119</v>
      </c>
      <c r="H137" s="27">
        <v>2223</v>
      </c>
      <c r="I137" s="27">
        <v>2226</v>
      </c>
      <c r="J137" s="27">
        <v>2654</v>
      </c>
      <c r="K137" s="27">
        <v>2741</v>
      </c>
      <c r="L137" s="27">
        <v>2627</v>
      </c>
      <c r="M137" s="27">
        <v>2582</v>
      </c>
      <c r="N137" s="27">
        <v>2625</v>
      </c>
      <c r="O137" s="27">
        <v>4080</v>
      </c>
      <c r="P137" s="27">
        <v>2260</v>
      </c>
      <c r="Q137" s="27">
        <v>2344</v>
      </c>
      <c r="R137" s="27">
        <v>2618</v>
      </c>
      <c r="S137" s="27">
        <v>2405</v>
      </c>
      <c r="T137" s="27">
        <v>2836</v>
      </c>
      <c r="U137" s="27">
        <v>3070</v>
      </c>
      <c r="V137" s="27">
        <v>2819</v>
      </c>
      <c r="W137" s="27">
        <v>3316</v>
      </c>
      <c r="X137" s="27">
        <v>3188</v>
      </c>
      <c r="Y137" s="27"/>
      <c r="Z137" s="19" t="s">
        <v>551</v>
      </c>
      <c r="AA137" s="27" t="b">
        <f t="shared" si="85"/>
        <v>1</v>
      </c>
      <c r="AB137"/>
      <c r="AC137" s="19" t="s">
        <v>551</v>
      </c>
      <c r="AD137" s="27">
        <v>250200</v>
      </c>
      <c r="AE137" s="27">
        <v>309600</v>
      </c>
      <c r="AF137" s="32">
        <v>80.8</v>
      </c>
      <c r="AG137" s="32">
        <v>2.7</v>
      </c>
      <c r="AH137" s="27">
        <v>249000</v>
      </c>
      <c r="AI137" s="27">
        <v>308100</v>
      </c>
      <c r="AJ137" s="32">
        <v>80.8</v>
      </c>
      <c r="AK137" s="32">
        <v>2.6</v>
      </c>
      <c r="AL137" s="27">
        <v>250100</v>
      </c>
      <c r="AM137" s="27">
        <v>310100</v>
      </c>
      <c r="AN137" s="32">
        <v>80.7</v>
      </c>
      <c r="AO137" s="32">
        <v>2.5</v>
      </c>
      <c r="AP137"/>
      <c r="AQ137"/>
      <c r="AR137"/>
      <c r="AS137"/>
      <c r="AT137" s="30">
        <f t="shared" ref="AT137:AT200" si="86">B137/$AH137</f>
        <v>5.2891566265060239E-3</v>
      </c>
      <c r="AU137" s="30">
        <f t="shared" ref="AU137:AU200" si="87">C137/$AH137</f>
        <v>9.7710843373493977E-3</v>
      </c>
      <c r="AV137" s="30">
        <f t="shared" ref="AV137:AV200" si="88">D137/$AH137</f>
        <v>8.4136546184738949E-3</v>
      </c>
      <c r="AW137" s="30">
        <f t="shared" si="82"/>
        <v>8.5085965613754498E-3</v>
      </c>
      <c r="AX137" s="30">
        <f t="shared" si="83"/>
        <v>5.8176729308276687E-3</v>
      </c>
      <c r="AY137" s="30">
        <f t="shared" si="84"/>
        <v>8.4726109556177535E-3</v>
      </c>
      <c r="AZ137" s="30">
        <f t="shared" si="73"/>
        <v>8.8884446221511402E-3</v>
      </c>
      <c r="BA137" s="30">
        <f t="shared" si="74"/>
        <v>8.9004398240703723E-3</v>
      </c>
      <c r="BB137" s="30">
        <f t="shared" si="75"/>
        <v>1.0611755297880847E-2</v>
      </c>
      <c r="BC137" s="30">
        <f t="shared" si="76"/>
        <v>1.0959616153538585E-2</v>
      </c>
      <c r="BD137" s="30">
        <f t="shared" si="77"/>
        <v>1.0503798480607757E-2</v>
      </c>
      <c r="BE137" s="30">
        <f t="shared" si="78"/>
        <v>1.0323870451819272E-2</v>
      </c>
      <c r="BF137" s="30">
        <f t="shared" si="79"/>
        <v>1.0495801679328268E-2</v>
      </c>
      <c r="BG137" s="30">
        <f t="shared" si="80"/>
        <v>1.6313474610155938E-2</v>
      </c>
      <c r="BH137" s="30">
        <f t="shared" si="81"/>
        <v>9.0363854458216722E-3</v>
      </c>
      <c r="BI137" s="30">
        <f t="shared" si="53"/>
        <v>7.5588519832312153E-3</v>
      </c>
      <c r="BJ137" s="30">
        <f t="shared" si="54"/>
        <v>8.4424379232505651E-3</v>
      </c>
      <c r="BK137" s="30">
        <f t="shared" si="55"/>
        <v>7.7555627217026765E-3</v>
      </c>
      <c r="BL137" s="30">
        <f t="shared" si="56"/>
        <v>9.1454369558207037E-3</v>
      </c>
      <c r="BM137" s="30">
        <f t="shared" si="57"/>
        <v>9.900032247662045E-3</v>
      </c>
      <c r="BN137" s="30">
        <f t="shared" si="58"/>
        <v>9.0906159303450508E-3</v>
      </c>
      <c r="BO137" s="30">
        <f t="shared" si="59"/>
        <v>1.0693324733956788E-2</v>
      </c>
      <c r="BP137" s="30">
        <f t="shared" si="60"/>
        <v>1.0280554659787165E-2</v>
      </c>
    </row>
    <row r="138" spans="1:68" ht="15" x14ac:dyDescent="0.25">
      <c r="A138" s="19" t="s">
        <v>552</v>
      </c>
      <c r="B138" s="27">
        <v>907</v>
      </c>
      <c r="C138" s="27">
        <v>1894</v>
      </c>
      <c r="D138" s="27">
        <v>1516</v>
      </c>
      <c r="E138" s="27">
        <v>1635</v>
      </c>
      <c r="F138" s="27">
        <v>1348</v>
      </c>
      <c r="G138" s="27">
        <v>1630</v>
      </c>
      <c r="H138" s="27">
        <v>1594</v>
      </c>
      <c r="I138" s="27">
        <v>2156</v>
      </c>
      <c r="J138" s="27">
        <v>1522</v>
      </c>
      <c r="K138" s="27">
        <v>2122</v>
      </c>
      <c r="L138" s="27">
        <v>1533</v>
      </c>
      <c r="M138" s="27">
        <v>1935</v>
      </c>
      <c r="N138" s="27">
        <v>1308</v>
      </c>
      <c r="O138" s="27">
        <v>1648</v>
      </c>
      <c r="P138" s="27">
        <v>1641</v>
      </c>
      <c r="Q138" s="27">
        <v>1556</v>
      </c>
      <c r="R138" s="27">
        <v>3155</v>
      </c>
      <c r="S138" s="27">
        <v>1770</v>
      </c>
      <c r="T138" s="27">
        <v>1895</v>
      </c>
      <c r="U138" s="27">
        <v>2081</v>
      </c>
      <c r="V138" s="27">
        <v>2220</v>
      </c>
      <c r="W138" s="27">
        <v>2738</v>
      </c>
      <c r="X138" s="27">
        <v>2223</v>
      </c>
      <c r="Y138" s="27"/>
      <c r="Z138" s="19" t="s">
        <v>552</v>
      </c>
      <c r="AA138" s="27" t="b">
        <f t="shared" si="85"/>
        <v>1</v>
      </c>
      <c r="AB138"/>
      <c r="AC138" s="19" t="s">
        <v>552</v>
      </c>
      <c r="AD138" s="27">
        <v>237100</v>
      </c>
      <c r="AE138" s="27">
        <v>298200</v>
      </c>
      <c r="AF138" s="32">
        <v>79.5</v>
      </c>
      <c r="AG138" s="32">
        <v>2.5</v>
      </c>
      <c r="AH138" s="27">
        <v>235200</v>
      </c>
      <c r="AI138" s="27">
        <v>301100</v>
      </c>
      <c r="AJ138" s="32">
        <v>78.099999999999994</v>
      </c>
      <c r="AK138" s="32">
        <v>2.7</v>
      </c>
      <c r="AL138" s="27">
        <v>229800</v>
      </c>
      <c r="AM138" s="27">
        <v>299900</v>
      </c>
      <c r="AN138" s="32">
        <v>76.599999999999994</v>
      </c>
      <c r="AO138" s="32">
        <v>2.7</v>
      </c>
      <c r="AP138"/>
      <c r="AQ138"/>
      <c r="AR138"/>
      <c r="AS138"/>
      <c r="AT138" s="30">
        <f t="shared" si="86"/>
        <v>3.8562925170068027E-3</v>
      </c>
      <c r="AU138" s="30">
        <f t="shared" si="87"/>
        <v>8.0527210884353741E-3</v>
      </c>
      <c r="AV138" s="30">
        <f t="shared" si="88"/>
        <v>6.4455782312925168E-3</v>
      </c>
      <c r="AW138" s="30">
        <f t="shared" si="82"/>
        <v>7.114882506527415E-3</v>
      </c>
      <c r="AX138" s="30">
        <f t="shared" si="83"/>
        <v>5.8659704090513491E-3</v>
      </c>
      <c r="AY138" s="30">
        <f t="shared" si="84"/>
        <v>7.093124456048738E-3</v>
      </c>
      <c r="AZ138" s="30">
        <f t="shared" si="73"/>
        <v>6.9364664926022624E-3</v>
      </c>
      <c r="BA138" s="30">
        <f t="shared" si="74"/>
        <v>9.3820713664055696E-3</v>
      </c>
      <c r="BB138" s="30">
        <f t="shared" si="75"/>
        <v>6.6231505657093123E-3</v>
      </c>
      <c r="BC138" s="30">
        <f t="shared" si="76"/>
        <v>9.2341166231505664E-3</v>
      </c>
      <c r="BD138" s="30">
        <f t="shared" si="77"/>
        <v>6.671018276762402E-3</v>
      </c>
      <c r="BE138" s="30">
        <f t="shared" si="78"/>
        <v>8.4203655352480412E-3</v>
      </c>
      <c r="BF138" s="30">
        <f t="shared" si="79"/>
        <v>5.6919060052219323E-3</v>
      </c>
      <c r="BG138" s="30">
        <f t="shared" si="80"/>
        <v>7.1714534377719753E-3</v>
      </c>
      <c r="BH138" s="30">
        <f t="shared" si="81"/>
        <v>7.1409921671018277E-3</v>
      </c>
      <c r="BI138" s="30">
        <f t="shared" si="53"/>
        <v>5.1883961320440142E-3</v>
      </c>
      <c r="BJ138" s="30">
        <f t="shared" si="54"/>
        <v>1.0520173391130377E-2</v>
      </c>
      <c r="BK138" s="30">
        <f t="shared" si="55"/>
        <v>5.9019673224408138E-3</v>
      </c>
      <c r="BL138" s="30">
        <f t="shared" si="56"/>
        <v>6.3187729243081026E-3</v>
      </c>
      <c r="BM138" s="30">
        <f t="shared" si="57"/>
        <v>6.9389796598866285E-3</v>
      </c>
      <c r="BN138" s="30">
        <f t="shared" si="58"/>
        <v>7.4024674891630541E-3</v>
      </c>
      <c r="BO138" s="30">
        <f t="shared" si="59"/>
        <v>9.1297099033011003E-3</v>
      </c>
      <c r="BP138" s="30">
        <f t="shared" si="60"/>
        <v>7.4124708236078694E-3</v>
      </c>
    </row>
    <row r="139" spans="1:68" ht="15" x14ac:dyDescent="0.25">
      <c r="A139" s="19" t="s">
        <v>553</v>
      </c>
      <c r="B139" s="27">
        <v>3326</v>
      </c>
      <c r="C139" s="27">
        <v>6085</v>
      </c>
      <c r="D139" s="27">
        <v>5836</v>
      </c>
      <c r="E139" s="27">
        <v>5973</v>
      </c>
      <c r="F139" s="27">
        <v>5162</v>
      </c>
      <c r="G139" s="27">
        <v>6692</v>
      </c>
      <c r="H139" s="27">
        <v>6329</v>
      </c>
      <c r="I139" s="27">
        <v>7536</v>
      </c>
      <c r="J139" s="27">
        <v>6821</v>
      </c>
      <c r="K139" s="27">
        <v>7744</v>
      </c>
      <c r="L139" s="27">
        <v>6984</v>
      </c>
      <c r="M139" s="27">
        <v>5735</v>
      </c>
      <c r="N139" s="27">
        <v>4418</v>
      </c>
      <c r="O139" s="27">
        <v>8452</v>
      </c>
      <c r="P139" s="27">
        <v>6485</v>
      </c>
      <c r="Q139" s="27">
        <v>8124</v>
      </c>
      <c r="R139" s="27">
        <v>7707</v>
      </c>
      <c r="S139" s="27">
        <v>8854</v>
      </c>
      <c r="T139" s="27">
        <v>8408</v>
      </c>
      <c r="U139" s="27">
        <v>9374</v>
      </c>
      <c r="V139" s="27">
        <v>9265</v>
      </c>
      <c r="W139" s="27">
        <v>10408</v>
      </c>
      <c r="X139" s="27">
        <v>8893</v>
      </c>
      <c r="Y139" s="27"/>
      <c r="Z139" s="19" t="s">
        <v>553</v>
      </c>
      <c r="AA139" s="27" t="b">
        <f t="shared" si="85"/>
        <v>1</v>
      </c>
      <c r="AB139"/>
      <c r="AC139" s="19" t="s">
        <v>553</v>
      </c>
      <c r="AD139" s="27">
        <v>660000</v>
      </c>
      <c r="AE139" s="27">
        <v>802200</v>
      </c>
      <c r="AF139" s="32">
        <v>82.3</v>
      </c>
      <c r="AG139" s="32">
        <v>1.6</v>
      </c>
      <c r="AH139" s="27">
        <v>653800</v>
      </c>
      <c r="AI139" s="27">
        <v>805800</v>
      </c>
      <c r="AJ139" s="32">
        <v>81.099999999999994</v>
      </c>
      <c r="AK139" s="32">
        <v>1.7</v>
      </c>
      <c r="AL139" s="27">
        <v>647400</v>
      </c>
      <c r="AM139" s="27">
        <v>808700</v>
      </c>
      <c r="AN139" s="32">
        <v>80.099999999999994</v>
      </c>
      <c r="AO139" s="32">
        <v>1.7</v>
      </c>
      <c r="AP139"/>
      <c r="AQ139"/>
      <c r="AR139"/>
      <c r="AS139"/>
      <c r="AT139" s="30">
        <f t="shared" si="86"/>
        <v>5.0871826246558583E-3</v>
      </c>
      <c r="AU139" s="30">
        <f t="shared" si="87"/>
        <v>9.3071275619455492E-3</v>
      </c>
      <c r="AV139" s="30">
        <f t="shared" si="88"/>
        <v>8.9262771489752226E-3</v>
      </c>
      <c r="AW139" s="30">
        <f t="shared" si="82"/>
        <v>9.2261353104726596E-3</v>
      </c>
      <c r="AX139" s="30">
        <f t="shared" si="83"/>
        <v>7.9734321902996605E-3</v>
      </c>
      <c r="AY139" s="30">
        <f t="shared" si="84"/>
        <v>1.0336731541550818E-2</v>
      </c>
      <c r="AZ139" s="30">
        <f t="shared" si="73"/>
        <v>9.7760271856657394E-3</v>
      </c>
      <c r="BA139" s="30">
        <f t="shared" si="74"/>
        <v>1.1640407784986099E-2</v>
      </c>
      <c r="BB139" s="30">
        <f t="shared" si="75"/>
        <v>1.0535990114303367E-2</v>
      </c>
      <c r="BC139" s="30">
        <f t="shared" si="76"/>
        <v>1.1961692925548347E-2</v>
      </c>
      <c r="BD139" s="30">
        <f t="shared" si="77"/>
        <v>1.0787766450417053E-2</v>
      </c>
      <c r="BE139" s="30">
        <f t="shared" si="78"/>
        <v>8.8585109669447014E-3</v>
      </c>
      <c r="BF139" s="30">
        <f t="shared" si="79"/>
        <v>6.824219956750077E-3</v>
      </c>
      <c r="BG139" s="30">
        <f t="shared" si="80"/>
        <v>1.305529811553908E-2</v>
      </c>
      <c r="BH139" s="30">
        <f t="shared" si="81"/>
        <v>1.0016991041087426E-2</v>
      </c>
      <c r="BI139" s="30">
        <f t="shared" si="53"/>
        <v>1.0045752442191171E-2</v>
      </c>
      <c r="BJ139" s="30">
        <f t="shared" si="54"/>
        <v>9.5301100531717566E-3</v>
      </c>
      <c r="BK139" s="30">
        <f t="shared" si="55"/>
        <v>1.0948435761098059E-2</v>
      </c>
      <c r="BL139" s="30">
        <f t="shared" si="56"/>
        <v>1.0396933349820701E-2</v>
      </c>
      <c r="BM139" s="30">
        <f t="shared" si="57"/>
        <v>1.159144305675776E-2</v>
      </c>
      <c r="BN139" s="30">
        <f t="shared" si="58"/>
        <v>1.1456658835167553E-2</v>
      </c>
      <c r="BO139" s="30">
        <f t="shared" si="59"/>
        <v>1.2870038333127241E-2</v>
      </c>
      <c r="BP139" s="30">
        <f t="shared" si="60"/>
        <v>1.0996661308272536E-2</v>
      </c>
    </row>
    <row r="140" spans="1:68" ht="15" x14ac:dyDescent="0.25">
      <c r="A140" s="19" t="s">
        <v>554</v>
      </c>
      <c r="B140" s="27">
        <v>4399</v>
      </c>
      <c r="C140" s="27">
        <v>6205</v>
      </c>
      <c r="D140" s="27">
        <v>5981</v>
      </c>
      <c r="E140" s="27">
        <v>5796</v>
      </c>
      <c r="F140" s="27">
        <v>4825</v>
      </c>
      <c r="G140" s="27">
        <v>6974</v>
      </c>
      <c r="H140" s="27">
        <v>6632</v>
      </c>
      <c r="I140" s="27">
        <v>7461</v>
      </c>
      <c r="J140" s="27">
        <v>7272</v>
      </c>
      <c r="K140" s="27">
        <v>8160</v>
      </c>
      <c r="L140" s="27">
        <v>7059</v>
      </c>
      <c r="M140" s="27">
        <v>7295</v>
      </c>
      <c r="N140" s="27">
        <v>4310</v>
      </c>
      <c r="O140" s="27">
        <v>5851</v>
      </c>
      <c r="P140" s="27">
        <v>6469</v>
      </c>
      <c r="Q140" s="27">
        <v>7295</v>
      </c>
      <c r="R140" s="27">
        <v>7992</v>
      </c>
      <c r="S140" s="27">
        <v>9136</v>
      </c>
      <c r="T140" s="27">
        <v>7920</v>
      </c>
      <c r="U140" s="27">
        <v>9746</v>
      </c>
      <c r="V140" s="27">
        <v>9490</v>
      </c>
      <c r="W140" s="27">
        <v>8601</v>
      </c>
      <c r="X140" s="27">
        <v>7935</v>
      </c>
      <c r="Y140" s="27"/>
      <c r="Z140" s="19" t="s">
        <v>554</v>
      </c>
      <c r="AA140" s="27" t="b">
        <f t="shared" si="85"/>
        <v>1</v>
      </c>
      <c r="AB140"/>
      <c r="AC140" s="19" t="s">
        <v>554</v>
      </c>
      <c r="AD140" s="27">
        <v>693300</v>
      </c>
      <c r="AE140" s="27">
        <v>878000</v>
      </c>
      <c r="AF140" s="32">
        <v>79</v>
      </c>
      <c r="AG140" s="32">
        <v>1.7</v>
      </c>
      <c r="AH140" s="27">
        <v>699300</v>
      </c>
      <c r="AI140" s="27">
        <v>884400</v>
      </c>
      <c r="AJ140" s="32">
        <v>79.099999999999994</v>
      </c>
      <c r="AK140" s="32">
        <v>1.7</v>
      </c>
      <c r="AL140" s="27">
        <v>690300</v>
      </c>
      <c r="AM140" s="27">
        <v>883700</v>
      </c>
      <c r="AN140" s="32">
        <v>78.099999999999994</v>
      </c>
      <c r="AO140" s="32">
        <v>1.7</v>
      </c>
      <c r="AP140"/>
      <c r="AQ140"/>
      <c r="AR140"/>
      <c r="AS140"/>
      <c r="AT140" s="30">
        <f t="shared" si="86"/>
        <v>6.2905762905762904E-3</v>
      </c>
      <c r="AU140" s="30">
        <f t="shared" si="87"/>
        <v>8.8731588731588724E-3</v>
      </c>
      <c r="AV140" s="30">
        <f t="shared" si="88"/>
        <v>8.5528385528385528E-3</v>
      </c>
      <c r="AW140" s="30">
        <f t="shared" si="82"/>
        <v>8.3963494132985664E-3</v>
      </c>
      <c r="AX140" s="30">
        <f t="shared" si="83"/>
        <v>6.9897146168332609E-3</v>
      </c>
      <c r="AY140" s="30">
        <f t="shared" si="84"/>
        <v>1.0102853831667391E-2</v>
      </c>
      <c r="AZ140" s="30">
        <f t="shared" si="73"/>
        <v>9.6074170650441836E-3</v>
      </c>
      <c r="BA140" s="30">
        <f t="shared" si="74"/>
        <v>1.0808344198174707E-2</v>
      </c>
      <c r="BB140" s="30">
        <f t="shared" si="75"/>
        <v>1.0534550195567144E-2</v>
      </c>
      <c r="BC140" s="30">
        <f t="shared" si="76"/>
        <v>1.1820947414167754E-2</v>
      </c>
      <c r="BD140" s="30">
        <f t="shared" si="77"/>
        <v>1.0225988700564972E-2</v>
      </c>
      <c r="BE140" s="30">
        <f t="shared" si="78"/>
        <v>1.0567869042445313E-2</v>
      </c>
      <c r="BF140" s="30">
        <f t="shared" si="79"/>
        <v>6.2436621758655657E-3</v>
      </c>
      <c r="BG140" s="30">
        <f t="shared" si="80"/>
        <v>8.4760249167028824E-3</v>
      </c>
      <c r="BH140" s="30">
        <f t="shared" si="81"/>
        <v>9.3712878458641173E-3</v>
      </c>
      <c r="BI140" s="30">
        <f t="shared" si="53"/>
        <v>8.2550639357247928E-3</v>
      </c>
      <c r="BJ140" s="30">
        <f t="shared" si="54"/>
        <v>9.0437931424691646E-3</v>
      </c>
      <c r="BK140" s="30">
        <f t="shared" si="55"/>
        <v>1.0338350118818604E-2</v>
      </c>
      <c r="BL140" s="30">
        <f t="shared" si="56"/>
        <v>8.9623175285730456E-3</v>
      </c>
      <c r="BM140" s="30">
        <f t="shared" si="57"/>
        <v>1.1028629625438498E-2</v>
      </c>
      <c r="BN140" s="30">
        <f t="shared" si="58"/>
        <v>1.0738938553807854E-2</v>
      </c>
      <c r="BO140" s="30">
        <f t="shared" si="59"/>
        <v>9.7329410433404998E-3</v>
      </c>
      <c r="BP140" s="30">
        <f t="shared" si="60"/>
        <v>8.9792916148014029E-3</v>
      </c>
    </row>
    <row r="141" spans="1:68" ht="15" x14ac:dyDescent="0.25">
      <c r="A141" s="19" t="s">
        <v>555</v>
      </c>
      <c r="B141" s="27">
        <v>1788</v>
      </c>
      <c r="C141" s="27">
        <v>3237</v>
      </c>
      <c r="D141" s="27">
        <v>3460</v>
      </c>
      <c r="E141" s="27">
        <v>3397</v>
      </c>
      <c r="F141" s="27">
        <v>2527</v>
      </c>
      <c r="G141" s="27">
        <v>3332</v>
      </c>
      <c r="H141" s="27">
        <v>3494</v>
      </c>
      <c r="I141" s="27">
        <v>4747</v>
      </c>
      <c r="J141" s="27">
        <v>4230</v>
      </c>
      <c r="K141" s="27">
        <v>5000</v>
      </c>
      <c r="L141" s="27">
        <v>4727</v>
      </c>
      <c r="M141" s="27">
        <v>4315</v>
      </c>
      <c r="N141" s="27">
        <v>4068</v>
      </c>
      <c r="O141" s="27">
        <v>7265</v>
      </c>
      <c r="P141" s="27">
        <v>6286</v>
      </c>
      <c r="Q141" s="27">
        <v>5002</v>
      </c>
      <c r="R141" s="27">
        <v>5342</v>
      </c>
      <c r="S141" s="27">
        <v>5005</v>
      </c>
      <c r="T141" s="27">
        <v>5332</v>
      </c>
      <c r="U141" s="27">
        <v>5281</v>
      </c>
      <c r="V141" s="27">
        <v>5619</v>
      </c>
      <c r="W141" s="27">
        <v>6592</v>
      </c>
      <c r="X141" s="27">
        <v>6079</v>
      </c>
      <c r="Y141" s="27"/>
      <c r="Z141" s="19" t="s">
        <v>555</v>
      </c>
      <c r="AA141" s="27" t="b">
        <f t="shared" si="85"/>
        <v>1</v>
      </c>
      <c r="AB141"/>
      <c r="AC141" s="19" t="s">
        <v>555</v>
      </c>
      <c r="AD141" s="27">
        <v>324200</v>
      </c>
      <c r="AE141" s="27">
        <v>412400</v>
      </c>
      <c r="AF141" s="32">
        <v>78.599999999999994</v>
      </c>
      <c r="AG141" s="32">
        <v>2.5</v>
      </c>
      <c r="AH141" s="27">
        <v>332900</v>
      </c>
      <c r="AI141" s="27">
        <v>416300</v>
      </c>
      <c r="AJ141" s="32">
        <v>80</v>
      </c>
      <c r="AK141" s="32">
        <v>2.5</v>
      </c>
      <c r="AL141" s="27">
        <v>333000</v>
      </c>
      <c r="AM141" s="27">
        <v>414500</v>
      </c>
      <c r="AN141" s="32">
        <v>80.3</v>
      </c>
      <c r="AO141" s="32">
        <v>2.5</v>
      </c>
      <c r="AP141"/>
      <c r="AQ141"/>
      <c r="AR141"/>
      <c r="AS141"/>
      <c r="AT141" s="30">
        <f t="shared" si="86"/>
        <v>5.3709822769600485E-3</v>
      </c>
      <c r="AU141" s="30">
        <f t="shared" si="87"/>
        <v>9.7236407329528395E-3</v>
      </c>
      <c r="AV141" s="30">
        <f t="shared" si="88"/>
        <v>1.0393511565034545E-2</v>
      </c>
      <c r="AW141" s="30">
        <f t="shared" si="82"/>
        <v>1.0201201201201202E-2</v>
      </c>
      <c r="AX141" s="30">
        <f t="shared" si="83"/>
        <v>7.5885885885885887E-3</v>
      </c>
      <c r="AY141" s="30">
        <f t="shared" si="84"/>
        <v>1.0006006006006006E-2</v>
      </c>
      <c r="AZ141" s="30">
        <f t="shared" si="73"/>
        <v>1.0492492492492492E-2</v>
      </c>
      <c r="BA141" s="30">
        <f t="shared" si="74"/>
        <v>1.4255255255255256E-2</v>
      </c>
      <c r="BB141" s="30">
        <f t="shared" si="75"/>
        <v>1.2702702702702703E-2</v>
      </c>
      <c r="BC141" s="30">
        <f t="shared" si="76"/>
        <v>1.5015015015015015E-2</v>
      </c>
      <c r="BD141" s="30">
        <f t="shared" si="77"/>
        <v>1.4195195195195196E-2</v>
      </c>
      <c r="BE141" s="30">
        <f t="shared" si="78"/>
        <v>1.2957957957957959E-2</v>
      </c>
      <c r="BF141" s="30">
        <f t="shared" si="79"/>
        <v>1.2216216216216217E-2</v>
      </c>
      <c r="BG141" s="30">
        <f t="shared" si="80"/>
        <v>2.1816816816816818E-2</v>
      </c>
      <c r="BH141" s="30">
        <f t="shared" si="81"/>
        <v>1.8876876876876877E-2</v>
      </c>
      <c r="BI141" s="30">
        <f t="shared" ref="BI141:BI204" si="89">Q141/$AM141</f>
        <v>1.2067551266586249E-2</v>
      </c>
      <c r="BJ141" s="30">
        <f t="shared" ref="BJ141:BJ204" si="90">R141/$AM141</f>
        <v>1.2887816646562123E-2</v>
      </c>
      <c r="BK141" s="30">
        <f t="shared" ref="BK141:BK204" si="91">S141/$AM141</f>
        <v>1.2074788902291918E-2</v>
      </c>
      <c r="BL141" s="30">
        <f t="shared" ref="BL141:BL204" si="92">T141/$AM141</f>
        <v>1.2863691194209891E-2</v>
      </c>
      <c r="BM141" s="30">
        <f t="shared" ref="BM141:BM204" si="93">U141/$AM141</f>
        <v>1.274065138721351E-2</v>
      </c>
      <c r="BN141" s="30">
        <f t="shared" ref="BN141:BN204" si="94">V141/$AM141</f>
        <v>1.3556091676718939E-2</v>
      </c>
      <c r="BO141" s="30">
        <f t="shared" ref="BO141:BO204" si="95">W141/$AM141</f>
        <v>1.5903498190591073E-2</v>
      </c>
      <c r="BP141" s="30">
        <f t="shared" ref="BP141:BP204" si="96">X141/$AM141</f>
        <v>1.4665862484921592E-2</v>
      </c>
    </row>
    <row r="142" spans="1:68" ht="15" x14ac:dyDescent="0.25">
      <c r="A142" s="19" t="s">
        <v>556</v>
      </c>
      <c r="B142" s="27">
        <v>3909</v>
      </c>
      <c r="C142" s="27">
        <v>5837</v>
      </c>
      <c r="D142" s="27">
        <v>5643</v>
      </c>
      <c r="E142" s="27">
        <v>5169</v>
      </c>
      <c r="F142" s="27">
        <v>4152</v>
      </c>
      <c r="G142" s="27">
        <v>5490</v>
      </c>
      <c r="H142" s="27">
        <v>5661</v>
      </c>
      <c r="I142" s="27">
        <v>5473</v>
      </c>
      <c r="J142" s="27">
        <v>6695</v>
      </c>
      <c r="K142" s="27">
        <v>6977</v>
      </c>
      <c r="L142" s="27">
        <v>6891</v>
      </c>
      <c r="M142" s="27">
        <v>6461</v>
      </c>
      <c r="N142" s="27">
        <v>4574</v>
      </c>
      <c r="O142" s="27">
        <v>6963</v>
      </c>
      <c r="P142" s="27">
        <v>6892</v>
      </c>
      <c r="Q142" s="27">
        <v>6295</v>
      </c>
      <c r="R142" s="27">
        <v>7198</v>
      </c>
      <c r="S142" s="27">
        <v>6425</v>
      </c>
      <c r="T142" s="27">
        <v>8229</v>
      </c>
      <c r="U142" s="27">
        <v>7455</v>
      </c>
      <c r="V142" s="27">
        <v>7474</v>
      </c>
      <c r="W142" s="27">
        <v>8162</v>
      </c>
      <c r="X142" s="27">
        <v>8183</v>
      </c>
      <c r="Y142" s="27"/>
      <c r="Z142" s="19" t="s">
        <v>556</v>
      </c>
      <c r="AA142" s="27" t="b">
        <f t="shared" si="85"/>
        <v>1</v>
      </c>
      <c r="AB142"/>
      <c r="AC142" s="19" t="s">
        <v>556</v>
      </c>
      <c r="AD142" s="27">
        <v>559700</v>
      </c>
      <c r="AE142" s="27">
        <v>705800</v>
      </c>
      <c r="AF142" s="32">
        <v>79.3</v>
      </c>
      <c r="AG142" s="32">
        <v>1.8</v>
      </c>
      <c r="AH142" s="27">
        <v>564500</v>
      </c>
      <c r="AI142" s="27">
        <v>712100</v>
      </c>
      <c r="AJ142" s="32">
        <v>79.3</v>
      </c>
      <c r="AK142" s="32">
        <v>1.9</v>
      </c>
      <c r="AL142" s="27">
        <v>578500</v>
      </c>
      <c r="AM142" s="27">
        <v>714100</v>
      </c>
      <c r="AN142" s="32">
        <v>81</v>
      </c>
      <c r="AO142" s="32">
        <v>1.9</v>
      </c>
      <c r="AP142"/>
      <c r="AQ142"/>
      <c r="AR142"/>
      <c r="AS142"/>
      <c r="AT142" s="30">
        <f t="shared" si="86"/>
        <v>6.9247121346324185E-3</v>
      </c>
      <c r="AU142" s="30">
        <f t="shared" si="87"/>
        <v>1.0340124003542958E-2</v>
      </c>
      <c r="AV142" s="30">
        <f t="shared" si="88"/>
        <v>9.9964570416297607E-3</v>
      </c>
      <c r="AW142" s="30">
        <f t="shared" si="82"/>
        <v>8.9351771823681942E-3</v>
      </c>
      <c r="AX142" s="30">
        <f t="shared" si="83"/>
        <v>7.1771823681936039E-3</v>
      </c>
      <c r="AY142" s="30">
        <f t="shared" si="84"/>
        <v>9.4900605012964556E-3</v>
      </c>
      <c r="AZ142" s="30">
        <f t="shared" si="73"/>
        <v>9.785652549697493E-3</v>
      </c>
      <c r="BA142" s="30">
        <f t="shared" si="74"/>
        <v>9.4606741573033705E-3</v>
      </c>
      <c r="BB142" s="30">
        <f t="shared" si="75"/>
        <v>1.1573033707865169E-2</v>
      </c>
      <c r="BC142" s="30">
        <f t="shared" si="76"/>
        <v>1.2060501296456352E-2</v>
      </c>
      <c r="BD142" s="30">
        <f t="shared" si="77"/>
        <v>1.1911840968020743E-2</v>
      </c>
      <c r="BE142" s="30">
        <f t="shared" si="78"/>
        <v>1.1168539325842696E-2</v>
      </c>
      <c r="BF142" s="30">
        <f t="shared" si="79"/>
        <v>7.9066551426101982E-3</v>
      </c>
      <c r="BG142" s="30">
        <f t="shared" si="80"/>
        <v>1.2036300777873812E-2</v>
      </c>
      <c r="BH142" s="30">
        <f t="shared" si="81"/>
        <v>1.1913569576490925E-2</v>
      </c>
      <c r="BI142" s="30">
        <f t="shared" si="89"/>
        <v>8.8152919759137381E-3</v>
      </c>
      <c r="BJ142" s="30">
        <f t="shared" si="90"/>
        <v>1.0079820753395884E-2</v>
      </c>
      <c r="BK142" s="30">
        <f t="shared" si="91"/>
        <v>8.9973393082201369E-3</v>
      </c>
      <c r="BL142" s="30">
        <f t="shared" si="92"/>
        <v>1.1523596134995099E-2</v>
      </c>
      <c r="BM142" s="30">
        <f t="shared" si="93"/>
        <v>1.0439714325724688E-2</v>
      </c>
      <c r="BN142" s="30">
        <f t="shared" si="94"/>
        <v>1.0466321243523317E-2</v>
      </c>
      <c r="BO142" s="30">
        <f t="shared" si="95"/>
        <v>1.1429771740652569E-2</v>
      </c>
      <c r="BP142" s="30">
        <f t="shared" si="96"/>
        <v>1.1459179386640527E-2</v>
      </c>
    </row>
    <row r="143" spans="1:68" ht="15" x14ac:dyDescent="0.25">
      <c r="A143" s="19" t="s">
        <v>557</v>
      </c>
      <c r="B143" s="27">
        <v>2262</v>
      </c>
      <c r="C143" s="27">
        <v>4265</v>
      </c>
      <c r="D143" s="27">
        <v>3537</v>
      </c>
      <c r="E143" s="27">
        <v>3628</v>
      </c>
      <c r="F143" s="27">
        <v>3606</v>
      </c>
      <c r="G143" s="27">
        <v>3902</v>
      </c>
      <c r="H143" s="27">
        <v>4128</v>
      </c>
      <c r="I143" s="27">
        <v>4034</v>
      </c>
      <c r="J143" s="27">
        <v>4390</v>
      </c>
      <c r="K143" s="27">
        <v>5095</v>
      </c>
      <c r="L143" s="27">
        <v>5450</v>
      </c>
      <c r="M143" s="27">
        <v>4487</v>
      </c>
      <c r="N143" s="27">
        <v>2854</v>
      </c>
      <c r="O143" s="27">
        <v>3588</v>
      </c>
      <c r="P143" s="27">
        <v>4204</v>
      </c>
      <c r="Q143" s="27">
        <v>4458</v>
      </c>
      <c r="R143" s="27">
        <v>7633</v>
      </c>
      <c r="S143" s="27">
        <v>4267</v>
      </c>
      <c r="T143" s="27">
        <v>4754</v>
      </c>
      <c r="U143" s="27">
        <v>5171</v>
      </c>
      <c r="V143" s="27">
        <v>5119</v>
      </c>
      <c r="W143" s="27">
        <v>5555</v>
      </c>
      <c r="X143" s="27">
        <v>5984</v>
      </c>
      <c r="Y143" s="27"/>
      <c r="Z143" s="19" t="s">
        <v>557</v>
      </c>
      <c r="AA143" s="27" t="b">
        <f t="shared" si="85"/>
        <v>1</v>
      </c>
      <c r="AB143"/>
      <c r="AC143" s="19" t="s">
        <v>557</v>
      </c>
      <c r="AD143" s="27">
        <v>388600</v>
      </c>
      <c r="AE143" s="27">
        <v>482100</v>
      </c>
      <c r="AF143" s="32">
        <v>80.599999999999994</v>
      </c>
      <c r="AG143" s="32">
        <v>2.2000000000000002</v>
      </c>
      <c r="AH143" s="27">
        <v>395500</v>
      </c>
      <c r="AI143" s="27">
        <v>484400</v>
      </c>
      <c r="AJ143" s="32">
        <v>81.599999999999994</v>
      </c>
      <c r="AK143" s="32">
        <v>2.2000000000000002</v>
      </c>
      <c r="AL143" s="27">
        <v>394900</v>
      </c>
      <c r="AM143" s="27">
        <v>484500</v>
      </c>
      <c r="AN143" s="32">
        <v>81.5</v>
      </c>
      <c r="AO143" s="32">
        <v>2.2000000000000002</v>
      </c>
      <c r="AP143"/>
      <c r="AQ143"/>
      <c r="AR143"/>
      <c r="AS143"/>
      <c r="AT143" s="30">
        <f t="shared" si="86"/>
        <v>5.7193426042983567E-3</v>
      </c>
      <c r="AU143" s="30">
        <f t="shared" si="87"/>
        <v>1.0783817951959545E-2</v>
      </c>
      <c r="AV143" s="30">
        <f t="shared" si="88"/>
        <v>8.9431099873577748E-3</v>
      </c>
      <c r="AW143" s="30">
        <f t="shared" si="82"/>
        <v>9.1871359837933653E-3</v>
      </c>
      <c r="AX143" s="30">
        <f t="shared" si="83"/>
        <v>9.13142567738668E-3</v>
      </c>
      <c r="AY143" s="30">
        <f t="shared" si="84"/>
        <v>9.8809825272220819E-3</v>
      </c>
      <c r="AZ143" s="30">
        <f t="shared" si="73"/>
        <v>1.045327931121803E-2</v>
      </c>
      <c r="BA143" s="30">
        <f t="shared" si="74"/>
        <v>1.0215244365662193E-2</v>
      </c>
      <c r="BB143" s="30">
        <f t="shared" si="75"/>
        <v>1.1116738414788553E-2</v>
      </c>
      <c r="BC143" s="30">
        <f t="shared" si="76"/>
        <v>1.2902000506457331E-2</v>
      </c>
      <c r="BD143" s="30">
        <f t="shared" si="77"/>
        <v>1.3800962268928843E-2</v>
      </c>
      <c r="BE143" s="30">
        <f t="shared" si="78"/>
        <v>1.136237022030894E-2</v>
      </c>
      <c r="BF143" s="30">
        <f t="shared" si="79"/>
        <v>7.2271461129399849E-3</v>
      </c>
      <c r="BG143" s="30">
        <f t="shared" si="80"/>
        <v>9.0858445175993931E-3</v>
      </c>
      <c r="BH143" s="30">
        <f t="shared" si="81"/>
        <v>1.0645733096986579E-2</v>
      </c>
      <c r="BI143" s="30">
        <f t="shared" si="89"/>
        <v>9.2012383900928786E-3</v>
      </c>
      <c r="BJ143" s="30">
        <f t="shared" si="90"/>
        <v>1.5754385964912281E-2</v>
      </c>
      <c r="BK143" s="30">
        <f t="shared" si="91"/>
        <v>8.8070175438596486E-3</v>
      </c>
      <c r="BL143" s="30">
        <f t="shared" si="92"/>
        <v>9.8121775025799794E-3</v>
      </c>
      <c r="BM143" s="30">
        <f t="shared" si="93"/>
        <v>1.0672858617131064E-2</v>
      </c>
      <c r="BN143" s="30">
        <f t="shared" si="94"/>
        <v>1.0565531475748194E-2</v>
      </c>
      <c r="BO143" s="30">
        <f t="shared" si="95"/>
        <v>1.1465428276573788E-2</v>
      </c>
      <c r="BP143" s="30">
        <f t="shared" si="96"/>
        <v>1.2350877192982456E-2</v>
      </c>
    </row>
    <row r="144" spans="1:68" ht="15" x14ac:dyDescent="0.25">
      <c r="A144" s="19" t="s">
        <v>558</v>
      </c>
      <c r="B144" s="27">
        <v>399</v>
      </c>
      <c r="C144" s="27">
        <v>627</v>
      </c>
      <c r="D144" s="27">
        <v>915</v>
      </c>
      <c r="E144" s="27">
        <v>1011</v>
      </c>
      <c r="F144" s="27">
        <v>719</v>
      </c>
      <c r="G144" s="27">
        <v>950</v>
      </c>
      <c r="H144" s="27">
        <v>1078</v>
      </c>
      <c r="I144" s="27">
        <v>860</v>
      </c>
      <c r="J144" s="27">
        <v>1077</v>
      </c>
      <c r="K144" s="27">
        <v>1325</v>
      </c>
      <c r="L144" s="27">
        <v>1366</v>
      </c>
      <c r="M144" s="27">
        <v>976</v>
      </c>
      <c r="N144" s="27">
        <v>673</v>
      </c>
      <c r="O144" s="27">
        <v>896</v>
      </c>
      <c r="P144" s="27">
        <v>1016</v>
      </c>
      <c r="Q144" s="27">
        <v>1091</v>
      </c>
      <c r="R144" s="27">
        <v>1041</v>
      </c>
      <c r="S144" s="27">
        <v>1146</v>
      </c>
      <c r="T144" s="27">
        <v>1271</v>
      </c>
      <c r="U144" s="27">
        <v>1322</v>
      </c>
      <c r="V144" s="27">
        <v>1180</v>
      </c>
      <c r="W144" s="27">
        <v>1313</v>
      </c>
      <c r="X144" s="27">
        <v>1025</v>
      </c>
      <c r="Y144" s="27"/>
      <c r="Z144" s="19" t="s">
        <v>558</v>
      </c>
      <c r="AA144" s="27" t="b">
        <f t="shared" si="85"/>
        <v>1</v>
      </c>
      <c r="AB144"/>
      <c r="AC144" s="19" t="s">
        <v>558</v>
      </c>
      <c r="AD144" s="27">
        <v>91700</v>
      </c>
      <c r="AE144" s="27">
        <v>117300</v>
      </c>
      <c r="AF144" s="32">
        <v>78.2</v>
      </c>
      <c r="AG144" s="32">
        <v>2.7</v>
      </c>
      <c r="AH144" s="27">
        <v>86800</v>
      </c>
      <c r="AI144" s="27">
        <v>117700</v>
      </c>
      <c r="AJ144" s="32">
        <v>73.7</v>
      </c>
      <c r="AK144" s="32">
        <v>3</v>
      </c>
      <c r="AL144" s="27">
        <v>88800</v>
      </c>
      <c r="AM144" s="27">
        <v>115800</v>
      </c>
      <c r="AN144" s="32">
        <v>76.7</v>
      </c>
      <c r="AO144" s="32">
        <v>2.8</v>
      </c>
      <c r="AP144"/>
      <c r="AQ144"/>
      <c r="AR144"/>
      <c r="AS144"/>
      <c r="AT144" s="30">
        <f t="shared" si="86"/>
        <v>4.596774193548387E-3</v>
      </c>
      <c r="AU144" s="30">
        <f t="shared" si="87"/>
        <v>7.2235023041474656E-3</v>
      </c>
      <c r="AV144" s="30">
        <f t="shared" si="88"/>
        <v>1.054147465437788E-2</v>
      </c>
      <c r="AW144" s="30">
        <f t="shared" si="82"/>
        <v>1.1385135135135135E-2</v>
      </c>
      <c r="AX144" s="30">
        <f t="shared" si="83"/>
        <v>8.0968468468468474E-3</v>
      </c>
      <c r="AY144" s="30">
        <f t="shared" si="84"/>
        <v>1.0698198198198198E-2</v>
      </c>
      <c r="AZ144" s="30">
        <f t="shared" si="73"/>
        <v>1.2139639639639639E-2</v>
      </c>
      <c r="BA144" s="30">
        <f t="shared" si="74"/>
        <v>9.6846846846846846E-3</v>
      </c>
      <c r="BB144" s="30">
        <f t="shared" si="75"/>
        <v>1.2128378378378378E-2</v>
      </c>
      <c r="BC144" s="30">
        <f t="shared" si="76"/>
        <v>1.4921171171171171E-2</v>
      </c>
      <c r="BD144" s="30">
        <f t="shared" si="77"/>
        <v>1.5382882882882884E-2</v>
      </c>
      <c r="BE144" s="30">
        <f t="shared" si="78"/>
        <v>1.0990990990990991E-2</v>
      </c>
      <c r="BF144" s="30">
        <f t="shared" si="79"/>
        <v>7.5788288288288286E-3</v>
      </c>
      <c r="BG144" s="30">
        <f t="shared" si="80"/>
        <v>1.0090090090090089E-2</v>
      </c>
      <c r="BH144" s="30">
        <f t="shared" si="81"/>
        <v>1.1441441441441441E-2</v>
      </c>
      <c r="BI144" s="30">
        <f t="shared" si="89"/>
        <v>9.4214162348877379E-3</v>
      </c>
      <c r="BJ144" s="30">
        <f t="shared" si="90"/>
        <v>8.9896373056994813E-3</v>
      </c>
      <c r="BK144" s="30">
        <f t="shared" si="91"/>
        <v>9.8963730569948186E-3</v>
      </c>
      <c r="BL144" s="30">
        <f t="shared" si="92"/>
        <v>1.0975820379965457E-2</v>
      </c>
      <c r="BM144" s="30">
        <f t="shared" si="93"/>
        <v>1.1416234887737478E-2</v>
      </c>
      <c r="BN144" s="30">
        <f t="shared" si="94"/>
        <v>1.0189982728842832E-2</v>
      </c>
      <c r="BO144" s="30">
        <f t="shared" si="95"/>
        <v>1.1338514680483592E-2</v>
      </c>
      <c r="BP144" s="30">
        <f t="shared" si="96"/>
        <v>8.8514680483592397E-3</v>
      </c>
    </row>
    <row r="145" spans="1:68" ht="15" x14ac:dyDescent="0.25">
      <c r="A145" s="19" t="s">
        <v>559</v>
      </c>
      <c r="B145" s="27">
        <v>731</v>
      </c>
      <c r="C145" s="27">
        <v>1206</v>
      </c>
      <c r="D145" s="27">
        <v>1335</v>
      </c>
      <c r="E145" s="27">
        <v>1425</v>
      </c>
      <c r="F145" s="27">
        <v>1740</v>
      </c>
      <c r="G145" s="27">
        <v>1547</v>
      </c>
      <c r="H145" s="27">
        <v>1218</v>
      </c>
      <c r="I145" s="27">
        <v>1154</v>
      </c>
      <c r="J145" s="27">
        <v>1188</v>
      </c>
      <c r="K145" s="27">
        <v>1468</v>
      </c>
      <c r="L145" s="27">
        <v>1252</v>
      </c>
      <c r="M145" s="27">
        <v>1139</v>
      </c>
      <c r="N145" s="27">
        <v>986</v>
      </c>
      <c r="O145" s="27">
        <v>1246</v>
      </c>
      <c r="P145" s="27">
        <v>1370</v>
      </c>
      <c r="Q145" s="27">
        <v>1839</v>
      </c>
      <c r="R145" s="27">
        <v>1517</v>
      </c>
      <c r="S145" s="27">
        <v>1464</v>
      </c>
      <c r="T145" s="27">
        <v>1887</v>
      </c>
      <c r="U145" s="27">
        <v>1572</v>
      </c>
      <c r="V145" s="27">
        <v>1476</v>
      </c>
      <c r="W145" s="27">
        <v>1525</v>
      </c>
      <c r="X145" s="27">
        <v>1352</v>
      </c>
      <c r="Y145" s="27"/>
      <c r="Z145" s="19" t="s">
        <v>559</v>
      </c>
      <c r="AA145" s="27" t="b">
        <f t="shared" si="85"/>
        <v>1</v>
      </c>
      <c r="AB145"/>
      <c r="AC145" s="19" t="s">
        <v>559</v>
      </c>
      <c r="AD145" s="27">
        <v>77100</v>
      </c>
      <c r="AE145" s="27">
        <v>105700</v>
      </c>
      <c r="AF145" s="32">
        <v>72.900000000000006</v>
      </c>
      <c r="AG145" s="32">
        <v>2.8</v>
      </c>
      <c r="AH145" s="27">
        <v>82000</v>
      </c>
      <c r="AI145" s="27">
        <v>107600</v>
      </c>
      <c r="AJ145" s="32">
        <v>76.3</v>
      </c>
      <c r="AK145" s="32">
        <v>2.6</v>
      </c>
      <c r="AL145" s="27">
        <v>80400</v>
      </c>
      <c r="AM145" s="27">
        <v>106200</v>
      </c>
      <c r="AN145" s="32">
        <v>75.7</v>
      </c>
      <c r="AO145" s="32">
        <v>2.6</v>
      </c>
      <c r="AP145"/>
      <c r="AQ145"/>
      <c r="AR145"/>
      <c r="AS145"/>
      <c r="AT145" s="30">
        <f t="shared" si="86"/>
        <v>8.9146341463414627E-3</v>
      </c>
      <c r="AU145" s="30">
        <f t="shared" si="87"/>
        <v>1.4707317073170731E-2</v>
      </c>
      <c r="AV145" s="30">
        <f t="shared" si="88"/>
        <v>1.6280487804878049E-2</v>
      </c>
      <c r="AW145" s="30">
        <f t="shared" si="82"/>
        <v>1.7723880597014924E-2</v>
      </c>
      <c r="AX145" s="30">
        <f t="shared" si="83"/>
        <v>2.1641791044776121E-2</v>
      </c>
      <c r="AY145" s="30">
        <f t="shared" si="84"/>
        <v>1.9241293532338308E-2</v>
      </c>
      <c r="AZ145" s="30">
        <f t="shared" si="73"/>
        <v>1.5149253731343284E-2</v>
      </c>
      <c r="BA145" s="30">
        <f t="shared" si="74"/>
        <v>1.4353233830845771E-2</v>
      </c>
      <c r="BB145" s="30">
        <f t="shared" si="75"/>
        <v>1.4776119402985075E-2</v>
      </c>
      <c r="BC145" s="30">
        <f t="shared" si="76"/>
        <v>1.825870646766169E-2</v>
      </c>
      <c r="BD145" s="30">
        <f t="shared" si="77"/>
        <v>1.5572139303482587E-2</v>
      </c>
      <c r="BE145" s="30">
        <f t="shared" si="78"/>
        <v>1.4166666666666666E-2</v>
      </c>
      <c r="BF145" s="30">
        <f t="shared" si="79"/>
        <v>1.2263681592039801E-2</v>
      </c>
      <c r="BG145" s="30">
        <f t="shared" si="80"/>
        <v>1.5497512437810945E-2</v>
      </c>
      <c r="BH145" s="30">
        <f t="shared" si="81"/>
        <v>1.7039800995024876E-2</v>
      </c>
      <c r="BI145" s="30">
        <f t="shared" si="89"/>
        <v>1.7316384180790959E-2</v>
      </c>
      <c r="BJ145" s="30">
        <f t="shared" si="90"/>
        <v>1.428436911487759E-2</v>
      </c>
      <c r="BK145" s="30">
        <f t="shared" si="91"/>
        <v>1.3785310734463277E-2</v>
      </c>
      <c r="BL145" s="30">
        <f t="shared" si="92"/>
        <v>1.7768361581920904E-2</v>
      </c>
      <c r="BM145" s="30">
        <f t="shared" si="93"/>
        <v>1.4802259887005649E-2</v>
      </c>
      <c r="BN145" s="30">
        <f t="shared" si="94"/>
        <v>1.3898305084745762E-2</v>
      </c>
      <c r="BO145" s="30">
        <f t="shared" si="95"/>
        <v>1.4359698681732581E-2</v>
      </c>
      <c r="BP145" s="30">
        <f t="shared" si="96"/>
        <v>1.2730696798493408E-2</v>
      </c>
    </row>
    <row r="146" spans="1:68" ht="15" x14ac:dyDescent="0.25">
      <c r="A146" s="19" t="s">
        <v>560</v>
      </c>
      <c r="B146" s="27">
        <v>1537</v>
      </c>
      <c r="C146" s="27">
        <v>2607</v>
      </c>
      <c r="D146" s="27">
        <v>2298</v>
      </c>
      <c r="E146" s="27">
        <v>2631</v>
      </c>
      <c r="F146" s="27">
        <v>2267</v>
      </c>
      <c r="G146" s="27">
        <v>2963</v>
      </c>
      <c r="H146" s="27">
        <v>3184</v>
      </c>
      <c r="I146" s="27">
        <v>3233</v>
      </c>
      <c r="J146" s="27">
        <v>3393</v>
      </c>
      <c r="K146" s="27">
        <v>3339</v>
      </c>
      <c r="L146" s="27">
        <v>3156</v>
      </c>
      <c r="M146" s="27">
        <v>3726</v>
      </c>
      <c r="N146" s="27">
        <v>2812</v>
      </c>
      <c r="O146" s="27">
        <v>3237</v>
      </c>
      <c r="P146" s="27">
        <v>3460</v>
      </c>
      <c r="Q146" s="27">
        <v>3678</v>
      </c>
      <c r="R146" s="27">
        <v>3700</v>
      </c>
      <c r="S146" s="27">
        <v>3973</v>
      </c>
      <c r="T146" s="27">
        <v>4523</v>
      </c>
      <c r="U146" s="27">
        <v>4550</v>
      </c>
      <c r="V146" s="27">
        <v>5419</v>
      </c>
      <c r="W146" s="27">
        <v>5503</v>
      </c>
      <c r="X146" s="27">
        <v>4953</v>
      </c>
      <c r="Y146" s="27"/>
      <c r="Z146" s="19" t="s">
        <v>560</v>
      </c>
      <c r="AA146" s="27" t="b">
        <f t="shared" si="85"/>
        <v>1</v>
      </c>
      <c r="AB146"/>
      <c r="AC146" s="19" t="s">
        <v>560</v>
      </c>
      <c r="AD146" s="27">
        <v>236300</v>
      </c>
      <c r="AE146" s="27">
        <v>304900</v>
      </c>
      <c r="AF146" s="32">
        <v>77.5</v>
      </c>
      <c r="AG146" s="32">
        <v>2.5</v>
      </c>
      <c r="AH146" s="27">
        <v>250700</v>
      </c>
      <c r="AI146" s="27">
        <v>310800</v>
      </c>
      <c r="AJ146" s="32">
        <v>80.7</v>
      </c>
      <c r="AK146" s="32">
        <v>2.5</v>
      </c>
      <c r="AL146" s="27">
        <v>242200</v>
      </c>
      <c r="AM146" s="27">
        <v>315900</v>
      </c>
      <c r="AN146" s="32">
        <v>76.7</v>
      </c>
      <c r="AO146" s="32">
        <v>2.7</v>
      </c>
      <c r="AP146"/>
      <c r="AQ146"/>
      <c r="AR146"/>
      <c r="AS146"/>
      <c r="AT146" s="30">
        <f t="shared" si="86"/>
        <v>6.1308336657359391E-3</v>
      </c>
      <c r="AU146" s="30">
        <f t="shared" si="87"/>
        <v>1.0398883127243718E-2</v>
      </c>
      <c r="AV146" s="30">
        <f t="shared" si="88"/>
        <v>9.1663342640606309E-3</v>
      </c>
      <c r="AW146" s="30">
        <f t="shared" si="82"/>
        <v>1.0862923203963667E-2</v>
      </c>
      <c r="AX146" s="30">
        <f t="shared" si="83"/>
        <v>9.3600330305532616E-3</v>
      </c>
      <c r="AY146" s="30">
        <f t="shared" si="84"/>
        <v>1.2233691164327003E-2</v>
      </c>
      <c r="AZ146" s="30">
        <f t="shared" si="73"/>
        <v>1.3146160198183319E-2</v>
      </c>
      <c r="BA146" s="30">
        <f t="shared" si="74"/>
        <v>1.3348472336911643E-2</v>
      </c>
      <c r="BB146" s="30">
        <f t="shared" si="75"/>
        <v>1.4009083402146986E-2</v>
      </c>
      <c r="BC146" s="30">
        <f t="shared" si="76"/>
        <v>1.3786127167630058E-2</v>
      </c>
      <c r="BD146" s="30">
        <f t="shared" si="77"/>
        <v>1.3030553261767134E-2</v>
      </c>
      <c r="BE146" s="30">
        <f t="shared" si="78"/>
        <v>1.5383980181668044E-2</v>
      </c>
      <c r="BF146" s="30">
        <f t="shared" si="79"/>
        <v>1.1610239471511147E-2</v>
      </c>
      <c r="BG146" s="30">
        <f t="shared" si="80"/>
        <v>1.3364987613542528E-2</v>
      </c>
      <c r="BH146" s="30">
        <f t="shared" si="81"/>
        <v>1.4285714285714285E-2</v>
      </c>
      <c r="BI146" s="30">
        <f t="shared" si="89"/>
        <v>1.1642924976258309E-2</v>
      </c>
      <c r="BJ146" s="30">
        <f t="shared" si="90"/>
        <v>1.1712567268122824E-2</v>
      </c>
      <c r="BK146" s="30">
        <f t="shared" si="91"/>
        <v>1.2576764798987021E-2</v>
      </c>
      <c r="BL146" s="30">
        <f t="shared" si="92"/>
        <v>1.4317822095599873E-2</v>
      </c>
      <c r="BM146" s="30">
        <f t="shared" si="93"/>
        <v>1.4403292181069959E-2</v>
      </c>
      <c r="BN146" s="30">
        <f t="shared" si="94"/>
        <v>1.7154162709718264E-2</v>
      </c>
      <c r="BO146" s="30">
        <f t="shared" si="95"/>
        <v>1.7420069642291865E-2</v>
      </c>
      <c r="BP146" s="30">
        <f t="shared" si="96"/>
        <v>1.5679012345679012E-2</v>
      </c>
    </row>
    <row r="147" spans="1:68" ht="15" x14ac:dyDescent="0.25">
      <c r="A147" s="19" t="s">
        <v>561</v>
      </c>
      <c r="B147" s="27">
        <v>1265</v>
      </c>
      <c r="C147" s="27">
        <v>2662</v>
      </c>
      <c r="D147" s="27">
        <v>3105</v>
      </c>
      <c r="E147" s="27">
        <v>2826</v>
      </c>
      <c r="F147" s="27">
        <v>2715</v>
      </c>
      <c r="G147" s="27">
        <v>3650</v>
      </c>
      <c r="H147" s="27">
        <v>3734</v>
      </c>
      <c r="I147" s="27">
        <v>2425</v>
      </c>
      <c r="J147" s="27">
        <v>2727</v>
      </c>
      <c r="K147" s="27">
        <v>3265</v>
      </c>
      <c r="L147" s="27">
        <v>1955</v>
      </c>
      <c r="M147" s="27">
        <v>2228</v>
      </c>
      <c r="N147" s="27">
        <v>1251</v>
      </c>
      <c r="O147" s="27">
        <v>2674</v>
      </c>
      <c r="P147" s="27">
        <v>2617</v>
      </c>
      <c r="Q147" s="27">
        <v>2856</v>
      </c>
      <c r="R147" s="27">
        <v>3278</v>
      </c>
      <c r="S147" s="27">
        <v>3365</v>
      </c>
      <c r="T147" s="27">
        <v>2878</v>
      </c>
      <c r="U147" s="27">
        <v>2974</v>
      </c>
      <c r="V147" s="27">
        <v>3495</v>
      </c>
      <c r="W147" s="27">
        <v>2732</v>
      </c>
      <c r="X147" s="27">
        <v>3115</v>
      </c>
      <c r="Y147" s="27"/>
      <c r="Z147" s="19" t="s">
        <v>561</v>
      </c>
      <c r="AA147" s="27" t="b">
        <f t="shared" si="85"/>
        <v>1</v>
      </c>
      <c r="AB147"/>
      <c r="AC147" s="19" t="s">
        <v>561</v>
      </c>
      <c r="AD147" s="27">
        <v>242300</v>
      </c>
      <c r="AE147" s="27">
        <v>326600</v>
      </c>
      <c r="AF147" s="32">
        <v>74.2</v>
      </c>
      <c r="AG147" s="32">
        <v>2.7</v>
      </c>
      <c r="AH147" s="27">
        <v>249200</v>
      </c>
      <c r="AI147" s="27">
        <v>325100</v>
      </c>
      <c r="AJ147" s="32">
        <v>76.599999999999994</v>
      </c>
      <c r="AK147" s="32">
        <v>2.7</v>
      </c>
      <c r="AL147" s="27">
        <v>243700</v>
      </c>
      <c r="AM147" s="27">
        <v>328200</v>
      </c>
      <c r="AN147" s="32">
        <v>74.2</v>
      </c>
      <c r="AO147" s="32">
        <v>2.7</v>
      </c>
      <c r="AP147"/>
      <c r="AQ147"/>
      <c r="AR147"/>
      <c r="AS147"/>
      <c r="AT147" s="30">
        <f t="shared" si="86"/>
        <v>5.0762439807383632E-3</v>
      </c>
      <c r="AU147" s="30">
        <f t="shared" si="87"/>
        <v>1.0682182985553772E-2</v>
      </c>
      <c r="AV147" s="30">
        <f t="shared" si="88"/>
        <v>1.2459871589085071E-2</v>
      </c>
      <c r="AW147" s="30">
        <f t="shared" si="82"/>
        <v>1.1596224866639311E-2</v>
      </c>
      <c r="AX147" s="30">
        <f t="shared" si="83"/>
        <v>1.1140746819860485E-2</v>
      </c>
      <c r="AY147" s="30">
        <f t="shared" si="84"/>
        <v>1.4977431267952401E-2</v>
      </c>
      <c r="AZ147" s="30">
        <f t="shared" si="73"/>
        <v>1.5322117357406647E-2</v>
      </c>
      <c r="BA147" s="30">
        <f t="shared" si="74"/>
        <v>9.950759130077964E-3</v>
      </c>
      <c r="BB147" s="30">
        <f t="shared" si="75"/>
        <v>1.1189987689782519E-2</v>
      </c>
      <c r="BC147" s="30">
        <f t="shared" si="76"/>
        <v>1.3397620024620435E-2</v>
      </c>
      <c r="BD147" s="30">
        <f t="shared" si="77"/>
        <v>8.0221583914649158E-3</v>
      </c>
      <c r="BE147" s="30">
        <f t="shared" si="78"/>
        <v>9.1423881821912183E-3</v>
      </c>
      <c r="BF147" s="30">
        <f t="shared" si="79"/>
        <v>5.1333606893721791E-3</v>
      </c>
      <c r="BG147" s="30">
        <f t="shared" si="80"/>
        <v>1.0972507180960198E-2</v>
      </c>
      <c r="BH147" s="30">
        <f t="shared" si="81"/>
        <v>1.0738613048830529E-2</v>
      </c>
      <c r="BI147" s="30">
        <f t="shared" si="89"/>
        <v>8.7020109689213889E-3</v>
      </c>
      <c r="BJ147" s="30">
        <f t="shared" si="90"/>
        <v>9.9878123095673375E-3</v>
      </c>
      <c r="BK147" s="30">
        <f t="shared" si="91"/>
        <v>1.0252894576477758E-2</v>
      </c>
      <c r="BL147" s="30">
        <f t="shared" si="92"/>
        <v>8.7690432663010357E-3</v>
      </c>
      <c r="BM147" s="30">
        <f t="shared" si="93"/>
        <v>9.0615478366849484E-3</v>
      </c>
      <c r="BN147" s="30">
        <f t="shared" si="94"/>
        <v>1.0648994515539306E-2</v>
      </c>
      <c r="BO147" s="30">
        <f t="shared" si="95"/>
        <v>8.3241925655088353E-3</v>
      </c>
      <c r="BP147" s="30">
        <f t="shared" si="96"/>
        <v>9.4911639244363195E-3</v>
      </c>
    </row>
    <row r="148" spans="1:68" ht="15" x14ac:dyDescent="0.25">
      <c r="A148" s="19" t="s">
        <v>563</v>
      </c>
      <c r="B148" s="27">
        <v>441</v>
      </c>
      <c r="C148" s="27">
        <v>752</v>
      </c>
      <c r="D148" s="27">
        <v>737</v>
      </c>
      <c r="E148" s="27">
        <v>855</v>
      </c>
      <c r="F148" s="27">
        <v>824</v>
      </c>
      <c r="G148" s="27">
        <v>1013</v>
      </c>
      <c r="H148" s="27">
        <v>1085</v>
      </c>
      <c r="I148" s="27">
        <v>959</v>
      </c>
      <c r="J148" s="27">
        <v>1064</v>
      </c>
      <c r="K148" s="27">
        <v>1304</v>
      </c>
      <c r="L148" s="27">
        <v>989</v>
      </c>
      <c r="M148" s="27">
        <v>983</v>
      </c>
      <c r="N148" s="27">
        <v>738</v>
      </c>
      <c r="O148" s="27">
        <v>894</v>
      </c>
      <c r="P148" s="27">
        <v>946</v>
      </c>
      <c r="Q148" s="27">
        <v>1370</v>
      </c>
      <c r="R148" s="27">
        <v>1417</v>
      </c>
      <c r="S148" s="27">
        <v>1589</v>
      </c>
      <c r="T148" s="27">
        <v>1463</v>
      </c>
      <c r="U148" s="27">
        <v>1504</v>
      </c>
      <c r="V148" s="27">
        <v>1542</v>
      </c>
      <c r="W148" s="27">
        <v>1739</v>
      </c>
      <c r="X148" s="27">
        <v>1417</v>
      </c>
      <c r="Y148" s="27"/>
      <c r="Z148" s="19" t="s">
        <v>563</v>
      </c>
      <c r="AA148" s="27" t="b">
        <f t="shared" si="85"/>
        <v>1</v>
      </c>
      <c r="AB148"/>
      <c r="AC148" s="19" t="s">
        <v>563</v>
      </c>
      <c r="AD148" s="27">
        <v>103500</v>
      </c>
      <c r="AE148" s="27">
        <v>128400</v>
      </c>
      <c r="AF148" s="32">
        <v>80.599999999999994</v>
      </c>
      <c r="AG148" s="32">
        <v>2.5</v>
      </c>
      <c r="AH148" s="27">
        <v>106000</v>
      </c>
      <c r="AI148" s="27">
        <v>129400</v>
      </c>
      <c r="AJ148" s="32">
        <v>81.900000000000006</v>
      </c>
      <c r="AK148" s="32">
        <v>2.5</v>
      </c>
      <c r="AL148" s="27">
        <v>104700</v>
      </c>
      <c r="AM148" s="27">
        <v>130700</v>
      </c>
      <c r="AN148" s="32">
        <v>80.099999999999994</v>
      </c>
      <c r="AO148" s="32">
        <v>2.6</v>
      </c>
      <c r="AP148"/>
      <c r="AQ148"/>
      <c r="AR148"/>
      <c r="AS148"/>
      <c r="AT148" s="30">
        <f t="shared" si="86"/>
        <v>4.1603773584905661E-3</v>
      </c>
      <c r="AU148" s="30">
        <f t="shared" si="87"/>
        <v>7.0943396226415094E-3</v>
      </c>
      <c r="AV148" s="30">
        <f t="shared" si="88"/>
        <v>6.9528301886792451E-3</v>
      </c>
      <c r="AW148" s="30">
        <f t="shared" si="82"/>
        <v>8.1661891117478513E-3</v>
      </c>
      <c r="AX148" s="30">
        <f t="shared" si="83"/>
        <v>7.8701050620821403E-3</v>
      </c>
      <c r="AY148" s="30">
        <f t="shared" si="84"/>
        <v>9.6752626552053488E-3</v>
      </c>
      <c r="AZ148" s="30">
        <f t="shared" si="73"/>
        <v>1.0362941738299904E-2</v>
      </c>
      <c r="BA148" s="30">
        <f t="shared" si="74"/>
        <v>9.159503342884432E-3</v>
      </c>
      <c r="BB148" s="30">
        <f t="shared" si="75"/>
        <v>1.0162368672397325E-2</v>
      </c>
      <c r="BC148" s="30">
        <f t="shared" si="76"/>
        <v>1.2454632282712512E-2</v>
      </c>
      <c r="BD148" s="30">
        <f t="shared" si="77"/>
        <v>9.4460362941738308E-3</v>
      </c>
      <c r="BE148" s="30">
        <f t="shared" si="78"/>
        <v>9.38872970391595E-3</v>
      </c>
      <c r="BF148" s="30">
        <f t="shared" si="79"/>
        <v>7.0487106017191976E-3</v>
      </c>
      <c r="BG148" s="30">
        <f t="shared" si="80"/>
        <v>8.5386819484240695E-3</v>
      </c>
      <c r="BH148" s="30">
        <f t="shared" si="81"/>
        <v>9.0353390639923599E-3</v>
      </c>
      <c r="BI148" s="30">
        <f t="shared" si="89"/>
        <v>1.0482019892884468E-2</v>
      </c>
      <c r="BJ148" s="30">
        <f t="shared" si="90"/>
        <v>1.0841622035195102E-2</v>
      </c>
      <c r="BK148" s="30">
        <f t="shared" si="91"/>
        <v>1.2157612853863809E-2</v>
      </c>
      <c r="BL148" s="30">
        <f t="shared" si="92"/>
        <v>1.1193573068094874E-2</v>
      </c>
      <c r="BM148" s="30">
        <f t="shared" si="93"/>
        <v>1.1507268553940322E-2</v>
      </c>
      <c r="BN148" s="30">
        <f t="shared" si="94"/>
        <v>1.1798010711553175E-2</v>
      </c>
      <c r="BO148" s="30">
        <f t="shared" si="95"/>
        <v>1.3305279265493497E-2</v>
      </c>
      <c r="BP148" s="30">
        <f t="shared" si="96"/>
        <v>1.0841622035195102E-2</v>
      </c>
    </row>
    <row r="149" spans="1:68" ht="15" x14ac:dyDescent="0.25">
      <c r="A149" s="19" t="s">
        <v>564</v>
      </c>
      <c r="B149" s="27">
        <v>596</v>
      </c>
      <c r="C149" s="27">
        <v>1171</v>
      </c>
      <c r="D149" s="27">
        <v>1138</v>
      </c>
      <c r="E149" s="27">
        <v>1284</v>
      </c>
      <c r="F149" s="27">
        <v>960</v>
      </c>
      <c r="G149" s="27">
        <v>1297</v>
      </c>
      <c r="H149" s="27">
        <v>1192</v>
      </c>
      <c r="I149" s="27">
        <v>1017</v>
      </c>
      <c r="J149" s="27">
        <v>1258</v>
      </c>
      <c r="K149" s="27">
        <v>1525</v>
      </c>
      <c r="L149" s="27">
        <v>1272</v>
      </c>
      <c r="M149" s="27">
        <v>1179</v>
      </c>
      <c r="N149" s="27">
        <v>1127</v>
      </c>
      <c r="O149" s="27">
        <v>1619</v>
      </c>
      <c r="P149" s="27">
        <v>1386</v>
      </c>
      <c r="Q149" s="27">
        <v>1243</v>
      </c>
      <c r="R149" s="27">
        <v>1334</v>
      </c>
      <c r="S149" s="27">
        <v>1042</v>
      </c>
      <c r="T149" s="27">
        <v>1450</v>
      </c>
      <c r="U149" s="27">
        <v>1515</v>
      </c>
      <c r="V149" s="27">
        <v>1414</v>
      </c>
      <c r="W149" s="27">
        <v>1716</v>
      </c>
      <c r="X149" s="27">
        <v>1364</v>
      </c>
      <c r="Y149" s="27"/>
      <c r="Z149" s="19" t="s">
        <v>564</v>
      </c>
      <c r="AA149" s="27" t="b">
        <f t="shared" si="85"/>
        <v>1</v>
      </c>
      <c r="AB149"/>
      <c r="AC149" s="19" t="s">
        <v>564</v>
      </c>
      <c r="AD149" s="27">
        <v>130100</v>
      </c>
      <c r="AE149" s="27">
        <v>169600</v>
      </c>
      <c r="AF149" s="32">
        <v>76.7</v>
      </c>
      <c r="AG149" s="32">
        <v>2.7</v>
      </c>
      <c r="AH149" s="27">
        <v>127600</v>
      </c>
      <c r="AI149" s="27">
        <v>171100</v>
      </c>
      <c r="AJ149" s="32">
        <v>74.599999999999994</v>
      </c>
      <c r="AK149" s="32">
        <v>2.8</v>
      </c>
      <c r="AL149" s="27">
        <v>130600</v>
      </c>
      <c r="AM149" s="27">
        <v>171500</v>
      </c>
      <c r="AN149" s="32">
        <v>76.2</v>
      </c>
      <c r="AO149" s="32">
        <v>2.6</v>
      </c>
      <c r="AP149"/>
      <c r="AQ149"/>
      <c r="AR149"/>
      <c r="AS149"/>
      <c r="AT149" s="30">
        <f t="shared" si="86"/>
        <v>4.6708463949843258E-3</v>
      </c>
      <c r="AU149" s="30">
        <f t="shared" si="87"/>
        <v>9.1771159874608158E-3</v>
      </c>
      <c r="AV149" s="30">
        <f t="shared" si="88"/>
        <v>8.9184952978056432E-3</v>
      </c>
      <c r="AW149" s="30">
        <f t="shared" si="82"/>
        <v>9.8315467075038281E-3</v>
      </c>
      <c r="AX149" s="30">
        <f t="shared" si="83"/>
        <v>7.3506891271056659E-3</v>
      </c>
      <c r="AY149" s="30">
        <f t="shared" si="84"/>
        <v>9.9310872894333851E-3</v>
      </c>
      <c r="AZ149" s="30">
        <f t="shared" si="73"/>
        <v>9.1271056661562013E-3</v>
      </c>
      <c r="BA149" s="30">
        <f t="shared" si="74"/>
        <v>7.7871362940275654E-3</v>
      </c>
      <c r="BB149" s="30">
        <f t="shared" si="75"/>
        <v>9.6324655436447158E-3</v>
      </c>
      <c r="BC149" s="30">
        <f t="shared" si="76"/>
        <v>1.1676875957120979E-2</v>
      </c>
      <c r="BD149" s="30">
        <f t="shared" si="77"/>
        <v>9.7396630934150075E-3</v>
      </c>
      <c r="BE149" s="30">
        <f t="shared" si="78"/>
        <v>9.027565084226646E-3</v>
      </c>
      <c r="BF149" s="30">
        <f t="shared" si="79"/>
        <v>8.6294027565084232E-3</v>
      </c>
      <c r="BG149" s="30">
        <f t="shared" si="80"/>
        <v>1.2396630934150077E-2</v>
      </c>
      <c r="BH149" s="30">
        <f t="shared" si="81"/>
        <v>1.0612557427258806E-2</v>
      </c>
      <c r="BI149" s="30">
        <f t="shared" si="89"/>
        <v>7.2478134110787176E-3</v>
      </c>
      <c r="BJ149" s="30">
        <f t="shared" si="90"/>
        <v>7.778425655976676E-3</v>
      </c>
      <c r="BK149" s="30">
        <f t="shared" si="91"/>
        <v>6.0758017492711369E-3</v>
      </c>
      <c r="BL149" s="30">
        <f t="shared" si="92"/>
        <v>8.4548104956268227E-3</v>
      </c>
      <c r="BM149" s="30">
        <f t="shared" si="93"/>
        <v>8.8338192419825066E-3</v>
      </c>
      <c r="BN149" s="30">
        <f t="shared" si="94"/>
        <v>8.2448979591836728E-3</v>
      </c>
      <c r="BO149" s="30">
        <f t="shared" si="95"/>
        <v>1.0005830903790088E-2</v>
      </c>
      <c r="BP149" s="30">
        <f t="shared" si="96"/>
        <v>7.9533527696792998E-3</v>
      </c>
    </row>
    <row r="150" spans="1:68" ht="15" x14ac:dyDescent="0.25">
      <c r="A150" s="19" t="s">
        <v>565</v>
      </c>
      <c r="B150" s="27">
        <v>583</v>
      </c>
      <c r="C150" s="27">
        <v>1155</v>
      </c>
      <c r="D150" s="27">
        <v>1024</v>
      </c>
      <c r="E150" s="27">
        <v>1035</v>
      </c>
      <c r="F150" s="27">
        <v>906</v>
      </c>
      <c r="G150" s="27">
        <v>1084</v>
      </c>
      <c r="H150" s="27">
        <v>1030</v>
      </c>
      <c r="I150" s="27">
        <v>1093</v>
      </c>
      <c r="J150" s="27">
        <v>988</v>
      </c>
      <c r="K150" s="27">
        <v>1668</v>
      </c>
      <c r="L150" s="27">
        <v>1370</v>
      </c>
      <c r="M150" s="27">
        <v>756</v>
      </c>
      <c r="N150" s="27">
        <v>671</v>
      </c>
      <c r="O150" s="27">
        <v>1179</v>
      </c>
      <c r="P150" s="27">
        <v>937</v>
      </c>
      <c r="Q150" s="27">
        <v>1367</v>
      </c>
      <c r="R150" s="27">
        <v>1443</v>
      </c>
      <c r="S150" s="27">
        <v>1825</v>
      </c>
      <c r="T150" s="27">
        <v>1837</v>
      </c>
      <c r="U150" s="27">
        <v>1374</v>
      </c>
      <c r="V150" s="27">
        <v>1582</v>
      </c>
      <c r="W150" s="27">
        <v>1625</v>
      </c>
      <c r="X150" s="27">
        <v>1357</v>
      </c>
      <c r="Y150" s="27"/>
      <c r="Z150" s="19" t="s">
        <v>565</v>
      </c>
      <c r="AA150" s="27" t="b">
        <f t="shared" si="85"/>
        <v>1</v>
      </c>
      <c r="AB150"/>
      <c r="AC150" s="19" t="s">
        <v>565</v>
      </c>
      <c r="AD150" s="27">
        <v>69300</v>
      </c>
      <c r="AE150" s="27">
        <v>85800</v>
      </c>
      <c r="AF150" s="32">
        <v>80.8</v>
      </c>
      <c r="AG150" s="32">
        <v>2.4</v>
      </c>
      <c r="AH150" s="27">
        <v>68500</v>
      </c>
      <c r="AI150" s="27">
        <v>86300</v>
      </c>
      <c r="AJ150" s="32">
        <v>79.3</v>
      </c>
      <c r="AK150" s="32">
        <v>2.5</v>
      </c>
      <c r="AL150" s="27">
        <v>67900</v>
      </c>
      <c r="AM150" s="27">
        <v>86200</v>
      </c>
      <c r="AN150" s="32">
        <v>78.8</v>
      </c>
      <c r="AO150" s="32">
        <v>2.6</v>
      </c>
      <c r="AP150"/>
      <c r="AQ150"/>
      <c r="AR150"/>
      <c r="AS150"/>
      <c r="AT150" s="30">
        <f t="shared" si="86"/>
        <v>8.5109489051094899E-3</v>
      </c>
      <c r="AU150" s="30">
        <f t="shared" si="87"/>
        <v>1.6861313868613139E-2</v>
      </c>
      <c r="AV150" s="30">
        <f t="shared" si="88"/>
        <v>1.4948905109489052E-2</v>
      </c>
      <c r="AW150" s="30">
        <f t="shared" si="82"/>
        <v>1.524300441826215E-2</v>
      </c>
      <c r="AX150" s="30">
        <f t="shared" si="83"/>
        <v>1.3343151693667158E-2</v>
      </c>
      <c r="AY150" s="30">
        <f t="shared" si="84"/>
        <v>1.5964653902798234E-2</v>
      </c>
      <c r="AZ150" s="30">
        <f t="shared" si="73"/>
        <v>1.5169366715758468E-2</v>
      </c>
      <c r="BA150" s="30">
        <f t="shared" si="74"/>
        <v>1.609720176730486E-2</v>
      </c>
      <c r="BB150" s="30">
        <f t="shared" si="75"/>
        <v>1.4550810014727541E-2</v>
      </c>
      <c r="BC150" s="30">
        <f t="shared" si="76"/>
        <v>2.4565537555228278E-2</v>
      </c>
      <c r="BD150" s="30">
        <f t="shared" si="77"/>
        <v>2.0176730486008838E-2</v>
      </c>
      <c r="BE150" s="30">
        <f t="shared" si="78"/>
        <v>1.11340206185567E-2</v>
      </c>
      <c r="BF150" s="30">
        <f t="shared" si="79"/>
        <v>9.8821796759941093E-3</v>
      </c>
      <c r="BG150" s="30">
        <f t="shared" si="80"/>
        <v>1.7363770250368189E-2</v>
      </c>
      <c r="BH150" s="30">
        <f t="shared" si="81"/>
        <v>1.3799705449189984E-2</v>
      </c>
      <c r="BI150" s="30">
        <f t="shared" si="89"/>
        <v>1.58584686774942E-2</v>
      </c>
      <c r="BJ150" s="30">
        <f t="shared" si="90"/>
        <v>1.674013921113689E-2</v>
      </c>
      <c r="BK150" s="30">
        <f t="shared" si="91"/>
        <v>2.1171693735498841E-2</v>
      </c>
      <c r="BL150" s="30">
        <f t="shared" si="92"/>
        <v>2.1310904872389791E-2</v>
      </c>
      <c r="BM150" s="30">
        <f t="shared" si="93"/>
        <v>1.5939675174013922E-2</v>
      </c>
      <c r="BN150" s="30">
        <f t="shared" si="94"/>
        <v>1.8352668213457077E-2</v>
      </c>
      <c r="BO150" s="30">
        <f t="shared" si="95"/>
        <v>1.8851508120649653E-2</v>
      </c>
      <c r="BP150" s="30">
        <f t="shared" si="96"/>
        <v>1.5742459396751739E-2</v>
      </c>
    </row>
    <row r="151" spans="1:68" ht="15" x14ac:dyDescent="0.25">
      <c r="A151" s="19" t="s">
        <v>566</v>
      </c>
      <c r="B151" s="27">
        <v>1043</v>
      </c>
      <c r="C151" s="27">
        <v>1250</v>
      </c>
      <c r="D151" s="27">
        <v>1128</v>
      </c>
      <c r="E151" s="27">
        <v>1364</v>
      </c>
      <c r="F151" s="27">
        <v>1114</v>
      </c>
      <c r="G151" s="27">
        <v>1167</v>
      </c>
      <c r="H151" s="27">
        <v>1612</v>
      </c>
      <c r="I151" s="27">
        <v>2025</v>
      </c>
      <c r="J151" s="27">
        <v>2129</v>
      </c>
      <c r="K151" s="27">
        <v>1957</v>
      </c>
      <c r="L151" s="27">
        <v>2234</v>
      </c>
      <c r="M151" s="27">
        <v>2571</v>
      </c>
      <c r="N151" s="27">
        <v>1209</v>
      </c>
      <c r="O151" s="27">
        <v>1426</v>
      </c>
      <c r="P151" s="27">
        <v>1249</v>
      </c>
      <c r="Q151" s="27">
        <v>1755</v>
      </c>
      <c r="R151" s="27">
        <v>1721</v>
      </c>
      <c r="S151" s="27">
        <v>1883</v>
      </c>
      <c r="T151" s="27">
        <v>2051</v>
      </c>
      <c r="U151" s="27">
        <v>2485</v>
      </c>
      <c r="V151" s="27">
        <v>2439</v>
      </c>
      <c r="W151" s="27">
        <v>2457</v>
      </c>
      <c r="X151" s="27">
        <v>3014</v>
      </c>
      <c r="Y151" s="27"/>
      <c r="Z151" s="19" t="s">
        <v>566</v>
      </c>
      <c r="AA151" s="27" t="b">
        <f t="shared" si="85"/>
        <v>1</v>
      </c>
      <c r="AB151"/>
      <c r="AC151" s="19" t="s">
        <v>566</v>
      </c>
      <c r="AD151" s="27">
        <v>139000</v>
      </c>
      <c r="AE151" s="27">
        <v>169400</v>
      </c>
      <c r="AF151" s="32">
        <v>82.1</v>
      </c>
      <c r="AG151" s="32">
        <v>2.4</v>
      </c>
      <c r="AH151" s="27">
        <v>141700</v>
      </c>
      <c r="AI151" s="27">
        <v>169900</v>
      </c>
      <c r="AJ151" s="32">
        <v>83.4</v>
      </c>
      <c r="AK151" s="32">
        <v>2.4</v>
      </c>
      <c r="AL151" s="27">
        <v>140300</v>
      </c>
      <c r="AM151" s="27">
        <v>170700</v>
      </c>
      <c r="AN151" s="32">
        <v>82.2</v>
      </c>
      <c r="AO151" s="32">
        <v>2.6</v>
      </c>
      <c r="AP151"/>
      <c r="AQ151"/>
      <c r="AR151"/>
      <c r="AS151"/>
      <c r="AT151" s="30">
        <f t="shared" si="86"/>
        <v>7.3606210303458009E-3</v>
      </c>
      <c r="AU151" s="30">
        <f t="shared" si="87"/>
        <v>8.8214537755822164E-3</v>
      </c>
      <c r="AV151" s="30">
        <f t="shared" si="88"/>
        <v>7.9604798870853925E-3</v>
      </c>
      <c r="AW151" s="30">
        <f t="shared" si="82"/>
        <v>9.7220242337847478E-3</v>
      </c>
      <c r="AX151" s="30">
        <f t="shared" si="83"/>
        <v>7.9401282965074847E-3</v>
      </c>
      <c r="AY151" s="30">
        <f t="shared" si="84"/>
        <v>8.3178902352102641E-3</v>
      </c>
      <c r="AZ151" s="30">
        <f t="shared" si="73"/>
        <v>1.1489665003563791E-2</v>
      </c>
      <c r="BA151" s="30">
        <f t="shared" si="74"/>
        <v>1.443335709194583E-2</v>
      </c>
      <c r="BB151" s="30">
        <f t="shared" si="75"/>
        <v>1.5174625801853171E-2</v>
      </c>
      <c r="BC151" s="30">
        <f t="shared" si="76"/>
        <v>1.3948681397006415E-2</v>
      </c>
      <c r="BD151" s="30">
        <f t="shared" si="77"/>
        <v>1.5923022095509623E-2</v>
      </c>
      <c r="BE151" s="30">
        <f t="shared" si="78"/>
        <v>1.8325017818959372E-2</v>
      </c>
      <c r="BF151" s="30">
        <f t="shared" si="79"/>
        <v>8.6172487526728434E-3</v>
      </c>
      <c r="BG151" s="30">
        <f t="shared" si="80"/>
        <v>1.0163934426229508E-2</v>
      </c>
      <c r="BH151" s="30">
        <f t="shared" si="81"/>
        <v>8.9023521026372066E-3</v>
      </c>
      <c r="BI151" s="30">
        <f t="shared" si="89"/>
        <v>1.0281195079086116E-2</v>
      </c>
      <c r="BJ151" s="30">
        <f t="shared" si="90"/>
        <v>1.0082015231400118E-2</v>
      </c>
      <c r="BK151" s="30">
        <f t="shared" si="91"/>
        <v>1.1031048623315758E-2</v>
      </c>
      <c r="BL151" s="30">
        <f t="shared" si="92"/>
        <v>1.2015231400117165E-2</v>
      </c>
      <c r="BM151" s="30">
        <f t="shared" si="93"/>
        <v>1.4557703573520797E-2</v>
      </c>
      <c r="BN151" s="30">
        <f t="shared" si="94"/>
        <v>1.4288224956063269E-2</v>
      </c>
      <c r="BO151" s="30">
        <f t="shared" si="95"/>
        <v>1.4393673110720562E-2</v>
      </c>
      <c r="BP151" s="30">
        <f t="shared" si="96"/>
        <v>1.7656707674282367E-2</v>
      </c>
    </row>
    <row r="152" spans="1:68" ht="15" x14ac:dyDescent="0.25">
      <c r="A152" s="19" t="s">
        <v>567</v>
      </c>
      <c r="B152" s="27">
        <v>1134</v>
      </c>
      <c r="C152" s="27">
        <v>1381</v>
      </c>
      <c r="D152" s="27">
        <v>1173</v>
      </c>
      <c r="E152" s="27">
        <v>1167</v>
      </c>
      <c r="F152" s="27">
        <v>1074</v>
      </c>
      <c r="G152" s="27">
        <v>1330</v>
      </c>
      <c r="H152" s="27">
        <v>1457</v>
      </c>
      <c r="I152" s="27">
        <v>1572</v>
      </c>
      <c r="J152" s="27">
        <v>1425</v>
      </c>
      <c r="K152" s="27">
        <v>3288</v>
      </c>
      <c r="L152" s="27">
        <v>1486</v>
      </c>
      <c r="M152" s="27">
        <v>1027</v>
      </c>
      <c r="N152" s="27">
        <v>716</v>
      </c>
      <c r="O152" s="27">
        <v>2596</v>
      </c>
      <c r="P152" s="27">
        <v>1375</v>
      </c>
      <c r="Q152" s="27">
        <v>1253</v>
      </c>
      <c r="R152" s="27">
        <v>1162</v>
      </c>
      <c r="S152" s="27">
        <v>1234</v>
      </c>
      <c r="T152" s="27">
        <v>2153</v>
      </c>
      <c r="U152" s="27">
        <v>1494</v>
      </c>
      <c r="V152" s="27">
        <v>1757</v>
      </c>
      <c r="W152" s="27">
        <v>1934</v>
      </c>
      <c r="X152" s="27">
        <v>1720</v>
      </c>
      <c r="Y152" s="27"/>
      <c r="Z152" s="19" t="s">
        <v>567</v>
      </c>
      <c r="AA152" s="27" t="b">
        <f t="shared" si="85"/>
        <v>1</v>
      </c>
      <c r="AB152"/>
      <c r="AC152" s="19" t="s">
        <v>567</v>
      </c>
      <c r="AD152" s="27">
        <v>109100</v>
      </c>
      <c r="AE152" s="27">
        <v>131000</v>
      </c>
      <c r="AF152" s="32">
        <v>83.3</v>
      </c>
      <c r="AG152" s="32">
        <v>2.4</v>
      </c>
      <c r="AH152" s="27">
        <v>107600</v>
      </c>
      <c r="AI152" s="27">
        <v>132500</v>
      </c>
      <c r="AJ152" s="32">
        <v>81.2</v>
      </c>
      <c r="AK152" s="32">
        <v>2.6</v>
      </c>
      <c r="AL152" s="27">
        <v>107000</v>
      </c>
      <c r="AM152" s="27">
        <v>134700</v>
      </c>
      <c r="AN152" s="32">
        <v>79.400000000000006</v>
      </c>
      <c r="AO152" s="32">
        <v>2.6</v>
      </c>
      <c r="AP152"/>
      <c r="AQ152"/>
      <c r="AR152"/>
      <c r="AS152"/>
      <c r="AT152" s="30">
        <f t="shared" si="86"/>
        <v>1.053903345724907E-2</v>
      </c>
      <c r="AU152" s="30">
        <f t="shared" si="87"/>
        <v>1.283457249070632E-2</v>
      </c>
      <c r="AV152" s="30">
        <f t="shared" si="88"/>
        <v>1.0901486988847584E-2</v>
      </c>
      <c r="AW152" s="30">
        <f t="shared" si="82"/>
        <v>1.0906542056074766E-2</v>
      </c>
      <c r="AX152" s="30">
        <f t="shared" si="83"/>
        <v>1.0037383177570093E-2</v>
      </c>
      <c r="AY152" s="30">
        <f t="shared" si="84"/>
        <v>1.2429906542056075E-2</v>
      </c>
      <c r="AZ152" s="30">
        <f t="shared" si="73"/>
        <v>1.3616822429906542E-2</v>
      </c>
      <c r="BA152" s="30">
        <f t="shared" si="74"/>
        <v>1.4691588785046729E-2</v>
      </c>
      <c r="BB152" s="30">
        <f t="shared" si="75"/>
        <v>1.3317757009345794E-2</v>
      </c>
      <c r="BC152" s="30">
        <f t="shared" si="76"/>
        <v>3.0728971962616824E-2</v>
      </c>
      <c r="BD152" s="30">
        <f t="shared" si="77"/>
        <v>1.3887850467289719E-2</v>
      </c>
      <c r="BE152" s="30">
        <f t="shared" si="78"/>
        <v>9.5981308411214952E-3</v>
      </c>
      <c r="BF152" s="30">
        <f t="shared" si="79"/>
        <v>6.6915887850467291E-3</v>
      </c>
      <c r="BG152" s="30">
        <f t="shared" si="80"/>
        <v>2.4261682242990655E-2</v>
      </c>
      <c r="BH152" s="30">
        <f t="shared" si="81"/>
        <v>1.2850467289719626E-2</v>
      </c>
      <c r="BI152" s="30">
        <f t="shared" si="89"/>
        <v>9.3021529324424646E-3</v>
      </c>
      <c r="BJ152" s="30">
        <f t="shared" si="90"/>
        <v>8.6265775798069783E-3</v>
      </c>
      <c r="BK152" s="30">
        <f t="shared" si="91"/>
        <v>9.1610987379361544E-3</v>
      </c>
      <c r="BL152" s="30">
        <f t="shared" si="92"/>
        <v>1.5983667409057163E-2</v>
      </c>
      <c r="BM152" s="30">
        <f t="shared" si="93"/>
        <v>1.1091314031180402E-2</v>
      </c>
      <c r="BN152" s="30">
        <f t="shared" si="94"/>
        <v>1.3043801039346697E-2</v>
      </c>
      <c r="BO152" s="30">
        <f t="shared" si="95"/>
        <v>1.4357832219747587E-2</v>
      </c>
      <c r="BP152" s="30">
        <f t="shared" si="96"/>
        <v>1.2769116555308092E-2</v>
      </c>
    </row>
    <row r="153" spans="1:68" ht="15" x14ac:dyDescent="0.25">
      <c r="A153" s="19" t="s">
        <v>568</v>
      </c>
      <c r="B153" s="27">
        <v>371</v>
      </c>
      <c r="C153" s="27">
        <v>945</v>
      </c>
      <c r="D153" s="27">
        <v>761</v>
      </c>
      <c r="E153" s="27">
        <v>900</v>
      </c>
      <c r="F153" s="27">
        <v>855</v>
      </c>
      <c r="G153" s="27">
        <v>877</v>
      </c>
      <c r="H153" s="27">
        <v>797</v>
      </c>
      <c r="I153" s="27">
        <v>742</v>
      </c>
      <c r="J153" s="27">
        <v>739</v>
      </c>
      <c r="K153" s="27">
        <v>847</v>
      </c>
      <c r="L153" s="27">
        <v>554</v>
      </c>
      <c r="M153" s="27">
        <v>616</v>
      </c>
      <c r="N153" s="27">
        <v>608</v>
      </c>
      <c r="O153" s="27">
        <v>793</v>
      </c>
      <c r="P153" s="27">
        <v>861</v>
      </c>
      <c r="Q153" s="27">
        <v>899</v>
      </c>
      <c r="R153" s="27">
        <v>769</v>
      </c>
      <c r="S153" s="27">
        <v>998</v>
      </c>
      <c r="T153" s="27">
        <v>859</v>
      </c>
      <c r="U153" s="27">
        <v>951</v>
      </c>
      <c r="V153" s="27">
        <v>919</v>
      </c>
      <c r="W153" s="27">
        <v>900</v>
      </c>
      <c r="X153" s="27">
        <v>954</v>
      </c>
      <c r="Y153" s="27"/>
      <c r="Z153" s="19" t="s">
        <v>568</v>
      </c>
      <c r="AA153" s="27" t="b">
        <f t="shared" si="85"/>
        <v>1</v>
      </c>
      <c r="AB153"/>
      <c r="AC153" s="19" t="s">
        <v>568</v>
      </c>
      <c r="AD153" s="27">
        <v>60300</v>
      </c>
      <c r="AE153" s="27">
        <v>78800</v>
      </c>
      <c r="AF153" s="32">
        <v>76.599999999999994</v>
      </c>
      <c r="AG153" s="32">
        <v>2.7</v>
      </c>
      <c r="AH153" s="27">
        <v>59500</v>
      </c>
      <c r="AI153" s="27">
        <v>78000</v>
      </c>
      <c r="AJ153" s="32">
        <v>76.3</v>
      </c>
      <c r="AK153" s="32">
        <v>2.7</v>
      </c>
      <c r="AL153" s="27">
        <v>59300</v>
      </c>
      <c r="AM153" s="27">
        <v>78300</v>
      </c>
      <c r="AN153" s="32">
        <v>75.8</v>
      </c>
      <c r="AO153" s="32">
        <v>2.7</v>
      </c>
      <c r="AP153"/>
      <c r="AQ153"/>
      <c r="AR153"/>
      <c r="AS153"/>
      <c r="AT153" s="30">
        <f t="shared" si="86"/>
        <v>6.2352941176470585E-3</v>
      </c>
      <c r="AU153" s="30">
        <f t="shared" si="87"/>
        <v>1.5882352941176469E-2</v>
      </c>
      <c r="AV153" s="30">
        <f t="shared" si="88"/>
        <v>1.2789915966386555E-2</v>
      </c>
      <c r="AW153" s="30">
        <f t="shared" si="82"/>
        <v>1.5177065767284991E-2</v>
      </c>
      <c r="AX153" s="30">
        <f t="shared" si="83"/>
        <v>1.4418212478920741E-2</v>
      </c>
      <c r="AY153" s="30">
        <f t="shared" si="84"/>
        <v>1.4789207419898819E-2</v>
      </c>
      <c r="AZ153" s="30">
        <f t="shared" si="73"/>
        <v>1.3440134907251265E-2</v>
      </c>
      <c r="BA153" s="30">
        <f t="shared" si="74"/>
        <v>1.2512647554806071E-2</v>
      </c>
      <c r="BB153" s="30">
        <f t="shared" si="75"/>
        <v>1.2462057335581787E-2</v>
      </c>
      <c r="BC153" s="30">
        <f t="shared" si="76"/>
        <v>1.4283305227655986E-2</v>
      </c>
      <c r="BD153" s="30">
        <f t="shared" si="77"/>
        <v>9.3423271500843175E-3</v>
      </c>
      <c r="BE153" s="30">
        <f t="shared" si="78"/>
        <v>1.0387858347386172E-2</v>
      </c>
      <c r="BF153" s="30">
        <f t="shared" si="79"/>
        <v>1.0252951096121416E-2</v>
      </c>
      <c r="BG153" s="30">
        <f t="shared" si="80"/>
        <v>1.3372681281618887E-2</v>
      </c>
      <c r="BH153" s="30">
        <f t="shared" si="81"/>
        <v>1.4519392917369308E-2</v>
      </c>
      <c r="BI153" s="30">
        <f t="shared" si="89"/>
        <v>1.1481481481481481E-2</v>
      </c>
      <c r="BJ153" s="30">
        <f t="shared" si="90"/>
        <v>9.8212005108556828E-3</v>
      </c>
      <c r="BK153" s="30">
        <f t="shared" si="91"/>
        <v>1.2745849297573435E-2</v>
      </c>
      <c r="BL153" s="30">
        <f t="shared" si="92"/>
        <v>1.0970625798212005E-2</v>
      </c>
      <c r="BM153" s="30">
        <f t="shared" si="93"/>
        <v>1.21455938697318E-2</v>
      </c>
      <c r="BN153" s="30">
        <f t="shared" si="94"/>
        <v>1.173690932311622E-2</v>
      </c>
      <c r="BO153" s="30">
        <f t="shared" si="95"/>
        <v>1.1494252873563218E-2</v>
      </c>
      <c r="BP153" s="30">
        <f t="shared" si="96"/>
        <v>1.2183908045977011E-2</v>
      </c>
    </row>
    <row r="154" spans="1:68" ht="15" x14ac:dyDescent="0.25">
      <c r="A154" s="19" t="s">
        <v>569</v>
      </c>
      <c r="B154" s="27">
        <v>1404</v>
      </c>
      <c r="C154" s="27">
        <v>1964</v>
      </c>
      <c r="D154" s="27">
        <v>2032</v>
      </c>
      <c r="E154" s="27">
        <v>2461</v>
      </c>
      <c r="F154" s="27">
        <v>2302</v>
      </c>
      <c r="G154" s="27">
        <v>1952</v>
      </c>
      <c r="H154" s="27">
        <v>2051</v>
      </c>
      <c r="I154" s="27">
        <v>2222</v>
      </c>
      <c r="J154" s="27">
        <v>1764</v>
      </c>
      <c r="K154" s="27">
        <v>2180</v>
      </c>
      <c r="L154" s="27">
        <v>2194</v>
      </c>
      <c r="M154" s="27">
        <v>2120</v>
      </c>
      <c r="N154" s="27">
        <v>1412</v>
      </c>
      <c r="O154" s="27">
        <v>2444</v>
      </c>
      <c r="P154" s="27">
        <v>1967</v>
      </c>
      <c r="Q154" s="27">
        <v>2727</v>
      </c>
      <c r="R154" s="27">
        <v>2076</v>
      </c>
      <c r="S154" s="27">
        <v>2609</v>
      </c>
      <c r="T154" s="27">
        <v>2507</v>
      </c>
      <c r="U154" s="27">
        <v>3073</v>
      </c>
      <c r="V154" s="27">
        <v>3031</v>
      </c>
      <c r="W154" s="27">
        <v>2975</v>
      </c>
      <c r="X154" s="27">
        <v>3013</v>
      </c>
      <c r="Y154" s="27"/>
      <c r="Z154" s="19" t="s">
        <v>569</v>
      </c>
      <c r="AA154" s="27" t="b">
        <f t="shared" si="85"/>
        <v>1</v>
      </c>
      <c r="AB154"/>
      <c r="AC154" s="19" t="s">
        <v>569</v>
      </c>
      <c r="AD154" s="27">
        <v>233800</v>
      </c>
      <c r="AE154" s="27">
        <v>278300</v>
      </c>
      <c r="AF154" s="32">
        <v>84</v>
      </c>
      <c r="AG154" s="32">
        <v>2.4</v>
      </c>
      <c r="AH154" s="27">
        <v>221400</v>
      </c>
      <c r="AI154" s="27">
        <v>279500</v>
      </c>
      <c r="AJ154" s="32">
        <v>79.2</v>
      </c>
      <c r="AK154" s="32">
        <v>2.7</v>
      </c>
      <c r="AL154" s="27">
        <v>221700</v>
      </c>
      <c r="AM154" s="27">
        <v>278200</v>
      </c>
      <c r="AN154" s="32">
        <v>79.7</v>
      </c>
      <c r="AO154" s="32">
        <v>2.7</v>
      </c>
      <c r="AP154"/>
      <c r="AQ154"/>
      <c r="AR154"/>
      <c r="AS154"/>
      <c r="AT154" s="30">
        <f t="shared" si="86"/>
        <v>6.3414634146341468E-3</v>
      </c>
      <c r="AU154" s="30">
        <f t="shared" si="87"/>
        <v>8.8708220415537487E-3</v>
      </c>
      <c r="AV154" s="30">
        <f t="shared" si="88"/>
        <v>9.1779584462511297E-3</v>
      </c>
      <c r="AW154" s="30">
        <f t="shared" si="82"/>
        <v>1.1100586377988272E-2</v>
      </c>
      <c r="AX154" s="30">
        <f t="shared" si="83"/>
        <v>1.038340099233198E-2</v>
      </c>
      <c r="AY154" s="30">
        <f t="shared" si="84"/>
        <v>8.804691023906179E-3</v>
      </c>
      <c r="AZ154" s="30">
        <f t="shared" si="73"/>
        <v>9.2512404149751922E-3</v>
      </c>
      <c r="BA154" s="30">
        <f t="shared" si="74"/>
        <v>1.0022552999548941E-2</v>
      </c>
      <c r="BB154" s="30">
        <f t="shared" si="75"/>
        <v>7.9566982408660353E-3</v>
      </c>
      <c r="BC154" s="30">
        <f t="shared" si="76"/>
        <v>9.8331078033378431E-3</v>
      </c>
      <c r="BD154" s="30">
        <f t="shared" si="77"/>
        <v>9.8962562020748768E-3</v>
      </c>
      <c r="BE154" s="30">
        <f t="shared" si="78"/>
        <v>9.5624718087505643E-3</v>
      </c>
      <c r="BF154" s="30">
        <f t="shared" si="79"/>
        <v>6.3689670726206583E-3</v>
      </c>
      <c r="BG154" s="30">
        <f t="shared" si="80"/>
        <v>1.1023906179521877E-2</v>
      </c>
      <c r="BH154" s="30">
        <f t="shared" si="81"/>
        <v>8.8723500225529987E-3</v>
      </c>
      <c r="BI154" s="30">
        <f t="shared" si="89"/>
        <v>9.802300503235082E-3</v>
      </c>
      <c r="BJ154" s="30">
        <f t="shared" si="90"/>
        <v>7.4622573687994249E-3</v>
      </c>
      <c r="BK154" s="30">
        <f t="shared" si="91"/>
        <v>9.3781452192667151E-3</v>
      </c>
      <c r="BL154" s="30">
        <f t="shared" si="92"/>
        <v>9.0115025161754125E-3</v>
      </c>
      <c r="BM154" s="30">
        <f t="shared" si="93"/>
        <v>1.1046010064701654E-2</v>
      </c>
      <c r="BN154" s="30">
        <f t="shared" si="94"/>
        <v>1.0895039539899353E-2</v>
      </c>
      <c r="BO154" s="30">
        <f t="shared" si="95"/>
        <v>1.0693745506829619E-2</v>
      </c>
      <c r="BP154" s="30">
        <f t="shared" si="96"/>
        <v>1.0830337886412652E-2</v>
      </c>
    </row>
    <row r="155" spans="1:68" ht="15" x14ac:dyDescent="0.25">
      <c r="A155" s="19" t="s">
        <v>570</v>
      </c>
      <c r="B155" s="27">
        <v>2064</v>
      </c>
      <c r="C155" s="27">
        <v>5195</v>
      </c>
      <c r="D155" s="27">
        <v>4175</v>
      </c>
      <c r="E155" s="27">
        <v>4332</v>
      </c>
      <c r="F155" s="27">
        <v>3343</v>
      </c>
      <c r="G155" s="27">
        <v>3769</v>
      </c>
      <c r="H155" s="27">
        <v>3881</v>
      </c>
      <c r="I155" s="27">
        <v>4501</v>
      </c>
      <c r="J155" s="27">
        <v>3906</v>
      </c>
      <c r="K155" s="27">
        <v>5205</v>
      </c>
      <c r="L155" s="27">
        <v>4979</v>
      </c>
      <c r="M155" s="27">
        <v>3822</v>
      </c>
      <c r="N155" s="27">
        <v>3448</v>
      </c>
      <c r="O155" s="27">
        <v>4185</v>
      </c>
      <c r="P155" s="27">
        <v>5345</v>
      </c>
      <c r="Q155" s="27">
        <v>5909</v>
      </c>
      <c r="R155" s="27">
        <v>5080</v>
      </c>
      <c r="S155" s="27">
        <v>5477</v>
      </c>
      <c r="T155" s="27">
        <v>5551</v>
      </c>
      <c r="U155" s="27">
        <v>5593</v>
      </c>
      <c r="V155" s="27">
        <v>5642</v>
      </c>
      <c r="W155" s="27">
        <v>5958</v>
      </c>
      <c r="X155" s="27">
        <v>4924</v>
      </c>
      <c r="Y155" s="27"/>
      <c r="Z155" s="19" t="s">
        <v>570</v>
      </c>
      <c r="AA155" s="27" t="b">
        <f t="shared" si="85"/>
        <v>1</v>
      </c>
      <c r="AB155"/>
      <c r="AC155" s="19" t="s">
        <v>570</v>
      </c>
      <c r="AD155" s="27">
        <v>353200</v>
      </c>
      <c r="AE155" s="27">
        <v>448200</v>
      </c>
      <c r="AF155" s="32">
        <v>78.8</v>
      </c>
      <c r="AG155" s="32">
        <v>2.2999999999999998</v>
      </c>
      <c r="AH155" s="27">
        <v>348600</v>
      </c>
      <c r="AI155" s="27">
        <v>450100</v>
      </c>
      <c r="AJ155" s="32">
        <v>77.5</v>
      </c>
      <c r="AK155" s="32">
        <v>2.4</v>
      </c>
      <c r="AL155" s="27">
        <v>353300</v>
      </c>
      <c r="AM155" s="27">
        <v>448200</v>
      </c>
      <c r="AN155" s="32">
        <v>78.8</v>
      </c>
      <c r="AO155" s="32">
        <v>2.2999999999999998</v>
      </c>
      <c r="AP155"/>
      <c r="AQ155"/>
      <c r="AR155"/>
      <c r="AS155"/>
      <c r="AT155" s="30">
        <f t="shared" si="86"/>
        <v>5.9208261617900168E-3</v>
      </c>
      <c r="AU155" s="30">
        <f t="shared" si="87"/>
        <v>1.4902467010900746E-2</v>
      </c>
      <c r="AV155" s="30">
        <f t="shared" si="88"/>
        <v>1.1976477337923121E-2</v>
      </c>
      <c r="AW155" s="30">
        <f t="shared" si="82"/>
        <v>1.2261534106991226E-2</v>
      </c>
      <c r="AX155" s="30">
        <f t="shared" si="83"/>
        <v>9.4622134163600338E-3</v>
      </c>
      <c r="AY155" s="30">
        <f t="shared" si="84"/>
        <v>1.0667987545994906E-2</v>
      </c>
      <c r="AZ155" s="30">
        <f t="shared" si="73"/>
        <v>1.0984998584772148E-2</v>
      </c>
      <c r="BA155" s="30">
        <f t="shared" si="74"/>
        <v>1.2739881120860459E-2</v>
      </c>
      <c r="BB155" s="30">
        <f t="shared" si="75"/>
        <v>1.1055759977356354E-2</v>
      </c>
      <c r="BC155" s="30">
        <f t="shared" si="76"/>
        <v>1.4732521936031702E-2</v>
      </c>
      <c r="BD155" s="30">
        <f t="shared" si="77"/>
        <v>1.4092838947070477E-2</v>
      </c>
      <c r="BE155" s="30">
        <f t="shared" si="78"/>
        <v>1.0818001698273422E-2</v>
      </c>
      <c r="BF155" s="30">
        <f t="shared" si="79"/>
        <v>9.759411265213699E-3</v>
      </c>
      <c r="BG155" s="30">
        <f t="shared" si="80"/>
        <v>1.1845457118596093E-2</v>
      </c>
      <c r="BH155" s="30">
        <f t="shared" si="81"/>
        <v>1.5128785734503256E-2</v>
      </c>
      <c r="BI155" s="30">
        <f t="shared" si="89"/>
        <v>1.318384649709951E-2</v>
      </c>
      <c r="BJ155" s="30">
        <f t="shared" si="90"/>
        <v>1.1334225792057118E-2</v>
      </c>
      <c r="BK155" s="30">
        <f t="shared" si="91"/>
        <v>1.2219991075412762E-2</v>
      </c>
      <c r="BL155" s="30">
        <f t="shared" si="92"/>
        <v>1.2385095939312807E-2</v>
      </c>
      <c r="BM155" s="30">
        <f t="shared" si="93"/>
        <v>1.247880410531013E-2</v>
      </c>
      <c r="BN155" s="30">
        <f t="shared" si="94"/>
        <v>1.2588130298973672E-2</v>
      </c>
      <c r="BO155" s="30">
        <f t="shared" si="95"/>
        <v>1.3293172690763052E-2</v>
      </c>
      <c r="BP155" s="30">
        <f t="shared" si="96"/>
        <v>1.0986166889781348E-2</v>
      </c>
    </row>
    <row r="156" spans="1:68" ht="15" x14ac:dyDescent="0.25">
      <c r="A156" s="19" t="s">
        <v>571</v>
      </c>
      <c r="B156" s="27">
        <v>974</v>
      </c>
      <c r="C156" s="27">
        <v>2284</v>
      </c>
      <c r="D156" s="27">
        <v>2286</v>
      </c>
      <c r="E156" s="27">
        <v>1836</v>
      </c>
      <c r="F156" s="27">
        <v>1820</v>
      </c>
      <c r="G156" s="27">
        <v>1885</v>
      </c>
      <c r="H156" s="27">
        <v>2157</v>
      </c>
      <c r="I156" s="27">
        <v>1903</v>
      </c>
      <c r="J156" s="27">
        <v>2143</v>
      </c>
      <c r="K156" s="27">
        <v>2255</v>
      </c>
      <c r="L156" s="27">
        <v>1991</v>
      </c>
      <c r="M156" s="27">
        <v>1886</v>
      </c>
      <c r="N156" s="27">
        <v>1653</v>
      </c>
      <c r="O156" s="27">
        <v>2550</v>
      </c>
      <c r="P156" s="27">
        <v>2361</v>
      </c>
      <c r="Q156" s="27">
        <v>2465</v>
      </c>
      <c r="R156" s="27">
        <v>2863</v>
      </c>
      <c r="S156" s="27">
        <v>2302</v>
      </c>
      <c r="T156" s="27">
        <v>3389</v>
      </c>
      <c r="U156" s="27">
        <v>2713</v>
      </c>
      <c r="V156" s="27">
        <v>2296</v>
      </c>
      <c r="W156" s="27">
        <v>2407</v>
      </c>
      <c r="X156" s="27">
        <v>2490</v>
      </c>
      <c r="Y156" s="27"/>
      <c r="Z156" s="19" t="s">
        <v>571</v>
      </c>
      <c r="AA156" s="27" t="b">
        <f t="shared" si="85"/>
        <v>1</v>
      </c>
      <c r="AB156"/>
      <c r="AC156" s="19" t="s">
        <v>571</v>
      </c>
      <c r="AD156" s="27">
        <v>172800</v>
      </c>
      <c r="AE156" s="27">
        <v>229600</v>
      </c>
      <c r="AF156" s="32">
        <v>75.3</v>
      </c>
      <c r="AG156" s="32">
        <v>2.6</v>
      </c>
      <c r="AH156" s="27">
        <v>175400</v>
      </c>
      <c r="AI156" s="27">
        <v>228300</v>
      </c>
      <c r="AJ156" s="32">
        <v>76.8</v>
      </c>
      <c r="AK156" s="32">
        <v>2.5</v>
      </c>
      <c r="AL156" s="27">
        <v>180400</v>
      </c>
      <c r="AM156" s="27">
        <v>227300</v>
      </c>
      <c r="AN156" s="32">
        <v>79.400000000000006</v>
      </c>
      <c r="AO156" s="32">
        <v>2.4</v>
      </c>
      <c r="AP156"/>
      <c r="AQ156"/>
      <c r="AR156"/>
      <c r="AS156"/>
      <c r="AT156" s="30">
        <f t="shared" si="86"/>
        <v>5.553021664766249E-3</v>
      </c>
      <c r="AU156" s="30">
        <f t="shared" si="87"/>
        <v>1.3021664766248576E-2</v>
      </c>
      <c r="AV156" s="30">
        <f t="shared" si="88"/>
        <v>1.3033067274800456E-2</v>
      </c>
      <c r="AW156" s="30">
        <f t="shared" si="82"/>
        <v>1.0177383592017739E-2</v>
      </c>
      <c r="AX156" s="30">
        <f t="shared" si="83"/>
        <v>1.0088691796008869E-2</v>
      </c>
      <c r="AY156" s="30">
        <f t="shared" si="84"/>
        <v>1.04490022172949E-2</v>
      </c>
      <c r="AZ156" s="30">
        <f t="shared" si="73"/>
        <v>1.1956762749445677E-2</v>
      </c>
      <c r="BA156" s="30">
        <f t="shared" si="74"/>
        <v>1.0548780487804879E-2</v>
      </c>
      <c r="BB156" s="30">
        <f t="shared" si="75"/>
        <v>1.1879157427937916E-2</v>
      </c>
      <c r="BC156" s="30">
        <f t="shared" si="76"/>
        <v>1.2500000000000001E-2</v>
      </c>
      <c r="BD156" s="30">
        <f t="shared" si="77"/>
        <v>1.1036585365853658E-2</v>
      </c>
      <c r="BE156" s="30">
        <f t="shared" si="78"/>
        <v>1.0454545454545454E-2</v>
      </c>
      <c r="BF156" s="30">
        <f t="shared" si="79"/>
        <v>9.1629711751662971E-3</v>
      </c>
      <c r="BG156" s="30">
        <f t="shared" si="80"/>
        <v>1.4135254988913526E-2</v>
      </c>
      <c r="BH156" s="30">
        <f t="shared" si="81"/>
        <v>1.3087583148558759E-2</v>
      </c>
      <c r="BI156" s="30">
        <f t="shared" si="89"/>
        <v>1.084469863616366E-2</v>
      </c>
      <c r="BJ156" s="30">
        <f t="shared" si="90"/>
        <v>1.2595688517377914E-2</v>
      </c>
      <c r="BK156" s="30">
        <f t="shared" si="91"/>
        <v>1.0127584689837219E-2</v>
      </c>
      <c r="BL156" s="30">
        <f t="shared" si="92"/>
        <v>1.4909810822701276E-2</v>
      </c>
      <c r="BM156" s="30">
        <f t="shared" si="93"/>
        <v>1.1935767707875055E-2</v>
      </c>
      <c r="BN156" s="30">
        <f t="shared" si="94"/>
        <v>1.0101187857457105E-2</v>
      </c>
      <c r="BO156" s="30">
        <f t="shared" si="95"/>
        <v>1.0589529256489221E-2</v>
      </c>
      <c r="BP156" s="30">
        <f t="shared" si="96"/>
        <v>1.0954685437747471E-2</v>
      </c>
    </row>
    <row r="157" spans="1:68" ht="15" x14ac:dyDescent="0.25">
      <c r="A157" s="19" t="s">
        <v>572</v>
      </c>
      <c r="B157" s="27">
        <v>2347</v>
      </c>
      <c r="C157" s="27">
        <v>3883</v>
      </c>
      <c r="D157" s="27">
        <v>3778</v>
      </c>
      <c r="E157" s="27">
        <v>3077</v>
      </c>
      <c r="F157" s="27">
        <v>2566</v>
      </c>
      <c r="G157" s="27">
        <v>3771</v>
      </c>
      <c r="H157" s="27">
        <v>3065</v>
      </c>
      <c r="I157" s="27">
        <v>3263</v>
      </c>
      <c r="J157" s="27">
        <v>3367</v>
      </c>
      <c r="K157" s="27">
        <v>3973</v>
      </c>
      <c r="L157" s="27">
        <v>3129</v>
      </c>
      <c r="M157" s="27">
        <v>3278</v>
      </c>
      <c r="N157" s="27">
        <v>2012</v>
      </c>
      <c r="O157" s="27">
        <v>4368</v>
      </c>
      <c r="P157" s="27">
        <v>3107</v>
      </c>
      <c r="Q157" s="27">
        <v>3305</v>
      </c>
      <c r="R157" s="27">
        <v>2813</v>
      </c>
      <c r="S157" s="27">
        <v>3112</v>
      </c>
      <c r="T157" s="27">
        <v>3345</v>
      </c>
      <c r="U157" s="27">
        <v>3672</v>
      </c>
      <c r="V157" s="27">
        <v>3539</v>
      </c>
      <c r="W157" s="27">
        <v>4354</v>
      </c>
      <c r="X157" s="27">
        <v>4000</v>
      </c>
      <c r="Y157" s="27"/>
      <c r="Z157" s="19" t="s">
        <v>572</v>
      </c>
      <c r="AA157" s="27" t="b">
        <f t="shared" si="85"/>
        <v>1</v>
      </c>
      <c r="AB157"/>
      <c r="AC157" s="19" t="s">
        <v>572</v>
      </c>
      <c r="AD157" s="27">
        <v>293400</v>
      </c>
      <c r="AE157" s="27">
        <v>369100</v>
      </c>
      <c r="AF157" s="32">
        <v>79.5</v>
      </c>
      <c r="AG157" s="32">
        <v>2.4</v>
      </c>
      <c r="AH157" s="27">
        <v>297700</v>
      </c>
      <c r="AI157" s="27">
        <v>370600</v>
      </c>
      <c r="AJ157" s="32">
        <v>80.3</v>
      </c>
      <c r="AK157" s="32">
        <v>2.5</v>
      </c>
      <c r="AL157" s="27">
        <v>301500</v>
      </c>
      <c r="AM157" s="27">
        <v>369800</v>
      </c>
      <c r="AN157" s="32">
        <v>81.5</v>
      </c>
      <c r="AO157" s="32">
        <v>2.5</v>
      </c>
      <c r="AP157"/>
      <c r="AQ157"/>
      <c r="AR157"/>
      <c r="AS157"/>
      <c r="AT157" s="30">
        <f t="shared" si="86"/>
        <v>7.8837756130332552E-3</v>
      </c>
      <c r="AU157" s="30">
        <f t="shared" si="87"/>
        <v>1.304333221363789E-2</v>
      </c>
      <c r="AV157" s="30">
        <f t="shared" si="88"/>
        <v>1.2690628149143433E-2</v>
      </c>
      <c r="AW157" s="30">
        <f t="shared" si="82"/>
        <v>1.0205638474295191E-2</v>
      </c>
      <c r="AX157" s="30">
        <f t="shared" si="83"/>
        <v>8.5107794361525702E-3</v>
      </c>
      <c r="AY157" s="30">
        <f t="shared" si="84"/>
        <v>1.2507462686567165E-2</v>
      </c>
      <c r="AZ157" s="30">
        <f t="shared" si="73"/>
        <v>1.0165837479270315E-2</v>
      </c>
      <c r="BA157" s="30">
        <f t="shared" si="74"/>
        <v>1.0822553897180762E-2</v>
      </c>
      <c r="BB157" s="30">
        <f t="shared" si="75"/>
        <v>1.1167495854063018E-2</v>
      </c>
      <c r="BC157" s="30">
        <f t="shared" si="76"/>
        <v>1.3177446102819236E-2</v>
      </c>
      <c r="BD157" s="30">
        <f t="shared" si="77"/>
        <v>1.0378109452736319E-2</v>
      </c>
      <c r="BE157" s="30">
        <f t="shared" si="78"/>
        <v>1.0872305140961857E-2</v>
      </c>
      <c r="BF157" s="30">
        <f t="shared" si="79"/>
        <v>6.6733001658374792E-3</v>
      </c>
      <c r="BG157" s="30">
        <f t="shared" si="80"/>
        <v>1.4487562189054726E-2</v>
      </c>
      <c r="BH157" s="30">
        <f t="shared" si="81"/>
        <v>1.0305140961857379E-2</v>
      </c>
      <c r="BI157" s="30">
        <f t="shared" si="89"/>
        <v>8.9372633856138455E-3</v>
      </c>
      <c r="BJ157" s="30">
        <f t="shared" si="90"/>
        <v>7.6068144943212549E-3</v>
      </c>
      <c r="BK157" s="30">
        <f t="shared" si="91"/>
        <v>8.4153596538669544E-3</v>
      </c>
      <c r="BL157" s="30">
        <f t="shared" si="92"/>
        <v>9.0454299621416986E-3</v>
      </c>
      <c r="BM157" s="30">
        <f t="shared" si="93"/>
        <v>9.9296917252568954E-3</v>
      </c>
      <c r="BN157" s="30">
        <f t="shared" si="94"/>
        <v>9.5700378583017855E-3</v>
      </c>
      <c r="BO157" s="30">
        <f t="shared" si="95"/>
        <v>1.1773931855056787E-2</v>
      </c>
      <c r="BP157" s="30">
        <f t="shared" si="96"/>
        <v>1.081665765278529E-2</v>
      </c>
    </row>
    <row r="158" spans="1:68" ht="15" x14ac:dyDescent="0.25">
      <c r="A158" s="19" t="s">
        <v>573</v>
      </c>
      <c r="B158" s="27">
        <v>1298</v>
      </c>
      <c r="C158" s="27">
        <v>2608</v>
      </c>
      <c r="D158" s="27">
        <v>2644</v>
      </c>
      <c r="E158" s="27">
        <v>2720</v>
      </c>
      <c r="F158" s="27">
        <v>1777</v>
      </c>
      <c r="G158" s="27">
        <v>2765</v>
      </c>
      <c r="H158" s="27">
        <v>3313</v>
      </c>
      <c r="I158" s="27">
        <v>2535</v>
      </c>
      <c r="J158" s="27">
        <v>2915</v>
      </c>
      <c r="K158" s="27">
        <v>3676</v>
      </c>
      <c r="L158" s="27">
        <v>2327</v>
      </c>
      <c r="M158" s="27">
        <v>2868</v>
      </c>
      <c r="N158" s="27">
        <v>1680</v>
      </c>
      <c r="O158" s="27">
        <v>3289</v>
      </c>
      <c r="P158" s="27">
        <v>2803</v>
      </c>
      <c r="Q158" s="27">
        <v>3107</v>
      </c>
      <c r="R158" s="27">
        <v>3050</v>
      </c>
      <c r="S158" s="27">
        <v>3746</v>
      </c>
      <c r="T158" s="27">
        <v>3366</v>
      </c>
      <c r="U158" s="27">
        <v>3675</v>
      </c>
      <c r="V158" s="27">
        <v>3359</v>
      </c>
      <c r="W158" s="27">
        <v>4165</v>
      </c>
      <c r="X158" s="27">
        <v>3991</v>
      </c>
      <c r="Y158" s="27"/>
      <c r="Z158" s="19" t="s">
        <v>573</v>
      </c>
      <c r="AA158" s="27" t="b">
        <f t="shared" si="85"/>
        <v>1</v>
      </c>
      <c r="AB158"/>
      <c r="AC158" s="19" t="s">
        <v>573</v>
      </c>
      <c r="AD158" s="27">
        <v>249700</v>
      </c>
      <c r="AE158" s="27">
        <v>313000</v>
      </c>
      <c r="AF158" s="32">
        <v>79.7</v>
      </c>
      <c r="AG158" s="32">
        <v>2.5</v>
      </c>
      <c r="AH158" s="27">
        <v>243400</v>
      </c>
      <c r="AI158" s="27">
        <v>314300</v>
      </c>
      <c r="AJ158" s="32">
        <v>77.400000000000006</v>
      </c>
      <c r="AK158" s="32">
        <v>2.7</v>
      </c>
      <c r="AL158" s="27">
        <v>245100</v>
      </c>
      <c r="AM158" s="27">
        <v>311400</v>
      </c>
      <c r="AN158" s="32">
        <v>78.7</v>
      </c>
      <c r="AO158" s="32">
        <v>2.6</v>
      </c>
      <c r="AP158"/>
      <c r="AQ158"/>
      <c r="AR158"/>
      <c r="AS158"/>
      <c r="AT158" s="30">
        <f t="shared" si="86"/>
        <v>5.3327855382087098E-3</v>
      </c>
      <c r="AU158" s="30">
        <f t="shared" si="87"/>
        <v>1.0714872637633524E-2</v>
      </c>
      <c r="AV158" s="30">
        <f t="shared" si="88"/>
        <v>1.086277732128184E-2</v>
      </c>
      <c r="AW158" s="30">
        <f t="shared" si="82"/>
        <v>1.109751121991024E-2</v>
      </c>
      <c r="AX158" s="30">
        <f t="shared" si="83"/>
        <v>7.2501019991840065E-3</v>
      </c>
      <c r="AY158" s="30">
        <f t="shared" si="84"/>
        <v>1.128110975112199E-2</v>
      </c>
      <c r="AZ158" s="30">
        <f t="shared" ref="AZ158:AZ186" si="97">H158/$AL158</f>
        <v>1.3516931864545084E-2</v>
      </c>
      <c r="BA158" s="30">
        <f t="shared" ref="BA158:BA186" si="98">I158/$AL158</f>
        <v>1.0342717258261934E-2</v>
      </c>
      <c r="BB158" s="30">
        <f t="shared" ref="BB158:BB186" si="99">J158/$AL158</f>
        <v>1.1893104855161159E-2</v>
      </c>
      <c r="BC158" s="30">
        <f t="shared" ref="BC158:BC186" si="100">K158/$AL158</f>
        <v>1.499796001631987E-2</v>
      </c>
      <c r="BD158" s="30">
        <f t="shared" ref="BD158:BD186" si="101">L158/$AL158</f>
        <v>9.4940840473276208E-3</v>
      </c>
      <c r="BE158" s="30">
        <f t="shared" ref="BE158:BE186" si="102">M158/$AL158</f>
        <v>1.1701346389228887E-2</v>
      </c>
      <c r="BF158" s="30">
        <f t="shared" ref="BF158:BF186" si="103">N158/$AL158</f>
        <v>6.8543451652386782E-3</v>
      </c>
      <c r="BG158" s="30">
        <f t="shared" ref="BG158:BG186" si="104">O158/$AL158</f>
        <v>1.3419012647898817E-2</v>
      </c>
      <c r="BH158" s="30">
        <f t="shared" ref="BH158:BH186" si="105">P158/$AL158</f>
        <v>1.1436148510811914E-2</v>
      </c>
      <c r="BI158" s="30">
        <f t="shared" si="89"/>
        <v>9.9775208734746313E-3</v>
      </c>
      <c r="BJ158" s="30">
        <f t="shared" si="90"/>
        <v>9.7944765574823379E-3</v>
      </c>
      <c r="BK158" s="30">
        <f t="shared" si="91"/>
        <v>1.2029543994861914E-2</v>
      </c>
      <c r="BL158" s="30">
        <f t="shared" si="92"/>
        <v>1.0809248554913295E-2</v>
      </c>
      <c r="BM158" s="30">
        <f t="shared" si="93"/>
        <v>1.1801541425818882E-2</v>
      </c>
      <c r="BN158" s="30">
        <f t="shared" si="94"/>
        <v>1.0786769428387926E-2</v>
      </c>
      <c r="BO158" s="30">
        <f t="shared" si="95"/>
        <v>1.3375080282594733E-2</v>
      </c>
      <c r="BP158" s="30">
        <f t="shared" si="96"/>
        <v>1.2816313423249839E-2</v>
      </c>
    </row>
    <row r="159" spans="1:68" ht="15" x14ac:dyDescent="0.25">
      <c r="A159" s="19" t="s">
        <v>574</v>
      </c>
      <c r="B159" s="27">
        <v>166</v>
      </c>
      <c r="C159" s="27">
        <v>223</v>
      </c>
      <c r="D159" s="27">
        <v>282</v>
      </c>
      <c r="E159" s="27">
        <v>302</v>
      </c>
      <c r="F159" s="27">
        <v>333</v>
      </c>
      <c r="G159" s="27">
        <v>256</v>
      </c>
      <c r="H159" s="27">
        <v>289</v>
      </c>
      <c r="I159" s="27">
        <v>319</v>
      </c>
      <c r="J159" s="27">
        <v>225</v>
      </c>
      <c r="K159" s="27">
        <v>292</v>
      </c>
      <c r="L159" s="27">
        <v>359</v>
      </c>
      <c r="M159" s="27">
        <v>179</v>
      </c>
      <c r="N159" s="27">
        <v>162</v>
      </c>
      <c r="O159" s="27">
        <v>338</v>
      </c>
      <c r="P159" s="27">
        <v>235</v>
      </c>
      <c r="Q159" s="27">
        <v>313</v>
      </c>
      <c r="R159" s="27">
        <v>196</v>
      </c>
      <c r="S159" s="27">
        <v>255</v>
      </c>
      <c r="T159" s="27">
        <v>184</v>
      </c>
      <c r="U159" s="27">
        <v>277</v>
      </c>
      <c r="V159" s="27">
        <v>271</v>
      </c>
      <c r="W159" s="27">
        <v>472</v>
      </c>
      <c r="X159" s="27">
        <v>293</v>
      </c>
      <c r="Y159" s="27"/>
      <c r="Z159" s="19" t="s">
        <v>574</v>
      </c>
      <c r="AA159" s="27" t="b">
        <f t="shared" si="85"/>
        <v>1</v>
      </c>
      <c r="AB159"/>
      <c r="AC159" s="19" t="s">
        <v>574</v>
      </c>
      <c r="AD159" s="27">
        <v>30400</v>
      </c>
      <c r="AE159" s="27">
        <v>41300</v>
      </c>
      <c r="AF159" s="32">
        <v>73.5</v>
      </c>
      <c r="AG159" s="32">
        <v>3</v>
      </c>
      <c r="AH159" s="27">
        <v>30200</v>
      </c>
      <c r="AI159" s="27">
        <v>41300</v>
      </c>
      <c r="AJ159" s="32">
        <v>73.099999999999994</v>
      </c>
      <c r="AK159" s="32">
        <v>3.2</v>
      </c>
      <c r="AL159" s="27">
        <v>31200</v>
      </c>
      <c r="AM159" s="27">
        <v>41400</v>
      </c>
      <c r="AN159" s="32">
        <v>75.5</v>
      </c>
      <c r="AO159" s="32">
        <v>3.1</v>
      </c>
      <c r="AP159"/>
      <c r="AQ159"/>
      <c r="AR159"/>
      <c r="AS159"/>
      <c r="AT159" s="30">
        <f t="shared" si="86"/>
        <v>5.4966887417218545E-3</v>
      </c>
      <c r="AU159" s="30">
        <f t="shared" si="87"/>
        <v>7.3841059602649008E-3</v>
      </c>
      <c r="AV159" s="30">
        <f t="shared" si="88"/>
        <v>9.3377483443708616E-3</v>
      </c>
      <c r="AW159" s="30">
        <f t="shared" si="82"/>
        <v>9.6794871794871791E-3</v>
      </c>
      <c r="AX159" s="30">
        <f t="shared" si="83"/>
        <v>1.0673076923076922E-2</v>
      </c>
      <c r="AY159" s="30">
        <f t="shared" si="84"/>
        <v>8.2051282051282051E-3</v>
      </c>
      <c r="AZ159" s="30">
        <f t="shared" si="97"/>
        <v>9.2628205128205132E-3</v>
      </c>
      <c r="BA159" s="30">
        <f t="shared" si="98"/>
        <v>1.0224358974358975E-2</v>
      </c>
      <c r="BB159" s="30">
        <f t="shared" si="99"/>
        <v>7.2115384615384619E-3</v>
      </c>
      <c r="BC159" s="30">
        <f t="shared" si="100"/>
        <v>9.3589743589743597E-3</v>
      </c>
      <c r="BD159" s="30">
        <f t="shared" si="101"/>
        <v>1.1506410256410256E-2</v>
      </c>
      <c r="BE159" s="30">
        <f t="shared" si="102"/>
        <v>5.7371794871794871E-3</v>
      </c>
      <c r="BF159" s="30">
        <f t="shared" si="103"/>
        <v>5.1923076923076922E-3</v>
      </c>
      <c r="BG159" s="30">
        <f t="shared" si="104"/>
        <v>1.0833333333333334E-2</v>
      </c>
      <c r="BH159" s="30">
        <f t="shared" si="105"/>
        <v>7.5320512820512822E-3</v>
      </c>
      <c r="BI159" s="30">
        <f t="shared" si="89"/>
        <v>7.560386473429952E-3</v>
      </c>
      <c r="BJ159" s="30">
        <f t="shared" si="90"/>
        <v>4.7342995169082124E-3</v>
      </c>
      <c r="BK159" s="30">
        <f t="shared" si="91"/>
        <v>6.1594202898550728E-3</v>
      </c>
      <c r="BL159" s="30">
        <f t="shared" si="92"/>
        <v>4.4444444444444444E-3</v>
      </c>
      <c r="BM159" s="30">
        <f t="shared" si="93"/>
        <v>6.6908212560386473E-3</v>
      </c>
      <c r="BN159" s="30">
        <f t="shared" si="94"/>
        <v>6.5458937198067634E-3</v>
      </c>
      <c r="BO159" s="30">
        <f t="shared" si="95"/>
        <v>1.1400966183574879E-2</v>
      </c>
      <c r="BP159" s="30">
        <f t="shared" si="96"/>
        <v>7.0772946859903379E-3</v>
      </c>
    </row>
    <row r="160" spans="1:68" ht="15" x14ac:dyDescent="0.25">
      <c r="A160" s="19" t="s">
        <v>575</v>
      </c>
      <c r="B160" s="27">
        <v>367</v>
      </c>
      <c r="C160" s="27">
        <v>789</v>
      </c>
      <c r="D160" s="27">
        <v>931</v>
      </c>
      <c r="E160" s="27">
        <v>741</v>
      </c>
      <c r="F160" s="27">
        <v>765</v>
      </c>
      <c r="G160" s="27">
        <v>690</v>
      </c>
      <c r="H160" s="27">
        <v>525</v>
      </c>
      <c r="I160" s="27">
        <v>666</v>
      </c>
      <c r="J160" s="27">
        <v>668</v>
      </c>
      <c r="K160" s="27">
        <v>618</v>
      </c>
      <c r="L160" s="27">
        <v>659</v>
      </c>
      <c r="M160" s="27">
        <v>497</v>
      </c>
      <c r="N160" s="27">
        <v>327</v>
      </c>
      <c r="O160" s="27">
        <v>823</v>
      </c>
      <c r="P160" s="27">
        <v>818</v>
      </c>
      <c r="Q160" s="27">
        <v>842</v>
      </c>
      <c r="R160" s="27">
        <v>650</v>
      </c>
      <c r="S160" s="27">
        <v>789</v>
      </c>
      <c r="T160" s="27">
        <v>575</v>
      </c>
      <c r="U160" s="27">
        <v>1126</v>
      </c>
      <c r="V160" s="27">
        <v>844</v>
      </c>
      <c r="W160" s="27">
        <v>684</v>
      </c>
      <c r="X160" s="27">
        <v>810</v>
      </c>
      <c r="Y160" s="27"/>
      <c r="Z160" s="19" t="s">
        <v>575</v>
      </c>
      <c r="AA160" s="27" t="b">
        <f t="shared" si="85"/>
        <v>1</v>
      </c>
      <c r="AB160"/>
      <c r="AC160" s="19" t="s">
        <v>575</v>
      </c>
      <c r="AD160" s="27">
        <v>53600</v>
      </c>
      <c r="AE160" s="27">
        <v>73700</v>
      </c>
      <c r="AF160" s="32">
        <v>72.7</v>
      </c>
      <c r="AG160" s="32">
        <v>2.7</v>
      </c>
      <c r="AH160" s="27">
        <v>53500</v>
      </c>
      <c r="AI160" s="27">
        <v>73500</v>
      </c>
      <c r="AJ160" s="32">
        <v>72.8</v>
      </c>
      <c r="AK160" s="32">
        <v>2.8</v>
      </c>
      <c r="AL160" s="27">
        <v>52000</v>
      </c>
      <c r="AM160" s="27">
        <v>73200</v>
      </c>
      <c r="AN160" s="32">
        <v>71</v>
      </c>
      <c r="AO160" s="32">
        <v>2.8</v>
      </c>
      <c r="AP160"/>
      <c r="AQ160"/>
      <c r="AR160"/>
      <c r="AS160"/>
      <c r="AT160" s="30">
        <f t="shared" si="86"/>
        <v>6.8598130841121497E-3</v>
      </c>
      <c r="AU160" s="30">
        <f t="shared" si="87"/>
        <v>1.474766355140187E-2</v>
      </c>
      <c r="AV160" s="30">
        <f t="shared" si="88"/>
        <v>1.7401869158878504E-2</v>
      </c>
      <c r="AW160" s="30">
        <f t="shared" si="82"/>
        <v>1.4250000000000001E-2</v>
      </c>
      <c r="AX160" s="30">
        <f t="shared" si="83"/>
        <v>1.4711538461538462E-2</v>
      </c>
      <c r="AY160" s="30">
        <f t="shared" si="84"/>
        <v>1.3269230769230769E-2</v>
      </c>
      <c r="AZ160" s="30">
        <f t="shared" si="97"/>
        <v>1.0096153846153847E-2</v>
      </c>
      <c r="BA160" s="30">
        <f t="shared" si="98"/>
        <v>1.2807692307692308E-2</v>
      </c>
      <c r="BB160" s="30">
        <f t="shared" si="99"/>
        <v>1.2846153846153846E-2</v>
      </c>
      <c r="BC160" s="30">
        <f t="shared" si="100"/>
        <v>1.1884615384615384E-2</v>
      </c>
      <c r="BD160" s="30">
        <f t="shared" si="101"/>
        <v>1.2673076923076922E-2</v>
      </c>
      <c r="BE160" s="30">
        <f t="shared" si="102"/>
        <v>9.557692307692307E-3</v>
      </c>
      <c r="BF160" s="30">
        <f t="shared" si="103"/>
        <v>6.2884615384615388E-3</v>
      </c>
      <c r="BG160" s="30">
        <f t="shared" si="104"/>
        <v>1.5826923076923075E-2</v>
      </c>
      <c r="BH160" s="30">
        <f t="shared" si="105"/>
        <v>1.5730769230769232E-2</v>
      </c>
      <c r="BI160" s="30">
        <f t="shared" si="89"/>
        <v>1.1502732240437158E-2</v>
      </c>
      <c r="BJ160" s="30">
        <f t="shared" si="90"/>
        <v>8.8797814207650268E-3</v>
      </c>
      <c r="BK160" s="30">
        <f t="shared" si="91"/>
        <v>1.0778688524590165E-2</v>
      </c>
      <c r="BL160" s="30">
        <f t="shared" si="92"/>
        <v>7.8551912568306011E-3</v>
      </c>
      <c r="BM160" s="30">
        <f t="shared" si="93"/>
        <v>1.5382513661202185E-2</v>
      </c>
      <c r="BN160" s="30">
        <f t="shared" si="94"/>
        <v>1.1530054644808743E-2</v>
      </c>
      <c r="BO160" s="30">
        <f t="shared" si="95"/>
        <v>9.3442622950819666E-3</v>
      </c>
      <c r="BP160" s="30">
        <f t="shared" si="96"/>
        <v>1.1065573770491803E-2</v>
      </c>
    </row>
    <row r="161" spans="1:68" ht="15" x14ac:dyDescent="0.25">
      <c r="A161" s="19" t="s">
        <v>576</v>
      </c>
      <c r="B161" s="27">
        <v>314</v>
      </c>
      <c r="C161" s="27">
        <v>399</v>
      </c>
      <c r="D161" s="27">
        <v>631</v>
      </c>
      <c r="E161" s="27">
        <v>753</v>
      </c>
      <c r="F161" s="27">
        <v>515</v>
      </c>
      <c r="G161" s="27">
        <v>638</v>
      </c>
      <c r="H161" s="27">
        <v>537</v>
      </c>
      <c r="I161" s="27">
        <v>608</v>
      </c>
      <c r="J161" s="27">
        <v>542</v>
      </c>
      <c r="K161" s="27">
        <v>1559</v>
      </c>
      <c r="L161" s="27">
        <v>731</v>
      </c>
      <c r="M161" s="27">
        <v>459</v>
      </c>
      <c r="N161" s="27">
        <v>298</v>
      </c>
      <c r="O161" s="27">
        <v>724</v>
      </c>
      <c r="P161" s="27">
        <v>628</v>
      </c>
      <c r="Q161" s="27">
        <v>876</v>
      </c>
      <c r="R161" s="27">
        <v>544</v>
      </c>
      <c r="S161" s="27">
        <v>622</v>
      </c>
      <c r="T161" s="27">
        <v>737</v>
      </c>
      <c r="U161" s="27">
        <v>752</v>
      </c>
      <c r="V161" s="27">
        <v>1039</v>
      </c>
      <c r="W161" s="27">
        <v>784</v>
      </c>
      <c r="X161" s="27">
        <v>776</v>
      </c>
      <c r="Y161" s="27"/>
      <c r="Z161" s="19" t="s">
        <v>576</v>
      </c>
      <c r="AA161" s="27" t="b">
        <f t="shared" si="85"/>
        <v>1</v>
      </c>
      <c r="AB161"/>
      <c r="AC161" s="19" t="s">
        <v>576</v>
      </c>
      <c r="AD161" s="27">
        <v>47200</v>
      </c>
      <c r="AE161" s="27">
        <v>64500</v>
      </c>
      <c r="AF161" s="32">
        <v>73.3</v>
      </c>
      <c r="AG161" s="32">
        <v>2.8</v>
      </c>
      <c r="AH161" s="27">
        <v>47100</v>
      </c>
      <c r="AI161" s="27">
        <v>64000</v>
      </c>
      <c r="AJ161" s="32">
        <v>73.599999999999994</v>
      </c>
      <c r="AK161" s="32">
        <v>2.8</v>
      </c>
      <c r="AL161" s="27">
        <v>48900</v>
      </c>
      <c r="AM161" s="27">
        <v>64200</v>
      </c>
      <c r="AN161" s="32">
        <v>76.2</v>
      </c>
      <c r="AO161" s="32">
        <v>2.7</v>
      </c>
      <c r="AP161"/>
      <c r="AQ161"/>
      <c r="AR161"/>
      <c r="AS161"/>
      <c r="AT161" s="30">
        <f t="shared" si="86"/>
        <v>6.6666666666666671E-3</v>
      </c>
      <c r="AU161" s="30">
        <f t="shared" si="87"/>
        <v>8.4713375796178336E-3</v>
      </c>
      <c r="AV161" s="30">
        <f t="shared" si="88"/>
        <v>1.3397027600849256E-2</v>
      </c>
      <c r="AW161" s="30">
        <f t="shared" si="82"/>
        <v>1.5398773006134969E-2</v>
      </c>
      <c r="AX161" s="30">
        <f t="shared" si="83"/>
        <v>1.0531697341513293E-2</v>
      </c>
      <c r="AY161" s="30">
        <f t="shared" si="84"/>
        <v>1.3047034764826175E-2</v>
      </c>
      <c r="AZ161" s="30">
        <f t="shared" si="97"/>
        <v>1.0981595092024539E-2</v>
      </c>
      <c r="BA161" s="30">
        <f t="shared" si="98"/>
        <v>1.2433537832310838E-2</v>
      </c>
      <c r="BB161" s="30">
        <f t="shared" si="99"/>
        <v>1.1083844580777096E-2</v>
      </c>
      <c r="BC161" s="30">
        <f t="shared" si="100"/>
        <v>3.1881390593047038E-2</v>
      </c>
      <c r="BD161" s="30">
        <f t="shared" si="101"/>
        <v>1.4948875255623722E-2</v>
      </c>
      <c r="BE161" s="30">
        <f t="shared" si="102"/>
        <v>9.3865030674846629E-3</v>
      </c>
      <c r="BF161" s="30">
        <f t="shared" si="103"/>
        <v>6.0940695296523521E-3</v>
      </c>
      <c r="BG161" s="30">
        <f t="shared" si="104"/>
        <v>1.4805725971370143E-2</v>
      </c>
      <c r="BH161" s="30">
        <f t="shared" si="105"/>
        <v>1.2842535787321063E-2</v>
      </c>
      <c r="BI161" s="30">
        <f t="shared" si="89"/>
        <v>1.3644859813084113E-2</v>
      </c>
      <c r="BJ161" s="30">
        <f t="shared" si="90"/>
        <v>8.4735202492211836E-3</v>
      </c>
      <c r="BK161" s="30">
        <f t="shared" si="91"/>
        <v>9.6884735202492217E-3</v>
      </c>
      <c r="BL161" s="30">
        <f t="shared" si="92"/>
        <v>1.1479750778816199E-2</v>
      </c>
      <c r="BM161" s="30">
        <f t="shared" si="93"/>
        <v>1.1713395638629283E-2</v>
      </c>
      <c r="BN161" s="30">
        <f t="shared" si="94"/>
        <v>1.6183800623052958E-2</v>
      </c>
      <c r="BO161" s="30">
        <f t="shared" si="95"/>
        <v>1.2211838006230529E-2</v>
      </c>
      <c r="BP161" s="30">
        <f t="shared" si="96"/>
        <v>1.2087227414330218E-2</v>
      </c>
    </row>
    <row r="162" spans="1:68" ht="15" x14ac:dyDescent="0.25">
      <c r="A162" s="19" t="s">
        <v>577</v>
      </c>
      <c r="B162" s="27">
        <v>242</v>
      </c>
      <c r="C162" s="27">
        <v>435</v>
      </c>
      <c r="D162" s="27">
        <v>504</v>
      </c>
      <c r="E162" s="27">
        <v>569</v>
      </c>
      <c r="F162" s="27">
        <v>439</v>
      </c>
      <c r="G162" s="27">
        <v>523</v>
      </c>
      <c r="H162" s="27">
        <v>632</v>
      </c>
      <c r="I162" s="27">
        <v>646</v>
      </c>
      <c r="J162" s="27">
        <v>694</v>
      </c>
      <c r="K162" s="27">
        <v>432</v>
      </c>
      <c r="L162" s="27">
        <v>477</v>
      </c>
      <c r="M162" s="27">
        <v>340</v>
      </c>
      <c r="N162" s="27">
        <v>224</v>
      </c>
      <c r="O162" s="27">
        <v>703</v>
      </c>
      <c r="P162" s="27">
        <v>557</v>
      </c>
      <c r="Q162" s="27">
        <v>673</v>
      </c>
      <c r="R162" s="27">
        <v>410</v>
      </c>
      <c r="S162" s="27">
        <v>361</v>
      </c>
      <c r="T162" s="27">
        <v>442</v>
      </c>
      <c r="U162" s="27">
        <v>403</v>
      </c>
      <c r="V162" s="27">
        <v>679</v>
      </c>
      <c r="W162" s="27">
        <v>417</v>
      </c>
      <c r="X162" s="27">
        <v>582</v>
      </c>
      <c r="Y162" s="27"/>
      <c r="Z162" s="19" t="s">
        <v>577</v>
      </c>
      <c r="AA162" s="27" t="b">
        <f t="shared" si="85"/>
        <v>1</v>
      </c>
      <c r="AB162"/>
      <c r="AC162" s="19" t="s">
        <v>577</v>
      </c>
      <c r="AD162" s="27">
        <v>42000</v>
      </c>
      <c r="AE162" s="27">
        <v>58400</v>
      </c>
      <c r="AF162" s="32">
        <v>72</v>
      </c>
      <c r="AG162" s="32">
        <v>2.7</v>
      </c>
      <c r="AH162" s="27">
        <v>42900</v>
      </c>
      <c r="AI162" s="27">
        <v>58300</v>
      </c>
      <c r="AJ162" s="32">
        <v>73.7</v>
      </c>
      <c r="AK162" s="32">
        <v>2.6</v>
      </c>
      <c r="AL162" s="27">
        <v>44100</v>
      </c>
      <c r="AM162" s="27">
        <v>58500</v>
      </c>
      <c r="AN162" s="32">
        <v>75.400000000000006</v>
      </c>
      <c r="AO162" s="32">
        <v>2.7</v>
      </c>
      <c r="AP162"/>
      <c r="AQ162"/>
      <c r="AR162"/>
      <c r="AS162"/>
      <c r="AT162" s="30">
        <f t="shared" si="86"/>
        <v>5.6410256410256415E-3</v>
      </c>
      <c r="AU162" s="30">
        <f t="shared" si="87"/>
        <v>1.013986013986014E-2</v>
      </c>
      <c r="AV162" s="30">
        <f t="shared" si="88"/>
        <v>1.1748251748251748E-2</v>
      </c>
      <c r="AW162" s="30">
        <f t="shared" si="82"/>
        <v>1.290249433106576E-2</v>
      </c>
      <c r="AX162" s="30">
        <f t="shared" si="83"/>
        <v>9.9546485260770968E-3</v>
      </c>
      <c r="AY162" s="30">
        <f t="shared" si="84"/>
        <v>1.1859410430839002E-2</v>
      </c>
      <c r="AZ162" s="30">
        <f t="shared" si="97"/>
        <v>1.4331065759637189E-2</v>
      </c>
      <c r="BA162" s="30">
        <f t="shared" si="98"/>
        <v>1.4648526077097506E-2</v>
      </c>
      <c r="BB162" s="30">
        <f t="shared" si="99"/>
        <v>1.5736961451247165E-2</v>
      </c>
      <c r="BC162" s="30">
        <f t="shared" si="100"/>
        <v>9.7959183673469383E-3</v>
      </c>
      <c r="BD162" s="30">
        <f t="shared" si="101"/>
        <v>1.0816326530612244E-2</v>
      </c>
      <c r="BE162" s="30">
        <f t="shared" si="102"/>
        <v>7.7097505668934242E-3</v>
      </c>
      <c r="BF162" s="30">
        <f t="shared" si="103"/>
        <v>5.0793650793650794E-3</v>
      </c>
      <c r="BG162" s="30">
        <f t="shared" si="104"/>
        <v>1.5941043083900226E-2</v>
      </c>
      <c r="BH162" s="30">
        <f t="shared" si="105"/>
        <v>1.2630385487528345E-2</v>
      </c>
      <c r="BI162" s="30">
        <f t="shared" si="89"/>
        <v>1.1504273504273504E-2</v>
      </c>
      <c r="BJ162" s="30">
        <f t="shared" si="90"/>
        <v>7.008547008547009E-3</v>
      </c>
      <c r="BK162" s="30">
        <f t="shared" si="91"/>
        <v>6.1709401709401706E-3</v>
      </c>
      <c r="BL162" s="30">
        <f t="shared" si="92"/>
        <v>7.5555555555555558E-3</v>
      </c>
      <c r="BM162" s="30">
        <f t="shared" si="93"/>
        <v>6.8888888888888888E-3</v>
      </c>
      <c r="BN162" s="30">
        <f t="shared" si="94"/>
        <v>1.1606837606837606E-2</v>
      </c>
      <c r="BO162" s="30">
        <f t="shared" si="95"/>
        <v>7.1282051282051282E-3</v>
      </c>
      <c r="BP162" s="30">
        <f t="shared" si="96"/>
        <v>9.948717948717949E-3</v>
      </c>
    </row>
    <row r="163" spans="1:68" ht="15" x14ac:dyDescent="0.25">
      <c r="A163" s="19" t="s">
        <v>578</v>
      </c>
      <c r="B163" s="27">
        <v>861</v>
      </c>
      <c r="C163" s="27">
        <v>1053</v>
      </c>
      <c r="D163" s="27">
        <v>1224</v>
      </c>
      <c r="E163" s="27">
        <v>1478</v>
      </c>
      <c r="F163" s="27">
        <v>783</v>
      </c>
      <c r="G163" s="27">
        <v>1768</v>
      </c>
      <c r="H163" s="27">
        <v>1159</v>
      </c>
      <c r="I163" s="27">
        <v>1232</v>
      </c>
      <c r="J163" s="27">
        <v>1139</v>
      </c>
      <c r="K163" s="27">
        <v>1154</v>
      </c>
      <c r="L163" s="27">
        <v>1276</v>
      </c>
      <c r="M163" s="27">
        <v>960</v>
      </c>
      <c r="N163" s="27">
        <v>640</v>
      </c>
      <c r="O163" s="27">
        <v>1084</v>
      </c>
      <c r="P163" s="27">
        <v>1069</v>
      </c>
      <c r="Q163" s="27">
        <v>1608</v>
      </c>
      <c r="R163" s="27">
        <v>1158</v>
      </c>
      <c r="S163" s="27">
        <v>1043</v>
      </c>
      <c r="T163" s="27">
        <v>1324</v>
      </c>
      <c r="U163" s="27">
        <v>1388</v>
      </c>
      <c r="V163" s="27">
        <v>1864</v>
      </c>
      <c r="W163" s="27">
        <v>1457</v>
      </c>
      <c r="X163" s="27">
        <v>1299</v>
      </c>
      <c r="Y163" s="27"/>
      <c r="Z163" s="19" t="s">
        <v>578</v>
      </c>
      <c r="AA163" s="27" t="b">
        <f t="shared" si="85"/>
        <v>1</v>
      </c>
      <c r="AB163"/>
      <c r="AC163" s="19" t="s">
        <v>578</v>
      </c>
      <c r="AD163" s="27">
        <v>73600</v>
      </c>
      <c r="AE163" s="27">
        <v>95500</v>
      </c>
      <c r="AF163" s="32">
        <v>77</v>
      </c>
      <c r="AG163" s="32">
        <v>2.6</v>
      </c>
      <c r="AH163" s="27">
        <v>74000</v>
      </c>
      <c r="AI163" s="27">
        <v>95100</v>
      </c>
      <c r="AJ163" s="32">
        <v>77.8</v>
      </c>
      <c r="AK163" s="32">
        <v>2.6</v>
      </c>
      <c r="AL163" s="27">
        <v>73600</v>
      </c>
      <c r="AM163" s="27">
        <v>95300</v>
      </c>
      <c r="AN163" s="32">
        <v>77.2</v>
      </c>
      <c r="AO163" s="32">
        <v>2.7</v>
      </c>
      <c r="AP163"/>
      <c r="AQ163"/>
      <c r="AR163"/>
      <c r="AS163"/>
      <c r="AT163" s="30">
        <f t="shared" si="86"/>
        <v>1.1635135135135135E-2</v>
      </c>
      <c r="AU163" s="30">
        <f t="shared" si="87"/>
        <v>1.422972972972973E-2</v>
      </c>
      <c r="AV163" s="30">
        <f t="shared" si="88"/>
        <v>1.6540540540540539E-2</v>
      </c>
      <c r="AW163" s="30">
        <f t="shared" ref="AW163:AW186" si="106">E163/$AL163</f>
        <v>2.0081521739130435E-2</v>
      </c>
      <c r="AX163" s="30">
        <f t="shared" ref="AX163:AX186" si="107">F163/$AL163</f>
        <v>1.0638586956521739E-2</v>
      </c>
      <c r="AY163" s="30">
        <f t="shared" ref="AY163:AY186" si="108">G163/$AL163</f>
        <v>2.4021739130434781E-2</v>
      </c>
      <c r="AZ163" s="30">
        <f t="shared" si="97"/>
        <v>1.5747282608695651E-2</v>
      </c>
      <c r="BA163" s="30">
        <f t="shared" si="98"/>
        <v>1.6739130434782607E-2</v>
      </c>
      <c r="BB163" s="30">
        <f t="shared" si="99"/>
        <v>1.547554347826087E-2</v>
      </c>
      <c r="BC163" s="30">
        <f t="shared" si="100"/>
        <v>1.5679347826086956E-2</v>
      </c>
      <c r="BD163" s="30">
        <f t="shared" si="101"/>
        <v>1.7336956521739132E-2</v>
      </c>
      <c r="BE163" s="30">
        <f t="shared" si="102"/>
        <v>1.3043478260869565E-2</v>
      </c>
      <c r="BF163" s="30">
        <f t="shared" si="103"/>
        <v>8.6956521739130436E-3</v>
      </c>
      <c r="BG163" s="30">
        <f t="shared" si="104"/>
        <v>1.4728260869565217E-2</v>
      </c>
      <c r="BH163" s="30">
        <f t="shared" si="105"/>
        <v>1.4524456521739131E-2</v>
      </c>
      <c r="BI163" s="30">
        <f t="shared" si="89"/>
        <v>1.6873032528856243E-2</v>
      </c>
      <c r="BJ163" s="30">
        <f t="shared" si="90"/>
        <v>1.2151101783840504E-2</v>
      </c>
      <c r="BK163" s="30">
        <f t="shared" si="91"/>
        <v>1.0944386149003149E-2</v>
      </c>
      <c r="BL163" s="30">
        <f t="shared" si="92"/>
        <v>1.3892969569779643E-2</v>
      </c>
      <c r="BM163" s="30">
        <f t="shared" si="93"/>
        <v>1.4564533053515216E-2</v>
      </c>
      <c r="BN163" s="30">
        <f t="shared" si="94"/>
        <v>1.9559286463798529E-2</v>
      </c>
      <c r="BO163" s="30">
        <f t="shared" si="95"/>
        <v>1.5288562434417629E-2</v>
      </c>
      <c r="BP163" s="30">
        <f t="shared" si="96"/>
        <v>1.3630640083945435E-2</v>
      </c>
    </row>
    <row r="164" spans="1:68" ht="15" x14ac:dyDescent="0.25">
      <c r="A164" s="19" t="s">
        <v>579</v>
      </c>
      <c r="B164" s="27">
        <v>387</v>
      </c>
      <c r="C164" s="27">
        <v>691</v>
      </c>
      <c r="D164" s="27">
        <v>913</v>
      </c>
      <c r="E164" s="27">
        <v>1059</v>
      </c>
      <c r="F164" s="27">
        <v>961</v>
      </c>
      <c r="G164" s="27">
        <v>1218</v>
      </c>
      <c r="H164" s="27">
        <v>922</v>
      </c>
      <c r="I164" s="27">
        <v>1561</v>
      </c>
      <c r="J164" s="27">
        <v>860</v>
      </c>
      <c r="K164" s="27">
        <v>793</v>
      </c>
      <c r="L164" s="27">
        <v>984</v>
      </c>
      <c r="M164" s="27">
        <v>777</v>
      </c>
      <c r="N164" s="27">
        <v>424</v>
      </c>
      <c r="O164" s="27">
        <v>1847</v>
      </c>
      <c r="P164" s="27">
        <v>1000</v>
      </c>
      <c r="Q164" s="27">
        <v>1035</v>
      </c>
      <c r="R164" s="27">
        <v>867</v>
      </c>
      <c r="S164" s="27">
        <v>868</v>
      </c>
      <c r="T164" s="27">
        <v>1352</v>
      </c>
      <c r="U164" s="27">
        <v>1093</v>
      </c>
      <c r="V164" s="27">
        <v>1211</v>
      </c>
      <c r="W164" s="27">
        <v>1088</v>
      </c>
      <c r="X164" s="27">
        <v>1055</v>
      </c>
      <c r="Y164" s="27"/>
      <c r="Z164" s="19" t="s">
        <v>579</v>
      </c>
      <c r="AA164" s="27" t="b">
        <f t="shared" si="85"/>
        <v>1</v>
      </c>
      <c r="AB164"/>
      <c r="AC164" s="19" t="s">
        <v>579</v>
      </c>
      <c r="AD164" s="27">
        <v>65600</v>
      </c>
      <c r="AE164" s="27">
        <v>85600</v>
      </c>
      <c r="AF164" s="32">
        <v>76.7</v>
      </c>
      <c r="AG164" s="32">
        <v>2.6</v>
      </c>
      <c r="AH164" s="27">
        <v>66400</v>
      </c>
      <c r="AI164" s="27">
        <v>84900</v>
      </c>
      <c r="AJ164" s="32">
        <v>78.2</v>
      </c>
      <c r="AK164" s="32">
        <v>2.7</v>
      </c>
      <c r="AL164" s="27">
        <v>66600</v>
      </c>
      <c r="AM164" s="27">
        <v>85300</v>
      </c>
      <c r="AN164" s="32">
        <v>78</v>
      </c>
      <c r="AO164" s="32">
        <v>2.7</v>
      </c>
      <c r="AP164"/>
      <c r="AQ164"/>
      <c r="AR164"/>
      <c r="AS164"/>
      <c r="AT164" s="30">
        <f t="shared" si="86"/>
        <v>5.8283132530120478E-3</v>
      </c>
      <c r="AU164" s="30">
        <f t="shared" si="87"/>
        <v>1.0406626506024096E-2</v>
      </c>
      <c r="AV164" s="30">
        <f t="shared" si="88"/>
        <v>1.375E-2</v>
      </c>
      <c r="AW164" s="30">
        <f t="shared" si="106"/>
        <v>1.5900900900900902E-2</v>
      </c>
      <c r="AX164" s="30">
        <f t="shared" si="107"/>
        <v>1.442942942942943E-2</v>
      </c>
      <c r="AY164" s="30">
        <f t="shared" si="108"/>
        <v>1.8288288288288289E-2</v>
      </c>
      <c r="AZ164" s="30">
        <f t="shared" si="97"/>
        <v>1.3843843843843844E-2</v>
      </c>
      <c r="BA164" s="30">
        <f t="shared" si="98"/>
        <v>2.3438438438438437E-2</v>
      </c>
      <c r="BB164" s="30">
        <f t="shared" si="99"/>
        <v>1.2912912912912912E-2</v>
      </c>
      <c r="BC164" s="30">
        <f t="shared" si="100"/>
        <v>1.1906906906906907E-2</v>
      </c>
      <c r="BD164" s="30">
        <f t="shared" si="101"/>
        <v>1.4774774774774775E-2</v>
      </c>
      <c r="BE164" s="30">
        <f t="shared" si="102"/>
        <v>1.1666666666666667E-2</v>
      </c>
      <c r="BF164" s="30">
        <f t="shared" si="103"/>
        <v>6.3663663663663661E-3</v>
      </c>
      <c r="BG164" s="30">
        <f t="shared" si="104"/>
        <v>2.7732732732732732E-2</v>
      </c>
      <c r="BH164" s="30">
        <f t="shared" si="105"/>
        <v>1.5015015015015015E-2</v>
      </c>
      <c r="BI164" s="30">
        <f t="shared" si="89"/>
        <v>1.2133645955451348E-2</v>
      </c>
      <c r="BJ164" s="30">
        <f t="shared" si="90"/>
        <v>1.0164126611957796E-2</v>
      </c>
      <c r="BK164" s="30">
        <f t="shared" si="91"/>
        <v>1.0175849941383352E-2</v>
      </c>
      <c r="BL164" s="30">
        <f t="shared" si="92"/>
        <v>1.5849941383352873E-2</v>
      </c>
      <c r="BM164" s="30">
        <f t="shared" si="93"/>
        <v>1.2813599062133646E-2</v>
      </c>
      <c r="BN164" s="30">
        <f t="shared" si="94"/>
        <v>1.4196951934349356E-2</v>
      </c>
      <c r="BO164" s="30">
        <f t="shared" si="95"/>
        <v>1.2754982415005861E-2</v>
      </c>
      <c r="BP164" s="30">
        <f t="shared" si="96"/>
        <v>1.2368112543962485E-2</v>
      </c>
    </row>
    <row r="165" spans="1:68" ht="15" x14ac:dyDescent="0.25">
      <c r="A165" s="19" t="s">
        <v>580</v>
      </c>
      <c r="B165" s="27">
        <v>332</v>
      </c>
      <c r="C165" s="27">
        <v>662</v>
      </c>
      <c r="D165" s="27">
        <v>668</v>
      </c>
      <c r="E165" s="27">
        <v>549</v>
      </c>
      <c r="F165" s="27">
        <v>586</v>
      </c>
      <c r="G165" s="27">
        <v>535</v>
      </c>
      <c r="H165" s="27">
        <v>604</v>
      </c>
      <c r="I165" s="27">
        <v>470</v>
      </c>
      <c r="J165" s="27">
        <v>477</v>
      </c>
      <c r="K165" s="27">
        <v>620</v>
      </c>
      <c r="L165" s="27">
        <v>808</v>
      </c>
      <c r="M165" s="27">
        <v>404</v>
      </c>
      <c r="N165" s="27">
        <v>345</v>
      </c>
      <c r="O165" s="27">
        <v>502</v>
      </c>
      <c r="P165" s="27">
        <v>490</v>
      </c>
      <c r="Q165" s="27">
        <v>814</v>
      </c>
      <c r="R165" s="27">
        <v>616</v>
      </c>
      <c r="S165" s="27">
        <v>569</v>
      </c>
      <c r="T165" s="27">
        <v>606</v>
      </c>
      <c r="U165" s="27">
        <v>824</v>
      </c>
      <c r="V165" s="27">
        <v>718</v>
      </c>
      <c r="W165" s="27">
        <v>828</v>
      </c>
      <c r="X165" s="27">
        <v>1025</v>
      </c>
      <c r="Y165" s="27"/>
      <c r="Z165" s="19" t="s">
        <v>580</v>
      </c>
      <c r="AA165" s="27" t="b">
        <f t="shared" si="85"/>
        <v>1</v>
      </c>
      <c r="AB165"/>
      <c r="AC165" s="19" t="s">
        <v>580</v>
      </c>
      <c r="AD165" s="27">
        <v>58600</v>
      </c>
      <c r="AE165" s="27">
        <v>78500</v>
      </c>
      <c r="AF165" s="32">
        <v>74.7</v>
      </c>
      <c r="AG165" s="32">
        <v>2.9</v>
      </c>
      <c r="AH165" s="27">
        <v>58900</v>
      </c>
      <c r="AI165" s="27">
        <v>78500</v>
      </c>
      <c r="AJ165" s="32">
        <v>75.099999999999994</v>
      </c>
      <c r="AK165" s="32">
        <v>2.7</v>
      </c>
      <c r="AL165" s="27">
        <v>61200</v>
      </c>
      <c r="AM165" s="27">
        <v>79300</v>
      </c>
      <c r="AN165" s="32">
        <v>77.2</v>
      </c>
      <c r="AO165" s="32">
        <v>2.6</v>
      </c>
      <c r="AP165"/>
      <c r="AQ165"/>
      <c r="AR165"/>
      <c r="AS165"/>
      <c r="AT165" s="30">
        <f t="shared" si="86"/>
        <v>5.6366723259762309E-3</v>
      </c>
      <c r="AU165" s="30">
        <f t="shared" si="87"/>
        <v>1.1239388794567063E-2</v>
      </c>
      <c r="AV165" s="30">
        <f t="shared" si="88"/>
        <v>1.134125636672326E-2</v>
      </c>
      <c r="AW165" s="30">
        <f t="shared" si="106"/>
        <v>8.9705882352941173E-3</v>
      </c>
      <c r="AX165" s="30">
        <f t="shared" si="107"/>
        <v>9.5751633986928108E-3</v>
      </c>
      <c r="AY165" s="30">
        <f t="shared" si="108"/>
        <v>8.7418300653594773E-3</v>
      </c>
      <c r="AZ165" s="30">
        <f t="shared" si="97"/>
        <v>9.869281045751634E-3</v>
      </c>
      <c r="BA165" s="30">
        <f t="shared" si="98"/>
        <v>7.6797385620915029E-3</v>
      </c>
      <c r="BB165" s="30">
        <f t="shared" si="99"/>
        <v>7.7941176470588238E-3</v>
      </c>
      <c r="BC165" s="30">
        <f t="shared" si="100"/>
        <v>1.0130718954248366E-2</v>
      </c>
      <c r="BD165" s="30">
        <f t="shared" si="101"/>
        <v>1.3202614379084968E-2</v>
      </c>
      <c r="BE165" s="30">
        <f t="shared" si="102"/>
        <v>6.601307189542484E-3</v>
      </c>
      <c r="BF165" s="30">
        <f t="shared" si="103"/>
        <v>5.6372549019607842E-3</v>
      </c>
      <c r="BG165" s="30">
        <f t="shared" si="104"/>
        <v>8.202614379084967E-3</v>
      </c>
      <c r="BH165" s="30">
        <f t="shared" si="105"/>
        <v>8.0065359477124176E-3</v>
      </c>
      <c r="BI165" s="30">
        <f t="shared" si="89"/>
        <v>1.0264817150063051E-2</v>
      </c>
      <c r="BJ165" s="30">
        <f t="shared" si="90"/>
        <v>7.7679697351828499E-3</v>
      </c>
      <c r="BK165" s="30">
        <f t="shared" si="91"/>
        <v>7.1752837326607821E-3</v>
      </c>
      <c r="BL165" s="30">
        <f t="shared" si="92"/>
        <v>7.641866330390921E-3</v>
      </c>
      <c r="BM165" s="30">
        <f t="shared" si="93"/>
        <v>1.0390920554854981E-2</v>
      </c>
      <c r="BN165" s="30">
        <f t="shared" si="94"/>
        <v>9.0542244640605292E-3</v>
      </c>
      <c r="BO165" s="30">
        <f t="shared" si="95"/>
        <v>1.0441361916771754E-2</v>
      </c>
      <c r="BP165" s="30">
        <f t="shared" si="96"/>
        <v>1.2925598991172762E-2</v>
      </c>
    </row>
    <row r="166" spans="1:68" ht="15" x14ac:dyDescent="0.25">
      <c r="A166" s="19" t="s">
        <v>581</v>
      </c>
      <c r="B166" s="27">
        <v>160</v>
      </c>
      <c r="C166" s="27">
        <v>260</v>
      </c>
      <c r="D166" s="27">
        <v>345</v>
      </c>
      <c r="E166" s="27">
        <v>420</v>
      </c>
      <c r="F166" s="27">
        <v>303</v>
      </c>
      <c r="G166" s="27">
        <v>315</v>
      </c>
      <c r="H166" s="27">
        <v>365</v>
      </c>
      <c r="I166" s="27">
        <v>262</v>
      </c>
      <c r="J166" s="27">
        <v>289</v>
      </c>
      <c r="K166" s="27">
        <v>229</v>
      </c>
      <c r="L166" s="27">
        <v>290</v>
      </c>
      <c r="M166" s="27">
        <v>219</v>
      </c>
      <c r="N166" s="27">
        <v>152</v>
      </c>
      <c r="O166" s="27">
        <v>286</v>
      </c>
      <c r="P166" s="27">
        <v>288</v>
      </c>
      <c r="Q166" s="27">
        <v>258</v>
      </c>
      <c r="R166" s="27">
        <v>231</v>
      </c>
      <c r="S166" s="27">
        <v>299</v>
      </c>
      <c r="T166" s="27">
        <v>239</v>
      </c>
      <c r="U166" s="27">
        <v>290</v>
      </c>
      <c r="V166" s="27">
        <v>333</v>
      </c>
      <c r="W166" s="27">
        <v>262</v>
      </c>
      <c r="X166" s="27">
        <v>492</v>
      </c>
      <c r="Y166" s="27"/>
      <c r="Z166" s="19" t="s">
        <v>581</v>
      </c>
      <c r="AA166" s="27" t="b">
        <f t="shared" si="85"/>
        <v>1</v>
      </c>
      <c r="AB166"/>
      <c r="AC166" s="19" t="s">
        <v>581</v>
      </c>
      <c r="AD166" s="27">
        <v>33700</v>
      </c>
      <c r="AE166" s="27">
        <v>49000</v>
      </c>
      <c r="AF166" s="32">
        <v>68.8</v>
      </c>
      <c r="AG166" s="32">
        <v>3.2</v>
      </c>
      <c r="AH166" s="27">
        <v>34300</v>
      </c>
      <c r="AI166" s="27">
        <v>48900</v>
      </c>
      <c r="AJ166" s="32">
        <v>70</v>
      </c>
      <c r="AK166" s="32">
        <v>3.3</v>
      </c>
      <c r="AL166" s="27">
        <v>31800</v>
      </c>
      <c r="AM166" s="27">
        <v>48200</v>
      </c>
      <c r="AN166" s="32">
        <v>65.900000000000006</v>
      </c>
      <c r="AO166" s="32">
        <v>3.3</v>
      </c>
      <c r="AP166"/>
      <c r="AQ166"/>
      <c r="AR166"/>
      <c r="AS166"/>
      <c r="AT166" s="30">
        <f t="shared" si="86"/>
        <v>4.6647230320699708E-3</v>
      </c>
      <c r="AU166" s="30">
        <f t="shared" si="87"/>
        <v>7.5801749271137029E-3</v>
      </c>
      <c r="AV166" s="30">
        <f t="shared" si="88"/>
        <v>1.0058309037900875E-2</v>
      </c>
      <c r="AW166" s="30">
        <f t="shared" si="106"/>
        <v>1.3207547169811321E-2</v>
      </c>
      <c r="AX166" s="30">
        <f t="shared" si="107"/>
        <v>9.5283018867924531E-3</v>
      </c>
      <c r="AY166" s="30">
        <f t="shared" si="108"/>
        <v>9.9056603773584901E-3</v>
      </c>
      <c r="AZ166" s="30">
        <f t="shared" si="97"/>
        <v>1.1477987421383647E-2</v>
      </c>
      <c r="BA166" s="30">
        <f t="shared" si="98"/>
        <v>8.2389937106918231E-3</v>
      </c>
      <c r="BB166" s="30">
        <f t="shared" si="99"/>
        <v>9.0880503144654089E-3</v>
      </c>
      <c r="BC166" s="30">
        <f t="shared" si="100"/>
        <v>7.2012578616352197E-3</v>
      </c>
      <c r="BD166" s="30">
        <f t="shared" si="101"/>
        <v>9.1194968553459117E-3</v>
      </c>
      <c r="BE166" s="30">
        <f t="shared" si="102"/>
        <v>6.8867924528301884E-3</v>
      </c>
      <c r="BF166" s="30">
        <f t="shared" si="103"/>
        <v>4.779874213836478E-3</v>
      </c>
      <c r="BG166" s="30">
        <f t="shared" si="104"/>
        <v>8.9937106918238988E-3</v>
      </c>
      <c r="BH166" s="30">
        <f t="shared" si="105"/>
        <v>9.0566037735849061E-3</v>
      </c>
      <c r="BI166" s="30">
        <f t="shared" si="89"/>
        <v>5.3526970954356845E-3</v>
      </c>
      <c r="BJ166" s="30">
        <f t="shared" si="90"/>
        <v>4.7925311203319502E-3</v>
      </c>
      <c r="BK166" s="30">
        <f t="shared" si="91"/>
        <v>6.2033195020746888E-3</v>
      </c>
      <c r="BL166" s="30">
        <f t="shared" si="92"/>
        <v>4.9585062240663901E-3</v>
      </c>
      <c r="BM166" s="30">
        <f t="shared" si="93"/>
        <v>6.0165975103734443E-3</v>
      </c>
      <c r="BN166" s="30">
        <f t="shared" si="94"/>
        <v>6.9087136929460577E-3</v>
      </c>
      <c r="BO166" s="30">
        <f t="shared" si="95"/>
        <v>5.4356846473029045E-3</v>
      </c>
      <c r="BP166" s="30">
        <f t="shared" si="96"/>
        <v>1.0207468879668049E-2</v>
      </c>
    </row>
    <row r="167" spans="1:68" ht="15" x14ac:dyDescent="0.25">
      <c r="A167" s="19" t="s">
        <v>582</v>
      </c>
      <c r="B167" s="27">
        <v>211</v>
      </c>
      <c r="C167" s="27">
        <v>588</v>
      </c>
      <c r="D167" s="27">
        <v>405</v>
      </c>
      <c r="E167" s="27">
        <v>481</v>
      </c>
      <c r="F167" s="27">
        <v>444</v>
      </c>
      <c r="G167" s="27">
        <v>364</v>
      </c>
      <c r="H167" s="27">
        <v>318</v>
      </c>
      <c r="I167" s="27">
        <v>347</v>
      </c>
      <c r="J167" s="27">
        <v>421</v>
      </c>
      <c r="K167" s="27">
        <v>470</v>
      </c>
      <c r="L167" s="27">
        <v>401</v>
      </c>
      <c r="M167" s="27">
        <v>337</v>
      </c>
      <c r="N167" s="27">
        <v>166</v>
      </c>
      <c r="O167" s="27">
        <v>416</v>
      </c>
      <c r="P167" s="27">
        <v>349</v>
      </c>
      <c r="Q167" s="27">
        <v>543</v>
      </c>
      <c r="R167" s="27">
        <v>505</v>
      </c>
      <c r="S167" s="27">
        <v>470</v>
      </c>
      <c r="T167" s="27">
        <v>453</v>
      </c>
      <c r="U167" s="27">
        <v>404</v>
      </c>
      <c r="V167" s="27">
        <v>671</v>
      </c>
      <c r="W167" s="27">
        <v>600</v>
      </c>
      <c r="X167" s="27">
        <v>510</v>
      </c>
      <c r="Y167" s="27"/>
      <c r="Z167" s="19" t="s">
        <v>582</v>
      </c>
      <c r="AA167" s="27" t="b">
        <f t="shared" si="85"/>
        <v>1</v>
      </c>
      <c r="AB167"/>
      <c r="AC167" s="19" t="s">
        <v>582</v>
      </c>
      <c r="AD167" s="27">
        <v>51500</v>
      </c>
      <c r="AE167" s="27">
        <v>70200</v>
      </c>
      <c r="AF167" s="32">
        <v>73.3</v>
      </c>
      <c r="AG167" s="32">
        <v>2.8</v>
      </c>
      <c r="AH167" s="27">
        <v>50500</v>
      </c>
      <c r="AI167" s="27">
        <v>70200</v>
      </c>
      <c r="AJ167" s="32">
        <v>71.900000000000006</v>
      </c>
      <c r="AK167" s="32">
        <v>2.7</v>
      </c>
      <c r="AL167" s="27">
        <v>51000</v>
      </c>
      <c r="AM167" s="27">
        <v>70500</v>
      </c>
      <c r="AN167" s="32">
        <v>72.3</v>
      </c>
      <c r="AO167" s="32">
        <v>2.7</v>
      </c>
      <c r="AP167"/>
      <c r="AQ167"/>
      <c r="AR167"/>
      <c r="AS167"/>
      <c r="AT167" s="30">
        <f t="shared" si="86"/>
        <v>4.1782178217821785E-3</v>
      </c>
      <c r="AU167" s="30">
        <f t="shared" si="87"/>
        <v>1.1643564356435643E-2</v>
      </c>
      <c r="AV167" s="30">
        <f t="shared" si="88"/>
        <v>8.01980198019802E-3</v>
      </c>
      <c r="AW167" s="30">
        <f t="shared" si="106"/>
        <v>9.4313725490196079E-3</v>
      </c>
      <c r="AX167" s="30">
        <f t="shared" si="107"/>
        <v>8.7058823529411761E-3</v>
      </c>
      <c r="AY167" s="30">
        <f t="shared" si="108"/>
        <v>7.1372549019607847E-3</v>
      </c>
      <c r="AZ167" s="30">
        <f t="shared" si="97"/>
        <v>6.2352941176470585E-3</v>
      </c>
      <c r="BA167" s="30">
        <f t="shared" si="98"/>
        <v>6.8039215686274508E-3</v>
      </c>
      <c r="BB167" s="30">
        <f t="shared" si="99"/>
        <v>8.2549019607843135E-3</v>
      </c>
      <c r="BC167" s="30">
        <f t="shared" si="100"/>
        <v>9.2156862745098045E-3</v>
      </c>
      <c r="BD167" s="30">
        <f t="shared" si="101"/>
        <v>7.8627450980392165E-3</v>
      </c>
      <c r="BE167" s="30">
        <f t="shared" si="102"/>
        <v>6.6078431372549023E-3</v>
      </c>
      <c r="BF167" s="30">
        <f t="shared" si="103"/>
        <v>3.2549019607843138E-3</v>
      </c>
      <c r="BG167" s="30">
        <f t="shared" si="104"/>
        <v>8.1568627450980397E-3</v>
      </c>
      <c r="BH167" s="30">
        <f t="shared" si="105"/>
        <v>6.8431372549019607E-3</v>
      </c>
      <c r="BI167" s="30">
        <f t="shared" si="89"/>
        <v>7.7021276595744684E-3</v>
      </c>
      <c r="BJ167" s="30">
        <f t="shared" si="90"/>
        <v>7.1631205673758861E-3</v>
      </c>
      <c r="BK167" s="30">
        <f t="shared" si="91"/>
        <v>6.6666666666666671E-3</v>
      </c>
      <c r="BL167" s="30">
        <f t="shared" si="92"/>
        <v>6.4255319148936174E-3</v>
      </c>
      <c r="BM167" s="30">
        <f t="shared" si="93"/>
        <v>5.7304964539007094E-3</v>
      </c>
      <c r="BN167" s="30">
        <f t="shared" si="94"/>
        <v>9.5177304964539008E-3</v>
      </c>
      <c r="BO167" s="30">
        <f t="shared" si="95"/>
        <v>8.5106382978723406E-3</v>
      </c>
      <c r="BP167" s="30">
        <f t="shared" si="96"/>
        <v>7.2340425531914896E-3</v>
      </c>
    </row>
    <row r="168" spans="1:68" ht="15" x14ac:dyDescent="0.25">
      <c r="A168" s="19" t="s">
        <v>583</v>
      </c>
      <c r="B168" s="27">
        <v>471</v>
      </c>
      <c r="C168" s="27">
        <v>966</v>
      </c>
      <c r="D168" s="27">
        <v>817</v>
      </c>
      <c r="E168" s="27">
        <v>1007</v>
      </c>
      <c r="F168" s="27">
        <v>814</v>
      </c>
      <c r="G168" s="27">
        <v>1257</v>
      </c>
      <c r="H168" s="27">
        <v>680</v>
      </c>
      <c r="I168" s="27">
        <v>814</v>
      </c>
      <c r="J168" s="27">
        <v>639</v>
      </c>
      <c r="K168" s="27">
        <v>1000</v>
      </c>
      <c r="L168" s="27">
        <v>727</v>
      </c>
      <c r="M168" s="27">
        <v>691</v>
      </c>
      <c r="N168" s="27">
        <v>509</v>
      </c>
      <c r="O168" s="27">
        <v>766</v>
      </c>
      <c r="P168" s="27">
        <v>782</v>
      </c>
      <c r="Q168" s="27">
        <v>902</v>
      </c>
      <c r="R168" s="27">
        <v>832</v>
      </c>
      <c r="S168" s="27">
        <v>744</v>
      </c>
      <c r="T168" s="27">
        <v>818</v>
      </c>
      <c r="U168" s="27">
        <v>971</v>
      </c>
      <c r="V168" s="27">
        <v>785</v>
      </c>
      <c r="W168" s="27">
        <v>964</v>
      </c>
      <c r="X168" s="27">
        <v>1082</v>
      </c>
      <c r="Y168" s="27"/>
      <c r="Z168" s="19" t="s">
        <v>583</v>
      </c>
      <c r="AA168" s="27" t="b">
        <f t="shared" si="85"/>
        <v>1</v>
      </c>
      <c r="AB168"/>
      <c r="AC168" s="19" t="s">
        <v>583</v>
      </c>
      <c r="AD168" s="27">
        <v>80100</v>
      </c>
      <c r="AE168" s="27">
        <v>109900</v>
      </c>
      <c r="AF168" s="32">
        <v>72.900000000000006</v>
      </c>
      <c r="AG168" s="32">
        <v>2.8</v>
      </c>
      <c r="AH168" s="27">
        <v>78400</v>
      </c>
      <c r="AI168" s="27">
        <v>109300</v>
      </c>
      <c r="AJ168" s="32">
        <v>71.8</v>
      </c>
      <c r="AK168" s="32">
        <v>2.8</v>
      </c>
      <c r="AL168" s="27">
        <v>81700</v>
      </c>
      <c r="AM168" s="27">
        <v>110300</v>
      </c>
      <c r="AN168" s="32">
        <v>74.099999999999994</v>
      </c>
      <c r="AO168" s="32">
        <v>2.7</v>
      </c>
      <c r="AP168"/>
      <c r="AQ168"/>
      <c r="AR168"/>
      <c r="AS168"/>
      <c r="AT168" s="30">
        <f t="shared" si="86"/>
        <v>6.0076530612244898E-3</v>
      </c>
      <c r="AU168" s="30">
        <f t="shared" si="87"/>
        <v>1.2321428571428572E-2</v>
      </c>
      <c r="AV168" s="30">
        <f t="shared" si="88"/>
        <v>1.0420918367346939E-2</v>
      </c>
      <c r="AW168" s="30">
        <f t="shared" si="106"/>
        <v>1.2325581395348837E-2</v>
      </c>
      <c r="AX168" s="30">
        <f t="shared" si="107"/>
        <v>9.9632802937576499E-3</v>
      </c>
      <c r="AY168" s="30">
        <f t="shared" si="108"/>
        <v>1.5385556915544676E-2</v>
      </c>
      <c r="AZ168" s="30">
        <f t="shared" si="97"/>
        <v>8.3231334149326801E-3</v>
      </c>
      <c r="BA168" s="30">
        <f t="shared" si="98"/>
        <v>9.9632802937576499E-3</v>
      </c>
      <c r="BB168" s="30">
        <f t="shared" si="99"/>
        <v>7.8212974296205627E-3</v>
      </c>
      <c r="BC168" s="30">
        <f t="shared" si="100"/>
        <v>1.2239902080783354E-2</v>
      </c>
      <c r="BD168" s="30">
        <f t="shared" si="101"/>
        <v>8.8984088127294983E-3</v>
      </c>
      <c r="BE168" s="30">
        <f t="shared" si="102"/>
        <v>8.4577723378212975E-3</v>
      </c>
      <c r="BF168" s="30">
        <f t="shared" si="103"/>
        <v>6.2301101591187274E-3</v>
      </c>
      <c r="BG168" s="30">
        <f t="shared" si="104"/>
        <v>9.3757649938800494E-3</v>
      </c>
      <c r="BH168" s="30">
        <f t="shared" si="105"/>
        <v>9.5716034271725835E-3</v>
      </c>
      <c r="BI168" s="30">
        <f t="shared" si="89"/>
        <v>8.1776971894832271E-3</v>
      </c>
      <c r="BJ168" s="30">
        <f t="shared" si="90"/>
        <v>7.5430643699002722E-3</v>
      </c>
      <c r="BK168" s="30">
        <f t="shared" si="91"/>
        <v>6.7452402538531282E-3</v>
      </c>
      <c r="BL168" s="30">
        <f t="shared" si="92"/>
        <v>7.4161378059836806E-3</v>
      </c>
      <c r="BM168" s="30">
        <f t="shared" si="93"/>
        <v>8.8032638259292837E-3</v>
      </c>
      <c r="BN168" s="30">
        <f t="shared" si="94"/>
        <v>7.1169537624660014E-3</v>
      </c>
      <c r="BO168" s="30">
        <f t="shared" si="95"/>
        <v>8.7398005439709887E-3</v>
      </c>
      <c r="BP168" s="30">
        <f t="shared" si="96"/>
        <v>9.8096101541251136E-3</v>
      </c>
    </row>
    <row r="169" spans="1:68" ht="15" x14ac:dyDescent="0.25">
      <c r="A169" s="19" t="s">
        <v>584</v>
      </c>
      <c r="B169" s="27">
        <v>1290</v>
      </c>
      <c r="C169" s="27">
        <v>1591</v>
      </c>
      <c r="D169" s="27">
        <v>1522</v>
      </c>
      <c r="E169" s="27">
        <v>1535</v>
      </c>
      <c r="F169" s="27">
        <v>1218</v>
      </c>
      <c r="G169" s="27">
        <v>1837</v>
      </c>
      <c r="H169" s="27">
        <v>1925</v>
      </c>
      <c r="I169" s="27">
        <v>2669</v>
      </c>
      <c r="J169" s="27">
        <v>1989</v>
      </c>
      <c r="K169" s="27">
        <v>2311</v>
      </c>
      <c r="L169" s="27">
        <v>1690</v>
      </c>
      <c r="M169" s="27">
        <v>2335</v>
      </c>
      <c r="N169" s="27">
        <v>1054</v>
      </c>
      <c r="O169" s="27">
        <v>1993</v>
      </c>
      <c r="P169" s="27">
        <v>2565</v>
      </c>
      <c r="Q169" s="27">
        <v>2428</v>
      </c>
      <c r="R169" s="27">
        <v>2575</v>
      </c>
      <c r="S169" s="27">
        <v>1891</v>
      </c>
      <c r="T169" s="27">
        <v>2210</v>
      </c>
      <c r="U169" s="27">
        <v>2239</v>
      </c>
      <c r="V169" s="27">
        <v>3122</v>
      </c>
      <c r="W169" s="27">
        <v>3408</v>
      </c>
      <c r="X169" s="27">
        <v>2637</v>
      </c>
      <c r="Y169" s="27"/>
      <c r="Z169" s="19" t="s">
        <v>584</v>
      </c>
      <c r="AA169" s="27" t="b">
        <f t="shared" si="85"/>
        <v>1</v>
      </c>
      <c r="AB169"/>
      <c r="AC169" s="19" t="s">
        <v>584</v>
      </c>
      <c r="AD169" s="27">
        <v>106400</v>
      </c>
      <c r="AE169" s="27">
        <v>148800</v>
      </c>
      <c r="AF169" s="32">
        <v>71.5</v>
      </c>
      <c r="AG169" s="32">
        <v>2.7</v>
      </c>
      <c r="AH169" s="27">
        <v>100500</v>
      </c>
      <c r="AI169" s="27">
        <v>149500</v>
      </c>
      <c r="AJ169" s="32">
        <v>67.2</v>
      </c>
      <c r="AK169" s="32">
        <v>2.8</v>
      </c>
      <c r="AL169" s="27">
        <v>102300</v>
      </c>
      <c r="AM169" s="27">
        <v>149600</v>
      </c>
      <c r="AN169" s="32">
        <v>68.400000000000006</v>
      </c>
      <c r="AO169" s="32">
        <v>2.8</v>
      </c>
      <c r="AP169"/>
      <c r="AQ169"/>
      <c r="AR169"/>
      <c r="AS169"/>
      <c r="AT169" s="30">
        <f t="shared" si="86"/>
        <v>1.2835820895522388E-2</v>
      </c>
      <c r="AU169" s="30">
        <f t="shared" si="87"/>
        <v>1.583084577114428E-2</v>
      </c>
      <c r="AV169" s="30">
        <f t="shared" si="88"/>
        <v>1.5144278606965175E-2</v>
      </c>
      <c r="AW169" s="30">
        <f t="shared" si="106"/>
        <v>1.5004887585532747E-2</v>
      </c>
      <c r="AX169" s="30">
        <f t="shared" si="107"/>
        <v>1.1906158357771261E-2</v>
      </c>
      <c r="AY169" s="30">
        <f t="shared" si="108"/>
        <v>1.7956989247311827E-2</v>
      </c>
      <c r="AZ169" s="30">
        <f t="shared" si="97"/>
        <v>1.8817204301075269E-2</v>
      </c>
      <c r="BA169" s="30">
        <f t="shared" si="98"/>
        <v>2.608993157380254E-2</v>
      </c>
      <c r="BB169" s="30">
        <f t="shared" si="99"/>
        <v>1.9442815249266863E-2</v>
      </c>
      <c r="BC169" s="30">
        <f t="shared" si="100"/>
        <v>2.2590420332355816E-2</v>
      </c>
      <c r="BD169" s="30">
        <f t="shared" si="101"/>
        <v>1.6520039100684263E-2</v>
      </c>
      <c r="BE169" s="30">
        <f t="shared" si="102"/>
        <v>2.2825024437927662E-2</v>
      </c>
      <c r="BF169" s="30">
        <f t="shared" si="103"/>
        <v>1.0303030303030303E-2</v>
      </c>
      <c r="BG169" s="30">
        <f t="shared" si="104"/>
        <v>1.9481915933528837E-2</v>
      </c>
      <c r="BH169" s="30">
        <f t="shared" si="105"/>
        <v>2.5073313782991203E-2</v>
      </c>
      <c r="BI169" s="30">
        <f t="shared" si="89"/>
        <v>1.6229946524064173E-2</v>
      </c>
      <c r="BJ169" s="30">
        <f t="shared" si="90"/>
        <v>1.7212566844919786E-2</v>
      </c>
      <c r="BK169" s="30">
        <f t="shared" si="91"/>
        <v>1.2640374331550802E-2</v>
      </c>
      <c r="BL169" s="30">
        <f t="shared" si="92"/>
        <v>1.4772727272727272E-2</v>
      </c>
      <c r="BM169" s="30">
        <f t="shared" si="93"/>
        <v>1.4966577540106952E-2</v>
      </c>
      <c r="BN169" s="30">
        <f t="shared" si="94"/>
        <v>2.0868983957219252E-2</v>
      </c>
      <c r="BO169" s="30">
        <f t="shared" si="95"/>
        <v>2.2780748663101605E-2</v>
      </c>
      <c r="BP169" s="30">
        <f t="shared" si="96"/>
        <v>1.7627005347593584E-2</v>
      </c>
    </row>
    <row r="170" spans="1:68" ht="15" x14ac:dyDescent="0.25">
      <c r="A170" s="19" t="s">
        <v>585</v>
      </c>
      <c r="B170" s="27">
        <v>257</v>
      </c>
      <c r="C170" s="27">
        <v>601</v>
      </c>
      <c r="D170" s="27">
        <v>638</v>
      </c>
      <c r="E170" s="27">
        <v>666</v>
      </c>
      <c r="F170" s="27">
        <v>668</v>
      </c>
      <c r="G170" s="27">
        <v>649</v>
      </c>
      <c r="H170" s="27">
        <v>867</v>
      </c>
      <c r="I170" s="27">
        <v>620</v>
      </c>
      <c r="J170" s="27">
        <v>1800</v>
      </c>
      <c r="K170" s="27">
        <v>2103</v>
      </c>
      <c r="L170" s="27">
        <v>1730</v>
      </c>
      <c r="M170" s="27">
        <v>1390</v>
      </c>
      <c r="N170" s="27">
        <v>647</v>
      </c>
      <c r="O170" s="27">
        <v>416</v>
      </c>
      <c r="P170" s="27">
        <v>508</v>
      </c>
      <c r="Q170" s="27">
        <v>669</v>
      </c>
      <c r="R170" s="27">
        <v>732</v>
      </c>
      <c r="S170" s="27">
        <v>1369</v>
      </c>
      <c r="T170" s="27">
        <v>987</v>
      </c>
      <c r="U170" s="27">
        <v>828</v>
      </c>
      <c r="V170" s="27">
        <v>1676</v>
      </c>
      <c r="W170" s="27">
        <v>1782</v>
      </c>
      <c r="X170" s="27">
        <v>1647</v>
      </c>
      <c r="Y170" s="27"/>
      <c r="Z170" s="19" t="s">
        <v>585</v>
      </c>
      <c r="AA170" s="27" t="b">
        <f t="shared" si="85"/>
        <v>1</v>
      </c>
      <c r="AB170"/>
      <c r="AC170" s="19" t="s">
        <v>585</v>
      </c>
      <c r="AD170" s="27">
        <v>58200</v>
      </c>
      <c r="AE170" s="27">
        <v>86800</v>
      </c>
      <c r="AF170" s="32">
        <v>67.099999999999994</v>
      </c>
      <c r="AG170" s="32">
        <v>2.7</v>
      </c>
      <c r="AH170" s="27">
        <v>60200</v>
      </c>
      <c r="AI170" s="27">
        <v>86400</v>
      </c>
      <c r="AJ170" s="32">
        <v>69.599999999999994</v>
      </c>
      <c r="AK170" s="32">
        <v>2.9</v>
      </c>
      <c r="AL170" s="27">
        <v>58500</v>
      </c>
      <c r="AM170" s="27">
        <v>86500</v>
      </c>
      <c r="AN170" s="32">
        <v>67.7</v>
      </c>
      <c r="AO170" s="32">
        <v>3</v>
      </c>
      <c r="AP170"/>
      <c r="AQ170"/>
      <c r="AR170"/>
      <c r="AS170"/>
      <c r="AT170" s="30">
        <f t="shared" si="86"/>
        <v>4.2691029900332224E-3</v>
      </c>
      <c r="AU170" s="30">
        <f t="shared" si="87"/>
        <v>9.9833887043189375E-3</v>
      </c>
      <c r="AV170" s="30">
        <f t="shared" si="88"/>
        <v>1.0598006644518272E-2</v>
      </c>
      <c r="AW170" s="30">
        <f t="shared" si="106"/>
        <v>1.1384615384615385E-2</v>
      </c>
      <c r="AX170" s="30">
        <f t="shared" si="107"/>
        <v>1.1418803418803419E-2</v>
      </c>
      <c r="AY170" s="30">
        <f t="shared" si="108"/>
        <v>1.1094017094017094E-2</v>
      </c>
      <c r="AZ170" s="30">
        <f t="shared" si="97"/>
        <v>1.482051282051282E-2</v>
      </c>
      <c r="BA170" s="30">
        <f t="shared" si="98"/>
        <v>1.0598290598290599E-2</v>
      </c>
      <c r="BB170" s="30">
        <f t="shared" si="99"/>
        <v>3.0769230769230771E-2</v>
      </c>
      <c r="BC170" s="30">
        <f t="shared" si="100"/>
        <v>3.594871794871795E-2</v>
      </c>
      <c r="BD170" s="30">
        <f t="shared" si="101"/>
        <v>2.9572649572649573E-2</v>
      </c>
      <c r="BE170" s="30">
        <f t="shared" si="102"/>
        <v>2.376068376068376E-2</v>
      </c>
      <c r="BF170" s="30">
        <f t="shared" si="103"/>
        <v>1.105982905982906E-2</v>
      </c>
      <c r="BG170" s="30">
        <f t="shared" si="104"/>
        <v>7.1111111111111115E-3</v>
      </c>
      <c r="BH170" s="30">
        <f t="shared" si="105"/>
        <v>8.6837606837606839E-3</v>
      </c>
      <c r="BI170" s="30">
        <f t="shared" si="89"/>
        <v>7.7341040462427747E-3</v>
      </c>
      <c r="BJ170" s="30">
        <f t="shared" si="90"/>
        <v>8.4624277456647398E-3</v>
      </c>
      <c r="BK170" s="30">
        <f t="shared" si="91"/>
        <v>1.5826589595375723E-2</v>
      </c>
      <c r="BL170" s="30">
        <f t="shared" si="92"/>
        <v>1.1410404624277457E-2</v>
      </c>
      <c r="BM170" s="30">
        <f t="shared" si="93"/>
        <v>9.5722543352601153E-3</v>
      </c>
      <c r="BN170" s="30">
        <f t="shared" si="94"/>
        <v>1.93757225433526E-2</v>
      </c>
      <c r="BO170" s="30">
        <f t="shared" si="95"/>
        <v>2.0601156069364163E-2</v>
      </c>
      <c r="BP170" s="30">
        <f t="shared" si="96"/>
        <v>1.9040462427745666E-2</v>
      </c>
    </row>
    <row r="171" spans="1:68" ht="15" x14ac:dyDescent="0.25">
      <c r="A171" s="19" t="s">
        <v>586</v>
      </c>
      <c r="B171" s="27">
        <v>572</v>
      </c>
      <c r="C171" s="27">
        <v>740</v>
      </c>
      <c r="D171" s="27">
        <v>607</v>
      </c>
      <c r="E171" s="27">
        <v>771</v>
      </c>
      <c r="F171" s="27">
        <v>1094</v>
      </c>
      <c r="G171" s="27">
        <v>1161</v>
      </c>
      <c r="H171" s="27">
        <v>788</v>
      </c>
      <c r="I171" s="27">
        <v>753</v>
      </c>
      <c r="J171" s="27">
        <v>783</v>
      </c>
      <c r="K171" s="27">
        <v>802</v>
      </c>
      <c r="L171" s="27">
        <v>655</v>
      </c>
      <c r="M171" s="27">
        <v>1015</v>
      </c>
      <c r="N171" s="27">
        <v>695</v>
      </c>
      <c r="O171" s="27">
        <v>731</v>
      </c>
      <c r="P171" s="27">
        <v>534</v>
      </c>
      <c r="Q171" s="27">
        <v>819</v>
      </c>
      <c r="R171" s="27">
        <v>914</v>
      </c>
      <c r="S171" s="27">
        <v>684</v>
      </c>
      <c r="T171" s="27">
        <v>735</v>
      </c>
      <c r="U171" s="27">
        <v>751</v>
      </c>
      <c r="V171" s="27">
        <v>762</v>
      </c>
      <c r="W171" s="27">
        <v>876</v>
      </c>
      <c r="X171" s="27">
        <v>810</v>
      </c>
      <c r="Y171" s="27"/>
      <c r="Z171" s="19" t="s">
        <v>586</v>
      </c>
      <c r="AA171" s="27" t="b">
        <f t="shared" si="85"/>
        <v>1</v>
      </c>
      <c r="AB171"/>
      <c r="AC171" s="19" t="s">
        <v>586</v>
      </c>
      <c r="AD171" s="27">
        <v>60800</v>
      </c>
      <c r="AE171" s="27">
        <v>84100</v>
      </c>
      <c r="AF171" s="32">
        <v>72.3</v>
      </c>
      <c r="AG171" s="32">
        <v>2.8</v>
      </c>
      <c r="AH171" s="27">
        <v>63400</v>
      </c>
      <c r="AI171" s="27">
        <v>84300</v>
      </c>
      <c r="AJ171" s="32">
        <v>75.2</v>
      </c>
      <c r="AK171" s="32">
        <v>2.7</v>
      </c>
      <c r="AL171" s="27">
        <v>65100</v>
      </c>
      <c r="AM171" s="27">
        <v>84200</v>
      </c>
      <c r="AN171" s="32">
        <v>77.3</v>
      </c>
      <c r="AO171" s="32">
        <v>2.7</v>
      </c>
      <c r="AP171"/>
      <c r="AQ171"/>
      <c r="AR171"/>
      <c r="AS171"/>
      <c r="AT171" s="30">
        <f t="shared" si="86"/>
        <v>9.0220820189274454E-3</v>
      </c>
      <c r="AU171" s="30">
        <f t="shared" si="87"/>
        <v>1.167192429022082E-2</v>
      </c>
      <c r="AV171" s="30">
        <f t="shared" si="88"/>
        <v>9.5741324921135643E-3</v>
      </c>
      <c r="AW171" s="30">
        <f t="shared" si="106"/>
        <v>1.1843317972350231E-2</v>
      </c>
      <c r="AX171" s="30">
        <f t="shared" si="107"/>
        <v>1.6804915514592934E-2</v>
      </c>
      <c r="AY171" s="30">
        <f t="shared" si="108"/>
        <v>1.783410138248848E-2</v>
      </c>
      <c r="AZ171" s="30">
        <f t="shared" si="97"/>
        <v>1.2104454685099847E-2</v>
      </c>
      <c r="BA171" s="30">
        <f t="shared" si="98"/>
        <v>1.1566820276497696E-2</v>
      </c>
      <c r="BB171" s="30">
        <f t="shared" si="99"/>
        <v>1.2027649769585253E-2</v>
      </c>
      <c r="BC171" s="30">
        <f t="shared" si="100"/>
        <v>1.2319508448540706E-2</v>
      </c>
      <c r="BD171" s="30">
        <f t="shared" si="101"/>
        <v>1.0061443932411674E-2</v>
      </c>
      <c r="BE171" s="30">
        <f t="shared" si="102"/>
        <v>1.5591397849462365E-2</v>
      </c>
      <c r="BF171" s="30">
        <f t="shared" si="103"/>
        <v>1.0675883256528417E-2</v>
      </c>
      <c r="BG171" s="30">
        <f t="shared" si="104"/>
        <v>1.1228878648233487E-2</v>
      </c>
      <c r="BH171" s="30">
        <f t="shared" si="105"/>
        <v>8.2027649769585258E-3</v>
      </c>
      <c r="BI171" s="30">
        <f t="shared" si="89"/>
        <v>9.7268408551068886E-3</v>
      </c>
      <c r="BJ171" s="30">
        <f t="shared" si="90"/>
        <v>1.0855106888361046E-2</v>
      </c>
      <c r="BK171" s="30">
        <f t="shared" si="91"/>
        <v>8.1235154394299295E-3</v>
      </c>
      <c r="BL171" s="30">
        <f t="shared" si="92"/>
        <v>8.729216152019003E-3</v>
      </c>
      <c r="BM171" s="30">
        <f t="shared" si="93"/>
        <v>8.9192399049881233E-3</v>
      </c>
      <c r="BN171" s="30">
        <f t="shared" si="94"/>
        <v>9.0498812351543952E-3</v>
      </c>
      <c r="BO171" s="30">
        <f t="shared" si="95"/>
        <v>1.0403800475059382E-2</v>
      </c>
      <c r="BP171" s="30">
        <f t="shared" si="96"/>
        <v>9.6199524940617578E-3</v>
      </c>
    </row>
    <row r="172" spans="1:68" ht="15" x14ac:dyDescent="0.25">
      <c r="A172" s="19" t="s">
        <v>587</v>
      </c>
      <c r="B172" s="27">
        <v>231</v>
      </c>
      <c r="C172" s="27">
        <v>369</v>
      </c>
      <c r="D172" s="27">
        <v>340</v>
      </c>
      <c r="E172" s="27">
        <v>528</v>
      </c>
      <c r="F172" s="27">
        <v>339</v>
      </c>
      <c r="G172" s="27">
        <v>299</v>
      </c>
      <c r="H172" s="27">
        <v>333</v>
      </c>
      <c r="I172" s="27">
        <v>351</v>
      </c>
      <c r="J172" s="27">
        <v>335</v>
      </c>
      <c r="K172" s="27">
        <v>497</v>
      </c>
      <c r="L172" s="27">
        <v>458</v>
      </c>
      <c r="M172" s="27">
        <v>271</v>
      </c>
      <c r="N172" s="27">
        <v>328</v>
      </c>
      <c r="O172" s="27">
        <v>384</v>
      </c>
      <c r="P172" s="27">
        <v>439</v>
      </c>
      <c r="Q172" s="27">
        <v>384</v>
      </c>
      <c r="R172" s="27">
        <v>556</v>
      </c>
      <c r="S172" s="27">
        <v>396</v>
      </c>
      <c r="T172" s="27">
        <v>573</v>
      </c>
      <c r="U172" s="27">
        <v>505</v>
      </c>
      <c r="V172" s="27">
        <v>569</v>
      </c>
      <c r="W172" s="27">
        <v>659</v>
      </c>
      <c r="X172" s="27">
        <v>435</v>
      </c>
      <c r="Y172" s="27"/>
      <c r="Z172" s="19" t="s">
        <v>587</v>
      </c>
      <c r="AA172" s="27" t="b">
        <f t="shared" si="85"/>
        <v>1</v>
      </c>
      <c r="AB172"/>
      <c r="AC172" s="19" t="s">
        <v>587</v>
      </c>
      <c r="AD172" s="27">
        <v>58800</v>
      </c>
      <c r="AE172" s="27">
        <v>77400</v>
      </c>
      <c r="AF172" s="32">
        <v>76</v>
      </c>
      <c r="AG172" s="32">
        <v>2.6</v>
      </c>
      <c r="AH172" s="27">
        <v>59100</v>
      </c>
      <c r="AI172" s="27">
        <v>78000</v>
      </c>
      <c r="AJ172" s="32">
        <v>75.8</v>
      </c>
      <c r="AK172" s="32">
        <v>2.6</v>
      </c>
      <c r="AL172" s="27">
        <v>58400</v>
      </c>
      <c r="AM172" s="27">
        <v>77300</v>
      </c>
      <c r="AN172" s="32">
        <v>75.5</v>
      </c>
      <c r="AO172" s="32">
        <v>2.7</v>
      </c>
      <c r="AP172"/>
      <c r="AQ172"/>
      <c r="AR172"/>
      <c r="AS172"/>
      <c r="AT172" s="30">
        <f t="shared" si="86"/>
        <v>3.9086294416243658E-3</v>
      </c>
      <c r="AU172" s="30">
        <f t="shared" si="87"/>
        <v>6.2436548223350251E-3</v>
      </c>
      <c r="AV172" s="30">
        <f t="shared" si="88"/>
        <v>5.7529610829103218E-3</v>
      </c>
      <c r="AW172" s="30">
        <f t="shared" si="106"/>
        <v>9.0410958904109592E-3</v>
      </c>
      <c r="AX172" s="30">
        <f t="shared" si="107"/>
        <v>5.8047945205479453E-3</v>
      </c>
      <c r="AY172" s="30">
        <f t="shared" si="108"/>
        <v>5.1198630136986304E-3</v>
      </c>
      <c r="AZ172" s="30">
        <f t="shared" si="97"/>
        <v>5.7020547945205481E-3</v>
      </c>
      <c r="BA172" s="30">
        <f t="shared" si="98"/>
        <v>6.0102739726027397E-3</v>
      </c>
      <c r="BB172" s="30">
        <f t="shared" si="99"/>
        <v>5.7363013698630136E-3</v>
      </c>
      <c r="BC172" s="30">
        <f t="shared" si="100"/>
        <v>8.5102739726027402E-3</v>
      </c>
      <c r="BD172" s="30">
        <f t="shared" si="101"/>
        <v>7.8424657534246576E-3</v>
      </c>
      <c r="BE172" s="30">
        <f t="shared" si="102"/>
        <v>4.64041095890411E-3</v>
      </c>
      <c r="BF172" s="30">
        <f t="shared" si="103"/>
        <v>5.6164383561643832E-3</v>
      </c>
      <c r="BG172" s="30">
        <f t="shared" si="104"/>
        <v>6.5753424657534251E-3</v>
      </c>
      <c r="BH172" s="30">
        <f t="shared" si="105"/>
        <v>7.5171232876712329E-3</v>
      </c>
      <c r="BI172" s="30">
        <f t="shared" si="89"/>
        <v>4.9676584734799486E-3</v>
      </c>
      <c r="BJ172" s="30">
        <f t="shared" si="90"/>
        <v>7.192755498059508E-3</v>
      </c>
      <c r="BK172" s="30">
        <f t="shared" si="91"/>
        <v>5.1228978007761966E-3</v>
      </c>
      <c r="BL172" s="30">
        <f t="shared" si="92"/>
        <v>7.4126778783958607E-3</v>
      </c>
      <c r="BM172" s="30">
        <f t="shared" si="93"/>
        <v>6.5329883570504526E-3</v>
      </c>
      <c r="BN172" s="30">
        <f t="shared" si="94"/>
        <v>7.3609314359637775E-3</v>
      </c>
      <c r="BO172" s="30">
        <f t="shared" si="95"/>
        <v>8.5252263906856404E-3</v>
      </c>
      <c r="BP172" s="30">
        <f t="shared" si="96"/>
        <v>5.6274256144890041E-3</v>
      </c>
    </row>
    <row r="173" spans="1:68" ht="15" x14ac:dyDescent="0.25">
      <c r="A173" s="19" t="s">
        <v>588</v>
      </c>
      <c r="B173" s="27">
        <v>1596</v>
      </c>
      <c r="C173" s="27">
        <v>2414</v>
      </c>
      <c r="D173" s="27">
        <v>3522</v>
      </c>
      <c r="E173" s="27">
        <v>2038</v>
      </c>
      <c r="F173" s="27">
        <v>1889</v>
      </c>
      <c r="G173" s="27">
        <v>2278</v>
      </c>
      <c r="H173" s="27">
        <v>2414</v>
      </c>
      <c r="I173" s="27">
        <v>2387</v>
      </c>
      <c r="J173" s="27">
        <v>2046</v>
      </c>
      <c r="K173" s="27">
        <v>3234</v>
      </c>
      <c r="L173" s="27">
        <v>2457</v>
      </c>
      <c r="M173" s="27">
        <v>2482</v>
      </c>
      <c r="N173" s="27">
        <v>1676</v>
      </c>
      <c r="O173" s="27">
        <v>2569</v>
      </c>
      <c r="P173" s="27">
        <v>2602</v>
      </c>
      <c r="Q173" s="27">
        <v>2144</v>
      </c>
      <c r="R173" s="27">
        <v>2172</v>
      </c>
      <c r="S173" s="27">
        <v>2282</v>
      </c>
      <c r="T173" s="27">
        <v>2383</v>
      </c>
      <c r="U173" s="27">
        <v>2472</v>
      </c>
      <c r="V173" s="27">
        <v>3484</v>
      </c>
      <c r="W173" s="27">
        <v>3033</v>
      </c>
      <c r="X173" s="27">
        <v>2987</v>
      </c>
      <c r="Y173" s="27"/>
      <c r="Z173" s="19" t="s">
        <v>588</v>
      </c>
      <c r="AA173" s="27" t="b">
        <f t="shared" si="85"/>
        <v>1</v>
      </c>
      <c r="AB173"/>
      <c r="AC173" s="19" t="s">
        <v>588</v>
      </c>
      <c r="AD173" s="27">
        <v>171200</v>
      </c>
      <c r="AE173" s="27">
        <v>230700</v>
      </c>
      <c r="AF173" s="32">
        <v>74.2</v>
      </c>
      <c r="AG173" s="32">
        <v>2.8</v>
      </c>
      <c r="AH173" s="27">
        <v>167300</v>
      </c>
      <c r="AI173" s="27">
        <v>233800</v>
      </c>
      <c r="AJ173" s="32">
        <v>71.599999999999994</v>
      </c>
      <c r="AK173" s="32">
        <v>2.9</v>
      </c>
      <c r="AL173" s="27">
        <v>171800</v>
      </c>
      <c r="AM173" s="27">
        <v>238100</v>
      </c>
      <c r="AN173" s="32">
        <v>72.099999999999994</v>
      </c>
      <c r="AO173" s="32">
        <v>2.6</v>
      </c>
      <c r="AP173"/>
      <c r="AQ173"/>
      <c r="AR173"/>
      <c r="AS173"/>
      <c r="AT173" s="30">
        <f t="shared" si="86"/>
        <v>9.5397489539748945E-3</v>
      </c>
      <c r="AU173" s="30">
        <f t="shared" si="87"/>
        <v>1.442916915720263E-2</v>
      </c>
      <c r="AV173" s="30">
        <f t="shared" si="88"/>
        <v>2.1052002390914523E-2</v>
      </c>
      <c r="AW173" s="30">
        <f t="shared" si="106"/>
        <v>1.1862630966239815E-2</v>
      </c>
      <c r="AX173" s="30">
        <f t="shared" si="107"/>
        <v>1.0995343422584401E-2</v>
      </c>
      <c r="AY173" s="30">
        <f t="shared" si="108"/>
        <v>1.3259604190919674E-2</v>
      </c>
      <c r="AZ173" s="30">
        <f t="shared" si="97"/>
        <v>1.4051222351571595E-2</v>
      </c>
      <c r="BA173" s="30">
        <f t="shared" si="98"/>
        <v>1.3894062863795111E-2</v>
      </c>
      <c r="BB173" s="30">
        <f t="shared" si="99"/>
        <v>1.1909196740395809E-2</v>
      </c>
      <c r="BC173" s="30">
        <f t="shared" si="100"/>
        <v>1.8824214202561116E-2</v>
      </c>
      <c r="BD173" s="30">
        <f t="shared" si="101"/>
        <v>1.4301513387660069E-2</v>
      </c>
      <c r="BE173" s="30">
        <f t="shared" si="102"/>
        <v>1.4447031431897555E-2</v>
      </c>
      <c r="BF173" s="30">
        <f t="shared" si="103"/>
        <v>9.7555296856810247E-3</v>
      </c>
      <c r="BG173" s="30">
        <f t="shared" si="104"/>
        <v>1.4953434225844005E-2</v>
      </c>
      <c r="BH173" s="30">
        <f t="shared" si="105"/>
        <v>1.5145518044237485E-2</v>
      </c>
      <c r="BI173" s="30">
        <f t="shared" si="89"/>
        <v>9.004619907601848E-3</v>
      </c>
      <c r="BJ173" s="30">
        <f t="shared" si="90"/>
        <v>9.1222175556488865E-3</v>
      </c>
      <c r="BK173" s="30">
        <f t="shared" si="91"/>
        <v>9.5842083158336842E-3</v>
      </c>
      <c r="BL173" s="30">
        <f t="shared" si="92"/>
        <v>1.000839983200336E-2</v>
      </c>
      <c r="BM173" s="30">
        <f t="shared" si="93"/>
        <v>1.0382192356152876E-2</v>
      </c>
      <c r="BN173" s="30">
        <f t="shared" si="94"/>
        <v>1.4632507349853004E-2</v>
      </c>
      <c r="BO173" s="30">
        <f t="shared" si="95"/>
        <v>1.2738345233095338E-2</v>
      </c>
      <c r="BP173" s="30">
        <f t="shared" si="96"/>
        <v>1.254514909701806E-2</v>
      </c>
    </row>
    <row r="174" spans="1:68" ht="15" x14ac:dyDescent="0.25">
      <c r="A174" s="19" t="s">
        <v>589</v>
      </c>
      <c r="B174" s="27">
        <v>571</v>
      </c>
      <c r="C174" s="27">
        <v>806</v>
      </c>
      <c r="D174" s="27">
        <v>677</v>
      </c>
      <c r="E174" s="27">
        <v>720</v>
      </c>
      <c r="F174" s="27">
        <v>531</v>
      </c>
      <c r="G174" s="27">
        <v>776</v>
      </c>
      <c r="H174" s="27">
        <v>887</v>
      </c>
      <c r="I174" s="27">
        <v>848</v>
      </c>
      <c r="J174" s="27">
        <v>898</v>
      </c>
      <c r="K174" s="27">
        <v>1214</v>
      </c>
      <c r="L174" s="27">
        <v>1076</v>
      </c>
      <c r="M174" s="27">
        <v>658</v>
      </c>
      <c r="N174" s="27">
        <v>428</v>
      </c>
      <c r="O174" s="27">
        <v>720</v>
      </c>
      <c r="P174" s="27">
        <v>636</v>
      </c>
      <c r="Q174" s="27">
        <v>788</v>
      </c>
      <c r="R174" s="27">
        <v>1037</v>
      </c>
      <c r="S174" s="27">
        <v>628</v>
      </c>
      <c r="T174" s="27">
        <v>759</v>
      </c>
      <c r="U174" s="27">
        <v>781</v>
      </c>
      <c r="V174" s="27">
        <v>1028</v>
      </c>
      <c r="W174" s="27">
        <v>1218</v>
      </c>
      <c r="X174" s="27">
        <v>1053</v>
      </c>
      <c r="Y174" s="27"/>
      <c r="Z174" s="19" t="s">
        <v>589</v>
      </c>
      <c r="AA174" s="27" t="b">
        <f t="shared" si="85"/>
        <v>1</v>
      </c>
      <c r="AB174"/>
      <c r="AC174" s="19" t="s">
        <v>589</v>
      </c>
      <c r="AD174" s="27">
        <v>103800</v>
      </c>
      <c r="AE174" s="27">
        <v>149300</v>
      </c>
      <c r="AF174" s="32">
        <v>69.5</v>
      </c>
      <c r="AG174" s="32">
        <v>2.8</v>
      </c>
      <c r="AH174" s="27">
        <v>105100</v>
      </c>
      <c r="AI174" s="27">
        <v>149100</v>
      </c>
      <c r="AJ174" s="32">
        <v>70.5</v>
      </c>
      <c r="AK174" s="32">
        <v>2.8</v>
      </c>
      <c r="AL174" s="27">
        <v>105200</v>
      </c>
      <c r="AM174" s="27">
        <v>148400</v>
      </c>
      <c r="AN174" s="32">
        <v>70.900000000000006</v>
      </c>
      <c r="AO174" s="32">
        <v>2.8</v>
      </c>
      <c r="AP174"/>
      <c r="AQ174"/>
      <c r="AR174"/>
      <c r="AS174"/>
      <c r="AT174" s="30">
        <f t="shared" si="86"/>
        <v>5.4329210275927686E-3</v>
      </c>
      <c r="AU174" s="30">
        <f t="shared" si="87"/>
        <v>7.6688867745004757E-3</v>
      </c>
      <c r="AV174" s="30">
        <f t="shared" si="88"/>
        <v>6.4414843006660319E-3</v>
      </c>
      <c r="AW174" s="30">
        <f t="shared" si="106"/>
        <v>6.8441064638783272E-3</v>
      </c>
      <c r="AX174" s="30">
        <f t="shared" si="107"/>
        <v>5.047528517110266E-3</v>
      </c>
      <c r="AY174" s="30">
        <f t="shared" si="108"/>
        <v>7.3764258555133076E-3</v>
      </c>
      <c r="AZ174" s="30">
        <f t="shared" si="97"/>
        <v>8.431558935361216E-3</v>
      </c>
      <c r="BA174" s="30">
        <f t="shared" si="98"/>
        <v>8.0608365019011405E-3</v>
      </c>
      <c r="BB174" s="30">
        <f t="shared" si="99"/>
        <v>8.5361216730038027E-3</v>
      </c>
      <c r="BC174" s="30">
        <f t="shared" si="100"/>
        <v>1.1539923954372623E-2</v>
      </c>
      <c r="BD174" s="30">
        <f t="shared" si="101"/>
        <v>1.0228136882129278E-2</v>
      </c>
      <c r="BE174" s="30">
        <f t="shared" si="102"/>
        <v>6.2547528517110269E-3</v>
      </c>
      <c r="BF174" s="30">
        <f t="shared" si="103"/>
        <v>4.0684410646387829E-3</v>
      </c>
      <c r="BG174" s="30">
        <f t="shared" si="104"/>
        <v>6.8441064638783272E-3</v>
      </c>
      <c r="BH174" s="30">
        <f t="shared" si="105"/>
        <v>6.0456273764258554E-3</v>
      </c>
      <c r="BI174" s="30">
        <f t="shared" si="89"/>
        <v>5.3099730458221021E-3</v>
      </c>
      <c r="BJ174" s="30">
        <f t="shared" si="90"/>
        <v>6.9878706199460921E-3</v>
      </c>
      <c r="BK174" s="30">
        <f t="shared" si="91"/>
        <v>4.2318059299191373E-3</v>
      </c>
      <c r="BL174" s="30">
        <f t="shared" si="92"/>
        <v>5.1145552560646901E-3</v>
      </c>
      <c r="BM174" s="30">
        <f t="shared" si="93"/>
        <v>5.262803234501348E-3</v>
      </c>
      <c r="BN174" s="30">
        <f t="shared" si="94"/>
        <v>6.9272237196765498E-3</v>
      </c>
      <c r="BO174" s="30">
        <f t="shared" si="95"/>
        <v>8.2075471698113203E-3</v>
      </c>
      <c r="BP174" s="30">
        <f t="shared" si="96"/>
        <v>7.0956873315363884E-3</v>
      </c>
    </row>
    <row r="175" spans="1:68" ht="15" x14ac:dyDescent="0.25">
      <c r="A175" s="19" t="s">
        <v>590</v>
      </c>
      <c r="B175" s="27">
        <v>236</v>
      </c>
      <c r="C175" s="27">
        <v>274</v>
      </c>
      <c r="D175" s="27">
        <v>287</v>
      </c>
      <c r="E175" s="27">
        <v>144</v>
      </c>
      <c r="F175" s="27">
        <v>213</v>
      </c>
      <c r="G175" s="27">
        <v>145</v>
      </c>
      <c r="H175" s="27">
        <v>304</v>
      </c>
      <c r="I175" s="27">
        <v>176</v>
      </c>
      <c r="J175" s="27">
        <v>225</v>
      </c>
      <c r="K175" s="27">
        <v>232</v>
      </c>
      <c r="L175" s="27">
        <v>227</v>
      </c>
      <c r="M175" s="27">
        <v>247</v>
      </c>
      <c r="N175" s="27">
        <v>155</v>
      </c>
      <c r="O175" s="27">
        <v>151</v>
      </c>
      <c r="P175" s="27">
        <v>234</v>
      </c>
      <c r="Q175" s="27">
        <v>249</v>
      </c>
      <c r="R175" s="27">
        <v>258</v>
      </c>
      <c r="S175" s="27">
        <v>259</v>
      </c>
      <c r="T175" s="27">
        <v>277</v>
      </c>
      <c r="U175" s="27">
        <v>412</v>
      </c>
      <c r="V175" s="27">
        <v>247</v>
      </c>
      <c r="W175" s="27">
        <v>314</v>
      </c>
      <c r="X175" s="27">
        <v>441</v>
      </c>
      <c r="Y175" s="27"/>
      <c r="Z175" s="19" t="s">
        <v>590</v>
      </c>
      <c r="AA175" s="27" t="b">
        <f t="shared" si="85"/>
        <v>1</v>
      </c>
      <c r="AB175"/>
      <c r="AC175" s="19" t="s">
        <v>590</v>
      </c>
      <c r="AD175" s="27">
        <v>25700</v>
      </c>
      <c r="AE175" s="27">
        <v>35100</v>
      </c>
      <c r="AF175" s="32">
        <v>73.3</v>
      </c>
      <c r="AG175" s="32">
        <v>3.5</v>
      </c>
      <c r="AH175" s="27">
        <v>25300</v>
      </c>
      <c r="AI175" s="27">
        <v>35100</v>
      </c>
      <c r="AJ175" s="32">
        <v>72</v>
      </c>
      <c r="AK175" s="32">
        <v>3.4</v>
      </c>
      <c r="AL175" s="27">
        <v>24900</v>
      </c>
      <c r="AM175" s="27">
        <v>35100</v>
      </c>
      <c r="AN175" s="32">
        <v>71</v>
      </c>
      <c r="AO175" s="32">
        <v>3.4</v>
      </c>
      <c r="AP175"/>
      <c r="AQ175"/>
      <c r="AR175"/>
      <c r="AS175"/>
      <c r="AT175" s="30">
        <f t="shared" si="86"/>
        <v>9.3280632411067189E-3</v>
      </c>
      <c r="AU175" s="30">
        <f t="shared" si="87"/>
        <v>1.08300395256917E-2</v>
      </c>
      <c r="AV175" s="30">
        <f t="shared" si="88"/>
        <v>1.1343873517786561E-2</v>
      </c>
      <c r="AW175" s="30">
        <f t="shared" si="106"/>
        <v>5.7831325301204821E-3</v>
      </c>
      <c r="AX175" s="30">
        <f t="shared" si="107"/>
        <v>8.5542168674698788E-3</v>
      </c>
      <c r="AY175" s="30">
        <f t="shared" si="108"/>
        <v>5.823293172690763E-3</v>
      </c>
      <c r="AZ175" s="30">
        <f t="shared" si="97"/>
        <v>1.2208835341365461E-2</v>
      </c>
      <c r="BA175" s="30">
        <f t="shared" si="98"/>
        <v>7.0682730923694783E-3</v>
      </c>
      <c r="BB175" s="30">
        <f t="shared" si="99"/>
        <v>9.0361445783132526E-3</v>
      </c>
      <c r="BC175" s="30">
        <f t="shared" si="100"/>
        <v>9.3172690763052204E-3</v>
      </c>
      <c r="BD175" s="30">
        <f t="shared" si="101"/>
        <v>9.1164658634538161E-3</v>
      </c>
      <c r="BE175" s="30">
        <f t="shared" si="102"/>
        <v>9.9196787148594385E-3</v>
      </c>
      <c r="BF175" s="30">
        <f t="shared" si="103"/>
        <v>6.2248995983935742E-3</v>
      </c>
      <c r="BG175" s="30">
        <f t="shared" si="104"/>
        <v>6.0642570281124498E-3</v>
      </c>
      <c r="BH175" s="30">
        <f t="shared" si="105"/>
        <v>9.3975903614457838E-3</v>
      </c>
      <c r="BI175" s="30">
        <f t="shared" si="89"/>
        <v>7.0940170940170938E-3</v>
      </c>
      <c r="BJ175" s="30">
        <f t="shared" si="90"/>
        <v>7.3504273504273509E-3</v>
      </c>
      <c r="BK175" s="30">
        <f t="shared" si="91"/>
        <v>7.3789173789173788E-3</v>
      </c>
      <c r="BL175" s="30">
        <f t="shared" si="92"/>
        <v>7.8917378917378912E-3</v>
      </c>
      <c r="BM175" s="30">
        <f t="shared" si="93"/>
        <v>1.1737891737891738E-2</v>
      </c>
      <c r="BN175" s="30">
        <f t="shared" si="94"/>
        <v>7.037037037037037E-3</v>
      </c>
      <c r="BO175" s="30">
        <f t="shared" si="95"/>
        <v>8.9458689458689466E-3</v>
      </c>
      <c r="BP175" s="30">
        <f t="shared" si="96"/>
        <v>1.2564102564102564E-2</v>
      </c>
    </row>
    <row r="176" spans="1:68" ht="15" x14ac:dyDescent="0.25">
      <c r="A176" s="19" t="s">
        <v>591</v>
      </c>
      <c r="B176" s="27">
        <v>509</v>
      </c>
      <c r="C176" s="27">
        <v>674</v>
      </c>
      <c r="D176" s="27">
        <v>668</v>
      </c>
      <c r="E176" s="27">
        <v>613</v>
      </c>
      <c r="F176" s="27">
        <v>477</v>
      </c>
      <c r="G176" s="27">
        <v>616</v>
      </c>
      <c r="H176" s="27">
        <v>738</v>
      </c>
      <c r="I176" s="27">
        <v>659</v>
      </c>
      <c r="J176" s="27">
        <v>722</v>
      </c>
      <c r="K176" s="27">
        <v>972</v>
      </c>
      <c r="L176" s="27">
        <v>673</v>
      </c>
      <c r="M176" s="27">
        <v>671</v>
      </c>
      <c r="N176" s="27">
        <v>502</v>
      </c>
      <c r="O176" s="27">
        <v>867</v>
      </c>
      <c r="P176" s="27">
        <v>575</v>
      </c>
      <c r="Q176" s="27">
        <v>674</v>
      </c>
      <c r="R176" s="27">
        <v>665</v>
      </c>
      <c r="S176" s="27">
        <v>890</v>
      </c>
      <c r="T176" s="27">
        <v>832</v>
      </c>
      <c r="U176" s="27">
        <v>674</v>
      </c>
      <c r="V176" s="27">
        <v>809</v>
      </c>
      <c r="W176" s="27">
        <v>984</v>
      </c>
      <c r="X176" s="27">
        <v>1017</v>
      </c>
      <c r="Y176" s="27"/>
      <c r="Z176" s="19" t="s">
        <v>591</v>
      </c>
      <c r="AA176" s="27" t="b">
        <f t="shared" si="85"/>
        <v>1</v>
      </c>
      <c r="AB176"/>
      <c r="AC176" s="19" t="s">
        <v>591</v>
      </c>
      <c r="AD176" s="27">
        <v>76800</v>
      </c>
      <c r="AE176" s="27">
        <v>110200</v>
      </c>
      <c r="AF176" s="32">
        <v>69.7</v>
      </c>
      <c r="AG176" s="32">
        <v>2.7</v>
      </c>
      <c r="AH176" s="27">
        <v>77100</v>
      </c>
      <c r="AI176" s="27">
        <v>108900</v>
      </c>
      <c r="AJ176" s="32">
        <v>70.8</v>
      </c>
      <c r="AK176" s="32">
        <v>2.8</v>
      </c>
      <c r="AL176" s="27">
        <v>76700</v>
      </c>
      <c r="AM176" s="27">
        <v>109100</v>
      </c>
      <c r="AN176" s="32">
        <v>70.3</v>
      </c>
      <c r="AO176" s="32">
        <v>2.8</v>
      </c>
      <c r="AP176"/>
      <c r="AQ176"/>
      <c r="AR176"/>
      <c r="AS176"/>
      <c r="AT176" s="30">
        <f t="shared" si="86"/>
        <v>6.6018158236057067E-3</v>
      </c>
      <c r="AU176" s="30">
        <f t="shared" si="87"/>
        <v>8.7418936446173809E-3</v>
      </c>
      <c r="AV176" s="30">
        <f t="shared" si="88"/>
        <v>8.6640726329442284E-3</v>
      </c>
      <c r="AW176" s="30">
        <f t="shared" si="106"/>
        <v>7.9921773142112122E-3</v>
      </c>
      <c r="AX176" s="30">
        <f t="shared" si="107"/>
        <v>6.2190352020860496E-3</v>
      </c>
      <c r="AY176" s="30">
        <f t="shared" si="108"/>
        <v>8.0312907431551502E-3</v>
      </c>
      <c r="AZ176" s="30">
        <f t="shared" si="97"/>
        <v>9.6219035202086047E-3</v>
      </c>
      <c r="BA176" s="30">
        <f t="shared" si="98"/>
        <v>8.5919165580182529E-3</v>
      </c>
      <c r="BB176" s="30">
        <f t="shared" si="99"/>
        <v>9.4132985658409388E-3</v>
      </c>
      <c r="BC176" s="30">
        <f t="shared" si="100"/>
        <v>1.2672750977835724E-2</v>
      </c>
      <c r="BD176" s="30">
        <f t="shared" si="101"/>
        <v>8.7744458930899601E-3</v>
      </c>
      <c r="BE176" s="30">
        <f t="shared" si="102"/>
        <v>8.7483702737940032E-3</v>
      </c>
      <c r="BF176" s="30">
        <f t="shared" si="103"/>
        <v>6.5449804432855278E-3</v>
      </c>
      <c r="BG176" s="30">
        <f t="shared" si="104"/>
        <v>1.1303780964797915E-2</v>
      </c>
      <c r="BH176" s="30">
        <f t="shared" si="105"/>
        <v>7.4967405475880053E-3</v>
      </c>
      <c r="BI176" s="30">
        <f t="shared" si="89"/>
        <v>6.1778185151237395E-3</v>
      </c>
      <c r="BJ176" s="30">
        <f t="shared" si="90"/>
        <v>6.0953253895508711E-3</v>
      </c>
      <c r="BK176" s="30">
        <f t="shared" si="91"/>
        <v>8.1576535288725941E-3</v>
      </c>
      <c r="BL176" s="30">
        <f t="shared" si="92"/>
        <v>7.6260311640696608E-3</v>
      </c>
      <c r="BM176" s="30">
        <f t="shared" si="93"/>
        <v>6.1778185151237395E-3</v>
      </c>
      <c r="BN176" s="30">
        <f t="shared" si="94"/>
        <v>7.4152153987167733E-3</v>
      </c>
      <c r="BO176" s="30">
        <f t="shared" si="95"/>
        <v>9.0192483959670028E-3</v>
      </c>
      <c r="BP176" s="30">
        <f t="shared" si="96"/>
        <v>9.3217231897341889E-3</v>
      </c>
    </row>
    <row r="177" spans="1:68" ht="15" x14ac:dyDescent="0.25">
      <c r="A177" s="19" t="s">
        <v>592</v>
      </c>
      <c r="B177" s="27">
        <v>202</v>
      </c>
      <c r="C177" s="27">
        <v>208</v>
      </c>
      <c r="D177" s="27">
        <v>231</v>
      </c>
      <c r="E177" s="27">
        <v>210</v>
      </c>
      <c r="F177" s="27">
        <v>159</v>
      </c>
      <c r="G177" s="27">
        <v>222</v>
      </c>
      <c r="H177" s="27">
        <v>209</v>
      </c>
      <c r="I177" s="27">
        <v>235</v>
      </c>
      <c r="J177" s="27">
        <v>206</v>
      </c>
      <c r="K177" s="27">
        <v>324</v>
      </c>
      <c r="L177" s="27">
        <v>232</v>
      </c>
      <c r="M177" s="27">
        <v>250</v>
      </c>
      <c r="N177" s="27">
        <v>180</v>
      </c>
      <c r="O177" s="27">
        <v>213</v>
      </c>
      <c r="P177" s="27">
        <v>211</v>
      </c>
      <c r="Q177" s="27">
        <v>211</v>
      </c>
      <c r="R177" s="27">
        <v>402</v>
      </c>
      <c r="S177" s="27">
        <v>297</v>
      </c>
      <c r="T177" s="27">
        <v>261</v>
      </c>
      <c r="U177" s="27">
        <v>352</v>
      </c>
      <c r="V177" s="27">
        <v>220</v>
      </c>
      <c r="W177" s="27">
        <v>281</v>
      </c>
      <c r="X177" s="27">
        <v>338</v>
      </c>
      <c r="Y177" s="27"/>
      <c r="Z177" s="19" t="s">
        <v>592</v>
      </c>
      <c r="AA177" s="27" t="b">
        <f t="shared" si="85"/>
        <v>1</v>
      </c>
      <c r="AB177"/>
      <c r="AC177" s="19" t="s">
        <v>592</v>
      </c>
      <c r="AD177" s="27">
        <v>29300</v>
      </c>
      <c r="AE177" s="27">
        <v>43000</v>
      </c>
      <c r="AF177" s="32">
        <v>68.3</v>
      </c>
      <c r="AG177" s="32">
        <v>3.4</v>
      </c>
      <c r="AH177" s="27">
        <v>30300</v>
      </c>
      <c r="AI177" s="27">
        <v>43600</v>
      </c>
      <c r="AJ177" s="32">
        <v>69.400000000000006</v>
      </c>
      <c r="AK177" s="32">
        <v>3.6</v>
      </c>
      <c r="AL177" s="27">
        <v>29800</v>
      </c>
      <c r="AM177" s="27">
        <v>43000</v>
      </c>
      <c r="AN177" s="32">
        <v>69.400000000000006</v>
      </c>
      <c r="AO177" s="32">
        <v>3.5</v>
      </c>
      <c r="AP177"/>
      <c r="AQ177"/>
      <c r="AR177"/>
      <c r="AS177"/>
      <c r="AT177" s="30">
        <f t="shared" si="86"/>
        <v>6.6666666666666671E-3</v>
      </c>
      <c r="AU177" s="30">
        <f t="shared" si="87"/>
        <v>6.8646864686468644E-3</v>
      </c>
      <c r="AV177" s="30">
        <f t="shared" si="88"/>
        <v>7.6237623762376236E-3</v>
      </c>
      <c r="AW177" s="30">
        <f t="shared" si="106"/>
        <v>7.046979865771812E-3</v>
      </c>
      <c r="AX177" s="30">
        <f t="shared" si="107"/>
        <v>5.3355704697986579E-3</v>
      </c>
      <c r="AY177" s="30">
        <f t="shared" si="108"/>
        <v>7.4496644295302013E-3</v>
      </c>
      <c r="AZ177" s="30">
        <f t="shared" si="97"/>
        <v>7.0134228187919466E-3</v>
      </c>
      <c r="BA177" s="30">
        <f t="shared" si="98"/>
        <v>7.8859060402684568E-3</v>
      </c>
      <c r="BB177" s="30">
        <f t="shared" si="99"/>
        <v>6.9127516778523489E-3</v>
      </c>
      <c r="BC177" s="30">
        <f t="shared" si="100"/>
        <v>1.087248322147651E-2</v>
      </c>
      <c r="BD177" s="30">
        <f t="shared" si="101"/>
        <v>7.785234899328859E-3</v>
      </c>
      <c r="BE177" s="30">
        <f t="shared" si="102"/>
        <v>8.389261744966443E-3</v>
      </c>
      <c r="BF177" s="30">
        <f t="shared" si="103"/>
        <v>6.0402684563758387E-3</v>
      </c>
      <c r="BG177" s="30">
        <f t="shared" si="104"/>
        <v>7.1476510067114097E-3</v>
      </c>
      <c r="BH177" s="30">
        <f t="shared" si="105"/>
        <v>7.0805369127516782E-3</v>
      </c>
      <c r="BI177" s="30">
        <f t="shared" si="89"/>
        <v>4.9069767441860465E-3</v>
      </c>
      <c r="BJ177" s="30">
        <f t="shared" si="90"/>
        <v>9.3488372093023259E-3</v>
      </c>
      <c r="BK177" s="30">
        <f t="shared" si="91"/>
        <v>6.9069767441860466E-3</v>
      </c>
      <c r="BL177" s="30">
        <f t="shared" si="92"/>
        <v>6.0697674418604651E-3</v>
      </c>
      <c r="BM177" s="30">
        <f t="shared" si="93"/>
        <v>8.1860465116279073E-3</v>
      </c>
      <c r="BN177" s="30">
        <f t="shared" si="94"/>
        <v>5.1162790697674414E-3</v>
      </c>
      <c r="BO177" s="30">
        <f t="shared" si="95"/>
        <v>6.5348837209302322E-3</v>
      </c>
      <c r="BP177" s="30">
        <f t="shared" si="96"/>
        <v>7.8604651162790702E-3</v>
      </c>
    </row>
    <row r="178" spans="1:68" ht="15" x14ac:dyDescent="0.25">
      <c r="A178" s="19" t="s">
        <v>593</v>
      </c>
      <c r="B178" s="27">
        <v>411</v>
      </c>
      <c r="C178" s="27">
        <v>374</v>
      </c>
      <c r="D178" s="27">
        <v>374</v>
      </c>
      <c r="E178" s="27">
        <v>453</v>
      </c>
      <c r="F178" s="27">
        <v>319</v>
      </c>
      <c r="G178" s="27">
        <v>458</v>
      </c>
      <c r="H178" s="27">
        <v>486</v>
      </c>
      <c r="I178" s="27">
        <v>622</v>
      </c>
      <c r="J178" s="27">
        <v>590</v>
      </c>
      <c r="K178" s="27">
        <v>636</v>
      </c>
      <c r="L178" s="27">
        <v>670</v>
      </c>
      <c r="M178" s="27">
        <v>403</v>
      </c>
      <c r="N178" s="27">
        <v>187</v>
      </c>
      <c r="O178" s="27">
        <v>505</v>
      </c>
      <c r="P178" s="27">
        <v>397</v>
      </c>
      <c r="Q178" s="27">
        <v>380</v>
      </c>
      <c r="R178" s="27">
        <v>499</v>
      </c>
      <c r="S178" s="27">
        <v>490</v>
      </c>
      <c r="T178" s="27">
        <v>546</v>
      </c>
      <c r="U178" s="27">
        <v>764</v>
      </c>
      <c r="V178" s="27">
        <v>851</v>
      </c>
      <c r="W178" s="27">
        <v>817</v>
      </c>
      <c r="X178" s="27">
        <v>549</v>
      </c>
      <c r="Y178" s="27"/>
      <c r="Z178" s="19" t="s">
        <v>593</v>
      </c>
      <c r="AA178" s="27" t="b">
        <f t="shared" si="85"/>
        <v>1</v>
      </c>
      <c r="AB178"/>
      <c r="AC178" s="19" t="s">
        <v>593</v>
      </c>
      <c r="AD178" s="27">
        <v>39900</v>
      </c>
      <c r="AE178" s="27">
        <v>57200</v>
      </c>
      <c r="AF178" s="32">
        <v>69.7</v>
      </c>
      <c r="AG178" s="32">
        <v>2.7</v>
      </c>
      <c r="AH178" s="27">
        <v>40600</v>
      </c>
      <c r="AI178" s="27">
        <v>57100</v>
      </c>
      <c r="AJ178" s="32">
        <v>71.099999999999994</v>
      </c>
      <c r="AK178" s="32">
        <v>2.7</v>
      </c>
      <c r="AL178" s="27">
        <v>42800</v>
      </c>
      <c r="AM178" s="27">
        <v>57300</v>
      </c>
      <c r="AN178" s="32">
        <v>74.7</v>
      </c>
      <c r="AO178" s="32">
        <v>2.6</v>
      </c>
      <c r="AP178"/>
      <c r="AQ178"/>
      <c r="AR178"/>
      <c r="AS178"/>
      <c r="AT178" s="30">
        <f t="shared" si="86"/>
        <v>1.0123152709359606E-2</v>
      </c>
      <c r="AU178" s="30">
        <f t="shared" si="87"/>
        <v>9.2118226600985224E-3</v>
      </c>
      <c r="AV178" s="30">
        <f t="shared" si="88"/>
        <v>9.2118226600985224E-3</v>
      </c>
      <c r="AW178" s="30">
        <f t="shared" si="106"/>
        <v>1.0584112149532711E-2</v>
      </c>
      <c r="AX178" s="30">
        <f t="shared" si="107"/>
        <v>7.4532710280373832E-3</v>
      </c>
      <c r="AY178" s="30">
        <f t="shared" si="108"/>
        <v>1.0700934579439252E-2</v>
      </c>
      <c r="AZ178" s="30">
        <f t="shared" si="97"/>
        <v>1.1355140186915889E-2</v>
      </c>
      <c r="BA178" s="30">
        <f t="shared" si="98"/>
        <v>1.4532710280373833E-2</v>
      </c>
      <c r="BB178" s="30">
        <f t="shared" si="99"/>
        <v>1.3785046728971963E-2</v>
      </c>
      <c r="BC178" s="30">
        <f t="shared" si="100"/>
        <v>1.4859813084112149E-2</v>
      </c>
      <c r="BD178" s="30">
        <f t="shared" si="101"/>
        <v>1.5654205607476636E-2</v>
      </c>
      <c r="BE178" s="30">
        <f t="shared" si="102"/>
        <v>9.4158878504672899E-3</v>
      </c>
      <c r="BF178" s="30">
        <f t="shared" si="103"/>
        <v>4.3691588785046732E-3</v>
      </c>
      <c r="BG178" s="30">
        <f t="shared" si="104"/>
        <v>1.1799065420560747E-2</v>
      </c>
      <c r="BH178" s="30">
        <f t="shared" si="105"/>
        <v>9.2757009345794394E-3</v>
      </c>
      <c r="BI178" s="30">
        <f t="shared" si="89"/>
        <v>6.6317626527050613E-3</v>
      </c>
      <c r="BJ178" s="30">
        <f t="shared" si="90"/>
        <v>8.7085514834205936E-3</v>
      </c>
      <c r="BK178" s="30">
        <f t="shared" si="91"/>
        <v>8.5514834205933678E-3</v>
      </c>
      <c r="BL178" s="30">
        <f t="shared" si="92"/>
        <v>9.5287958115183244E-3</v>
      </c>
      <c r="BM178" s="30">
        <f t="shared" si="93"/>
        <v>1.3333333333333334E-2</v>
      </c>
      <c r="BN178" s="30">
        <f t="shared" si="94"/>
        <v>1.4851657940663177E-2</v>
      </c>
      <c r="BO178" s="30">
        <f t="shared" si="95"/>
        <v>1.4258289703315882E-2</v>
      </c>
      <c r="BP178" s="30">
        <f t="shared" si="96"/>
        <v>9.5811518324607336E-3</v>
      </c>
    </row>
    <row r="179" spans="1:68" ht="15" x14ac:dyDescent="0.25">
      <c r="A179" s="19" t="s">
        <v>594</v>
      </c>
      <c r="B179" s="27">
        <v>305</v>
      </c>
      <c r="C179" s="27">
        <v>471</v>
      </c>
      <c r="D179" s="27">
        <v>435</v>
      </c>
      <c r="E179" s="27">
        <v>447</v>
      </c>
      <c r="F179" s="27">
        <v>534</v>
      </c>
      <c r="G179" s="27">
        <v>508</v>
      </c>
      <c r="H179" s="27">
        <v>666</v>
      </c>
      <c r="I179" s="27">
        <v>505</v>
      </c>
      <c r="J179" s="27">
        <v>697</v>
      </c>
      <c r="K179" s="27">
        <v>708</v>
      </c>
      <c r="L179" s="27">
        <v>652</v>
      </c>
      <c r="M179" s="27">
        <v>435</v>
      </c>
      <c r="N179" s="27">
        <v>415</v>
      </c>
      <c r="O179" s="27">
        <v>608</v>
      </c>
      <c r="P179" s="27">
        <v>348</v>
      </c>
      <c r="Q179" s="27">
        <v>439</v>
      </c>
      <c r="R179" s="27">
        <v>426</v>
      </c>
      <c r="S179" s="27">
        <v>515</v>
      </c>
      <c r="T179" s="27">
        <v>474</v>
      </c>
      <c r="U179" s="27">
        <v>635</v>
      </c>
      <c r="V179" s="27">
        <v>530</v>
      </c>
      <c r="W179" s="27">
        <v>1051</v>
      </c>
      <c r="X179" s="27">
        <v>781</v>
      </c>
      <c r="Y179" s="27"/>
      <c r="Z179" s="19" t="s">
        <v>594</v>
      </c>
      <c r="AA179" s="27" t="b">
        <f t="shared" si="85"/>
        <v>1</v>
      </c>
      <c r="AB179"/>
      <c r="AC179" s="19" t="s">
        <v>594</v>
      </c>
      <c r="AD179" s="27">
        <v>40500</v>
      </c>
      <c r="AE179" s="27">
        <v>53300</v>
      </c>
      <c r="AF179" s="32">
        <v>76</v>
      </c>
      <c r="AG179" s="32">
        <v>2.7</v>
      </c>
      <c r="AH179" s="27">
        <v>40200</v>
      </c>
      <c r="AI179" s="27">
        <v>53300</v>
      </c>
      <c r="AJ179" s="32">
        <v>75.400000000000006</v>
      </c>
      <c r="AK179" s="32">
        <v>2.6</v>
      </c>
      <c r="AL179" s="27">
        <v>41600</v>
      </c>
      <c r="AM179" s="27">
        <v>53300</v>
      </c>
      <c r="AN179" s="32">
        <v>78.099999999999994</v>
      </c>
      <c r="AO179" s="32">
        <v>2.6</v>
      </c>
      <c r="AP179"/>
      <c r="AQ179"/>
      <c r="AR179"/>
      <c r="AS179"/>
      <c r="AT179" s="30">
        <f t="shared" si="86"/>
        <v>7.5870646766169154E-3</v>
      </c>
      <c r="AU179" s="30">
        <f t="shared" si="87"/>
        <v>1.171641791044776E-2</v>
      </c>
      <c r="AV179" s="30">
        <f t="shared" si="88"/>
        <v>1.082089552238806E-2</v>
      </c>
      <c r="AW179" s="30">
        <f t="shared" si="106"/>
        <v>1.0745192307692308E-2</v>
      </c>
      <c r="AX179" s="30">
        <f t="shared" si="107"/>
        <v>1.2836538461538462E-2</v>
      </c>
      <c r="AY179" s="30">
        <f t="shared" si="108"/>
        <v>1.2211538461538461E-2</v>
      </c>
      <c r="AZ179" s="30">
        <f t="shared" si="97"/>
        <v>1.6009615384615386E-2</v>
      </c>
      <c r="BA179" s="30">
        <f t="shared" si="98"/>
        <v>1.2139423076923077E-2</v>
      </c>
      <c r="BB179" s="30">
        <f t="shared" si="99"/>
        <v>1.6754807692307694E-2</v>
      </c>
      <c r="BC179" s="30">
        <f t="shared" si="100"/>
        <v>1.7019230769230769E-2</v>
      </c>
      <c r="BD179" s="30">
        <f t="shared" si="101"/>
        <v>1.5673076923076922E-2</v>
      </c>
      <c r="BE179" s="30">
        <f t="shared" si="102"/>
        <v>1.0456730769230769E-2</v>
      </c>
      <c r="BF179" s="30">
        <f t="shared" si="103"/>
        <v>9.9759615384615377E-3</v>
      </c>
      <c r="BG179" s="30">
        <f t="shared" si="104"/>
        <v>1.4615384615384615E-2</v>
      </c>
      <c r="BH179" s="30">
        <f t="shared" si="105"/>
        <v>8.3653846153846148E-3</v>
      </c>
      <c r="BI179" s="30">
        <f t="shared" si="89"/>
        <v>8.2363977485928712E-3</v>
      </c>
      <c r="BJ179" s="30">
        <f t="shared" si="90"/>
        <v>7.9924953095684807E-3</v>
      </c>
      <c r="BK179" s="30">
        <f t="shared" si="91"/>
        <v>9.6622889305816133E-3</v>
      </c>
      <c r="BL179" s="30">
        <f t="shared" si="92"/>
        <v>8.8930581613508447E-3</v>
      </c>
      <c r="BM179" s="30">
        <f t="shared" si="93"/>
        <v>1.1913696060037523E-2</v>
      </c>
      <c r="BN179" s="30">
        <f t="shared" si="94"/>
        <v>9.9437148217636027E-3</v>
      </c>
      <c r="BO179" s="30">
        <f t="shared" si="95"/>
        <v>1.9718574108818013E-2</v>
      </c>
      <c r="BP179" s="30">
        <f t="shared" si="96"/>
        <v>1.4652908067542214E-2</v>
      </c>
    </row>
    <row r="180" spans="1:68" ht="15" x14ac:dyDescent="0.25">
      <c r="A180" s="19" t="s">
        <v>595</v>
      </c>
      <c r="B180" s="27">
        <v>664</v>
      </c>
      <c r="C180" s="27">
        <v>690</v>
      </c>
      <c r="D180" s="27">
        <v>719</v>
      </c>
      <c r="E180" s="27">
        <v>1160</v>
      </c>
      <c r="F180" s="27">
        <v>848</v>
      </c>
      <c r="G180" s="27">
        <v>979</v>
      </c>
      <c r="H180" s="27">
        <v>1058</v>
      </c>
      <c r="I180" s="27">
        <v>1004</v>
      </c>
      <c r="J180" s="27">
        <v>1197</v>
      </c>
      <c r="K180" s="27">
        <v>1371</v>
      </c>
      <c r="L180" s="27">
        <v>1503</v>
      </c>
      <c r="M180" s="27">
        <v>971</v>
      </c>
      <c r="N180" s="27">
        <v>573</v>
      </c>
      <c r="O180" s="27">
        <v>776</v>
      </c>
      <c r="P180" s="27">
        <v>1068</v>
      </c>
      <c r="Q180" s="27">
        <v>910</v>
      </c>
      <c r="R180" s="27">
        <v>947</v>
      </c>
      <c r="S180" s="27">
        <v>960</v>
      </c>
      <c r="T180" s="27">
        <v>1178</v>
      </c>
      <c r="U180" s="27">
        <v>1364</v>
      </c>
      <c r="V180" s="27">
        <v>1277</v>
      </c>
      <c r="W180" s="27">
        <v>1309</v>
      </c>
      <c r="X180" s="27">
        <v>1109</v>
      </c>
      <c r="Y180" s="27"/>
      <c r="Z180" s="19" t="s">
        <v>595</v>
      </c>
      <c r="AA180" s="27" t="b">
        <f t="shared" si="85"/>
        <v>1</v>
      </c>
      <c r="AB180"/>
      <c r="AC180" s="19" t="s">
        <v>595</v>
      </c>
      <c r="AD180" s="27">
        <v>65000</v>
      </c>
      <c r="AE180" s="27">
        <v>88100</v>
      </c>
      <c r="AF180" s="32">
        <v>73.7</v>
      </c>
      <c r="AG180" s="32">
        <v>2.7</v>
      </c>
      <c r="AH180" s="27">
        <v>65700</v>
      </c>
      <c r="AI180" s="27">
        <v>88600</v>
      </c>
      <c r="AJ180" s="32">
        <v>74.2</v>
      </c>
      <c r="AK180" s="32">
        <v>2.6</v>
      </c>
      <c r="AL180" s="27">
        <v>64200</v>
      </c>
      <c r="AM180" s="27">
        <v>88300</v>
      </c>
      <c r="AN180" s="32">
        <v>72.8</v>
      </c>
      <c r="AO180" s="32">
        <v>2.8</v>
      </c>
      <c r="AP180"/>
      <c r="AQ180"/>
      <c r="AR180"/>
      <c r="AS180"/>
      <c r="AT180" s="30">
        <f t="shared" si="86"/>
        <v>1.0106544901065448E-2</v>
      </c>
      <c r="AU180" s="30">
        <f t="shared" si="87"/>
        <v>1.0502283105022832E-2</v>
      </c>
      <c r="AV180" s="30">
        <f t="shared" si="88"/>
        <v>1.0943683409436834E-2</v>
      </c>
      <c r="AW180" s="30">
        <f t="shared" si="106"/>
        <v>1.8068535825545171E-2</v>
      </c>
      <c r="AX180" s="30">
        <f t="shared" si="107"/>
        <v>1.3208722741433022E-2</v>
      </c>
      <c r="AY180" s="30">
        <f t="shared" si="108"/>
        <v>1.5249221183800623E-2</v>
      </c>
      <c r="AZ180" s="30">
        <f t="shared" si="97"/>
        <v>1.64797507788162E-2</v>
      </c>
      <c r="BA180" s="30">
        <f t="shared" si="98"/>
        <v>1.5638629283489098E-2</v>
      </c>
      <c r="BB180" s="30">
        <f t="shared" si="99"/>
        <v>1.8644859813084114E-2</v>
      </c>
      <c r="BC180" s="30">
        <f t="shared" si="100"/>
        <v>2.1355140186915887E-2</v>
      </c>
      <c r="BD180" s="30">
        <f t="shared" si="101"/>
        <v>2.3411214953271028E-2</v>
      </c>
      <c r="BE180" s="30">
        <f t="shared" si="102"/>
        <v>1.5124610591900312E-2</v>
      </c>
      <c r="BF180" s="30">
        <f t="shared" si="103"/>
        <v>8.9252336448598125E-3</v>
      </c>
      <c r="BG180" s="30">
        <f t="shared" si="104"/>
        <v>1.2087227414330218E-2</v>
      </c>
      <c r="BH180" s="30">
        <f t="shared" si="105"/>
        <v>1.663551401869159E-2</v>
      </c>
      <c r="BI180" s="30">
        <f t="shared" si="89"/>
        <v>1.0305775764439411E-2</v>
      </c>
      <c r="BJ180" s="30">
        <f t="shared" si="90"/>
        <v>1.072480181200453E-2</v>
      </c>
      <c r="BK180" s="30">
        <f t="shared" si="91"/>
        <v>1.087202718006795E-2</v>
      </c>
      <c r="BL180" s="30">
        <f t="shared" si="92"/>
        <v>1.334088335220838E-2</v>
      </c>
      <c r="BM180" s="30">
        <f t="shared" si="93"/>
        <v>1.5447338618346546E-2</v>
      </c>
      <c r="BN180" s="30">
        <f t="shared" si="94"/>
        <v>1.4462061155152887E-2</v>
      </c>
      <c r="BO180" s="30">
        <f t="shared" si="95"/>
        <v>1.4824462061155152E-2</v>
      </c>
      <c r="BP180" s="30">
        <f t="shared" si="96"/>
        <v>1.2559456398640997E-2</v>
      </c>
    </row>
    <row r="181" spans="1:68" ht="15" x14ac:dyDescent="0.25">
      <c r="A181" s="19" t="s">
        <v>596</v>
      </c>
      <c r="B181" s="27">
        <v>742</v>
      </c>
      <c r="C181" s="27">
        <v>1548</v>
      </c>
      <c r="D181" s="27">
        <v>1756</v>
      </c>
      <c r="E181" s="27">
        <v>1641</v>
      </c>
      <c r="F181" s="27">
        <v>1773</v>
      </c>
      <c r="G181" s="27">
        <v>1885</v>
      </c>
      <c r="H181" s="27">
        <v>1705</v>
      </c>
      <c r="I181" s="27">
        <v>1594</v>
      </c>
      <c r="J181" s="27">
        <v>1849</v>
      </c>
      <c r="K181" s="27">
        <v>2020</v>
      </c>
      <c r="L181" s="27">
        <v>2689</v>
      </c>
      <c r="M181" s="27">
        <v>2337</v>
      </c>
      <c r="N181" s="27">
        <v>1270</v>
      </c>
      <c r="O181" s="27">
        <v>2165</v>
      </c>
      <c r="P181" s="27">
        <v>2327</v>
      </c>
      <c r="Q181" s="27">
        <v>2082</v>
      </c>
      <c r="R181" s="27">
        <v>1821</v>
      </c>
      <c r="S181" s="27">
        <v>2951</v>
      </c>
      <c r="T181" s="27">
        <v>2890</v>
      </c>
      <c r="U181" s="27">
        <v>2838</v>
      </c>
      <c r="V181" s="27">
        <v>3169</v>
      </c>
      <c r="W181" s="27">
        <v>2680</v>
      </c>
      <c r="X181" s="27">
        <v>3388</v>
      </c>
      <c r="Y181" s="27"/>
      <c r="Z181" s="19" t="s">
        <v>596</v>
      </c>
      <c r="AA181" s="27" t="b">
        <f t="shared" si="85"/>
        <v>1</v>
      </c>
      <c r="AB181"/>
      <c r="AC181" s="19" t="s">
        <v>596</v>
      </c>
      <c r="AD181" s="27">
        <v>119900</v>
      </c>
      <c r="AE181" s="27">
        <v>147700</v>
      </c>
      <c r="AF181" s="32">
        <v>81.2</v>
      </c>
      <c r="AG181" s="32">
        <v>2.5</v>
      </c>
      <c r="AH181" s="27">
        <v>123100</v>
      </c>
      <c r="AI181" s="27">
        <v>150500</v>
      </c>
      <c r="AJ181" s="32">
        <v>81.8</v>
      </c>
      <c r="AK181" s="32">
        <v>2.5</v>
      </c>
      <c r="AL181" s="27">
        <v>123000</v>
      </c>
      <c r="AM181" s="27">
        <v>150900</v>
      </c>
      <c r="AN181" s="32">
        <v>81.5</v>
      </c>
      <c r="AO181" s="32">
        <v>2.6</v>
      </c>
      <c r="AP181"/>
      <c r="AQ181"/>
      <c r="AR181"/>
      <c r="AS181"/>
      <c r="AT181" s="30">
        <f t="shared" si="86"/>
        <v>6.0276198212835096E-3</v>
      </c>
      <c r="AU181" s="30">
        <f t="shared" si="87"/>
        <v>1.2575142160844842E-2</v>
      </c>
      <c r="AV181" s="30">
        <f t="shared" si="88"/>
        <v>1.4264825345247766E-2</v>
      </c>
      <c r="AW181" s="30">
        <f t="shared" si="106"/>
        <v>1.3341463414634146E-2</v>
      </c>
      <c r="AX181" s="30">
        <f t="shared" si="107"/>
        <v>1.4414634146341464E-2</v>
      </c>
      <c r="AY181" s="30">
        <f t="shared" si="108"/>
        <v>1.5325203252032521E-2</v>
      </c>
      <c r="AZ181" s="30">
        <f t="shared" si="97"/>
        <v>1.386178861788618E-2</v>
      </c>
      <c r="BA181" s="30">
        <f t="shared" si="98"/>
        <v>1.2959349593495935E-2</v>
      </c>
      <c r="BB181" s="30">
        <f t="shared" si="99"/>
        <v>1.5032520325203252E-2</v>
      </c>
      <c r="BC181" s="30">
        <f t="shared" si="100"/>
        <v>1.6422764227642276E-2</v>
      </c>
      <c r="BD181" s="30">
        <f t="shared" si="101"/>
        <v>2.186178861788618E-2</v>
      </c>
      <c r="BE181" s="30">
        <f t="shared" si="102"/>
        <v>1.9E-2</v>
      </c>
      <c r="BF181" s="30">
        <f t="shared" si="103"/>
        <v>1.032520325203252E-2</v>
      </c>
      <c r="BG181" s="30">
        <f t="shared" si="104"/>
        <v>1.7601626016260162E-2</v>
      </c>
      <c r="BH181" s="30">
        <f t="shared" si="105"/>
        <v>1.8918699186991871E-2</v>
      </c>
      <c r="BI181" s="30">
        <f t="shared" si="89"/>
        <v>1.3797216699801192E-2</v>
      </c>
      <c r="BJ181" s="30">
        <f t="shared" si="90"/>
        <v>1.2067594433399602E-2</v>
      </c>
      <c r="BK181" s="30">
        <f t="shared" si="91"/>
        <v>1.9555997349237905E-2</v>
      </c>
      <c r="BL181" s="30">
        <f t="shared" si="92"/>
        <v>1.9151756129887343E-2</v>
      </c>
      <c r="BM181" s="30">
        <f t="shared" si="93"/>
        <v>1.8807157057654074E-2</v>
      </c>
      <c r="BN181" s="30">
        <f t="shared" si="94"/>
        <v>2.1000662690523527E-2</v>
      </c>
      <c r="BO181" s="30">
        <f t="shared" si="95"/>
        <v>1.7760106030483763E-2</v>
      </c>
      <c r="BP181" s="30">
        <f t="shared" si="96"/>
        <v>2.24519549370444E-2</v>
      </c>
    </row>
    <row r="182" spans="1:68" ht="15" x14ac:dyDescent="0.25">
      <c r="A182" s="19" t="s">
        <v>597</v>
      </c>
      <c r="B182" s="27">
        <v>332</v>
      </c>
      <c r="C182" s="27">
        <v>714</v>
      </c>
      <c r="D182" s="27">
        <v>497</v>
      </c>
      <c r="E182" s="27">
        <v>617</v>
      </c>
      <c r="F182" s="27">
        <v>641</v>
      </c>
      <c r="G182" s="27">
        <v>776</v>
      </c>
      <c r="H182" s="27">
        <v>967</v>
      </c>
      <c r="I182" s="27">
        <v>798</v>
      </c>
      <c r="J182" s="27">
        <v>833</v>
      </c>
      <c r="K182" s="27">
        <v>991</v>
      </c>
      <c r="L182" s="27">
        <v>853</v>
      </c>
      <c r="M182" s="27">
        <v>685</v>
      </c>
      <c r="N182" s="27">
        <v>408</v>
      </c>
      <c r="O182" s="27">
        <v>824</v>
      </c>
      <c r="P182" s="27">
        <v>694</v>
      </c>
      <c r="Q182" s="27">
        <v>827</v>
      </c>
      <c r="R182" s="27">
        <v>751</v>
      </c>
      <c r="S182" s="27">
        <v>1192</v>
      </c>
      <c r="T182" s="27">
        <v>1032</v>
      </c>
      <c r="U182" s="27">
        <v>921</v>
      </c>
      <c r="V182" s="27">
        <v>1376</v>
      </c>
      <c r="W182" s="27">
        <v>1126</v>
      </c>
      <c r="X182" s="27">
        <v>1399</v>
      </c>
      <c r="Y182" s="27"/>
      <c r="Z182" s="19" t="s">
        <v>597</v>
      </c>
      <c r="AA182" s="27" t="b">
        <f t="shared" si="85"/>
        <v>1</v>
      </c>
      <c r="AB182"/>
      <c r="AC182" s="19" t="s">
        <v>597</v>
      </c>
      <c r="AD182" s="27">
        <v>130000</v>
      </c>
      <c r="AE182" s="27">
        <v>156800</v>
      </c>
      <c r="AF182" s="32">
        <v>82.9</v>
      </c>
      <c r="AG182" s="32">
        <v>2.4</v>
      </c>
      <c r="AH182" s="27">
        <v>133200</v>
      </c>
      <c r="AI182" s="27">
        <v>158700</v>
      </c>
      <c r="AJ182" s="32">
        <v>84</v>
      </c>
      <c r="AK182" s="32">
        <v>2.4</v>
      </c>
      <c r="AL182" s="27">
        <v>131400</v>
      </c>
      <c r="AM182" s="27">
        <v>159500</v>
      </c>
      <c r="AN182" s="32">
        <v>82.4</v>
      </c>
      <c r="AO182" s="32">
        <v>2.6</v>
      </c>
      <c r="AP182"/>
      <c r="AQ182"/>
      <c r="AR182"/>
      <c r="AS182"/>
      <c r="AT182" s="30">
        <f t="shared" si="86"/>
        <v>2.4924924924924923E-3</v>
      </c>
      <c r="AU182" s="30">
        <f t="shared" si="87"/>
        <v>5.3603603603603603E-3</v>
      </c>
      <c r="AV182" s="30">
        <f t="shared" si="88"/>
        <v>3.7312312312312314E-3</v>
      </c>
      <c r="AW182" s="30">
        <f t="shared" si="106"/>
        <v>4.6955859969558603E-3</v>
      </c>
      <c r="AX182" s="30">
        <f t="shared" si="107"/>
        <v>4.8782343987823443E-3</v>
      </c>
      <c r="AY182" s="30">
        <f t="shared" si="108"/>
        <v>5.9056316590563162E-3</v>
      </c>
      <c r="AZ182" s="30">
        <f t="shared" si="97"/>
        <v>7.3592085235920854E-3</v>
      </c>
      <c r="BA182" s="30">
        <f t="shared" si="98"/>
        <v>6.0730593607305934E-3</v>
      </c>
      <c r="BB182" s="30">
        <f t="shared" si="99"/>
        <v>6.3394216133942161E-3</v>
      </c>
      <c r="BC182" s="30">
        <f t="shared" si="100"/>
        <v>7.5418569254185695E-3</v>
      </c>
      <c r="BD182" s="30">
        <f t="shared" si="101"/>
        <v>6.4916286149162864E-3</v>
      </c>
      <c r="BE182" s="30">
        <f t="shared" si="102"/>
        <v>5.2130898021308979E-3</v>
      </c>
      <c r="BF182" s="30">
        <f t="shared" si="103"/>
        <v>3.1050228310502285E-3</v>
      </c>
      <c r="BG182" s="30">
        <f t="shared" si="104"/>
        <v>6.2709284627092843E-3</v>
      </c>
      <c r="BH182" s="30">
        <f t="shared" si="105"/>
        <v>5.2815829528158297E-3</v>
      </c>
      <c r="BI182" s="30">
        <f t="shared" si="89"/>
        <v>5.1849529780564263E-3</v>
      </c>
      <c r="BJ182" s="30">
        <f t="shared" si="90"/>
        <v>4.70846394984326E-3</v>
      </c>
      <c r="BK182" s="30">
        <f t="shared" si="91"/>
        <v>7.4733542319749217E-3</v>
      </c>
      <c r="BL182" s="30">
        <f t="shared" si="92"/>
        <v>6.4702194357366769E-3</v>
      </c>
      <c r="BM182" s="30">
        <f t="shared" si="93"/>
        <v>5.7742946708463951E-3</v>
      </c>
      <c r="BN182" s="30">
        <f t="shared" si="94"/>
        <v>8.6269592476489031E-3</v>
      </c>
      <c r="BO182" s="30">
        <f t="shared" si="95"/>
        <v>7.0595611285266457E-3</v>
      </c>
      <c r="BP182" s="30">
        <f t="shared" si="96"/>
        <v>8.7711598746081504E-3</v>
      </c>
    </row>
    <row r="183" spans="1:68" ht="15" x14ac:dyDescent="0.25">
      <c r="A183" s="19" t="s">
        <v>598</v>
      </c>
      <c r="B183" s="27">
        <v>208</v>
      </c>
      <c r="C183" s="27">
        <v>469</v>
      </c>
      <c r="D183" s="27">
        <v>380</v>
      </c>
      <c r="E183" s="27">
        <v>431</v>
      </c>
      <c r="F183" s="27">
        <v>307</v>
      </c>
      <c r="G183" s="27">
        <v>476</v>
      </c>
      <c r="H183" s="27">
        <v>434</v>
      </c>
      <c r="I183" s="27">
        <v>429</v>
      </c>
      <c r="J183" s="27">
        <v>492</v>
      </c>
      <c r="K183" s="27">
        <v>698</v>
      </c>
      <c r="L183" s="27">
        <v>413</v>
      </c>
      <c r="M183" s="27">
        <v>350</v>
      </c>
      <c r="N183" s="27">
        <v>221</v>
      </c>
      <c r="O183" s="27">
        <v>549</v>
      </c>
      <c r="P183" s="27">
        <v>634</v>
      </c>
      <c r="Q183" s="27">
        <v>341</v>
      </c>
      <c r="R183" s="27">
        <v>372</v>
      </c>
      <c r="S183" s="27">
        <v>290</v>
      </c>
      <c r="T183" s="27">
        <v>377</v>
      </c>
      <c r="U183" s="27">
        <v>337</v>
      </c>
      <c r="V183" s="27">
        <v>478</v>
      </c>
      <c r="W183" s="27">
        <v>375</v>
      </c>
      <c r="X183" s="27">
        <v>463</v>
      </c>
      <c r="Y183" s="27"/>
      <c r="Z183" s="19" t="s">
        <v>598</v>
      </c>
      <c r="AA183" s="27" t="b">
        <f t="shared" si="85"/>
        <v>1</v>
      </c>
      <c r="AB183"/>
      <c r="AC183" s="19" t="s">
        <v>598</v>
      </c>
      <c r="AD183" s="27">
        <v>53500</v>
      </c>
      <c r="AE183" s="27">
        <v>67700</v>
      </c>
      <c r="AF183" s="32">
        <v>79</v>
      </c>
      <c r="AG183" s="32">
        <v>2.5</v>
      </c>
      <c r="AH183" s="27">
        <v>53600</v>
      </c>
      <c r="AI183" s="27">
        <v>67500</v>
      </c>
      <c r="AJ183" s="32">
        <v>79.400000000000006</v>
      </c>
      <c r="AK183" s="32">
        <v>2.7</v>
      </c>
      <c r="AL183" s="27">
        <v>52500</v>
      </c>
      <c r="AM183" s="27">
        <v>68000</v>
      </c>
      <c r="AN183" s="32">
        <v>77.2</v>
      </c>
      <c r="AO183" s="32">
        <v>2.9</v>
      </c>
      <c r="AP183"/>
      <c r="AQ183"/>
      <c r="AR183"/>
      <c r="AS183"/>
      <c r="AT183" s="30">
        <f t="shared" si="86"/>
        <v>3.880597014925373E-3</v>
      </c>
      <c r="AU183" s="30">
        <f t="shared" si="87"/>
        <v>8.7500000000000008E-3</v>
      </c>
      <c r="AV183" s="30">
        <f t="shared" si="88"/>
        <v>7.0895522388059705E-3</v>
      </c>
      <c r="AW183" s="30">
        <f t="shared" si="106"/>
        <v>8.2095238095238089E-3</v>
      </c>
      <c r="AX183" s="30">
        <f t="shared" si="107"/>
        <v>5.8476190476190477E-3</v>
      </c>
      <c r="AY183" s="30">
        <f t="shared" si="108"/>
        <v>9.0666666666666673E-3</v>
      </c>
      <c r="AZ183" s="30">
        <f t="shared" si="97"/>
        <v>8.266666666666667E-3</v>
      </c>
      <c r="BA183" s="30">
        <f t="shared" si="98"/>
        <v>8.1714285714285708E-3</v>
      </c>
      <c r="BB183" s="30">
        <f t="shared" si="99"/>
        <v>9.3714285714285722E-3</v>
      </c>
      <c r="BC183" s="30">
        <f t="shared" si="100"/>
        <v>1.3295238095238096E-2</v>
      </c>
      <c r="BD183" s="30">
        <f t="shared" si="101"/>
        <v>7.8666666666666659E-3</v>
      </c>
      <c r="BE183" s="30">
        <f t="shared" si="102"/>
        <v>6.6666666666666671E-3</v>
      </c>
      <c r="BF183" s="30">
        <f t="shared" si="103"/>
        <v>4.2095238095238097E-3</v>
      </c>
      <c r="BG183" s="30">
        <f t="shared" si="104"/>
        <v>1.0457142857142858E-2</v>
      </c>
      <c r="BH183" s="30">
        <f t="shared" si="105"/>
        <v>1.2076190476190476E-2</v>
      </c>
      <c r="BI183" s="30">
        <f t="shared" si="89"/>
        <v>5.0147058823529411E-3</v>
      </c>
      <c r="BJ183" s="30">
        <f t="shared" si="90"/>
        <v>5.4705882352941177E-3</v>
      </c>
      <c r="BK183" s="30">
        <f t="shared" si="91"/>
        <v>4.2647058823529413E-3</v>
      </c>
      <c r="BL183" s="30">
        <f t="shared" si="92"/>
        <v>5.5441176470588235E-3</v>
      </c>
      <c r="BM183" s="30">
        <f t="shared" si="93"/>
        <v>4.9558823529411763E-3</v>
      </c>
      <c r="BN183" s="30">
        <f t="shared" si="94"/>
        <v>7.0294117647058821E-3</v>
      </c>
      <c r="BO183" s="30">
        <f t="shared" si="95"/>
        <v>5.5147058823529415E-3</v>
      </c>
      <c r="BP183" s="30">
        <f t="shared" si="96"/>
        <v>6.8088235294117647E-3</v>
      </c>
    </row>
    <row r="184" spans="1:68" ht="15" x14ac:dyDescent="0.25">
      <c r="A184" s="19" t="s">
        <v>599</v>
      </c>
      <c r="B184" s="27">
        <v>123</v>
      </c>
      <c r="C184" s="27">
        <v>234</v>
      </c>
      <c r="D184" s="27">
        <v>377</v>
      </c>
      <c r="E184" s="27">
        <v>271</v>
      </c>
      <c r="F184" s="27">
        <v>211</v>
      </c>
      <c r="G184" s="27">
        <v>298</v>
      </c>
      <c r="H184" s="27">
        <v>302</v>
      </c>
      <c r="I184" s="27">
        <v>286</v>
      </c>
      <c r="J184" s="27">
        <v>356</v>
      </c>
      <c r="K184" s="27">
        <v>184</v>
      </c>
      <c r="L184" s="27">
        <v>211</v>
      </c>
      <c r="M184" s="27">
        <v>259</v>
      </c>
      <c r="N184" s="27">
        <v>172</v>
      </c>
      <c r="O184" s="27">
        <v>330</v>
      </c>
      <c r="P184" s="27">
        <v>342</v>
      </c>
      <c r="Q184" s="27">
        <v>371</v>
      </c>
      <c r="R184" s="27">
        <v>373</v>
      </c>
      <c r="S184" s="27">
        <v>463</v>
      </c>
      <c r="T184" s="27">
        <v>382</v>
      </c>
      <c r="U184" s="27">
        <v>316</v>
      </c>
      <c r="V184" s="27">
        <v>432</v>
      </c>
      <c r="W184" s="27">
        <v>399</v>
      </c>
      <c r="X184" s="27">
        <v>448</v>
      </c>
      <c r="Y184" s="27"/>
      <c r="Z184" s="19" t="s">
        <v>599</v>
      </c>
      <c r="AA184" s="27" t="b">
        <f t="shared" si="85"/>
        <v>1</v>
      </c>
      <c r="AB184"/>
      <c r="AC184" s="19" t="s">
        <v>599</v>
      </c>
      <c r="AD184" s="27">
        <v>41500</v>
      </c>
      <c r="AE184" s="27">
        <v>53200</v>
      </c>
      <c r="AF184" s="32">
        <v>78.099999999999994</v>
      </c>
      <c r="AG184" s="32">
        <v>2.6</v>
      </c>
      <c r="AH184" s="27">
        <v>40300</v>
      </c>
      <c r="AI184" s="27">
        <v>52200</v>
      </c>
      <c r="AJ184" s="32">
        <v>77.2</v>
      </c>
      <c r="AK184" s="32">
        <v>2.6</v>
      </c>
      <c r="AL184" s="27">
        <v>40700</v>
      </c>
      <c r="AM184" s="27">
        <v>52800</v>
      </c>
      <c r="AN184" s="32">
        <v>77.099999999999994</v>
      </c>
      <c r="AO184" s="32">
        <v>2.9</v>
      </c>
      <c r="AP184"/>
      <c r="AQ184"/>
      <c r="AR184"/>
      <c r="AS184"/>
      <c r="AT184" s="30">
        <f t="shared" si="86"/>
        <v>3.0521091811414394E-3</v>
      </c>
      <c r="AU184" s="30">
        <f t="shared" si="87"/>
        <v>5.8064516129032262E-3</v>
      </c>
      <c r="AV184" s="30">
        <f t="shared" si="88"/>
        <v>9.35483870967742E-3</v>
      </c>
      <c r="AW184" s="30">
        <f t="shared" si="106"/>
        <v>6.6584766584766586E-3</v>
      </c>
      <c r="AX184" s="30">
        <f t="shared" si="107"/>
        <v>5.184275184275184E-3</v>
      </c>
      <c r="AY184" s="30">
        <f t="shared" si="108"/>
        <v>7.321867321867322E-3</v>
      </c>
      <c r="AZ184" s="30">
        <f t="shared" si="97"/>
        <v>7.4201474201474205E-3</v>
      </c>
      <c r="BA184" s="30">
        <f t="shared" si="98"/>
        <v>7.0270270270270272E-3</v>
      </c>
      <c r="BB184" s="30">
        <f t="shared" si="99"/>
        <v>8.7469287469287473E-3</v>
      </c>
      <c r="BC184" s="30">
        <f t="shared" si="100"/>
        <v>4.5208845208845206E-3</v>
      </c>
      <c r="BD184" s="30">
        <f t="shared" si="101"/>
        <v>5.184275184275184E-3</v>
      </c>
      <c r="BE184" s="30">
        <f t="shared" si="102"/>
        <v>6.3636363636363638E-3</v>
      </c>
      <c r="BF184" s="30">
        <f t="shared" si="103"/>
        <v>4.2260442260442259E-3</v>
      </c>
      <c r="BG184" s="30">
        <f t="shared" si="104"/>
        <v>8.1081081081081086E-3</v>
      </c>
      <c r="BH184" s="30">
        <f t="shared" si="105"/>
        <v>8.4029484029484024E-3</v>
      </c>
      <c r="BI184" s="30">
        <f t="shared" si="89"/>
        <v>7.0265151515151517E-3</v>
      </c>
      <c r="BJ184" s="30">
        <f t="shared" si="90"/>
        <v>7.0643939393939398E-3</v>
      </c>
      <c r="BK184" s="30">
        <f t="shared" si="91"/>
        <v>8.7689393939393932E-3</v>
      </c>
      <c r="BL184" s="30">
        <f t="shared" si="92"/>
        <v>7.2348484848484846E-3</v>
      </c>
      <c r="BM184" s="30">
        <f t="shared" si="93"/>
        <v>5.9848484848484852E-3</v>
      </c>
      <c r="BN184" s="30">
        <f t="shared" si="94"/>
        <v>8.1818181818181825E-3</v>
      </c>
      <c r="BO184" s="30">
        <f t="shared" si="95"/>
        <v>7.5568181818181819E-3</v>
      </c>
      <c r="BP184" s="30">
        <f t="shared" si="96"/>
        <v>8.4848484848484857E-3</v>
      </c>
    </row>
    <row r="185" spans="1:68" ht="15" x14ac:dyDescent="0.25">
      <c r="A185" s="19" t="s">
        <v>600</v>
      </c>
      <c r="B185" s="27">
        <v>101</v>
      </c>
      <c r="C185" s="27">
        <v>229</v>
      </c>
      <c r="D185" s="27">
        <v>169</v>
      </c>
      <c r="E185" s="27">
        <v>190</v>
      </c>
      <c r="F185" s="27">
        <v>131</v>
      </c>
      <c r="G185" s="27">
        <v>140</v>
      </c>
      <c r="H185" s="27">
        <v>137</v>
      </c>
      <c r="I185" s="27">
        <v>199</v>
      </c>
      <c r="J185" s="27">
        <v>146</v>
      </c>
      <c r="K185" s="27">
        <v>150</v>
      </c>
      <c r="L185" s="27">
        <v>106</v>
      </c>
      <c r="M185" s="27">
        <v>189</v>
      </c>
      <c r="N185" s="27">
        <v>47</v>
      </c>
      <c r="O185" s="27">
        <v>182</v>
      </c>
      <c r="P185" s="27">
        <v>182</v>
      </c>
      <c r="Q185" s="27">
        <v>80</v>
      </c>
      <c r="R185" s="27">
        <v>118</v>
      </c>
      <c r="S185" s="27">
        <v>121</v>
      </c>
      <c r="T185" s="27">
        <v>178</v>
      </c>
      <c r="U185" s="27">
        <v>222</v>
      </c>
      <c r="V185" s="27">
        <v>198</v>
      </c>
      <c r="W185" s="27">
        <v>276</v>
      </c>
      <c r="X185" s="27">
        <v>1144</v>
      </c>
      <c r="Y185" s="27"/>
      <c r="Z185" s="19" t="s">
        <v>600</v>
      </c>
      <c r="AA185" s="27" t="b">
        <f t="shared" si="85"/>
        <v>1</v>
      </c>
      <c r="AB185"/>
      <c r="AC185" s="19" t="s">
        <v>600</v>
      </c>
      <c r="AD185" s="27">
        <v>24800</v>
      </c>
      <c r="AE185" s="27">
        <v>32200</v>
      </c>
      <c r="AF185" s="32">
        <v>77</v>
      </c>
      <c r="AG185" s="32">
        <v>4.5</v>
      </c>
      <c r="AH185" s="27">
        <v>25700</v>
      </c>
      <c r="AI185" s="27">
        <v>32800</v>
      </c>
      <c r="AJ185" s="32">
        <v>78.3</v>
      </c>
      <c r="AK185" s="32">
        <v>4.4000000000000004</v>
      </c>
      <c r="AL185" s="27">
        <v>24500</v>
      </c>
      <c r="AM185" s="27">
        <v>32900</v>
      </c>
      <c r="AN185" s="32">
        <v>74.3</v>
      </c>
      <c r="AO185" s="32">
        <v>5.2</v>
      </c>
      <c r="AP185"/>
      <c r="AQ185"/>
      <c r="AR185"/>
      <c r="AS185"/>
      <c r="AT185" s="30">
        <f t="shared" si="86"/>
        <v>3.929961089494163E-3</v>
      </c>
      <c r="AU185" s="30">
        <f t="shared" si="87"/>
        <v>8.9105058365758754E-3</v>
      </c>
      <c r="AV185" s="30">
        <f t="shared" si="88"/>
        <v>6.5758754863813234E-3</v>
      </c>
      <c r="AW185" s="30">
        <f t="shared" si="106"/>
        <v>7.7551020408163267E-3</v>
      </c>
      <c r="AX185" s="30">
        <f t="shared" si="107"/>
        <v>5.3469387755102037E-3</v>
      </c>
      <c r="AY185" s="30">
        <f t="shared" si="108"/>
        <v>5.7142857142857143E-3</v>
      </c>
      <c r="AZ185" s="30">
        <f t="shared" si="97"/>
        <v>5.5918367346938771E-3</v>
      </c>
      <c r="BA185" s="30">
        <f t="shared" si="98"/>
        <v>8.1224489795918373E-3</v>
      </c>
      <c r="BB185" s="30">
        <f t="shared" si="99"/>
        <v>5.9591836734693877E-3</v>
      </c>
      <c r="BC185" s="30">
        <f t="shared" si="100"/>
        <v>6.1224489795918364E-3</v>
      </c>
      <c r="BD185" s="30">
        <f t="shared" si="101"/>
        <v>4.3265306122448983E-3</v>
      </c>
      <c r="BE185" s="30">
        <f t="shared" si="102"/>
        <v>7.7142857142857143E-3</v>
      </c>
      <c r="BF185" s="30">
        <f t="shared" si="103"/>
        <v>1.9183673469387755E-3</v>
      </c>
      <c r="BG185" s="30">
        <f t="shared" si="104"/>
        <v>7.4285714285714285E-3</v>
      </c>
      <c r="BH185" s="30">
        <f t="shared" si="105"/>
        <v>7.4285714285714285E-3</v>
      </c>
      <c r="BI185" s="30">
        <f t="shared" si="89"/>
        <v>2.4316109422492403E-3</v>
      </c>
      <c r="BJ185" s="30">
        <f t="shared" si="90"/>
        <v>3.5866261398176291E-3</v>
      </c>
      <c r="BK185" s="30">
        <f t="shared" si="91"/>
        <v>3.6778115501519756E-3</v>
      </c>
      <c r="BL185" s="30">
        <f t="shared" si="92"/>
        <v>5.4103343465045596E-3</v>
      </c>
      <c r="BM185" s="30">
        <f t="shared" si="93"/>
        <v>6.747720364741641E-3</v>
      </c>
      <c r="BN185" s="30">
        <f t="shared" si="94"/>
        <v>6.018237082066869E-3</v>
      </c>
      <c r="BO185" s="30">
        <f t="shared" si="95"/>
        <v>8.389057750759878E-3</v>
      </c>
      <c r="BP185" s="30">
        <f t="shared" si="96"/>
        <v>3.4772036474164131E-2</v>
      </c>
    </row>
    <row r="186" spans="1:68" ht="15" x14ac:dyDescent="0.25">
      <c r="A186" s="19" t="s">
        <v>601</v>
      </c>
      <c r="B186" s="27">
        <v>298</v>
      </c>
      <c r="C186" s="27">
        <v>504</v>
      </c>
      <c r="D186" s="27">
        <v>547</v>
      </c>
      <c r="E186" s="27">
        <v>473</v>
      </c>
      <c r="F186" s="27">
        <v>451</v>
      </c>
      <c r="G186" s="27">
        <v>559</v>
      </c>
      <c r="H186" s="27">
        <v>563</v>
      </c>
      <c r="I186" s="27">
        <v>686</v>
      </c>
      <c r="J186" s="27">
        <v>673</v>
      </c>
      <c r="K186" s="27">
        <v>654</v>
      </c>
      <c r="L186" s="27">
        <v>442</v>
      </c>
      <c r="M186" s="27">
        <v>522</v>
      </c>
      <c r="N186" s="27">
        <v>357</v>
      </c>
      <c r="O186" s="27">
        <v>780</v>
      </c>
      <c r="P186" s="27">
        <v>451</v>
      </c>
      <c r="Q186" s="27">
        <v>493</v>
      </c>
      <c r="R186" s="27">
        <v>411</v>
      </c>
      <c r="S186" s="27">
        <v>460</v>
      </c>
      <c r="T186" s="27">
        <v>723</v>
      </c>
      <c r="U186" s="27">
        <v>544</v>
      </c>
      <c r="V186" s="27">
        <v>573</v>
      </c>
      <c r="W186" s="27">
        <v>661</v>
      </c>
      <c r="X186" s="27">
        <v>752</v>
      </c>
      <c r="Y186" s="27"/>
      <c r="Z186" s="19" t="s">
        <v>601</v>
      </c>
      <c r="AA186" s="27" t="b">
        <f t="shared" si="85"/>
        <v>1</v>
      </c>
      <c r="AB186"/>
      <c r="AC186" s="19" t="s">
        <v>601</v>
      </c>
      <c r="AD186" s="27">
        <v>70700</v>
      </c>
      <c r="AE186" s="27">
        <v>91200</v>
      </c>
      <c r="AF186" s="32">
        <v>77.599999999999994</v>
      </c>
      <c r="AG186" s="32">
        <v>2.6</v>
      </c>
      <c r="AH186" s="27">
        <v>67800</v>
      </c>
      <c r="AI186" s="27">
        <v>89800</v>
      </c>
      <c r="AJ186" s="32">
        <v>75.5</v>
      </c>
      <c r="AK186" s="32">
        <v>2.9</v>
      </c>
      <c r="AL186" s="27">
        <v>67500</v>
      </c>
      <c r="AM186" s="27">
        <v>89300</v>
      </c>
      <c r="AN186" s="32">
        <v>75.7</v>
      </c>
      <c r="AO186" s="32">
        <v>2.9</v>
      </c>
      <c r="AP186"/>
      <c r="AQ186"/>
      <c r="AR186"/>
      <c r="AS186"/>
      <c r="AT186" s="30">
        <f t="shared" si="86"/>
        <v>4.3952802359882009E-3</v>
      </c>
      <c r="AU186" s="30">
        <f t="shared" si="87"/>
        <v>7.4336283185840709E-3</v>
      </c>
      <c r="AV186" s="30">
        <f t="shared" si="88"/>
        <v>8.0678466076696161E-3</v>
      </c>
      <c r="AW186" s="30">
        <f t="shared" si="106"/>
        <v>7.0074074074074075E-3</v>
      </c>
      <c r="AX186" s="30">
        <f t="shared" si="107"/>
        <v>6.6814814814814818E-3</v>
      </c>
      <c r="AY186" s="30">
        <f t="shared" si="108"/>
        <v>8.2814814814814817E-3</v>
      </c>
      <c r="AZ186" s="30">
        <f t="shared" si="97"/>
        <v>8.3407407407407406E-3</v>
      </c>
      <c r="BA186" s="30">
        <f t="shared" si="98"/>
        <v>1.0162962962962962E-2</v>
      </c>
      <c r="BB186" s="30">
        <f t="shared" si="99"/>
        <v>9.9703703703703708E-3</v>
      </c>
      <c r="BC186" s="30">
        <f t="shared" si="100"/>
        <v>9.6888888888888892E-3</v>
      </c>
      <c r="BD186" s="30">
        <f t="shared" si="101"/>
        <v>6.5481481481481484E-3</v>
      </c>
      <c r="BE186" s="30">
        <f t="shared" si="102"/>
        <v>7.7333333333333334E-3</v>
      </c>
      <c r="BF186" s="30">
        <f t="shared" si="103"/>
        <v>5.288888888888889E-3</v>
      </c>
      <c r="BG186" s="30">
        <f t="shared" si="104"/>
        <v>1.1555555555555555E-2</v>
      </c>
      <c r="BH186" s="30">
        <f t="shared" si="105"/>
        <v>6.6814814814814818E-3</v>
      </c>
      <c r="BI186" s="30">
        <f t="shared" si="89"/>
        <v>5.5207166853303473E-3</v>
      </c>
      <c r="BJ186" s="30">
        <f t="shared" si="90"/>
        <v>4.6024636058230681E-3</v>
      </c>
      <c r="BK186" s="30">
        <f t="shared" si="91"/>
        <v>5.1511758118701007E-3</v>
      </c>
      <c r="BL186" s="30">
        <f t="shared" si="92"/>
        <v>8.0963045912653981E-3</v>
      </c>
      <c r="BM186" s="30">
        <f t="shared" si="93"/>
        <v>6.0918253079507278E-3</v>
      </c>
      <c r="BN186" s="30">
        <f t="shared" si="94"/>
        <v>6.4165733482642777E-3</v>
      </c>
      <c r="BO186" s="30">
        <f t="shared" si="95"/>
        <v>7.4020156774916015E-3</v>
      </c>
      <c r="BP186" s="30">
        <f t="shared" si="96"/>
        <v>8.4210526315789472E-3</v>
      </c>
    </row>
    <row r="187" spans="1:68" ht="15" x14ac:dyDescent="0.25">
      <c r="A187" s="19" t="s">
        <v>602</v>
      </c>
      <c r="B187" s="27">
        <v>470</v>
      </c>
      <c r="C187" s="27">
        <v>881</v>
      </c>
      <c r="D187" s="27">
        <v>876</v>
      </c>
      <c r="E187" s="27">
        <v>733</v>
      </c>
      <c r="F187" s="27">
        <v>668</v>
      </c>
      <c r="G187" s="27">
        <v>738</v>
      </c>
      <c r="H187" s="27">
        <v>725</v>
      </c>
      <c r="I187" s="27">
        <v>838</v>
      </c>
      <c r="J187" s="27">
        <v>733</v>
      </c>
      <c r="K187" s="27">
        <v>953</v>
      </c>
      <c r="L187" s="27">
        <v>887</v>
      </c>
      <c r="M187" s="27">
        <v>652</v>
      </c>
      <c r="N187" s="27">
        <v>497</v>
      </c>
      <c r="O187" s="27">
        <v>800</v>
      </c>
      <c r="P187" s="27">
        <v>1035</v>
      </c>
      <c r="Q187" s="27">
        <v>777</v>
      </c>
      <c r="R187" s="27">
        <v>785</v>
      </c>
      <c r="S187" s="27">
        <v>652</v>
      </c>
      <c r="T187" s="27">
        <v>1257</v>
      </c>
      <c r="U187" s="27">
        <v>815</v>
      </c>
      <c r="V187" s="27">
        <v>897</v>
      </c>
      <c r="W187" s="27">
        <v>992</v>
      </c>
      <c r="X187" s="27">
        <v>1089</v>
      </c>
      <c r="Y187" s="27"/>
      <c r="Z187" s="19" t="s">
        <v>602</v>
      </c>
      <c r="AA187" s="27" t="b">
        <f t="shared" si="85"/>
        <v>1</v>
      </c>
      <c r="AB187"/>
      <c r="AC187" s="19" t="s">
        <v>602</v>
      </c>
      <c r="AD187" s="27">
        <v>71200</v>
      </c>
      <c r="AE187" s="27">
        <v>94600</v>
      </c>
      <c r="AF187" s="32">
        <v>75.3</v>
      </c>
      <c r="AG187" s="32">
        <v>2.6</v>
      </c>
      <c r="AH187" s="27">
        <v>72800</v>
      </c>
      <c r="AI187" s="27">
        <v>94500</v>
      </c>
      <c r="AJ187" s="32">
        <v>77</v>
      </c>
      <c r="AK187" s="32">
        <v>2.6</v>
      </c>
      <c r="AL187" s="27">
        <v>69700</v>
      </c>
      <c r="AM187" s="27">
        <v>94200</v>
      </c>
      <c r="AN187" s="32">
        <v>74</v>
      </c>
      <c r="AO187" s="32">
        <v>2.7</v>
      </c>
      <c r="AP187"/>
      <c r="AQ187"/>
      <c r="AR187"/>
      <c r="AS187"/>
      <c r="AT187" s="30">
        <f t="shared" si="86"/>
        <v>6.4560439560439557E-3</v>
      </c>
      <c r="AU187" s="30">
        <f t="shared" si="87"/>
        <v>1.2101648351648352E-2</v>
      </c>
      <c r="AV187" s="30">
        <f t="shared" si="88"/>
        <v>1.2032967032967032E-2</v>
      </c>
      <c r="AW187" s="30">
        <f t="shared" ref="AW187:AW218" si="109">E187/$AL187</f>
        <v>1.0516499282639886E-2</v>
      </c>
      <c r="AX187" s="30">
        <f t="shared" ref="AX187:AX218" si="110">F187/$AL187</f>
        <v>9.5839311334289818E-3</v>
      </c>
      <c r="AY187" s="30">
        <f t="shared" ref="AY187:AY218" si="111">G187/$AL187</f>
        <v>1.0588235294117647E-2</v>
      </c>
      <c r="AZ187" s="30">
        <f t="shared" ref="AZ187:AZ218" si="112">H187/$AL187</f>
        <v>1.0401721664275465E-2</v>
      </c>
      <c r="BA187" s="30">
        <f t="shared" ref="BA187:BA218" si="113">I187/$AL187</f>
        <v>1.2022955523672883E-2</v>
      </c>
      <c r="BB187" s="30">
        <f t="shared" ref="BB187:BB218" si="114">J187/$AL187</f>
        <v>1.0516499282639886E-2</v>
      </c>
      <c r="BC187" s="30">
        <f t="shared" ref="BC187:BC227" si="115">K187/$AL187</f>
        <v>1.3672883787661407E-2</v>
      </c>
      <c r="BD187" s="30">
        <f t="shared" ref="BD187:BD227" si="116">L187/$AL187</f>
        <v>1.272596843615495E-2</v>
      </c>
      <c r="BE187" s="30">
        <f t="shared" ref="BE187:BE227" si="117">M187/$AL187</f>
        <v>9.3543758967001428E-3</v>
      </c>
      <c r="BF187" s="30">
        <f t="shared" ref="BF187:BF227" si="118">N187/$AL187</f>
        <v>7.1305595408895266E-3</v>
      </c>
      <c r="BG187" s="30">
        <f t="shared" ref="BG187:BG227" si="119">O187/$AL187</f>
        <v>1.1477761836441894E-2</v>
      </c>
      <c r="BH187" s="30">
        <f t="shared" ref="BH187:BH227" si="120">P187/$AL187</f>
        <v>1.48493543758967E-2</v>
      </c>
      <c r="BI187" s="30">
        <f t="shared" si="89"/>
        <v>8.2484076433121025E-3</v>
      </c>
      <c r="BJ187" s="30">
        <f t="shared" si="90"/>
        <v>8.3333333333333332E-3</v>
      </c>
      <c r="BK187" s="30">
        <f t="shared" si="91"/>
        <v>6.921443736730361E-3</v>
      </c>
      <c r="BL187" s="30">
        <f t="shared" si="92"/>
        <v>1.3343949044585987E-2</v>
      </c>
      <c r="BM187" s="30">
        <f t="shared" si="93"/>
        <v>8.651804670912951E-3</v>
      </c>
      <c r="BN187" s="30">
        <f t="shared" si="94"/>
        <v>9.5222929936305736E-3</v>
      </c>
      <c r="BO187" s="30">
        <f t="shared" si="95"/>
        <v>1.0530785562632696E-2</v>
      </c>
      <c r="BP187" s="30">
        <f t="shared" si="96"/>
        <v>1.1560509554140128E-2</v>
      </c>
    </row>
    <row r="188" spans="1:68" ht="15" x14ac:dyDescent="0.25">
      <c r="A188" s="19" t="s">
        <v>603</v>
      </c>
      <c r="B188" s="27">
        <v>138</v>
      </c>
      <c r="C188" s="27">
        <v>356</v>
      </c>
      <c r="D188" s="27">
        <v>227</v>
      </c>
      <c r="E188" s="27">
        <v>263</v>
      </c>
      <c r="F188" s="27">
        <v>315</v>
      </c>
      <c r="G188" s="27">
        <v>347</v>
      </c>
      <c r="H188" s="27">
        <v>426</v>
      </c>
      <c r="I188" s="27">
        <v>328</v>
      </c>
      <c r="J188" s="27">
        <v>564</v>
      </c>
      <c r="K188" s="27">
        <v>374</v>
      </c>
      <c r="L188" s="27">
        <v>310</v>
      </c>
      <c r="M188" s="27">
        <v>373</v>
      </c>
      <c r="N188" s="27">
        <v>235</v>
      </c>
      <c r="O188" s="27">
        <v>356</v>
      </c>
      <c r="P188" s="27">
        <v>353</v>
      </c>
      <c r="Q188" s="27">
        <v>471</v>
      </c>
      <c r="R188" s="27">
        <v>376</v>
      </c>
      <c r="S188" s="27">
        <v>504</v>
      </c>
      <c r="T188" s="27">
        <v>548</v>
      </c>
      <c r="U188" s="27">
        <v>451</v>
      </c>
      <c r="V188" s="27">
        <v>503</v>
      </c>
      <c r="W188" s="27">
        <v>523</v>
      </c>
      <c r="X188" s="27">
        <v>532</v>
      </c>
      <c r="Y188" s="27"/>
      <c r="Z188" s="19" t="s">
        <v>603</v>
      </c>
      <c r="AA188" s="27" t="b">
        <f t="shared" si="85"/>
        <v>1</v>
      </c>
      <c r="AB188"/>
      <c r="AC188" s="19" t="s">
        <v>603</v>
      </c>
      <c r="AD188" s="27">
        <v>59300</v>
      </c>
      <c r="AE188" s="27">
        <v>77700</v>
      </c>
      <c r="AF188" s="32">
        <v>76.400000000000006</v>
      </c>
      <c r="AG188" s="32">
        <v>2.6</v>
      </c>
      <c r="AH188" s="27">
        <v>58800</v>
      </c>
      <c r="AI188" s="27">
        <v>76900</v>
      </c>
      <c r="AJ188" s="32">
        <v>76.5</v>
      </c>
      <c r="AK188" s="32">
        <v>2.7</v>
      </c>
      <c r="AL188" s="27">
        <v>58100</v>
      </c>
      <c r="AM188" s="27">
        <v>77000</v>
      </c>
      <c r="AN188" s="32">
        <v>75.5</v>
      </c>
      <c r="AO188" s="32">
        <v>2.8</v>
      </c>
      <c r="AP188"/>
      <c r="AQ188"/>
      <c r="AR188"/>
      <c r="AS188"/>
      <c r="AT188" s="30">
        <f t="shared" si="86"/>
        <v>2.346938775510204E-3</v>
      </c>
      <c r="AU188" s="30">
        <f t="shared" si="87"/>
        <v>6.054421768707483E-3</v>
      </c>
      <c r="AV188" s="30">
        <f t="shared" si="88"/>
        <v>3.860544217687075E-3</v>
      </c>
      <c r="AW188" s="30">
        <f t="shared" si="109"/>
        <v>4.5266781411359728E-3</v>
      </c>
      <c r="AX188" s="30">
        <f t="shared" si="110"/>
        <v>5.4216867469879517E-3</v>
      </c>
      <c r="AY188" s="30">
        <f t="shared" si="111"/>
        <v>5.9724612736660933E-3</v>
      </c>
      <c r="AZ188" s="30">
        <f t="shared" si="112"/>
        <v>7.3321858864027539E-3</v>
      </c>
      <c r="BA188" s="30">
        <f t="shared" si="113"/>
        <v>5.6454388984509465E-3</v>
      </c>
      <c r="BB188" s="30">
        <f t="shared" si="114"/>
        <v>9.7074010327022377E-3</v>
      </c>
      <c r="BC188" s="30">
        <f t="shared" si="115"/>
        <v>6.4371772805507741E-3</v>
      </c>
      <c r="BD188" s="30">
        <f t="shared" si="116"/>
        <v>5.3356282271944926E-3</v>
      </c>
      <c r="BE188" s="30">
        <f t="shared" si="117"/>
        <v>6.4199655765920828E-3</v>
      </c>
      <c r="BF188" s="30">
        <f t="shared" si="118"/>
        <v>4.044750430292599E-3</v>
      </c>
      <c r="BG188" s="30">
        <f t="shared" si="119"/>
        <v>6.1273666092943203E-3</v>
      </c>
      <c r="BH188" s="30">
        <f t="shared" si="120"/>
        <v>6.0757314974182446E-3</v>
      </c>
      <c r="BI188" s="30">
        <f t="shared" si="89"/>
        <v>6.1168831168831169E-3</v>
      </c>
      <c r="BJ188" s="30">
        <f t="shared" si="90"/>
        <v>4.8831168831168833E-3</v>
      </c>
      <c r="BK188" s="30">
        <f t="shared" si="91"/>
        <v>6.5454545454545453E-3</v>
      </c>
      <c r="BL188" s="30">
        <f t="shared" si="92"/>
        <v>7.116883116883117E-3</v>
      </c>
      <c r="BM188" s="30">
        <f t="shared" si="93"/>
        <v>5.8571428571428568E-3</v>
      </c>
      <c r="BN188" s="30">
        <f t="shared" si="94"/>
        <v>6.5324675324675329E-3</v>
      </c>
      <c r="BO188" s="30">
        <f t="shared" si="95"/>
        <v>6.7922077922077922E-3</v>
      </c>
      <c r="BP188" s="30">
        <f t="shared" si="96"/>
        <v>6.909090909090909E-3</v>
      </c>
    </row>
    <row r="189" spans="1:68" ht="15" x14ac:dyDescent="0.25">
      <c r="A189" s="19" t="s">
        <v>604</v>
      </c>
      <c r="B189" s="27">
        <v>90</v>
      </c>
      <c r="C189" s="27">
        <v>191</v>
      </c>
      <c r="D189" s="27">
        <v>171</v>
      </c>
      <c r="E189" s="27">
        <v>197</v>
      </c>
      <c r="F189" s="27">
        <v>106</v>
      </c>
      <c r="G189" s="27">
        <v>178</v>
      </c>
      <c r="H189" s="27">
        <v>198</v>
      </c>
      <c r="I189" s="27">
        <v>235</v>
      </c>
      <c r="J189" s="27">
        <v>337</v>
      </c>
      <c r="K189" s="27">
        <v>243</v>
      </c>
      <c r="L189" s="27">
        <v>262</v>
      </c>
      <c r="M189" s="27">
        <v>158</v>
      </c>
      <c r="N189" s="27">
        <v>120</v>
      </c>
      <c r="O189" s="27">
        <v>290</v>
      </c>
      <c r="P189" s="27">
        <v>197</v>
      </c>
      <c r="Q189" s="27">
        <v>184</v>
      </c>
      <c r="R189" s="27">
        <v>237</v>
      </c>
      <c r="S189" s="27">
        <v>250</v>
      </c>
      <c r="T189" s="27">
        <v>262</v>
      </c>
      <c r="U189" s="27">
        <v>258</v>
      </c>
      <c r="V189" s="27">
        <v>288</v>
      </c>
      <c r="W189" s="27">
        <v>250</v>
      </c>
      <c r="X189" s="27">
        <v>593</v>
      </c>
      <c r="Y189" s="27"/>
      <c r="Z189" s="19" t="s">
        <v>604</v>
      </c>
      <c r="AA189" s="27" t="b">
        <f t="shared" si="85"/>
        <v>1</v>
      </c>
      <c r="AB189"/>
      <c r="AC189" s="19" t="s">
        <v>604</v>
      </c>
      <c r="AD189" s="27">
        <v>52500</v>
      </c>
      <c r="AE189" s="27">
        <v>65600</v>
      </c>
      <c r="AF189" s="32">
        <v>80</v>
      </c>
      <c r="AG189" s="32">
        <v>2.6</v>
      </c>
      <c r="AH189" s="27">
        <v>51600</v>
      </c>
      <c r="AI189" s="27">
        <v>65800</v>
      </c>
      <c r="AJ189" s="32">
        <v>78.400000000000006</v>
      </c>
      <c r="AK189" s="32">
        <v>2.7</v>
      </c>
      <c r="AL189" s="27">
        <v>51000</v>
      </c>
      <c r="AM189" s="27">
        <v>65400</v>
      </c>
      <c r="AN189" s="32">
        <v>78</v>
      </c>
      <c r="AO189" s="32">
        <v>2.9</v>
      </c>
      <c r="AP189"/>
      <c r="AQ189"/>
      <c r="AR189"/>
      <c r="AS189"/>
      <c r="AT189" s="30">
        <f t="shared" si="86"/>
        <v>1.7441860465116279E-3</v>
      </c>
      <c r="AU189" s="30">
        <f t="shared" si="87"/>
        <v>3.7015503875968991E-3</v>
      </c>
      <c r="AV189" s="30">
        <f t="shared" si="88"/>
        <v>3.3139534883720929E-3</v>
      </c>
      <c r="AW189" s="30">
        <f t="shared" si="109"/>
        <v>3.8627450980392155E-3</v>
      </c>
      <c r="AX189" s="30">
        <f t="shared" si="110"/>
        <v>2.0784313725490198E-3</v>
      </c>
      <c r="AY189" s="30">
        <f t="shared" si="111"/>
        <v>3.4901960784313726E-3</v>
      </c>
      <c r="AZ189" s="30">
        <f t="shared" si="112"/>
        <v>3.8823529411764705E-3</v>
      </c>
      <c r="BA189" s="30">
        <f t="shared" si="113"/>
        <v>4.6078431372549022E-3</v>
      </c>
      <c r="BB189" s="30">
        <f t="shared" si="114"/>
        <v>6.6078431372549023E-3</v>
      </c>
      <c r="BC189" s="30">
        <f t="shared" si="115"/>
        <v>4.7647058823529409E-3</v>
      </c>
      <c r="BD189" s="30">
        <f t="shared" si="116"/>
        <v>5.1372549019607847E-3</v>
      </c>
      <c r="BE189" s="30">
        <f t="shared" si="117"/>
        <v>3.0980392156862743E-3</v>
      </c>
      <c r="BF189" s="30">
        <f t="shared" si="118"/>
        <v>2.352941176470588E-3</v>
      </c>
      <c r="BG189" s="30">
        <f t="shared" si="119"/>
        <v>5.6862745098039211E-3</v>
      </c>
      <c r="BH189" s="30">
        <f t="shared" si="120"/>
        <v>3.8627450980392155E-3</v>
      </c>
      <c r="BI189" s="30">
        <f t="shared" si="89"/>
        <v>2.8134556574923547E-3</v>
      </c>
      <c r="BJ189" s="30">
        <f t="shared" si="90"/>
        <v>3.6238532110091743E-3</v>
      </c>
      <c r="BK189" s="30">
        <f t="shared" si="91"/>
        <v>3.8226299694189602E-3</v>
      </c>
      <c r="BL189" s="30">
        <f t="shared" si="92"/>
        <v>4.0061162079510701E-3</v>
      </c>
      <c r="BM189" s="30">
        <f t="shared" si="93"/>
        <v>3.9449541284403674E-3</v>
      </c>
      <c r="BN189" s="30">
        <f t="shared" si="94"/>
        <v>4.4036697247706426E-3</v>
      </c>
      <c r="BO189" s="30">
        <f t="shared" si="95"/>
        <v>3.8226299694189602E-3</v>
      </c>
      <c r="BP189" s="30">
        <f t="shared" si="96"/>
        <v>9.0672782874617729E-3</v>
      </c>
    </row>
    <row r="190" spans="1:68" ht="15" x14ac:dyDescent="0.25">
      <c r="A190" s="19" t="s">
        <v>605</v>
      </c>
      <c r="B190" s="27">
        <v>204</v>
      </c>
      <c r="C190" s="27">
        <v>413</v>
      </c>
      <c r="D190" s="27">
        <v>207</v>
      </c>
      <c r="E190" s="27">
        <v>452</v>
      </c>
      <c r="F190" s="27">
        <v>416</v>
      </c>
      <c r="G190" s="27">
        <v>339</v>
      </c>
      <c r="H190" s="27">
        <v>491</v>
      </c>
      <c r="I190" s="27">
        <v>540</v>
      </c>
      <c r="J190" s="27">
        <v>612</v>
      </c>
      <c r="K190" s="27">
        <v>489</v>
      </c>
      <c r="L190" s="27">
        <v>256</v>
      </c>
      <c r="M190" s="27">
        <v>272</v>
      </c>
      <c r="N190" s="27">
        <v>168</v>
      </c>
      <c r="O190" s="27">
        <v>295</v>
      </c>
      <c r="P190" s="27">
        <v>315</v>
      </c>
      <c r="Q190" s="27">
        <v>594</v>
      </c>
      <c r="R190" s="27">
        <v>403</v>
      </c>
      <c r="S190" s="27">
        <v>669</v>
      </c>
      <c r="T190" s="27">
        <v>434</v>
      </c>
      <c r="U190" s="27">
        <v>358</v>
      </c>
      <c r="V190" s="27">
        <v>439</v>
      </c>
      <c r="W190" s="27">
        <v>557</v>
      </c>
      <c r="X190" s="27">
        <v>558</v>
      </c>
      <c r="Y190" s="27"/>
      <c r="Z190" s="19" t="s">
        <v>605</v>
      </c>
      <c r="AA190" s="27" t="b">
        <f t="shared" si="85"/>
        <v>1</v>
      </c>
      <c r="AB190"/>
      <c r="AC190" s="19" t="s">
        <v>605</v>
      </c>
      <c r="AD190" s="27">
        <v>47800</v>
      </c>
      <c r="AE190" s="27">
        <v>60600</v>
      </c>
      <c r="AF190" s="32">
        <v>78.900000000000006</v>
      </c>
      <c r="AG190" s="32">
        <v>2.6</v>
      </c>
      <c r="AH190" s="27">
        <v>47400</v>
      </c>
      <c r="AI190" s="27">
        <v>60700</v>
      </c>
      <c r="AJ190" s="32">
        <v>78.099999999999994</v>
      </c>
      <c r="AK190" s="32">
        <v>2.8</v>
      </c>
      <c r="AL190" s="27">
        <v>48200</v>
      </c>
      <c r="AM190" s="27">
        <v>61500</v>
      </c>
      <c r="AN190" s="32">
        <v>78.400000000000006</v>
      </c>
      <c r="AO190" s="32">
        <v>3</v>
      </c>
      <c r="AP190"/>
      <c r="AQ190"/>
      <c r="AR190"/>
      <c r="AS190"/>
      <c r="AT190" s="30">
        <f t="shared" si="86"/>
        <v>4.3037974683544306E-3</v>
      </c>
      <c r="AU190" s="30">
        <f t="shared" si="87"/>
        <v>8.7130801687763711E-3</v>
      </c>
      <c r="AV190" s="30">
        <f t="shared" si="88"/>
        <v>4.3670886075949369E-3</v>
      </c>
      <c r="AW190" s="30">
        <f t="shared" si="109"/>
        <v>9.3775933609958513E-3</v>
      </c>
      <c r="AX190" s="30">
        <f t="shared" si="110"/>
        <v>8.6307053941908716E-3</v>
      </c>
      <c r="AY190" s="30">
        <f t="shared" si="111"/>
        <v>7.0331950207468876E-3</v>
      </c>
      <c r="AZ190" s="30">
        <f t="shared" si="112"/>
        <v>1.0186721991701245E-2</v>
      </c>
      <c r="BA190" s="30">
        <f t="shared" si="113"/>
        <v>1.1203319502074689E-2</v>
      </c>
      <c r="BB190" s="30">
        <f t="shared" si="114"/>
        <v>1.2697095435684647E-2</v>
      </c>
      <c r="BC190" s="30">
        <f t="shared" si="115"/>
        <v>1.0145228215767636E-2</v>
      </c>
      <c r="BD190" s="30">
        <f t="shared" si="116"/>
        <v>5.3112033195020746E-3</v>
      </c>
      <c r="BE190" s="30">
        <f t="shared" si="117"/>
        <v>5.6431535269709544E-3</v>
      </c>
      <c r="BF190" s="30">
        <f t="shared" si="118"/>
        <v>3.4854771784232365E-3</v>
      </c>
      <c r="BG190" s="30">
        <f t="shared" si="119"/>
        <v>6.1203319502074688E-3</v>
      </c>
      <c r="BH190" s="30">
        <f t="shared" si="120"/>
        <v>6.5352697095435687E-3</v>
      </c>
      <c r="BI190" s="30">
        <f t="shared" si="89"/>
        <v>9.6585365853658536E-3</v>
      </c>
      <c r="BJ190" s="30">
        <f t="shared" si="90"/>
        <v>6.5528455284552846E-3</v>
      </c>
      <c r="BK190" s="30">
        <f t="shared" si="91"/>
        <v>1.0878048780487804E-2</v>
      </c>
      <c r="BL190" s="30">
        <f t="shared" si="92"/>
        <v>7.056910569105691E-3</v>
      </c>
      <c r="BM190" s="30">
        <f t="shared" si="93"/>
        <v>5.8211382113821141E-3</v>
      </c>
      <c r="BN190" s="30">
        <f t="shared" si="94"/>
        <v>7.1382113821138208E-3</v>
      </c>
      <c r="BO190" s="30">
        <f t="shared" si="95"/>
        <v>9.056910569105691E-3</v>
      </c>
      <c r="BP190" s="30">
        <f t="shared" si="96"/>
        <v>9.0731707317073165E-3</v>
      </c>
    </row>
    <row r="191" spans="1:68" ht="15" x14ac:dyDescent="0.25">
      <c r="A191" s="19" t="s">
        <v>606</v>
      </c>
      <c r="B191" s="27">
        <v>88</v>
      </c>
      <c r="C191" s="27">
        <v>129</v>
      </c>
      <c r="D191" s="27">
        <v>509</v>
      </c>
      <c r="E191" s="27">
        <v>143</v>
      </c>
      <c r="F191" s="27">
        <v>184</v>
      </c>
      <c r="G191" s="27">
        <v>196</v>
      </c>
      <c r="H191" s="27">
        <v>140</v>
      </c>
      <c r="I191" s="27">
        <v>226</v>
      </c>
      <c r="J191" s="27">
        <v>233</v>
      </c>
      <c r="K191" s="27">
        <v>294</v>
      </c>
      <c r="L191" s="27">
        <v>150</v>
      </c>
      <c r="M191" s="27">
        <v>158</v>
      </c>
      <c r="N191" s="27">
        <v>62</v>
      </c>
      <c r="O191" s="27">
        <v>167</v>
      </c>
      <c r="P191" s="27">
        <v>104</v>
      </c>
      <c r="Q191" s="27">
        <v>186</v>
      </c>
      <c r="R191" s="27">
        <v>143</v>
      </c>
      <c r="S191" s="27">
        <v>151</v>
      </c>
      <c r="T191" s="27">
        <v>110</v>
      </c>
      <c r="U191" s="27">
        <v>180</v>
      </c>
      <c r="V191" s="27">
        <v>178</v>
      </c>
      <c r="W191" s="27">
        <v>193</v>
      </c>
      <c r="X191" s="27">
        <v>258</v>
      </c>
      <c r="Y191" s="27"/>
      <c r="Z191" s="19" t="s">
        <v>606</v>
      </c>
      <c r="AA191" s="27" t="b">
        <f t="shared" si="85"/>
        <v>1</v>
      </c>
      <c r="AB191"/>
      <c r="AC191" s="19" t="s">
        <v>606</v>
      </c>
      <c r="AD191" s="27">
        <v>42900</v>
      </c>
      <c r="AE191" s="27">
        <v>55400</v>
      </c>
      <c r="AF191" s="32">
        <v>77.400000000000006</v>
      </c>
      <c r="AG191" s="32">
        <v>2.6</v>
      </c>
      <c r="AH191" s="27">
        <v>43400</v>
      </c>
      <c r="AI191" s="27">
        <v>56100</v>
      </c>
      <c r="AJ191" s="32">
        <v>77.400000000000006</v>
      </c>
      <c r="AK191" s="32">
        <v>2.7</v>
      </c>
      <c r="AL191" s="27">
        <v>42800</v>
      </c>
      <c r="AM191" s="27">
        <v>55300</v>
      </c>
      <c r="AN191" s="32">
        <v>77.400000000000006</v>
      </c>
      <c r="AO191" s="32">
        <v>2.9</v>
      </c>
      <c r="AP191"/>
      <c r="AQ191"/>
      <c r="AR191"/>
      <c r="AS191"/>
      <c r="AT191" s="30">
        <f t="shared" si="86"/>
        <v>2.0276497695852535E-3</v>
      </c>
      <c r="AU191" s="30">
        <f t="shared" si="87"/>
        <v>2.9723502304147466E-3</v>
      </c>
      <c r="AV191" s="30">
        <f t="shared" si="88"/>
        <v>1.1728110599078341E-2</v>
      </c>
      <c r="AW191" s="30">
        <f t="shared" si="109"/>
        <v>3.341121495327103E-3</v>
      </c>
      <c r="AX191" s="30">
        <f t="shared" si="110"/>
        <v>4.299065420560748E-3</v>
      </c>
      <c r="AY191" s="30">
        <f t="shared" si="111"/>
        <v>4.5794392523364489E-3</v>
      </c>
      <c r="AZ191" s="30">
        <f t="shared" si="112"/>
        <v>3.2710280373831778E-3</v>
      </c>
      <c r="BA191" s="30">
        <f t="shared" si="113"/>
        <v>5.2803738317757009E-3</v>
      </c>
      <c r="BB191" s="30">
        <f t="shared" si="114"/>
        <v>5.44392523364486E-3</v>
      </c>
      <c r="BC191" s="30">
        <f t="shared" si="115"/>
        <v>6.8691588785046729E-3</v>
      </c>
      <c r="BD191" s="30">
        <f t="shared" si="116"/>
        <v>3.5046728971962616E-3</v>
      </c>
      <c r="BE191" s="30">
        <f t="shared" si="117"/>
        <v>3.691588785046729E-3</v>
      </c>
      <c r="BF191" s="30">
        <f t="shared" si="118"/>
        <v>1.4485981308411215E-3</v>
      </c>
      <c r="BG191" s="30">
        <f t="shared" si="119"/>
        <v>3.9018691588785046E-3</v>
      </c>
      <c r="BH191" s="30">
        <f t="shared" si="120"/>
        <v>2.4299065420560748E-3</v>
      </c>
      <c r="BI191" s="30">
        <f t="shared" si="89"/>
        <v>3.3634719710669077E-3</v>
      </c>
      <c r="BJ191" s="30">
        <f t="shared" si="90"/>
        <v>2.5858951175406872E-3</v>
      </c>
      <c r="BK191" s="30">
        <f t="shared" si="91"/>
        <v>2.7305605786618445E-3</v>
      </c>
      <c r="BL191" s="30">
        <f t="shared" si="92"/>
        <v>1.9891500904159133E-3</v>
      </c>
      <c r="BM191" s="30">
        <f t="shared" si="93"/>
        <v>3.2549728752260397E-3</v>
      </c>
      <c r="BN191" s="30">
        <f t="shared" si="94"/>
        <v>3.2188065099457504E-3</v>
      </c>
      <c r="BO191" s="30">
        <f t="shared" si="95"/>
        <v>3.4900542495479203E-3</v>
      </c>
      <c r="BP191" s="30">
        <f t="shared" si="96"/>
        <v>4.6654611211573238E-3</v>
      </c>
    </row>
    <row r="192" spans="1:68" ht="15" x14ac:dyDescent="0.25">
      <c r="A192" s="19" t="s">
        <v>607</v>
      </c>
      <c r="B192" s="27">
        <v>1638</v>
      </c>
      <c r="C192" s="27">
        <v>2807</v>
      </c>
      <c r="D192" s="27">
        <v>2400</v>
      </c>
      <c r="E192" s="27">
        <v>3131</v>
      </c>
      <c r="F192" s="27">
        <v>2690</v>
      </c>
      <c r="G192" s="27">
        <v>3252</v>
      </c>
      <c r="H192" s="27">
        <v>3136</v>
      </c>
      <c r="I192" s="27">
        <v>3600</v>
      </c>
      <c r="J192" s="27">
        <v>3226</v>
      </c>
      <c r="K192" s="27">
        <v>4636</v>
      </c>
      <c r="L192" s="27">
        <v>4080</v>
      </c>
      <c r="M192" s="27">
        <v>2834</v>
      </c>
      <c r="N192" s="27">
        <v>2014</v>
      </c>
      <c r="O192" s="27">
        <v>3729</v>
      </c>
      <c r="P192" s="27">
        <v>3302</v>
      </c>
      <c r="Q192" s="27">
        <v>3187</v>
      </c>
      <c r="R192" s="27">
        <v>3600</v>
      </c>
      <c r="S192" s="27">
        <v>4755</v>
      </c>
      <c r="T192" s="27">
        <v>4373</v>
      </c>
      <c r="U192" s="27">
        <v>4210</v>
      </c>
      <c r="V192" s="27">
        <v>4850</v>
      </c>
      <c r="W192" s="27">
        <v>4691</v>
      </c>
      <c r="X192" s="27">
        <v>5157</v>
      </c>
      <c r="Y192" s="27"/>
      <c r="Z192" s="19" t="s">
        <v>607</v>
      </c>
      <c r="AA192" s="27" t="b">
        <f t="shared" si="85"/>
        <v>1</v>
      </c>
      <c r="AB192"/>
      <c r="AC192" s="19" t="s">
        <v>607</v>
      </c>
      <c r="AD192" s="27">
        <v>254600</v>
      </c>
      <c r="AE192" s="27">
        <v>336900</v>
      </c>
      <c r="AF192" s="32">
        <v>75.599999999999994</v>
      </c>
      <c r="AG192" s="32">
        <v>2.5</v>
      </c>
      <c r="AH192" s="27">
        <v>261800</v>
      </c>
      <c r="AI192" s="27">
        <v>342200</v>
      </c>
      <c r="AJ192" s="32">
        <v>76.5</v>
      </c>
      <c r="AK192" s="32">
        <v>2.6</v>
      </c>
      <c r="AL192" s="27">
        <v>260800</v>
      </c>
      <c r="AM192" s="27">
        <v>342900</v>
      </c>
      <c r="AN192" s="32">
        <v>76.099999999999994</v>
      </c>
      <c r="AO192" s="32">
        <v>2.6</v>
      </c>
      <c r="AP192"/>
      <c r="AQ192"/>
      <c r="AR192"/>
      <c r="AS192"/>
      <c r="AT192" s="30">
        <f t="shared" si="86"/>
        <v>6.25668449197861E-3</v>
      </c>
      <c r="AU192" s="30">
        <f t="shared" si="87"/>
        <v>1.0721925133689839E-2</v>
      </c>
      <c r="AV192" s="30">
        <f t="shared" si="88"/>
        <v>9.1673032849503445E-3</v>
      </c>
      <c r="AW192" s="30">
        <f t="shared" si="109"/>
        <v>1.2005368098159509E-2</v>
      </c>
      <c r="AX192" s="30">
        <f t="shared" si="110"/>
        <v>1.031441717791411E-2</v>
      </c>
      <c r="AY192" s="30">
        <f t="shared" si="111"/>
        <v>1.2469325153374233E-2</v>
      </c>
      <c r="AZ192" s="30">
        <f t="shared" si="112"/>
        <v>1.2024539877300613E-2</v>
      </c>
      <c r="BA192" s="30">
        <f t="shared" si="113"/>
        <v>1.3803680981595092E-2</v>
      </c>
      <c r="BB192" s="30">
        <f t="shared" si="114"/>
        <v>1.236963190184049E-2</v>
      </c>
      <c r="BC192" s="30">
        <f t="shared" si="115"/>
        <v>1.7776073619631901E-2</v>
      </c>
      <c r="BD192" s="30">
        <f t="shared" si="116"/>
        <v>1.5644171779141104E-2</v>
      </c>
      <c r="BE192" s="30">
        <f t="shared" si="117"/>
        <v>1.0866564417177914E-2</v>
      </c>
      <c r="BF192" s="30">
        <f t="shared" si="118"/>
        <v>7.7223926380368098E-3</v>
      </c>
      <c r="BG192" s="30">
        <f t="shared" si="119"/>
        <v>1.4298312883435582E-2</v>
      </c>
      <c r="BH192" s="30">
        <f t="shared" si="120"/>
        <v>1.2661042944785277E-2</v>
      </c>
      <c r="BI192" s="30">
        <f t="shared" si="89"/>
        <v>9.2942548848060653E-3</v>
      </c>
      <c r="BJ192" s="30">
        <f t="shared" si="90"/>
        <v>1.0498687664041995E-2</v>
      </c>
      <c r="BK192" s="30">
        <f t="shared" si="91"/>
        <v>1.3867016622922135E-2</v>
      </c>
      <c r="BL192" s="30">
        <f t="shared" si="92"/>
        <v>1.2752989209682123E-2</v>
      </c>
      <c r="BM192" s="30">
        <f t="shared" si="93"/>
        <v>1.2277631962671332E-2</v>
      </c>
      <c r="BN192" s="30">
        <f t="shared" si="94"/>
        <v>1.4144065325167687E-2</v>
      </c>
      <c r="BO192" s="30">
        <f t="shared" si="95"/>
        <v>1.3680373286672499E-2</v>
      </c>
      <c r="BP192" s="30">
        <f t="shared" si="96"/>
        <v>1.5039370078740158E-2</v>
      </c>
    </row>
    <row r="193" spans="1:68" ht="15" x14ac:dyDescent="0.25">
      <c r="A193" s="19" t="s">
        <v>608</v>
      </c>
      <c r="B193" s="27">
        <v>16</v>
      </c>
      <c r="C193" s="27">
        <v>65</v>
      </c>
      <c r="D193" s="27">
        <v>55</v>
      </c>
      <c r="E193" s="27">
        <v>61</v>
      </c>
      <c r="F193" s="27">
        <v>53</v>
      </c>
      <c r="G193" s="27">
        <v>82</v>
      </c>
      <c r="H193" s="27">
        <v>71</v>
      </c>
      <c r="I193" s="27">
        <v>88</v>
      </c>
      <c r="J193" s="27">
        <v>66</v>
      </c>
      <c r="K193" s="27">
        <v>95</v>
      </c>
      <c r="L193" s="27">
        <v>36</v>
      </c>
      <c r="M193" s="27">
        <v>70</v>
      </c>
      <c r="N193" s="27">
        <v>53</v>
      </c>
      <c r="O193" s="27">
        <v>82</v>
      </c>
      <c r="P193" s="27">
        <v>47</v>
      </c>
      <c r="Q193" s="27">
        <v>84</v>
      </c>
      <c r="R193" s="27">
        <v>50</v>
      </c>
      <c r="S193" s="27">
        <v>57</v>
      </c>
      <c r="T193" s="27">
        <v>112</v>
      </c>
      <c r="U193" s="27">
        <v>94</v>
      </c>
      <c r="V193" s="27">
        <v>63</v>
      </c>
      <c r="W193" s="27">
        <v>81</v>
      </c>
      <c r="X193" s="27">
        <v>86</v>
      </c>
      <c r="Y193" s="27"/>
      <c r="Z193" s="19" t="s">
        <v>608</v>
      </c>
      <c r="AA193" s="27" t="b">
        <f t="shared" si="85"/>
        <v>1</v>
      </c>
      <c r="AB193"/>
      <c r="AC193" s="19" t="s">
        <v>608</v>
      </c>
      <c r="AD193" s="27">
        <v>12700</v>
      </c>
      <c r="AE193" s="27">
        <v>16200</v>
      </c>
      <c r="AF193" s="32">
        <v>78.7</v>
      </c>
      <c r="AG193" s="32">
        <v>6.7</v>
      </c>
      <c r="AH193" s="27">
        <v>10900</v>
      </c>
      <c r="AI193" s="27">
        <v>15800</v>
      </c>
      <c r="AJ193" s="32">
        <v>68.7</v>
      </c>
      <c r="AK193" s="32">
        <v>7.5</v>
      </c>
      <c r="AL193" s="27">
        <v>11900</v>
      </c>
      <c r="AM193" s="27">
        <v>16100</v>
      </c>
      <c r="AN193" s="32">
        <v>74.2</v>
      </c>
      <c r="AO193" s="32">
        <v>6.6</v>
      </c>
      <c r="AP193"/>
      <c r="AQ193"/>
      <c r="AR193"/>
      <c r="AS193"/>
      <c r="AT193" s="30">
        <f t="shared" si="86"/>
        <v>1.4678899082568807E-3</v>
      </c>
      <c r="AU193" s="30">
        <f t="shared" si="87"/>
        <v>5.9633027522935783E-3</v>
      </c>
      <c r="AV193" s="30">
        <f t="shared" si="88"/>
        <v>5.0458715596330278E-3</v>
      </c>
      <c r="AW193" s="30">
        <f t="shared" si="109"/>
        <v>5.1260504201680671E-3</v>
      </c>
      <c r="AX193" s="30">
        <f t="shared" si="110"/>
        <v>4.4537815126050422E-3</v>
      </c>
      <c r="AY193" s="30">
        <f t="shared" si="111"/>
        <v>6.8907563025210087E-3</v>
      </c>
      <c r="AZ193" s="30">
        <f t="shared" si="112"/>
        <v>5.9663865546218491E-3</v>
      </c>
      <c r="BA193" s="30">
        <f t="shared" si="113"/>
        <v>7.3949579831932774E-3</v>
      </c>
      <c r="BB193" s="30">
        <f t="shared" si="114"/>
        <v>5.5462184873949581E-3</v>
      </c>
      <c r="BC193" s="30">
        <f t="shared" si="115"/>
        <v>7.9831932773109238E-3</v>
      </c>
      <c r="BD193" s="30">
        <f t="shared" si="116"/>
        <v>3.0252100840336134E-3</v>
      </c>
      <c r="BE193" s="30">
        <f t="shared" si="117"/>
        <v>5.8823529411764705E-3</v>
      </c>
      <c r="BF193" s="30">
        <f t="shared" si="118"/>
        <v>4.4537815126050422E-3</v>
      </c>
      <c r="BG193" s="30">
        <f t="shared" si="119"/>
        <v>6.8907563025210087E-3</v>
      </c>
      <c r="BH193" s="30">
        <f t="shared" si="120"/>
        <v>3.9495798319327735E-3</v>
      </c>
      <c r="BI193" s="30">
        <f t="shared" si="89"/>
        <v>5.2173913043478265E-3</v>
      </c>
      <c r="BJ193" s="30">
        <f t="shared" si="90"/>
        <v>3.105590062111801E-3</v>
      </c>
      <c r="BK193" s="30">
        <f t="shared" si="91"/>
        <v>3.5403726708074534E-3</v>
      </c>
      <c r="BL193" s="30">
        <f t="shared" si="92"/>
        <v>6.956521739130435E-3</v>
      </c>
      <c r="BM193" s="30">
        <f t="shared" si="93"/>
        <v>5.838509316770186E-3</v>
      </c>
      <c r="BN193" s="30">
        <f t="shared" si="94"/>
        <v>3.9130434782608699E-3</v>
      </c>
      <c r="BO193" s="30">
        <f t="shared" si="95"/>
        <v>5.031055900621118E-3</v>
      </c>
      <c r="BP193" s="30">
        <f t="shared" si="96"/>
        <v>5.3416149068322982E-3</v>
      </c>
    </row>
    <row r="194" spans="1:68" ht="15" x14ac:dyDescent="0.25">
      <c r="A194" s="19" t="s">
        <v>609</v>
      </c>
      <c r="B194" s="27">
        <v>429</v>
      </c>
      <c r="C194" s="27">
        <v>768</v>
      </c>
      <c r="D194" s="27">
        <v>487</v>
      </c>
      <c r="E194" s="27">
        <v>783</v>
      </c>
      <c r="F194" s="27">
        <v>482</v>
      </c>
      <c r="G194" s="27">
        <v>620</v>
      </c>
      <c r="H194" s="27">
        <v>731</v>
      </c>
      <c r="I194" s="27">
        <v>654</v>
      </c>
      <c r="J194" s="27">
        <v>866</v>
      </c>
      <c r="K194" s="27">
        <v>972</v>
      </c>
      <c r="L194" s="27">
        <v>906</v>
      </c>
      <c r="M194" s="27">
        <v>789</v>
      </c>
      <c r="N194" s="27">
        <v>625</v>
      </c>
      <c r="O194" s="27">
        <v>810</v>
      </c>
      <c r="P194" s="27">
        <v>911</v>
      </c>
      <c r="Q194" s="27">
        <v>1035</v>
      </c>
      <c r="R194" s="27">
        <v>793</v>
      </c>
      <c r="S194" s="27">
        <v>1162</v>
      </c>
      <c r="T194" s="27">
        <v>1342</v>
      </c>
      <c r="U194" s="27">
        <v>1213</v>
      </c>
      <c r="V194" s="27">
        <v>1455</v>
      </c>
      <c r="W194" s="27">
        <v>1304</v>
      </c>
      <c r="X194" s="27">
        <v>1854</v>
      </c>
      <c r="Y194" s="27"/>
      <c r="Z194" s="19" t="s">
        <v>609</v>
      </c>
      <c r="AA194" s="27" t="b">
        <f t="shared" si="85"/>
        <v>1</v>
      </c>
      <c r="AB194"/>
      <c r="AC194" s="19" t="s">
        <v>609</v>
      </c>
      <c r="AD194" s="27">
        <v>76500</v>
      </c>
      <c r="AE194" s="27">
        <v>99100</v>
      </c>
      <c r="AF194" s="32">
        <v>77.2</v>
      </c>
      <c r="AG194" s="32">
        <v>2.5</v>
      </c>
      <c r="AH194" s="27">
        <v>78400</v>
      </c>
      <c r="AI194" s="27">
        <v>99700</v>
      </c>
      <c r="AJ194" s="32">
        <v>78.599999999999994</v>
      </c>
      <c r="AK194" s="32">
        <v>2.5</v>
      </c>
      <c r="AL194" s="27">
        <v>77500</v>
      </c>
      <c r="AM194" s="27">
        <v>99300</v>
      </c>
      <c r="AN194" s="32">
        <v>78</v>
      </c>
      <c r="AO194" s="32">
        <v>2.6</v>
      </c>
      <c r="AP194"/>
      <c r="AQ194"/>
      <c r="AR194"/>
      <c r="AS194"/>
      <c r="AT194" s="30">
        <f t="shared" si="86"/>
        <v>5.4719387755102038E-3</v>
      </c>
      <c r="AU194" s="30">
        <f t="shared" si="87"/>
        <v>9.7959183673469383E-3</v>
      </c>
      <c r="AV194" s="30">
        <f t="shared" si="88"/>
        <v>6.2117346938775509E-3</v>
      </c>
      <c r="AW194" s="30">
        <f t="shared" si="109"/>
        <v>1.0103225806451612E-2</v>
      </c>
      <c r="AX194" s="30">
        <f t="shared" si="110"/>
        <v>6.2193548387096771E-3</v>
      </c>
      <c r="AY194" s="30">
        <f t="shared" si="111"/>
        <v>8.0000000000000002E-3</v>
      </c>
      <c r="AZ194" s="30">
        <f t="shared" si="112"/>
        <v>9.4322580645161292E-3</v>
      </c>
      <c r="BA194" s="30">
        <f t="shared" si="113"/>
        <v>8.4387096774193541E-3</v>
      </c>
      <c r="BB194" s="30">
        <f t="shared" si="114"/>
        <v>1.1174193548387097E-2</v>
      </c>
      <c r="BC194" s="30">
        <f t="shared" si="115"/>
        <v>1.2541935483870968E-2</v>
      </c>
      <c r="BD194" s="30">
        <f t="shared" si="116"/>
        <v>1.1690322580645162E-2</v>
      </c>
      <c r="BE194" s="30">
        <f t="shared" si="117"/>
        <v>1.0180645161290323E-2</v>
      </c>
      <c r="BF194" s="30">
        <f t="shared" si="118"/>
        <v>8.0645161290322578E-3</v>
      </c>
      <c r="BG194" s="30">
        <f t="shared" si="119"/>
        <v>1.0451612903225806E-2</v>
      </c>
      <c r="BH194" s="30">
        <f t="shared" si="120"/>
        <v>1.1754838709677419E-2</v>
      </c>
      <c r="BI194" s="30">
        <f t="shared" si="89"/>
        <v>1.0422960725075529E-2</v>
      </c>
      <c r="BJ194" s="30">
        <f t="shared" si="90"/>
        <v>7.9859013091641493E-3</v>
      </c>
      <c r="BK194" s="30">
        <f t="shared" si="91"/>
        <v>1.1701913393756294E-2</v>
      </c>
      <c r="BL194" s="30">
        <f t="shared" si="92"/>
        <v>1.3514602215508559E-2</v>
      </c>
      <c r="BM194" s="30">
        <f t="shared" si="93"/>
        <v>1.2215508559919435E-2</v>
      </c>
      <c r="BN194" s="30">
        <f t="shared" si="94"/>
        <v>1.4652567975830815E-2</v>
      </c>
      <c r="BO194" s="30">
        <f t="shared" si="95"/>
        <v>1.3131923464249748E-2</v>
      </c>
      <c r="BP194" s="30">
        <f t="shared" si="96"/>
        <v>1.8670694864048338E-2</v>
      </c>
    </row>
    <row r="195" spans="1:68" ht="15" x14ac:dyDescent="0.25">
      <c r="A195" s="19" t="s">
        <v>610</v>
      </c>
      <c r="B195" s="27">
        <v>608</v>
      </c>
      <c r="C195" s="27">
        <v>1754</v>
      </c>
      <c r="D195" s="27">
        <v>1531</v>
      </c>
      <c r="E195" s="27">
        <v>1678</v>
      </c>
      <c r="F195" s="27">
        <v>1511</v>
      </c>
      <c r="G195" s="27">
        <v>1363</v>
      </c>
      <c r="H195" s="27">
        <v>1295</v>
      </c>
      <c r="I195" s="27">
        <v>1802</v>
      </c>
      <c r="J195" s="27">
        <v>1847</v>
      </c>
      <c r="K195" s="27">
        <v>1945</v>
      </c>
      <c r="L195" s="27">
        <v>1548</v>
      </c>
      <c r="M195" s="27">
        <v>1303</v>
      </c>
      <c r="N195" s="27">
        <v>978</v>
      </c>
      <c r="O195" s="27">
        <v>1855</v>
      </c>
      <c r="P195" s="27">
        <v>1653</v>
      </c>
      <c r="Q195" s="27">
        <v>1739</v>
      </c>
      <c r="R195" s="27">
        <v>1958</v>
      </c>
      <c r="S195" s="27">
        <v>1769</v>
      </c>
      <c r="T195" s="27">
        <v>2390</v>
      </c>
      <c r="U195" s="27">
        <v>2546</v>
      </c>
      <c r="V195" s="27">
        <v>2649</v>
      </c>
      <c r="W195" s="27">
        <v>3494</v>
      </c>
      <c r="X195" s="27">
        <v>3479</v>
      </c>
      <c r="Y195" s="27"/>
      <c r="Z195" s="19" t="s">
        <v>610</v>
      </c>
      <c r="AA195" s="27" t="b">
        <f t="shared" si="85"/>
        <v>1</v>
      </c>
      <c r="AB195"/>
      <c r="AC195" s="19" t="s">
        <v>610</v>
      </c>
      <c r="AD195" s="27">
        <v>182700</v>
      </c>
      <c r="AE195" s="27">
        <v>234800</v>
      </c>
      <c r="AF195" s="32">
        <v>77.8</v>
      </c>
      <c r="AG195" s="32">
        <v>2.7</v>
      </c>
      <c r="AH195" s="27">
        <v>184600</v>
      </c>
      <c r="AI195" s="27">
        <v>234600</v>
      </c>
      <c r="AJ195" s="32">
        <v>78.7</v>
      </c>
      <c r="AK195" s="32">
        <v>2.6</v>
      </c>
      <c r="AL195" s="27">
        <v>180900</v>
      </c>
      <c r="AM195" s="27">
        <v>234300</v>
      </c>
      <c r="AN195" s="32">
        <v>77.2</v>
      </c>
      <c r="AO195" s="32">
        <v>2.6</v>
      </c>
      <c r="AP195"/>
      <c r="AQ195"/>
      <c r="AR195"/>
      <c r="AS195"/>
      <c r="AT195" s="30">
        <f t="shared" si="86"/>
        <v>3.2936078006500541E-3</v>
      </c>
      <c r="AU195" s="30">
        <f t="shared" si="87"/>
        <v>9.5016251354279515E-3</v>
      </c>
      <c r="AV195" s="30">
        <f t="shared" si="88"/>
        <v>8.2936078006500547E-3</v>
      </c>
      <c r="AW195" s="30">
        <f t="shared" si="109"/>
        <v>9.2758430071862904E-3</v>
      </c>
      <c r="AX195" s="30">
        <f t="shared" si="110"/>
        <v>8.3526810392482026E-3</v>
      </c>
      <c r="AY195" s="30">
        <f t="shared" si="111"/>
        <v>7.5345494748479827E-3</v>
      </c>
      <c r="AZ195" s="30">
        <f t="shared" si="112"/>
        <v>7.1586511885019348E-3</v>
      </c>
      <c r="BA195" s="30">
        <f t="shared" si="113"/>
        <v>9.9613045881702597E-3</v>
      </c>
      <c r="BB195" s="30">
        <f t="shared" si="114"/>
        <v>1.0210060807075733E-2</v>
      </c>
      <c r="BC195" s="30">
        <f t="shared" si="115"/>
        <v>1.0751796572692094E-2</v>
      </c>
      <c r="BD195" s="30">
        <f t="shared" si="116"/>
        <v>8.5572139303482595E-3</v>
      </c>
      <c r="BE195" s="30">
        <f t="shared" si="117"/>
        <v>7.2028745163073525E-3</v>
      </c>
      <c r="BF195" s="30">
        <f t="shared" si="118"/>
        <v>5.4063018242122719E-3</v>
      </c>
      <c r="BG195" s="30">
        <f t="shared" si="119"/>
        <v>1.025428413488115E-2</v>
      </c>
      <c r="BH195" s="30">
        <f t="shared" si="120"/>
        <v>9.1376451077943618E-3</v>
      </c>
      <c r="BI195" s="30">
        <f t="shared" si="89"/>
        <v>7.4221084080239013E-3</v>
      </c>
      <c r="BJ195" s="30">
        <f t="shared" si="90"/>
        <v>8.3568075117370893E-3</v>
      </c>
      <c r="BK195" s="30">
        <f t="shared" si="91"/>
        <v>7.5501493811352969E-3</v>
      </c>
      <c r="BL195" s="30">
        <f t="shared" si="92"/>
        <v>1.0200597524541187E-2</v>
      </c>
      <c r="BM195" s="30">
        <f t="shared" si="93"/>
        <v>1.0866410584720444E-2</v>
      </c>
      <c r="BN195" s="30">
        <f t="shared" si="94"/>
        <v>1.1306017925736236E-2</v>
      </c>
      <c r="BO195" s="30">
        <f t="shared" si="95"/>
        <v>1.4912505335040547E-2</v>
      </c>
      <c r="BP195" s="30">
        <f t="shared" si="96"/>
        <v>1.4848484848484849E-2</v>
      </c>
    </row>
    <row r="196" spans="1:68" ht="15" x14ac:dyDescent="0.25">
      <c r="A196" s="19" t="s">
        <v>611</v>
      </c>
      <c r="B196" s="27">
        <v>1770</v>
      </c>
      <c r="C196" s="27">
        <v>3440</v>
      </c>
      <c r="D196" s="27">
        <v>3378</v>
      </c>
      <c r="E196" s="27">
        <v>2983</v>
      </c>
      <c r="F196" s="27">
        <v>2960</v>
      </c>
      <c r="G196" s="27">
        <v>3260</v>
      </c>
      <c r="H196" s="27">
        <v>3018</v>
      </c>
      <c r="I196" s="27">
        <v>3857</v>
      </c>
      <c r="J196" s="27">
        <v>3850</v>
      </c>
      <c r="K196" s="27">
        <v>4105</v>
      </c>
      <c r="L196" s="27">
        <v>5321</v>
      </c>
      <c r="M196" s="27">
        <v>5769</v>
      </c>
      <c r="N196" s="27">
        <v>3994</v>
      </c>
      <c r="O196" s="27">
        <v>3358</v>
      </c>
      <c r="P196" s="27">
        <v>3688</v>
      </c>
      <c r="Q196" s="27">
        <v>4137</v>
      </c>
      <c r="R196" s="27">
        <v>3903</v>
      </c>
      <c r="S196" s="27">
        <v>4839</v>
      </c>
      <c r="T196" s="27">
        <v>4211</v>
      </c>
      <c r="U196" s="27">
        <v>4425</v>
      </c>
      <c r="V196" s="27">
        <v>4716</v>
      </c>
      <c r="W196" s="27">
        <v>5016</v>
      </c>
      <c r="X196" s="27">
        <v>4383</v>
      </c>
      <c r="Y196" s="27"/>
      <c r="Z196" s="19" t="s">
        <v>611</v>
      </c>
      <c r="AA196" s="27" t="b">
        <f t="shared" si="85"/>
        <v>1</v>
      </c>
      <c r="AB196"/>
      <c r="AC196" s="19" t="s">
        <v>611</v>
      </c>
      <c r="AD196" s="27">
        <v>284700</v>
      </c>
      <c r="AE196" s="27">
        <v>407500</v>
      </c>
      <c r="AF196" s="32">
        <v>69.900000000000006</v>
      </c>
      <c r="AG196" s="32">
        <v>2.4</v>
      </c>
      <c r="AH196" s="27">
        <v>291800</v>
      </c>
      <c r="AI196" s="27">
        <v>412800</v>
      </c>
      <c r="AJ196" s="32">
        <v>70.7</v>
      </c>
      <c r="AK196" s="32">
        <v>2.4</v>
      </c>
      <c r="AL196" s="27">
        <v>294700</v>
      </c>
      <c r="AM196" s="27">
        <v>409700</v>
      </c>
      <c r="AN196" s="32">
        <v>71.900000000000006</v>
      </c>
      <c r="AO196" s="32">
        <v>2.7</v>
      </c>
      <c r="AP196"/>
      <c r="AQ196"/>
      <c r="AR196"/>
      <c r="AS196"/>
      <c r="AT196" s="30">
        <f t="shared" si="86"/>
        <v>6.0657984921178888E-3</v>
      </c>
      <c r="AU196" s="30">
        <f t="shared" si="87"/>
        <v>1.1788896504455106E-2</v>
      </c>
      <c r="AV196" s="30">
        <f t="shared" si="88"/>
        <v>1.157642220699109E-2</v>
      </c>
      <c r="AW196" s="30">
        <f t="shared" si="109"/>
        <v>1.0122158126908721E-2</v>
      </c>
      <c r="AX196" s="30">
        <f t="shared" si="110"/>
        <v>1.0044112656939261E-2</v>
      </c>
      <c r="AY196" s="30">
        <f t="shared" si="111"/>
        <v>1.1062097047845266E-2</v>
      </c>
      <c r="AZ196" s="30">
        <f t="shared" si="112"/>
        <v>1.0240922972514421E-2</v>
      </c>
      <c r="BA196" s="30">
        <f t="shared" si="113"/>
        <v>1.3087885985748218E-2</v>
      </c>
      <c r="BB196" s="30">
        <f t="shared" si="114"/>
        <v>1.3064133016627079E-2</v>
      </c>
      <c r="BC196" s="30">
        <f t="shared" si="115"/>
        <v>1.3929419748897184E-2</v>
      </c>
      <c r="BD196" s="30">
        <f t="shared" si="116"/>
        <v>1.8055649813369528E-2</v>
      </c>
      <c r="BE196" s="30">
        <f t="shared" si="117"/>
        <v>1.9575839837122497E-2</v>
      </c>
      <c r="BF196" s="30">
        <f t="shared" si="118"/>
        <v>1.3552765524261962E-2</v>
      </c>
      <c r="BG196" s="30">
        <f t="shared" si="119"/>
        <v>1.1394638615541228E-2</v>
      </c>
      <c r="BH196" s="30">
        <f t="shared" si="120"/>
        <v>1.2514421445537835E-2</v>
      </c>
      <c r="BI196" s="30">
        <f t="shared" si="89"/>
        <v>1.0097632413961435E-2</v>
      </c>
      <c r="BJ196" s="30">
        <f t="shared" si="90"/>
        <v>9.5264827922870391E-3</v>
      </c>
      <c r="BK196" s="30">
        <f t="shared" si="91"/>
        <v>1.1811081278984623E-2</v>
      </c>
      <c r="BL196" s="30">
        <f t="shared" si="92"/>
        <v>1.027825237979009E-2</v>
      </c>
      <c r="BM196" s="30">
        <f t="shared" si="93"/>
        <v>1.0800585794483768E-2</v>
      </c>
      <c r="BN196" s="30">
        <f t="shared" si="94"/>
        <v>1.151086160605321E-2</v>
      </c>
      <c r="BO196" s="30">
        <f t="shared" si="95"/>
        <v>1.2243104710763973E-2</v>
      </c>
      <c r="BP196" s="30">
        <f t="shared" si="96"/>
        <v>1.0698071759824263E-2</v>
      </c>
    </row>
    <row r="197" spans="1:68" ht="15" x14ac:dyDescent="0.25">
      <c r="A197" s="19" t="s">
        <v>612</v>
      </c>
      <c r="B197" s="27">
        <v>505</v>
      </c>
      <c r="C197" s="27">
        <v>899</v>
      </c>
      <c r="D197" s="27">
        <v>1262</v>
      </c>
      <c r="E197" s="27">
        <v>1173</v>
      </c>
      <c r="F197" s="27">
        <v>949</v>
      </c>
      <c r="G197" s="27">
        <v>1648</v>
      </c>
      <c r="H197" s="27">
        <v>1164</v>
      </c>
      <c r="I197" s="27">
        <v>1214</v>
      </c>
      <c r="J197" s="27">
        <v>1262</v>
      </c>
      <c r="K197" s="27">
        <v>1321</v>
      </c>
      <c r="L197" s="27">
        <v>1335</v>
      </c>
      <c r="M197" s="27">
        <v>1185</v>
      </c>
      <c r="N197" s="27">
        <v>575</v>
      </c>
      <c r="O197" s="27">
        <v>1335</v>
      </c>
      <c r="P197" s="27">
        <v>1311</v>
      </c>
      <c r="Q197" s="27">
        <v>1555</v>
      </c>
      <c r="R197" s="27">
        <v>1226</v>
      </c>
      <c r="S197" s="27">
        <v>1566</v>
      </c>
      <c r="T197" s="27">
        <v>1530</v>
      </c>
      <c r="U197" s="27">
        <v>1667</v>
      </c>
      <c r="V197" s="27">
        <v>1771</v>
      </c>
      <c r="W197" s="27">
        <v>1424</v>
      </c>
      <c r="X197" s="27">
        <v>1639</v>
      </c>
      <c r="Y197" s="27"/>
      <c r="Z197" s="19" t="s">
        <v>612</v>
      </c>
      <c r="AA197" s="27" t="b">
        <f t="shared" si="85"/>
        <v>1</v>
      </c>
      <c r="AB197"/>
      <c r="AC197" s="19" t="s">
        <v>612</v>
      </c>
      <c r="AD197" s="27">
        <v>114200</v>
      </c>
      <c r="AE197" s="27">
        <v>138100</v>
      </c>
      <c r="AF197" s="32">
        <v>82.7</v>
      </c>
      <c r="AG197" s="32">
        <v>2.4</v>
      </c>
      <c r="AH197" s="27">
        <v>112500</v>
      </c>
      <c r="AI197" s="27">
        <v>138700</v>
      </c>
      <c r="AJ197" s="32">
        <v>81.099999999999994</v>
      </c>
      <c r="AK197" s="32">
        <v>2.2999999999999998</v>
      </c>
      <c r="AL197" s="27">
        <v>115300</v>
      </c>
      <c r="AM197" s="27">
        <v>138900</v>
      </c>
      <c r="AN197" s="32">
        <v>83</v>
      </c>
      <c r="AO197" s="32">
        <v>2.4</v>
      </c>
      <c r="AP197"/>
      <c r="AQ197"/>
      <c r="AR197"/>
      <c r="AS197"/>
      <c r="AT197" s="30">
        <f t="shared" si="86"/>
        <v>4.4888888888888886E-3</v>
      </c>
      <c r="AU197" s="30">
        <f t="shared" si="87"/>
        <v>7.9911111111111103E-3</v>
      </c>
      <c r="AV197" s="30">
        <f t="shared" si="88"/>
        <v>1.1217777777777778E-2</v>
      </c>
      <c r="AW197" s="30">
        <f t="shared" si="109"/>
        <v>1.0173460537727667E-2</v>
      </c>
      <c r="AX197" s="30">
        <f t="shared" si="110"/>
        <v>8.2307025151777975E-3</v>
      </c>
      <c r="AY197" s="30">
        <f t="shared" si="111"/>
        <v>1.4293148308759758E-2</v>
      </c>
      <c r="AZ197" s="30">
        <f t="shared" si="112"/>
        <v>1.0095403295750217E-2</v>
      </c>
      <c r="BA197" s="30">
        <f t="shared" si="113"/>
        <v>1.0529054640069384E-2</v>
      </c>
      <c r="BB197" s="30">
        <f t="shared" si="114"/>
        <v>1.0945359930615784E-2</v>
      </c>
      <c r="BC197" s="30">
        <f t="shared" si="115"/>
        <v>1.1457068516912403E-2</v>
      </c>
      <c r="BD197" s="30">
        <f t="shared" si="116"/>
        <v>1.1578490893321769E-2</v>
      </c>
      <c r="BE197" s="30">
        <f t="shared" si="117"/>
        <v>1.0277536860364268E-2</v>
      </c>
      <c r="BF197" s="30">
        <f t="shared" si="118"/>
        <v>4.9869904596704252E-3</v>
      </c>
      <c r="BG197" s="30">
        <f t="shared" si="119"/>
        <v>1.1578490893321769E-2</v>
      </c>
      <c r="BH197" s="30">
        <f t="shared" si="120"/>
        <v>1.1370338248048568E-2</v>
      </c>
      <c r="BI197" s="30">
        <f t="shared" si="89"/>
        <v>1.1195104391648667E-2</v>
      </c>
      <c r="BJ197" s="30">
        <f t="shared" si="90"/>
        <v>8.826493880489561E-3</v>
      </c>
      <c r="BK197" s="30">
        <f t="shared" si="91"/>
        <v>1.1274298056155508E-2</v>
      </c>
      <c r="BL197" s="30">
        <f t="shared" si="92"/>
        <v>1.1015118790496761E-2</v>
      </c>
      <c r="BM197" s="30">
        <f t="shared" si="93"/>
        <v>1.2001439884809215E-2</v>
      </c>
      <c r="BN197" s="30">
        <f t="shared" si="94"/>
        <v>1.2750179985601151E-2</v>
      </c>
      <c r="BO197" s="30">
        <f t="shared" si="95"/>
        <v>1.0251979841612672E-2</v>
      </c>
      <c r="BP197" s="30">
        <f t="shared" si="96"/>
        <v>1.1799856011519078E-2</v>
      </c>
    </row>
    <row r="198" spans="1:68" ht="15" x14ac:dyDescent="0.25">
      <c r="A198" s="19" t="s">
        <v>613</v>
      </c>
      <c r="B198" s="27">
        <v>200</v>
      </c>
      <c r="C198" s="27">
        <v>187</v>
      </c>
      <c r="D198" s="27">
        <v>288</v>
      </c>
      <c r="E198" s="27">
        <v>144</v>
      </c>
      <c r="F198" s="27">
        <v>134</v>
      </c>
      <c r="G198" s="27">
        <v>289</v>
      </c>
      <c r="H198" s="27">
        <v>222</v>
      </c>
      <c r="I198" s="27">
        <v>157</v>
      </c>
      <c r="J198" s="27">
        <v>438</v>
      </c>
      <c r="K198" s="27">
        <v>1997</v>
      </c>
      <c r="L198" s="27">
        <v>1078</v>
      </c>
      <c r="M198" s="27">
        <v>1302</v>
      </c>
      <c r="N198" s="27">
        <v>142</v>
      </c>
      <c r="O198" s="27">
        <v>291</v>
      </c>
      <c r="P198" s="27">
        <v>192</v>
      </c>
      <c r="Q198" s="27">
        <v>400</v>
      </c>
      <c r="R198" s="27">
        <v>324</v>
      </c>
      <c r="S198" s="27">
        <v>510</v>
      </c>
      <c r="T198" s="27">
        <v>347</v>
      </c>
      <c r="U198" s="27">
        <v>597</v>
      </c>
      <c r="V198" s="27">
        <v>357</v>
      </c>
      <c r="W198" s="27">
        <v>276</v>
      </c>
      <c r="X198" s="27">
        <v>934</v>
      </c>
      <c r="Y198" s="27"/>
      <c r="Z198" s="19" t="s">
        <v>613</v>
      </c>
      <c r="AA198" s="27" t="b">
        <f t="shared" ref="AA198:AA226" si="121">Z198=A198</f>
        <v>1</v>
      </c>
      <c r="AB198"/>
      <c r="AC198" s="19" t="s">
        <v>613</v>
      </c>
      <c r="AD198" s="27">
        <v>38300</v>
      </c>
      <c r="AE198" s="27">
        <v>51300</v>
      </c>
      <c r="AF198" s="32">
        <v>74.7</v>
      </c>
      <c r="AG198" s="32">
        <v>3.1</v>
      </c>
      <c r="AH198" s="27">
        <v>38900</v>
      </c>
      <c r="AI198" s="27">
        <v>50700</v>
      </c>
      <c r="AJ198" s="32">
        <v>76.599999999999994</v>
      </c>
      <c r="AK198" s="32">
        <v>3</v>
      </c>
      <c r="AL198" s="27">
        <v>39000</v>
      </c>
      <c r="AM198" s="27">
        <v>50500</v>
      </c>
      <c r="AN198" s="32">
        <v>77.2</v>
      </c>
      <c r="AO198" s="32">
        <v>2.8</v>
      </c>
      <c r="AP198"/>
      <c r="AQ198"/>
      <c r="AR198"/>
      <c r="AS198"/>
      <c r="AT198" s="30">
        <f t="shared" si="86"/>
        <v>5.1413881748071976E-3</v>
      </c>
      <c r="AU198" s="30">
        <f t="shared" si="87"/>
        <v>4.8071979434447304E-3</v>
      </c>
      <c r="AV198" s="30">
        <f t="shared" si="88"/>
        <v>7.4035989717223648E-3</v>
      </c>
      <c r="AW198" s="30">
        <f t="shared" si="109"/>
        <v>3.6923076923076922E-3</v>
      </c>
      <c r="AX198" s="30">
        <f t="shared" si="110"/>
        <v>3.435897435897436E-3</v>
      </c>
      <c r="AY198" s="30">
        <f t="shared" si="111"/>
        <v>7.4102564102564101E-3</v>
      </c>
      <c r="AZ198" s="30">
        <f t="shared" si="112"/>
        <v>5.6923076923076927E-3</v>
      </c>
      <c r="BA198" s="30">
        <f t="shared" si="113"/>
        <v>4.0256410256410257E-3</v>
      </c>
      <c r="BB198" s="30">
        <f t="shared" si="114"/>
        <v>1.123076923076923E-2</v>
      </c>
      <c r="BC198" s="30">
        <f t="shared" si="115"/>
        <v>5.1205128205128202E-2</v>
      </c>
      <c r="BD198" s="30">
        <f t="shared" si="116"/>
        <v>2.7641025641025642E-2</v>
      </c>
      <c r="BE198" s="30">
        <f t="shared" si="117"/>
        <v>3.3384615384615388E-2</v>
      </c>
      <c r="BF198" s="30">
        <f t="shared" si="118"/>
        <v>3.641025641025641E-3</v>
      </c>
      <c r="BG198" s="30">
        <f t="shared" si="119"/>
        <v>7.4615384615384613E-3</v>
      </c>
      <c r="BH198" s="30">
        <f t="shared" si="120"/>
        <v>4.9230769230769232E-3</v>
      </c>
      <c r="BI198" s="30">
        <f t="shared" si="89"/>
        <v>7.9207920792079209E-3</v>
      </c>
      <c r="BJ198" s="30">
        <f t="shared" si="90"/>
        <v>6.4158415841584155E-3</v>
      </c>
      <c r="BK198" s="30">
        <f t="shared" si="91"/>
        <v>1.0099009900990099E-2</v>
      </c>
      <c r="BL198" s="30">
        <f t="shared" si="92"/>
        <v>6.8712871287128713E-3</v>
      </c>
      <c r="BM198" s="30">
        <f t="shared" si="93"/>
        <v>1.1821782178217822E-2</v>
      </c>
      <c r="BN198" s="30">
        <f t="shared" si="94"/>
        <v>7.0693069306930695E-3</v>
      </c>
      <c r="BO198" s="30">
        <f t="shared" si="95"/>
        <v>5.465346534653465E-3</v>
      </c>
      <c r="BP198" s="30">
        <f t="shared" si="96"/>
        <v>1.8495049504950494E-2</v>
      </c>
    </row>
    <row r="199" spans="1:68" ht="15" x14ac:dyDescent="0.25">
      <c r="A199" s="19" t="s">
        <v>614</v>
      </c>
      <c r="B199" s="27">
        <v>172</v>
      </c>
      <c r="C199" s="27">
        <v>380</v>
      </c>
      <c r="D199" s="27">
        <v>223</v>
      </c>
      <c r="E199" s="27">
        <v>377</v>
      </c>
      <c r="F199" s="27">
        <v>326</v>
      </c>
      <c r="G199" s="27">
        <v>478</v>
      </c>
      <c r="H199" s="27">
        <v>330</v>
      </c>
      <c r="I199" s="27">
        <v>399</v>
      </c>
      <c r="J199" s="27">
        <v>390</v>
      </c>
      <c r="K199" s="27">
        <v>387</v>
      </c>
      <c r="L199" s="27">
        <v>374</v>
      </c>
      <c r="M199" s="27">
        <v>251</v>
      </c>
      <c r="N199" s="27">
        <v>234</v>
      </c>
      <c r="O199" s="27">
        <v>276</v>
      </c>
      <c r="P199" s="27">
        <v>392</v>
      </c>
      <c r="Q199" s="27">
        <v>505</v>
      </c>
      <c r="R199" s="27">
        <v>341</v>
      </c>
      <c r="S199" s="27">
        <v>523</v>
      </c>
      <c r="T199" s="27">
        <v>482</v>
      </c>
      <c r="U199" s="27">
        <v>386</v>
      </c>
      <c r="V199" s="27">
        <v>489</v>
      </c>
      <c r="W199" s="27">
        <v>671</v>
      </c>
      <c r="X199" s="27">
        <v>555</v>
      </c>
      <c r="Y199" s="27"/>
      <c r="Z199" s="19" t="s">
        <v>614</v>
      </c>
      <c r="AA199" s="27" t="b">
        <f t="shared" si="121"/>
        <v>1</v>
      </c>
      <c r="AB199"/>
      <c r="AC199" s="19" t="s">
        <v>614</v>
      </c>
      <c r="AD199" s="27">
        <v>41600</v>
      </c>
      <c r="AE199" s="27">
        <v>51600</v>
      </c>
      <c r="AF199" s="32">
        <v>80.7</v>
      </c>
      <c r="AG199" s="32">
        <v>2.9</v>
      </c>
      <c r="AH199" s="27">
        <v>41500</v>
      </c>
      <c r="AI199" s="27">
        <v>52000</v>
      </c>
      <c r="AJ199" s="32">
        <v>79.7</v>
      </c>
      <c r="AK199" s="32">
        <v>2.9</v>
      </c>
      <c r="AL199" s="27">
        <v>41900</v>
      </c>
      <c r="AM199" s="27">
        <v>52000</v>
      </c>
      <c r="AN199" s="32">
        <v>80.5</v>
      </c>
      <c r="AO199" s="32">
        <v>3.2</v>
      </c>
      <c r="AP199"/>
      <c r="AQ199"/>
      <c r="AR199"/>
      <c r="AS199"/>
      <c r="AT199" s="30">
        <f t="shared" si="86"/>
        <v>4.1445783132530124E-3</v>
      </c>
      <c r="AU199" s="30">
        <f t="shared" si="87"/>
        <v>9.1566265060240969E-3</v>
      </c>
      <c r="AV199" s="30">
        <f t="shared" si="88"/>
        <v>5.3734939759036149E-3</v>
      </c>
      <c r="AW199" s="30">
        <f t="shared" si="109"/>
        <v>8.9976133651551316E-3</v>
      </c>
      <c r="AX199" s="30">
        <f t="shared" si="110"/>
        <v>7.7804295942720762E-3</v>
      </c>
      <c r="AY199" s="30">
        <f t="shared" si="111"/>
        <v>1.1408114558472553E-2</v>
      </c>
      <c r="AZ199" s="30">
        <f t="shared" si="112"/>
        <v>7.8758949880668259E-3</v>
      </c>
      <c r="BA199" s="30">
        <f t="shared" si="113"/>
        <v>9.5226730310262533E-3</v>
      </c>
      <c r="BB199" s="30">
        <f t="shared" si="114"/>
        <v>9.3078758949880665E-3</v>
      </c>
      <c r="BC199" s="30">
        <f t="shared" si="115"/>
        <v>9.2362768496420042E-3</v>
      </c>
      <c r="BD199" s="30">
        <f t="shared" si="116"/>
        <v>8.9260143198090693E-3</v>
      </c>
      <c r="BE199" s="30">
        <f t="shared" si="117"/>
        <v>5.990453460620525E-3</v>
      </c>
      <c r="BF199" s="30">
        <f t="shared" si="118"/>
        <v>5.5847255369928404E-3</v>
      </c>
      <c r="BG199" s="30">
        <f t="shared" si="119"/>
        <v>6.587112171837709E-3</v>
      </c>
      <c r="BH199" s="30">
        <f t="shared" si="120"/>
        <v>9.3556085918854413E-3</v>
      </c>
      <c r="BI199" s="30">
        <f t="shared" si="89"/>
        <v>9.7115384615384607E-3</v>
      </c>
      <c r="BJ199" s="30">
        <f t="shared" si="90"/>
        <v>6.5576923076923078E-3</v>
      </c>
      <c r="BK199" s="30">
        <f t="shared" si="91"/>
        <v>1.0057692307692307E-2</v>
      </c>
      <c r="BL199" s="30">
        <f t="shared" si="92"/>
        <v>9.2692307692307692E-3</v>
      </c>
      <c r="BM199" s="30">
        <f t="shared" si="93"/>
        <v>7.4230769230769229E-3</v>
      </c>
      <c r="BN199" s="30">
        <f t="shared" si="94"/>
        <v>9.4038461538461533E-3</v>
      </c>
      <c r="BO199" s="30">
        <f t="shared" si="95"/>
        <v>1.2903846153846155E-2</v>
      </c>
      <c r="BP199" s="30">
        <f t="shared" si="96"/>
        <v>1.0673076923076922E-2</v>
      </c>
    </row>
    <row r="200" spans="1:68" ht="15" x14ac:dyDescent="0.25">
      <c r="A200" s="19" t="s">
        <v>615</v>
      </c>
      <c r="B200" s="27">
        <v>266</v>
      </c>
      <c r="C200" s="27">
        <v>525</v>
      </c>
      <c r="D200" s="27">
        <v>614</v>
      </c>
      <c r="E200" s="27">
        <v>504</v>
      </c>
      <c r="F200" s="27">
        <v>461</v>
      </c>
      <c r="G200" s="27">
        <v>405</v>
      </c>
      <c r="H200" s="27">
        <v>372</v>
      </c>
      <c r="I200" s="27">
        <v>415</v>
      </c>
      <c r="J200" s="27">
        <v>478</v>
      </c>
      <c r="K200" s="27">
        <v>436</v>
      </c>
      <c r="L200" s="27">
        <v>525</v>
      </c>
      <c r="M200" s="27">
        <v>314</v>
      </c>
      <c r="N200" s="27">
        <v>160</v>
      </c>
      <c r="O200" s="27">
        <v>570</v>
      </c>
      <c r="P200" s="27">
        <v>408</v>
      </c>
      <c r="Q200" s="27">
        <v>423</v>
      </c>
      <c r="R200" s="27">
        <v>386</v>
      </c>
      <c r="S200" s="27">
        <v>709</v>
      </c>
      <c r="T200" s="27">
        <v>592</v>
      </c>
      <c r="U200" s="27">
        <v>485</v>
      </c>
      <c r="V200" s="27">
        <v>627</v>
      </c>
      <c r="W200" s="27">
        <v>469</v>
      </c>
      <c r="X200" s="27">
        <v>504</v>
      </c>
      <c r="Y200" s="27"/>
      <c r="Z200" s="19" t="s">
        <v>615</v>
      </c>
      <c r="AA200" s="27" t="b">
        <f t="shared" si="121"/>
        <v>1</v>
      </c>
      <c r="AB200"/>
      <c r="AC200" s="19" t="s">
        <v>615</v>
      </c>
      <c r="AD200" s="27">
        <v>44500</v>
      </c>
      <c r="AE200" s="27">
        <v>54700</v>
      </c>
      <c r="AF200" s="32">
        <v>81.400000000000006</v>
      </c>
      <c r="AG200" s="32">
        <v>2.5</v>
      </c>
      <c r="AH200" s="27">
        <v>44200</v>
      </c>
      <c r="AI200" s="27">
        <v>54500</v>
      </c>
      <c r="AJ200" s="32">
        <v>81.099999999999994</v>
      </c>
      <c r="AK200" s="32">
        <v>2.7</v>
      </c>
      <c r="AL200" s="27">
        <v>44100</v>
      </c>
      <c r="AM200" s="27">
        <v>54200</v>
      </c>
      <c r="AN200" s="32">
        <v>81.3</v>
      </c>
      <c r="AO200" s="32">
        <v>2.7</v>
      </c>
      <c r="AP200"/>
      <c r="AQ200"/>
      <c r="AR200"/>
      <c r="AS200"/>
      <c r="AT200" s="30">
        <f t="shared" si="86"/>
        <v>6.0180995475113122E-3</v>
      </c>
      <c r="AU200" s="30">
        <f t="shared" si="87"/>
        <v>1.1877828054298642E-2</v>
      </c>
      <c r="AV200" s="30">
        <f t="shared" si="88"/>
        <v>1.3891402714932126E-2</v>
      </c>
      <c r="AW200" s="30">
        <f t="shared" si="109"/>
        <v>1.1428571428571429E-2</v>
      </c>
      <c r="AX200" s="30">
        <f t="shared" si="110"/>
        <v>1.0453514739229026E-2</v>
      </c>
      <c r="AY200" s="30">
        <f t="shared" si="111"/>
        <v>9.1836734693877559E-3</v>
      </c>
      <c r="AZ200" s="30">
        <f t="shared" si="112"/>
        <v>8.4353741496598633E-3</v>
      </c>
      <c r="BA200" s="30">
        <f t="shared" si="113"/>
        <v>9.4104308390022678E-3</v>
      </c>
      <c r="BB200" s="30">
        <f t="shared" si="114"/>
        <v>1.0839002267573696E-2</v>
      </c>
      <c r="BC200" s="30">
        <f t="shared" si="115"/>
        <v>9.8866213151927434E-3</v>
      </c>
      <c r="BD200" s="30">
        <f t="shared" si="116"/>
        <v>1.1904761904761904E-2</v>
      </c>
      <c r="BE200" s="30">
        <f t="shared" si="117"/>
        <v>7.1201814058956918E-3</v>
      </c>
      <c r="BF200" s="30">
        <f t="shared" si="118"/>
        <v>3.6281179138321997E-3</v>
      </c>
      <c r="BG200" s="30">
        <f t="shared" si="119"/>
        <v>1.292517006802721E-2</v>
      </c>
      <c r="BH200" s="30">
        <f t="shared" si="120"/>
        <v>9.2517006802721093E-3</v>
      </c>
      <c r="BI200" s="30">
        <f t="shared" si="89"/>
        <v>7.8044280442804426E-3</v>
      </c>
      <c r="BJ200" s="30">
        <f t="shared" si="90"/>
        <v>7.1217712177121771E-3</v>
      </c>
      <c r="BK200" s="30">
        <f t="shared" si="91"/>
        <v>1.3081180811808119E-2</v>
      </c>
      <c r="BL200" s="30">
        <f t="shared" si="92"/>
        <v>1.0922509225092251E-2</v>
      </c>
      <c r="BM200" s="30">
        <f t="shared" si="93"/>
        <v>8.9483394833948342E-3</v>
      </c>
      <c r="BN200" s="30">
        <f t="shared" si="94"/>
        <v>1.1568265682656826E-2</v>
      </c>
      <c r="BO200" s="30">
        <f t="shared" si="95"/>
        <v>8.6531365313653134E-3</v>
      </c>
      <c r="BP200" s="30">
        <f t="shared" si="96"/>
        <v>9.2988929889298889E-3</v>
      </c>
    </row>
    <row r="201" spans="1:68" ht="15" x14ac:dyDescent="0.25">
      <c r="A201" s="19" t="s">
        <v>616</v>
      </c>
      <c r="B201" s="27">
        <v>280</v>
      </c>
      <c r="C201" s="27">
        <v>340</v>
      </c>
      <c r="D201" s="27">
        <v>425</v>
      </c>
      <c r="E201" s="27">
        <v>389</v>
      </c>
      <c r="F201" s="27">
        <v>399</v>
      </c>
      <c r="G201" s="27">
        <v>386</v>
      </c>
      <c r="H201" s="27">
        <v>410</v>
      </c>
      <c r="I201" s="27">
        <v>333</v>
      </c>
      <c r="J201" s="27">
        <v>505</v>
      </c>
      <c r="K201" s="27">
        <v>560</v>
      </c>
      <c r="L201" s="27">
        <v>424</v>
      </c>
      <c r="M201" s="27">
        <v>376</v>
      </c>
      <c r="N201" s="27">
        <v>365</v>
      </c>
      <c r="O201" s="27">
        <v>545</v>
      </c>
      <c r="P201" s="27">
        <v>476</v>
      </c>
      <c r="Q201" s="27">
        <v>367</v>
      </c>
      <c r="R201" s="27">
        <v>410</v>
      </c>
      <c r="S201" s="27">
        <v>406</v>
      </c>
      <c r="T201" s="27">
        <v>395</v>
      </c>
      <c r="U201" s="27">
        <v>447</v>
      </c>
      <c r="V201" s="27">
        <v>437</v>
      </c>
      <c r="W201" s="27">
        <v>422</v>
      </c>
      <c r="X201" s="27">
        <v>624</v>
      </c>
      <c r="Y201" s="27"/>
      <c r="Z201" s="19" t="s">
        <v>616</v>
      </c>
      <c r="AA201" s="27" t="b">
        <f t="shared" si="121"/>
        <v>1</v>
      </c>
      <c r="AB201"/>
      <c r="AC201" s="19" t="s">
        <v>616</v>
      </c>
      <c r="AD201" s="27">
        <v>63600</v>
      </c>
      <c r="AE201" s="27">
        <v>85200</v>
      </c>
      <c r="AF201" s="32">
        <v>74.599999999999994</v>
      </c>
      <c r="AG201" s="32">
        <v>2.6</v>
      </c>
      <c r="AH201" s="27">
        <v>59900</v>
      </c>
      <c r="AI201" s="27">
        <v>85300</v>
      </c>
      <c r="AJ201" s="32">
        <v>70.2</v>
      </c>
      <c r="AK201" s="32">
        <v>2.8</v>
      </c>
      <c r="AL201" s="27">
        <v>61400</v>
      </c>
      <c r="AM201" s="27">
        <v>85300</v>
      </c>
      <c r="AN201" s="32">
        <v>71.900000000000006</v>
      </c>
      <c r="AO201" s="32">
        <v>2.8</v>
      </c>
      <c r="AP201"/>
      <c r="AQ201"/>
      <c r="AR201"/>
      <c r="AS201"/>
      <c r="AT201" s="30">
        <f t="shared" ref="AT201:AT264" si="122">B201/$AH201</f>
        <v>4.6744574290484139E-3</v>
      </c>
      <c r="AU201" s="30">
        <f t="shared" ref="AU201:AU264" si="123">C201/$AH201</f>
        <v>5.6761268781302171E-3</v>
      </c>
      <c r="AV201" s="30">
        <f t="shared" ref="AV201:AV264" si="124">D201/$AH201</f>
        <v>7.0951585976627716E-3</v>
      </c>
      <c r="AW201" s="30">
        <f t="shared" si="109"/>
        <v>6.3355048859934857E-3</v>
      </c>
      <c r="AX201" s="30">
        <f t="shared" si="110"/>
        <v>6.4983713355048862E-3</v>
      </c>
      <c r="AY201" s="30">
        <f t="shared" si="111"/>
        <v>6.2866449511400652E-3</v>
      </c>
      <c r="AZ201" s="30">
        <f t="shared" si="112"/>
        <v>6.6775244299674269E-3</v>
      </c>
      <c r="BA201" s="30">
        <f t="shared" si="113"/>
        <v>5.4234527687296421E-3</v>
      </c>
      <c r="BB201" s="30">
        <f t="shared" si="114"/>
        <v>8.2247557003257334E-3</v>
      </c>
      <c r="BC201" s="30">
        <f t="shared" si="115"/>
        <v>9.120521172638436E-3</v>
      </c>
      <c r="BD201" s="30">
        <f t="shared" si="116"/>
        <v>6.905537459283388E-3</v>
      </c>
      <c r="BE201" s="30">
        <f t="shared" si="117"/>
        <v>6.1237785016286647E-3</v>
      </c>
      <c r="BF201" s="30">
        <f t="shared" si="118"/>
        <v>5.944625407166124E-3</v>
      </c>
      <c r="BG201" s="30">
        <f t="shared" si="119"/>
        <v>8.8762214983713356E-3</v>
      </c>
      <c r="BH201" s="30">
        <f t="shared" si="120"/>
        <v>7.7524429967426711E-3</v>
      </c>
      <c r="BI201" s="30">
        <f t="shared" si="89"/>
        <v>4.3024618991793669E-3</v>
      </c>
      <c r="BJ201" s="30">
        <f t="shared" si="90"/>
        <v>4.8065650644783121E-3</v>
      </c>
      <c r="BK201" s="30">
        <f t="shared" si="91"/>
        <v>4.7596717467760846E-3</v>
      </c>
      <c r="BL201" s="30">
        <f t="shared" si="92"/>
        <v>4.6307151230949592E-3</v>
      </c>
      <c r="BM201" s="30">
        <f t="shared" si="93"/>
        <v>5.2403282532239156E-3</v>
      </c>
      <c r="BN201" s="30">
        <f t="shared" si="94"/>
        <v>5.1230949589683474E-3</v>
      </c>
      <c r="BO201" s="30">
        <f t="shared" si="95"/>
        <v>4.9472450175849945E-3</v>
      </c>
      <c r="BP201" s="30">
        <f t="shared" si="96"/>
        <v>7.3153575615474793E-3</v>
      </c>
    </row>
    <row r="202" spans="1:68" ht="15" x14ac:dyDescent="0.25">
      <c r="A202" s="19" t="s">
        <v>617</v>
      </c>
      <c r="B202" s="27">
        <v>759</v>
      </c>
      <c r="C202" s="27">
        <v>1521</v>
      </c>
      <c r="D202" s="27">
        <v>1574</v>
      </c>
      <c r="E202" s="27">
        <v>1260</v>
      </c>
      <c r="F202" s="27">
        <v>1343</v>
      </c>
      <c r="G202" s="27">
        <v>1474</v>
      </c>
      <c r="H202" s="27">
        <v>1472</v>
      </c>
      <c r="I202" s="27">
        <v>1499</v>
      </c>
      <c r="J202" s="27">
        <v>1569</v>
      </c>
      <c r="K202" s="27">
        <v>2071</v>
      </c>
      <c r="L202" s="27">
        <v>2068</v>
      </c>
      <c r="M202" s="27">
        <v>1193</v>
      </c>
      <c r="N202" s="27">
        <v>812</v>
      </c>
      <c r="O202" s="27">
        <v>1593</v>
      </c>
      <c r="P202" s="27">
        <v>1304</v>
      </c>
      <c r="Q202" s="27">
        <v>1153</v>
      </c>
      <c r="R202" s="27">
        <v>1203</v>
      </c>
      <c r="S202" s="27">
        <v>1139</v>
      </c>
      <c r="T202" s="27">
        <v>1340</v>
      </c>
      <c r="U202" s="27">
        <v>1270</v>
      </c>
      <c r="V202" s="27">
        <v>1925</v>
      </c>
      <c r="W202" s="27">
        <v>2540</v>
      </c>
      <c r="X202" s="27">
        <v>2985</v>
      </c>
      <c r="Y202" s="27"/>
      <c r="Z202" s="19" t="s">
        <v>617</v>
      </c>
      <c r="AA202" s="27" t="b">
        <f t="shared" si="121"/>
        <v>1</v>
      </c>
      <c r="AB202"/>
      <c r="AC202" s="19" t="s">
        <v>617</v>
      </c>
      <c r="AD202" s="27">
        <v>166500</v>
      </c>
      <c r="AE202" s="27">
        <v>214500</v>
      </c>
      <c r="AF202" s="32">
        <v>77.599999999999994</v>
      </c>
      <c r="AG202" s="32">
        <v>2.7</v>
      </c>
      <c r="AH202" s="27">
        <v>164900</v>
      </c>
      <c r="AI202" s="27">
        <v>211100</v>
      </c>
      <c r="AJ202" s="32">
        <v>78.099999999999994</v>
      </c>
      <c r="AK202" s="32">
        <v>2.5</v>
      </c>
      <c r="AL202" s="27">
        <v>163600</v>
      </c>
      <c r="AM202" s="27">
        <v>211800</v>
      </c>
      <c r="AN202" s="32">
        <v>77.2</v>
      </c>
      <c r="AO202" s="32">
        <v>2.5</v>
      </c>
      <c r="AP202"/>
      <c r="AQ202"/>
      <c r="AR202"/>
      <c r="AS202"/>
      <c r="AT202" s="30">
        <f t="shared" si="122"/>
        <v>4.6027895694360221E-3</v>
      </c>
      <c r="AU202" s="30">
        <f t="shared" si="123"/>
        <v>9.2237719830200113E-3</v>
      </c>
      <c r="AV202" s="30">
        <f t="shared" si="124"/>
        <v>9.5451788963007884E-3</v>
      </c>
      <c r="AW202" s="30">
        <f t="shared" si="109"/>
        <v>7.7017114914425429E-3</v>
      </c>
      <c r="AX202" s="30">
        <f t="shared" si="110"/>
        <v>8.2090464547677263E-3</v>
      </c>
      <c r="AY202" s="30">
        <f t="shared" si="111"/>
        <v>9.0097799511002444E-3</v>
      </c>
      <c r="AZ202" s="30">
        <f t="shared" si="112"/>
        <v>8.9975550122249389E-3</v>
      </c>
      <c r="BA202" s="30">
        <f t="shared" si="113"/>
        <v>9.1625916870415654E-3</v>
      </c>
      <c r="BB202" s="30">
        <f t="shared" si="114"/>
        <v>9.5904645476772611E-3</v>
      </c>
      <c r="BC202" s="30">
        <f t="shared" si="115"/>
        <v>1.2658924205378973E-2</v>
      </c>
      <c r="BD202" s="30">
        <f t="shared" si="116"/>
        <v>1.2640586797066014E-2</v>
      </c>
      <c r="BE202" s="30">
        <f t="shared" si="117"/>
        <v>7.2921760391198047E-3</v>
      </c>
      <c r="BF202" s="30">
        <f t="shared" si="118"/>
        <v>4.9633251833740835E-3</v>
      </c>
      <c r="BG202" s="30">
        <f t="shared" si="119"/>
        <v>9.7371638141809293E-3</v>
      </c>
      <c r="BH202" s="30">
        <f t="shared" si="120"/>
        <v>7.9706601466992665E-3</v>
      </c>
      <c r="BI202" s="30">
        <f t="shared" si="89"/>
        <v>5.4438149197355993E-3</v>
      </c>
      <c r="BJ202" s="30">
        <f t="shared" si="90"/>
        <v>5.6798866855524077E-3</v>
      </c>
      <c r="BK202" s="30">
        <f t="shared" si="91"/>
        <v>5.3777148253068936E-3</v>
      </c>
      <c r="BL202" s="30">
        <f t="shared" si="92"/>
        <v>6.3267233238904624E-3</v>
      </c>
      <c r="BM202" s="30">
        <f t="shared" si="93"/>
        <v>5.9962228517469306E-3</v>
      </c>
      <c r="BN202" s="30">
        <f t="shared" si="94"/>
        <v>9.0887629839471202E-3</v>
      </c>
      <c r="BO202" s="30">
        <f t="shared" si="95"/>
        <v>1.1992445703493861E-2</v>
      </c>
      <c r="BP202" s="30">
        <f t="shared" si="96"/>
        <v>1.4093484419263455E-2</v>
      </c>
    </row>
    <row r="203" spans="1:68" ht="15" x14ac:dyDescent="0.25">
      <c r="A203" s="19" t="s">
        <v>618</v>
      </c>
      <c r="B203" s="27">
        <v>6</v>
      </c>
      <c r="C203" s="27">
        <v>68</v>
      </c>
      <c r="D203" s="27">
        <v>26</v>
      </c>
      <c r="E203" s="27">
        <v>32</v>
      </c>
      <c r="F203" s="27">
        <v>46</v>
      </c>
      <c r="G203" s="27">
        <v>29</v>
      </c>
      <c r="H203" s="27">
        <v>33</v>
      </c>
      <c r="I203" s="27">
        <v>37</v>
      </c>
      <c r="J203" s="27">
        <v>23</v>
      </c>
      <c r="K203" s="27">
        <v>37</v>
      </c>
      <c r="L203" s="27">
        <v>29</v>
      </c>
      <c r="M203" s="27">
        <v>35</v>
      </c>
      <c r="N203" s="27">
        <v>32</v>
      </c>
      <c r="O203" s="27">
        <v>46</v>
      </c>
      <c r="P203" s="27">
        <v>68</v>
      </c>
      <c r="Q203" s="27">
        <v>43</v>
      </c>
      <c r="R203" s="27">
        <v>73</v>
      </c>
      <c r="S203" s="27">
        <v>61</v>
      </c>
      <c r="T203" s="27">
        <v>78</v>
      </c>
      <c r="U203" s="27">
        <v>56</v>
      </c>
      <c r="V203" s="27">
        <v>49</v>
      </c>
      <c r="W203" s="27">
        <v>42</v>
      </c>
      <c r="X203" s="27">
        <v>67</v>
      </c>
      <c r="Y203" s="27"/>
      <c r="Z203" s="19" t="s">
        <v>618</v>
      </c>
      <c r="AA203" s="27" t="b">
        <f t="shared" si="121"/>
        <v>1</v>
      </c>
      <c r="AB203"/>
      <c r="AC203" s="19" t="s">
        <v>618</v>
      </c>
      <c r="AD203" s="27">
        <v>11200</v>
      </c>
      <c r="AE203" s="27">
        <v>12700</v>
      </c>
      <c r="AF203" s="32">
        <v>88.4</v>
      </c>
      <c r="AG203" s="32">
        <v>4</v>
      </c>
      <c r="AH203" s="27">
        <v>10400</v>
      </c>
      <c r="AI203" s="27">
        <v>12800</v>
      </c>
      <c r="AJ203" s="32">
        <v>81.099999999999994</v>
      </c>
      <c r="AK203" s="32">
        <v>4.8</v>
      </c>
      <c r="AL203" s="27">
        <v>10200</v>
      </c>
      <c r="AM203" s="27">
        <v>12400</v>
      </c>
      <c r="AN203" s="32">
        <v>82.4</v>
      </c>
      <c r="AO203" s="32">
        <v>5.0999999999999996</v>
      </c>
      <c r="AP203"/>
      <c r="AQ203"/>
      <c r="AR203"/>
      <c r="AS203"/>
      <c r="AT203" s="30">
        <f t="shared" si="122"/>
        <v>5.7692307692307698E-4</v>
      </c>
      <c r="AU203" s="30">
        <f t="shared" si="123"/>
        <v>6.5384615384615381E-3</v>
      </c>
      <c r="AV203" s="30">
        <f t="shared" si="124"/>
        <v>2.5000000000000001E-3</v>
      </c>
      <c r="AW203" s="30">
        <f t="shared" si="109"/>
        <v>3.1372549019607842E-3</v>
      </c>
      <c r="AX203" s="30">
        <f t="shared" si="110"/>
        <v>4.5098039215686276E-3</v>
      </c>
      <c r="AY203" s="30">
        <f t="shared" si="111"/>
        <v>2.8431372549019606E-3</v>
      </c>
      <c r="AZ203" s="30">
        <f t="shared" si="112"/>
        <v>3.2352941176470589E-3</v>
      </c>
      <c r="BA203" s="30">
        <f t="shared" si="113"/>
        <v>3.6274509803921567E-3</v>
      </c>
      <c r="BB203" s="30">
        <f t="shared" si="114"/>
        <v>2.2549019607843138E-3</v>
      </c>
      <c r="BC203" s="30">
        <f t="shared" si="115"/>
        <v>3.6274509803921567E-3</v>
      </c>
      <c r="BD203" s="30">
        <f t="shared" si="116"/>
        <v>2.8431372549019606E-3</v>
      </c>
      <c r="BE203" s="30">
        <f t="shared" si="117"/>
        <v>3.4313725490196078E-3</v>
      </c>
      <c r="BF203" s="30">
        <f t="shared" si="118"/>
        <v>3.1372549019607842E-3</v>
      </c>
      <c r="BG203" s="30">
        <f t="shared" si="119"/>
        <v>4.5098039215686276E-3</v>
      </c>
      <c r="BH203" s="30">
        <f t="shared" si="120"/>
        <v>6.6666666666666671E-3</v>
      </c>
      <c r="BI203" s="30">
        <f t="shared" si="89"/>
        <v>3.4677419354838708E-3</v>
      </c>
      <c r="BJ203" s="30">
        <f t="shared" si="90"/>
        <v>5.8870967741935483E-3</v>
      </c>
      <c r="BK203" s="30">
        <f t="shared" si="91"/>
        <v>4.9193548387096771E-3</v>
      </c>
      <c r="BL203" s="30">
        <f t="shared" si="92"/>
        <v>6.2903225806451614E-3</v>
      </c>
      <c r="BM203" s="30">
        <f t="shared" si="93"/>
        <v>4.5161290322580649E-3</v>
      </c>
      <c r="BN203" s="30">
        <f t="shared" si="94"/>
        <v>3.9516129032258068E-3</v>
      </c>
      <c r="BO203" s="30">
        <f t="shared" si="95"/>
        <v>3.3870967741935483E-3</v>
      </c>
      <c r="BP203" s="30">
        <f t="shared" si="96"/>
        <v>5.4032258064516132E-3</v>
      </c>
    </row>
    <row r="204" spans="1:68" ht="15" x14ac:dyDescent="0.25">
      <c r="A204" s="19" t="s">
        <v>619</v>
      </c>
      <c r="B204" s="27">
        <v>486</v>
      </c>
      <c r="C204" s="27">
        <v>821</v>
      </c>
      <c r="D204" s="27">
        <v>802</v>
      </c>
      <c r="E204" s="27">
        <v>833</v>
      </c>
      <c r="F204" s="27">
        <v>731</v>
      </c>
      <c r="G204" s="27">
        <v>908</v>
      </c>
      <c r="H204" s="27">
        <v>856</v>
      </c>
      <c r="I204" s="27">
        <v>828</v>
      </c>
      <c r="J204" s="27">
        <v>824</v>
      </c>
      <c r="K204" s="27">
        <v>1133</v>
      </c>
      <c r="L204" s="27">
        <v>1020</v>
      </c>
      <c r="M204" s="27">
        <v>554</v>
      </c>
      <c r="N204" s="27">
        <v>427</v>
      </c>
      <c r="O204" s="27">
        <v>882</v>
      </c>
      <c r="P204" s="27">
        <v>733</v>
      </c>
      <c r="Q204" s="27">
        <v>590</v>
      </c>
      <c r="R204" s="27">
        <v>804</v>
      </c>
      <c r="S204" s="27">
        <v>888</v>
      </c>
      <c r="T204" s="27">
        <v>882</v>
      </c>
      <c r="U204" s="27">
        <v>900</v>
      </c>
      <c r="V204" s="27">
        <v>1010</v>
      </c>
      <c r="W204" s="27">
        <v>1133</v>
      </c>
      <c r="X204" s="27">
        <v>1178</v>
      </c>
      <c r="Y204" s="27"/>
      <c r="Z204" s="19" t="s">
        <v>619</v>
      </c>
      <c r="AA204" s="27" t="b">
        <f t="shared" si="121"/>
        <v>1</v>
      </c>
      <c r="AB204"/>
      <c r="AC204" s="19" t="s">
        <v>619</v>
      </c>
      <c r="AD204" s="27">
        <v>70200</v>
      </c>
      <c r="AE204" s="27">
        <v>91000</v>
      </c>
      <c r="AF204" s="32">
        <v>77.099999999999994</v>
      </c>
      <c r="AG204" s="32">
        <v>2.4</v>
      </c>
      <c r="AH204" s="27">
        <v>73300</v>
      </c>
      <c r="AI204" s="27">
        <v>92200</v>
      </c>
      <c r="AJ204" s="32">
        <v>79.5</v>
      </c>
      <c r="AK204" s="32">
        <v>2.5</v>
      </c>
      <c r="AL204" s="27">
        <v>74700</v>
      </c>
      <c r="AM204" s="27">
        <v>93200</v>
      </c>
      <c r="AN204" s="32">
        <v>80.099999999999994</v>
      </c>
      <c r="AO204" s="32">
        <v>2.4</v>
      </c>
      <c r="AP204"/>
      <c r="AQ204"/>
      <c r="AR204"/>
      <c r="AS204"/>
      <c r="AT204" s="30">
        <f t="shared" si="122"/>
        <v>6.6302864938608454E-3</v>
      </c>
      <c r="AU204" s="30">
        <f t="shared" si="123"/>
        <v>1.1200545702592088E-2</v>
      </c>
      <c r="AV204" s="30">
        <f t="shared" si="124"/>
        <v>1.0941336971350614E-2</v>
      </c>
      <c r="AW204" s="30">
        <f t="shared" si="109"/>
        <v>1.1151271753681392E-2</v>
      </c>
      <c r="AX204" s="30">
        <f t="shared" si="110"/>
        <v>9.7858099062918345E-3</v>
      </c>
      <c r="AY204" s="30">
        <f t="shared" si="111"/>
        <v>1.2155287817938421E-2</v>
      </c>
      <c r="AZ204" s="30">
        <f t="shared" si="112"/>
        <v>1.1459170013386881E-2</v>
      </c>
      <c r="BA204" s="30">
        <f t="shared" si="113"/>
        <v>1.108433734939759E-2</v>
      </c>
      <c r="BB204" s="30">
        <f t="shared" si="114"/>
        <v>1.1030789825970548E-2</v>
      </c>
      <c r="BC204" s="30">
        <f t="shared" si="115"/>
        <v>1.5167336010709504E-2</v>
      </c>
      <c r="BD204" s="30">
        <f t="shared" si="116"/>
        <v>1.3654618473895583E-2</v>
      </c>
      <c r="BE204" s="30">
        <f t="shared" si="117"/>
        <v>7.4163319946452481E-3</v>
      </c>
      <c r="BF204" s="30">
        <f t="shared" si="118"/>
        <v>5.7161981258366801E-3</v>
      </c>
      <c r="BG204" s="30">
        <f t="shared" si="119"/>
        <v>1.1807228915662651E-2</v>
      </c>
      <c r="BH204" s="30">
        <f t="shared" si="120"/>
        <v>9.8125836680053556E-3</v>
      </c>
      <c r="BI204" s="30">
        <f t="shared" si="89"/>
        <v>6.3304721030042919E-3</v>
      </c>
      <c r="BJ204" s="30">
        <f t="shared" si="90"/>
        <v>8.6266094420600851E-3</v>
      </c>
      <c r="BK204" s="30">
        <f t="shared" si="91"/>
        <v>9.5278969957081541E-3</v>
      </c>
      <c r="BL204" s="30">
        <f t="shared" si="92"/>
        <v>9.4635193133047208E-3</v>
      </c>
      <c r="BM204" s="30">
        <f t="shared" si="93"/>
        <v>9.6566523605150223E-3</v>
      </c>
      <c r="BN204" s="30">
        <f t="shared" si="94"/>
        <v>1.0836909871244636E-2</v>
      </c>
      <c r="BO204" s="30">
        <f t="shared" si="95"/>
        <v>1.2156652360515021E-2</v>
      </c>
      <c r="BP204" s="30">
        <f t="shared" si="96"/>
        <v>1.2639484978540772E-2</v>
      </c>
    </row>
    <row r="205" spans="1:68" ht="15" x14ac:dyDescent="0.25">
      <c r="A205" s="19" t="s">
        <v>620</v>
      </c>
      <c r="B205" s="27">
        <v>564</v>
      </c>
      <c r="C205" s="27">
        <v>1238</v>
      </c>
      <c r="D205" s="27">
        <v>1391</v>
      </c>
      <c r="E205" s="27">
        <v>740</v>
      </c>
      <c r="F205" s="27">
        <v>469</v>
      </c>
      <c r="G205" s="27">
        <v>724</v>
      </c>
      <c r="H205" s="27">
        <v>723</v>
      </c>
      <c r="I205" s="27">
        <v>1019</v>
      </c>
      <c r="J205" s="27">
        <v>1079</v>
      </c>
      <c r="K205" s="27">
        <v>1148</v>
      </c>
      <c r="L205" s="27">
        <v>730</v>
      </c>
      <c r="M205" s="27">
        <v>795</v>
      </c>
      <c r="N205" s="27">
        <v>636</v>
      </c>
      <c r="O205" s="27">
        <v>1120</v>
      </c>
      <c r="P205" s="27">
        <v>1748</v>
      </c>
      <c r="Q205" s="27">
        <v>1026</v>
      </c>
      <c r="R205" s="27">
        <v>924</v>
      </c>
      <c r="S205" s="27">
        <v>1071</v>
      </c>
      <c r="T205" s="27">
        <v>805</v>
      </c>
      <c r="U205" s="27">
        <v>1162</v>
      </c>
      <c r="V205" s="27">
        <v>1044</v>
      </c>
      <c r="W205" s="27">
        <v>1052</v>
      </c>
      <c r="X205" s="27">
        <v>1096</v>
      </c>
      <c r="Y205" s="27"/>
      <c r="Z205" s="19" t="s">
        <v>620</v>
      </c>
      <c r="AA205" s="27" t="b">
        <f t="shared" si="121"/>
        <v>1</v>
      </c>
      <c r="AB205"/>
      <c r="AC205" s="19" t="s">
        <v>620</v>
      </c>
      <c r="AD205" s="27">
        <v>85200</v>
      </c>
      <c r="AE205" s="27">
        <v>111300</v>
      </c>
      <c r="AF205" s="32">
        <v>76.599999999999994</v>
      </c>
      <c r="AG205" s="32">
        <v>2.5</v>
      </c>
      <c r="AH205" s="27">
        <v>83200</v>
      </c>
      <c r="AI205" s="27">
        <v>110900</v>
      </c>
      <c r="AJ205" s="32">
        <v>75.099999999999994</v>
      </c>
      <c r="AK205" s="32">
        <v>2.6</v>
      </c>
      <c r="AL205" s="27">
        <v>82600</v>
      </c>
      <c r="AM205" s="27">
        <v>110800</v>
      </c>
      <c r="AN205" s="32">
        <v>74.599999999999994</v>
      </c>
      <c r="AO205" s="32">
        <v>2.9</v>
      </c>
      <c r="AP205"/>
      <c r="AQ205"/>
      <c r="AR205"/>
      <c r="AS205"/>
      <c r="AT205" s="30">
        <f t="shared" si="122"/>
        <v>6.7788461538461535E-3</v>
      </c>
      <c r="AU205" s="30">
        <f t="shared" si="123"/>
        <v>1.4879807692307692E-2</v>
      </c>
      <c r="AV205" s="30">
        <f t="shared" si="124"/>
        <v>1.6718750000000001E-2</v>
      </c>
      <c r="AW205" s="30">
        <f t="shared" si="109"/>
        <v>8.9588377723970949E-3</v>
      </c>
      <c r="AX205" s="30">
        <f t="shared" si="110"/>
        <v>5.6779661016949151E-3</v>
      </c>
      <c r="AY205" s="30">
        <f t="shared" si="111"/>
        <v>8.7651331719128325E-3</v>
      </c>
      <c r="AZ205" s="30">
        <f t="shared" si="112"/>
        <v>8.7530266343825661E-3</v>
      </c>
      <c r="BA205" s="30">
        <f t="shared" si="113"/>
        <v>1.2336561743341405E-2</v>
      </c>
      <c r="BB205" s="30">
        <f t="shared" si="114"/>
        <v>1.3062953995157386E-2</v>
      </c>
      <c r="BC205" s="30">
        <f t="shared" si="115"/>
        <v>1.3898305084745762E-2</v>
      </c>
      <c r="BD205" s="30">
        <f t="shared" si="116"/>
        <v>8.8377723970944309E-3</v>
      </c>
      <c r="BE205" s="30">
        <f t="shared" si="117"/>
        <v>9.6246973365617435E-3</v>
      </c>
      <c r="BF205" s="30">
        <f t="shared" si="118"/>
        <v>7.6997578692493945E-3</v>
      </c>
      <c r="BG205" s="30">
        <f t="shared" si="119"/>
        <v>1.3559322033898305E-2</v>
      </c>
      <c r="BH205" s="30">
        <f t="shared" si="120"/>
        <v>2.1162227602905568E-2</v>
      </c>
      <c r="BI205" s="30">
        <f t="shared" ref="BI205:BI268" si="125">Q205/$AM205</f>
        <v>9.2599277978339355E-3</v>
      </c>
      <c r="BJ205" s="30">
        <f t="shared" ref="BJ205:BJ268" si="126">R205/$AM205</f>
        <v>8.339350180505415E-3</v>
      </c>
      <c r="BK205" s="30">
        <f t="shared" ref="BK205:BK268" si="127">S205/$AM205</f>
        <v>9.6660649819494578E-3</v>
      </c>
      <c r="BL205" s="30">
        <f t="shared" ref="BL205:BL268" si="128">T205/$AM205</f>
        <v>7.2653429602888087E-3</v>
      </c>
      <c r="BM205" s="30">
        <f t="shared" ref="BM205:BM268" si="129">U205/$AM205</f>
        <v>1.0487364620938628E-2</v>
      </c>
      <c r="BN205" s="30">
        <f t="shared" ref="BN205:BN268" si="130">V205/$AM205</f>
        <v>9.422382671480144E-3</v>
      </c>
      <c r="BO205" s="30">
        <f t="shared" ref="BO205:BO268" si="131">W205/$AM205</f>
        <v>9.4945848375451256E-3</v>
      </c>
      <c r="BP205" s="30">
        <f t="shared" ref="BP205:BP268" si="132">X205/$AM205</f>
        <v>9.8916967509025278E-3</v>
      </c>
    </row>
    <row r="206" spans="1:68" ht="15" x14ac:dyDescent="0.25">
      <c r="A206" s="19" t="s">
        <v>621</v>
      </c>
      <c r="B206" s="27">
        <v>248</v>
      </c>
      <c r="C206" s="27">
        <v>473</v>
      </c>
      <c r="D206" s="27">
        <v>347</v>
      </c>
      <c r="E206" s="27">
        <v>353</v>
      </c>
      <c r="F206" s="27">
        <v>259</v>
      </c>
      <c r="G206" s="27">
        <v>262</v>
      </c>
      <c r="H206" s="27">
        <v>227</v>
      </c>
      <c r="I206" s="27">
        <v>273</v>
      </c>
      <c r="J206" s="27">
        <v>476</v>
      </c>
      <c r="K206" s="27">
        <v>432</v>
      </c>
      <c r="L206" s="27">
        <v>328</v>
      </c>
      <c r="M206" s="27">
        <v>280</v>
      </c>
      <c r="N206" s="27">
        <v>203</v>
      </c>
      <c r="O206" s="27">
        <v>362</v>
      </c>
      <c r="P206" s="27">
        <v>425</v>
      </c>
      <c r="Q206" s="27">
        <v>439</v>
      </c>
      <c r="R206" s="27">
        <v>347</v>
      </c>
      <c r="S206" s="27">
        <v>308</v>
      </c>
      <c r="T206" s="27">
        <v>447</v>
      </c>
      <c r="U206" s="27">
        <v>375</v>
      </c>
      <c r="V206" s="27">
        <v>329</v>
      </c>
      <c r="W206" s="27">
        <v>618</v>
      </c>
      <c r="X206" s="27">
        <v>751</v>
      </c>
      <c r="Y206" s="27"/>
      <c r="Z206" s="19" t="s">
        <v>621</v>
      </c>
      <c r="AA206" s="27" t="b">
        <f t="shared" si="121"/>
        <v>1</v>
      </c>
      <c r="AB206"/>
      <c r="AC206" s="19" t="s">
        <v>621</v>
      </c>
      <c r="AD206" s="27">
        <v>54800</v>
      </c>
      <c r="AE206" s="27">
        <v>69700</v>
      </c>
      <c r="AF206" s="32">
        <v>78.599999999999994</v>
      </c>
      <c r="AG206" s="32">
        <v>2.6</v>
      </c>
      <c r="AH206" s="27">
        <v>53800</v>
      </c>
      <c r="AI206" s="27">
        <v>70000</v>
      </c>
      <c r="AJ206" s="32">
        <v>76.900000000000006</v>
      </c>
      <c r="AK206" s="32">
        <v>2.7</v>
      </c>
      <c r="AL206" s="27">
        <v>53600</v>
      </c>
      <c r="AM206" s="27">
        <v>69700</v>
      </c>
      <c r="AN206" s="32">
        <v>76.8</v>
      </c>
      <c r="AO206" s="32">
        <v>2.7</v>
      </c>
      <c r="AP206"/>
      <c r="AQ206"/>
      <c r="AR206"/>
      <c r="AS206"/>
      <c r="AT206" s="30">
        <f t="shared" si="122"/>
        <v>4.6096654275092934E-3</v>
      </c>
      <c r="AU206" s="30">
        <f t="shared" si="123"/>
        <v>8.7918215613382901E-3</v>
      </c>
      <c r="AV206" s="30">
        <f t="shared" si="124"/>
        <v>6.4498141263940522E-3</v>
      </c>
      <c r="AW206" s="30">
        <f t="shared" si="109"/>
        <v>6.5858208955223881E-3</v>
      </c>
      <c r="AX206" s="30">
        <f t="shared" si="110"/>
        <v>4.8320895522388062E-3</v>
      </c>
      <c r="AY206" s="30">
        <f t="shared" si="111"/>
        <v>4.888059701492537E-3</v>
      </c>
      <c r="AZ206" s="30">
        <f t="shared" si="112"/>
        <v>4.2350746268656715E-3</v>
      </c>
      <c r="BA206" s="30">
        <f t="shared" si="113"/>
        <v>5.0932835820895524E-3</v>
      </c>
      <c r="BB206" s="30">
        <f t="shared" si="114"/>
        <v>8.8805970149253739E-3</v>
      </c>
      <c r="BC206" s="30">
        <f t="shared" si="115"/>
        <v>8.0597014925373137E-3</v>
      </c>
      <c r="BD206" s="30">
        <f t="shared" si="116"/>
        <v>6.1194029850746273E-3</v>
      </c>
      <c r="BE206" s="30">
        <f t="shared" si="117"/>
        <v>5.2238805970149255E-3</v>
      </c>
      <c r="BF206" s="30">
        <f t="shared" si="118"/>
        <v>3.7873134328358211E-3</v>
      </c>
      <c r="BG206" s="30">
        <f t="shared" si="119"/>
        <v>6.7537313432835819E-3</v>
      </c>
      <c r="BH206" s="30">
        <f t="shared" si="120"/>
        <v>7.9291044776119406E-3</v>
      </c>
      <c r="BI206" s="30">
        <f t="shared" si="125"/>
        <v>6.2984218077474889E-3</v>
      </c>
      <c r="BJ206" s="30">
        <f t="shared" si="126"/>
        <v>4.9784791965566712E-3</v>
      </c>
      <c r="BK206" s="30">
        <f t="shared" si="127"/>
        <v>4.4189383070301295E-3</v>
      </c>
      <c r="BL206" s="30">
        <f t="shared" si="128"/>
        <v>6.4131994261119084E-3</v>
      </c>
      <c r="BM206" s="30">
        <f t="shared" si="129"/>
        <v>5.3802008608321381E-3</v>
      </c>
      <c r="BN206" s="30">
        <f t="shared" si="130"/>
        <v>4.7202295552367293E-3</v>
      </c>
      <c r="BO206" s="30">
        <f t="shared" si="131"/>
        <v>8.8665710186513636E-3</v>
      </c>
      <c r="BP206" s="30">
        <f t="shared" si="132"/>
        <v>1.0774748923959828E-2</v>
      </c>
    </row>
    <row r="207" spans="1:68" ht="15" x14ac:dyDescent="0.25">
      <c r="A207" s="19" t="s">
        <v>622</v>
      </c>
      <c r="B207" s="27">
        <v>18</v>
      </c>
      <c r="C207" s="27">
        <v>34</v>
      </c>
      <c r="D207" s="27">
        <v>49</v>
      </c>
      <c r="E207" s="27">
        <v>98</v>
      </c>
      <c r="F207" s="27">
        <v>43</v>
      </c>
      <c r="G207" s="27">
        <v>98</v>
      </c>
      <c r="H207" s="27">
        <v>72</v>
      </c>
      <c r="I207" s="27">
        <v>65</v>
      </c>
      <c r="J207" s="27">
        <v>102</v>
      </c>
      <c r="K207" s="27">
        <v>88</v>
      </c>
      <c r="L207" s="27">
        <v>78</v>
      </c>
      <c r="M207" s="27">
        <v>73</v>
      </c>
      <c r="N207" s="27">
        <v>27</v>
      </c>
      <c r="O207" s="27">
        <v>34</v>
      </c>
      <c r="P207" s="27">
        <v>46</v>
      </c>
      <c r="Q207" s="27">
        <v>42</v>
      </c>
      <c r="R207" s="27">
        <v>58</v>
      </c>
      <c r="S207" s="27">
        <v>44</v>
      </c>
      <c r="T207" s="27">
        <v>90</v>
      </c>
      <c r="U207" s="27">
        <v>83</v>
      </c>
      <c r="V207" s="27">
        <v>76</v>
      </c>
      <c r="W207" s="27">
        <v>94</v>
      </c>
      <c r="X207" s="27">
        <v>123</v>
      </c>
      <c r="Y207" s="27"/>
      <c r="Z207" s="19" t="s">
        <v>622</v>
      </c>
      <c r="AA207" s="27" t="b">
        <f t="shared" si="121"/>
        <v>1</v>
      </c>
      <c r="AB207"/>
      <c r="AC207" s="19" t="s">
        <v>622</v>
      </c>
      <c r="AD207" s="27">
        <v>12500</v>
      </c>
      <c r="AE207" s="27">
        <v>14100</v>
      </c>
      <c r="AF207" s="32">
        <v>89.1</v>
      </c>
      <c r="AG207" s="32">
        <v>3.6</v>
      </c>
      <c r="AH207" s="27">
        <v>12300</v>
      </c>
      <c r="AI207" s="27">
        <v>14400</v>
      </c>
      <c r="AJ207" s="32">
        <v>85.4</v>
      </c>
      <c r="AK207" s="32">
        <v>3.9</v>
      </c>
      <c r="AL207" s="27">
        <v>11800</v>
      </c>
      <c r="AM207" s="27">
        <v>14200</v>
      </c>
      <c r="AN207" s="32">
        <v>83.2</v>
      </c>
      <c r="AO207" s="32">
        <v>4.9000000000000004</v>
      </c>
      <c r="AP207"/>
      <c r="AQ207"/>
      <c r="AR207"/>
      <c r="AS207"/>
      <c r="AT207" s="30">
        <f t="shared" si="122"/>
        <v>1.4634146341463415E-3</v>
      </c>
      <c r="AU207" s="30">
        <f t="shared" si="123"/>
        <v>2.7642276422764228E-3</v>
      </c>
      <c r="AV207" s="30">
        <f t="shared" si="124"/>
        <v>3.9837398373983738E-3</v>
      </c>
      <c r="AW207" s="30">
        <f t="shared" si="109"/>
        <v>8.305084745762711E-3</v>
      </c>
      <c r="AX207" s="30">
        <f t="shared" si="110"/>
        <v>3.6440677966101693E-3</v>
      </c>
      <c r="AY207" s="30">
        <f t="shared" si="111"/>
        <v>8.305084745762711E-3</v>
      </c>
      <c r="AZ207" s="30">
        <f t="shared" si="112"/>
        <v>6.1016949152542374E-3</v>
      </c>
      <c r="BA207" s="30">
        <f t="shared" si="113"/>
        <v>5.5084745762711863E-3</v>
      </c>
      <c r="BB207" s="30">
        <f t="shared" si="114"/>
        <v>8.6440677966101703E-3</v>
      </c>
      <c r="BC207" s="30">
        <f t="shared" si="115"/>
        <v>7.4576271186440682E-3</v>
      </c>
      <c r="BD207" s="30">
        <f t="shared" si="116"/>
        <v>6.6101694915254236E-3</v>
      </c>
      <c r="BE207" s="30">
        <f t="shared" si="117"/>
        <v>6.1864406779661013E-3</v>
      </c>
      <c r="BF207" s="30">
        <f t="shared" si="118"/>
        <v>2.2881355932203389E-3</v>
      </c>
      <c r="BG207" s="30">
        <f t="shared" si="119"/>
        <v>2.8813559322033899E-3</v>
      </c>
      <c r="BH207" s="30">
        <f t="shared" si="120"/>
        <v>3.8983050847457628E-3</v>
      </c>
      <c r="BI207" s="30">
        <f t="shared" si="125"/>
        <v>2.9577464788732395E-3</v>
      </c>
      <c r="BJ207" s="30">
        <f t="shared" si="126"/>
        <v>4.0845070422535212E-3</v>
      </c>
      <c r="BK207" s="30">
        <f t="shared" si="127"/>
        <v>3.0985915492957746E-3</v>
      </c>
      <c r="BL207" s="30">
        <f t="shared" si="128"/>
        <v>6.3380281690140847E-3</v>
      </c>
      <c r="BM207" s="30">
        <f t="shared" si="129"/>
        <v>5.8450704225352116E-3</v>
      </c>
      <c r="BN207" s="30">
        <f t="shared" si="130"/>
        <v>5.3521126760563377E-3</v>
      </c>
      <c r="BO207" s="30">
        <f t="shared" si="131"/>
        <v>6.619718309859155E-3</v>
      </c>
      <c r="BP207" s="30">
        <f t="shared" si="132"/>
        <v>8.6619718309859147E-3</v>
      </c>
    </row>
    <row r="208" spans="1:68" ht="15" x14ac:dyDescent="0.25">
      <c r="A208" s="19" t="s">
        <v>623</v>
      </c>
      <c r="B208" s="27">
        <v>305</v>
      </c>
      <c r="C208" s="27">
        <v>692</v>
      </c>
      <c r="D208" s="27">
        <v>544</v>
      </c>
      <c r="E208" s="27">
        <v>460</v>
      </c>
      <c r="F208" s="27">
        <v>457</v>
      </c>
      <c r="G208" s="27">
        <v>454</v>
      </c>
      <c r="H208" s="27">
        <v>461</v>
      </c>
      <c r="I208" s="27">
        <v>425</v>
      </c>
      <c r="J208" s="27">
        <v>619</v>
      </c>
      <c r="K208" s="27">
        <v>461</v>
      </c>
      <c r="L208" s="27">
        <v>417</v>
      </c>
      <c r="M208" s="27">
        <v>418</v>
      </c>
      <c r="N208" s="27">
        <v>384</v>
      </c>
      <c r="O208" s="27">
        <v>952</v>
      </c>
      <c r="P208" s="27">
        <v>508</v>
      </c>
      <c r="Q208" s="27">
        <v>581</v>
      </c>
      <c r="R208" s="27">
        <v>394</v>
      </c>
      <c r="S208" s="27">
        <v>474</v>
      </c>
      <c r="T208" s="27">
        <v>554</v>
      </c>
      <c r="U208" s="27">
        <v>415</v>
      </c>
      <c r="V208" s="27">
        <v>417</v>
      </c>
      <c r="W208" s="27">
        <v>490</v>
      </c>
      <c r="X208" s="27">
        <v>845</v>
      </c>
      <c r="Y208" s="27"/>
      <c r="Z208" s="19" t="s">
        <v>623</v>
      </c>
      <c r="AA208" s="27" t="b">
        <f t="shared" si="121"/>
        <v>1</v>
      </c>
      <c r="AB208"/>
      <c r="AC208" s="19" t="s">
        <v>623</v>
      </c>
      <c r="AD208" s="27">
        <v>53100</v>
      </c>
      <c r="AE208" s="27">
        <v>69500</v>
      </c>
      <c r="AF208" s="32">
        <v>76.3</v>
      </c>
      <c r="AG208" s="32">
        <v>2.4</v>
      </c>
      <c r="AH208" s="27">
        <v>52300</v>
      </c>
      <c r="AI208" s="27">
        <v>69100</v>
      </c>
      <c r="AJ208" s="32">
        <v>75.7</v>
      </c>
      <c r="AK208" s="32">
        <v>2.6</v>
      </c>
      <c r="AL208" s="27">
        <v>50900</v>
      </c>
      <c r="AM208" s="27">
        <v>68900</v>
      </c>
      <c r="AN208" s="32">
        <v>73.8</v>
      </c>
      <c r="AO208" s="32">
        <v>2.8</v>
      </c>
      <c r="AP208"/>
      <c r="AQ208"/>
      <c r="AR208"/>
      <c r="AS208"/>
      <c r="AT208" s="30">
        <f t="shared" si="122"/>
        <v>5.8317399617590819E-3</v>
      </c>
      <c r="AU208" s="30">
        <f t="shared" si="123"/>
        <v>1.3231357552581261E-2</v>
      </c>
      <c r="AV208" s="30">
        <f t="shared" si="124"/>
        <v>1.0401529636711281E-2</v>
      </c>
      <c r="AW208" s="30">
        <f t="shared" si="109"/>
        <v>9.0373280943025543E-3</v>
      </c>
      <c r="AX208" s="30">
        <f t="shared" si="110"/>
        <v>8.978388998035363E-3</v>
      </c>
      <c r="AY208" s="30">
        <f t="shared" si="111"/>
        <v>8.9194499017681735E-3</v>
      </c>
      <c r="AZ208" s="30">
        <f t="shared" si="112"/>
        <v>9.0569744597249514E-3</v>
      </c>
      <c r="BA208" s="30">
        <f t="shared" si="113"/>
        <v>8.3497053045186644E-3</v>
      </c>
      <c r="BB208" s="30">
        <f t="shared" si="114"/>
        <v>1.2161100196463654E-2</v>
      </c>
      <c r="BC208" s="30">
        <f t="shared" si="115"/>
        <v>9.0569744597249514E-3</v>
      </c>
      <c r="BD208" s="30">
        <f t="shared" si="116"/>
        <v>8.1925343811394893E-3</v>
      </c>
      <c r="BE208" s="30">
        <f t="shared" si="117"/>
        <v>8.2121807465618864E-3</v>
      </c>
      <c r="BF208" s="30">
        <f t="shared" si="118"/>
        <v>7.5442043222003928E-3</v>
      </c>
      <c r="BG208" s="30">
        <f t="shared" si="119"/>
        <v>1.8703339882121809E-2</v>
      </c>
      <c r="BH208" s="30">
        <f t="shared" si="120"/>
        <v>9.9803536345776031E-3</v>
      </c>
      <c r="BI208" s="30">
        <f t="shared" si="125"/>
        <v>8.4325108853410737E-3</v>
      </c>
      <c r="BJ208" s="30">
        <f t="shared" si="126"/>
        <v>5.7184325108853408E-3</v>
      </c>
      <c r="BK208" s="30">
        <f t="shared" si="127"/>
        <v>6.8795355587808419E-3</v>
      </c>
      <c r="BL208" s="30">
        <f t="shared" si="128"/>
        <v>8.0406386066763421E-3</v>
      </c>
      <c r="BM208" s="30">
        <f t="shared" si="129"/>
        <v>6.0232220609579097E-3</v>
      </c>
      <c r="BN208" s="30">
        <f t="shared" si="130"/>
        <v>6.0522496371552973E-3</v>
      </c>
      <c r="BO208" s="30">
        <f t="shared" si="131"/>
        <v>7.1117561683599418E-3</v>
      </c>
      <c r="BP208" s="30">
        <f t="shared" si="132"/>
        <v>1.2264150943396227E-2</v>
      </c>
    </row>
    <row r="209" spans="1:68" ht="15" x14ac:dyDescent="0.25">
      <c r="A209" s="19" t="s">
        <v>624</v>
      </c>
      <c r="B209" s="27">
        <v>712</v>
      </c>
      <c r="C209" s="27">
        <v>1290</v>
      </c>
      <c r="D209" s="27">
        <v>1146</v>
      </c>
      <c r="E209" s="27">
        <v>1001</v>
      </c>
      <c r="F209" s="27">
        <v>1056</v>
      </c>
      <c r="G209" s="27">
        <v>1195</v>
      </c>
      <c r="H209" s="27">
        <v>1661</v>
      </c>
      <c r="I209" s="27">
        <v>1028</v>
      </c>
      <c r="J209" s="27">
        <v>1340</v>
      </c>
      <c r="K209" s="27">
        <v>1333</v>
      </c>
      <c r="L209" s="27">
        <v>1263</v>
      </c>
      <c r="M209" s="27">
        <v>823</v>
      </c>
      <c r="N209" s="27">
        <v>544</v>
      </c>
      <c r="O209" s="27">
        <v>1139</v>
      </c>
      <c r="P209" s="27">
        <v>1076</v>
      </c>
      <c r="Q209" s="27">
        <v>1160</v>
      </c>
      <c r="R209" s="27">
        <v>1236</v>
      </c>
      <c r="S209" s="27">
        <v>1030</v>
      </c>
      <c r="T209" s="27">
        <v>1214</v>
      </c>
      <c r="U209" s="27">
        <v>1392</v>
      </c>
      <c r="V209" s="27">
        <v>1576</v>
      </c>
      <c r="W209" s="27">
        <v>1434</v>
      </c>
      <c r="X209" s="27">
        <v>2019</v>
      </c>
      <c r="Y209" s="27"/>
      <c r="Z209" s="19" t="s">
        <v>624</v>
      </c>
      <c r="AA209" s="27" t="b">
        <f t="shared" si="121"/>
        <v>1</v>
      </c>
      <c r="AB209"/>
      <c r="AC209" s="19" t="s">
        <v>624</v>
      </c>
      <c r="AD209" s="27">
        <v>154400</v>
      </c>
      <c r="AE209" s="27">
        <v>202300</v>
      </c>
      <c r="AF209" s="32">
        <v>76.3</v>
      </c>
      <c r="AG209" s="32">
        <v>2.5</v>
      </c>
      <c r="AH209" s="27">
        <v>155800</v>
      </c>
      <c r="AI209" s="27">
        <v>204200</v>
      </c>
      <c r="AJ209" s="32">
        <v>76.3</v>
      </c>
      <c r="AK209" s="32">
        <v>2.5</v>
      </c>
      <c r="AL209" s="27">
        <v>158400</v>
      </c>
      <c r="AM209" s="27">
        <v>203200</v>
      </c>
      <c r="AN209" s="32">
        <v>77.900000000000006</v>
      </c>
      <c r="AO209" s="32">
        <v>2.6</v>
      </c>
      <c r="AP209"/>
      <c r="AQ209"/>
      <c r="AR209"/>
      <c r="AS209"/>
      <c r="AT209" s="30">
        <f t="shared" si="122"/>
        <v>4.5699614890885752E-3</v>
      </c>
      <c r="AU209" s="30">
        <f t="shared" si="123"/>
        <v>8.2798459563543005E-3</v>
      </c>
      <c r="AV209" s="30">
        <f t="shared" si="124"/>
        <v>7.3555840821566115E-3</v>
      </c>
      <c r="AW209" s="30">
        <f t="shared" si="109"/>
        <v>6.3194444444444444E-3</v>
      </c>
      <c r="AX209" s="30">
        <f t="shared" si="110"/>
        <v>6.6666666666666671E-3</v>
      </c>
      <c r="AY209" s="30">
        <f t="shared" si="111"/>
        <v>7.5441919191919192E-3</v>
      </c>
      <c r="AZ209" s="30">
        <f t="shared" si="112"/>
        <v>1.0486111111111111E-2</v>
      </c>
      <c r="BA209" s="30">
        <f t="shared" si="113"/>
        <v>6.4898989898989901E-3</v>
      </c>
      <c r="BB209" s="30">
        <f t="shared" si="114"/>
        <v>8.4595959595959603E-3</v>
      </c>
      <c r="BC209" s="30">
        <f t="shared" si="115"/>
        <v>8.4154040404040408E-3</v>
      </c>
      <c r="BD209" s="30">
        <f t="shared" si="116"/>
        <v>7.9734848484848478E-3</v>
      </c>
      <c r="BE209" s="30">
        <f t="shared" si="117"/>
        <v>5.1957070707070703E-3</v>
      </c>
      <c r="BF209" s="30">
        <f t="shared" si="118"/>
        <v>3.4343434343434343E-3</v>
      </c>
      <c r="BG209" s="30">
        <f t="shared" si="119"/>
        <v>7.190656565656566E-3</v>
      </c>
      <c r="BH209" s="30">
        <f t="shared" si="120"/>
        <v>6.7929292929292933E-3</v>
      </c>
      <c r="BI209" s="30">
        <f t="shared" si="125"/>
        <v>5.7086614173228346E-3</v>
      </c>
      <c r="BJ209" s="30">
        <f t="shared" si="126"/>
        <v>6.0826771653543308E-3</v>
      </c>
      <c r="BK209" s="30">
        <f t="shared" si="127"/>
        <v>5.068897637795276E-3</v>
      </c>
      <c r="BL209" s="30">
        <f t="shared" si="128"/>
        <v>5.9744094488188978E-3</v>
      </c>
      <c r="BM209" s="30">
        <f t="shared" si="129"/>
        <v>6.8503937007874018E-3</v>
      </c>
      <c r="BN209" s="30">
        <f t="shared" si="130"/>
        <v>7.7559055118110237E-3</v>
      </c>
      <c r="BO209" s="30">
        <f t="shared" si="131"/>
        <v>7.0570866141732285E-3</v>
      </c>
      <c r="BP209" s="30">
        <f t="shared" si="132"/>
        <v>9.936023622047244E-3</v>
      </c>
    </row>
    <row r="210" spans="1:68" ht="15" x14ac:dyDescent="0.25">
      <c r="A210" s="19" t="s">
        <v>625</v>
      </c>
      <c r="B210" s="27">
        <v>259</v>
      </c>
      <c r="C210" s="27">
        <v>469</v>
      </c>
      <c r="D210" s="27">
        <v>390</v>
      </c>
      <c r="E210" s="27">
        <v>377</v>
      </c>
      <c r="F210" s="27">
        <v>424</v>
      </c>
      <c r="G210" s="27">
        <v>342</v>
      </c>
      <c r="H210" s="27">
        <v>476</v>
      </c>
      <c r="I210" s="27">
        <v>439</v>
      </c>
      <c r="J210" s="27">
        <v>427</v>
      </c>
      <c r="K210" s="27">
        <v>468</v>
      </c>
      <c r="L210" s="27">
        <v>317</v>
      </c>
      <c r="M210" s="27">
        <v>268</v>
      </c>
      <c r="N210" s="27">
        <v>230</v>
      </c>
      <c r="O210" s="27">
        <v>355</v>
      </c>
      <c r="P210" s="27">
        <v>354</v>
      </c>
      <c r="Q210" s="27">
        <v>370</v>
      </c>
      <c r="R210" s="27">
        <v>394</v>
      </c>
      <c r="S210" s="27">
        <v>721</v>
      </c>
      <c r="T210" s="27">
        <v>517</v>
      </c>
      <c r="U210" s="27">
        <v>392</v>
      </c>
      <c r="V210" s="27">
        <v>468</v>
      </c>
      <c r="W210" s="27">
        <v>483</v>
      </c>
      <c r="X210" s="27">
        <v>1029</v>
      </c>
      <c r="Y210" s="27"/>
      <c r="Z210" s="19" t="s">
        <v>625</v>
      </c>
      <c r="AA210" s="27" t="b">
        <f t="shared" si="121"/>
        <v>1</v>
      </c>
      <c r="AB210"/>
      <c r="AC210" s="19" t="s">
        <v>625</v>
      </c>
      <c r="AD210" s="27">
        <v>43900</v>
      </c>
      <c r="AE210" s="27">
        <v>56700</v>
      </c>
      <c r="AF210" s="32">
        <v>77.5</v>
      </c>
      <c r="AG210" s="32">
        <v>3.1</v>
      </c>
      <c r="AH210" s="27">
        <v>43200</v>
      </c>
      <c r="AI210" s="27">
        <v>57200</v>
      </c>
      <c r="AJ210" s="32">
        <v>75.5</v>
      </c>
      <c r="AK210" s="32">
        <v>3</v>
      </c>
      <c r="AL210" s="27">
        <v>42600</v>
      </c>
      <c r="AM210" s="27">
        <v>56200</v>
      </c>
      <c r="AN210" s="32">
        <v>75.7</v>
      </c>
      <c r="AO210" s="32">
        <v>3.2</v>
      </c>
      <c r="AP210"/>
      <c r="AQ210"/>
      <c r="AR210"/>
      <c r="AS210"/>
      <c r="AT210" s="30">
        <f t="shared" si="122"/>
        <v>5.9953703703703705E-3</v>
      </c>
      <c r="AU210" s="30">
        <f t="shared" si="123"/>
        <v>1.0856481481481481E-2</v>
      </c>
      <c r="AV210" s="30">
        <f t="shared" si="124"/>
        <v>9.0277777777777769E-3</v>
      </c>
      <c r="AW210" s="30">
        <f t="shared" si="109"/>
        <v>8.8497652582159633E-3</v>
      </c>
      <c r="AX210" s="30">
        <f t="shared" si="110"/>
        <v>9.9530516431924881E-3</v>
      </c>
      <c r="AY210" s="30">
        <f t="shared" si="111"/>
        <v>8.0281690140845078E-3</v>
      </c>
      <c r="AZ210" s="30">
        <f t="shared" si="112"/>
        <v>1.1173708920187793E-2</v>
      </c>
      <c r="BA210" s="30">
        <f t="shared" si="113"/>
        <v>1.0305164319248826E-2</v>
      </c>
      <c r="BB210" s="30">
        <f t="shared" si="114"/>
        <v>1.0023474178403756E-2</v>
      </c>
      <c r="BC210" s="30">
        <f t="shared" si="115"/>
        <v>1.0985915492957746E-2</v>
      </c>
      <c r="BD210" s="30">
        <f t="shared" si="116"/>
        <v>7.4413145539906104E-3</v>
      </c>
      <c r="BE210" s="30">
        <f t="shared" si="117"/>
        <v>6.2910798122065726E-3</v>
      </c>
      <c r="BF210" s="30">
        <f t="shared" si="118"/>
        <v>5.3990610328638498E-3</v>
      </c>
      <c r="BG210" s="30">
        <f t="shared" si="119"/>
        <v>8.3333333333333332E-3</v>
      </c>
      <c r="BH210" s="30">
        <f t="shared" si="120"/>
        <v>8.3098591549295771E-3</v>
      </c>
      <c r="BI210" s="30">
        <f t="shared" si="125"/>
        <v>6.5836298932384343E-3</v>
      </c>
      <c r="BJ210" s="30">
        <f t="shared" si="126"/>
        <v>7.0106761565836302E-3</v>
      </c>
      <c r="BK210" s="30">
        <f t="shared" si="127"/>
        <v>1.2829181494661921E-2</v>
      </c>
      <c r="BL210" s="30">
        <f t="shared" si="128"/>
        <v>9.1992882562277577E-3</v>
      </c>
      <c r="BM210" s="30">
        <f t="shared" si="129"/>
        <v>6.9750889679715301E-3</v>
      </c>
      <c r="BN210" s="30">
        <f t="shared" si="130"/>
        <v>8.3274021352313168E-3</v>
      </c>
      <c r="BO210" s="30">
        <f t="shared" si="131"/>
        <v>8.5943060498220644E-3</v>
      </c>
      <c r="BP210" s="30">
        <f t="shared" si="132"/>
        <v>1.8309608540925268E-2</v>
      </c>
    </row>
    <row r="211" spans="1:68" ht="15" x14ac:dyDescent="0.25">
      <c r="A211" s="19" t="s">
        <v>626</v>
      </c>
      <c r="B211" s="27">
        <v>101</v>
      </c>
      <c r="C211" s="27">
        <v>168</v>
      </c>
      <c r="D211" s="27">
        <v>163</v>
      </c>
      <c r="E211" s="27">
        <v>263</v>
      </c>
      <c r="F211" s="27">
        <v>213</v>
      </c>
      <c r="G211" s="27">
        <v>239</v>
      </c>
      <c r="H211" s="27">
        <v>247</v>
      </c>
      <c r="I211" s="27">
        <v>225</v>
      </c>
      <c r="J211" s="27">
        <v>376</v>
      </c>
      <c r="K211" s="27">
        <v>463</v>
      </c>
      <c r="L211" s="27">
        <v>192</v>
      </c>
      <c r="M211" s="27">
        <v>455</v>
      </c>
      <c r="N211" s="27">
        <v>198</v>
      </c>
      <c r="O211" s="27">
        <v>271</v>
      </c>
      <c r="P211" s="27">
        <v>505</v>
      </c>
      <c r="Q211" s="27">
        <v>374</v>
      </c>
      <c r="R211" s="27">
        <v>327</v>
      </c>
      <c r="S211" s="27">
        <v>458</v>
      </c>
      <c r="T211" s="27">
        <v>300</v>
      </c>
      <c r="U211" s="27">
        <v>164</v>
      </c>
      <c r="V211" s="27">
        <v>307</v>
      </c>
      <c r="W211" s="27">
        <v>459</v>
      </c>
      <c r="X211" s="27">
        <v>405</v>
      </c>
      <c r="Y211" s="27"/>
      <c r="Z211" s="19" t="s">
        <v>626</v>
      </c>
      <c r="AA211" s="27" t="b">
        <f t="shared" si="121"/>
        <v>1</v>
      </c>
      <c r="AB211"/>
      <c r="AC211" s="19" t="s">
        <v>626</v>
      </c>
      <c r="AD211" s="27">
        <v>44700</v>
      </c>
      <c r="AE211" s="27">
        <v>59600</v>
      </c>
      <c r="AF211" s="32">
        <v>75.099999999999994</v>
      </c>
      <c r="AG211" s="32">
        <v>2.6</v>
      </c>
      <c r="AH211" s="27">
        <v>45300</v>
      </c>
      <c r="AI211" s="27">
        <v>59200</v>
      </c>
      <c r="AJ211" s="32">
        <v>76.5</v>
      </c>
      <c r="AK211" s="32">
        <v>2.6</v>
      </c>
      <c r="AL211" s="27">
        <v>44800</v>
      </c>
      <c r="AM211" s="27">
        <v>59500</v>
      </c>
      <c r="AN211" s="32">
        <v>75.400000000000006</v>
      </c>
      <c r="AO211" s="32">
        <v>2.7</v>
      </c>
      <c r="AP211"/>
      <c r="AQ211"/>
      <c r="AR211"/>
      <c r="AS211"/>
      <c r="AT211" s="30">
        <f t="shared" si="122"/>
        <v>2.2295805739514351E-3</v>
      </c>
      <c r="AU211" s="30">
        <f t="shared" si="123"/>
        <v>3.7086092715231788E-3</v>
      </c>
      <c r="AV211" s="30">
        <f t="shared" si="124"/>
        <v>3.5982339955849892E-3</v>
      </c>
      <c r="AW211" s="30">
        <f t="shared" si="109"/>
        <v>5.8705357142857144E-3</v>
      </c>
      <c r="AX211" s="30">
        <f t="shared" si="110"/>
        <v>4.7544642857142855E-3</v>
      </c>
      <c r="AY211" s="30">
        <f t="shared" si="111"/>
        <v>5.3348214285714284E-3</v>
      </c>
      <c r="AZ211" s="30">
        <f t="shared" si="112"/>
        <v>5.5133928571428573E-3</v>
      </c>
      <c r="BA211" s="30">
        <f t="shared" si="113"/>
        <v>5.0223214285714289E-3</v>
      </c>
      <c r="BB211" s="30">
        <f t="shared" si="114"/>
        <v>8.3928571428571429E-3</v>
      </c>
      <c r="BC211" s="30">
        <f t="shared" si="115"/>
        <v>1.0334821428571429E-2</v>
      </c>
      <c r="BD211" s="30">
        <f t="shared" si="116"/>
        <v>4.2857142857142859E-3</v>
      </c>
      <c r="BE211" s="30">
        <f t="shared" si="117"/>
        <v>1.015625E-2</v>
      </c>
      <c r="BF211" s="30">
        <f t="shared" si="118"/>
        <v>4.4196428571428572E-3</v>
      </c>
      <c r="BG211" s="30">
        <f t="shared" si="119"/>
        <v>6.0491071428571425E-3</v>
      </c>
      <c r="BH211" s="30">
        <f t="shared" si="120"/>
        <v>1.1272321428571428E-2</v>
      </c>
      <c r="BI211" s="30">
        <f t="shared" si="125"/>
        <v>6.285714285714286E-3</v>
      </c>
      <c r="BJ211" s="30">
        <f t="shared" si="126"/>
        <v>5.4957983193277314E-3</v>
      </c>
      <c r="BK211" s="30">
        <f t="shared" si="127"/>
        <v>7.6974789915966388E-3</v>
      </c>
      <c r="BL211" s="30">
        <f t="shared" si="128"/>
        <v>5.0420168067226894E-3</v>
      </c>
      <c r="BM211" s="30">
        <f t="shared" si="129"/>
        <v>2.7563025210084035E-3</v>
      </c>
      <c r="BN211" s="30">
        <f t="shared" si="130"/>
        <v>5.1596638655462181E-3</v>
      </c>
      <c r="BO211" s="30">
        <f t="shared" si="131"/>
        <v>7.7142857142857143E-3</v>
      </c>
      <c r="BP211" s="30">
        <f t="shared" si="132"/>
        <v>6.8067226890756302E-3</v>
      </c>
    </row>
    <row r="212" spans="1:68" ht="15" x14ac:dyDescent="0.25">
      <c r="A212" s="19" t="s">
        <v>627</v>
      </c>
      <c r="B212" s="27">
        <v>525</v>
      </c>
      <c r="C212" s="27">
        <v>928</v>
      </c>
      <c r="D212" s="27">
        <v>1112</v>
      </c>
      <c r="E212" s="27">
        <v>1236</v>
      </c>
      <c r="F212" s="27">
        <v>1025</v>
      </c>
      <c r="G212" s="27">
        <v>1053</v>
      </c>
      <c r="H212" s="27">
        <v>1152</v>
      </c>
      <c r="I212" s="27">
        <v>1048</v>
      </c>
      <c r="J212" s="27">
        <v>1464</v>
      </c>
      <c r="K212" s="27">
        <v>1637</v>
      </c>
      <c r="L212" s="27">
        <v>1266</v>
      </c>
      <c r="M212" s="27">
        <v>1143</v>
      </c>
      <c r="N212" s="27">
        <v>617</v>
      </c>
      <c r="O212" s="27">
        <v>1218</v>
      </c>
      <c r="P212" s="27">
        <v>975</v>
      </c>
      <c r="Q212" s="27">
        <v>1504</v>
      </c>
      <c r="R212" s="27">
        <v>1028</v>
      </c>
      <c r="S212" s="27">
        <v>1282</v>
      </c>
      <c r="T212" s="27">
        <v>1391</v>
      </c>
      <c r="U212" s="27">
        <v>1301</v>
      </c>
      <c r="V212" s="27">
        <v>2016</v>
      </c>
      <c r="W212" s="27">
        <v>1523</v>
      </c>
      <c r="X212" s="27">
        <v>1690</v>
      </c>
      <c r="Y212" s="27"/>
      <c r="Z212" s="19" t="s">
        <v>627</v>
      </c>
      <c r="AA212" s="27" t="b">
        <f t="shared" si="121"/>
        <v>1</v>
      </c>
      <c r="AB212"/>
      <c r="AC212" s="19" t="s">
        <v>627</v>
      </c>
      <c r="AD212" s="27">
        <v>87500</v>
      </c>
      <c r="AE212" s="27">
        <v>113400</v>
      </c>
      <c r="AF212" s="32">
        <v>77.099999999999994</v>
      </c>
      <c r="AG212" s="32">
        <v>2.6</v>
      </c>
      <c r="AH212" s="27">
        <v>88300</v>
      </c>
      <c r="AI212" s="27">
        <v>112800</v>
      </c>
      <c r="AJ212" s="32">
        <v>78.3</v>
      </c>
      <c r="AK212" s="32">
        <v>2.7</v>
      </c>
      <c r="AL212" s="27">
        <v>87000</v>
      </c>
      <c r="AM212" s="27">
        <v>113700</v>
      </c>
      <c r="AN212" s="32">
        <v>76.5</v>
      </c>
      <c r="AO212" s="32">
        <v>2.8</v>
      </c>
      <c r="AP212"/>
      <c r="AQ212"/>
      <c r="AR212"/>
      <c r="AS212"/>
      <c r="AT212" s="30">
        <f t="shared" si="122"/>
        <v>5.9456398640996598E-3</v>
      </c>
      <c r="AU212" s="30">
        <f t="shared" si="123"/>
        <v>1.0509626274065684E-2</v>
      </c>
      <c r="AV212" s="30">
        <f t="shared" si="124"/>
        <v>1.2593431483578709E-2</v>
      </c>
      <c r="AW212" s="30">
        <f t="shared" si="109"/>
        <v>1.4206896551724139E-2</v>
      </c>
      <c r="AX212" s="30">
        <f t="shared" si="110"/>
        <v>1.1781609195402299E-2</v>
      </c>
      <c r="AY212" s="30">
        <f t="shared" si="111"/>
        <v>1.2103448275862069E-2</v>
      </c>
      <c r="AZ212" s="30">
        <f t="shared" si="112"/>
        <v>1.3241379310344827E-2</v>
      </c>
      <c r="BA212" s="30">
        <f t="shared" si="113"/>
        <v>1.2045977011494253E-2</v>
      </c>
      <c r="BB212" s="30">
        <f t="shared" si="114"/>
        <v>1.6827586206896551E-2</v>
      </c>
      <c r="BC212" s="30">
        <f t="shared" si="115"/>
        <v>1.8816091954022989E-2</v>
      </c>
      <c r="BD212" s="30">
        <f t="shared" si="116"/>
        <v>1.4551724137931035E-2</v>
      </c>
      <c r="BE212" s="30">
        <f t="shared" si="117"/>
        <v>1.3137931034482759E-2</v>
      </c>
      <c r="BF212" s="30">
        <f t="shared" si="118"/>
        <v>7.0919540229885053E-3</v>
      </c>
      <c r="BG212" s="30">
        <f t="shared" si="119"/>
        <v>1.4E-2</v>
      </c>
      <c r="BH212" s="30">
        <f t="shared" si="120"/>
        <v>1.1206896551724138E-2</v>
      </c>
      <c r="BI212" s="30">
        <f t="shared" si="125"/>
        <v>1.3227792436235708E-2</v>
      </c>
      <c r="BJ212" s="30">
        <f t="shared" si="126"/>
        <v>9.0413368513632374E-3</v>
      </c>
      <c r="BK212" s="30">
        <f t="shared" si="127"/>
        <v>1.1275285839929639E-2</v>
      </c>
      <c r="BL212" s="30">
        <f t="shared" si="128"/>
        <v>1.2233948988566402E-2</v>
      </c>
      <c r="BM212" s="30">
        <f t="shared" si="129"/>
        <v>1.1442392260334213E-2</v>
      </c>
      <c r="BN212" s="30">
        <f t="shared" si="130"/>
        <v>1.7730870712401054E-2</v>
      </c>
      <c r="BO212" s="30">
        <f t="shared" si="131"/>
        <v>1.3394898856640282E-2</v>
      </c>
      <c r="BP212" s="30">
        <f t="shared" si="132"/>
        <v>1.48636763412489E-2</v>
      </c>
    </row>
    <row r="213" spans="1:68" ht="15" x14ac:dyDescent="0.25">
      <c r="A213" s="19" t="s">
        <v>2</v>
      </c>
      <c r="B213" s="27">
        <v>179</v>
      </c>
      <c r="C213" s="27">
        <v>320</v>
      </c>
      <c r="D213" s="27">
        <v>379</v>
      </c>
      <c r="E213" s="27">
        <v>446</v>
      </c>
      <c r="F213" s="27">
        <v>263</v>
      </c>
      <c r="G213" s="27">
        <v>325</v>
      </c>
      <c r="H213" s="27">
        <v>274</v>
      </c>
      <c r="I213" s="27">
        <v>324</v>
      </c>
      <c r="J213" s="27">
        <v>218</v>
      </c>
      <c r="K213" s="27">
        <v>328</v>
      </c>
      <c r="L213" s="27">
        <v>246</v>
      </c>
      <c r="M213" s="27">
        <v>302</v>
      </c>
      <c r="N213" s="27">
        <v>157</v>
      </c>
      <c r="O213" s="27">
        <v>257</v>
      </c>
      <c r="P213" s="27">
        <v>267</v>
      </c>
      <c r="Q213" s="27">
        <v>511</v>
      </c>
      <c r="R213" s="27">
        <v>275</v>
      </c>
      <c r="S213" s="27">
        <v>319</v>
      </c>
      <c r="T213" s="27">
        <v>303</v>
      </c>
      <c r="U213" s="27">
        <v>353</v>
      </c>
      <c r="V213" s="27">
        <v>361</v>
      </c>
      <c r="W213" s="27">
        <v>356</v>
      </c>
      <c r="X213" s="27">
        <v>621</v>
      </c>
      <c r="Y213" s="27"/>
      <c r="Z213" s="19" t="s">
        <v>2</v>
      </c>
      <c r="AA213" s="27" t="b">
        <f t="shared" si="121"/>
        <v>1</v>
      </c>
      <c r="AB213"/>
      <c r="AC213" s="19" t="s">
        <v>2</v>
      </c>
      <c r="AD213" s="27">
        <v>44300</v>
      </c>
      <c r="AE213" s="27">
        <v>59000</v>
      </c>
      <c r="AF213" s="32">
        <v>75</v>
      </c>
      <c r="AG213" s="32">
        <v>6</v>
      </c>
      <c r="AH213" s="27">
        <v>45600</v>
      </c>
      <c r="AI213" s="27">
        <v>56900</v>
      </c>
      <c r="AJ213" s="32">
        <v>80.2</v>
      </c>
      <c r="AK213" s="32">
        <v>5.6</v>
      </c>
      <c r="AL213" s="27">
        <v>44900</v>
      </c>
      <c r="AM213" s="27">
        <v>57000</v>
      </c>
      <c r="AN213" s="32">
        <v>78.7</v>
      </c>
      <c r="AO213" s="32">
        <v>5.3</v>
      </c>
      <c r="AP213"/>
      <c r="AQ213"/>
      <c r="AR213"/>
      <c r="AS213"/>
      <c r="AT213" s="30">
        <f t="shared" si="122"/>
        <v>3.9254385964912278E-3</v>
      </c>
      <c r="AU213" s="30">
        <f t="shared" si="123"/>
        <v>7.0175438596491229E-3</v>
      </c>
      <c r="AV213" s="30">
        <f t="shared" si="124"/>
        <v>8.3114035087719293E-3</v>
      </c>
      <c r="AW213" s="30">
        <f t="shared" si="109"/>
        <v>9.9331848552338536E-3</v>
      </c>
      <c r="AX213" s="30">
        <f t="shared" si="110"/>
        <v>5.857461024498886E-3</v>
      </c>
      <c r="AY213" s="30">
        <f t="shared" si="111"/>
        <v>7.2383073496659241E-3</v>
      </c>
      <c r="AZ213" s="30">
        <f t="shared" si="112"/>
        <v>6.1024498886414254E-3</v>
      </c>
      <c r="BA213" s="30">
        <f t="shared" si="113"/>
        <v>7.2160356347438755E-3</v>
      </c>
      <c r="BB213" s="30">
        <f t="shared" si="114"/>
        <v>4.8552338530066814E-3</v>
      </c>
      <c r="BC213" s="30">
        <f t="shared" si="115"/>
        <v>7.3051224944320715E-3</v>
      </c>
      <c r="BD213" s="30">
        <f t="shared" si="116"/>
        <v>5.4788418708240534E-3</v>
      </c>
      <c r="BE213" s="30">
        <f t="shared" si="117"/>
        <v>6.7260579064587975E-3</v>
      </c>
      <c r="BF213" s="30">
        <f t="shared" si="118"/>
        <v>3.4966592427616927E-3</v>
      </c>
      <c r="BG213" s="30">
        <f t="shared" si="119"/>
        <v>5.7238307349665929E-3</v>
      </c>
      <c r="BH213" s="30">
        <f t="shared" si="120"/>
        <v>5.946547884187082E-3</v>
      </c>
      <c r="BI213" s="30">
        <f t="shared" si="125"/>
        <v>8.9649122807017537E-3</v>
      </c>
      <c r="BJ213" s="30">
        <f t="shared" si="126"/>
        <v>4.8245614035087722E-3</v>
      </c>
      <c r="BK213" s="30">
        <f t="shared" si="127"/>
        <v>5.596491228070175E-3</v>
      </c>
      <c r="BL213" s="30">
        <f t="shared" si="128"/>
        <v>5.3157894736842104E-3</v>
      </c>
      <c r="BM213" s="30">
        <f t="shared" si="129"/>
        <v>6.1929824561403508E-3</v>
      </c>
      <c r="BN213" s="30">
        <f t="shared" si="130"/>
        <v>6.3333333333333332E-3</v>
      </c>
      <c r="BO213" s="30">
        <f t="shared" si="131"/>
        <v>6.2456140350877192E-3</v>
      </c>
      <c r="BP213" s="30">
        <f t="shared" si="132"/>
        <v>1.0894736842105263E-2</v>
      </c>
    </row>
    <row r="214" spans="1:68" ht="15" x14ac:dyDescent="0.25">
      <c r="A214" s="19" t="s">
        <v>9</v>
      </c>
      <c r="B214" s="27">
        <v>91</v>
      </c>
      <c r="C214" s="27">
        <v>210</v>
      </c>
      <c r="D214" s="27">
        <v>198</v>
      </c>
      <c r="E214" s="27">
        <v>190</v>
      </c>
      <c r="F214" s="27">
        <v>169</v>
      </c>
      <c r="G214" s="27">
        <v>185</v>
      </c>
      <c r="H214" s="27">
        <v>178</v>
      </c>
      <c r="I214" s="27">
        <v>165</v>
      </c>
      <c r="J214" s="27">
        <v>198</v>
      </c>
      <c r="K214" s="27">
        <v>296</v>
      </c>
      <c r="L214" s="27">
        <v>284</v>
      </c>
      <c r="M214" s="27">
        <v>365</v>
      </c>
      <c r="N214" s="27">
        <v>121</v>
      </c>
      <c r="O214" s="27">
        <v>238</v>
      </c>
      <c r="P214" s="27">
        <v>222</v>
      </c>
      <c r="Q214" s="27">
        <v>211</v>
      </c>
      <c r="R214" s="27">
        <v>276</v>
      </c>
      <c r="S214" s="27">
        <v>196</v>
      </c>
      <c r="T214" s="27">
        <v>261</v>
      </c>
      <c r="U214" s="27">
        <v>267</v>
      </c>
      <c r="V214" s="27">
        <v>181</v>
      </c>
      <c r="W214" s="27">
        <v>235</v>
      </c>
      <c r="X214" s="27">
        <v>277</v>
      </c>
      <c r="Y214" s="27"/>
      <c r="Z214" s="19" t="s">
        <v>9</v>
      </c>
      <c r="AA214" s="27" t="b">
        <f t="shared" si="121"/>
        <v>1</v>
      </c>
      <c r="AB214"/>
      <c r="AC214" s="19" t="s">
        <v>9</v>
      </c>
      <c r="AD214" s="27">
        <v>35300</v>
      </c>
      <c r="AE214" s="27">
        <v>44600</v>
      </c>
      <c r="AF214" s="32">
        <v>79.099999999999994</v>
      </c>
      <c r="AG214" s="32">
        <v>7</v>
      </c>
      <c r="AH214" s="27">
        <v>32400</v>
      </c>
      <c r="AI214" s="27">
        <v>45100</v>
      </c>
      <c r="AJ214" s="32">
        <v>71.8</v>
      </c>
      <c r="AK214" s="32">
        <v>7.4</v>
      </c>
      <c r="AL214" s="27">
        <v>33300</v>
      </c>
      <c r="AM214" s="27">
        <v>44800</v>
      </c>
      <c r="AN214" s="32">
        <v>74.400000000000006</v>
      </c>
      <c r="AO214" s="32">
        <v>6.7</v>
      </c>
      <c r="AP214"/>
      <c r="AQ214"/>
      <c r="AR214"/>
      <c r="AS214"/>
      <c r="AT214" s="30">
        <f t="shared" si="122"/>
        <v>2.8086419753086422E-3</v>
      </c>
      <c r="AU214" s="30">
        <f t="shared" si="123"/>
        <v>6.4814814814814813E-3</v>
      </c>
      <c r="AV214" s="30">
        <f t="shared" si="124"/>
        <v>6.1111111111111114E-3</v>
      </c>
      <c r="AW214" s="30">
        <f t="shared" si="109"/>
        <v>5.7057057057057058E-3</v>
      </c>
      <c r="AX214" s="30">
        <f t="shared" si="110"/>
        <v>5.0750750750750747E-3</v>
      </c>
      <c r="AY214" s="30">
        <f t="shared" si="111"/>
        <v>5.5555555555555558E-3</v>
      </c>
      <c r="AZ214" s="30">
        <f t="shared" si="112"/>
        <v>5.3453453453453457E-3</v>
      </c>
      <c r="BA214" s="30">
        <f t="shared" si="113"/>
        <v>4.9549549549549547E-3</v>
      </c>
      <c r="BB214" s="30">
        <f t="shared" si="114"/>
        <v>5.9459459459459459E-3</v>
      </c>
      <c r="BC214" s="30">
        <f t="shared" si="115"/>
        <v>8.8888888888888889E-3</v>
      </c>
      <c r="BD214" s="30">
        <f t="shared" si="116"/>
        <v>8.5285285285285287E-3</v>
      </c>
      <c r="BE214" s="30">
        <f t="shared" si="117"/>
        <v>1.0960960960960961E-2</v>
      </c>
      <c r="BF214" s="30">
        <f t="shared" si="118"/>
        <v>3.6336336336336337E-3</v>
      </c>
      <c r="BG214" s="30">
        <f t="shared" si="119"/>
        <v>7.1471471471471473E-3</v>
      </c>
      <c r="BH214" s="30">
        <f t="shared" si="120"/>
        <v>6.6666666666666671E-3</v>
      </c>
      <c r="BI214" s="30">
        <f t="shared" si="125"/>
        <v>4.7098214285714287E-3</v>
      </c>
      <c r="BJ214" s="30">
        <f t="shared" si="126"/>
        <v>6.1607142857142859E-3</v>
      </c>
      <c r="BK214" s="30">
        <f t="shared" si="127"/>
        <v>4.3750000000000004E-3</v>
      </c>
      <c r="BL214" s="30">
        <f t="shared" si="128"/>
        <v>5.8258928571428567E-3</v>
      </c>
      <c r="BM214" s="30">
        <f t="shared" si="129"/>
        <v>5.9598214285714289E-3</v>
      </c>
      <c r="BN214" s="30">
        <f t="shared" si="130"/>
        <v>4.0401785714285713E-3</v>
      </c>
      <c r="BO214" s="30">
        <f t="shared" si="131"/>
        <v>5.2455357142857139E-3</v>
      </c>
      <c r="BP214" s="30">
        <f t="shared" si="132"/>
        <v>6.1830357142857147E-3</v>
      </c>
    </row>
    <row r="215" spans="1:68" ht="15" x14ac:dyDescent="0.25">
      <c r="A215" s="19" t="s">
        <v>27</v>
      </c>
      <c r="B215" s="27">
        <v>317</v>
      </c>
      <c r="C215" s="27">
        <v>622</v>
      </c>
      <c r="D215" s="27">
        <v>780</v>
      </c>
      <c r="E215" s="27">
        <v>718</v>
      </c>
      <c r="F215" s="27">
        <v>483</v>
      </c>
      <c r="G215" s="27">
        <v>709</v>
      </c>
      <c r="H215" s="27">
        <v>589</v>
      </c>
      <c r="I215" s="27">
        <v>558</v>
      </c>
      <c r="J215" s="27">
        <v>677</v>
      </c>
      <c r="K215" s="27">
        <v>796</v>
      </c>
      <c r="L215" s="27">
        <v>746</v>
      </c>
      <c r="M215" s="27">
        <v>406</v>
      </c>
      <c r="N215" s="27">
        <v>374</v>
      </c>
      <c r="O215" s="27">
        <v>561</v>
      </c>
      <c r="P215" s="27">
        <v>516</v>
      </c>
      <c r="Q215" s="27">
        <v>744</v>
      </c>
      <c r="R215" s="27">
        <v>481</v>
      </c>
      <c r="S215" s="27">
        <v>706</v>
      </c>
      <c r="T215" s="27">
        <v>680</v>
      </c>
      <c r="U215" s="27">
        <v>761</v>
      </c>
      <c r="V215" s="27">
        <v>786</v>
      </c>
      <c r="W215" s="27">
        <v>819</v>
      </c>
      <c r="X215" s="27">
        <v>772</v>
      </c>
      <c r="Y215" s="27"/>
      <c r="Z215" s="19" t="s">
        <v>27</v>
      </c>
      <c r="AA215" s="27" t="b">
        <f t="shared" si="121"/>
        <v>1</v>
      </c>
      <c r="AB215"/>
      <c r="AC215" s="19" t="s">
        <v>27</v>
      </c>
      <c r="AD215" s="27">
        <v>53400</v>
      </c>
      <c r="AE215" s="27">
        <v>65600</v>
      </c>
      <c r="AF215" s="32">
        <v>81.5</v>
      </c>
      <c r="AG215" s="32">
        <v>5.2</v>
      </c>
      <c r="AH215" s="27">
        <v>54200</v>
      </c>
      <c r="AI215" s="27">
        <v>67800</v>
      </c>
      <c r="AJ215" s="32">
        <v>79.900000000000006</v>
      </c>
      <c r="AK215" s="32">
        <v>5.4</v>
      </c>
      <c r="AL215" s="27">
        <v>56800</v>
      </c>
      <c r="AM215" s="27">
        <v>67000</v>
      </c>
      <c r="AN215" s="32">
        <v>84.7</v>
      </c>
      <c r="AO215" s="32">
        <v>4.7</v>
      </c>
      <c r="AP215"/>
      <c r="AQ215"/>
      <c r="AR215"/>
      <c r="AS215"/>
      <c r="AT215" s="30">
        <f t="shared" si="122"/>
        <v>5.8487084870848709E-3</v>
      </c>
      <c r="AU215" s="30">
        <f t="shared" si="123"/>
        <v>1.1476014760147601E-2</v>
      </c>
      <c r="AV215" s="30">
        <f t="shared" si="124"/>
        <v>1.4391143911439114E-2</v>
      </c>
      <c r="AW215" s="30">
        <f t="shared" si="109"/>
        <v>1.2640845070422535E-2</v>
      </c>
      <c r="AX215" s="30">
        <f t="shared" si="110"/>
        <v>8.5035211267605638E-3</v>
      </c>
      <c r="AY215" s="30">
        <f t="shared" si="111"/>
        <v>1.2482394366197183E-2</v>
      </c>
      <c r="AZ215" s="30">
        <f t="shared" si="112"/>
        <v>1.0369718309859156E-2</v>
      </c>
      <c r="BA215" s="30">
        <f t="shared" si="113"/>
        <v>9.8239436619718314E-3</v>
      </c>
      <c r="BB215" s="30">
        <f t="shared" si="114"/>
        <v>1.1919014084507042E-2</v>
      </c>
      <c r="BC215" s="30">
        <f t="shared" si="115"/>
        <v>1.4014084507042253E-2</v>
      </c>
      <c r="BD215" s="30">
        <f t="shared" si="116"/>
        <v>1.3133802816901408E-2</v>
      </c>
      <c r="BE215" s="30">
        <f t="shared" si="117"/>
        <v>7.1478873239436622E-3</v>
      </c>
      <c r="BF215" s="30">
        <f t="shared" si="118"/>
        <v>6.5845070422535209E-3</v>
      </c>
      <c r="BG215" s="30">
        <f t="shared" si="119"/>
        <v>9.8767605633802817E-3</v>
      </c>
      <c r="BH215" s="30">
        <f t="shared" si="120"/>
        <v>9.0845070422535205E-3</v>
      </c>
      <c r="BI215" s="30">
        <f t="shared" si="125"/>
        <v>1.1104477611940299E-2</v>
      </c>
      <c r="BJ215" s="30">
        <f t="shared" si="126"/>
        <v>7.17910447761194E-3</v>
      </c>
      <c r="BK215" s="30">
        <f t="shared" si="127"/>
        <v>1.0537313432835821E-2</v>
      </c>
      <c r="BL215" s="30">
        <f t="shared" si="128"/>
        <v>1.0149253731343283E-2</v>
      </c>
      <c r="BM215" s="30">
        <f t="shared" si="129"/>
        <v>1.1358208955223881E-2</v>
      </c>
      <c r="BN215" s="30">
        <f t="shared" si="130"/>
        <v>1.173134328358209E-2</v>
      </c>
      <c r="BO215" s="30">
        <f t="shared" si="131"/>
        <v>1.2223880597014925E-2</v>
      </c>
      <c r="BP215" s="30">
        <f t="shared" si="132"/>
        <v>1.1522388059701492E-2</v>
      </c>
    </row>
    <row r="216" spans="1:68" ht="15" x14ac:dyDescent="0.25">
      <c r="A216" s="19" t="s">
        <v>39</v>
      </c>
      <c r="B216" s="27">
        <v>84</v>
      </c>
      <c r="C216" s="27">
        <v>134</v>
      </c>
      <c r="D216" s="27">
        <v>187</v>
      </c>
      <c r="E216" s="27">
        <v>205</v>
      </c>
      <c r="F216" s="27">
        <v>140</v>
      </c>
      <c r="G216" s="27">
        <v>98</v>
      </c>
      <c r="H216" s="27">
        <v>194</v>
      </c>
      <c r="I216" s="27">
        <v>223</v>
      </c>
      <c r="J216" s="27">
        <v>218</v>
      </c>
      <c r="K216" s="27">
        <v>114</v>
      </c>
      <c r="L216" s="27">
        <v>160</v>
      </c>
      <c r="M216" s="27">
        <v>110</v>
      </c>
      <c r="N216" s="27">
        <v>90</v>
      </c>
      <c r="O216" s="27">
        <v>223</v>
      </c>
      <c r="P216" s="27">
        <v>230</v>
      </c>
      <c r="Q216" s="27">
        <v>301</v>
      </c>
      <c r="R216" s="27">
        <v>195</v>
      </c>
      <c r="S216" s="27">
        <v>149</v>
      </c>
      <c r="T216" s="27">
        <v>265</v>
      </c>
      <c r="U216" s="27">
        <v>159</v>
      </c>
      <c r="V216" s="27">
        <v>189</v>
      </c>
      <c r="W216" s="27">
        <v>207</v>
      </c>
      <c r="X216" s="27">
        <v>375</v>
      </c>
      <c r="Y216" s="27"/>
      <c r="Z216" s="19" t="s">
        <v>39</v>
      </c>
      <c r="AA216" s="27" t="b">
        <f t="shared" si="121"/>
        <v>1</v>
      </c>
      <c r="AB216"/>
      <c r="AC216" s="19" t="s">
        <v>39</v>
      </c>
      <c r="AD216" s="27">
        <v>34100</v>
      </c>
      <c r="AE216" s="27">
        <v>44600</v>
      </c>
      <c r="AF216" s="32">
        <v>76.400000000000006</v>
      </c>
      <c r="AG216" s="32">
        <v>6.6</v>
      </c>
      <c r="AH216" s="27">
        <v>31600</v>
      </c>
      <c r="AI216" s="27">
        <v>44000</v>
      </c>
      <c r="AJ216" s="32">
        <v>71.7</v>
      </c>
      <c r="AK216" s="32">
        <v>7.8</v>
      </c>
      <c r="AL216" s="27">
        <v>31800</v>
      </c>
      <c r="AM216" s="27">
        <v>44400</v>
      </c>
      <c r="AN216" s="32">
        <v>71.7</v>
      </c>
      <c r="AO216" s="32">
        <v>7.3</v>
      </c>
      <c r="AP216"/>
      <c r="AQ216"/>
      <c r="AR216"/>
      <c r="AS216"/>
      <c r="AT216" s="30">
        <f t="shared" si="122"/>
        <v>2.6582278481012659E-3</v>
      </c>
      <c r="AU216" s="30">
        <f t="shared" si="123"/>
        <v>4.2405063291139243E-3</v>
      </c>
      <c r="AV216" s="30">
        <f t="shared" si="124"/>
        <v>5.9177215189873417E-3</v>
      </c>
      <c r="AW216" s="30">
        <f t="shared" si="109"/>
        <v>6.446540880503145E-3</v>
      </c>
      <c r="AX216" s="30">
        <f t="shared" si="110"/>
        <v>4.4025157232704401E-3</v>
      </c>
      <c r="AY216" s="30">
        <f t="shared" si="111"/>
        <v>3.0817610062893082E-3</v>
      </c>
      <c r="AZ216" s="30">
        <f t="shared" si="112"/>
        <v>6.1006289308176099E-3</v>
      </c>
      <c r="BA216" s="30">
        <f t="shared" si="113"/>
        <v>7.0125786163522013E-3</v>
      </c>
      <c r="BB216" s="30">
        <f t="shared" si="114"/>
        <v>6.8553459119496856E-3</v>
      </c>
      <c r="BC216" s="30">
        <f t="shared" si="115"/>
        <v>3.5849056603773585E-3</v>
      </c>
      <c r="BD216" s="30">
        <f t="shared" si="116"/>
        <v>5.0314465408805029E-3</v>
      </c>
      <c r="BE216" s="30">
        <f t="shared" si="117"/>
        <v>3.459119496855346E-3</v>
      </c>
      <c r="BF216" s="30">
        <f t="shared" si="118"/>
        <v>2.8301886792452828E-3</v>
      </c>
      <c r="BG216" s="30">
        <f t="shared" si="119"/>
        <v>7.0125786163522013E-3</v>
      </c>
      <c r="BH216" s="30">
        <f t="shared" si="120"/>
        <v>7.2327044025157234E-3</v>
      </c>
      <c r="BI216" s="30">
        <f t="shared" si="125"/>
        <v>6.7792792792792794E-3</v>
      </c>
      <c r="BJ216" s="30">
        <f t="shared" si="126"/>
        <v>4.3918918918918921E-3</v>
      </c>
      <c r="BK216" s="30">
        <f t="shared" si="127"/>
        <v>3.3558558558558558E-3</v>
      </c>
      <c r="BL216" s="30">
        <f t="shared" si="128"/>
        <v>5.9684684684684682E-3</v>
      </c>
      <c r="BM216" s="30">
        <f t="shared" si="129"/>
        <v>3.5810810810810809E-3</v>
      </c>
      <c r="BN216" s="30">
        <f t="shared" si="130"/>
        <v>4.2567567567567566E-3</v>
      </c>
      <c r="BO216" s="30">
        <f t="shared" si="131"/>
        <v>4.6621621621621622E-3</v>
      </c>
      <c r="BP216" s="30">
        <f t="shared" si="132"/>
        <v>8.4459459459459464E-3</v>
      </c>
    </row>
    <row r="217" spans="1:68" ht="15" x14ac:dyDescent="0.25">
      <c r="A217" s="19" t="s">
        <v>59</v>
      </c>
      <c r="B217" s="27">
        <v>103</v>
      </c>
      <c r="C217" s="27">
        <v>179</v>
      </c>
      <c r="D217" s="27">
        <v>236</v>
      </c>
      <c r="E217" s="27">
        <v>362</v>
      </c>
      <c r="F217" s="27">
        <v>200</v>
      </c>
      <c r="G217" s="27">
        <v>278</v>
      </c>
      <c r="H217" s="27">
        <v>269</v>
      </c>
      <c r="I217" s="27">
        <v>351</v>
      </c>
      <c r="J217" s="27">
        <v>368</v>
      </c>
      <c r="K217" s="27">
        <v>272</v>
      </c>
      <c r="L217" s="27">
        <v>249</v>
      </c>
      <c r="M217" s="27">
        <v>216</v>
      </c>
      <c r="N217" s="27">
        <v>118</v>
      </c>
      <c r="O217" s="27">
        <v>216</v>
      </c>
      <c r="P217" s="27">
        <v>219</v>
      </c>
      <c r="Q217" s="27">
        <v>395</v>
      </c>
      <c r="R217" s="27">
        <v>295</v>
      </c>
      <c r="S217" s="27">
        <v>246</v>
      </c>
      <c r="T217" s="27">
        <v>253</v>
      </c>
      <c r="U217" s="27">
        <v>251</v>
      </c>
      <c r="V217" s="27">
        <v>242</v>
      </c>
      <c r="W217" s="27">
        <v>294</v>
      </c>
      <c r="X217" s="27">
        <v>418</v>
      </c>
      <c r="Y217" s="27"/>
      <c r="Z217" s="19" t="s">
        <v>59</v>
      </c>
      <c r="AA217" s="27" t="b">
        <f t="shared" si="121"/>
        <v>1</v>
      </c>
      <c r="AB217"/>
      <c r="AC217" s="19" t="s">
        <v>59</v>
      </c>
      <c r="AD217" s="27">
        <v>25500</v>
      </c>
      <c r="AE217" s="27">
        <v>32100</v>
      </c>
      <c r="AF217" s="32">
        <v>79.3</v>
      </c>
      <c r="AG217" s="32">
        <v>7.3</v>
      </c>
      <c r="AH217" s="27">
        <v>24100</v>
      </c>
      <c r="AI217" s="27">
        <v>31600</v>
      </c>
      <c r="AJ217" s="32">
        <v>76.2</v>
      </c>
      <c r="AK217" s="32">
        <v>7.9</v>
      </c>
      <c r="AL217" s="27">
        <v>26000</v>
      </c>
      <c r="AM217" s="27">
        <v>31600</v>
      </c>
      <c r="AN217" s="32">
        <v>82.2</v>
      </c>
      <c r="AO217" s="32">
        <v>7.3</v>
      </c>
      <c r="AP217"/>
      <c r="AQ217"/>
      <c r="AR217"/>
      <c r="AS217"/>
      <c r="AT217" s="30">
        <f t="shared" si="122"/>
        <v>4.2738589211618258E-3</v>
      </c>
      <c r="AU217" s="30">
        <f t="shared" si="123"/>
        <v>7.4273858921161829E-3</v>
      </c>
      <c r="AV217" s="30">
        <f t="shared" si="124"/>
        <v>9.7925311203319494E-3</v>
      </c>
      <c r="AW217" s="30">
        <f t="shared" si="109"/>
        <v>1.3923076923076923E-2</v>
      </c>
      <c r="AX217" s="30">
        <f t="shared" si="110"/>
        <v>7.6923076923076927E-3</v>
      </c>
      <c r="AY217" s="30">
        <f t="shared" si="111"/>
        <v>1.0692307692307692E-2</v>
      </c>
      <c r="AZ217" s="30">
        <f t="shared" si="112"/>
        <v>1.0346153846153847E-2</v>
      </c>
      <c r="BA217" s="30">
        <f t="shared" si="113"/>
        <v>1.35E-2</v>
      </c>
      <c r="BB217" s="30">
        <f t="shared" si="114"/>
        <v>1.4153846153846154E-2</v>
      </c>
      <c r="BC217" s="30">
        <f t="shared" si="115"/>
        <v>1.0461538461538461E-2</v>
      </c>
      <c r="BD217" s="30">
        <f t="shared" si="116"/>
        <v>9.5769230769230766E-3</v>
      </c>
      <c r="BE217" s="30">
        <f t="shared" si="117"/>
        <v>8.3076923076923076E-3</v>
      </c>
      <c r="BF217" s="30">
        <f t="shared" si="118"/>
        <v>4.5384615384615381E-3</v>
      </c>
      <c r="BG217" s="30">
        <f t="shared" si="119"/>
        <v>8.3076923076923076E-3</v>
      </c>
      <c r="BH217" s="30">
        <f t="shared" si="120"/>
        <v>8.4230769230769238E-3</v>
      </c>
      <c r="BI217" s="30">
        <f t="shared" si="125"/>
        <v>1.2500000000000001E-2</v>
      </c>
      <c r="BJ217" s="30">
        <f t="shared" si="126"/>
        <v>9.335443037974683E-3</v>
      </c>
      <c r="BK217" s="30">
        <f t="shared" si="127"/>
        <v>7.7848101265822782E-3</v>
      </c>
      <c r="BL217" s="30">
        <f t="shared" si="128"/>
        <v>8.0063291139240503E-3</v>
      </c>
      <c r="BM217" s="30">
        <f t="shared" si="129"/>
        <v>7.943037974683544E-3</v>
      </c>
      <c r="BN217" s="30">
        <f t="shared" si="130"/>
        <v>7.6582278481012655E-3</v>
      </c>
      <c r="BO217" s="30">
        <f t="shared" si="131"/>
        <v>9.3037974683544307E-3</v>
      </c>
      <c r="BP217" s="30">
        <f t="shared" si="132"/>
        <v>1.3227848101265823E-2</v>
      </c>
    </row>
    <row r="218" spans="1:68" ht="15" x14ac:dyDescent="0.25">
      <c r="A218" s="19" t="s">
        <v>148</v>
      </c>
      <c r="B218" s="27">
        <v>316</v>
      </c>
      <c r="C218" s="27">
        <v>491</v>
      </c>
      <c r="D218" s="27">
        <v>651</v>
      </c>
      <c r="E218" s="27">
        <v>660</v>
      </c>
      <c r="F218" s="27">
        <v>588</v>
      </c>
      <c r="G218" s="27">
        <v>652</v>
      </c>
      <c r="H218" s="27">
        <v>805</v>
      </c>
      <c r="I218" s="27">
        <v>724</v>
      </c>
      <c r="J218" s="27">
        <v>652</v>
      </c>
      <c r="K218" s="27">
        <v>748</v>
      </c>
      <c r="L218" s="27">
        <v>670</v>
      </c>
      <c r="M218" s="27">
        <v>516</v>
      </c>
      <c r="N218" s="27">
        <v>401</v>
      </c>
      <c r="O218" s="27">
        <v>763</v>
      </c>
      <c r="P218" s="27">
        <v>599</v>
      </c>
      <c r="Q218" s="27">
        <v>809</v>
      </c>
      <c r="R218" s="27">
        <v>733</v>
      </c>
      <c r="S218" s="27">
        <v>506</v>
      </c>
      <c r="T218" s="27">
        <v>722</v>
      </c>
      <c r="U218" s="27">
        <v>762</v>
      </c>
      <c r="V218" s="27">
        <v>915</v>
      </c>
      <c r="W218" s="27">
        <v>766</v>
      </c>
      <c r="X218" s="27">
        <v>625</v>
      </c>
      <c r="Y218" s="27"/>
      <c r="Z218" s="19" t="s">
        <v>148</v>
      </c>
      <c r="AA218" s="27" t="b">
        <f t="shared" si="121"/>
        <v>1</v>
      </c>
      <c r="AB218"/>
      <c r="AC218" s="19" t="s">
        <v>148</v>
      </c>
      <c r="AD218" s="27">
        <v>48300</v>
      </c>
      <c r="AE218" s="27">
        <v>61200</v>
      </c>
      <c r="AF218" s="32">
        <v>78.900000000000006</v>
      </c>
      <c r="AG218" s="32">
        <v>5.7</v>
      </c>
      <c r="AH218" s="27">
        <v>48800</v>
      </c>
      <c r="AI218" s="27">
        <v>60400</v>
      </c>
      <c r="AJ218" s="32">
        <v>80.7</v>
      </c>
      <c r="AK218" s="32">
        <v>5.2</v>
      </c>
      <c r="AL218" s="27">
        <v>48400</v>
      </c>
      <c r="AM218" s="27">
        <v>59600</v>
      </c>
      <c r="AN218" s="32">
        <v>81.2</v>
      </c>
      <c r="AO218" s="32">
        <v>5.4</v>
      </c>
      <c r="AP218"/>
      <c r="AQ218"/>
      <c r="AR218"/>
      <c r="AS218"/>
      <c r="AT218" s="30">
        <f t="shared" si="122"/>
        <v>6.4754098360655741E-3</v>
      </c>
      <c r="AU218" s="30">
        <f t="shared" si="123"/>
        <v>1.0061475409836066E-2</v>
      </c>
      <c r="AV218" s="30">
        <f t="shared" si="124"/>
        <v>1.3340163934426229E-2</v>
      </c>
      <c r="AW218" s="30">
        <f t="shared" si="109"/>
        <v>1.3636363636363636E-2</v>
      </c>
      <c r="AX218" s="30">
        <f t="shared" si="110"/>
        <v>1.2148760330578512E-2</v>
      </c>
      <c r="AY218" s="30">
        <f t="shared" si="111"/>
        <v>1.3471074380165289E-2</v>
      </c>
      <c r="AZ218" s="30">
        <f t="shared" si="112"/>
        <v>1.6632231404958678E-2</v>
      </c>
      <c r="BA218" s="30">
        <f t="shared" si="113"/>
        <v>1.4958677685950413E-2</v>
      </c>
      <c r="BB218" s="30">
        <f t="shared" si="114"/>
        <v>1.3471074380165289E-2</v>
      </c>
      <c r="BC218" s="30">
        <f t="shared" si="115"/>
        <v>1.5454545454545455E-2</v>
      </c>
      <c r="BD218" s="30">
        <f t="shared" si="116"/>
        <v>1.384297520661157E-2</v>
      </c>
      <c r="BE218" s="30">
        <f t="shared" si="117"/>
        <v>1.0661157024793389E-2</v>
      </c>
      <c r="BF218" s="30">
        <f t="shared" si="118"/>
        <v>8.285123966942148E-3</v>
      </c>
      <c r="BG218" s="30">
        <f t="shared" si="119"/>
        <v>1.5764462809917355E-2</v>
      </c>
      <c r="BH218" s="30">
        <f t="shared" si="120"/>
        <v>1.2376033057851239E-2</v>
      </c>
      <c r="BI218" s="30">
        <f t="shared" si="125"/>
        <v>1.3573825503355706E-2</v>
      </c>
      <c r="BJ218" s="30">
        <f t="shared" si="126"/>
        <v>1.2298657718120805E-2</v>
      </c>
      <c r="BK218" s="30">
        <f t="shared" si="127"/>
        <v>8.4899328859060399E-3</v>
      </c>
      <c r="BL218" s="30">
        <f t="shared" si="128"/>
        <v>1.2114093959731544E-2</v>
      </c>
      <c r="BM218" s="30">
        <f t="shared" si="129"/>
        <v>1.2785234899328859E-2</v>
      </c>
      <c r="BN218" s="30">
        <f t="shared" si="130"/>
        <v>1.535234899328859E-2</v>
      </c>
      <c r="BO218" s="30">
        <f t="shared" si="131"/>
        <v>1.285234899328859E-2</v>
      </c>
      <c r="BP218" s="30">
        <f t="shared" si="132"/>
        <v>1.0486577181208054E-2</v>
      </c>
    </row>
    <row r="219" spans="1:68" ht="15" x14ac:dyDescent="0.25">
      <c r="A219" s="19" t="s">
        <v>23</v>
      </c>
      <c r="B219" s="27">
        <v>257</v>
      </c>
      <c r="C219" s="27">
        <v>745</v>
      </c>
      <c r="D219" s="27">
        <v>624</v>
      </c>
      <c r="E219" s="27">
        <v>515</v>
      </c>
      <c r="F219" s="27">
        <v>364</v>
      </c>
      <c r="G219" s="27">
        <v>406</v>
      </c>
      <c r="H219" s="27">
        <v>432</v>
      </c>
      <c r="I219" s="27">
        <v>618</v>
      </c>
      <c r="J219" s="27">
        <v>483</v>
      </c>
      <c r="K219" s="27">
        <v>573</v>
      </c>
      <c r="L219" s="27">
        <v>516</v>
      </c>
      <c r="M219" s="27">
        <v>554</v>
      </c>
      <c r="N219" s="27">
        <v>324</v>
      </c>
      <c r="O219" s="27">
        <v>474</v>
      </c>
      <c r="P219" s="27">
        <v>650</v>
      </c>
      <c r="Q219" s="27">
        <v>554</v>
      </c>
      <c r="R219" s="27">
        <v>635</v>
      </c>
      <c r="S219" s="27">
        <v>718</v>
      </c>
      <c r="T219" s="27">
        <v>737</v>
      </c>
      <c r="U219" s="27">
        <v>519</v>
      </c>
      <c r="V219" s="27">
        <v>623</v>
      </c>
      <c r="W219" s="27">
        <v>869</v>
      </c>
      <c r="X219" s="27">
        <v>826</v>
      </c>
      <c r="Y219" s="27"/>
      <c r="Z219" s="19" t="s">
        <v>23</v>
      </c>
      <c r="AA219" s="27" t="b">
        <f t="shared" si="121"/>
        <v>1</v>
      </c>
      <c r="AB219"/>
      <c r="AC219" s="19" t="s">
        <v>23</v>
      </c>
      <c r="AD219" s="27">
        <v>39500</v>
      </c>
      <c r="AE219" s="27">
        <v>53300</v>
      </c>
      <c r="AF219" s="32">
        <v>74</v>
      </c>
      <c r="AG219" s="32">
        <v>7.4</v>
      </c>
      <c r="AH219" s="27">
        <v>39700</v>
      </c>
      <c r="AI219" s="27">
        <v>52700</v>
      </c>
      <c r="AJ219" s="32">
        <v>75.3</v>
      </c>
      <c r="AK219" s="32">
        <v>7.3</v>
      </c>
      <c r="AL219" s="27">
        <v>39700</v>
      </c>
      <c r="AM219" s="27">
        <v>52000</v>
      </c>
      <c r="AN219" s="32">
        <v>76.2</v>
      </c>
      <c r="AO219" s="32">
        <v>7.3</v>
      </c>
      <c r="AP219"/>
      <c r="AQ219"/>
      <c r="AR219"/>
      <c r="AS219"/>
      <c r="AT219" s="30">
        <f t="shared" si="122"/>
        <v>6.4735516372795973E-3</v>
      </c>
      <c r="AU219" s="30">
        <f t="shared" si="123"/>
        <v>1.8765743073047857E-2</v>
      </c>
      <c r="AV219" s="30">
        <f t="shared" si="124"/>
        <v>1.5717884130982369E-2</v>
      </c>
      <c r="AW219" s="30">
        <f t="shared" ref="AW219:AW250" si="133">E219/$AL219</f>
        <v>1.2972292191435768E-2</v>
      </c>
      <c r="AX219" s="30">
        <f t="shared" ref="AX219:AX250" si="134">F219/$AL219</f>
        <v>9.1687657430730481E-3</v>
      </c>
      <c r="AY219" s="30">
        <f t="shared" ref="AY219:AY250" si="135">G219/$AL219</f>
        <v>1.0226700251889169E-2</v>
      </c>
      <c r="AZ219" s="30">
        <f t="shared" ref="AZ219:AZ250" si="136">H219/$AL219</f>
        <v>1.0881612090680101E-2</v>
      </c>
      <c r="BA219" s="30">
        <f t="shared" ref="BA219:BA250" si="137">I219/$AL219</f>
        <v>1.5566750629722922E-2</v>
      </c>
      <c r="BB219" s="30">
        <f t="shared" ref="BB219:BB250" si="138">J219/$AL219</f>
        <v>1.216624685138539E-2</v>
      </c>
      <c r="BC219" s="30">
        <f t="shared" si="115"/>
        <v>1.4433249370277079E-2</v>
      </c>
      <c r="BD219" s="30">
        <f t="shared" si="116"/>
        <v>1.2997481108312343E-2</v>
      </c>
      <c r="BE219" s="30">
        <f t="shared" si="117"/>
        <v>1.3954659949622167E-2</v>
      </c>
      <c r="BF219" s="30">
        <f t="shared" si="118"/>
        <v>8.1612090680100759E-3</v>
      </c>
      <c r="BG219" s="30">
        <f t="shared" si="119"/>
        <v>1.1939546599496222E-2</v>
      </c>
      <c r="BH219" s="30">
        <f t="shared" si="120"/>
        <v>1.6372795969773299E-2</v>
      </c>
      <c r="BI219" s="30">
        <f t="shared" si="125"/>
        <v>1.0653846153846154E-2</v>
      </c>
      <c r="BJ219" s="30">
        <f t="shared" si="126"/>
        <v>1.2211538461538461E-2</v>
      </c>
      <c r="BK219" s="30">
        <f t="shared" si="127"/>
        <v>1.3807692307692307E-2</v>
      </c>
      <c r="BL219" s="30">
        <f t="shared" si="128"/>
        <v>1.4173076923076924E-2</v>
      </c>
      <c r="BM219" s="30">
        <f t="shared" si="129"/>
        <v>9.9807692307692306E-3</v>
      </c>
      <c r="BN219" s="30">
        <f t="shared" si="130"/>
        <v>1.1980769230769231E-2</v>
      </c>
      <c r="BO219" s="30">
        <f t="shared" si="131"/>
        <v>1.6711538461538462E-2</v>
      </c>
      <c r="BP219" s="30">
        <f t="shared" si="132"/>
        <v>1.5884615384615386E-2</v>
      </c>
    </row>
    <row r="220" spans="1:68" ht="15" x14ac:dyDescent="0.25">
      <c r="A220" s="19" t="s">
        <v>36</v>
      </c>
      <c r="B220" s="27">
        <v>215</v>
      </c>
      <c r="C220" s="27">
        <v>509</v>
      </c>
      <c r="D220" s="27">
        <v>384</v>
      </c>
      <c r="E220" s="27">
        <v>558</v>
      </c>
      <c r="F220" s="27">
        <v>442</v>
      </c>
      <c r="G220" s="27">
        <v>566</v>
      </c>
      <c r="H220" s="27">
        <v>478</v>
      </c>
      <c r="I220" s="27">
        <v>458</v>
      </c>
      <c r="J220" s="27">
        <v>474</v>
      </c>
      <c r="K220" s="27">
        <v>587</v>
      </c>
      <c r="L220" s="27">
        <v>684</v>
      </c>
      <c r="M220" s="27">
        <v>380</v>
      </c>
      <c r="N220" s="27">
        <v>244</v>
      </c>
      <c r="O220" s="27">
        <v>548</v>
      </c>
      <c r="P220" s="27">
        <v>549</v>
      </c>
      <c r="Q220" s="27">
        <v>553</v>
      </c>
      <c r="R220" s="27">
        <v>492</v>
      </c>
      <c r="S220" s="27">
        <v>560</v>
      </c>
      <c r="T220" s="27">
        <v>665</v>
      </c>
      <c r="U220" s="27">
        <v>572</v>
      </c>
      <c r="V220" s="27">
        <v>702</v>
      </c>
      <c r="W220" s="27">
        <v>735</v>
      </c>
      <c r="X220" s="27">
        <v>701</v>
      </c>
      <c r="Y220" s="27"/>
      <c r="Z220" s="19" t="s">
        <v>36</v>
      </c>
      <c r="AA220" s="27" t="b">
        <f t="shared" si="121"/>
        <v>1</v>
      </c>
      <c r="AB220"/>
      <c r="AC220" s="19" t="s">
        <v>36</v>
      </c>
      <c r="AD220" s="27">
        <v>49000</v>
      </c>
      <c r="AE220" s="27">
        <v>67000</v>
      </c>
      <c r="AF220" s="32">
        <v>73.099999999999994</v>
      </c>
      <c r="AG220" s="32">
        <v>6</v>
      </c>
      <c r="AH220" s="27">
        <v>52100</v>
      </c>
      <c r="AI220" s="27">
        <v>66500</v>
      </c>
      <c r="AJ220" s="32">
        <v>78.3</v>
      </c>
      <c r="AK220" s="32">
        <v>5.5</v>
      </c>
      <c r="AL220" s="27">
        <v>54800</v>
      </c>
      <c r="AM220" s="27">
        <v>66500</v>
      </c>
      <c r="AN220" s="32">
        <v>82.4</v>
      </c>
      <c r="AO220" s="32">
        <v>5.0999999999999996</v>
      </c>
      <c r="AP220"/>
      <c r="AQ220"/>
      <c r="AR220"/>
      <c r="AS220"/>
      <c r="AT220" s="30">
        <f t="shared" si="122"/>
        <v>4.1266794625719767E-3</v>
      </c>
      <c r="AU220" s="30">
        <f t="shared" si="123"/>
        <v>9.769673704414587E-3</v>
      </c>
      <c r="AV220" s="30">
        <f t="shared" si="124"/>
        <v>7.3704414587332052E-3</v>
      </c>
      <c r="AW220" s="30">
        <f t="shared" si="133"/>
        <v>1.0182481751824818E-2</v>
      </c>
      <c r="AX220" s="30">
        <f t="shared" si="134"/>
        <v>8.0656934306569342E-3</v>
      </c>
      <c r="AY220" s="30">
        <f t="shared" si="135"/>
        <v>1.0328467153284672E-2</v>
      </c>
      <c r="AZ220" s="30">
        <f t="shared" si="136"/>
        <v>8.7226277372262767E-3</v>
      </c>
      <c r="BA220" s="30">
        <f t="shared" si="137"/>
        <v>8.3576642335766432E-3</v>
      </c>
      <c r="BB220" s="30">
        <f t="shared" si="138"/>
        <v>8.6496350364963503E-3</v>
      </c>
      <c r="BC220" s="30">
        <f t="shared" si="115"/>
        <v>1.0711678832116789E-2</v>
      </c>
      <c r="BD220" s="30">
        <f t="shared" si="116"/>
        <v>1.2481751824817519E-2</v>
      </c>
      <c r="BE220" s="30">
        <f t="shared" si="117"/>
        <v>6.9343065693430661E-3</v>
      </c>
      <c r="BF220" s="30">
        <f t="shared" si="118"/>
        <v>4.4525547445255472E-3</v>
      </c>
      <c r="BG220" s="30">
        <f t="shared" si="119"/>
        <v>0.01</v>
      </c>
      <c r="BH220" s="30">
        <f t="shared" si="120"/>
        <v>1.0018248175182482E-2</v>
      </c>
      <c r="BI220" s="30">
        <f t="shared" si="125"/>
        <v>8.3157894736842104E-3</v>
      </c>
      <c r="BJ220" s="30">
        <f t="shared" si="126"/>
        <v>7.3984962406015041E-3</v>
      </c>
      <c r="BK220" s="30">
        <f t="shared" si="127"/>
        <v>8.4210526315789472E-3</v>
      </c>
      <c r="BL220" s="30">
        <f t="shared" si="128"/>
        <v>0.01</v>
      </c>
      <c r="BM220" s="30">
        <f t="shared" si="129"/>
        <v>8.6015037593984954E-3</v>
      </c>
      <c r="BN220" s="30">
        <f t="shared" si="130"/>
        <v>1.0556390977443609E-2</v>
      </c>
      <c r="BO220" s="30">
        <f t="shared" si="131"/>
        <v>1.1052631578947368E-2</v>
      </c>
      <c r="BP220" s="30">
        <f t="shared" si="132"/>
        <v>1.0541353383458647E-2</v>
      </c>
    </row>
    <row r="221" spans="1:68" ht="15" x14ac:dyDescent="0.25">
      <c r="A221" s="19" t="s">
        <v>69</v>
      </c>
      <c r="B221" s="27">
        <v>151</v>
      </c>
      <c r="C221" s="27">
        <v>343</v>
      </c>
      <c r="D221" s="27">
        <v>416</v>
      </c>
      <c r="E221" s="27">
        <v>265</v>
      </c>
      <c r="F221" s="27">
        <v>466</v>
      </c>
      <c r="G221" s="27">
        <v>302</v>
      </c>
      <c r="H221" s="27">
        <v>245</v>
      </c>
      <c r="I221" s="27">
        <v>307</v>
      </c>
      <c r="J221" s="27">
        <v>399</v>
      </c>
      <c r="K221" s="27">
        <v>326</v>
      </c>
      <c r="L221" s="27">
        <v>364</v>
      </c>
      <c r="M221" s="27">
        <v>412</v>
      </c>
      <c r="N221" s="27">
        <v>179</v>
      </c>
      <c r="O221" s="27">
        <v>521</v>
      </c>
      <c r="P221" s="27">
        <v>399</v>
      </c>
      <c r="Q221" s="27">
        <v>460</v>
      </c>
      <c r="R221" s="27">
        <v>476</v>
      </c>
      <c r="S221" s="27">
        <v>529</v>
      </c>
      <c r="T221" s="27">
        <v>1030</v>
      </c>
      <c r="U221" s="27">
        <v>640</v>
      </c>
      <c r="V221" s="27">
        <v>521</v>
      </c>
      <c r="W221" s="27">
        <v>464</v>
      </c>
      <c r="X221" s="27">
        <v>381</v>
      </c>
      <c r="Y221" s="27"/>
      <c r="Z221" s="19" t="s">
        <v>69</v>
      </c>
      <c r="AA221" s="27" t="b">
        <f t="shared" si="121"/>
        <v>1</v>
      </c>
      <c r="AB221"/>
      <c r="AC221" s="19" t="s">
        <v>69</v>
      </c>
      <c r="AD221" s="27">
        <v>34600</v>
      </c>
      <c r="AE221" s="27">
        <v>45900</v>
      </c>
      <c r="AF221" s="32">
        <v>75.5</v>
      </c>
      <c r="AG221" s="32">
        <v>7.5</v>
      </c>
      <c r="AH221" s="27">
        <v>37100</v>
      </c>
      <c r="AI221" s="27">
        <v>46000</v>
      </c>
      <c r="AJ221" s="32">
        <v>80.599999999999994</v>
      </c>
      <c r="AK221" s="32">
        <v>7.1</v>
      </c>
      <c r="AL221" s="27">
        <v>38300</v>
      </c>
      <c r="AM221" s="27">
        <v>45600</v>
      </c>
      <c r="AN221" s="32">
        <v>84.1</v>
      </c>
      <c r="AO221" s="32">
        <v>7</v>
      </c>
      <c r="AP221"/>
      <c r="AQ221"/>
      <c r="AR221"/>
      <c r="AS221"/>
      <c r="AT221" s="30">
        <f t="shared" si="122"/>
        <v>4.0700808625336931E-3</v>
      </c>
      <c r="AU221" s="30">
        <f t="shared" si="123"/>
        <v>9.2452830188679246E-3</v>
      </c>
      <c r="AV221" s="30">
        <f t="shared" si="124"/>
        <v>1.1212938005390836E-2</v>
      </c>
      <c r="AW221" s="30">
        <f t="shared" si="133"/>
        <v>6.9190600522193212E-3</v>
      </c>
      <c r="AX221" s="30">
        <f t="shared" si="134"/>
        <v>1.216710182767624E-2</v>
      </c>
      <c r="AY221" s="30">
        <f t="shared" si="135"/>
        <v>7.8851174934725845E-3</v>
      </c>
      <c r="AZ221" s="30">
        <f t="shared" si="136"/>
        <v>6.3968668407310709E-3</v>
      </c>
      <c r="BA221" s="30">
        <f t="shared" si="137"/>
        <v>8.0156657963446482E-3</v>
      </c>
      <c r="BB221" s="30">
        <f t="shared" si="138"/>
        <v>1.04177545691906E-2</v>
      </c>
      <c r="BC221" s="30">
        <f t="shared" si="115"/>
        <v>8.5117493472584849E-3</v>
      </c>
      <c r="BD221" s="30">
        <f t="shared" si="116"/>
        <v>9.5039164490861618E-3</v>
      </c>
      <c r="BE221" s="30">
        <f t="shared" si="117"/>
        <v>1.0757180156657964E-2</v>
      </c>
      <c r="BF221" s="30">
        <f t="shared" si="118"/>
        <v>4.6736292428198436E-3</v>
      </c>
      <c r="BG221" s="30">
        <f t="shared" si="119"/>
        <v>1.360313315926893E-2</v>
      </c>
      <c r="BH221" s="30">
        <f t="shared" si="120"/>
        <v>1.04177545691906E-2</v>
      </c>
      <c r="BI221" s="30">
        <f t="shared" si="125"/>
        <v>1.0087719298245614E-2</v>
      </c>
      <c r="BJ221" s="30">
        <f t="shared" si="126"/>
        <v>1.043859649122807E-2</v>
      </c>
      <c r="BK221" s="30">
        <f t="shared" si="127"/>
        <v>1.1600877192982455E-2</v>
      </c>
      <c r="BL221" s="30">
        <f t="shared" si="128"/>
        <v>2.2587719298245615E-2</v>
      </c>
      <c r="BM221" s="30">
        <f t="shared" si="129"/>
        <v>1.4035087719298246E-2</v>
      </c>
      <c r="BN221" s="30">
        <f t="shared" si="130"/>
        <v>1.1425438596491228E-2</v>
      </c>
      <c r="BO221" s="30">
        <f t="shared" si="131"/>
        <v>1.0175438596491228E-2</v>
      </c>
      <c r="BP221" s="30">
        <f t="shared" si="132"/>
        <v>8.3552631578947371E-3</v>
      </c>
    </row>
    <row r="222" spans="1:68" ht="15" x14ac:dyDescent="0.25">
      <c r="A222" s="19" t="s">
        <v>88</v>
      </c>
      <c r="B222" s="27">
        <v>270</v>
      </c>
      <c r="C222" s="27">
        <v>384</v>
      </c>
      <c r="D222" s="27">
        <v>416</v>
      </c>
      <c r="E222" s="27">
        <v>416</v>
      </c>
      <c r="F222" s="27">
        <v>367</v>
      </c>
      <c r="G222" s="27">
        <v>387</v>
      </c>
      <c r="H222" s="27">
        <v>591</v>
      </c>
      <c r="I222" s="27">
        <v>646</v>
      </c>
      <c r="J222" s="27">
        <v>442</v>
      </c>
      <c r="K222" s="27">
        <v>497</v>
      </c>
      <c r="L222" s="27">
        <v>535</v>
      </c>
      <c r="M222" s="27">
        <v>455</v>
      </c>
      <c r="N222" s="27">
        <v>341</v>
      </c>
      <c r="O222" s="27">
        <v>377</v>
      </c>
      <c r="P222" s="27">
        <v>323</v>
      </c>
      <c r="Q222" s="27">
        <v>380</v>
      </c>
      <c r="R222" s="27">
        <v>424</v>
      </c>
      <c r="S222" s="27">
        <v>364</v>
      </c>
      <c r="T222" s="27">
        <v>469</v>
      </c>
      <c r="U222" s="27">
        <v>482</v>
      </c>
      <c r="V222" s="27">
        <v>482</v>
      </c>
      <c r="W222" s="27">
        <v>599</v>
      </c>
      <c r="X222" s="27">
        <v>582</v>
      </c>
      <c r="Y222" s="27"/>
      <c r="Z222" s="19" t="s">
        <v>88</v>
      </c>
      <c r="AA222" s="27" t="b">
        <f t="shared" si="121"/>
        <v>1</v>
      </c>
      <c r="AB222"/>
      <c r="AC222" s="19" t="s">
        <v>88</v>
      </c>
      <c r="AD222" s="27">
        <v>38200</v>
      </c>
      <c r="AE222" s="27">
        <v>50100</v>
      </c>
      <c r="AF222" s="32">
        <v>76.3</v>
      </c>
      <c r="AG222" s="32">
        <v>6.7</v>
      </c>
      <c r="AH222" s="27">
        <v>36600</v>
      </c>
      <c r="AI222" s="27">
        <v>49600</v>
      </c>
      <c r="AJ222" s="32">
        <v>73.8</v>
      </c>
      <c r="AK222" s="32">
        <v>6.8</v>
      </c>
      <c r="AL222" s="27">
        <v>37000</v>
      </c>
      <c r="AM222" s="27">
        <v>49300</v>
      </c>
      <c r="AN222" s="32">
        <v>75</v>
      </c>
      <c r="AO222" s="32">
        <v>7.7</v>
      </c>
      <c r="AP222"/>
      <c r="AQ222"/>
      <c r="AR222"/>
      <c r="AS222"/>
      <c r="AT222" s="30">
        <f t="shared" si="122"/>
        <v>7.3770491803278691E-3</v>
      </c>
      <c r="AU222" s="30">
        <f t="shared" si="123"/>
        <v>1.0491803278688525E-2</v>
      </c>
      <c r="AV222" s="30">
        <f t="shared" si="124"/>
        <v>1.1366120218579235E-2</v>
      </c>
      <c r="AW222" s="30">
        <f t="shared" si="133"/>
        <v>1.1243243243243243E-2</v>
      </c>
      <c r="AX222" s="30">
        <f t="shared" si="134"/>
        <v>9.9189189189189189E-3</v>
      </c>
      <c r="AY222" s="30">
        <f t="shared" si="135"/>
        <v>1.0459459459459459E-2</v>
      </c>
      <c r="AZ222" s="30">
        <f t="shared" si="136"/>
        <v>1.5972972972972972E-2</v>
      </c>
      <c r="BA222" s="30">
        <f t="shared" si="137"/>
        <v>1.745945945945946E-2</v>
      </c>
      <c r="BB222" s="30">
        <f t="shared" si="138"/>
        <v>1.1945945945945946E-2</v>
      </c>
      <c r="BC222" s="30">
        <f t="shared" si="115"/>
        <v>1.3432432432432433E-2</v>
      </c>
      <c r="BD222" s="30">
        <f t="shared" si="116"/>
        <v>1.4459459459459459E-2</v>
      </c>
      <c r="BE222" s="30">
        <f t="shared" si="117"/>
        <v>1.2297297297297297E-2</v>
      </c>
      <c r="BF222" s="30">
        <f t="shared" si="118"/>
        <v>9.2162162162162161E-3</v>
      </c>
      <c r="BG222" s="30">
        <f t="shared" si="119"/>
        <v>1.018918918918919E-2</v>
      </c>
      <c r="BH222" s="30">
        <f t="shared" si="120"/>
        <v>8.7297297297297301E-3</v>
      </c>
      <c r="BI222" s="30">
        <f t="shared" si="125"/>
        <v>7.7079107505070993E-3</v>
      </c>
      <c r="BJ222" s="30">
        <f t="shared" si="126"/>
        <v>8.6004056795131838E-3</v>
      </c>
      <c r="BK222" s="30">
        <f t="shared" si="127"/>
        <v>7.3833671399594321E-3</v>
      </c>
      <c r="BL222" s="30">
        <f t="shared" si="128"/>
        <v>9.5131845841784982E-3</v>
      </c>
      <c r="BM222" s="30">
        <f t="shared" si="129"/>
        <v>9.7768762677484782E-3</v>
      </c>
      <c r="BN222" s="30">
        <f t="shared" si="130"/>
        <v>9.7768762677484782E-3</v>
      </c>
      <c r="BO222" s="30">
        <f t="shared" si="131"/>
        <v>1.2150101419878295E-2</v>
      </c>
      <c r="BP222" s="30">
        <f t="shared" si="132"/>
        <v>1.1805273833671399E-2</v>
      </c>
    </row>
    <row r="223" spans="1:68" ht="15" x14ac:dyDescent="0.25">
      <c r="A223" s="19" t="s">
        <v>92</v>
      </c>
      <c r="B223" s="27">
        <v>357</v>
      </c>
      <c r="C223" s="27">
        <v>558</v>
      </c>
      <c r="D223" s="27">
        <v>553</v>
      </c>
      <c r="E223" s="27">
        <v>655</v>
      </c>
      <c r="F223" s="27">
        <v>620</v>
      </c>
      <c r="G223" s="27">
        <v>694</v>
      </c>
      <c r="H223" s="27">
        <v>789</v>
      </c>
      <c r="I223" s="27">
        <v>992</v>
      </c>
      <c r="J223" s="27">
        <v>988</v>
      </c>
      <c r="K223" s="27">
        <v>1078</v>
      </c>
      <c r="L223" s="27">
        <v>556</v>
      </c>
      <c r="M223" s="27">
        <v>542</v>
      </c>
      <c r="N223" s="27">
        <v>439</v>
      </c>
      <c r="O223" s="27">
        <v>679</v>
      </c>
      <c r="P223" s="27">
        <v>727</v>
      </c>
      <c r="Q223" s="27">
        <v>907</v>
      </c>
      <c r="R223" s="27">
        <v>725</v>
      </c>
      <c r="S223" s="27">
        <v>796</v>
      </c>
      <c r="T223" s="27">
        <v>897</v>
      </c>
      <c r="U223" s="27">
        <v>944</v>
      </c>
      <c r="V223" s="27">
        <v>984</v>
      </c>
      <c r="W223" s="27">
        <v>992</v>
      </c>
      <c r="X223" s="27">
        <v>987</v>
      </c>
      <c r="Y223" s="27"/>
      <c r="Z223" s="19" t="s">
        <v>92</v>
      </c>
      <c r="AA223" s="27" t="b">
        <f t="shared" si="121"/>
        <v>1</v>
      </c>
      <c r="AB223"/>
      <c r="AC223" s="19" t="s">
        <v>92</v>
      </c>
      <c r="AD223" s="27">
        <v>69300</v>
      </c>
      <c r="AE223" s="27">
        <v>91300</v>
      </c>
      <c r="AF223" s="32">
        <v>75.900000000000006</v>
      </c>
      <c r="AG223" s="32">
        <v>5.3</v>
      </c>
      <c r="AH223" s="27">
        <v>71500</v>
      </c>
      <c r="AI223" s="27">
        <v>90700</v>
      </c>
      <c r="AJ223" s="32">
        <v>78.900000000000006</v>
      </c>
      <c r="AK223" s="32">
        <v>5.7</v>
      </c>
      <c r="AL223" s="27">
        <v>70200</v>
      </c>
      <c r="AM223" s="27">
        <v>89300</v>
      </c>
      <c r="AN223" s="32">
        <v>78.599999999999994</v>
      </c>
      <c r="AO223" s="32">
        <v>6</v>
      </c>
      <c r="AP223"/>
      <c r="AQ223"/>
      <c r="AR223"/>
      <c r="AS223"/>
      <c r="AT223" s="30">
        <f t="shared" si="122"/>
        <v>4.993006993006993E-3</v>
      </c>
      <c r="AU223" s="30">
        <f t="shared" si="123"/>
        <v>7.8041958041958044E-3</v>
      </c>
      <c r="AV223" s="30">
        <f t="shared" si="124"/>
        <v>7.7342657342657339E-3</v>
      </c>
      <c r="AW223" s="30">
        <f t="shared" si="133"/>
        <v>9.3304843304843309E-3</v>
      </c>
      <c r="AX223" s="30">
        <f t="shared" si="134"/>
        <v>8.8319088319088312E-3</v>
      </c>
      <c r="AY223" s="30">
        <f t="shared" si="135"/>
        <v>9.8860398860398865E-3</v>
      </c>
      <c r="AZ223" s="30">
        <f t="shared" si="136"/>
        <v>1.123931623931624E-2</v>
      </c>
      <c r="BA223" s="30">
        <f t="shared" si="137"/>
        <v>1.4131054131054132E-2</v>
      </c>
      <c r="BB223" s="30">
        <f t="shared" si="138"/>
        <v>1.4074074074074074E-2</v>
      </c>
      <c r="BC223" s="30">
        <f t="shared" si="115"/>
        <v>1.5356125356125357E-2</v>
      </c>
      <c r="BD223" s="30">
        <f t="shared" si="116"/>
        <v>7.9202279202279201E-3</v>
      </c>
      <c r="BE223" s="30">
        <f t="shared" si="117"/>
        <v>7.7207977207977207E-3</v>
      </c>
      <c r="BF223" s="30">
        <f t="shared" si="118"/>
        <v>6.253561253561254E-3</v>
      </c>
      <c r="BG223" s="30">
        <f t="shared" si="119"/>
        <v>9.6723646723646719E-3</v>
      </c>
      <c r="BH223" s="30">
        <f t="shared" si="120"/>
        <v>1.0356125356125356E-2</v>
      </c>
      <c r="BI223" s="30">
        <f t="shared" si="125"/>
        <v>1.0156774916013437E-2</v>
      </c>
      <c r="BJ223" s="30">
        <f t="shared" si="126"/>
        <v>8.118701007838746E-3</v>
      </c>
      <c r="BK223" s="30">
        <f t="shared" si="127"/>
        <v>8.9137737961926099E-3</v>
      </c>
      <c r="BL223" s="30">
        <f t="shared" si="128"/>
        <v>1.0044792833146696E-2</v>
      </c>
      <c r="BM223" s="30">
        <f t="shared" si="129"/>
        <v>1.0571108622620382E-2</v>
      </c>
      <c r="BN223" s="30">
        <f t="shared" si="130"/>
        <v>1.1019036954087347E-2</v>
      </c>
      <c r="BO223" s="30">
        <f t="shared" si="131"/>
        <v>1.1108622620380738E-2</v>
      </c>
      <c r="BP223" s="30">
        <f t="shared" si="132"/>
        <v>1.1052631578947368E-2</v>
      </c>
    </row>
    <row r="224" spans="1:68" ht="15" x14ac:dyDescent="0.25">
      <c r="A224" s="19" t="s">
        <v>122</v>
      </c>
      <c r="B224" s="27">
        <v>219</v>
      </c>
      <c r="C224" s="27">
        <v>351</v>
      </c>
      <c r="D224" s="27">
        <v>377</v>
      </c>
      <c r="E224" s="27">
        <v>342</v>
      </c>
      <c r="F224" s="27">
        <v>261</v>
      </c>
      <c r="G224" s="27">
        <v>368</v>
      </c>
      <c r="H224" s="27">
        <v>385</v>
      </c>
      <c r="I224" s="27">
        <v>487</v>
      </c>
      <c r="J224" s="27">
        <v>613</v>
      </c>
      <c r="K224" s="27">
        <v>741</v>
      </c>
      <c r="L224" s="27">
        <v>511</v>
      </c>
      <c r="M224" s="27">
        <v>337</v>
      </c>
      <c r="N224" s="27">
        <v>348</v>
      </c>
      <c r="O224" s="27">
        <v>469</v>
      </c>
      <c r="P224" s="27">
        <v>634</v>
      </c>
      <c r="Q224" s="27">
        <v>340</v>
      </c>
      <c r="R224" s="27">
        <v>355</v>
      </c>
      <c r="S224" s="27">
        <v>512</v>
      </c>
      <c r="T224" s="27">
        <v>729</v>
      </c>
      <c r="U224" s="27">
        <v>358</v>
      </c>
      <c r="V224" s="27">
        <v>433</v>
      </c>
      <c r="W224" s="27">
        <v>571</v>
      </c>
      <c r="X224" s="27">
        <v>652</v>
      </c>
      <c r="Y224" s="27"/>
      <c r="Z224" s="19" t="s">
        <v>122</v>
      </c>
      <c r="AA224" s="27" t="b">
        <f t="shared" si="121"/>
        <v>1</v>
      </c>
      <c r="AB224"/>
      <c r="AC224" s="19" t="s">
        <v>122</v>
      </c>
      <c r="AD224" s="27">
        <v>40800</v>
      </c>
      <c r="AE224" s="27">
        <v>56900</v>
      </c>
      <c r="AF224" s="32">
        <v>71.7</v>
      </c>
      <c r="AG224" s="32">
        <v>6.9</v>
      </c>
      <c r="AH224" s="27">
        <v>43300</v>
      </c>
      <c r="AI224" s="27">
        <v>56500</v>
      </c>
      <c r="AJ224" s="32">
        <v>76.7</v>
      </c>
      <c r="AK224" s="32">
        <v>6.8</v>
      </c>
      <c r="AL224" s="27">
        <v>40000</v>
      </c>
      <c r="AM224" s="27">
        <v>56400</v>
      </c>
      <c r="AN224" s="32">
        <v>71</v>
      </c>
      <c r="AO224" s="32">
        <v>7.8</v>
      </c>
      <c r="AP224"/>
      <c r="AQ224"/>
      <c r="AR224"/>
      <c r="AS224"/>
      <c r="AT224" s="30">
        <f t="shared" si="122"/>
        <v>5.0577367205542727E-3</v>
      </c>
      <c r="AU224" s="30">
        <f t="shared" si="123"/>
        <v>8.1062355658198613E-3</v>
      </c>
      <c r="AV224" s="30">
        <f t="shared" si="124"/>
        <v>8.7066974595842953E-3</v>
      </c>
      <c r="AW224" s="30">
        <f t="shared" si="133"/>
        <v>8.5500000000000003E-3</v>
      </c>
      <c r="AX224" s="30">
        <f t="shared" si="134"/>
        <v>6.5250000000000004E-3</v>
      </c>
      <c r="AY224" s="30">
        <f t="shared" si="135"/>
        <v>9.1999999999999998E-3</v>
      </c>
      <c r="AZ224" s="30">
        <f t="shared" si="136"/>
        <v>9.6249999999999999E-3</v>
      </c>
      <c r="BA224" s="30">
        <f t="shared" si="137"/>
        <v>1.2175E-2</v>
      </c>
      <c r="BB224" s="30">
        <f t="shared" si="138"/>
        <v>1.5325E-2</v>
      </c>
      <c r="BC224" s="30">
        <f t="shared" si="115"/>
        <v>1.8525E-2</v>
      </c>
      <c r="BD224" s="30">
        <f t="shared" si="116"/>
        <v>1.2775E-2</v>
      </c>
      <c r="BE224" s="30">
        <f t="shared" si="117"/>
        <v>8.4250000000000002E-3</v>
      </c>
      <c r="BF224" s="30">
        <f t="shared" si="118"/>
        <v>8.6999999999999994E-3</v>
      </c>
      <c r="BG224" s="30">
        <f t="shared" si="119"/>
        <v>1.1724999999999999E-2</v>
      </c>
      <c r="BH224" s="30">
        <f t="shared" si="120"/>
        <v>1.585E-2</v>
      </c>
      <c r="BI224" s="30">
        <f t="shared" si="125"/>
        <v>6.0283687943262412E-3</v>
      </c>
      <c r="BJ224" s="30">
        <f t="shared" si="126"/>
        <v>6.2943262411347522E-3</v>
      </c>
      <c r="BK224" s="30">
        <f t="shared" si="127"/>
        <v>9.078014184397163E-3</v>
      </c>
      <c r="BL224" s="30">
        <f t="shared" si="128"/>
        <v>1.2925531914893616E-2</v>
      </c>
      <c r="BM224" s="30">
        <f t="shared" si="129"/>
        <v>6.3475177304964537E-3</v>
      </c>
      <c r="BN224" s="30">
        <f t="shared" si="130"/>
        <v>7.6773049645390071E-3</v>
      </c>
      <c r="BO224" s="30">
        <f t="shared" si="131"/>
        <v>1.0124113475177304E-2</v>
      </c>
      <c r="BP224" s="30">
        <f t="shared" si="132"/>
        <v>1.1560283687943262E-2</v>
      </c>
    </row>
    <row r="225" spans="1:68" ht="15" x14ac:dyDescent="0.25">
      <c r="A225" s="19" t="s">
        <v>123</v>
      </c>
      <c r="B225" s="27">
        <v>1231</v>
      </c>
      <c r="C225" s="27">
        <v>1503</v>
      </c>
      <c r="D225" s="27">
        <v>1106</v>
      </c>
      <c r="E225" s="27">
        <v>995</v>
      </c>
      <c r="F225" s="27">
        <v>932</v>
      </c>
      <c r="G225" s="27">
        <v>901</v>
      </c>
      <c r="H225" s="27">
        <v>1099</v>
      </c>
      <c r="I225" s="27">
        <v>1178</v>
      </c>
      <c r="J225" s="27">
        <v>1400</v>
      </c>
      <c r="K225" s="27">
        <v>1901</v>
      </c>
      <c r="L225" s="27">
        <v>1426</v>
      </c>
      <c r="M225" s="27">
        <v>1286</v>
      </c>
      <c r="N225" s="27">
        <v>876</v>
      </c>
      <c r="O225" s="27">
        <v>1505</v>
      </c>
      <c r="P225" s="27">
        <v>1496</v>
      </c>
      <c r="Q225" s="27">
        <v>1314</v>
      </c>
      <c r="R225" s="27">
        <v>1195</v>
      </c>
      <c r="S225" s="27">
        <v>1134</v>
      </c>
      <c r="T225" s="27">
        <v>1458</v>
      </c>
      <c r="U225" s="27">
        <v>1925</v>
      </c>
      <c r="V225" s="27">
        <v>1766</v>
      </c>
      <c r="W225" s="27">
        <v>1919</v>
      </c>
      <c r="X225" s="27">
        <v>1664</v>
      </c>
      <c r="Y225" s="27"/>
      <c r="Z225" s="19" t="s">
        <v>123</v>
      </c>
      <c r="AA225" s="27" t="b">
        <f t="shared" si="121"/>
        <v>1</v>
      </c>
      <c r="AB225"/>
      <c r="AC225" s="19" t="s">
        <v>123</v>
      </c>
      <c r="AD225" s="27">
        <v>62600</v>
      </c>
      <c r="AE225" s="27">
        <v>89300</v>
      </c>
      <c r="AF225" s="32">
        <v>70.099999999999994</v>
      </c>
      <c r="AG225" s="32">
        <v>5.3</v>
      </c>
      <c r="AH225" s="27">
        <v>63700</v>
      </c>
      <c r="AI225" s="27">
        <v>88200</v>
      </c>
      <c r="AJ225" s="32">
        <v>72.3</v>
      </c>
      <c r="AK225" s="32">
        <v>5.3</v>
      </c>
      <c r="AL225" s="27">
        <v>66200</v>
      </c>
      <c r="AM225" s="27">
        <v>87600</v>
      </c>
      <c r="AN225" s="32">
        <v>75.599999999999994</v>
      </c>
      <c r="AO225" s="32">
        <v>5.4</v>
      </c>
      <c r="AP225"/>
      <c r="AQ225"/>
      <c r="AR225"/>
      <c r="AS225"/>
      <c r="AT225" s="30">
        <f t="shared" si="122"/>
        <v>1.9324960753532183E-2</v>
      </c>
      <c r="AU225" s="30">
        <f t="shared" si="123"/>
        <v>2.3594976452119311E-2</v>
      </c>
      <c r="AV225" s="30">
        <f t="shared" si="124"/>
        <v>1.7362637362637361E-2</v>
      </c>
      <c r="AW225" s="30">
        <f t="shared" si="133"/>
        <v>1.5030211480362538E-2</v>
      </c>
      <c r="AX225" s="30">
        <f t="shared" si="134"/>
        <v>1.4078549848942598E-2</v>
      </c>
      <c r="AY225" s="30">
        <f t="shared" si="135"/>
        <v>1.3610271903323264E-2</v>
      </c>
      <c r="AZ225" s="30">
        <f t="shared" si="136"/>
        <v>1.6601208459214502E-2</v>
      </c>
      <c r="BA225" s="30">
        <f t="shared" si="137"/>
        <v>1.7794561933534743E-2</v>
      </c>
      <c r="BB225" s="30">
        <f t="shared" si="138"/>
        <v>2.1148036253776436E-2</v>
      </c>
      <c r="BC225" s="30">
        <f t="shared" si="115"/>
        <v>2.8716012084592145E-2</v>
      </c>
      <c r="BD225" s="30">
        <f t="shared" si="116"/>
        <v>2.1540785498489427E-2</v>
      </c>
      <c r="BE225" s="30">
        <f t="shared" si="117"/>
        <v>1.9425981873111783E-2</v>
      </c>
      <c r="BF225" s="30">
        <f t="shared" si="118"/>
        <v>1.3232628398791541E-2</v>
      </c>
      <c r="BG225" s="30">
        <f t="shared" si="119"/>
        <v>2.2734138972809667E-2</v>
      </c>
      <c r="BH225" s="30">
        <f t="shared" si="120"/>
        <v>2.2598187311178249E-2</v>
      </c>
      <c r="BI225" s="30">
        <f t="shared" si="125"/>
        <v>1.4999999999999999E-2</v>
      </c>
      <c r="BJ225" s="30">
        <f t="shared" si="126"/>
        <v>1.3641552511415526E-2</v>
      </c>
      <c r="BK225" s="30">
        <f t="shared" si="127"/>
        <v>1.2945205479452054E-2</v>
      </c>
      <c r="BL225" s="30">
        <f t="shared" si="128"/>
        <v>1.6643835616438358E-2</v>
      </c>
      <c r="BM225" s="30">
        <f t="shared" si="129"/>
        <v>2.1974885844748857E-2</v>
      </c>
      <c r="BN225" s="30">
        <f t="shared" si="130"/>
        <v>2.0159817351598174E-2</v>
      </c>
      <c r="BO225" s="30">
        <f t="shared" si="131"/>
        <v>2.1906392694063928E-2</v>
      </c>
      <c r="BP225" s="30">
        <f t="shared" si="132"/>
        <v>1.8995433789954337E-2</v>
      </c>
    </row>
    <row r="226" spans="1:68" ht="15" x14ac:dyDescent="0.25">
      <c r="A226" s="19" t="s">
        <v>127</v>
      </c>
      <c r="B226" s="27">
        <v>127</v>
      </c>
      <c r="C226" s="27">
        <v>246</v>
      </c>
      <c r="D226" s="27">
        <v>224</v>
      </c>
      <c r="E226" s="27">
        <v>504</v>
      </c>
      <c r="F226" s="27">
        <v>171</v>
      </c>
      <c r="G226" s="27">
        <v>206</v>
      </c>
      <c r="H226" s="27">
        <v>243</v>
      </c>
      <c r="I226" s="27">
        <v>212</v>
      </c>
      <c r="J226" s="27">
        <v>205</v>
      </c>
      <c r="K226" s="27">
        <v>213</v>
      </c>
      <c r="L226" s="27">
        <v>146</v>
      </c>
      <c r="M226" s="27">
        <v>168</v>
      </c>
      <c r="N226" s="27">
        <v>202</v>
      </c>
      <c r="O226" s="27">
        <v>170</v>
      </c>
      <c r="P226" s="27">
        <v>263</v>
      </c>
      <c r="Q226" s="27">
        <v>190</v>
      </c>
      <c r="R226" s="27">
        <v>244</v>
      </c>
      <c r="S226" s="27">
        <v>187</v>
      </c>
      <c r="T226" s="27">
        <v>205</v>
      </c>
      <c r="U226" s="27">
        <v>272</v>
      </c>
      <c r="V226" s="27">
        <v>331</v>
      </c>
      <c r="W226" s="27">
        <v>356</v>
      </c>
      <c r="X226" s="27">
        <v>193</v>
      </c>
      <c r="Y226" s="27"/>
      <c r="Z226" s="19" t="s">
        <v>127</v>
      </c>
      <c r="AA226" s="27" t="b">
        <f t="shared" si="121"/>
        <v>1</v>
      </c>
      <c r="AB226"/>
      <c r="AC226" s="19" t="s">
        <v>127</v>
      </c>
      <c r="AD226" s="27">
        <v>29100</v>
      </c>
      <c r="AE226" s="27">
        <v>35900</v>
      </c>
      <c r="AF226" s="32">
        <v>81.099999999999994</v>
      </c>
      <c r="AG226" s="32">
        <v>8.1999999999999993</v>
      </c>
      <c r="AH226" s="27">
        <v>28600</v>
      </c>
      <c r="AI226" s="27">
        <v>35700</v>
      </c>
      <c r="AJ226" s="32">
        <v>80.099999999999994</v>
      </c>
      <c r="AK226" s="32">
        <v>7.4</v>
      </c>
      <c r="AL226" s="27">
        <v>31200</v>
      </c>
      <c r="AM226" s="27">
        <v>35500</v>
      </c>
      <c r="AN226" s="32">
        <v>87.9</v>
      </c>
      <c r="AO226" s="32">
        <v>6.5</v>
      </c>
      <c r="AP226"/>
      <c r="AQ226"/>
      <c r="AR226"/>
      <c r="AS226"/>
      <c r="AT226" s="30">
        <f t="shared" si="122"/>
        <v>4.4405594405594407E-3</v>
      </c>
      <c r="AU226" s="30">
        <f t="shared" si="123"/>
        <v>8.6013986013986007E-3</v>
      </c>
      <c r="AV226" s="30">
        <f t="shared" si="124"/>
        <v>7.8321678321678322E-3</v>
      </c>
      <c r="AW226" s="30">
        <f t="shared" si="133"/>
        <v>1.6153846153846154E-2</v>
      </c>
      <c r="AX226" s="30">
        <f t="shared" si="134"/>
        <v>5.4807692307692309E-3</v>
      </c>
      <c r="AY226" s="30">
        <f t="shared" si="135"/>
        <v>6.6025641025641022E-3</v>
      </c>
      <c r="AZ226" s="30">
        <f t="shared" si="136"/>
        <v>7.7884615384615384E-3</v>
      </c>
      <c r="BA226" s="30">
        <f t="shared" si="137"/>
        <v>6.7948717948717952E-3</v>
      </c>
      <c r="BB226" s="30">
        <f t="shared" si="138"/>
        <v>6.5705128205128206E-3</v>
      </c>
      <c r="BC226" s="30">
        <f t="shared" si="115"/>
        <v>6.8269230769230768E-3</v>
      </c>
      <c r="BD226" s="30">
        <f t="shared" si="116"/>
        <v>4.6794871794871799E-3</v>
      </c>
      <c r="BE226" s="30">
        <f t="shared" si="117"/>
        <v>5.3846153846153844E-3</v>
      </c>
      <c r="BF226" s="30">
        <f t="shared" si="118"/>
        <v>6.4743589743589741E-3</v>
      </c>
      <c r="BG226" s="30">
        <f t="shared" si="119"/>
        <v>5.4487179487179484E-3</v>
      </c>
      <c r="BH226" s="30">
        <f t="shared" si="120"/>
        <v>8.4294871794871797E-3</v>
      </c>
      <c r="BI226" s="30">
        <f t="shared" si="125"/>
        <v>5.3521126760563377E-3</v>
      </c>
      <c r="BJ226" s="30">
        <f t="shared" si="126"/>
        <v>6.8732394366197184E-3</v>
      </c>
      <c r="BK226" s="30">
        <f t="shared" si="127"/>
        <v>5.2676056338028165E-3</v>
      </c>
      <c r="BL226" s="30">
        <f t="shared" si="128"/>
        <v>5.7746478873239434E-3</v>
      </c>
      <c r="BM226" s="30">
        <f t="shared" si="129"/>
        <v>7.6619718309859156E-3</v>
      </c>
      <c r="BN226" s="30">
        <f t="shared" si="130"/>
        <v>9.323943661971831E-3</v>
      </c>
      <c r="BO226" s="30">
        <f t="shared" si="131"/>
        <v>1.0028169014084508E-2</v>
      </c>
      <c r="BP226" s="30">
        <f t="shared" si="132"/>
        <v>5.4366197183098588E-3</v>
      </c>
    </row>
    <row r="227" spans="1:68" ht="15" x14ac:dyDescent="0.25">
      <c r="A227" s="19" t="s">
        <v>130</v>
      </c>
      <c r="B227" s="27">
        <v>133</v>
      </c>
      <c r="C227" s="27">
        <v>214</v>
      </c>
      <c r="D227" s="27">
        <v>226</v>
      </c>
      <c r="E227" s="27">
        <v>269</v>
      </c>
      <c r="F227" s="27">
        <v>128</v>
      </c>
      <c r="G227" s="27">
        <v>218</v>
      </c>
      <c r="H227" s="27">
        <v>173</v>
      </c>
      <c r="I227" s="27">
        <v>225</v>
      </c>
      <c r="J227" s="27">
        <v>265</v>
      </c>
      <c r="K227" s="27">
        <v>248</v>
      </c>
      <c r="L227" s="27">
        <v>293</v>
      </c>
      <c r="M227" s="27">
        <v>223</v>
      </c>
      <c r="N227" s="27">
        <v>242</v>
      </c>
      <c r="O227" s="27">
        <v>406</v>
      </c>
      <c r="P227" s="27">
        <v>525</v>
      </c>
      <c r="Q227" s="27">
        <v>270</v>
      </c>
      <c r="R227" s="27">
        <v>353</v>
      </c>
      <c r="S227" s="27">
        <v>402</v>
      </c>
      <c r="T227" s="27">
        <v>347</v>
      </c>
      <c r="U227" s="27">
        <v>339</v>
      </c>
      <c r="V227" s="27">
        <v>357</v>
      </c>
      <c r="W227" s="27">
        <v>464</v>
      </c>
      <c r="X227" s="27">
        <v>518</v>
      </c>
      <c r="Y227" s="27"/>
      <c r="Z227" s="19" t="s">
        <v>130</v>
      </c>
      <c r="AA227" s="27" t="b">
        <f>Z227=A227</f>
        <v>1</v>
      </c>
      <c r="AB227"/>
      <c r="AC227" s="19" t="s">
        <v>130</v>
      </c>
      <c r="AD227" s="27">
        <v>28600</v>
      </c>
      <c r="AE227" s="27">
        <v>43700</v>
      </c>
      <c r="AF227" s="32">
        <v>65.5</v>
      </c>
      <c r="AG227" s="32">
        <v>9</v>
      </c>
      <c r="AH227" s="27">
        <v>30800</v>
      </c>
      <c r="AI227" s="27">
        <v>43800</v>
      </c>
      <c r="AJ227" s="32">
        <v>70.3</v>
      </c>
      <c r="AK227" s="32">
        <v>8.6</v>
      </c>
      <c r="AL227" s="27">
        <v>33500</v>
      </c>
      <c r="AM227" s="27">
        <v>42900</v>
      </c>
      <c r="AN227" s="32">
        <v>78.099999999999994</v>
      </c>
      <c r="AO227" s="32">
        <v>7.9</v>
      </c>
      <c r="AP227"/>
      <c r="AQ227"/>
      <c r="AR227"/>
      <c r="AS227"/>
      <c r="AT227" s="30">
        <f t="shared" si="122"/>
        <v>4.3181818181818182E-3</v>
      </c>
      <c r="AU227" s="30">
        <f t="shared" si="123"/>
        <v>6.9480519480519479E-3</v>
      </c>
      <c r="AV227" s="30">
        <f t="shared" si="124"/>
        <v>7.3376623376623373E-3</v>
      </c>
      <c r="AW227" s="30">
        <f t="shared" si="133"/>
        <v>8.0298507462686561E-3</v>
      </c>
      <c r="AX227" s="30">
        <f t="shared" si="134"/>
        <v>3.8208955223880598E-3</v>
      </c>
      <c r="AY227" s="30">
        <f t="shared" si="135"/>
        <v>6.5074626865671645E-3</v>
      </c>
      <c r="AZ227" s="30">
        <f t="shared" si="136"/>
        <v>5.164179104477612E-3</v>
      </c>
      <c r="BA227" s="30">
        <f t="shared" si="137"/>
        <v>6.7164179104477612E-3</v>
      </c>
      <c r="BB227" s="30">
        <f t="shared" si="138"/>
        <v>7.9104477611940307E-3</v>
      </c>
      <c r="BC227" s="30">
        <f t="shared" si="115"/>
        <v>7.4029850746268654E-3</v>
      </c>
      <c r="BD227" s="30">
        <f t="shared" si="116"/>
        <v>8.7462686567164171E-3</v>
      </c>
      <c r="BE227" s="30">
        <f t="shared" si="117"/>
        <v>6.6567164179104476E-3</v>
      </c>
      <c r="BF227" s="30">
        <f t="shared" si="118"/>
        <v>7.2238805970149256E-3</v>
      </c>
      <c r="BG227" s="30">
        <f t="shared" si="119"/>
        <v>1.2119402985074627E-2</v>
      </c>
      <c r="BH227" s="30">
        <f t="shared" si="120"/>
        <v>1.5671641791044775E-2</v>
      </c>
      <c r="BI227" s="30">
        <f t="shared" si="125"/>
        <v>6.2937062937062941E-3</v>
      </c>
      <c r="BJ227" s="30">
        <f t="shared" si="126"/>
        <v>8.2284382284382278E-3</v>
      </c>
      <c r="BK227" s="30">
        <f t="shared" si="127"/>
        <v>9.3706293706293711E-3</v>
      </c>
      <c r="BL227" s="30">
        <f t="shared" si="128"/>
        <v>8.0885780885780884E-3</v>
      </c>
      <c r="BM227" s="30">
        <f t="shared" si="129"/>
        <v>7.9020979020979019E-3</v>
      </c>
      <c r="BN227" s="30">
        <f t="shared" si="130"/>
        <v>8.3216783216783219E-3</v>
      </c>
      <c r="BO227" s="30">
        <f t="shared" si="131"/>
        <v>1.0815850815850816E-2</v>
      </c>
      <c r="BP227" s="30">
        <f t="shared" si="132"/>
        <v>1.2074592074592074E-2</v>
      </c>
    </row>
    <row r="228" spans="1:68" ht="15" x14ac:dyDescent="0.25">
      <c r="A228" s="19" t="s">
        <v>152</v>
      </c>
      <c r="B228" s="27">
        <v>374</v>
      </c>
      <c r="C228" s="27">
        <v>577</v>
      </c>
      <c r="D228" s="27">
        <v>371</v>
      </c>
      <c r="E228" s="27">
        <v>491</v>
      </c>
      <c r="F228" s="27">
        <v>715</v>
      </c>
      <c r="G228" s="27">
        <v>398</v>
      </c>
      <c r="H228" s="27">
        <v>527</v>
      </c>
      <c r="I228" s="27">
        <v>664</v>
      </c>
      <c r="J228" s="27">
        <v>765</v>
      </c>
      <c r="K228" s="27">
        <v>810</v>
      </c>
      <c r="L228" s="27">
        <v>658</v>
      </c>
      <c r="M228" s="27">
        <v>919</v>
      </c>
      <c r="N228" s="27">
        <v>509</v>
      </c>
      <c r="O228" s="27">
        <v>610</v>
      </c>
      <c r="P228" s="27">
        <v>541</v>
      </c>
      <c r="Q228" s="27">
        <v>629</v>
      </c>
      <c r="R228" s="27">
        <v>592</v>
      </c>
      <c r="S228" s="27">
        <v>647</v>
      </c>
      <c r="T228" s="27">
        <v>680</v>
      </c>
      <c r="U228" s="27">
        <v>538</v>
      </c>
      <c r="V228" s="27">
        <v>818</v>
      </c>
      <c r="W228" s="27">
        <v>616</v>
      </c>
      <c r="X228" s="27">
        <v>758</v>
      </c>
      <c r="Y228" s="27"/>
      <c r="Z228" s="19" t="s">
        <v>152</v>
      </c>
      <c r="AA228" s="27" t="b">
        <f t="shared" ref="AA228:AA291" si="139">Z228=A228</f>
        <v>1</v>
      </c>
      <c r="AB228"/>
      <c r="AC228" s="19" t="s">
        <v>152</v>
      </c>
      <c r="AD228" s="27">
        <v>55200</v>
      </c>
      <c r="AE228" s="27">
        <v>69500</v>
      </c>
      <c r="AF228" s="32">
        <v>79.400000000000006</v>
      </c>
      <c r="AG228" s="32">
        <v>5.6</v>
      </c>
      <c r="AH228" s="27">
        <v>58200</v>
      </c>
      <c r="AI228" s="27">
        <v>71900</v>
      </c>
      <c r="AJ228" s="32">
        <v>80.900000000000006</v>
      </c>
      <c r="AK228" s="32">
        <v>5.3</v>
      </c>
      <c r="AL228" s="27">
        <v>59400</v>
      </c>
      <c r="AM228" s="27">
        <v>71100</v>
      </c>
      <c r="AN228" s="32">
        <v>83.5</v>
      </c>
      <c r="AO228" s="32">
        <v>5.0999999999999996</v>
      </c>
      <c r="AP228"/>
      <c r="AQ228"/>
      <c r="AR228"/>
      <c r="AS228"/>
      <c r="AT228" s="30">
        <f t="shared" si="122"/>
        <v>6.4261168384879726E-3</v>
      </c>
      <c r="AU228" s="30">
        <f t="shared" si="123"/>
        <v>9.9140893470790383E-3</v>
      </c>
      <c r="AV228" s="30">
        <f t="shared" si="124"/>
        <v>6.3745704467353956E-3</v>
      </c>
      <c r="AW228" s="30">
        <f t="shared" si="133"/>
        <v>8.2659932659932666E-3</v>
      </c>
      <c r="AX228" s="30">
        <f t="shared" si="134"/>
        <v>1.2037037037037037E-2</v>
      </c>
      <c r="AY228" s="30">
        <f t="shared" si="135"/>
        <v>6.7003367003367004E-3</v>
      </c>
      <c r="AZ228" s="30">
        <f t="shared" si="136"/>
        <v>8.8720538720538714E-3</v>
      </c>
      <c r="BA228" s="30">
        <f t="shared" si="137"/>
        <v>1.1178451178451178E-2</v>
      </c>
      <c r="BB228" s="30">
        <f t="shared" si="138"/>
        <v>1.2878787878787878E-2</v>
      </c>
      <c r="BC228" s="30">
        <f t="shared" ref="BC228:BC259" si="140">K228/$AL228</f>
        <v>1.3636363636363636E-2</v>
      </c>
      <c r="BD228" s="30">
        <f t="shared" ref="BD228:BD259" si="141">L228/$AL228</f>
        <v>1.1077441077441078E-2</v>
      </c>
      <c r="BE228" s="30">
        <f t="shared" ref="BE228:BE259" si="142">M228/$AL228</f>
        <v>1.5471380471380471E-2</v>
      </c>
      <c r="BF228" s="30">
        <f t="shared" ref="BF228:BF259" si="143">N228/$AL228</f>
        <v>8.5690235690235698E-3</v>
      </c>
      <c r="BG228" s="30">
        <f t="shared" ref="BG228:BG259" si="144">O228/$AL228</f>
        <v>1.026936026936027E-2</v>
      </c>
      <c r="BH228" s="30">
        <f t="shared" ref="BH228:BH259" si="145">P228/$AL228</f>
        <v>9.107744107744108E-3</v>
      </c>
      <c r="BI228" s="30">
        <f t="shared" si="125"/>
        <v>8.8466947960618852E-3</v>
      </c>
      <c r="BJ228" s="30">
        <f t="shared" si="126"/>
        <v>8.3263009845288335E-3</v>
      </c>
      <c r="BK228" s="30">
        <f t="shared" si="127"/>
        <v>9.0998593530239105E-3</v>
      </c>
      <c r="BL228" s="30">
        <f t="shared" si="128"/>
        <v>9.5639943741209557E-3</v>
      </c>
      <c r="BM228" s="30">
        <f t="shared" si="129"/>
        <v>7.5668073136427568E-3</v>
      </c>
      <c r="BN228" s="30">
        <f t="shared" si="130"/>
        <v>1.1504922644163151E-2</v>
      </c>
      <c r="BO228" s="30">
        <f t="shared" si="131"/>
        <v>8.663853727144866E-3</v>
      </c>
      <c r="BP228" s="30">
        <f t="shared" si="132"/>
        <v>1.0661040787623066E-2</v>
      </c>
    </row>
    <row r="229" spans="1:68" ht="15" x14ac:dyDescent="0.25">
      <c r="A229" s="19" t="s">
        <v>189</v>
      </c>
      <c r="B229" s="27">
        <v>556</v>
      </c>
      <c r="C229" s="27">
        <v>807</v>
      </c>
      <c r="D229" s="27">
        <v>761</v>
      </c>
      <c r="E229" s="27">
        <v>792</v>
      </c>
      <c r="F229" s="27">
        <v>947</v>
      </c>
      <c r="G229" s="27">
        <v>761</v>
      </c>
      <c r="H229" s="27">
        <v>882</v>
      </c>
      <c r="I229" s="27">
        <v>1268</v>
      </c>
      <c r="J229" s="27">
        <v>1040</v>
      </c>
      <c r="K229" s="27">
        <v>1131</v>
      </c>
      <c r="L229" s="27">
        <v>1653</v>
      </c>
      <c r="M229" s="27">
        <v>1067</v>
      </c>
      <c r="N229" s="27">
        <v>551</v>
      </c>
      <c r="O229" s="27">
        <v>1186</v>
      </c>
      <c r="P229" s="27">
        <v>827</v>
      </c>
      <c r="Q229" s="27">
        <v>1173</v>
      </c>
      <c r="R229" s="27">
        <v>1036</v>
      </c>
      <c r="S229" s="27">
        <v>1127</v>
      </c>
      <c r="T229" s="27">
        <v>987</v>
      </c>
      <c r="U229" s="27">
        <v>1454</v>
      </c>
      <c r="V229" s="27">
        <v>1106</v>
      </c>
      <c r="W229" s="27">
        <v>1633</v>
      </c>
      <c r="X229" s="27">
        <v>1552</v>
      </c>
      <c r="Y229" s="27"/>
      <c r="Z229" s="19" t="s">
        <v>189</v>
      </c>
      <c r="AA229" s="27" t="b">
        <f t="shared" si="139"/>
        <v>1</v>
      </c>
      <c r="AB229"/>
      <c r="AC229" s="19" t="s">
        <v>189</v>
      </c>
      <c r="AD229" s="27">
        <v>53300</v>
      </c>
      <c r="AE229" s="27">
        <v>69500</v>
      </c>
      <c r="AF229" s="32">
        <v>76.599999999999994</v>
      </c>
      <c r="AG229" s="32">
        <v>5.7</v>
      </c>
      <c r="AH229" s="27">
        <v>56100</v>
      </c>
      <c r="AI229" s="27">
        <v>68400</v>
      </c>
      <c r="AJ229" s="32">
        <v>82</v>
      </c>
      <c r="AK229" s="32">
        <v>5.6</v>
      </c>
      <c r="AL229" s="27">
        <v>52500</v>
      </c>
      <c r="AM229" s="27">
        <v>69100</v>
      </c>
      <c r="AN229" s="32">
        <v>76</v>
      </c>
      <c r="AO229" s="32">
        <v>6.3</v>
      </c>
      <c r="AP229"/>
      <c r="AQ229"/>
      <c r="AR229"/>
      <c r="AS229"/>
      <c r="AT229" s="30">
        <f t="shared" si="122"/>
        <v>9.9108734402852047E-3</v>
      </c>
      <c r="AU229" s="30">
        <f t="shared" si="123"/>
        <v>1.4385026737967915E-2</v>
      </c>
      <c r="AV229" s="30">
        <f t="shared" si="124"/>
        <v>1.35650623885918E-2</v>
      </c>
      <c r="AW229" s="30">
        <f t="shared" si="133"/>
        <v>1.5085714285714286E-2</v>
      </c>
      <c r="AX229" s="30">
        <f t="shared" si="134"/>
        <v>1.8038095238095238E-2</v>
      </c>
      <c r="AY229" s="30">
        <f t="shared" si="135"/>
        <v>1.4495238095238096E-2</v>
      </c>
      <c r="AZ229" s="30">
        <f t="shared" si="136"/>
        <v>1.6799999999999999E-2</v>
      </c>
      <c r="BA229" s="30">
        <f t="shared" si="137"/>
        <v>2.4152380952380953E-2</v>
      </c>
      <c r="BB229" s="30">
        <f t="shared" si="138"/>
        <v>1.9809523809523808E-2</v>
      </c>
      <c r="BC229" s="30">
        <f t="shared" si="140"/>
        <v>2.1542857142857141E-2</v>
      </c>
      <c r="BD229" s="30">
        <f t="shared" si="141"/>
        <v>3.1485714285714284E-2</v>
      </c>
      <c r="BE229" s="30">
        <f t="shared" si="142"/>
        <v>2.0323809523809525E-2</v>
      </c>
      <c r="BF229" s="30">
        <f t="shared" si="143"/>
        <v>1.0495238095238096E-2</v>
      </c>
      <c r="BG229" s="30">
        <f t="shared" si="144"/>
        <v>2.2590476190476192E-2</v>
      </c>
      <c r="BH229" s="30">
        <f t="shared" si="145"/>
        <v>1.5752380952380952E-2</v>
      </c>
      <c r="BI229" s="30">
        <f t="shared" si="125"/>
        <v>1.6975397973950795E-2</v>
      </c>
      <c r="BJ229" s="30">
        <f t="shared" si="126"/>
        <v>1.4992764109985528E-2</v>
      </c>
      <c r="BK229" s="30">
        <f t="shared" si="127"/>
        <v>1.6309696092619393E-2</v>
      </c>
      <c r="BL229" s="30">
        <f t="shared" si="128"/>
        <v>1.4283646888567293E-2</v>
      </c>
      <c r="BM229" s="30">
        <f t="shared" si="129"/>
        <v>2.1041968162083938E-2</v>
      </c>
      <c r="BN229" s="30">
        <f t="shared" si="130"/>
        <v>1.6005788712011578E-2</v>
      </c>
      <c r="BO229" s="30">
        <f t="shared" si="131"/>
        <v>2.3632416787264833E-2</v>
      </c>
      <c r="BP229" s="30">
        <f t="shared" si="132"/>
        <v>2.2460202604920404E-2</v>
      </c>
    </row>
    <row r="230" spans="1:68" ht="15" x14ac:dyDescent="0.25">
      <c r="A230" s="19" t="s">
        <v>200</v>
      </c>
      <c r="B230" s="27">
        <v>171</v>
      </c>
      <c r="C230" s="27">
        <v>362</v>
      </c>
      <c r="D230" s="27">
        <v>289</v>
      </c>
      <c r="E230" s="27">
        <v>346</v>
      </c>
      <c r="F230" s="27">
        <v>402</v>
      </c>
      <c r="G230" s="27">
        <v>342</v>
      </c>
      <c r="H230" s="27">
        <v>283</v>
      </c>
      <c r="I230" s="27">
        <v>427</v>
      </c>
      <c r="J230" s="27">
        <v>322</v>
      </c>
      <c r="K230" s="27">
        <v>371</v>
      </c>
      <c r="L230" s="27">
        <v>290</v>
      </c>
      <c r="M230" s="27">
        <v>270</v>
      </c>
      <c r="N230" s="27">
        <v>168</v>
      </c>
      <c r="O230" s="27">
        <v>560</v>
      </c>
      <c r="P230" s="27">
        <v>229</v>
      </c>
      <c r="Q230" s="27">
        <v>231</v>
      </c>
      <c r="R230" s="27">
        <v>464</v>
      </c>
      <c r="S230" s="27">
        <v>313</v>
      </c>
      <c r="T230" s="27">
        <v>369</v>
      </c>
      <c r="U230" s="27">
        <v>354</v>
      </c>
      <c r="V230" s="27">
        <v>356</v>
      </c>
      <c r="W230" s="27">
        <v>389</v>
      </c>
      <c r="X230" s="27">
        <v>559</v>
      </c>
      <c r="Y230" s="27"/>
      <c r="Z230" s="19" t="s">
        <v>200</v>
      </c>
      <c r="AA230" s="27" t="b">
        <f t="shared" si="139"/>
        <v>1</v>
      </c>
      <c r="AB230"/>
      <c r="AC230" s="19" t="s">
        <v>200</v>
      </c>
      <c r="AD230" s="27">
        <v>49700</v>
      </c>
      <c r="AE230" s="27">
        <v>65100</v>
      </c>
      <c r="AF230" s="32">
        <v>76.3</v>
      </c>
      <c r="AG230" s="32">
        <v>6.4</v>
      </c>
      <c r="AH230" s="27">
        <v>51400</v>
      </c>
      <c r="AI230" s="27">
        <v>67400</v>
      </c>
      <c r="AJ230" s="32">
        <v>76.2</v>
      </c>
      <c r="AK230" s="32">
        <v>6.3</v>
      </c>
      <c r="AL230" s="27">
        <v>49300</v>
      </c>
      <c r="AM230" s="27">
        <v>68500</v>
      </c>
      <c r="AN230" s="32">
        <v>72</v>
      </c>
      <c r="AO230" s="32">
        <v>6.3</v>
      </c>
      <c r="AP230"/>
      <c r="AQ230"/>
      <c r="AR230"/>
      <c r="AS230"/>
      <c r="AT230" s="30">
        <f t="shared" si="122"/>
        <v>3.3268482490272375E-3</v>
      </c>
      <c r="AU230" s="30">
        <f t="shared" si="123"/>
        <v>7.0428015564202332E-3</v>
      </c>
      <c r="AV230" s="30">
        <f t="shared" si="124"/>
        <v>5.6225680933852142E-3</v>
      </c>
      <c r="AW230" s="30">
        <f t="shared" si="133"/>
        <v>7.018255578093306E-3</v>
      </c>
      <c r="AX230" s="30">
        <f t="shared" si="134"/>
        <v>8.1541582150101415E-3</v>
      </c>
      <c r="AY230" s="30">
        <f t="shared" si="135"/>
        <v>6.9371196754563899E-3</v>
      </c>
      <c r="AZ230" s="30">
        <f t="shared" si="136"/>
        <v>5.7403651115618664E-3</v>
      </c>
      <c r="BA230" s="30">
        <f t="shared" si="137"/>
        <v>8.6612576064908717E-3</v>
      </c>
      <c r="BB230" s="30">
        <f t="shared" si="138"/>
        <v>6.5314401622718057E-3</v>
      </c>
      <c r="BC230" s="30">
        <f t="shared" si="140"/>
        <v>7.5253549695740362E-3</v>
      </c>
      <c r="BD230" s="30">
        <f t="shared" si="141"/>
        <v>5.8823529411764705E-3</v>
      </c>
      <c r="BE230" s="30">
        <f t="shared" si="142"/>
        <v>5.4766734279918863E-3</v>
      </c>
      <c r="BF230" s="30">
        <f t="shared" si="143"/>
        <v>3.407707910750507E-3</v>
      </c>
      <c r="BG230" s="30">
        <f t="shared" si="144"/>
        <v>1.1359026369168357E-2</v>
      </c>
      <c r="BH230" s="30">
        <f t="shared" si="145"/>
        <v>4.645030425963489E-3</v>
      </c>
      <c r="BI230" s="30">
        <f t="shared" si="125"/>
        <v>3.3722627737226276E-3</v>
      </c>
      <c r="BJ230" s="30">
        <f t="shared" si="126"/>
        <v>6.7737226277372262E-3</v>
      </c>
      <c r="BK230" s="30">
        <f t="shared" si="127"/>
        <v>4.5693430656934307E-3</v>
      </c>
      <c r="BL230" s="30">
        <f t="shared" si="128"/>
        <v>5.3868613138686131E-3</v>
      </c>
      <c r="BM230" s="30">
        <f t="shared" si="129"/>
        <v>5.1678832116788323E-3</v>
      </c>
      <c r="BN230" s="30">
        <f t="shared" si="130"/>
        <v>5.1970802919708032E-3</v>
      </c>
      <c r="BO230" s="30">
        <f t="shared" si="131"/>
        <v>5.6788321167883212E-3</v>
      </c>
      <c r="BP230" s="30">
        <f t="shared" si="132"/>
        <v>8.1605839416058392E-3</v>
      </c>
    </row>
    <row r="231" spans="1:68" ht="15" x14ac:dyDescent="0.25">
      <c r="A231" s="19" t="s">
        <v>42</v>
      </c>
      <c r="B231" s="27">
        <v>137</v>
      </c>
      <c r="C231" s="27">
        <v>281</v>
      </c>
      <c r="D231" s="27">
        <v>304</v>
      </c>
      <c r="E231" s="27">
        <v>329</v>
      </c>
      <c r="F231" s="27">
        <v>198</v>
      </c>
      <c r="G231" s="27">
        <v>356</v>
      </c>
      <c r="H231" s="27">
        <v>314</v>
      </c>
      <c r="I231" s="27">
        <v>280</v>
      </c>
      <c r="J231" s="27">
        <v>283</v>
      </c>
      <c r="K231" s="27">
        <v>496</v>
      </c>
      <c r="L231" s="27">
        <v>615</v>
      </c>
      <c r="M231" s="27">
        <v>520</v>
      </c>
      <c r="N231" s="27">
        <v>401</v>
      </c>
      <c r="O231" s="27">
        <v>470</v>
      </c>
      <c r="P231" s="27">
        <v>401</v>
      </c>
      <c r="Q231" s="27">
        <v>450</v>
      </c>
      <c r="R231" s="27">
        <v>505</v>
      </c>
      <c r="S231" s="27">
        <v>432</v>
      </c>
      <c r="T231" s="27">
        <v>380</v>
      </c>
      <c r="U231" s="27">
        <v>385</v>
      </c>
      <c r="V231" s="27">
        <v>462</v>
      </c>
      <c r="W231" s="27">
        <v>376</v>
      </c>
      <c r="X231" s="27">
        <v>334</v>
      </c>
      <c r="Y231" s="27"/>
      <c r="Z231" s="19" t="s">
        <v>42</v>
      </c>
      <c r="AA231" s="27" t="b">
        <f t="shared" si="139"/>
        <v>1</v>
      </c>
      <c r="AB231"/>
      <c r="AC231" s="19" t="s">
        <v>42</v>
      </c>
      <c r="AD231" s="27">
        <v>24900</v>
      </c>
      <c r="AE231" s="27">
        <v>32000</v>
      </c>
      <c r="AF231" s="32">
        <v>77.8</v>
      </c>
      <c r="AG231" s="32">
        <v>8.4</v>
      </c>
      <c r="AH231" s="27">
        <v>26600</v>
      </c>
      <c r="AI231" s="27">
        <v>32600</v>
      </c>
      <c r="AJ231" s="32">
        <v>81.5</v>
      </c>
      <c r="AK231" s="32">
        <v>7.8</v>
      </c>
      <c r="AL231" s="27">
        <v>26500</v>
      </c>
      <c r="AM231" s="27">
        <v>32200</v>
      </c>
      <c r="AN231" s="32">
        <v>82.3</v>
      </c>
      <c r="AO231" s="32">
        <v>7.8</v>
      </c>
      <c r="AP231"/>
      <c r="AQ231"/>
      <c r="AR231"/>
      <c r="AS231"/>
      <c r="AT231" s="30">
        <f t="shared" si="122"/>
        <v>5.1503759398496239E-3</v>
      </c>
      <c r="AU231" s="30">
        <f t="shared" si="123"/>
        <v>1.056390977443609E-2</v>
      </c>
      <c r="AV231" s="30">
        <f t="shared" si="124"/>
        <v>1.1428571428571429E-2</v>
      </c>
      <c r="AW231" s="30">
        <f t="shared" si="133"/>
        <v>1.2415094339622642E-2</v>
      </c>
      <c r="AX231" s="30">
        <f t="shared" si="134"/>
        <v>7.4716981132075472E-3</v>
      </c>
      <c r="AY231" s="30">
        <f t="shared" si="135"/>
        <v>1.3433962264150943E-2</v>
      </c>
      <c r="AZ231" s="30">
        <f t="shared" si="136"/>
        <v>1.1849056603773585E-2</v>
      </c>
      <c r="BA231" s="30">
        <f t="shared" si="137"/>
        <v>1.0566037735849057E-2</v>
      </c>
      <c r="BB231" s="30">
        <f t="shared" si="138"/>
        <v>1.0679245283018867E-2</v>
      </c>
      <c r="BC231" s="30">
        <f t="shared" si="140"/>
        <v>1.8716981132075473E-2</v>
      </c>
      <c r="BD231" s="30">
        <f t="shared" si="141"/>
        <v>2.320754716981132E-2</v>
      </c>
      <c r="BE231" s="30">
        <f t="shared" si="142"/>
        <v>1.9622641509433963E-2</v>
      </c>
      <c r="BF231" s="30">
        <f t="shared" si="143"/>
        <v>1.5132075471698113E-2</v>
      </c>
      <c r="BG231" s="30">
        <f t="shared" si="144"/>
        <v>1.7735849056603775E-2</v>
      </c>
      <c r="BH231" s="30">
        <f t="shared" si="145"/>
        <v>1.5132075471698113E-2</v>
      </c>
      <c r="BI231" s="30">
        <f t="shared" si="125"/>
        <v>1.3975155279503106E-2</v>
      </c>
      <c r="BJ231" s="30">
        <f t="shared" si="126"/>
        <v>1.5683229813664597E-2</v>
      </c>
      <c r="BK231" s="30">
        <f t="shared" si="127"/>
        <v>1.3416149068322981E-2</v>
      </c>
      <c r="BL231" s="30">
        <f t="shared" si="128"/>
        <v>1.1801242236024845E-2</v>
      </c>
      <c r="BM231" s="30">
        <f t="shared" si="129"/>
        <v>1.1956521739130435E-2</v>
      </c>
      <c r="BN231" s="30">
        <f t="shared" si="130"/>
        <v>1.4347826086956521E-2</v>
      </c>
      <c r="BO231" s="30">
        <f t="shared" si="131"/>
        <v>1.1677018633540372E-2</v>
      </c>
      <c r="BP231" s="30">
        <f t="shared" si="132"/>
        <v>1.0372670807453415E-2</v>
      </c>
    </row>
    <row r="232" spans="1:68" ht="15" x14ac:dyDescent="0.25">
      <c r="A232" s="19" t="s">
        <v>76</v>
      </c>
      <c r="B232" s="27">
        <v>231</v>
      </c>
      <c r="C232" s="27">
        <v>472</v>
      </c>
      <c r="D232" s="27">
        <v>430</v>
      </c>
      <c r="E232" s="27">
        <v>635</v>
      </c>
      <c r="F232" s="27">
        <v>379</v>
      </c>
      <c r="G232" s="27">
        <v>515</v>
      </c>
      <c r="H232" s="27">
        <v>460</v>
      </c>
      <c r="I232" s="27">
        <v>485</v>
      </c>
      <c r="J232" s="27">
        <v>690</v>
      </c>
      <c r="K232" s="27">
        <v>617</v>
      </c>
      <c r="L232" s="27">
        <v>600</v>
      </c>
      <c r="M232" s="27">
        <v>439</v>
      </c>
      <c r="N232" s="27">
        <v>333</v>
      </c>
      <c r="O232" s="27">
        <v>473</v>
      </c>
      <c r="P232" s="27">
        <v>497</v>
      </c>
      <c r="Q232" s="27">
        <v>497</v>
      </c>
      <c r="R232" s="27">
        <v>553</v>
      </c>
      <c r="S232" s="27">
        <v>536</v>
      </c>
      <c r="T232" s="27">
        <v>771</v>
      </c>
      <c r="U232" s="27">
        <v>593</v>
      </c>
      <c r="V232" s="27">
        <v>630</v>
      </c>
      <c r="W232" s="27">
        <v>709</v>
      </c>
      <c r="X232" s="27">
        <v>796</v>
      </c>
      <c r="Y232" s="27"/>
      <c r="Z232" s="19" t="s">
        <v>76</v>
      </c>
      <c r="AA232" s="27" t="b">
        <f t="shared" si="139"/>
        <v>1</v>
      </c>
      <c r="AB232"/>
      <c r="AC232" s="19" t="s">
        <v>76</v>
      </c>
      <c r="AD232" s="27">
        <v>42800</v>
      </c>
      <c r="AE232" s="27">
        <v>52600</v>
      </c>
      <c r="AF232" s="32">
        <v>81.3</v>
      </c>
      <c r="AG232" s="32">
        <v>6.6</v>
      </c>
      <c r="AH232" s="27">
        <v>42800</v>
      </c>
      <c r="AI232" s="27">
        <v>52500</v>
      </c>
      <c r="AJ232" s="32">
        <v>81.599999999999994</v>
      </c>
      <c r="AK232" s="32">
        <v>6.2</v>
      </c>
      <c r="AL232" s="27">
        <v>42700</v>
      </c>
      <c r="AM232" s="27">
        <v>53200</v>
      </c>
      <c r="AN232" s="32">
        <v>80.2</v>
      </c>
      <c r="AO232" s="32">
        <v>7.2</v>
      </c>
      <c r="AP232"/>
      <c r="AQ232"/>
      <c r="AR232"/>
      <c r="AS232"/>
      <c r="AT232" s="30">
        <f t="shared" si="122"/>
        <v>5.3971962616822427E-3</v>
      </c>
      <c r="AU232" s="30">
        <f t="shared" si="123"/>
        <v>1.102803738317757E-2</v>
      </c>
      <c r="AV232" s="30">
        <f t="shared" si="124"/>
        <v>1.0046728971962618E-2</v>
      </c>
      <c r="AW232" s="30">
        <f t="shared" si="133"/>
        <v>1.4871194379391101E-2</v>
      </c>
      <c r="AX232" s="30">
        <f t="shared" si="134"/>
        <v>8.8758782201405154E-3</v>
      </c>
      <c r="AY232" s="30">
        <f t="shared" si="135"/>
        <v>1.2060889929742389E-2</v>
      </c>
      <c r="AZ232" s="30">
        <f t="shared" si="136"/>
        <v>1.0772833723653397E-2</v>
      </c>
      <c r="BA232" s="30">
        <f t="shared" si="137"/>
        <v>1.1358313817330211E-2</v>
      </c>
      <c r="BB232" s="30">
        <f t="shared" si="138"/>
        <v>1.6159250585480095E-2</v>
      </c>
      <c r="BC232" s="30">
        <f t="shared" si="140"/>
        <v>1.4449648711943795E-2</v>
      </c>
      <c r="BD232" s="30">
        <f t="shared" si="141"/>
        <v>1.405152224824356E-2</v>
      </c>
      <c r="BE232" s="30">
        <f t="shared" si="142"/>
        <v>1.0281030444964871E-2</v>
      </c>
      <c r="BF232" s="30">
        <f t="shared" si="143"/>
        <v>7.7985948477751754E-3</v>
      </c>
      <c r="BG232" s="30">
        <f t="shared" si="144"/>
        <v>1.107728337236534E-2</v>
      </c>
      <c r="BH232" s="30">
        <f t="shared" si="145"/>
        <v>1.1639344262295083E-2</v>
      </c>
      <c r="BI232" s="30">
        <f t="shared" si="125"/>
        <v>9.3421052631578946E-3</v>
      </c>
      <c r="BJ232" s="30">
        <f t="shared" si="126"/>
        <v>1.0394736842105264E-2</v>
      </c>
      <c r="BK232" s="30">
        <f t="shared" si="127"/>
        <v>1.0075187969924812E-2</v>
      </c>
      <c r="BL232" s="30">
        <f t="shared" si="128"/>
        <v>1.4492481203007519E-2</v>
      </c>
      <c r="BM232" s="30">
        <f t="shared" si="129"/>
        <v>1.1146616541353384E-2</v>
      </c>
      <c r="BN232" s="30">
        <f t="shared" si="130"/>
        <v>1.1842105263157895E-2</v>
      </c>
      <c r="BO232" s="30">
        <f t="shared" si="131"/>
        <v>1.3327067669172932E-2</v>
      </c>
      <c r="BP232" s="30">
        <f t="shared" si="132"/>
        <v>1.4962406015037594E-2</v>
      </c>
    </row>
    <row r="233" spans="1:68" ht="15" x14ac:dyDescent="0.25">
      <c r="A233" s="19" t="s">
        <v>79</v>
      </c>
      <c r="B233" s="27">
        <v>647</v>
      </c>
      <c r="C233" s="27">
        <v>1361</v>
      </c>
      <c r="D233" s="27">
        <v>1061</v>
      </c>
      <c r="E233" s="27">
        <v>1292</v>
      </c>
      <c r="F233" s="27">
        <v>1101</v>
      </c>
      <c r="G233" s="27">
        <v>1084</v>
      </c>
      <c r="H233" s="27">
        <v>1199</v>
      </c>
      <c r="I233" s="27">
        <v>1265</v>
      </c>
      <c r="J233" s="27">
        <v>1505</v>
      </c>
      <c r="K233" s="27">
        <v>1437</v>
      </c>
      <c r="L233" s="27">
        <v>1362</v>
      </c>
      <c r="M233" s="27">
        <v>988</v>
      </c>
      <c r="N233" s="27">
        <v>737</v>
      </c>
      <c r="O233" s="27">
        <v>1304</v>
      </c>
      <c r="P233" s="27">
        <v>1130</v>
      </c>
      <c r="Q233" s="27">
        <v>1189</v>
      </c>
      <c r="R233" s="27">
        <v>1312</v>
      </c>
      <c r="S233" s="27">
        <v>1413</v>
      </c>
      <c r="T233" s="27">
        <v>1518</v>
      </c>
      <c r="U233" s="27">
        <v>1192</v>
      </c>
      <c r="V233" s="27">
        <v>1413</v>
      </c>
      <c r="W233" s="27">
        <v>1362</v>
      </c>
      <c r="X233" s="27">
        <v>1544</v>
      </c>
      <c r="Y233" s="27"/>
      <c r="Z233" s="19" t="s">
        <v>79</v>
      </c>
      <c r="AA233" s="27" t="b">
        <f t="shared" si="139"/>
        <v>1</v>
      </c>
      <c r="AB233"/>
      <c r="AC233" s="19" t="s">
        <v>79</v>
      </c>
      <c r="AD233" s="27">
        <v>78900</v>
      </c>
      <c r="AE233" s="27">
        <v>98000</v>
      </c>
      <c r="AF233" s="32">
        <v>80.599999999999994</v>
      </c>
      <c r="AG233" s="32">
        <v>4.5</v>
      </c>
      <c r="AH233" s="27">
        <v>73900</v>
      </c>
      <c r="AI233" s="27">
        <v>99000</v>
      </c>
      <c r="AJ233" s="32">
        <v>74.7</v>
      </c>
      <c r="AK233" s="32">
        <v>5</v>
      </c>
      <c r="AL233" s="27">
        <v>76600</v>
      </c>
      <c r="AM233" s="27">
        <v>97400</v>
      </c>
      <c r="AN233" s="32">
        <v>78.599999999999994</v>
      </c>
      <c r="AO233" s="32">
        <v>5.3</v>
      </c>
      <c r="AP233"/>
      <c r="AQ233"/>
      <c r="AR233"/>
      <c r="AS233"/>
      <c r="AT233" s="30">
        <f t="shared" si="122"/>
        <v>8.7550744248985121E-3</v>
      </c>
      <c r="AU233" s="30">
        <f t="shared" si="123"/>
        <v>1.841677943166441E-2</v>
      </c>
      <c r="AV233" s="30">
        <f t="shared" si="124"/>
        <v>1.435723951285521E-2</v>
      </c>
      <c r="AW233" s="30">
        <f t="shared" si="133"/>
        <v>1.6866840731070497E-2</v>
      </c>
      <c r="AX233" s="30">
        <f t="shared" si="134"/>
        <v>1.4373368146214099E-2</v>
      </c>
      <c r="AY233" s="30">
        <f t="shared" si="135"/>
        <v>1.4151436031331593E-2</v>
      </c>
      <c r="AZ233" s="30">
        <f t="shared" si="136"/>
        <v>1.5652741514360313E-2</v>
      </c>
      <c r="BA233" s="30">
        <f t="shared" si="137"/>
        <v>1.6514360313315928E-2</v>
      </c>
      <c r="BB233" s="30">
        <f t="shared" si="138"/>
        <v>1.9647519582245431E-2</v>
      </c>
      <c r="BC233" s="30">
        <f t="shared" si="140"/>
        <v>1.8759791122715405E-2</v>
      </c>
      <c r="BD233" s="30">
        <f t="shared" si="141"/>
        <v>1.7780678851174934E-2</v>
      </c>
      <c r="BE233" s="30">
        <f t="shared" si="142"/>
        <v>1.2898172323759791E-2</v>
      </c>
      <c r="BF233" s="30">
        <f t="shared" si="143"/>
        <v>9.6214099216710182E-3</v>
      </c>
      <c r="BG233" s="30">
        <f t="shared" si="144"/>
        <v>1.702349869451697E-2</v>
      </c>
      <c r="BH233" s="30">
        <f t="shared" si="145"/>
        <v>1.4751958224543081E-2</v>
      </c>
      <c r="BI233" s="30">
        <f t="shared" si="125"/>
        <v>1.2207392197125256E-2</v>
      </c>
      <c r="BJ233" s="30">
        <f t="shared" si="126"/>
        <v>1.3470225872689938E-2</v>
      </c>
      <c r="BK233" s="30">
        <f t="shared" si="127"/>
        <v>1.4507186858316222E-2</v>
      </c>
      <c r="BL233" s="30">
        <f t="shared" si="128"/>
        <v>1.5585215605749487E-2</v>
      </c>
      <c r="BM233" s="30">
        <f t="shared" si="129"/>
        <v>1.2238193018480493E-2</v>
      </c>
      <c r="BN233" s="30">
        <f t="shared" si="130"/>
        <v>1.4507186858316222E-2</v>
      </c>
      <c r="BO233" s="30">
        <f t="shared" si="131"/>
        <v>1.3983572895277208E-2</v>
      </c>
      <c r="BP233" s="30">
        <f t="shared" si="132"/>
        <v>1.5852156057494866E-2</v>
      </c>
    </row>
    <row r="234" spans="1:68" ht="15" x14ac:dyDescent="0.25">
      <c r="A234" s="19" t="s">
        <v>128</v>
      </c>
      <c r="B234" s="27">
        <v>72</v>
      </c>
      <c r="C234" s="27">
        <v>243</v>
      </c>
      <c r="D234" s="27">
        <v>226</v>
      </c>
      <c r="E234" s="27">
        <v>223</v>
      </c>
      <c r="F234" s="27">
        <v>192</v>
      </c>
      <c r="G234" s="27">
        <v>206</v>
      </c>
      <c r="H234" s="27">
        <v>213</v>
      </c>
      <c r="I234" s="27">
        <v>334</v>
      </c>
      <c r="J234" s="27">
        <v>249</v>
      </c>
      <c r="K234" s="27">
        <v>241</v>
      </c>
      <c r="L234" s="27">
        <v>311</v>
      </c>
      <c r="M234" s="27">
        <v>205</v>
      </c>
      <c r="N234" s="27">
        <v>166</v>
      </c>
      <c r="O234" s="27">
        <v>244</v>
      </c>
      <c r="P234" s="27">
        <v>252</v>
      </c>
      <c r="Q234" s="27">
        <v>344</v>
      </c>
      <c r="R234" s="27">
        <v>284</v>
      </c>
      <c r="S234" s="27">
        <v>328</v>
      </c>
      <c r="T234" s="27">
        <v>216</v>
      </c>
      <c r="U234" s="27">
        <v>238</v>
      </c>
      <c r="V234" s="27">
        <v>205</v>
      </c>
      <c r="W234" s="27">
        <v>558</v>
      </c>
      <c r="X234" s="27">
        <v>185</v>
      </c>
      <c r="Y234" s="27"/>
      <c r="Z234" s="19" t="s">
        <v>128</v>
      </c>
      <c r="AA234" s="27" t="b">
        <f t="shared" si="139"/>
        <v>1</v>
      </c>
      <c r="AB234"/>
      <c r="AC234" s="19" t="s">
        <v>128</v>
      </c>
      <c r="AD234" s="27">
        <v>25600</v>
      </c>
      <c r="AE234" s="27">
        <v>31300</v>
      </c>
      <c r="AF234" s="32">
        <v>81.900000000000006</v>
      </c>
      <c r="AG234" s="32">
        <v>8.3000000000000007</v>
      </c>
      <c r="AH234" s="27">
        <v>23200</v>
      </c>
      <c r="AI234" s="27">
        <v>30000</v>
      </c>
      <c r="AJ234" s="32">
        <v>77.3</v>
      </c>
      <c r="AK234" s="32">
        <v>8.1</v>
      </c>
      <c r="AL234" s="27">
        <v>25400</v>
      </c>
      <c r="AM234" s="27">
        <v>32000</v>
      </c>
      <c r="AN234" s="32">
        <v>79.5</v>
      </c>
      <c r="AO234" s="32">
        <v>7.9</v>
      </c>
      <c r="AP234"/>
      <c r="AQ234"/>
      <c r="AR234"/>
      <c r="AS234"/>
      <c r="AT234" s="30">
        <f t="shared" si="122"/>
        <v>3.1034482758620688E-3</v>
      </c>
      <c r="AU234" s="30">
        <f t="shared" si="123"/>
        <v>1.0474137931034484E-2</v>
      </c>
      <c r="AV234" s="30">
        <f t="shared" si="124"/>
        <v>9.7413793103448276E-3</v>
      </c>
      <c r="AW234" s="30">
        <f t="shared" si="133"/>
        <v>8.7795275590551187E-3</v>
      </c>
      <c r="AX234" s="30">
        <f t="shared" si="134"/>
        <v>7.5590551181102363E-3</v>
      </c>
      <c r="AY234" s="30">
        <f t="shared" si="135"/>
        <v>8.1102362204724405E-3</v>
      </c>
      <c r="AZ234" s="30">
        <f t="shared" si="136"/>
        <v>8.3858267716535439E-3</v>
      </c>
      <c r="BA234" s="30">
        <f t="shared" si="137"/>
        <v>1.3149606299212599E-2</v>
      </c>
      <c r="BB234" s="30">
        <f t="shared" si="138"/>
        <v>9.8031496062992128E-3</v>
      </c>
      <c r="BC234" s="30">
        <f t="shared" si="140"/>
        <v>9.4881889763779523E-3</v>
      </c>
      <c r="BD234" s="30">
        <f t="shared" si="141"/>
        <v>1.2244094488188976E-2</v>
      </c>
      <c r="BE234" s="30">
        <f t="shared" si="142"/>
        <v>8.0708661417322834E-3</v>
      </c>
      <c r="BF234" s="30">
        <f t="shared" si="143"/>
        <v>6.5354330708661422E-3</v>
      </c>
      <c r="BG234" s="30">
        <f t="shared" si="144"/>
        <v>9.6062992125984254E-3</v>
      </c>
      <c r="BH234" s="30">
        <f t="shared" si="145"/>
        <v>9.9212598425196842E-3</v>
      </c>
      <c r="BI234" s="30">
        <f t="shared" si="125"/>
        <v>1.0749999999999999E-2</v>
      </c>
      <c r="BJ234" s="30">
        <f t="shared" si="126"/>
        <v>8.8749999999999992E-3</v>
      </c>
      <c r="BK234" s="30">
        <f t="shared" si="127"/>
        <v>1.025E-2</v>
      </c>
      <c r="BL234" s="30">
        <f t="shared" si="128"/>
        <v>6.7499999999999999E-3</v>
      </c>
      <c r="BM234" s="30">
        <f t="shared" si="129"/>
        <v>7.4374999999999997E-3</v>
      </c>
      <c r="BN234" s="30">
        <f t="shared" si="130"/>
        <v>6.4062499999999996E-3</v>
      </c>
      <c r="BO234" s="30">
        <f t="shared" si="131"/>
        <v>1.7437500000000002E-2</v>
      </c>
      <c r="BP234" s="30">
        <f t="shared" si="132"/>
        <v>5.7812499999999999E-3</v>
      </c>
    </row>
    <row r="235" spans="1:68" ht="15" x14ac:dyDescent="0.25">
      <c r="A235" s="19" t="s">
        <v>136</v>
      </c>
      <c r="B235" s="27">
        <v>185</v>
      </c>
      <c r="C235" s="27">
        <v>280</v>
      </c>
      <c r="D235" s="27">
        <v>258</v>
      </c>
      <c r="E235" s="27">
        <v>264</v>
      </c>
      <c r="F235" s="27">
        <v>179</v>
      </c>
      <c r="G235" s="27">
        <v>250</v>
      </c>
      <c r="H235" s="27">
        <v>218</v>
      </c>
      <c r="I235" s="27">
        <v>220</v>
      </c>
      <c r="J235" s="27">
        <v>322</v>
      </c>
      <c r="K235" s="27">
        <v>328</v>
      </c>
      <c r="L235" s="27">
        <v>238</v>
      </c>
      <c r="M235" s="27">
        <v>160</v>
      </c>
      <c r="N235" s="27">
        <v>121</v>
      </c>
      <c r="O235" s="27">
        <v>385</v>
      </c>
      <c r="P235" s="27">
        <v>198</v>
      </c>
      <c r="Q235" s="27">
        <v>311</v>
      </c>
      <c r="R235" s="27">
        <v>255</v>
      </c>
      <c r="S235" s="27">
        <v>257</v>
      </c>
      <c r="T235" s="27">
        <v>293</v>
      </c>
      <c r="U235" s="27">
        <v>407</v>
      </c>
      <c r="V235" s="27">
        <v>331</v>
      </c>
      <c r="W235" s="27">
        <v>327</v>
      </c>
      <c r="X235" s="27">
        <v>274</v>
      </c>
      <c r="Y235" s="27"/>
      <c r="Z235" s="19" t="s">
        <v>136</v>
      </c>
      <c r="AA235" s="27" t="b">
        <f t="shared" si="139"/>
        <v>1</v>
      </c>
      <c r="AB235"/>
      <c r="AC235" s="19" t="s">
        <v>136</v>
      </c>
      <c r="AD235" s="27">
        <v>27900</v>
      </c>
      <c r="AE235" s="27">
        <v>31300</v>
      </c>
      <c r="AF235" s="32">
        <v>89.1</v>
      </c>
      <c r="AG235" s="32">
        <v>6.4</v>
      </c>
      <c r="AH235" s="27">
        <v>26000</v>
      </c>
      <c r="AI235" s="27">
        <v>32000</v>
      </c>
      <c r="AJ235" s="32">
        <v>81.3</v>
      </c>
      <c r="AK235" s="32">
        <v>8.5</v>
      </c>
      <c r="AL235" s="27">
        <v>25600</v>
      </c>
      <c r="AM235" s="27">
        <v>33500</v>
      </c>
      <c r="AN235" s="32">
        <v>76.400000000000006</v>
      </c>
      <c r="AO235" s="32">
        <v>9</v>
      </c>
      <c r="AP235"/>
      <c r="AQ235"/>
      <c r="AR235"/>
      <c r="AS235"/>
      <c r="AT235" s="30">
        <f t="shared" si="122"/>
        <v>7.1153846153846154E-3</v>
      </c>
      <c r="AU235" s="30">
        <f t="shared" si="123"/>
        <v>1.0769230769230769E-2</v>
      </c>
      <c r="AV235" s="30">
        <f t="shared" si="124"/>
        <v>9.9230769230769234E-3</v>
      </c>
      <c r="AW235" s="30">
        <f t="shared" si="133"/>
        <v>1.03125E-2</v>
      </c>
      <c r="AX235" s="30">
        <f t="shared" si="134"/>
        <v>6.9921875000000001E-3</v>
      </c>
      <c r="AY235" s="30">
        <f t="shared" si="135"/>
        <v>9.765625E-3</v>
      </c>
      <c r="AZ235" s="30">
        <f t="shared" si="136"/>
        <v>8.5156250000000006E-3</v>
      </c>
      <c r="BA235" s="30">
        <f t="shared" si="137"/>
        <v>8.5937500000000007E-3</v>
      </c>
      <c r="BB235" s="30">
        <f t="shared" si="138"/>
        <v>1.2578125000000001E-2</v>
      </c>
      <c r="BC235" s="30">
        <f t="shared" si="140"/>
        <v>1.2812499999999999E-2</v>
      </c>
      <c r="BD235" s="30">
        <f t="shared" si="141"/>
        <v>9.2968749999999996E-3</v>
      </c>
      <c r="BE235" s="30">
        <f t="shared" si="142"/>
        <v>6.2500000000000003E-3</v>
      </c>
      <c r="BF235" s="30">
        <f t="shared" si="143"/>
        <v>4.7265624999999999E-3</v>
      </c>
      <c r="BG235" s="30">
        <f t="shared" si="144"/>
        <v>1.50390625E-2</v>
      </c>
      <c r="BH235" s="30">
        <f t="shared" si="145"/>
        <v>7.7343749999999999E-3</v>
      </c>
      <c r="BI235" s="30">
        <f t="shared" si="125"/>
        <v>9.2835820895522392E-3</v>
      </c>
      <c r="BJ235" s="30">
        <f t="shared" si="126"/>
        <v>7.6119402985074629E-3</v>
      </c>
      <c r="BK235" s="30">
        <f t="shared" si="127"/>
        <v>7.6716417910447764E-3</v>
      </c>
      <c r="BL235" s="30">
        <f t="shared" si="128"/>
        <v>8.7462686567164171E-3</v>
      </c>
      <c r="BM235" s="30">
        <f t="shared" si="129"/>
        <v>1.2149253731343283E-2</v>
      </c>
      <c r="BN235" s="30">
        <f t="shared" si="130"/>
        <v>9.8805970149253731E-3</v>
      </c>
      <c r="BO235" s="30">
        <f t="shared" si="131"/>
        <v>9.761194029850746E-3</v>
      </c>
      <c r="BP235" s="30">
        <f t="shared" si="132"/>
        <v>8.1791044776119409E-3</v>
      </c>
    </row>
    <row r="236" spans="1:68" ht="15" x14ac:dyDescent="0.25">
      <c r="A236" s="19" t="s">
        <v>137</v>
      </c>
      <c r="B236" s="27">
        <v>290</v>
      </c>
      <c r="C236" s="27">
        <v>876</v>
      </c>
      <c r="D236" s="27">
        <v>672</v>
      </c>
      <c r="E236" s="27">
        <v>689</v>
      </c>
      <c r="F236" s="27">
        <v>470</v>
      </c>
      <c r="G236" s="27">
        <v>435</v>
      </c>
      <c r="H236" s="27">
        <v>731</v>
      </c>
      <c r="I236" s="27">
        <v>457</v>
      </c>
      <c r="J236" s="27">
        <v>610</v>
      </c>
      <c r="K236" s="27">
        <v>672</v>
      </c>
      <c r="L236" s="27">
        <v>600</v>
      </c>
      <c r="M236" s="27">
        <v>350</v>
      </c>
      <c r="N236" s="27">
        <v>316</v>
      </c>
      <c r="O236" s="27">
        <v>1060</v>
      </c>
      <c r="P236" s="27">
        <v>602</v>
      </c>
      <c r="Q236" s="27">
        <v>605</v>
      </c>
      <c r="R236" s="27">
        <v>828</v>
      </c>
      <c r="S236" s="27">
        <v>681</v>
      </c>
      <c r="T236" s="27">
        <v>751</v>
      </c>
      <c r="U236" s="27">
        <v>992</v>
      </c>
      <c r="V236" s="27">
        <v>863</v>
      </c>
      <c r="W236" s="27">
        <v>696</v>
      </c>
      <c r="X236" s="27">
        <v>661</v>
      </c>
      <c r="Y236" s="27"/>
      <c r="Z236" s="19" t="s">
        <v>137</v>
      </c>
      <c r="AA236" s="27" t="b">
        <f t="shared" si="139"/>
        <v>1</v>
      </c>
      <c r="AB236"/>
      <c r="AC236" s="19" t="s">
        <v>137</v>
      </c>
      <c r="AD236" s="27">
        <v>46600</v>
      </c>
      <c r="AE236" s="27">
        <v>63800</v>
      </c>
      <c r="AF236" s="32">
        <v>72.900000000000006</v>
      </c>
      <c r="AG236" s="32">
        <v>6.1</v>
      </c>
      <c r="AH236" s="27">
        <v>49200</v>
      </c>
      <c r="AI236" s="27">
        <v>63800</v>
      </c>
      <c r="AJ236" s="32">
        <v>77</v>
      </c>
      <c r="AK236" s="32">
        <v>6.3</v>
      </c>
      <c r="AL236" s="27">
        <v>52400</v>
      </c>
      <c r="AM236" s="27">
        <v>64700</v>
      </c>
      <c r="AN236" s="32">
        <v>80.900000000000006</v>
      </c>
      <c r="AO236" s="32">
        <v>6.1</v>
      </c>
      <c r="AP236"/>
      <c r="AQ236"/>
      <c r="AR236"/>
      <c r="AS236"/>
      <c r="AT236" s="30">
        <f t="shared" si="122"/>
        <v>5.8943089430894312E-3</v>
      </c>
      <c r="AU236" s="30">
        <f t="shared" si="123"/>
        <v>1.7804878048780486E-2</v>
      </c>
      <c r="AV236" s="30">
        <f t="shared" si="124"/>
        <v>1.3658536585365854E-2</v>
      </c>
      <c r="AW236" s="30">
        <f t="shared" si="133"/>
        <v>1.3148854961832062E-2</v>
      </c>
      <c r="AX236" s="30">
        <f t="shared" si="134"/>
        <v>8.9694656488549622E-3</v>
      </c>
      <c r="AY236" s="30">
        <f t="shared" si="135"/>
        <v>8.3015267175572515E-3</v>
      </c>
      <c r="AZ236" s="30">
        <f t="shared" si="136"/>
        <v>1.3950381679389313E-2</v>
      </c>
      <c r="BA236" s="30">
        <f t="shared" si="137"/>
        <v>8.7213740458015263E-3</v>
      </c>
      <c r="BB236" s="30">
        <f t="shared" si="138"/>
        <v>1.1641221374045801E-2</v>
      </c>
      <c r="BC236" s="30">
        <f t="shared" si="140"/>
        <v>1.282442748091603E-2</v>
      </c>
      <c r="BD236" s="30">
        <f t="shared" si="141"/>
        <v>1.1450381679389313E-2</v>
      </c>
      <c r="BE236" s="30">
        <f t="shared" si="142"/>
        <v>6.6793893129770991E-3</v>
      </c>
      <c r="BF236" s="30">
        <f t="shared" si="143"/>
        <v>6.0305343511450381E-3</v>
      </c>
      <c r="BG236" s="30">
        <f t="shared" si="144"/>
        <v>2.0229007633587787E-2</v>
      </c>
      <c r="BH236" s="30">
        <f t="shared" si="145"/>
        <v>1.1488549618320611E-2</v>
      </c>
      <c r="BI236" s="30">
        <f t="shared" si="125"/>
        <v>9.3508500772797529E-3</v>
      </c>
      <c r="BJ236" s="30">
        <f t="shared" si="126"/>
        <v>1.2797527047913447E-2</v>
      </c>
      <c r="BK236" s="30">
        <f t="shared" si="127"/>
        <v>1.052550231839258E-2</v>
      </c>
      <c r="BL236" s="30">
        <f t="shared" si="128"/>
        <v>1.160741885625966E-2</v>
      </c>
      <c r="BM236" s="30">
        <f t="shared" si="129"/>
        <v>1.5332302936630602E-2</v>
      </c>
      <c r="BN236" s="30">
        <f t="shared" si="130"/>
        <v>1.3338485316846987E-2</v>
      </c>
      <c r="BO236" s="30">
        <f t="shared" si="131"/>
        <v>1.0757341576506955E-2</v>
      </c>
      <c r="BP236" s="30">
        <f t="shared" si="132"/>
        <v>1.0216383307573415E-2</v>
      </c>
    </row>
    <row r="237" spans="1:68" ht="15" x14ac:dyDescent="0.25">
      <c r="A237" s="19" t="s">
        <v>139</v>
      </c>
      <c r="B237" s="27">
        <v>402</v>
      </c>
      <c r="C237" s="27">
        <v>691</v>
      </c>
      <c r="D237" s="27">
        <v>811</v>
      </c>
      <c r="E237" s="27">
        <v>605</v>
      </c>
      <c r="F237" s="27">
        <v>725</v>
      </c>
      <c r="G237" s="27">
        <v>598</v>
      </c>
      <c r="H237" s="27">
        <v>786</v>
      </c>
      <c r="I237" s="27">
        <v>575</v>
      </c>
      <c r="J237" s="27">
        <v>640</v>
      </c>
      <c r="K237" s="27">
        <v>854</v>
      </c>
      <c r="L237" s="27">
        <v>739</v>
      </c>
      <c r="M237" s="27">
        <v>474</v>
      </c>
      <c r="N237" s="27">
        <v>323</v>
      </c>
      <c r="O237" s="27">
        <v>417</v>
      </c>
      <c r="P237" s="27">
        <v>684</v>
      </c>
      <c r="Q237" s="27">
        <v>546</v>
      </c>
      <c r="R237" s="27">
        <v>849</v>
      </c>
      <c r="S237" s="27">
        <v>701</v>
      </c>
      <c r="T237" s="27">
        <v>673</v>
      </c>
      <c r="U237" s="27">
        <v>945</v>
      </c>
      <c r="V237" s="27">
        <v>936</v>
      </c>
      <c r="W237" s="27">
        <v>741</v>
      </c>
      <c r="X237" s="27">
        <v>998</v>
      </c>
      <c r="Y237" s="27"/>
      <c r="Z237" s="19" t="s">
        <v>139</v>
      </c>
      <c r="AA237" s="27" t="b">
        <f t="shared" si="139"/>
        <v>1</v>
      </c>
      <c r="AB237"/>
      <c r="AC237" s="19" t="s">
        <v>139</v>
      </c>
      <c r="AD237" s="27">
        <v>40600</v>
      </c>
      <c r="AE237" s="27">
        <v>54700</v>
      </c>
      <c r="AF237" s="32">
        <v>74.2</v>
      </c>
      <c r="AG237" s="32">
        <v>7.3</v>
      </c>
      <c r="AH237" s="27">
        <v>42400</v>
      </c>
      <c r="AI237" s="27">
        <v>55100</v>
      </c>
      <c r="AJ237" s="32">
        <v>77</v>
      </c>
      <c r="AK237" s="32">
        <v>6.2</v>
      </c>
      <c r="AL237" s="27">
        <v>44200</v>
      </c>
      <c r="AM237" s="27">
        <v>53700</v>
      </c>
      <c r="AN237" s="32">
        <v>82.2</v>
      </c>
      <c r="AO237" s="32">
        <v>5.6</v>
      </c>
      <c r="AP237"/>
      <c r="AQ237"/>
      <c r="AR237"/>
      <c r="AS237"/>
      <c r="AT237" s="30">
        <f t="shared" si="122"/>
        <v>9.4811320754716981E-3</v>
      </c>
      <c r="AU237" s="30">
        <f t="shared" si="123"/>
        <v>1.6297169811320754E-2</v>
      </c>
      <c r="AV237" s="30">
        <f t="shared" si="124"/>
        <v>1.9127358490566036E-2</v>
      </c>
      <c r="AW237" s="30">
        <f t="shared" si="133"/>
        <v>1.3687782805429864E-2</v>
      </c>
      <c r="AX237" s="30">
        <f t="shared" si="134"/>
        <v>1.6402714932126698E-2</v>
      </c>
      <c r="AY237" s="30">
        <f t="shared" si="135"/>
        <v>1.3529411764705882E-2</v>
      </c>
      <c r="AZ237" s="30">
        <f t="shared" si="136"/>
        <v>1.7782805429864254E-2</v>
      </c>
      <c r="BA237" s="30">
        <f t="shared" si="137"/>
        <v>1.3009049773755657E-2</v>
      </c>
      <c r="BB237" s="30">
        <f t="shared" si="138"/>
        <v>1.4479638009049774E-2</v>
      </c>
      <c r="BC237" s="30">
        <f t="shared" si="140"/>
        <v>1.9321266968325791E-2</v>
      </c>
      <c r="BD237" s="30">
        <f t="shared" si="141"/>
        <v>1.6719457013574662E-2</v>
      </c>
      <c r="BE237" s="30">
        <f t="shared" si="142"/>
        <v>1.0723981900452489E-2</v>
      </c>
      <c r="BF237" s="30">
        <f t="shared" si="143"/>
        <v>7.3076923076923076E-3</v>
      </c>
      <c r="BG237" s="30">
        <f t="shared" si="144"/>
        <v>9.4343891402714937E-3</v>
      </c>
      <c r="BH237" s="30">
        <f t="shared" si="145"/>
        <v>1.5475113122171945E-2</v>
      </c>
      <c r="BI237" s="30">
        <f t="shared" si="125"/>
        <v>1.0167597765363129E-2</v>
      </c>
      <c r="BJ237" s="30">
        <f t="shared" si="126"/>
        <v>1.5810055865921789E-2</v>
      </c>
      <c r="BK237" s="30">
        <f t="shared" si="127"/>
        <v>1.3054003724394785E-2</v>
      </c>
      <c r="BL237" s="30">
        <f t="shared" si="128"/>
        <v>1.2532588454376164E-2</v>
      </c>
      <c r="BM237" s="30">
        <f t="shared" si="129"/>
        <v>1.759776536312849E-2</v>
      </c>
      <c r="BN237" s="30">
        <f t="shared" si="130"/>
        <v>1.7430167597765361E-2</v>
      </c>
      <c r="BO237" s="30">
        <f t="shared" si="131"/>
        <v>1.3798882681564246E-2</v>
      </c>
      <c r="BP237" s="30">
        <f t="shared" si="132"/>
        <v>1.8584729981378025E-2</v>
      </c>
    </row>
    <row r="238" spans="1:68" ht="15" x14ac:dyDescent="0.25">
      <c r="A238" s="19" t="s">
        <v>3</v>
      </c>
      <c r="B238" s="27">
        <v>696</v>
      </c>
      <c r="C238" s="27">
        <v>824</v>
      </c>
      <c r="D238" s="27">
        <v>542</v>
      </c>
      <c r="E238" s="27">
        <v>1154</v>
      </c>
      <c r="F238" s="27">
        <v>963</v>
      </c>
      <c r="G238" s="27">
        <v>703</v>
      </c>
      <c r="H238" s="27">
        <v>1163</v>
      </c>
      <c r="I238" s="27">
        <v>924</v>
      </c>
      <c r="J238" s="27">
        <v>843</v>
      </c>
      <c r="K238" s="27">
        <v>1062</v>
      </c>
      <c r="L238" s="27">
        <v>693</v>
      </c>
      <c r="M238" s="27">
        <v>887</v>
      </c>
      <c r="N238" s="27">
        <v>844</v>
      </c>
      <c r="O238" s="27">
        <v>736</v>
      </c>
      <c r="P238" s="27">
        <v>848</v>
      </c>
      <c r="Q238" s="27">
        <v>1352</v>
      </c>
      <c r="R238" s="27">
        <v>1499</v>
      </c>
      <c r="S238" s="27">
        <v>1537</v>
      </c>
      <c r="T238" s="27">
        <v>1424</v>
      </c>
      <c r="U238" s="27">
        <v>1204</v>
      </c>
      <c r="V238" s="27">
        <v>1546</v>
      </c>
      <c r="W238" s="27">
        <v>2182</v>
      </c>
      <c r="X238" s="27">
        <v>1794</v>
      </c>
      <c r="Y238" s="27"/>
      <c r="Z238" s="19" t="s">
        <v>3</v>
      </c>
      <c r="AA238" s="27" t="b">
        <f t="shared" si="139"/>
        <v>1</v>
      </c>
      <c r="AB238"/>
      <c r="AC238" s="19" t="s">
        <v>3</v>
      </c>
      <c r="AD238" s="27">
        <v>61500</v>
      </c>
      <c r="AE238" s="27">
        <v>77300</v>
      </c>
      <c r="AF238" s="32">
        <v>79.599999999999994</v>
      </c>
      <c r="AG238" s="32">
        <v>5.4</v>
      </c>
      <c r="AH238" s="27">
        <v>60200</v>
      </c>
      <c r="AI238" s="27">
        <v>78300</v>
      </c>
      <c r="AJ238" s="32">
        <v>76.900000000000006</v>
      </c>
      <c r="AK238" s="32">
        <v>6.3</v>
      </c>
      <c r="AL238" s="27">
        <v>60500</v>
      </c>
      <c r="AM238" s="27">
        <v>77300</v>
      </c>
      <c r="AN238" s="32">
        <v>78.3</v>
      </c>
      <c r="AO238" s="32">
        <v>5.7</v>
      </c>
      <c r="AP238"/>
      <c r="AQ238"/>
      <c r="AR238"/>
      <c r="AS238"/>
      <c r="AT238" s="30">
        <f t="shared" si="122"/>
        <v>1.1561461794019933E-2</v>
      </c>
      <c r="AU238" s="30">
        <f t="shared" si="123"/>
        <v>1.3687707641196013E-2</v>
      </c>
      <c r="AV238" s="30">
        <f t="shared" si="124"/>
        <v>9.0033222591362119E-3</v>
      </c>
      <c r="AW238" s="30">
        <f t="shared" si="133"/>
        <v>1.9074380165289256E-2</v>
      </c>
      <c r="AX238" s="30">
        <f t="shared" si="134"/>
        <v>1.5917355371900827E-2</v>
      </c>
      <c r="AY238" s="30">
        <f t="shared" si="135"/>
        <v>1.1619834710743801E-2</v>
      </c>
      <c r="AZ238" s="30">
        <f t="shared" si="136"/>
        <v>1.922314049586777E-2</v>
      </c>
      <c r="BA238" s="30">
        <f t="shared" si="137"/>
        <v>1.5272727272727273E-2</v>
      </c>
      <c r="BB238" s="30">
        <f t="shared" si="138"/>
        <v>1.3933884297520661E-2</v>
      </c>
      <c r="BC238" s="30">
        <f t="shared" si="140"/>
        <v>1.7553719008264464E-2</v>
      </c>
      <c r="BD238" s="30">
        <f t="shared" si="141"/>
        <v>1.1454545454545455E-2</v>
      </c>
      <c r="BE238" s="30">
        <f t="shared" si="142"/>
        <v>1.4661157024793389E-2</v>
      </c>
      <c r="BF238" s="30">
        <f t="shared" si="143"/>
        <v>1.3950413223140496E-2</v>
      </c>
      <c r="BG238" s="30">
        <f t="shared" si="144"/>
        <v>1.2165289256198347E-2</v>
      </c>
      <c r="BH238" s="30">
        <f t="shared" si="145"/>
        <v>1.4016528925619835E-2</v>
      </c>
      <c r="BI238" s="30">
        <f t="shared" si="125"/>
        <v>1.7490297542043984E-2</v>
      </c>
      <c r="BJ238" s="30">
        <f t="shared" si="126"/>
        <v>1.9391979301423026E-2</v>
      </c>
      <c r="BK238" s="30">
        <f t="shared" si="127"/>
        <v>1.9883570504527815E-2</v>
      </c>
      <c r="BL238" s="30">
        <f t="shared" si="128"/>
        <v>1.8421733505821474E-2</v>
      </c>
      <c r="BM238" s="30">
        <f t="shared" si="129"/>
        <v>1.5575679172056921E-2</v>
      </c>
      <c r="BN238" s="30">
        <f t="shared" si="130"/>
        <v>0.02</v>
      </c>
      <c r="BO238" s="30">
        <f t="shared" si="131"/>
        <v>2.8227684346701164E-2</v>
      </c>
      <c r="BP238" s="30">
        <f t="shared" si="132"/>
        <v>2.3208279430789132E-2</v>
      </c>
    </row>
    <row r="239" spans="1:68" ht="15" x14ac:dyDescent="0.25">
      <c r="A239" s="19" t="s">
        <v>14</v>
      </c>
      <c r="B239" s="27">
        <v>297</v>
      </c>
      <c r="C239" s="27">
        <v>433</v>
      </c>
      <c r="D239" s="27">
        <v>551</v>
      </c>
      <c r="E239" s="27">
        <v>585</v>
      </c>
      <c r="F239" s="27">
        <v>582</v>
      </c>
      <c r="G239" s="27">
        <v>466</v>
      </c>
      <c r="H239" s="27">
        <v>448</v>
      </c>
      <c r="I239" s="27">
        <v>749</v>
      </c>
      <c r="J239" s="27">
        <v>562</v>
      </c>
      <c r="K239" s="27">
        <v>672</v>
      </c>
      <c r="L239" s="27">
        <v>633</v>
      </c>
      <c r="M239" s="27">
        <v>666</v>
      </c>
      <c r="N239" s="27">
        <v>427</v>
      </c>
      <c r="O239" s="27">
        <v>774</v>
      </c>
      <c r="P239" s="27">
        <v>931</v>
      </c>
      <c r="Q239" s="27">
        <v>584</v>
      </c>
      <c r="R239" s="27">
        <v>592</v>
      </c>
      <c r="S239" s="27">
        <v>837</v>
      </c>
      <c r="T239" s="27">
        <v>691</v>
      </c>
      <c r="U239" s="27">
        <v>819</v>
      </c>
      <c r="V239" s="27">
        <v>666</v>
      </c>
      <c r="W239" s="27">
        <v>1047</v>
      </c>
      <c r="X239" s="27">
        <v>635</v>
      </c>
      <c r="Y239" s="27"/>
      <c r="Z239" s="19" t="s">
        <v>14</v>
      </c>
      <c r="AA239" s="27" t="b">
        <f t="shared" si="139"/>
        <v>1</v>
      </c>
      <c r="AB239"/>
      <c r="AC239" s="19" t="s">
        <v>14</v>
      </c>
      <c r="AD239" s="27">
        <v>35600</v>
      </c>
      <c r="AE239" s="27">
        <v>46700</v>
      </c>
      <c r="AF239" s="32">
        <v>76.3</v>
      </c>
      <c r="AG239" s="32">
        <v>7.5</v>
      </c>
      <c r="AH239" s="27">
        <v>38500</v>
      </c>
      <c r="AI239" s="27">
        <v>47600</v>
      </c>
      <c r="AJ239" s="32">
        <v>80.8</v>
      </c>
      <c r="AK239" s="32">
        <v>6.7</v>
      </c>
      <c r="AL239" s="27">
        <v>37800</v>
      </c>
      <c r="AM239" s="27">
        <v>45900</v>
      </c>
      <c r="AN239" s="32">
        <v>82.2</v>
      </c>
      <c r="AO239" s="32">
        <v>7.4</v>
      </c>
      <c r="AP239"/>
      <c r="AQ239"/>
      <c r="AR239"/>
      <c r="AS239"/>
      <c r="AT239" s="30">
        <f t="shared" si="122"/>
        <v>7.7142857142857143E-3</v>
      </c>
      <c r="AU239" s="30">
        <f t="shared" si="123"/>
        <v>1.1246753246753246E-2</v>
      </c>
      <c r="AV239" s="30">
        <f t="shared" si="124"/>
        <v>1.4311688311688312E-2</v>
      </c>
      <c r="AW239" s="30">
        <f t="shared" si="133"/>
        <v>1.5476190476190477E-2</v>
      </c>
      <c r="AX239" s="30">
        <f t="shared" si="134"/>
        <v>1.5396825396825397E-2</v>
      </c>
      <c r="AY239" s="30">
        <f t="shared" si="135"/>
        <v>1.2328042328042329E-2</v>
      </c>
      <c r="AZ239" s="30">
        <f t="shared" si="136"/>
        <v>1.1851851851851851E-2</v>
      </c>
      <c r="BA239" s="30">
        <f t="shared" si="137"/>
        <v>1.9814814814814816E-2</v>
      </c>
      <c r="BB239" s="30">
        <f t="shared" si="138"/>
        <v>1.4867724867724868E-2</v>
      </c>
      <c r="BC239" s="30">
        <f t="shared" si="140"/>
        <v>1.7777777777777778E-2</v>
      </c>
      <c r="BD239" s="30">
        <f t="shared" si="141"/>
        <v>1.6746031746031745E-2</v>
      </c>
      <c r="BE239" s="30">
        <f t="shared" si="142"/>
        <v>1.7619047619047618E-2</v>
      </c>
      <c r="BF239" s="30">
        <f t="shared" si="143"/>
        <v>1.1296296296296296E-2</v>
      </c>
      <c r="BG239" s="30">
        <f t="shared" si="144"/>
        <v>2.0476190476190478E-2</v>
      </c>
      <c r="BH239" s="30">
        <f t="shared" si="145"/>
        <v>2.462962962962963E-2</v>
      </c>
      <c r="BI239" s="30">
        <f t="shared" si="125"/>
        <v>1.2723311546840959E-2</v>
      </c>
      <c r="BJ239" s="30">
        <f t="shared" si="126"/>
        <v>1.2897603485838779E-2</v>
      </c>
      <c r="BK239" s="30">
        <f t="shared" si="127"/>
        <v>1.8235294117647058E-2</v>
      </c>
      <c r="BL239" s="30">
        <f t="shared" si="128"/>
        <v>1.5054466230936819E-2</v>
      </c>
      <c r="BM239" s="30">
        <f t="shared" si="129"/>
        <v>1.7843137254901959E-2</v>
      </c>
      <c r="BN239" s="30">
        <f t="shared" si="130"/>
        <v>1.4509803921568627E-2</v>
      </c>
      <c r="BO239" s="30">
        <f t="shared" si="131"/>
        <v>2.2810457516339869E-2</v>
      </c>
      <c r="BP239" s="30">
        <f t="shared" si="132"/>
        <v>1.383442265795207E-2</v>
      </c>
    </row>
    <row r="240" spans="1:68" ht="15" x14ac:dyDescent="0.25">
      <c r="A240" s="19" t="s">
        <v>33</v>
      </c>
      <c r="B240" s="27">
        <v>400</v>
      </c>
      <c r="C240" s="27">
        <v>549</v>
      </c>
      <c r="D240" s="27">
        <v>622</v>
      </c>
      <c r="E240" s="27">
        <v>728</v>
      </c>
      <c r="F240" s="27">
        <v>547</v>
      </c>
      <c r="G240" s="27">
        <v>694</v>
      </c>
      <c r="H240" s="27">
        <v>683</v>
      </c>
      <c r="I240" s="27">
        <v>693</v>
      </c>
      <c r="J240" s="27">
        <v>809</v>
      </c>
      <c r="K240" s="27">
        <v>677</v>
      </c>
      <c r="L240" s="27">
        <v>628</v>
      </c>
      <c r="M240" s="27">
        <v>581</v>
      </c>
      <c r="N240" s="27">
        <v>715</v>
      </c>
      <c r="O240" s="27">
        <v>934</v>
      </c>
      <c r="P240" s="27">
        <v>690</v>
      </c>
      <c r="Q240" s="27">
        <v>603</v>
      </c>
      <c r="R240" s="27">
        <v>673</v>
      </c>
      <c r="S240" s="27">
        <v>809</v>
      </c>
      <c r="T240" s="27">
        <v>775</v>
      </c>
      <c r="U240" s="27">
        <v>1112</v>
      </c>
      <c r="V240" s="27">
        <v>929</v>
      </c>
      <c r="W240" s="27">
        <v>684</v>
      </c>
      <c r="X240" s="27">
        <v>915</v>
      </c>
      <c r="Y240" s="27"/>
      <c r="Z240" s="19" t="s">
        <v>33</v>
      </c>
      <c r="AA240" s="27" t="b">
        <f t="shared" si="139"/>
        <v>1</v>
      </c>
      <c r="AB240"/>
      <c r="AC240" s="19" t="s">
        <v>33</v>
      </c>
      <c r="AD240" s="27">
        <v>49300</v>
      </c>
      <c r="AE240" s="27">
        <v>65000</v>
      </c>
      <c r="AF240" s="32">
        <v>75.8</v>
      </c>
      <c r="AG240" s="32">
        <v>6</v>
      </c>
      <c r="AH240" s="27">
        <v>48600</v>
      </c>
      <c r="AI240" s="27">
        <v>64600</v>
      </c>
      <c r="AJ240" s="32">
        <v>75.3</v>
      </c>
      <c r="AK240" s="32">
        <v>6.5</v>
      </c>
      <c r="AL240" s="27">
        <v>50300</v>
      </c>
      <c r="AM240" s="27">
        <v>63500</v>
      </c>
      <c r="AN240" s="32">
        <v>79.3</v>
      </c>
      <c r="AO240" s="32">
        <v>6.3</v>
      </c>
      <c r="AP240"/>
      <c r="AQ240"/>
      <c r="AR240"/>
      <c r="AS240"/>
      <c r="AT240" s="30">
        <f t="shared" si="122"/>
        <v>8.23045267489712E-3</v>
      </c>
      <c r="AU240" s="30">
        <f t="shared" si="123"/>
        <v>1.1296296296296296E-2</v>
      </c>
      <c r="AV240" s="30">
        <f t="shared" si="124"/>
        <v>1.2798353909465021E-2</v>
      </c>
      <c r="AW240" s="30">
        <f t="shared" si="133"/>
        <v>1.4473161033797217E-2</v>
      </c>
      <c r="AX240" s="30">
        <f t="shared" si="134"/>
        <v>1.0874751491053677E-2</v>
      </c>
      <c r="AY240" s="30">
        <f t="shared" si="135"/>
        <v>1.3797216699801192E-2</v>
      </c>
      <c r="AZ240" s="30">
        <f t="shared" si="136"/>
        <v>1.3578528827037773E-2</v>
      </c>
      <c r="BA240" s="30">
        <f t="shared" si="137"/>
        <v>1.3777335984095427E-2</v>
      </c>
      <c r="BB240" s="30">
        <f t="shared" si="138"/>
        <v>1.6083499005964216E-2</v>
      </c>
      <c r="BC240" s="30">
        <f t="shared" si="140"/>
        <v>1.345924453280318E-2</v>
      </c>
      <c r="BD240" s="30">
        <f t="shared" si="141"/>
        <v>1.2485089463220677E-2</v>
      </c>
      <c r="BE240" s="30">
        <f t="shared" si="142"/>
        <v>1.1550695825049702E-2</v>
      </c>
      <c r="BF240" s="30">
        <f t="shared" si="143"/>
        <v>1.4214711729622267E-2</v>
      </c>
      <c r="BG240" s="30">
        <f t="shared" si="144"/>
        <v>1.8568588469184889E-2</v>
      </c>
      <c r="BH240" s="30">
        <f t="shared" si="145"/>
        <v>1.371769383697813E-2</v>
      </c>
      <c r="BI240" s="30">
        <f t="shared" si="125"/>
        <v>9.4960629921259851E-3</v>
      </c>
      <c r="BJ240" s="30">
        <f t="shared" si="126"/>
        <v>1.0598425196850393E-2</v>
      </c>
      <c r="BK240" s="30">
        <f t="shared" si="127"/>
        <v>1.274015748031496E-2</v>
      </c>
      <c r="BL240" s="30">
        <f t="shared" si="128"/>
        <v>1.2204724409448819E-2</v>
      </c>
      <c r="BM240" s="30">
        <f t="shared" si="129"/>
        <v>1.7511811023622047E-2</v>
      </c>
      <c r="BN240" s="30">
        <f t="shared" si="130"/>
        <v>1.462992125984252E-2</v>
      </c>
      <c r="BO240" s="30">
        <f t="shared" si="131"/>
        <v>1.0771653543307086E-2</v>
      </c>
      <c r="BP240" s="30">
        <f t="shared" si="132"/>
        <v>1.4409448818897637E-2</v>
      </c>
    </row>
    <row r="241" spans="1:68" ht="15" x14ac:dyDescent="0.25">
      <c r="A241" s="19" t="s">
        <v>47</v>
      </c>
      <c r="B241" s="27">
        <v>210</v>
      </c>
      <c r="C241" s="27">
        <v>380</v>
      </c>
      <c r="D241" s="27">
        <v>420</v>
      </c>
      <c r="E241" s="27">
        <v>686</v>
      </c>
      <c r="F241" s="27">
        <v>259</v>
      </c>
      <c r="G241" s="27">
        <v>524</v>
      </c>
      <c r="H241" s="27">
        <v>487</v>
      </c>
      <c r="I241" s="27">
        <v>272</v>
      </c>
      <c r="J241" s="27">
        <v>324</v>
      </c>
      <c r="K241" s="27">
        <v>255</v>
      </c>
      <c r="L241" s="27">
        <v>281</v>
      </c>
      <c r="M241" s="27">
        <v>221</v>
      </c>
      <c r="N241" s="27">
        <v>305</v>
      </c>
      <c r="O241" s="27">
        <v>374</v>
      </c>
      <c r="P241" s="27">
        <v>387</v>
      </c>
      <c r="Q241" s="27">
        <v>374</v>
      </c>
      <c r="R241" s="27">
        <v>498</v>
      </c>
      <c r="S241" s="27">
        <v>448</v>
      </c>
      <c r="T241" s="27">
        <v>407</v>
      </c>
      <c r="U241" s="27">
        <v>371</v>
      </c>
      <c r="V241" s="27">
        <v>518</v>
      </c>
      <c r="W241" s="27">
        <v>446</v>
      </c>
      <c r="X241" s="27">
        <v>476</v>
      </c>
      <c r="Y241" s="27"/>
      <c r="Z241" s="19" t="s">
        <v>47</v>
      </c>
      <c r="AA241" s="27" t="b">
        <f t="shared" si="139"/>
        <v>1</v>
      </c>
      <c r="AB241"/>
      <c r="AC241" s="19" t="s">
        <v>47</v>
      </c>
      <c r="AD241" s="27">
        <v>32700</v>
      </c>
      <c r="AE241" s="27">
        <v>40700</v>
      </c>
      <c r="AF241" s="32">
        <v>80.400000000000006</v>
      </c>
      <c r="AG241" s="32">
        <v>7.9</v>
      </c>
      <c r="AH241" s="27">
        <v>33200</v>
      </c>
      <c r="AI241" s="27">
        <v>41100</v>
      </c>
      <c r="AJ241" s="32">
        <v>80.900000000000006</v>
      </c>
      <c r="AK241" s="32">
        <v>7.8</v>
      </c>
      <c r="AL241" s="27">
        <v>34100</v>
      </c>
      <c r="AM241" s="27">
        <v>41800</v>
      </c>
      <c r="AN241" s="32">
        <v>81.5</v>
      </c>
      <c r="AO241" s="32">
        <v>7.7</v>
      </c>
      <c r="AP241"/>
      <c r="AQ241"/>
      <c r="AR241"/>
      <c r="AS241"/>
      <c r="AT241" s="30">
        <f t="shared" si="122"/>
        <v>6.3253012048192772E-3</v>
      </c>
      <c r="AU241" s="30">
        <f t="shared" si="123"/>
        <v>1.144578313253012E-2</v>
      </c>
      <c r="AV241" s="30">
        <f t="shared" si="124"/>
        <v>1.2650602409638554E-2</v>
      </c>
      <c r="AW241" s="30">
        <f t="shared" si="133"/>
        <v>2.0117302052785925E-2</v>
      </c>
      <c r="AX241" s="30">
        <f t="shared" si="134"/>
        <v>7.5953079178885628E-3</v>
      </c>
      <c r="AY241" s="30">
        <f t="shared" si="135"/>
        <v>1.5366568914956013E-2</v>
      </c>
      <c r="AZ241" s="30">
        <f t="shared" si="136"/>
        <v>1.4281524926686218E-2</v>
      </c>
      <c r="BA241" s="30">
        <f t="shared" si="137"/>
        <v>7.9765395894428152E-3</v>
      </c>
      <c r="BB241" s="30">
        <f t="shared" si="138"/>
        <v>9.5014662756598249E-3</v>
      </c>
      <c r="BC241" s="30">
        <f t="shared" si="140"/>
        <v>7.4780058651026391E-3</v>
      </c>
      <c r="BD241" s="30">
        <f t="shared" si="141"/>
        <v>8.240469208211143E-3</v>
      </c>
      <c r="BE241" s="30">
        <f t="shared" si="142"/>
        <v>6.4809384164222876E-3</v>
      </c>
      <c r="BF241" s="30">
        <f t="shared" si="143"/>
        <v>8.9442815249266856E-3</v>
      </c>
      <c r="BG241" s="30">
        <f t="shared" si="144"/>
        <v>1.0967741935483871E-2</v>
      </c>
      <c r="BH241" s="30">
        <f t="shared" si="145"/>
        <v>1.1348973607038123E-2</v>
      </c>
      <c r="BI241" s="30">
        <f t="shared" si="125"/>
        <v>8.9473684210526309E-3</v>
      </c>
      <c r="BJ241" s="30">
        <f t="shared" si="126"/>
        <v>1.1913875598086125E-2</v>
      </c>
      <c r="BK241" s="30">
        <f t="shared" si="127"/>
        <v>1.0717703349282296E-2</v>
      </c>
      <c r="BL241" s="30">
        <f t="shared" si="128"/>
        <v>9.7368421052631583E-3</v>
      </c>
      <c r="BM241" s="30">
        <f t="shared" si="129"/>
        <v>8.8755980861244012E-3</v>
      </c>
      <c r="BN241" s="30">
        <f t="shared" si="130"/>
        <v>1.2392344497607656E-2</v>
      </c>
      <c r="BO241" s="30">
        <f t="shared" si="131"/>
        <v>1.0669856459330143E-2</v>
      </c>
      <c r="BP241" s="30">
        <f t="shared" si="132"/>
        <v>1.1387559808612439E-2</v>
      </c>
    </row>
    <row r="242" spans="1:68" ht="15" x14ac:dyDescent="0.25">
      <c r="A242" s="19" t="s">
        <v>63</v>
      </c>
      <c r="B242" s="27">
        <v>379</v>
      </c>
      <c r="C242" s="27">
        <v>506</v>
      </c>
      <c r="D242" s="27">
        <v>548</v>
      </c>
      <c r="E242" s="27">
        <v>452</v>
      </c>
      <c r="F242" s="27">
        <v>389</v>
      </c>
      <c r="G242" s="27">
        <v>528</v>
      </c>
      <c r="H242" s="27">
        <v>599</v>
      </c>
      <c r="I242" s="27">
        <v>595</v>
      </c>
      <c r="J242" s="27">
        <v>571</v>
      </c>
      <c r="K242" s="27">
        <v>1028</v>
      </c>
      <c r="L242" s="27">
        <v>813</v>
      </c>
      <c r="M242" s="27">
        <v>592</v>
      </c>
      <c r="N242" s="27">
        <v>403</v>
      </c>
      <c r="O242" s="27">
        <v>594</v>
      </c>
      <c r="P242" s="27">
        <v>453</v>
      </c>
      <c r="Q242" s="27">
        <v>616</v>
      </c>
      <c r="R242" s="27">
        <v>624</v>
      </c>
      <c r="S242" s="27">
        <v>542</v>
      </c>
      <c r="T242" s="27">
        <v>603</v>
      </c>
      <c r="U242" s="27">
        <v>691</v>
      </c>
      <c r="V242" s="27">
        <v>885</v>
      </c>
      <c r="W242" s="27">
        <v>1028</v>
      </c>
      <c r="X242" s="27">
        <v>1149</v>
      </c>
      <c r="Y242" s="27"/>
      <c r="Z242" s="19" t="s">
        <v>63</v>
      </c>
      <c r="AA242" s="27" t="b">
        <f t="shared" si="139"/>
        <v>1</v>
      </c>
      <c r="AB242"/>
      <c r="AC242" s="19" t="s">
        <v>63</v>
      </c>
      <c r="AD242" s="27">
        <v>58200</v>
      </c>
      <c r="AE242" s="27">
        <v>70400</v>
      </c>
      <c r="AF242" s="32">
        <v>82.7</v>
      </c>
      <c r="AG242" s="32">
        <v>5.0999999999999996</v>
      </c>
      <c r="AH242" s="27">
        <v>57900</v>
      </c>
      <c r="AI242" s="27">
        <v>70200</v>
      </c>
      <c r="AJ242" s="32">
        <v>82.4</v>
      </c>
      <c r="AK242" s="32">
        <v>6</v>
      </c>
      <c r="AL242" s="27">
        <v>57600</v>
      </c>
      <c r="AM242" s="27">
        <v>74400</v>
      </c>
      <c r="AN242" s="32">
        <v>77.400000000000006</v>
      </c>
      <c r="AO242" s="32">
        <v>6.1</v>
      </c>
      <c r="AP242"/>
      <c r="AQ242"/>
      <c r="AR242"/>
      <c r="AS242"/>
      <c r="AT242" s="30">
        <f t="shared" si="122"/>
        <v>6.5457685664939555E-3</v>
      </c>
      <c r="AU242" s="30">
        <f t="shared" si="123"/>
        <v>8.7392055267702939E-3</v>
      </c>
      <c r="AV242" s="30">
        <f t="shared" si="124"/>
        <v>9.4645941278065637E-3</v>
      </c>
      <c r="AW242" s="30">
        <f t="shared" si="133"/>
        <v>7.8472222222222224E-3</v>
      </c>
      <c r="AX242" s="30">
        <f t="shared" si="134"/>
        <v>6.7534722222222223E-3</v>
      </c>
      <c r="AY242" s="30">
        <f t="shared" si="135"/>
        <v>9.1666666666666667E-3</v>
      </c>
      <c r="AZ242" s="30">
        <f t="shared" si="136"/>
        <v>1.0399305555555556E-2</v>
      </c>
      <c r="BA242" s="30">
        <f t="shared" si="137"/>
        <v>1.0329861111111111E-2</v>
      </c>
      <c r="BB242" s="30">
        <f t="shared" si="138"/>
        <v>9.913194444444445E-3</v>
      </c>
      <c r="BC242" s="30">
        <f t="shared" si="140"/>
        <v>1.7847222222222223E-2</v>
      </c>
      <c r="BD242" s="30">
        <f t="shared" si="141"/>
        <v>1.4114583333333333E-2</v>
      </c>
      <c r="BE242" s="30">
        <f t="shared" si="142"/>
        <v>1.0277777777777778E-2</v>
      </c>
      <c r="BF242" s="30">
        <f t="shared" si="143"/>
        <v>6.9965277777777777E-3</v>
      </c>
      <c r="BG242" s="30">
        <f t="shared" si="144"/>
        <v>1.03125E-2</v>
      </c>
      <c r="BH242" s="30">
        <f t="shared" si="145"/>
        <v>7.8645833333333328E-3</v>
      </c>
      <c r="BI242" s="30">
        <f t="shared" si="125"/>
        <v>8.2795698924731185E-3</v>
      </c>
      <c r="BJ242" s="30">
        <f t="shared" si="126"/>
        <v>8.3870967741935479E-3</v>
      </c>
      <c r="BK242" s="30">
        <f t="shared" si="127"/>
        <v>7.2849462365591399E-3</v>
      </c>
      <c r="BL242" s="30">
        <f t="shared" si="128"/>
        <v>8.1048387096774189E-3</v>
      </c>
      <c r="BM242" s="30">
        <f t="shared" si="129"/>
        <v>9.2876344086021499E-3</v>
      </c>
      <c r="BN242" s="30">
        <f t="shared" si="130"/>
        <v>1.189516129032258E-2</v>
      </c>
      <c r="BO242" s="30">
        <f t="shared" si="131"/>
        <v>1.3817204301075268E-2</v>
      </c>
      <c r="BP242" s="30">
        <f t="shared" si="132"/>
        <v>1.5443548387096774E-2</v>
      </c>
    </row>
    <row r="243" spans="1:68" ht="15" x14ac:dyDescent="0.25">
      <c r="A243" s="19" t="s">
        <v>84</v>
      </c>
      <c r="B243" s="27">
        <v>108</v>
      </c>
      <c r="C243" s="27">
        <v>214</v>
      </c>
      <c r="D243" s="27">
        <v>411</v>
      </c>
      <c r="E243" s="27">
        <v>297</v>
      </c>
      <c r="F243" s="27">
        <v>253</v>
      </c>
      <c r="G243" s="27">
        <v>262</v>
      </c>
      <c r="H243" s="27">
        <v>276</v>
      </c>
      <c r="I243" s="27">
        <v>298</v>
      </c>
      <c r="J243" s="27">
        <v>328</v>
      </c>
      <c r="K243" s="27">
        <v>205</v>
      </c>
      <c r="L243" s="27">
        <v>416</v>
      </c>
      <c r="M243" s="27">
        <v>363</v>
      </c>
      <c r="N243" s="27">
        <v>289</v>
      </c>
      <c r="O243" s="27">
        <v>451</v>
      </c>
      <c r="P243" s="27">
        <v>355</v>
      </c>
      <c r="Q243" s="27">
        <v>379</v>
      </c>
      <c r="R243" s="27">
        <v>420</v>
      </c>
      <c r="S243" s="27">
        <v>470</v>
      </c>
      <c r="T243" s="27">
        <v>277</v>
      </c>
      <c r="U243" s="27">
        <v>362</v>
      </c>
      <c r="V243" s="27">
        <v>416</v>
      </c>
      <c r="W243" s="27">
        <v>374</v>
      </c>
      <c r="X243" s="27">
        <v>380</v>
      </c>
      <c r="Y243" s="27"/>
      <c r="Z243" s="19" t="s">
        <v>84</v>
      </c>
      <c r="AA243" s="27" t="b">
        <f t="shared" si="139"/>
        <v>1</v>
      </c>
      <c r="AB243"/>
      <c r="AC243" s="19" t="s">
        <v>84</v>
      </c>
      <c r="AD243" s="27">
        <v>51100</v>
      </c>
      <c r="AE243" s="27">
        <v>59300</v>
      </c>
      <c r="AF243" s="32">
        <v>86.2</v>
      </c>
      <c r="AG243" s="32">
        <v>5.0999999999999996</v>
      </c>
      <c r="AH243" s="27">
        <v>47300</v>
      </c>
      <c r="AI243" s="27">
        <v>59500</v>
      </c>
      <c r="AJ243" s="32">
        <v>79.400000000000006</v>
      </c>
      <c r="AK243" s="32">
        <v>5.8</v>
      </c>
      <c r="AL243" s="27">
        <v>46600</v>
      </c>
      <c r="AM243" s="27">
        <v>59000</v>
      </c>
      <c r="AN243" s="32">
        <v>79</v>
      </c>
      <c r="AO243" s="32">
        <v>6.3</v>
      </c>
      <c r="AP243"/>
      <c r="AQ243"/>
      <c r="AR243"/>
      <c r="AS243"/>
      <c r="AT243" s="30">
        <f t="shared" si="122"/>
        <v>2.2832980972515857E-3</v>
      </c>
      <c r="AU243" s="30">
        <f t="shared" si="123"/>
        <v>4.5243128964059199E-3</v>
      </c>
      <c r="AV243" s="30">
        <f t="shared" si="124"/>
        <v>8.6892177589852002E-3</v>
      </c>
      <c r="AW243" s="30">
        <f t="shared" si="133"/>
        <v>6.3733905579399144E-3</v>
      </c>
      <c r="AX243" s="30">
        <f t="shared" si="134"/>
        <v>5.4291845493562229E-3</v>
      </c>
      <c r="AY243" s="30">
        <f t="shared" si="135"/>
        <v>5.6223175965665236E-3</v>
      </c>
      <c r="AZ243" s="30">
        <f t="shared" si="136"/>
        <v>5.9227467811158799E-3</v>
      </c>
      <c r="BA243" s="30">
        <f t="shared" si="137"/>
        <v>6.3948497854077252E-3</v>
      </c>
      <c r="BB243" s="30">
        <f t="shared" si="138"/>
        <v>7.0386266094420603E-3</v>
      </c>
      <c r="BC243" s="30">
        <f t="shared" si="140"/>
        <v>4.3991416309012875E-3</v>
      </c>
      <c r="BD243" s="30">
        <f t="shared" si="141"/>
        <v>8.9270386266094414E-3</v>
      </c>
      <c r="BE243" s="30">
        <f t="shared" si="142"/>
        <v>7.7896995708154502E-3</v>
      </c>
      <c r="BF243" s="30">
        <f t="shared" si="143"/>
        <v>6.2017167381974245E-3</v>
      </c>
      <c r="BG243" s="30">
        <f t="shared" si="144"/>
        <v>9.6781115879828322E-3</v>
      </c>
      <c r="BH243" s="30">
        <f t="shared" si="145"/>
        <v>7.6180257510729613E-3</v>
      </c>
      <c r="BI243" s="30">
        <f t="shared" si="125"/>
        <v>6.4237288135593224E-3</v>
      </c>
      <c r="BJ243" s="30">
        <f t="shared" si="126"/>
        <v>7.1186440677966098E-3</v>
      </c>
      <c r="BK243" s="30">
        <f t="shared" si="127"/>
        <v>7.9661016949152536E-3</v>
      </c>
      <c r="BL243" s="30">
        <f t="shared" si="128"/>
        <v>4.6949152542372884E-3</v>
      </c>
      <c r="BM243" s="30">
        <f t="shared" si="129"/>
        <v>6.1355932203389831E-3</v>
      </c>
      <c r="BN243" s="30">
        <f t="shared" si="130"/>
        <v>7.0508474576271183E-3</v>
      </c>
      <c r="BO243" s="30">
        <f t="shared" si="131"/>
        <v>6.3389830508474576E-3</v>
      </c>
      <c r="BP243" s="30">
        <f t="shared" si="132"/>
        <v>6.4406779661016949E-3</v>
      </c>
    </row>
    <row r="244" spans="1:68" ht="15" x14ac:dyDescent="0.25">
      <c r="A244" s="19" t="s">
        <v>111</v>
      </c>
      <c r="B244" s="27">
        <v>340</v>
      </c>
      <c r="C244" s="27">
        <v>407</v>
      </c>
      <c r="D244" s="27">
        <v>554</v>
      </c>
      <c r="E244" s="27">
        <v>342</v>
      </c>
      <c r="F244" s="27">
        <v>334</v>
      </c>
      <c r="G244" s="27">
        <v>361</v>
      </c>
      <c r="H244" s="27">
        <v>462</v>
      </c>
      <c r="I244" s="27">
        <v>309</v>
      </c>
      <c r="J244" s="27">
        <v>350</v>
      </c>
      <c r="K244" s="27">
        <v>594</v>
      </c>
      <c r="L244" s="27">
        <v>317</v>
      </c>
      <c r="M244" s="27">
        <v>286</v>
      </c>
      <c r="N244" s="27">
        <v>136</v>
      </c>
      <c r="O244" s="27">
        <v>259</v>
      </c>
      <c r="P244" s="27">
        <v>314</v>
      </c>
      <c r="Q244" s="27">
        <v>322</v>
      </c>
      <c r="R244" s="27">
        <v>293</v>
      </c>
      <c r="S244" s="27">
        <v>431</v>
      </c>
      <c r="T244" s="27">
        <v>577</v>
      </c>
      <c r="U244" s="27">
        <v>445</v>
      </c>
      <c r="V244" s="27">
        <v>644</v>
      </c>
      <c r="W244" s="27">
        <v>615</v>
      </c>
      <c r="X244" s="27">
        <v>506</v>
      </c>
      <c r="Y244" s="27"/>
      <c r="Z244" s="19" t="s">
        <v>111</v>
      </c>
      <c r="AA244" s="27" t="b">
        <f t="shared" si="139"/>
        <v>1</v>
      </c>
      <c r="AB244"/>
      <c r="AC244" s="19" t="s">
        <v>111</v>
      </c>
      <c r="AD244" s="27">
        <v>46600</v>
      </c>
      <c r="AE244" s="27">
        <v>63300</v>
      </c>
      <c r="AF244" s="32">
        <v>73.7</v>
      </c>
      <c r="AG244" s="32">
        <v>6.8</v>
      </c>
      <c r="AH244" s="27">
        <v>46100</v>
      </c>
      <c r="AI244" s="27">
        <v>62300</v>
      </c>
      <c r="AJ244" s="32">
        <v>74</v>
      </c>
      <c r="AK244" s="32">
        <v>6.4</v>
      </c>
      <c r="AL244" s="27">
        <v>45300</v>
      </c>
      <c r="AM244" s="27">
        <v>61000</v>
      </c>
      <c r="AN244" s="32">
        <v>74.2</v>
      </c>
      <c r="AO244" s="32">
        <v>6.7</v>
      </c>
      <c r="AP244"/>
      <c r="AQ244"/>
      <c r="AR244"/>
      <c r="AS244"/>
      <c r="AT244" s="30">
        <f t="shared" si="122"/>
        <v>7.37527114967462E-3</v>
      </c>
      <c r="AU244" s="30">
        <f t="shared" si="123"/>
        <v>8.8286334056399129E-3</v>
      </c>
      <c r="AV244" s="30">
        <f t="shared" si="124"/>
        <v>1.2017353579175705E-2</v>
      </c>
      <c r="AW244" s="30">
        <f t="shared" si="133"/>
        <v>7.5496688741721859E-3</v>
      </c>
      <c r="AX244" s="30">
        <f t="shared" si="134"/>
        <v>7.3730684326710821E-3</v>
      </c>
      <c r="AY244" s="30">
        <f t="shared" si="135"/>
        <v>7.9690949227373062E-3</v>
      </c>
      <c r="AZ244" s="30">
        <f t="shared" si="136"/>
        <v>1.0198675496688741E-2</v>
      </c>
      <c r="BA244" s="30">
        <f t="shared" si="137"/>
        <v>6.8211920529801327E-3</v>
      </c>
      <c r="BB244" s="30">
        <f t="shared" si="138"/>
        <v>7.7262693156732896E-3</v>
      </c>
      <c r="BC244" s="30">
        <f t="shared" si="140"/>
        <v>1.3112582781456954E-2</v>
      </c>
      <c r="BD244" s="30">
        <f t="shared" si="141"/>
        <v>6.9977924944812364E-3</v>
      </c>
      <c r="BE244" s="30">
        <f t="shared" si="142"/>
        <v>6.3134657836644596E-3</v>
      </c>
      <c r="BF244" s="30">
        <f t="shared" si="143"/>
        <v>3.0022075055187638E-3</v>
      </c>
      <c r="BG244" s="30">
        <f t="shared" si="144"/>
        <v>5.7174392935982338E-3</v>
      </c>
      <c r="BH244" s="30">
        <f t="shared" si="145"/>
        <v>6.9315673289183227E-3</v>
      </c>
      <c r="BI244" s="30">
        <f t="shared" si="125"/>
        <v>5.278688524590164E-3</v>
      </c>
      <c r="BJ244" s="30">
        <f t="shared" si="126"/>
        <v>4.80327868852459E-3</v>
      </c>
      <c r="BK244" s="30">
        <f t="shared" si="127"/>
        <v>7.0655737704918035E-3</v>
      </c>
      <c r="BL244" s="30">
        <f t="shared" si="128"/>
        <v>9.4590163934426229E-3</v>
      </c>
      <c r="BM244" s="30">
        <f t="shared" si="129"/>
        <v>7.2950819672131144E-3</v>
      </c>
      <c r="BN244" s="30">
        <f t="shared" si="130"/>
        <v>1.0557377049180328E-2</v>
      </c>
      <c r="BO244" s="30">
        <f t="shared" si="131"/>
        <v>1.0081967213114754E-2</v>
      </c>
      <c r="BP244" s="30">
        <f t="shared" si="132"/>
        <v>8.2950819672131144E-3</v>
      </c>
    </row>
    <row r="245" spans="1:68" ht="15" x14ac:dyDescent="0.25">
      <c r="A245" s="19" t="s">
        <v>144</v>
      </c>
      <c r="B245" s="27">
        <v>548</v>
      </c>
      <c r="C245" s="27">
        <v>503</v>
      </c>
      <c r="D245" s="27">
        <v>569</v>
      </c>
      <c r="E245" s="27">
        <v>650</v>
      </c>
      <c r="F245" s="27">
        <v>363</v>
      </c>
      <c r="G245" s="27">
        <v>574</v>
      </c>
      <c r="H245" s="27">
        <v>639</v>
      </c>
      <c r="I245" s="27">
        <v>685</v>
      </c>
      <c r="J245" s="27">
        <v>553</v>
      </c>
      <c r="K245" s="27">
        <v>725</v>
      </c>
      <c r="L245" s="27">
        <v>521</v>
      </c>
      <c r="M245" s="27">
        <v>569</v>
      </c>
      <c r="N245" s="27">
        <v>282</v>
      </c>
      <c r="O245" s="27">
        <v>328</v>
      </c>
      <c r="P245" s="27">
        <v>531</v>
      </c>
      <c r="Q245" s="27">
        <v>1005</v>
      </c>
      <c r="R245" s="27">
        <v>832</v>
      </c>
      <c r="S245" s="27">
        <v>1056</v>
      </c>
      <c r="T245" s="27">
        <v>1084</v>
      </c>
      <c r="U245" s="27">
        <v>1183</v>
      </c>
      <c r="V245" s="27">
        <v>956</v>
      </c>
      <c r="W245" s="27">
        <v>821</v>
      </c>
      <c r="X245" s="27">
        <v>947</v>
      </c>
      <c r="Y245" s="27"/>
      <c r="Z245" s="19" t="s">
        <v>144</v>
      </c>
      <c r="AA245" s="27" t="b">
        <f t="shared" si="139"/>
        <v>1</v>
      </c>
      <c r="AB245"/>
      <c r="AC245" s="19" t="s">
        <v>144</v>
      </c>
      <c r="AD245" s="27">
        <v>52000</v>
      </c>
      <c r="AE245" s="27">
        <v>60600</v>
      </c>
      <c r="AF245" s="32">
        <v>85.9</v>
      </c>
      <c r="AG245" s="32">
        <v>4.9000000000000004</v>
      </c>
      <c r="AH245" s="27">
        <v>50500</v>
      </c>
      <c r="AI245" s="27">
        <v>60700</v>
      </c>
      <c r="AJ245" s="32">
        <v>83.1</v>
      </c>
      <c r="AK245" s="32">
        <v>5.9</v>
      </c>
      <c r="AL245" s="27">
        <v>47000</v>
      </c>
      <c r="AM245" s="27">
        <v>60200</v>
      </c>
      <c r="AN245" s="32">
        <v>78</v>
      </c>
      <c r="AO245" s="32">
        <v>6.6</v>
      </c>
      <c r="AP245"/>
      <c r="AQ245"/>
      <c r="AR245"/>
      <c r="AS245"/>
      <c r="AT245" s="30">
        <f t="shared" si="122"/>
        <v>1.0851485148514851E-2</v>
      </c>
      <c r="AU245" s="30">
        <f t="shared" si="123"/>
        <v>9.9603960396039606E-3</v>
      </c>
      <c r="AV245" s="30">
        <f t="shared" si="124"/>
        <v>1.1267326732673267E-2</v>
      </c>
      <c r="AW245" s="30">
        <f t="shared" si="133"/>
        <v>1.3829787234042552E-2</v>
      </c>
      <c r="AX245" s="30">
        <f t="shared" si="134"/>
        <v>7.7234042553191492E-3</v>
      </c>
      <c r="AY245" s="30">
        <f t="shared" si="135"/>
        <v>1.2212765957446808E-2</v>
      </c>
      <c r="AZ245" s="30">
        <f t="shared" si="136"/>
        <v>1.3595744680851065E-2</v>
      </c>
      <c r="BA245" s="30">
        <f t="shared" si="137"/>
        <v>1.4574468085106382E-2</v>
      </c>
      <c r="BB245" s="30">
        <f t="shared" si="138"/>
        <v>1.1765957446808511E-2</v>
      </c>
      <c r="BC245" s="30">
        <f t="shared" si="140"/>
        <v>1.5425531914893617E-2</v>
      </c>
      <c r="BD245" s="30">
        <f t="shared" si="141"/>
        <v>1.1085106382978724E-2</v>
      </c>
      <c r="BE245" s="30">
        <f t="shared" si="142"/>
        <v>1.2106382978723405E-2</v>
      </c>
      <c r="BF245" s="30">
        <f t="shared" si="143"/>
        <v>6.0000000000000001E-3</v>
      </c>
      <c r="BG245" s="30">
        <f t="shared" si="144"/>
        <v>6.9787234042553194E-3</v>
      </c>
      <c r="BH245" s="30">
        <f t="shared" si="145"/>
        <v>1.1297872340425532E-2</v>
      </c>
      <c r="BI245" s="30">
        <f t="shared" si="125"/>
        <v>1.6694352159468438E-2</v>
      </c>
      <c r="BJ245" s="30">
        <f t="shared" si="126"/>
        <v>1.3820598006644518E-2</v>
      </c>
      <c r="BK245" s="30">
        <f t="shared" si="127"/>
        <v>1.7541528239202658E-2</v>
      </c>
      <c r="BL245" s="30">
        <f t="shared" si="128"/>
        <v>1.8006644518272424E-2</v>
      </c>
      <c r="BM245" s="30">
        <f t="shared" si="129"/>
        <v>1.9651162790697674E-2</v>
      </c>
      <c r="BN245" s="30">
        <f t="shared" si="130"/>
        <v>1.5880398671096346E-2</v>
      </c>
      <c r="BO245" s="30">
        <f t="shared" si="131"/>
        <v>1.3637873754152824E-2</v>
      </c>
      <c r="BP245" s="30">
        <f t="shared" si="132"/>
        <v>1.5730897009966778E-2</v>
      </c>
    </row>
    <row r="246" spans="1:68" ht="15" x14ac:dyDescent="0.25">
      <c r="A246" s="19" t="s">
        <v>13</v>
      </c>
      <c r="B246" s="27">
        <v>300</v>
      </c>
      <c r="C246" s="27">
        <v>362</v>
      </c>
      <c r="D246" s="27">
        <v>509</v>
      </c>
      <c r="E246" s="27">
        <v>257</v>
      </c>
      <c r="F246" s="27">
        <v>442</v>
      </c>
      <c r="G246" s="27">
        <v>352</v>
      </c>
      <c r="H246" s="27">
        <v>335</v>
      </c>
      <c r="I246" s="27">
        <v>494</v>
      </c>
      <c r="J246" s="27">
        <v>677</v>
      </c>
      <c r="K246" s="27">
        <v>933</v>
      </c>
      <c r="L246" s="27">
        <v>463</v>
      </c>
      <c r="M246" s="27">
        <v>451</v>
      </c>
      <c r="N246" s="27">
        <v>245</v>
      </c>
      <c r="O246" s="27">
        <v>382</v>
      </c>
      <c r="P246" s="27">
        <v>550</v>
      </c>
      <c r="Q246" s="27">
        <v>548</v>
      </c>
      <c r="R246" s="27">
        <v>560</v>
      </c>
      <c r="S246" s="27">
        <v>504</v>
      </c>
      <c r="T246" s="27">
        <v>724</v>
      </c>
      <c r="U246" s="27">
        <v>945</v>
      </c>
      <c r="V246" s="27">
        <v>1120</v>
      </c>
      <c r="W246" s="27">
        <v>1101</v>
      </c>
      <c r="X246" s="27">
        <v>906</v>
      </c>
      <c r="Y246" s="27"/>
      <c r="Z246" s="19" t="s">
        <v>13</v>
      </c>
      <c r="AA246" s="27" t="b">
        <f t="shared" si="139"/>
        <v>1</v>
      </c>
      <c r="AB246"/>
      <c r="AC246" s="19" t="s">
        <v>13</v>
      </c>
      <c r="AD246" s="27">
        <v>47100</v>
      </c>
      <c r="AE246" s="27">
        <v>60400</v>
      </c>
      <c r="AF246" s="32">
        <v>77.900000000000006</v>
      </c>
      <c r="AG246" s="32">
        <v>6</v>
      </c>
      <c r="AH246" s="27">
        <v>49100</v>
      </c>
      <c r="AI246" s="27">
        <v>61300</v>
      </c>
      <c r="AJ246" s="32">
        <v>80.099999999999994</v>
      </c>
      <c r="AK246" s="32">
        <v>6.3</v>
      </c>
      <c r="AL246" s="27">
        <v>48700</v>
      </c>
      <c r="AM246" s="27">
        <v>59400</v>
      </c>
      <c r="AN246" s="32">
        <v>81.900000000000006</v>
      </c>
      <c r="AO246" s="32">
        <v>5.7</v>
      </c>
      <c r="AP246"/>
      <c r="AQ246"/>
      <c r="AR246"/>
      <c r="AS246"/>
      <c r="AT246" s="30">
        <f t="shared" si="122"/>
        <v>6.1099796334012219E-3</v>
      </c>
      <c r="AU246" s="30">
        <f t="shared" si="123"/>
        <v>7.3727087576374748E-3</v>
      </c>
      <c r="AV246" s="30">
        <f t="shared" si="124"/>
        <v>1.0366598778004074E-2</v>
      </c>
      <c r="AW246" s="30">
        <f t="shared" si="133"/>
        <v>5.2772073921971254E-3</v>
      </c>
      <c r="AX246" s="30">
        <f t="shared" si="134"/>
        <v>9.0759753593429165E-3</v>
      </c>
      <c r="AY246" s="30">
        <f t="shared" si="135"/>
        <v>7.2279260780287475E-3</v>
      </c>
      <c r="AZ246" s="30">
        <f t="shared" si="136"/>
        <v>6.8788501026694048E-3</v>
      </c>
      <c r="BA246" s="30">
        <f t="shared" si="137"/>
        <v>1.0143737166324435E-2</v>
      </c>
      <c r="BB246" s="30">
        <f t="shared" si="138"/>
        <v>1.3901437371663244E-2</v>
      </c>
      <c r="BC246" s="30">
        <f t="shared" si="140"/>
        <v>1.915811088295688E-2</v>
      </c>
      <c r="BD246" s="30">
        <f t="shared" si="141"/>
        <v>9.507186858316221E-3</v>
      </c>
      <c r="BE246" s="30">
        <f t="shared" si="142"/>
        <v>9.2607802874743322E-3</v>
      </c>
      <c r="BF246" s="30">
        <f t="shared" si="143"/>
        <v>5.0308008213552358E-3</v>
      </c>
      <c r="BG246" s="30">
        <f t="shared" si="144"/>
        <v>7.8439425051334711E-3</v>
      </c>
      <c r="BH246" s="30">
        <f t="shared" si="145"/>
        <v>1.1293634496919919E-2</v>
      </c>
      <c r="BI246" s="30">
        <f t="shared" si="125"/>
        <v>9.2255892255892254E-3</v>
      </c>
      <c r="BJ246" s="30">
        <f t="shared" si="126"/>
        <v>9.427609427609427E-3</v>
      </c>
      <c r="BK246" s="30">
        <f t="shared" si="127"/>
        <v>8.4848484848484857E-3</v>
      </c>
      <c r="BL246" s="30">
        <f t="shared" si="128"/>
        <v>1.2188552188552188E-2</v>
      </c>
      <c r="BM246" s="30">
        <f t="shared" si="129"/>
        <v>1.5909090909090907E-2</v>
      </c>
      <c r="BN246" s="30">
        <f t="shared" si="130"/>
        <v>1.8855218855218854E-2</v>
      </c>
      <c r="BO246" s="30">
        <f t="shared" si="131"/>
        <v>1.8535353535353537E-2</v>
      </c>
      <c r="BP246" s="30">
        <f t="shared" si="132"/>
        <v>1.5252525252525252E-2</v>
      </c>
    </row>
    <row r="247" spans="1:68" ht="15" x14ac:dyDescent="0.25">
      <c r="A247" s="19" t="s">
        <v>29</v>
      </c>
      <c r="B247" s="27">
        <v>342</v>
      </c>
      <c r="C247" s="27">
        <v>794</v>
      </c>
      <c r="D247" s="27">
        <v>725</v>
      </c>
      <c r="E247" s="27">
        <v>800</v>
      </c>
      <c r="F247" s="27">
        <v>496</v>
      </c>
      <c r="G247" s="27">
        <v>588</v>
      </c>
      <c r="H247" s="27">
        <v>653</v>
      </c>
      <c r="I247" s="27">
        <v>1015</v>
      </c>
      <c r="J247" s="27">
        <v>936</v>
      </c>
      <c r="K247" s="27">
        <v>1005</v>
      </c>
      <c r="L247" s="27">
        <v>990</v>
      </c>
      <c r="M247" s="27">
        <v>932</v>
      </c>
      <c r="N247" s="27">
        <v>543</v>
      </c>
      <c r="O247" s="27">
        <v>593</v>
      </c>
      <c r="P247" s="27">
        <v>848</v>
      </c>
      <c r="Q247" s="27">
        <v>966</v>
      </c>
      <c r="R247" s="27">
        <v>959</v>
      </c>
      <c r="S247" s="27">
        <v>881</v>
      </c>
      <c r="T247" s="27">
        <v>1173</v>
      </c>
      <c r="U247" s="27">
        <v>1118</v>
      </c>
      <c r="V247" s="27">
        <v>1351</v>
      </c>
      <c r="W247" s="27">
        <v>1220</v>
      </c>
      <c r="X247" s="27">
        <v>1023</v>
      </c>
      <c r="Y247" s="27"/>
      <c r="Z247" s="19" t="s">
        <v>29</v>
      </c>
      <c r="AA247" s="27" t="b">
        <f t="shared" si="139"/>
        <v>1</v>
      </c>
      <c r="AB247"/>
      <c r="AC247" s="19" t="s">
        <v>29</v>
      </c>
      <c r="AD247" s="27">
        <v>85200</v>
      </c>
      <c r="AE247" s="27">
        <v>110500</v>
      </c>
      <c r="AF247" s="32">
        <v>77.099999999999994</v>
      </c>
      <c r="AG247" s="32">
        <v>4.7</v>
      </c>
      <c r="AH247" s="27">
        <v>83600</v>
      </c>
      <c r="AI247" s="27">
        <v>111700</v>
      </c>
      <c r="AJ247" s="32">
        <v>74.8</v>
      </c>
      <c r="AK247" s="32">
        <v>4.7</v>
      </c>
      <c r="AL247" s="27">
        <v>85300</v>
      </c>
      <c r="AM247" s="27">
        <v>112300</v>
      </c>
      <c r="AN247" s="32">
        <v>75.900000000000006</v>
      </c>
      <c r="AO247" s="32">
        <v>4.8</v>
      </c>
      <c r="AP247"/>
      <c r="AQ247"/>
      <c r="AR247"/>
      <c r="AS247"/>
      <c r="AT247" s="30">
        <f t="shared" si="122"/>
        <v>4.0909090909090912E-3</v>
      </c>
      <c r="AU247" s="30">
        <f t="shared" si="123"/>
        <v>9.4976076555023919E-3</v>
      </c>
      <c r="AV247" s="30">
        <f t="shared" si="124"/>
        <v>8.6722488038277513E-3</v>
      </c>
      <c r="AW247" s="30">
        <f t="shared" si="133"/>
        <v>9.3786635404454859E-3</v>
      </c>
      <c r="AX247" s="30">
        <f t="shared" si="134"/>
        <v>5.8147713950762016E-3</v>
      </c>
      <c r="AY247" s="30">
        <f t="shared" si="135"/>
        <v>6.8933177022274328E-3</v>
      </c>
      <c r="AZ247" s="30">
        <f t="shared" si="136"/>
        <v>7.6553341148886287E-3</v>
      </c>
      <c r="BA247" s="30">
        <f t="shared" si="137"/>
        <v>1.189917936694021E-2</v>
      </c>
      <c r="BB247" s="30">
        <f t="shared" si="138"/>
        <v>1.0973036342321218E-2</v>
      </c>
      <c r="BC247" s="30">
        <f t="shared" si="140"/>
        <v>1.1781946072684643E-2</v>
      </c>
      <c r="BD247" s="30">
        <f t="shared" si="141"/>
        <v>1.1606096131301289E-2</v>
      </c>
      <c r="BE247" s="30">
        <f t="shared" si="142"/>
        <v>1.0926143024618992E-2</v>
      </c>
      <c r="BF247" s="30">
        <f t="shared" si="143"/>
        <v>6.3657678780773743E-3</v>
      </c>
      <c r="BG247" s="30">
        <f t="shared" si="144"/>
        <v>6.9519343493552165E-3</v>
      </c>
      <c r="BH247" s="30">
        <f t="shared" si="145"/>
        <v>9.9413833528722156E-3</v>
      </c>
      <c r="BI247" s="30">
        <f t="shared" si="125"/>
        <v>8.6019590382902938E-3</v>
      </c>
      <c r="BJ247" s="30">
        <f t="shared" si="126"/>
        <v>8.5396260017809433E-3</v>
      </c>
      <c r="BK247" s="30">
        <f t="shared" si="127"/>
        <v>7.845057880676758E-3</v>
      </c>
      <c r="BL247" s="30">
        <f t="shared" si="128"/>
        <v>1.0445235975066785E-2</v>
      </c>
      <c r="BM247" s="30">
        <f t="shared" si="129"/>
        <v>9.9554764024933212E-3</v>
      </c>
      <c r="BN247" s="30">
        <f t="shared" si="130"/>
        <v>1.2030276046304541E-2</v>
      </c>
      <c r="BO247" s="30">
        <f t="shared" si="131"/>
        <v>1.0863757791629564E-2</v>
      </c>
      <c r="BP247" s="30">
        <f t="shared" si="132"/>
        <v>9.1095280498664291E-3</v>
      </c>
    </row>
    <row r="248" spans="1:68" ht="15" x14ac:dyDescent="0.25">
      <c r="A248" s="19" t="s">
        <v>77</v>
      </c>
      <c r="B248" s="27">
        <v>315</v>
      </c>
      <c r="C248" s="27">
        <v>542</v>
      </c>
      <c r="D248" s="27">
        <v>523</v>
      </c>
      <c r="E248" s="27">
        <v>513</v>
      </c>
      <c r="F248" s="27">
        <v>487</v>
      </c>
      <c r="G248" s="27">
        <v>626</v>
      </c>
      <c r="H248" s="27">
        <v>497</v>
      </c>
      <c r="I248" s="27">
        <v>611</v>
      </c>
      <c r="J248" s="27">
        <v>718</v>
      </c>
      <c r="K248" s="27">
        <v>802</v>
      </c>
      <c r="L248" s="27">
        <v>1117</v>
      </c>
      <c r="M248" s="27">
        <v>503</v>
      </c>
      <c r="N248" s="27">
        <v>303</v>
      </c>
      <c r="O248" s="27">
        <v>781</v>
      </c>
      <c r="P248" s="27">
        <v>658</v>
      </c>
      <c r="Q248" s="27">
        <v>637</v>
      </c>
      <c r="R248" s="27">
        <v>823</v>
      </c>
      <c r="S248" s="27">
        <v>796</v>
      </c>
      <c r="T248" s="27">
        <v>1261</v>
      </c>
      <c r="U248" s="27">
        <v>1429</v>
      </c>
      <c r="V248" s="27">
        <v>1410</v>
      </c>
      <c r="W248" s="27">
        <v>1686</v>
      </c>
      <c r="X248" s="27">
        <v>1459</v>
      </c>
      <c r="Y248" s="27"/>
      <c r="Z248" s="19" t="s">
        <v>77</v>
      </c>
      <c r="AA248" s="27" t="b">
        <f t="shared" si="139"/>
        <v>1</v>
      </c>
      <c r="AB248"/>
      <c r="AC248" s="19" t="s">
        <v>77</v>
      </c>
      <c r="AD248" s="27">
        <v>39400</v>
      </c>
      <c r="AE248" s="27">
        <v>51800</v>
      </c>
      <c r="AF248" s="32">
        <v>76.099999999999994</v>
      </c>
      <c r="AG248" s="32">
        <v>6.5</v>
      </c>
      <c r="AH248" s="27">
        <v>40300</v>
      </c>
      <c r="AI248" s="27">
        <v>50800</v>
      </c>
      <c r="AJ248" s="32">
        <v>79.2</v>
      </c>
      <c r="AK248" s="32">
        <v>6.6</v>
      </c>
      <c r="AL248" s="27">
        <v>42600</v>
      </c>
      <c r="AM248" s="27">
        <v>51500</v>
      </c>
      <c r="AN248" s="32">
        <v>82.7</v>
      </c>
      <c r="AO248" s="32">
        <v>6.3</v>
      </c>
      <c r="AP248"/>
      <c r="AQ248"/>
      <c r="AR248"/>
      <c r="AS248"/>
      <c r="AT248" s="30">
        <f t="shared" si="122"/>
        <v>7.8163771712158811E-3</v>
      </c>
      <c r="AU248" s="30">
        <f t="shared" si="123"/>
        <v>1.3449131513647643E-2</v>
      </c>
      <c r="AV248" s="30">
        <f t="shared" si="124"/>
        <v>1.2977667493796526E-2</v>
      </c>
      <c r="AW248" s="30">
        <f t="shared" si="133"/>
        <v>1.2042253521126761E-2</v>
      </c>
      <c r="AX248" s="30">
        <f t="shared" si="134"/>
        <v>1.1431924882629108E-2</v>
      </c>
      <c r="AY248" s="30">
        <f t="shared" si="135"/>
        <v>1.4694835680751174E-2</v>
      </c>
      <c r="AZ248" s="30">
        <f t="shared" si="136"/>
        <v>1.1666666666666667E-2</v>
      </c>
      <c r="BA248" s="30">
        <f t="shared" si="137"/>
        <v>1.4342723004694836E-2</v>
      </c>
      <c r="BB248" s="30">
        <f t="shared" si="138"/>
        <v>1.6854460093896715E-2</v>
      </c>
      <c r="BC248" s="30">
        <f t="shared" si="140"/>
        <v>1.8826291079812207E-2</v>
      </c>
      <c r="BD248" s="30">
        <f t="shared" si="141"/>
        <v>2.6220657276995307E-2</v>
      </c>
      <c r="BE248" s="30">
        <f t="shared" si="142"/>
        <v>1.1807511737089202E-2</v>
      </c>
      <c r="BF248" s="30">
        <f t="shared" si="143"/>
        <v>7.1126760563380281E-3</v>
      </c>
      <c r="BG248" s="30">
        <f t="shared" si="144"/>
        <v>1.8333333333333333E-2</v>
      </c>
      <c r="BH248" s="30">
        <f t="shared" si="145"/>
        <v>1.5446009389671361E-2</v>
      </c>
      <c r="BI248" s="30">
        <f t="shared" si="125"/>
        <v>1.2368932038834952E-2</v>
      </c>
      <c r="BJ248" s="30">
        <f t="shared" si="126"/>
        <v>1.5980582524271845E-2</v>
      </c>
      <c r="BK248" s="30">
        <f t="shared" si="127"/>
        <v>1.5456310679611651E-2</v>
      </c>
      <c r="BL248" s="30">
        <f t="shared" si="128"/>
        <v>2.4485436893203885E-2</v>
      </c>
      <c r="BM248" s="30">
        <f t="shared" si="129"/>
        <v>2.7747572815533982E-2</v>
      </c>
      <c r="BN248" s="30">
        <f t="shared" si="130"/>
        <v>2.7378640776699031E-2</v>
      </c>
      <c r="BO248" s="30">
        <f t="shared" si="131"/>
        <v>3.2737864077669904E-2</v>
      </c>
      <c r="BP248" s="30">
        <f t="shared" si="132"/>
        <v>2.8330097087378641E-2</v>
      </c>
    </row>
    <row r="249" spans="1:68" ht="15" x14ac:dyDescent="0.25">
      <c r="A249" s="19" t="s">
        <v>85</v>
      </c>
      <c r="B249" s="27">
        <v>451</v>
      </c>
      <c r="C249" s="27">
        <v>681</v>
      </c>
      <c r="D249" s="27">
        <v>701</v>
      </c>
      <c r="E249" s="27">
        <v>872</v>
      </c>
      <c r="F249" s="27">
        <v>961</v>
      </c>
      <c r="G249" s="27">
        <v>1184</v>
      </c>
      <c r="H249" s="27">
        <v>746</v>
      </c>
      <c r="I249" s="27">
        <v>645</v>
      </c>
      <c r="J249" s="27">
        <v>572</v>
      </c>
      <c r="K249" s="27">
        <v>512</v>
      </c>
      <c r="L249" s="27">
        <v>697</v>
      </c>
      <c r="M249" s="27">
        <v>480</v>
      </c>
      <c r="N249" s="27">
        <v>484</v>
      </c>
      <c r="O249" s="27">
        <v>527</v>
      </c>
      <c r="P249" s="27">
        <v>445</v>
      </c>
      <c r="Q249" s="27">
        <v>580</v>
      </c>
      <c r="R249" s="27">
        <v>657</v>
      </c>
      <c r="S249" s="27">
        <v>600</v>
      </c>
      <c r="T249" s="27">
        <v>584</v>
      </c>
      <c r="U249" s="27">
        <v>724</v>
      </c>
      <c r="V249" s="27">
        <v>838</v>
      </c>
      <c r="W249" s="27">
        <v>863</v>
      </c>
      <c r="X249" s="27">
        <v>1473</v>
      </c>
      <c r="Y249" s="27"/>
      <c r="Z249" s="19" t="s">
        <v>85</v>
      </c>
      <c r="AA249" s="27" t="b">
        <f t="shared" si="139"/>
        <v>1</v>
      </c>
      <c r="AB249"/>
      <c r="AC249" s="19" t="s">
        <v>85</v>
      </c>
      <c r="AD249" s="27">
        <v>56500</v>
      </c>
      <c r="AE249" s="27">
        <v>67000</v>
      </c>
      <c r="AF249" s="32">
        <v>84.2</v>
      </c>
      <c r="AG249" s="32">
        <v>5.6</v>
      </c>
      <c r="AH249" s="27">
        <v>51300</v>
      </c>
      <c r="AI249" s="27">
        <v>67700</v>
      </c>
      <c r="AJ249" s="32">
        <v>75.8</v>
      </c>
      <c r="AK249" s="32">
        <v>6.5</v>
      </c>
      <c r="AL249" s="27">
        <v>52200</v>
      </c>
      <c r="AM249" s="27">
        <v>66500</v>
      </c>
      <c r="AN249" s="32">
        <v>78.5</v>
      </c>
      <c r="AO249" s="32">
        <v>6.1</v>
      </c>
      <c r="AP249"/>
      <c r="AQ249"/>
      <c r="AR249"/>
      <c r="AS249"/>
      <c r="AT249" s="30">
        <f t="shared" si="122"/>
        <v>8.791423001949317E-3</v>
      </c>
      <c r="AU249" s="30">
        <f t="shared" si="123"/>
        <v>1.327485380116959E-2</v>
      </c>
      <c r="AV249" s="30">
        <f t="shared" si="124"/>
        <v>1.3664717348927876E-2</v>
      </c>
      <c r="AW249" s="30">
        <f t="shared" si="133"/>
        <v>1.6704980842911877E-2</v>
      </c>
      <c r="AX249" s="30">
        <f t="shared" si="134"/>
        <v>1.8409961685823754E-2</v>
      </c>
      <c r="AY249" s="30">
        <f t="shared" si="135"/>
        <v>2.2681992337164752E-2</v>
      </c>
      <c r="AZ249" s="30">
        <f t="shared" si="136"/>
        <v>1.4291187739463602E-2</v>
      </c>
      <c r="BA249" s="30">
        <f t="shared" si="137"/>
        <v>1.235632183908046E-2</v>
      </c>
      <c r="BB249" s="30">
        <f t="shared" si="138"/>
        <v>1.0957854406130268E-2</v>
      </c>
      <c r="BC249" s="30">
        <f t="shared" si="140"/>
        <v>9.808429118773946E-3</v>
      </c>
      <c r="BD249" s="30">
        <f t="shared" si="141"/>
        <v>1.3352490421455939E-2</v>
      </c>
      <c r="BE249" s="30">
        <f t="shared" si="142"/>
        <v>9.1954022988505746E-3</v>
      </c>
      <c r="BF249" s="30">
        <f t="shared" si="143"/>
        <v>9.2720306513409956E-3</v>
      </c>
      <c r="BG249" s="30">
        <f t="shared" si="144"/>
        <v>1.0095785440613026E-2</v>
      </c>
      <c r="BH249" s="30">
        <f t="shared" si="145"/>
        <v>8.5249042145593874E-3</v>
      </c>
      <c r="BI249" s="30">
        <f t="shared" si="125"/>
        <v>8.7218045112781948E-3</v>
      </c>
      <c r="BJ249" s="30">
        <f t="shared" si="126"/>
        <v>9.8796992481203008E-3</v>
      </c>
      <c r="BK249" s="30">
        <f t="shared" si="127"/>
        <v>9.0225563909774441E-3</v>
      </c>
      <c r="BL249" s="30">
        <f t="shared" si="128"/>
        <v>8.7819548872180454E-3</v>
      </c>
      <c r="BM249" s="30">
        <f t="shared" si="129"/>
        <v>1.0887218045112782E-2</v>
      </c>
      <c r="BN249" s="30">
        <f t="shared" si="130"/>
        <v>1.2601503759398495E-2</v>
      </c>
      <c r="BO249" s="30">
        <f t="shared" si="131"/>
        <v>1.2977443609022556E-2</v>
      </c>
      <c r="BP249" s="30">
        <f t="shared" si="132"/>
        <v>2.2150375939849625E-2</v>
      </c>
    </row>
    <row r="250" spans="1:68" ht="15" x14ac:dyDescent="0.25">
      <c r="A250" s="19" t="s">
        <v>100</v>
      </c>
      <c r="B250" s="27">
        <v>181</v>
      </c>
      <c r="C250" s="27">
        <v>277</v>
      </c>
      <c r="D250" s="27">
        <v>284</v>
      </c>
      <c r="E250" s="27">
        <v>234</v>
      </c>
      <c r="F250" s="27">
        <v>212</v>
      </c>
      <c r="G250" s="27">
        <v>213</v>
      </c>
      <c r="H250" s="27">
        <v>257</v>
      </c>
      <c r="I250" s="27">
        <v>306</v>
      </c>
      <c r="J250" s="27">
        <v>270</v>
      </c>
      <c r="K250" s="27">
        <v>354</v>
      </c>
      <c r="L250" s="27">
        <v>283</v>
      </c>
      <c r="M250" s="27">
        <v>312</v>
      </c>
      <c r="N250" s="27">
        <v>205</v>
      </c>
      <c r="O250" s="27">
        <v>157</v>
      </c>
      <c r="P250" s="27">
        <v>285</v>
      </c>
      <c r="Q250" s="27">
        <v>224</v>
      </c>
      <c r="R250" s="27">
        <v>313</v>
      </c>
      <c r="S250" s="27">
        <v>587</v>
      </c>
      <c r="T250" s="27">
        <v>524</v>
      </c>
      <c r="U250" s="27">
        <v>402</v>
      </c>
      <c r="V250" s="27">
        <v>299</v>
      </c>
      <c r="W250" s="27">
        <v>451</v>
      </c>
      <c r="X250" s="27">
        <v>295</v>
      </c>
      <c r="Y250" s="27"/>
      <c r="Z250" s="19" t="s">
        <v>100</v>
      </c>
      <c r="AA250" s="27" t="b">
        <f t="shared" si="139"/>
        <v>1</v>
      </c>
      <c r="AB250"/>
      <c r="AC250" s="19" t="s">
        <v>100</v>
      </c>
      <c r="AD250" s="27">
        <v>24200</v>
      </c>
      <c r="AE250" s="27">
        <v>29900</v>
      </c>
      <c r="AF250" s="32">
        <v>81.099999999999994</v>
      </c>
      <c r="AG250" s="32">
        <v>8.1</v>
      </c>
      <c r="AH250" s="27">
        <v>23600</v>
      </c>
      <c r="AI250" s="27">
        <v>32300</v>
      </c>
      <c r="AJ250" s="32">
        <v>73.3</v>
      </c>
      <c r="AK250" s="32">
        <v>8.4</v>
      </c>
      <c r="AL250" s="27">
        <v>26700</v>
      </c>
      <c r="AM250" s="27">
        <v>31200</v>
      </c>
      <c r="AN250" s="32">
        <v>85.7</v>
      </c>
      <c r="AO250" s="32">
        <v>7.1</v>
      </c>
      <c r="AP250"/>
      <c r="AQ250"/>
      <c r="AR250"/>
      <c r="AS250"/>
      <c r="AT250" s="30">
        <f t="shared" si="122"/>
        <v>7.6694915254237285E-3</v>
      </c>
      <c r="AU250" s="30">
        <f t="shared" si="123"/>
        <v>1.1737288135593221E-2</v>
      </c>
      <c r="AV250" s="30">
        <f t="shared" si="124"/>
        <v>1.2033898305084745E-2</v>
      </c>
      <c r="AW250" s="30">
        <f t="shared" si="133"/>
        <v>8.7640449438202254E-3</v>
      </c>
      <c r="AX250" s="30">
        <f t="shared" si="134"/>
        <v>7.9400749063670405E-3</v>
      </c>
      <c r="AY250" s="30">
        <f t="shared" si="135"/>
        <v>7.9775280898876401E-3</v>
      </c>
      <c r="AZ250" s="30">
        <f t="shared" si="136"/>
        <v>9.6254681647940082E-3</v>
      </c>
      <c r="BA250" s="30">
        <f t="shared" si="137"/>
        <v>1.1460674157303371E-2</v>
      </c>
      <c r="BB250" s="30">
        <f t="shared" si="138"/>
        <v>1.0112359550561797E-2</v>
      </c>
      <c r="BC250" s="30">
        <f t="shared" si="140"/>
        <v>1.3258426966292135E-2</v>
      </c>
      <c r="BD250" s="30">
        <f t="shared" si="141"/>
        <v>1.0599250936329588E-2</v>
      </c>
      <c r="BE250" s="30">
        <f t="shared" si="142"/>
        <v>1.1685393258426966E-2</v>
      </c>
      <c r="BF250" s="30">
        <f t="shared" si="143"/>
        <v>7.6779026217228463E-3</v>
      </c>
      <c r="BG250" s="30">
        <f t="shared" si="144"/>
        <v>5.8801498127340826E-3</v>
      </c>
      <c r="BH250" s="30">
        <f t="shared" si="145"/>
        <v>1.0674157303370787E-2</v>
      </c>
      <c r="BI250" s="30">
        <f t="shared" si="125"/>
        <v>7.1794871794871795E-3</v>
      </c>
      <c r="BJ250" s="30">
        <f t="shared" si="126"/>
        <v>1.0032051282051282E-2</v>
      </c>
      <c r="BK250" s="30">
        <f t="shared" si="127"/>
        <v>1.8814102564102562E-2</v>
      </c>
      <c r="BL250" s="30">
        <f t="shared" si="128"/>
        <v>1.6794871794871796E-2</v>
      </c>
      <c r="BM250" s="30">
        <f t="shared" si="129"/>
        <v>1.2884615384615385E-2</v>
      </c>
      <c r="BN250" s="30">
        <f t="shared" si="130"/>
        <v>9.5833333333333326E-3</v>
      </c>
      <c r="BO250" s="30">
        <f t="shared" si="131"/>
        <v>1.4455128205128205E-2</v>
      </c>
      <c r="BP250" s="30">
        <f t="shared" si="132"/>
        <v>9.4551282051282045E-3</v>
      </c>
    </row>
    <row r="251" spans="1:68" ht="15" x14ac:dyDescent="0.25">
      <c r="A251" s="19" t="s">
        <v>116</v>
      </c>
      <c r="B251" s="27">
        <v>429</v>
      </c>
      <c r="C251" s="27">
        <v>871</v>
      </c>
      <c r="D251" s="27">
        <v>758</v>
      </c>
      <c r="E251" s="27">
        <v>998</v>
      </c>
      <c r="F251" s="27">
        <v>634</v>
      </c>
      <c r="G251" s="27">
        <v>915</v>
      </c>
      <c r="H251" s="27">
        <v>954</v>
      </c>
      <c r="I251" s="27">
        <v>1458</v>
      </c>
      <c r="J251" s="27">
        <v>1196</v>
      </c>
      <c r="K251" s="27">
        <v>882</v>
      </c>
      <c r="L251" s="27">
        <v>1337</v>
      </c>
      <c r="M251" s="27">
        <v>929</v>
      </c>
      <c r="N251" s="27">
        <v>726</v>
      </c>
      <c r="O251" s="27">
        <v>966</v>
      </c>
      <c r="P251" s="27">
        <v>700</v>
      </c>
      <c r="Q251" s="27">
        <v>931</v>
      </c>
      <c r="R251" s="27">
        <v>963</v>
      </c>
      <c r="S251" s="27">
        <v>1048</v>
      </c>
      <c r="T251" s="27">
        <v>1232</v>
      </c>
      <c r="U251" s="27">
        <v>1349</v>
      </c>
      <c r="V251" s="27">
        <v>1442</v>
      </c>
      <c r="W251" s="27">
        <v>1990</v>
      </c>
      <c r="X251" s="27">
        <v>1265</v>
      </c>
      <c r="Y251" s="27"/>
      <c r="Z251" s="19" t="s">
        <v>116</v>
      </c>
      <c r="AA251" s="27" t="b">
        <f t="shared" si="139"/>
        <v>1</v>
      </c>
      <c r="AB251"/>
      <c r="AC251" s="19" t="s">
        <v>116</v>
      </c>
      <c r="AD251" s="27">
        <v>48800</v>
      </c>
      <c r="AE251" s="27">
        <v>58200</v>
      </c>
      <c r="AF251" s="32">
        <v>83.9</v>
      </c>
      <c r="AG251" s="32">
        <v>5</v>
      </c>
      <c r="AH251" s="27">
        <v>46600</v>
      </c>
      <c r="AI251" s="27">
        <v>56700</v>
      </c>
      <c r="AJ251" s="32">
        <v>82.1</v>
      </c>
      <c r="AK251" s="32">
        <v>5.7</v>
      </c>
      <c r="AL251" s="27">
        <v>46000</v>
      </c>
      <c r="AM251" s="27">
        <v>56900</v>
      </c>
      <c r="AN251" s="32">
        <v>80.900000000000006</v>
      </c>
      <c r="AO251" s="32">
        <v>5.9</v>
      </c>
      <c r="AP251"/>
      <c r="AQ251"/>
      <c r="AR251"/>
      <c r="AS251"/>
      <c r="AT251" s="30">
        <f t="shared" si="122"/>
        <v>9.2060085836909878E-3</v>
      </c>
      <c r="AU251" s="30">
        <f t="shared" si="123"/>
        <v>1.8690987124463519E-2</v>
      </c>
      <c r="AV251" s="30">
        <f t="shared" si="124"/>
        <v>1.6266094420600858E-2</v>
      </c>
      <c r="AW251" s="30">
        <f t="shared" ref="AW251:AW282" si="146">E251/$AL251</f>
        <v>2.1695652173913043E-2</v>
      </c>
      <c r="AX251" s="30">
        <f t="shared" ref="AX251:AX282" si="147">F251/$AL251</f>
        <v>1.3782608695652175E-2</v>
      </c>
      <c r="AY251" s="30">
        <f t="shared" ref="AY251:AY282" si="148">G251/$AL251</f>
        <v>1.9891304347826086E-2</v>
      </c>
      <c r="AZ251" s="30">
        <f t="shared" ref="AZ251:AZ282" si="149">H251/$AL251</f>
        <v>2.0739130434782607E-2</v>
      </c>
      <c r="BA251" s="30">
        <f t="shared" ref="BA251:BA282" si="150">I251/$AL251</f>
        <v>3.1695652173913041E-2</v>
      </c>
      <c r="BB251" s="30">
        <f t="shared" ref="BB251:BB282" si="151">J251/$AL251</f>
        <v>2.5999999999999999E-2</v>
      </c>
      <c r="BC251" s="30">
        <f t="shared" si="140"/>
        <v>1.917391304347826E-2</v>
      </c>
      <c r="BD251" s="30">
        <f t="shared" si="141"/>
        <v>2.9065217391304347E-2</v>
      </c>
      <c r="BE251" s="30">
        <f t="shared" si="142"/>
        <v>2.0195652173913045E-2</v>
      </c>
      <c r="BF251" s="30">
        <f t="shared" si="143"/>
        <v>1.5782608695652175E-2</v>
      </c>
      <c r="BG251" s="30">
        <f t="shared" si="144"/>
        <v>2.1000000000000001E-2</v>
      </c>
      <c r="BH251" s="30">
        <f t="shared" si="145"/>
        <v>1.5217391304347827E-2</v>
      </c>
      <c r="BI251" s="30">
        <f t="shared" si="125"/>
        <v>1.6362038664323373E-2</v>
      </c>
      <c r="BJ251" s="30">
        <f t="shared" si="126"/>
        <v>1.6924428822495605E-2</v>
      </c>
      <c r="BK251" s="30">
        <f t="shared" si="127"/>
        <v>1.8418277680140597E-2</v>
      </c>
      <c r="BL251" s="30">
        <f t="shared" si="128"/>
        <v>2.1652021089630932E-2</v>
      </c>
      <c r="BM251" s="30">
        <f t="shared" si="129"/>
        <v>2.3708260105448156E-2</v>
      </c>
      <c r="BN251" s="30">
        <f t="shared" si="130"/>
        <v>2.5342706502636203E-2</v>
      </c>
      <c r="BO251" s="30">
        <f t="shared" si="131"/>
        <v>3.497363796133568E-2</v>
      </c>
      <c r="BP251" s="30">
        <f t="shared" si="132"/>
        <v>2.2231985940246047E-2</v>
      </c>
    </row>
    <row r="252" spans="1:68" ht="15" x14ac:dyDescent="0.25">
      <c r="A252" s="19" t="s">
        <v>120</v>
      </c>
      <c r="B252" s="27">
        <v>77</v>
      </c>
      <c r="C252" s="27">
        <v>152</v>
      </c>
      <c r="D252" s="27">
        <v>177</v>
      </c>
      <c r="E252" s="27">
        <v>149</v>
      </c>
      <c r="F252" s="27">
        <v>115</v>
      </c>
      <c r="G252" s="27">
        <v>157</v>
      </c>
      <c r="H252" s="27">
        <v>229</v>
      </c>
      <c r="I252" s="27">
        <v>170</v>
      </c>
      <c r="J252" s="27">
        <v>199</v>
      </c>
      <c r="K252" s="27">
        <v>249</v>
      </c>
      <c r="L252" s="27">
        <v>181</v>
      </c>
      <c r="M252" s="27">
        <v>102</v>
      </c>
      <c r="N252" s="27">
        <v>92</v>
      </c>
      <c r="O252" s="27">
        <v>252</v>
      </c>
      <c r="P252" s="27">
        <v>240</v>
      </c>
      <c r="Q252" s="27">
        <v>155</v>
      </c>
      <c r="R252" s="27">
        <v>304</v>
      </c>
      <c r="S252" s="27">
        <v>213</v>
      </c>
      <c r="T252" s="27">
        <v>218</v>
      </c>
      <c r="U252" s="27">
        <v>190</v>
      </c>
      <c r="V252" s="27">
        <v>187</v>
      </c>
      <c r="W252" s="27">
        <v>287</v>
      </c>
      <c r="X252" s="27">
        <v>212</v>
      </c>
      <c r="Y252" s="27"/>
      <c r="Z252" s="19" t="s">
        <v>120</v>
      </c>
      <c r="AA252" s="27" t="b">
        <f t="shared" si="139"/>
        <v>1</v>
      </c>
      <c r="AB252"/>
      <c r="AC252" s="19" t="s">
        <v>120</v>
      </c>
      <c r="AD252" s="27">
        <v>27900</v>
      </c>
      <c r="AE252" s="27">
        <v>36700</v>
      </c>
      <c r="AF252" s="32">
        <v>76.099999999999994</v>
      </c>
      <c r="AG252" s="32">
        <v>7.7</v>
      </c>
      <c r="AH252" s="27">
        <v>29100</v>
      </c>
      <c r="AI252" s="27">
        <v>37100</v>
      </c>
      <c r="AJ252" s="32">
        <v>78.400000000000006</v>
      </c>
      <c r="AK252" s="32">
        <v>8.1999999999999993</v>
      </c>
      <c r="AL252" s="27">
        <v>31300</v>
      </c>
      <c r="AM252" s="27">
        <v>38100</v>
      </c>
      <c r="AN252" s="32">
        <v>82.2</v>
      </c>
      <c r="AO252" s="32">
        <v>7.6</v>
      </c>
      <c r="AP252"/>
      <c r="AQ252"/>
      <c r="AR252"/>
      <c r="AS252"/>
      <c r="AT252" s="30">
        <f t="shared" si="122"/>
        <v>2.6460481099656358E-3</v>
      </c>
      <c r="AU252" s="30">
        <f t="shared" si="123"/>
        <v>5.2233676975945017E-3</v>
      </c>
      <c r="AV252" s="30">
        <f t="shared" si="124"/>
        <v>6.0824742268041241E-3</v>
      </c>
      <c r="AW252" s="30">
        <f t="shared" si="146"/>
        <v>4.7603833865814699E-3</v>
      </c>
      <c r="AX252" s="30">
        <f t="shared" si="147"/>
        <v>3.6741214057507987E-3</v>
      </c>
      <c r="AY252" s="30">
        <f t="shared" si="148"/>
        <v>5.0159744408945686E-3</v>
      </c>
      <c r="AZ252" s="30">
        <f t="shared" si="149"/>
        <v>7.3162939297124604E-3</v>
      </c>
      <c r="BA252" s="30">
        <f t="shared" si="150"/>
        <v>5.4313099041533542E-3</v>
      </c>
      <c r="BB252" s="30">
        <f t="shared" si="151"/>
        <v>6.3578274760383389E-3</v>
      </c>
      <c r="BC252" s="30">
        <f t="shared" si="140"/>
        <v>7.9552715654952078E-3</v>
      </c>
      <c r="BD252" s="30">
        <f t="shared" si="141"/>
        <v>5.7827476038338661E-3</v>
      </c>
      <c r="BE252" s="30">
        <f t="shared" si="142"/>
        <v>3.258785942492013E-3</v>
      </c>
      <c r="BF252" s="30">
        <f t="shared" si="143"/>
        <v>2.9392971246006388E-3</v>
      </c>
      <c r="BG252" s="30">
        <f t="shared" si="144"/>
        <v>8.0511182108626202E-3</v>
      </c>
      <c r="BH252" s="30">
        <f t="shared" si="145"/>
        <v>7.6677316293929714E-3</v>
      </c>
      <c r="BI252" s="30">
        <f t="shared" si="125"/>
        <v>4.0682414698162729E-3</v>
      </c>
      <c r="BJ252" s="30">
        <f t="shared" si="126"/>
        <v>7.9790026246719156E-3</v>
      </c>
      <c r="BK252" s="30">
        <f t="shared" si="127"/>
        <v>5.5905511811023623E-3</v>
      </c>
      <c r="BL252" s="30">
        <f t="shared" si="128"/>
        <v>5.7217847769028872E-3</v>
      </c>
      <c r="BM252" s="30">
        <f t="shared" si="129"/>
        <v>4.9868766404199474E-3</v>
      </c>
      <c r="BN252" s="30">
        <f t="shared" si="130"/>
        <v>4.9081364829396323E-3</v>
      </c>
      <c r="BO252" s="30">
        <f t="shared" si="131"/>
        <v>7.532808398950131E-3</v>
      </c>
      <c r="BP252" s="30">
        <f t="shared" si="132"/>
        <v>5.564304461942257E-3</v>
      </c>
    </row>
    <row r="253" spans="1:68" ht="15" x14ac:dyDescent="0.25">
      <c r="A253" s="19" t="s">
        <v>15</v>
      </c>
      <c r="B253" s="27">
        <v>571</v>
      </c>
      <c r="C253" s="27">
        <v>399</v>
      </c>
      <c r="D253" s="27">
        <v>312</v>
      </c>
      <c r="E253" s="27">
        <v>334</v>
      </c>
      <c r="F253" s="27">
        <v>327</v>
      </c>
      <c r="G253" s="27">
        <v>234</v>
      </c>
      <c r="H253" s="27">
        <v>329</v>
      </c>
      <c r="I253" s="27">
        <v>210</v>
      </c>
      <c r="J253" s="27">
        <v>297</v>
      </c>
      <c r="K253" s="27">
        <v>353</v>
      </c>
      <c r="L253" s="27">
        <v>333</v>
      </c>
      <c r="M253" s="27">
        <v>343</v>
      </c>
      <c r="N253" s="27">
        <v>275</v>
      </c>
      <c r="O253" s="27">
        <v>242</v>
      </c>
      <c r="P253" s="27">
        <v>442</v>
      </c>
      <c r="Q253" s="27">
        <v>826</v>
      </c>
      <c r="R253" s="27">
        <v>520</v>
      </c>
      <c r="S253" s="27">
        <v>300</v>
      </c>
      <c r="T253" s="27">
        <v>465</v>
      </c>
      <c r="U253" s="27">
        <v>607</v>
      </c>
      <c r="V253" s="27">
        <v>511</v>
      </c>
      <c r="W253" s="27">
        <v>405</v>
      </c>
      <c r="X253" s="27">
        <v>397</v>
      </c>
      <c r="Y253" s="27"/>
      <c r="Z253" s="19" t="s">
        <v>15</v>
      </c>
      <c r="AA253" s="27" t="b">
        <f t="shared" si="139"/>
        <v>1</v>
      </c>
      <c r="AB253"/>
      <c r="AC253" s="19" t="s">
        <v>15</v>
      </c>
      <c r="AD253" s="27">
        <v>28000</v>
      </c>
      <c r="AE253" s="27">
        <v>34600</v>
      </c>
      <c r="AF253" s="32">
        <v>80.900000000000006</v>
      </c>
      <c r="AG253" s="32">
        <v>7</v>
      </c>
      <c r="AH253" s="27">
        <v>26900</v>
      </c>
      <c r="AI253" s="27">
        <v>37200</v>
      </c>
      <c r="AJ253" s="32">
        <v>72.2</v>
      </c>
      <c r="AK253" s="32">
        <v>8.1999999999999993</v>
      </c>
      <c r="AL253" s="27">
        <v>25200</v>
      </c>
      <c r="AM253" s="27">
        <v>36400</v>
      </c>
      <c r="AN253" s="32">
        <v>69.3</v>
      </c>
      <c r="AO253" s="32">
        <v>8.5</v>
      </c>
      <c r="AP253"/>
      <c r="AQ253"/>
      <c r="AR253"/>
      <c r="AS253"/>
      <c r="AT253" s="30">
        <f t="shared" si="122"/>
        <v>2.1226765799256506E-2</v>
      </c>
      <c r="AU253" s="30">
        <f t="shared" si="123"/>
        <v>1.4832713754646841E-2</v>
      </c>
      <c r="AV253" s="30">
        <f t="shared" si="124"/>
        <v>1.1598513011152417E-2</v>
      </c>
      <c r="AW253" s="30">
        <f t="shared" si="146"/>
        <v>1.3253968253968254E-2</v>
      </c>
      <c r="AX253" s="30">
        <f t="shared" si="147"/>
        <v>1.2976190476190476E-2</v>
      </c>
      <c r="AY253" s="30">
        <f t="shared" si="148"/>
        <v>9.285714285714286E-3</v>
      </c>
      <c r="AZ253" s="30">
        <f t="shared" si="149"/>
        <v>1.3055555555555556E-2</v>
      </c>
      <c r="BA253" s="30">
        <f t="shared" si="150"/>
        <v>8.3333333333333332E-3</v>
      </c>
      <c r="BB253" s="30">
        <f t="shared" si="151"/>
        <v>1.1785714285714287E-2</v>
      </c>
      <c r="BC253" s="30">
        <f t="shared" si="140"/>
        <v>1.4007936507936507E-2</v>
      </c>
      <c r="BD253" s="30">
        <f t="shared" si="141"/>
        <v>1.3214285714285715E-2</v>
      </c>
      <c r="BE253" s="30">
        <f t="shared" si="142"/>
        <v>1.361111111111111E-2</v>
      </c>
      <c r="BF253" s="30">
        <f t="shared" si="143"/>
        <v>1.0912698412698412E-2</v>
      </c>
      <c r="BG253" s="30">
        <f t="shared" si="144"/>
        <v>9.6031746031746031E-3</v>
      </c>
      <c r="BH253" s="30">
        <f t="shared" si="145"/>
        <v>1.7539682539682539E-2</v>
      </c>
      <c r="BI253" s="30">
        <f t="shared" si="125"/>
        <v>2.2692307692307692E-2</v>
      </c>
      <c r="BJ253" s="30">
        <f t="shared" si="126"/>
        <v>1.4285714285714285E-2</v>
      </c>
      <c r="BK253" s="30">
        <f t="shared" si="127"/>
        <v>8.241758241758242E-3</v>
      </c>
      <c r="BL253" s="30">
        <f t="shared" si="128"/>
        <v>1.2774725274725274E-2</v>
      </c>
      <c r="BM253" s="30">
        <f t="shared" si="129"/>
        <v>1.6675824175824177E-2</v>
      </c>
      <c r="BN253" s="30">
        <f t="shared" si="130"/>
        <v>1.4038461538461538E-2</v>
      </c>
      <c r="BO253" s="30">
        <f t="shared" si="131"/>
        <v>1.1126373626373627E-2</v>
      </c>
      <c r="BP253" s="30">
        <f t="shared" si="132"/>
        <v>1.0906593406593407E-2</v>
      </c>
    </row>
    <row r="254" spans="1:68" ht="15" x14ac:dyDescent="0.25">
      <c r="A254" s="19" t="s">
        <v>54</v>
      </c>
      <c r="B254" s="27">
        <v>211</v>
      </c>
      <c r="C254" s="27">
        <v>611</v>
      </c>
      <c r="D254" s="27">
        <v>648</v>
      </c>
      <c r="E254" s="27">
        <v>683</v>
      </c>
      <c r="F254" s="27">
        <v>535</v>
      </c>
      <c r="G254" s="27">
        <v>512</v>
      </c>
      <c r="H254" s="27">
        <v>660</v>
      </c>
      <c r="I254" s="27">
        <v>433</v>
      </c>
      <c r="J254" s="27">
        <v>645</v>
      </c>
      <c r="K254" s="27">
        <v>484</v>
      </c>
      <c r="L254" s="27">
        <v>408</v>
      </c>
      <c r="M254" s="27">
        <v>460</v>
      </c>
      <c r="N254" s="27">
        <v>258</v>
      </c>
      <c r="O254" s="27">
        <v>646</v>
      </c>
      <c r="P254" s="27">
        <v>676</v>
      </c>
      <c r="Q254" s="27">
        <v>805</v>
      </c>
      <c r="R254" s="27">
        <v>1213</v>
      </c>
      <c r="S254" s="27">
        <v>595</v>
      </c>
      <c r="T254" s="27">
        <v>758</v>
      </c>
      <c r="U254" s="27">
        <v>788</v>
      </c>
      <c r="V254" s="27">
        <v>1187</v>
      </c>
      <c r="W254" s="27">
        <v>1132</v>
      </c>
      <c r="X254" s="27">
        <v>640</v>
      </c>
      <c r="Y254" s="27"/>
      <c r="Z254" s="19" t="s">
        <v>54</v>
      </c>
      <c r="AA254" s="27" t="b">
        <f t="shared" si="139"/>
        <v>1</v>
      </c>
      <c r="AB254"/>
      <c r="AC254" s="19" t="s">
        <v>54</v>
      </c>
      <c r="AD254" s="27">
        <v>59000</v>
      </c>
      <c r="AE254" s="27">
        <v>83400</v>
      </c>
      <c r="AF254" s="32">
        <v>70.8</v>
      </c>
      <c r="AG254" s="32">
        <v>5.9</v>
      </c>
      <c r="AH254" s="27">
        <v>64900</v>
      </c>
      <c r="AI254" s="27">
        <v>82400</v>
      </c>
      <c r="AJ254" s="32">
        <v>78.7</v>
      </c>
      <c r="AK254" s="32">
        <v>5.6</v>
      </c>
      <c r="AL254" s="27">
        <v>62900</v>
      </c>
      <c r="AM254" s="27">
        <v>80300</v>
      </c>
      <c r="AN254" s="32">
        <v>78.3</v>
      </c>
      <c r="AO254" s="32">
        <v>6</v>
      </c>
      <c r="AP254"/>
      <c r="AQ254"/>
      <c r="AR254"/>
      <c r="AS254"/>
      <c r="AT254" s="30">
        <f t="shared" si="122"/>
        <v>3.25115562403698E-3</v>
      </c>
      <c r="AU254" s="30">
        <f t="shared" si="123"/>
        <v>9.4144838212634821E-3</v>
      </c>
      <c r="AV254" s="30">
        <f t="shared" si="124"/>
        <v>9.9845916795069344E-3</v>
      </c>
      <c r="AW254" s="30">
        <f t="shared" si="146"/>
        <v>1.0858505564387918E-2</v>
      </c>
      <c r="AX254" s="30">
        <f t="shared" si="147"/>
        <v>8.5055643879173286E-3</v>
      </c>
      <c r="AY254" s="30">
        <f t="shared" si="148"/>
        <v>8.1399046104928454E-3</v>
      </c>
      <c r="AZ254" s="30">
        <f t="shared" si="149"/>
        <v>1.0492845786963434E-2</v>
      </c>
      <c r="BA254" s="30">
        <f t="shared" si="150"/>
        <v>6.8839427662957071E-3</v>
      </c>
      <c r="BB254" s="30">
        <f t="shared" si="151"/>
        <v>1.0254372019077902E-2</v>
      </c>
      <c r="BC254" s="30">
        <f t="shared" si="140"/>
        <v>7.6947535771065183E-3</v>
      </c>
      <c r="BD254" s="30">
        <f t="shared" si="141"/>
        <v>6.4864864864864862E-3</v>
      </c>
      <c r="BE254" s="30">
        <f t="shared" si="142"/>
        <v>7.3131955484896658E-3</v>
      </c>
      <c r="BF254" s="30">
        <f t="shared" si="143"/>
        <v>4.1017488076311604E-3</v>
      </c>
      <c r="BG254" s="30">
        <f t="shared" si="144"/>
        <v>1.0270270270270269E-2</v>
      </c>
      <c r="BH254" s="30">
        <f t="shared" si="145"/>
        <v>1.0747217806041336E-2</v>
      </c>
      <c r="BI254" s="30">
        <f t="shared" si="125"/>
        <v>1.0024906600249066E-2</v>
      </c>
      <c r="BJ254" s="30">
        <f t="shared" si="126"/>
        <v>1.5105853051058531E-2</v>
      </c>
      <c r="BK254" s="30">
        <f t="shared" si="127"/>
        <v>7.4097135740971353E-3</v>
      </c>
      <c r="BL254" s="30">
        <f t="shared" si="128"/>
        <v>9.4396014943960143E-3</v>
      </c>
      <c r="BM254" s="30">
        <f t="shared" si="129"/>
        <v>9.8132004981320055E-3</v>
      </c>
      <c r="BN254" s="30">
        <f t="shared" si="130"/>
        <v>1.4782067247820673E-2</v>
      </c>
      <c r="BO254" s="30">
        <f t="shared" si="131"/>
        <v>1.4097135740971357E-2</v>
      </c>
      <c r="BP254" s="30">
        <f t="shared" si="132"/>
        <v>7.9701120797011204E-3</v>
      </c>
    </row>
    <row r="255" spans="1:68" ht="15" x14ac:dyDescent="0.25">
      <c r="A255" s="19" t="s">
        <v>95</v>
      </c>
      <c r="B255" s="27">
        <v>420</v>
      </c>
      <c r="C255" s="27">
        <v>746</v>
      </c>
      <c r="D255" s="27">
        <v>706</v>
      </c>
      <c r="E255" s="27">
        <v>698</v>
      </c>
      <c r="F255" s="27">
        <v>676</v>
      </c>
      <c r="G255" s="27">
        <v>953</v>
      </c>
      <c r="H255" s="27">
        <v>929</v>
      </c>
      <c r="I255" s="27">
        <v>893</v>
      </c>
      <c r="J255" s="27">
        <v>910</v>
      </c>
      <c r="K255" s="27">
        <v>1180</v>
      </c>
      <c r="L255" s="27">
        <v>871</v>
      </c>
      <c r="M255" s="27">
        <v>711</v>
      </c>
      <c r="N255" s="27">
        <v>602</v>
      </c>
      <c r="O255" s="27">
        <v>774</v>
      </c>
      <c r="P255" s="27">
        <v>1185</v>
      </c>
      <c r="Q255" s="27">
        <v>1532</v>
      </c>
      <c r="R255" s="27">
        <v>1665</v>
      </c>
      <c r="S255" s="27">
        <v>1464</v>
      </c>
      <c r="T255" s="27">
        <v>1164</v>
      </c>
      <c r="U255" s="27">
        <v>1405</v>
      </c>
      <c r="V255" s="27">
        <v>1187</v>
      </c>
      <c r="W255" s="27">
        <v>958</v>
      </c>
      <c r="X255" s="27">
        <v>823</v>
      </c>
      <c r="Y255" s="27"/>
      <c r="Z255" s="19" t="s">
        <v>95</v>
      </c>
      <c r="AA255" s="27" t="b">
        <f t="shared" si="139"/>
        <v>1</v>
      </c>
      <c r="AB255"/>
      <c r="AC255" s="19" t="s">
        <v>95</v>
      </c>
      <c r="AD255" s="27">
        <v>46400</v>
      </c>
      <c r="AE255" s="27">
        <v>60200</v>
      </c>
      <c r="AF255" s="32">
        <v>77.099999999999994</v>
      </c>
      <c r="AG255" s="32">
        <v>5.9</v>
      </c>
      <c r="AH255" s="27">
        <v>50800</v>
      </c>
      <c r="AI255" s="27">
        <v>60000</v>
      </c>
      <c r="AJ255" s="32">
        <v>84.7</v>
      </c>
      <c r="AK255" s="32">
        <v>5.8</v>
      </c>
      <c r="AL255" s="27">
        <v>43600</v>
      </c>
      <c r="AM255" s="27">
        <v>59200</v>
      </c>
      <c r="AN255" s="32">
        <v>73.599999999999994</v>
      </c>
      <c r="AO255" s="32">
        <v>6.5</v>
      </c>
      <c r="AP255"/>
      <c r="AQ255"/>
      <c r="AR255"/>
      <c r="AS255"/>
      <c r="AT255" s="30">
        <f t="shared" si="122"/>
        <v>8.2677165354330708E-3</v>
      </c>
      <c r="AU255" s="30">
        <f t="shared" si="123"/>
        <v>1.4685039370078741E-2</v>
      </c>
      <c r="AV255" s="30">
        <f t="shared" si="124"/>
        <v>1.3897637795275591E-2</v>
      </c>
      <c r="AW255" s="30">
        <f t="shared" si="146"/>
        <v>1.6009174311926607E-2</v>
      </c>
      <c r="AX255" s="30">
        <f t="shared" si="147"/>
        <v>1.5504587155963303E-2</v>
      </c>
      <c r="AY255" s="30">
        <f t="shared" si="148"/>
        <v>2.1857798165137613E-2</v>
      </c>
      <c r="AZ255" s="30">
        <f t="shared" si="149"/>
        <v>2.1307339449541284E-2</v>
      </c>
      <c r="BA255" s="30">
        <f t="shared" si="150"/>
        <v>2.0481651376146787E-2</v>
      </c>
      <c r="BB255" s="30">
        <f t="shared" si="151"/>
        <v>2.0871559633027524E-2</v>
      </c>
      <c r="BC255" s="30">
        <f t="shared" si="140"/>
        <v>2.706422018348624E-2</v>
      </c>
      <c r="BD255" s="30">
        <f t="shared" si="141"/>
        <v>1.9977064220183485E-2</v>
      </c>
      <c r="BE255" s="30">
        <f t="shared" si="142"/>
        <v>1.6307339449541283E-2</v>
      </c>
      <c r="BF255" s="30">
        <f t="shared" si="143"/>
        <v>1.3807339449541284E-2</v>
      </c>
      <c r="BG255" s="30">
        <f t="shared" si="144"/>
        <v>1.7752293577981651E-2</v>
      </c>
      <c r="BH255" s="30">
        <f t="shared" si="145"/>
        <v>2.7178899082568809E-2</v>
      </c>
      <c r="BI255" s="30">
        <f t="shared" si="125"/>
        <v>2.5878378378378378E-2</v>
      </c>
      <c r="BJ255" s="30">
        <f t="shared" si="126"/>
        <v>2.8125000000000001E-2</v>
      </c>
      <c r="BK255" s="30">
        <f t="shared" si="127"/>
        <v>2.472972972972973E-2</v>
      </c>
      <c r="BL255" s="30">
        <f t="shared" si="128"/>
        <v>1.9662162162162163E-2</v>
      </c>
      <c r="BM255" s="30">
        <f t="shared" si="129"/>
        <v>2.3733108108108109E-2</v>
      </c>
      <c r="BN255" s="30">
        <f t="shared" si="130"/>
        <v>2.0050675675675676E-2</v>
      </c>
      <c r="BO255" s="30">
        <f t="shared" si="131"/>
        <v>1.6182432432432434E-2</v>
      </c>
      <c r="BP255" s="30">
        <f t="shared" si="132"/>
        <v>1.3902027027027027E-2</v>
      </c>
    </row>
    <row r="256" spans="1:68" ht="15" x14ac:dyDescent="0.25">
      <c r="A256" s="19" t="s">
        <v>113</v>
      </c>
      <c r="B256" s="27">
        <v>378</v>
      </c>
      <c r="C256" s="27">
        <v>570</v>
      </c>
      <c r="D256" s="27">
        <v>535</v>
      </c>
      <c r="E256" s="27">
        <v>573</v>
      </c>
      <c r="F256" s="27">
        <v>697</v>
      </c>
      <c r="G256" s="27">
        <v>612</v>
      </c>
      <c r="H256" s="27">
        <v>689</v>
      </c>
      <c r="I256" s="27">
        <v>452</v>
      </c>
      <c r="J256" s="27">
        <v>597</v>
      </c>
      <c r="K256" s="27">
        <v>526</v>
      </c>
      <c r="L256" s="27">
        <v>605</v>
      </c>
      <c r="M256" s="27">
        <v>498</v>
      </c>
      <c r="N256" s="27">
        <v>729</v>
      </c>
      <c r="O256" s="27">
        <v>560</v>
      </c>
      <c r="P256" s="27">
        <v>566</v>
      </c>
      <c r="Q256" s="27">
        <v>717</v>
      </c>
      <c r="R256" s="27">
        <v>699</v>
      </c>
      <c r="S256" s="27">
        <v>643</v>
      </c>
      <c r="T256" s="27">
        <v>714</v>
      </c>
      <c r="U256" s="27">
        <v>632</v>
      </c>
      <c r="V256" s="27">
        <v>743</v>
      </c>
      <c r="W256" s="27">
        <v>977</v>
      </c>
      <c r="X256" s="27">
        <v>762</v>
      </c>
      <c r="Y256" s="27"/>
      <c r="Z256" s="19" t="s">
        <v>113</v>
      </c>
      <c r="AA256" s="27" t="b">
        <f t="shared" si="139"/>
        <v>1</v>
      </c>
      <c r="AB256"/>
      <c r="AC256" s="19" t="s">
        <v>113</v>
      </c>
      <c r="AD256" s="27">
        <v>50000</v>
      </c>
      <c r="AE256" s="27">
        <v>63100</v>
      </c>
      <c r="AF256" s="32">
        <v>79.3</v>
      </c>
      <c r="AG256" s="32">
        <v>5.5</v>
      </c>
      <c r="AH256" s="27">
        <v>49900</v>
      </c>
      <c r="AI256" s="27">
        <v>63500</v>
      </c>
      <c r="AJ256" s="32">
        <v>78.5</v>
      </c>
      <c r="AK256" s="32">
        <v>5.7</v>
      </c>
      <c r="AL256" s="27">
        <v>50300</v>
      </c>
      <c r="AM256" s="27">
        <v>65100</v>
      </c>
      <c r="AN256" s="32">
        <v>77.2</v>
      </c>
      <c r="AO256" s="32">
        <v>6.1</v>
      </c>
      <c r="AP256"/>
      <c r="AQ256"/>
      <c r="AR256"/>
      <c r="AS256"/>
      <c r="AT256" s="30">
        <f t="shared" si="122"/>
        <v>7.575150300601202E-3</v>
      </c>
      <c r="AU256" s="30">
        <f t="shared" si="123"/>
        <v>1.1422845691382766E-2</v>
      </c>
      <c r="AV256" s="30">
        <f t="shared" si="124"/>
        <v>1.0721442885771542E-2</v>
      </c>
      <c r="AW256" s="30">
        <f t="shared" si="146"/>
        <v>1.1391650099403579E-2</v>
      </c>
      <c r="AX256" s="30">
        <f t="shared" si="147"/>
        <v>1.385685884691849E-2</v>
      </c>
      <c r="AY256" s="30">
        <f t="shared" si="148"/>
        <v>1.2166998011928429E-2</v>
      </c>
      <c r="AZ256" s="30">
        <f t="shared" si="149"/>
        <v>1.3697813121272365E-2</v>
      </c>
      <c r="BA256" s="30">
        <f t="shared" si="150"/>
        <v>8.9860834990059639E-3</v>
      </c>
      <c r="BB256" s="30">
        <f t="shared" si="151"/>
        <v>1.1868787276341948E-2</v>
      </c>
      <c r="BC256" s="30">
        <f t="shared" si="140"/>
        <v>1.0457256461232604E-2</v>
      </c>
      <c r="BD256" s="30">
        <f t="shared" si="141"/>
        <v>1.2027833001988071E-2</v>
      </c>
      <c r="BE256" s="30">
        <f t="shared" si="142"/>
        <v>9.9005964214711733E-3</v>
      </c>
      <c r="BF256" s="30">
        <f t="shared" si="143"/>
        <v>1.4493041749502982E-2</v>
      </c>
      <c r="BG256" s="30">
        <f t="shared" si="144"/>
        <v>1.1133200795228629E-2</v>
      </c>
      <c r="BH256" s="30">
        <f t="shared" si="145"/>
        <v>1.1252485089463221E-2</v>
      </c>
      <c r="BI256" s="30">
        <f t="shared" si="125"/>
        <v>1.1013824884792627E-2</v>
      </c>
      <c r="BJ256" s="30">
        <f t="shared" si="126"/>
        <v>1.0737327188940092E-2</v>
      </c>
      <c r="BK256" s="30">
        <f t="shared" si="127"/>
        <v>9.8771121351766515E-3</v>
      </c>
      <c r="BL256" s="30">
        <f t="shared" si="128"/>
        <v>1.0967741935483871E-2</v>
      </c>
      <c r="BM256" s="30">
        <f t="shared" si="129"/>
        <v>9.7081413210445468E-3</v>
      </c>
      <c r="BN256" s="30">
        <f t="shared" si="130"/>
        <v>1.1413210445468509E-2</v>
      </c>
      <c r="BO256" s="30">
        <f t="shared" si="131"/>
        <v>1.500768049155146E-2</v>
      </c>
      <c r="BP256" s="30">
        <f t="shared" si="132"/>
        <v>1.1705069124423963E-2</v>
      </c>
    </row>
    <row r="257" spans="1:68" ht="15" x14ac:dyDescent="0.25">
      <c r="A257" s="19" t="s">
        <v>146</v>
      </c>
      <c r="B257" s="27">
        <v>348</v>
      </c>
      <c r="C257" s="27">
        <v>385</v>
      </c>
      <c r="D257" s="27">
        <v>369</v>
      </c>
      <c r="E257" s="27">
        <v>345</v>
      </c>
      <c r="F257" s="27">
        <v>456</v>
      </c>
      <c r="G257" s="27">
        <v>359</v>
      </c>
      <c r="H257" s="27">
        <v>386</v>
      </c>
      <c r="I257" s="27">
        <v>434</v>
      </c>
      <c r="J257" s="27">
        <v>425</v>
      </c>
      <c r="K257" s="27">
        <v>650</v>
      </c>
      <c r="L257" s="27">
        <v>602</v>
      </c>
      <c r="M257" s="27">
        <v>528</v>
      </c>
      <c r="N257" s="27">
        <v>309</v>
      </c>
      <c r="O257" s="27">
        <v>564</v>
      </c>
      <c r="P257" s="27">
        <v>1070</v>
      </c>
      <c r="Q257" s="27">
        <v>637</v>
      </c>
      <c r="R257" s="27">
        <v>448</v>
      </c>
      <c r="S257" s="27">
        <v>518</v>
      </c>
      <c r="T257" s="27">
        <v>361</v>
      </c>
      <c r="U257" s="27">
        <v>531</v>
      </c>
      <c r="V257" s="27">
        <v>852</v>
      </c>
      <c r="W257" s="27">
        <v>605</v>
      </c>
      <c r="X257" s="27">
        <v>660</v>
      </c>
      <c r="Y257" s="27"/>
      <c r="Z257" s="19" t="s">
        <v>146</v>
      </c>
      <c r="AA257" s="27" t="b">
        <f t="shared" si="139"/>
        <v>1</v>
      </c>
      <c r="AB257"/>
      <c r="AC257" s="19" t="s">
        <v>146</v>
      </c>
      <c r="AD257" s="27">
        <v>40000</v>
      </c>
      <c r="AE257" s="27">
        <v>49700</v>
      </c>
      <c r="AF257" s="32">
        <v>80.3</v>
      </c>
      <c r="AG257" s="32">
        <v>6.2</v>
      </c>
      <c r="AH257" s="27">
        <v>42400</v>
      </c>
      <c r="AI257" s="27">
        <v>49200</v>
      </c>
      <c r="AJ257" s="32">
        <v>86.1</v>
      </c>
      <c r="AK257" s="32">
        <v>5.8</v>
      </c>
      <c r="AL257" s="27">
        <v>39500</v>
      </c>
      <c r="AM257" s="27">
        <v>49500</v>
      </c>
      <c r="AN257" s="32">
        <v>79.8</v>
      </c>
      <c r="AO257" s="32">
        <v>6.9</v>
      </c>
      <c r="AP257"/>
      <c r="AQ257"/>
      <c r="AR257"/>
      <c r="AS257"/>
      <c r="AT257" s="30">
        <f t="shared" si="122"/>
        <v>8.2075471698113203E-3</v>
      </c>
      <c r="AU257" s="30">
        <f t="shared" si="123"/>
        <v>9.0801886792452827E-3</v>
      </c>
      <c r="AV257" s="30">
        <f t="shared" si="124"/>
        <v>8.7028301886792458E-3</v>
      </c>
      <c r="AW257" s="30">
        <f t="shared" si="146"/>
        <v>8.7341772151898738E-3</v>
      </c>
      <c r="AX257" s="30">
        <f t="shared" si="147"/>
        <v>1.1544303797468354E-2</v>
      </c>
      <c r="AY257" s="30">
        <f t="shared" si="148"/>
        <v>9.0886075949367096E-3</v>
      </c>
      <c r="AZ257" s="30">
        <f t="shared" si="149"/>
        <v>9.7721518987341771E-3</v>
      </c>
      <c r="BA257" s="30">
        <f t="shared" si="150"/>
        <v>1.0987341772151899E-2</v>
      </c>
      <c r="BB257" s="30">
        <f t="shared" si="151"/>
        <v>1.0759493670886076E-2</v>
      </c>
      <c r="BC257" s="30">
        <f t="shared" si="140"/>
        <v>1.6455696202531647E-2</v>
      </c>
      <c r="BD257" s="30">
        <f t="shared" si="141"/>
        <v>1.5240506329113924E-2</v>
      </c>
      <c r="BE257" s="30">
        <f t="shared" si="142"/>
        <v>1.3367088607594937E-2</v>
      </c>
      <c r="BF257" s="30">
        <f t="shared" si="143"/>
        <v>7.8227848101265814E-3</v>
      </c>
      <c r="BG257" s="30">
        <f t="shared" si="144"/>
        <v>1.4278481012658228E-2</v>
      </c>
      <c r="BH257" s="30">
        <f t="shared" si="145"/>
        <v>2.7088607594936708E-2</v>
      </c>
      <c r="BI257" s="30">
        <f t="shared" si="125"/>
        <v>1.2868686868686868E-2</v>
      </c>
      <c r="BJ257" s="30">
        <f t="shared" si="126"/>
        <v>9.0505050505050502E-3</v>
      </c>
      <c r="BK257" s="30">
        <f t="shared" si="127"/>
        <v>1.0464646464646465E-2</v>
      </c>
      <c r="BL257" s="30">
        <f t="shared" si="128"/>
        <v>7.2929292929292929E-3</v>
      </c>
      <c r="BM257" s="30">
        <f t="shared" si="129"/>
        <v>1.0727272727272728E-2</v>
      </c>
      <c r="BN257" s="30">
        <f t="shared" si="130"/>
        <v>1.7212121212121213E-2</v>
      </c>
      <c r="BO257" s="30">
        <f t="shared" si="131"/>
        <v>1.2222222222222223E-2</v>
      </c>
      <c r="BP257" s="30">
        <f t="shared" si="132"/>
        <v>1.3333333333333334E-2</v>
      </c>
    </row>
    <row r="258" spans="1:68" ht="15" x14ac:dyDescent="0.25">
      <c r="A258" s="19" t="s">
        <v>147</v>
      </c>
      <c r="B258" s="27">
        <v>461</v>
      </c>
      <c r="C258" s="27">
        <v>635</v>
      </c>
      <c r="D258" s="27">
        <v>649</v>
      </c>
      <c r="E258" s="27">
        <v>569</v>
      </c>
      <c r="F258" s="27">
        <v>636</v>
      </c>
      <c r="G258" s="27">
        <v>707</v>
      </c>
      <c r="H258" s="27">
        <v>807</v>
      </c>
      <c r="I258" s="27">
        <v>806</v>
      </c>
      <c r="J258" s="27">
        <v>1117</v>
      </c>
      <c r="K258" s="27">
        <v>850</v>
      </c>
      <c r="L258" s="27">
        <v>809</v>
      </c>
      <c r="M258" s="27">
        <v>712</v>
      </c>
      <c r="N258" s="27">
        <v>540</v>
      </c>
      <c r="O258" s="27">
        <v>623</v>
      </c>
      <c r="P258" s="27">
        <v>1039</v>
      </c>
      <c r="Q258" s="27">
        <v>1573</v>
      </c>
      <c r="R258" s="27">
        <v>1224</v>
      </c>
      <c r="S258" s="27">
        <v>1410</v>
      </c>
      <c r="T258" s="27">
        <v>1452</v>
      </c>
      <c r="U258" s="27">
        <v>1803</v>
      </c>
      <c r="V258" s="27">
        <v>1648</v>
      </c>
      <c r="W258" s="27">
        <v>2102</v>
      </c>
      <c r="X258" s="27">
        <v>2078</v>
      </c>
      <c r="Y258" s="27"/>
      <c r="Z258" s="19" t="s">
        <v>147</v>
      </c>
      <c r="AA258" s="27" t="b">
        <f t="shared" si="139"/>
        <v>1</v>
      </c>
      <c r="AB258"/>
      <c r="AC258" s="19" t="s">
        <v>147</v>
      </c>
      <c r="AD258" s="27">
        <v>65800</v>
      </c>
      <c r="AE258" s="27">
        <v>81600</v>
      </c>
      <c r="AF258" s="32">
        <v>80.7</v>
      </c>
      <c r="AG258" s="32">
        <v>5</v>
      </c>
      <c r="AH258" s="27">
        <v>64900</v>
      </c>
      <c r="AI258" s="27">
        <v>82100</v>
      </c>
      <c r="AJ258" s="32">
        <v>79</v>
      </c>
      <c r="AK258" s="32">
        <v>5.0999999999999996</v>
      </c>
      <c r="AL258" s="27">
        <v>68700</v>
      </c>
      <c r="AM258" s="27">
        <v>83500</v>
      </c>
      <c r="AN258" s="32">
        <v>82.3</v>
      </c>
      <c r="AO258" s="32">
        <v>4.7</v>
      </c>
      <c r="AP258"/>
      <c r="AQ258"/>
      <c r="AR258"/>
      <c r="AS258"/>
      <c r="AT258" s="30">
        <f t="shared" si="122"/>
        <v>7.103235747303544E-3</v>
      </c>
      <c r="AU258" s="30">
        <f t="shared" si="123"/>
        <v>9.784283513097073E-3</v>
      </c>
      <c r="AV258" s="30">
        <f t="shared" si="124"/>
        <v>0.01</v>
      </c>
      <c r="AW258" s="30">
        <f t="shared" si="146"/>
        <v>8.2823871906841338E-3</v>
      </c>
      <c r="AX258" s="30">
        <f t="shared" si="147"/>
        <v>9.2576419213973807E-3</v>
      </c>
      <c r="AY258" s="30">
        <f t="shared" si="148"/>
        <v>1.0291120815138282E-2</v>
      </c>
      <c r="AZ258" s="30">
        <f t="shared" si="149"/>
        <v>1.1746724890829695E-2</v>
      </c>
      <c r="BA258" s="30">
        <f t="shared" si="150"/>
        <v>1.1732168850072781E-2</v>
      </c>
      <c r="BB258" s="30">
        <f t="shared" si="151"/>
        <v>1.6259097525473071E-2</v>
      </c>
      <c r="BC258" s="30">
        <f t="shared" si="140"/>
        <v>1.2372634643377001E-2</v>
      </c>
      <c r="BD258" s="30">
        <f t="shared" si="141"/>
        <v>1.1775836972343523E-2</v>
      </c>
      <c r="BE258" s="30">
        <f t="shared" si="142"/>
        <v>1.0363901018922853E-2</v>
      </c>
      <c r="BF258" s="30">
        <f t="shared" si="143"/>
        <v>7.8602620087336247E-3</v>
      </c>
      <c r="BG258" s="30">
        <f t="shared" si="144"/>
        <v>9.0684133915574956E-3</v>
      </c>
      <c r="BH258" s="30">
        <f t="shared" si="145"/>
        <v>1.5123726346433769E-2</v>
      </c>
      <c r="BI258" s="30">
        <f t="shared" si="125"/>
        <v>1.8838323353293412E-2</v>
      </c>
      <c r="BJ258" s="30">
        <f t="shared" si="126"/>
        <v>1.4658682634730538E-2</v>
      </c>
      <c r="BK258" s="30">
        <f t="shared" si="127"/>
        <v>1.688622754491018E-2</v>
      </c>
      <c r="BL258" s="30">
        <f t="shared" si="128"/>
        <v>1.7389221556886228E-2</v>
      </c>
      <c r="BM258" s="30">
        <f t="shared" si="129"/>
        <v>2.1592814371257485E-2</v>
      </c>
      <c r="BN258" s="30">
        <f t="shared" si="130"/>
        <v>1.9736526946107783E-2</v>
      </c>
      <c r="BO258" s="30">
        <f t="shared" si="131"/>
        <v>2.517365269461078E-2</v>
      </c>
      <c r="BP258" s="30">
        <f t="shared" si="132"/>
        <v>2.488622754491018E-2</v>
      </c>
    </row>
    <row r="259" spans="1:68" ht="15" x14ac:dyDescent="0.25">
      <c r="A259" s="19" t="s">
        <v>190</v>
      </c>
      <c r="B259" s="27">
        <v>208</v>
      </c>
      <c r="C259" s="27">
        <v>267</v>
      </c>
      <c r="D259" s="27">
        <v>284</v>
      </c>
      <c r="E259" s="27">
        <v>284</v>
      </c>
      <c r="F259" s="27">
        <v>264</v>
      </c>
      <c r="G259" s="27">
        <v>422</v>
      </c>
      <c r="H259" s="27">
        <v>340</v>
      </c>
      <c r="I259" s="27">
        <v>371</v>
      </c>
      <c r="J259" s="27">
        <v>401</v>
      </c>
      <c r="K259" s="27">
        <v>447</v>
      </c>
      <c r="L259" s="27">
        <v>392</v>
      </c>
      <c r="M259" s="27">
        <v>379</v>
      </c>
      <c r="N259" s="27">
        <v>516</v>
      </c>
      <c r="O259" s="27">
        <v>437</v>
      </c>
      <c r="P259" s="27">
        <v>419</v>
      </c>
      <c r="Q259" s="27">
        <v>412</v>
      </c>
      <c r="R259" s="27">
        <v>471</v>
      </c>
      <c r="S259" s="27">
        <v>381</v>
      </c>
      <c r="T259" s="27">
        <v>416</v>
      </c>
      <c r="U259" s="27">
        <v>444</v>
      </c>
      <c r="V259" s="27">
        <v>510</v>
      </c>
      <c r="W259" s="27">
        <v>450</v>
      </c>
      <c r="X259" s="27">
        <v>457</v>
      </c>
      <c r="Y259" s="27"/>
      <c r="Z259" s="19" t="s">
        <v>190</v>
      </c>
      <c r="AA259" s="27" t="b">
        <f t="shared" si="139"/>
        <v>1</v>
      </c>
      <c r="AB259"/>
      <c r="AC259" s="19" t="s">
        <v>190</v>
      </c>
      <c r="AD259" s="27">
        <v>41600</v>
      </c>
      <c r="AE259" s="27">
        <v>56000</v>
      </c>
      <c r="AF259" s="32">
        <v>74.400000000000006</v>
      </c>
      <c r="AG259" s="32">
        <v>7</v>
      </c>
      <c r="AH259" s="27">
        <v>38200</v>
      </c>
      <c r="AI259" s="27">
        <v>54900</v>
      </c>
      <c r="AJ259" s="32">
        <v>69.599999999999994</v>
      </c>
      <c r="AK259" s="32">
        <v>6.9</v>
      </c>
      <c r="AL259" s="27">
        <v>42400</v>
      </c>
      <c r="AM259" s="27">
        <v>55200</v>
      </c>
      <c r="AN259" s="32">
        <v>76.900000000000006</v>
      </c>
      <c r="AO259" s="32">
        <v>6.5</v>
      </c>
      <c r="AP259"/>
      <c r="AQ259"/>
      <c r="AR259"/>
      <c r="AS259"/>
      <c r="AT259" s="30">
        <f t="shared" si="122"/>
        <v>5.4450261780104713E-3</v>
      </c>
      <c r="AU259" s="30">
        <f t="shared" si="123"/>
        <v>6.9895287958115183E-3</v>
      </c>
      <c r="AV259" s="30">
        <f t="shared" si="124"/>
        <v>7.4345549738219895E-3</v>
      </c>
      <c r="AW259" s="30">
        <f t="shared" si="146"/>
        <v>6.6981132075471699E-3</v>
      </c>
      <c r="AX259" s="30">
        <f t="shared" si="147"/>
        <v>6.2264150943396228E-3</v>
      </c>
      <c r="AY259" s="30">
        <f t="shared" si="148"/>
        <v>9.9528301886792452E-3</v>
      </c>
      <c r="AZ259" s="30">
        <f t="shared" si="149"/>
        <v>8.0188679245283018E-3</v>
      </c>
      <c r="BA259" s="30">
        <f t="shared" si="150"/>
        <v>8.7500000000000008E-3</v>
      </c>
      <c r="BB259" s="30">
        <f t="shared" si="151"/>
        <v>9.4575471698113214E-3</v>
      </c>
      <c r="BC259" s="30">
        <f t="shared" si="140"/>
        <v>1.0542452830188679E-2</v>
      </c>
      <c r="BD259" s="30">
        <f t="shared" si="141"/>
        <v>9.2452830188679246E-3</v>
      </c>
      <c r="BE259" s="30">
        <f t="shared" si="142"/>
        <v>8.9386792452830193E-3</v>
      </c>
      <c r="BF259" s="30">
        <f t="shared" si="143"/>
        <v>1.2169811320754717E-2</v>
      </c>
      <c r="BG259" s="30">
        <f t="shared" si="144"/>
        <v>1.0306603773584905E-2</v>
      </c>
      <c r="BH259" s="30">
        <f t="shared" si="145"/>
        <v>9.8820754716981134E-3</v>
      </c>
      <c r="BI259" s="30">
        <f t="shared" si="125"/>
        <v>7.4637681159420294E-3</v>
      </c>
      <c r="BJ259" s="30">
        <f t="shared" si="126"/>
        <v>8.5326086956521736E-3</v>
      </c>
      <c r="BK259" s="30">
        <f t="shared" si="127"/>
        <v>6.9021739130434787E-3</v>
      </c>
      <c r="BL259" s="30">
        <f t="shared" si="128"/>
        <v>7.5362318840579709E-3</v>
      </c>
      <c r="BM259" s="30">
        <f t="shared" si="129"/>
        <v>8.0434782608695653E-3</v>
      </c>
      <c r="BN259" s="30">
        <f t="shared" si="130"/>
        <v>9.2391304347826091E-3</v>
      </c>
      <c r="BO259" s="30">
        <f t="shared" si="131"/>
        <v>8.152173913043478E-3</v>
      </c>
      <c r="BP259" s="30">
        <f t="shared" si="132"/>
        <v>8.278985507246376E-3</v>
      </c>
    </row>
    <row r="260" spans="1:68" ht="15" x14ac:dyDescent="0.25">
      <c r="A260" s="19" t="s">
        <v>40</v>
      </c>
      <c r="B260" s="27">
        <v>434</v>
      </c>
      <c r="C260" s="27">
        <v>882</v>
      </c>
      <c r="D260" s="27">
        <v>646</v>
      </c>
      <c r="E260" s="27">
        <v>374</v>
      </c>
      <c r="F260" s="27">
        <v>392</v>
      </c>
      <c r="G260" s="27">
        <v>696</v>
      </c>
      <c r="H260" s="27">
        <v>718</v>
      </c>
      <c r="I260" s="27">
        <v>792</v>
      </c>
      <c r="J260" s="27">
        <v>635</v>
      </c>
      <c r="K260" s="27">
        <v>841</v>
      </c>
      <c r="L260" s="27">
        <v>877</v>
      </c>
      <c r="M260" s="27">
        <v>798</v>
      </c>
      <c r="N260" s="27">
        <v>429</v>
      </c>
      <c r="O260" s="27">
        <v>541</v>
      </c>
      <c r="P260" s="27">
        <v>706</v>
      </c>
      <c r="Q260" s="27">
        <v>773</v>
      </c>
      <c r="R260" s="27">
        <v>537</v>
      </c>
      <c r="S260" s="27">
        <v>833</v>
      </c>
      <c r="T260" s="27">
        <v>897</v>
      </c>
      <c r="U260" s="27">
        <v>1036</v>
      </c>
      <c r="V260" s="27">
        <v>1223</v>
      </c>
      <c r="W260" s="27">
        <v>998</v>
      </c>
      <c r="X260" s="27">
        <v>1123</v>
      </c>
      <c r="Y260" s="27"/>
      <c r="Z260" s="19" t="s">
        <v>40</v>
      </c>
      <c r="AA260" s="27" t="b">
        <f t="shared" si="139"/>
        <v>1</v>
      </c>
      <c r="AB260"/>
      <c r="AC260" s="19" t="s">
        <v>40</v>
      </c>
      <c r="AD260" s="27">
        <v>28800</v>
      </c>
      <c r="AE260" s="27">
        <v>35000</v>
      </c>
      <c r="AF260" s="32">
        <v>82.3</v>
      </c>
      <c r="AG260" s="32">
        <v>7.5</v>
      </c>
      <c r="AH260" s="27">
        <v>30100</v>
      </c>
      <c r="AI260" s="27">
        <v>35600</v>
      </c>
      <c r="AJ260" s="32">
        <v>84.6</v>
      </c>
      <c r="AK260" s="32">
        <v>6.5</v>
      </c>
      <c r="AL260" s="27">
        <v>28600</v>
      </c>
      <c r="AM260" s="27">
        <v>35100</v>
      </c>
      <c r="AN260" s="32">
        <v>81.400000000000006</v>
      </c>
      <c r="AO260" s="32">
        <v>7.2</v>
      </c>
      <c r="AP260"/>
      <c r="AQ260"/>
      <c r="AR260"/>
      <c r="AS260"/>
      <c r="AT260" s="30">
        <f t="shared" si="122"/>
        <v>1.441860465116279E-2</v>
      </c>
      <c r="AU260" s="30">
        <f t="shared" si="123"/>
        <v>2.9302325581395349E-2</v>
      </c>
      <c r="AV260" s="30">
        <f t="shared" si="124"/>
        <v>2.1461794019933554E-2</v>
      </c>
      <c r="AW260" s="30">
        <f t="shared" si="146"/>
        <v>1.3076923076923076E-2</v>
      </c>
      <c r="AX260" s="30">
        <f t="shared" si="147"/>
        <v>1.3706293706293707E-2</v>
      </c>
      <c r="AY260" s="30">
        <f t="shared" si="148"/>
        <v>2.4335664335664337E-2</v>
      </c>
      <c r="AZ260" s="30">
        <f t="shared" si="149"/>
        <v>2.5104895104895105E-2</v>
      </c>
      <c r="BA260" s="30">
        <f t="shared" si="150"/>
        <v>2.7692307692307693E-2</v>
      </c>
      <c r="BB260" s="30">
        <f t="shared" si="151"/>
        <v>2.2202797202797202E-2</v>
      </c>
      <c r="BC260" s="30">
        <f t="shared" ref="BC260:BC291" si="152">K260/$AL260</f>
        <v>2.9405594405594405E-2</v>
      </c>
      <c r="BD260" s="30">
        <f t="shared" ref="BD260:BD291" si="153">L260/$AL260</f>
        <v>3.0664335664335664E-2</v>
      </c>
      <c r="BE260" s="30">
        <f t="shared" ref="BE260:BE291" si="154">M260/$AL260</f>
        <v>2.7902097902097901E-2</v>
      </c>
      <c r="BF260" s="30">
        <f t="shared" ref="BF260:BF291" si="155">N260/$AL260</f>
        <v>1.4999999999999999E-2</v>
      </c>
      <c r="BG260" s="30">
        <f t="shared" ref="BG260:BG291" si="156">O260/$AL260</f>
        <v>1.8916083916083917E-2</v>
      </c>
      <c r="BH260" s="30">
        <f t="shared" ref="BH260:BH291" si="157">P260/$AL260</f>
        <v>2.4685314685314687E-2</v>
      </c>
      <c r="BI260" s="30">
        <f t="shared" si="125"/>
        <v>2.2022792022792021E-2</v>
      </c>
      <c r="BJ260" s="30">
        <f t="shared" si="126"/>
        <v>1.5299145299145299E-2</v>
      </c>
      <c r="BK260" s="30">
        <f t="shared" si="127"/>
        <v>2.3732193732193731E-2</v>
      </c>
      <c r="BL260" s="30">
        <f t="shared" si="128"/>
        <v>2.5555555555555557E-2</v>
      </c>
      <c r="BM260" s="30">
        <f t="shared" si="129"/>
        <v>2.9515669515669515E-2</v>
      </c>
      <c r="BN260" s="30">
        <f t="shared" si="130"/>
        <v>3.4843304843304841E-2</v>
      </c>
      <c r="BO260" s="30">
        <f t="shared" si="131"/>
        <v>2.8433048433048433E-2</v>
      </c>
      <c r="BP260" s="30">
        <f t="shared" si="132"/>
        <v>3.1994301994301998E-2</v>
      </c>
    </row>
    <row r="261" spans="1:68" ht="15" x14ac:dyDescent="0.25">
      <c r="A261" s="19" t="s">
        <v>46</v>
      </c>
      <c r="B261" s="27">
        <v>1452</v>
      </c>
      <c r="C261" s="27">
        <v>609</v>
      </c>
      <c r="D261" s="27">
        <v>700</v>
      </c>
      <c r="E261" s="27">
        <v>683</v>
      </c>
      <c r="F261" s="27">
        <v>653</v>
      </c>
      <c r="G261" s="27">
        <v>1165</v>
      </c>
      <c r="H261" s="27">
        <v>640</v>
      </c>
      <c r="I261" s="27">
        <v>944</v>
      </c>
      <c r="J261" s="27">
        <v>948</v>
      </c>
      <c r="K261" s="27">
        <v>1414</v>
      </c>
      <c r="L261" s="27">
        <v>1908</v>
      </c>
      <c r="M261" s="27">
        <v>1253</v>
      </c>
      <c r="N261" s="27">
        <v>716</v>
      </c>
      <c r="O261" s="27">
        <v>720</v>
      </c>
      <c r="P261" s="27">
        <v>748</v>
      </c>
      <c r="Q261" s="27">
        <v>699</v>
      </c>
      <c r="R261" s="27">
        <v>1115</v>
      </c>
      <c r="S261" s="27">
        <v>961</v>
      </c>
      <c r="T261" s="27">
        <v>1582</v>
      </c>
      <c r="U261" s="27">
        <v>1454</v>
      </c>
      <c r="V261" s="27">
        <v>1648</v>
      </c>
      <c r="W261" s="27">
        <v>1647</v>
      </c>
      <c r="X261" s="27">
        <v>1616</v>
      </c>
      <c r="Y261" s="27"/>
      <c r="Z261" s="19" t="s">
        <v>46</v>
      </c>
      <c r="AA261" s="27" t="b">
        <f t="shared" si="139"/>
        <v>1</v>
      </c>
      <c r="AB261"/>
      <c r="AC261" s="19" t="s">
        <v>46</v>
      </c>
      <c r="AD261" s="27">
        <v>40900</v>
      </c>
      <c r="AE261" s="27">
        <v>51500</v>
      </c>
      <c r="AF261" s="32">
        <v>79.400000000000006</v>
      </c>
      <c r="AG261" s="32">
        <v>6</v>
      </c>
      <c r="AH261" s="27">
        <v>37300</v>
      </c>
      <c r="AI261" s="27">
        <v>50200</v>
      </c>
      <c r="AJ261" s="32">
        <v>74.2</v>
      </c>
      <c r="AK261" s="32">
        <v>7.2</v>
      </c>
      <c r="AL261" s="27">
        <v>36800</v>
      </c>
      <c r="AM261" s="27">
        <v>49900</v>
      </c>
      <c r="AN261" s="32">
        <v>73.7</v>
      </c>
      <c r="AO261" s="32">
        <v>7.7</v>
      </c>
      <c r="AP261"/>
      <c r="AQ261"/>
      <c r="AR261"/>
      <c r="AS261"/>
      <c r="AT261" s="30">
        <f t="shared" si="122"/>
        <v>3.892761394101877E-2</v>
      </c>
      <c r="AU261" s="30">
        <f t="shared" si="123"/>
        <v>1.6327077747989277E-2</v>
      </c>
      <c r="AV261" s="30">
        <f t="shared" si="124"/>
        <v>1.876675603217158E-2</v>
      </c>
      <c r="AW261" s="30">
        <f t="shared" si="146"/>
        <v>1.8559782608695653E-2</v>
      </c>
      <c r="AX261" s="30">
        <f t="shared" si="147"/>
        <v>1.7744565217391303E-2</v>
      </c>
      <c r="AY261" s="30">
        <f t="shared" si="148"/>
        <v>3.1657608695652172E-2</v>
      </c>
      <c r="AZ261" s="30">
        <f t="shared" si="149"/>
        <v>1.7391304347826087E-2</v>
      </c>
      <c r="BA261" s="30">
        <f t="shared" si="150"/>
        <v>2.5652173913043478E-2</v>
      </c>
      <c r="BB261" s="30">
        <f t="shared" si="151"/>
        <v>2.5760869565217392E-2</v>
      </c>
      <c r="BC261" s="30">
        <f t="shared" si="152"/>
        <v>3.842391304347826E-2</v>
      </c>
      <c r="BD261" s="30">
        <f t="shared" si="153"/>
        <v>5.1847826086956525E-2</v>
      </c>
      <c r="BE261" s="30">
        <f t="shared" si="154"/>
        <v>3.4048913043478263E-2</v>
      </c>
      <c r="BF261" s="30">
        <f t="shared" si="155"/>
        <v>1.9456521739130435E-2</v>
      </c>
      <c r="BG261" s="30">
        <f t="shared" si="156"/>
        <v>1.9565217391304349E-2</v>
      </c>
      <c r="BH261" s="30">
        <f t="shared" si="157"/>
        <v>2.032608695652174E-2</v>
      </c>
      <c r="BI261" s="30">
        <f t="shared" si="125"/>
        <v>1.4008016032064129E-2</v>
      </c>
      <c r="BJ261" s="30">
        <f t="shared" si="126"/>
        <v>2.2344689378757516E-2</v>
      </c>
      <c r="BK261" s="30">
        <f t="shared" si="127"/>
        <v>1.9258517034068137E-2</v>
      </c>
      <c r="BL261" s="30">
        <f t="shared" si="128"/>
        <v>3.1703406813627252E-2</v>
      </c>
      <c r="BM261" s="30">
        <f t="shared" si="129"/>
        <v>2.9138276553106211E-2</v>
      </c>
      <c r="BN261" s="30">
        <f t="shared" si="130"/>
        <v>3.302605210420842E-2</v>
      </c>
      <c r="BO261" s="30">
        <f t="shared" si="131"/>
        <v>3.3006012024048098E-2</v>
      </c>
      <c r="BP261" s="30">
        <f t="shared" si="132"/>
        <v>3.2384769539078158E-2</v>
      </c>
    </row>
    <row r="262" spans="1:68" ht="15" x14ac:dyDescent="0.25">
      <c r="A262" s="19" t="s">
        <v>55</v>
      </c>
      <c r="B262" s="27">
        <v>201</v>
      </c>
      <c r="C262" s="27">
        <v>419</v>
      </c>
      <c r="D262" s="27">
        <v>222</v>
      </c>
      <c r="E262" s="27">
        <v>432</v>
      </c>
      <c r="F262" s="27">
        <v>293</v>
      </c>
      <c r="G262" s="27">
        <v>398</v>
      </c>
      <c r="H262" s="27">
        <v>274</v>
      </c>
      <c r="I262" s="27">
        <v>411</v>
      </c>
      <c r="J262" s="27">
        <v>433</v>
      </c>
      <c r="K262" s="27">
        <v>517</v>
      </c>
      <c r="L262" s="27">
        <v>605</v>
      </c>
      <c r="M262" s="27">
        <v>535</v>
      </c>
      <c r="N262" s="27">
        <v>443</v>
      </c>
      <c r="O262" s="27">
        <v>365</v>
      </c>
      <c r="P262" s="27">
        <v>489</v>
      </c>
      <c r="Q262" s="27">
        <v>419</v>
      </c>
      <c r="R262" s="27">
        <v>459</v>
      </c>
      <c r="S262" s="27">
        <v>511</v>
      </c>
      <c r="T262" s="27">
        <v>774</v>
      </c>
      <c r="U262" s="27">
        <v>439</v>
      </c>
      <c r="V262" s="27">
        <v>770</v>
      </c>
      <c r="W262" s="27">
        <v>505</v>
      </c>
      <c r="X262" s="27">
        <v>926</v>
      </c>
      <c r="Y262" s="27"/>
      <c r="Z262" s="19" t="s">
        <v>55</v>
      </c>
      <c r="AA262" s="27" t="b">
        <f t="shared" si="139"/>
        <v>1</v>
      </c>
      <c r="AB262"/>
      <c r="AC262" s="19" t="s">
        <v>55</v>
      </c>
      <c r="AD262" s="27">
        <v>44200</v>
      </c>
      <c r="AE262" s="27">
        <v>53500</v>
      </c>
      <c r="AF262" s="32">
        <v>82.5</v>
      </c>
      <c r="AG262" s="32">
        <v>5.5</v>
      </c>
      <c r="AH262" s="27">
        <v>43900</v>
      </c>
      <c r="AI262" s="27">
        <v>52700</v>
      </c>
      <c r="AJ262" s="32">
        <v>83.2</v>
      </c>
      <c r="AK262" s="32">
        <v>5.8</v>
      </c>
      <c r="AL262" s="27">
        <v>44400</v>
      </c>
      <c r="AM262" s="27">
        <v>52600</v>
      </c>
      <c r="AN262" s="32">
        <v>84.4</v>
      </c>
      <c r="AO262" s="32">
        <v>5.9</v>
      </c>
      <c r="AP262"/>
      <c r="AQ262"/>
      <c r="AR262"/>
      <c r="AS262"/>
      <c r="AT262" s="30">
        <f t="shared" si="122"/>
        <v>4.5785876993166283E-3</v>
      </c>
      <c r="AU262" s="30">
        <f t="shared" si="123"/>
        <v>9.5444191343963553E-3</v>
      </c>
      <c r="AV262" s="30">
        <f t="shared" si="124"/>
        <v>5.0569476082004553E-3</v>
      </c>
      <c r="AW262" s="30">
        <f t="shared" si="146"/>
        <v>9.7297297297297292E-3</v>
      </c>
      <c r="AX262" s="30">
        <f t="shared" si="147"/>
        <v>6.5990990990990993E-3</v>
      </c>
      <c r="AY262" s="30">
        <f t="shared" si="148"/>
        <v>8.9639639639639643E-3</v>
      </c>
      <c r="AZ262" s="30">
        <f t="shared" si="149"/>
        <v>6.1711711711711715E-3</v>
      </c>
      <c r="BA262" s="30">
        <f t="shared" si="150"/>
        <v>9.2567567567567576E-3</v>
      </c>
      <c r="BB262" s="30">
        <f t="shared" si="151"/>
        <v>9.7522522522522515E-3</v>
      </c>
      <c r="BC262" s="30">
        <f t="shared" si="152"/>
        <v>1.1644144144144145E-2</v>
      </c>
      <c r="BD262" s="30">
        <f t="shared" si="153"/>
        <v>1.3626126126126126E-2</v>
      </c>
      <c r="BE262" s="30">
        <f t="shared" si="154"/>
        <v>1.204954954954955E-2</v>
      </c>
      <c r="BF262" s="30">
        <f t="shared" si="155"/>
        <v>9.9774774774774779E-3</v>
      </c>
      <c r="BG262" s="30">
        <f t="shared" si="156"/>
        <v>8.22072072072072E-3</v>
      </c>
      <c r="BH262" s="30">
        <f t="shared" si="157"/>
        <v>1.1013513513513514E-2</v>
      </c>
      <c r="BI262" s="30">
        <f t="shared" si="125"/>
        <v>7.9657794676806087E-3</v>
      </c>
      <c r="BJ262" s="30">
        <f t="shared" si="126"/>
        <v>8.7262357414448662E-3</v>
      </c>
      <c r="BK262" s="30">
        <f t="shared" si="127"/>
        <v>9.7148288973384032E-3</v>
      </c>
      <c r="BL262" s="30">
        <f t="shared" si="128"/>
        <v>1.4714828897338402E-2</v>
      </c>
      <c r="BM262" s="30">
        <f t="shared" si="129"/>
        <v>8.3460076045627375E-3</v>
      </c>
      <c r="BN262" s="30">
        <f t="shared" si="130"/>
        <v>1.4638783269961977E-2</v>
      </c>
      <c r="BO262" s="30">
        <f t="shared" si="131"/>
        <v>9.6007604562737634E-3</v>
      </c>
      <c r="BP262" s="30">
        <f t="shared" si="132"/>
        <v>1.7604562737642587E-2</v>
      </c>
    </row>
    <row r="263" spans="1:68" ht="15" x14ac:dyDescent="0.25">
      <c r="A263" s="19" t="s">
        <v>90</v>
      </c>
      <c r="B263" s="27">
        <v>432</v>
      </c>
      <c r="C263" s="27">
        <v>533</v>
      </c>
      <c r="D263" s="27">
        <v>667</v>
      </c>
      <c r="E263" s="27">
        <v>635</v>
      </c>
      <c r="F263" s="27">
        <v>495</v>
      </c>
      <c r="G263" s="27">
        <v>800</v>
      </c>
      <c r="H263" s="27">
        <v>920</v>
      </c>
      <c r="I263" s="27">
        <v>467</v>
      </c>
      <c r="J263" s="27">
        <v>634</v>
      </c>
      <c r="K263" s="27">
        <v>669</v>
      </c>
      <c r="L263" s="27">
        <v>990</v>
      </c>
      <c r="M263" s="27">
        <v>704</v>
      </c>
      <c r="N263" s="27">
        <v>521</v>
      </c>
      <c r="O263" s="27">
        <v>345</v>
      </c>
      <c r="P263" s="27">
        <v>628</v>
      </c>
      <c r="Q263" s="27">
        <v>554</v>
      </c>
      <c r="R263" s="27">
        <v>913</v>
      </c>
      <c r="S263" s="27">
        <v>791</v>
      </c>
      <c r="T263" s="27">
        <v>1076</v>
      </c>
      <c r="U263" s="27">
        <v>701</v>
      </c>
      <c r="V263" s="27">
        <v>697</v>
      </c>
      <c r="W263" s="27">
        <v>894</v>
      </c>
      <c r="X263" s="27">
        <v>771</v>
      </c>
      <c r="Y263" s="27"/>
      <c r="Z263" s="19" t="s">
        <v>90</v>
      </c>
      <c r="AA263" s="27" t="b">
        <f t="shared" si="139"/>
        <v>1</v>
      </c>
      <c r="AB263"/>
      <c r="AC263" s="19" t="s">
        <v>90</v>
      </c>
      <c r="AD263" s="27">
        <v>45800</v>
      </c>
      <c r="AE263" s="27">
        <v>57200</v>
      </c>
      <c r="AF263" s="32">
        <v>80</v>
      </c>
      <c r="AG263" s="32">
        <v>5.7</v>
      </c>
      <c r="AH263" s="27">
        <v>49000</v>
      </c>
      <c r="AI263" s="27">
        <v>57600</v>
      </c>
      <c r="AJ263" s="32">
        <v>85.1</v>
      </c>
      <c r="AK263" s="32">
        <v>6.1</v>
      </c>
      <c r="AL263" s="27">
        <v>50900</v>
      </c>
      <c r="AM263" s="27">
        <v>60000</v>
      </c>
      <c r="AN263" s="32">
        <v>84.8</v>
      </c>
      <c r="AO263" s="32">
        <v>6.1</v>
      </c>
      <c r="AP263"/>
      <c r="AQ263"/>
      <c r="AR263"/>
      <c r="AS263"/>
      <c r="AT263" s="30">
        <f t="shared" si="122"/>
        <v>8.8163265306122444E-3</v>
      </c>
      <c r="AU263" s="30">
        <f t="shared" si="123"/>
        <v>1.0877551020408164E-2</v>
      </c>
      <c r="AV263" s="30">
        <f t="shared" si="124"/>
        <v>1.3612244897959183E-2</v>
      </c>
      <c r="AW263" s="30">
        <f t="shared" si="146"/>
        <v>1.2475442043222004E-2</v>
      </c>
      <c r="AX263" s="30">
        <f t="shared" si="147"/>
        <v>9.7249508840864442E-3</v>
      </c>
      <c r="AY263" s="30">
        <f t="shared" si="148"/>
        <v>1.5717092337917484E-2</v>
      </c>
      <c r="AZ263" s="30">
        <f t="shared" si="149"/>
        <v>1.8074656188605109E-2</v>
      </c>
      <c r="BA263" s="30">
        <f t="shared" si="150"/>
        <v>9.1748526522593323E-3</v>
      </c>
      <c r="BB263" s="30">
        <f t="shared" si="151"/>
        <v>1.2455795677799607E-2</v>
      </c>
      <c r="BC263" s="30">
        <f t="shared" si="152"/>
        <v>1.3143418467583497E-2</v>
      </c>
      <c r="BD263" s="30">
        <f t="shared" si="153"/>
        <v>1.9449901768172888E-2</v>
      </c>
      <c r="BE263" s="30">
        <f t="shared" si="154"/>
        <v>1.3831041257367387E-2</v>
      </c>
      <c r="BF263" s="30">
        <f t="shared" si="155"/>
        <v>1.0235756385068762E-2</v>
      </c>
      <c r="BG263" s="30">
        <f t="shared" si="156"/>
        <v>6.7779960707269153E-3</v>
      </c>
      <c r="BH263" s="30">
        <f t="shared" si="157"/>
        <v>1.2337917485265226E-2</v>
      </c>
      <c r="BI263" s="30">
        <f t="shared" si="125"/>
        <v>9.233333333333333E-3</v>
      </c>
      <c r="BJ263" s="30">
        <f t="shared" si="126"/>
        <v>1.5216666666666667E-2</v>
      </c>
      <c r="BK263" s="30">
        <f t="shared" si="127"/>
        <v>1.3183333333333333E-2</v>
      </c>
      <c r="BL263" s="30">
        <f t="shared" si="128"/>
        <v>1.7933333333333332E-2</v>
      </c>
      <c r="BM263" s="30">
        <f t="shared" si="129"/>
        <v>1.1683333333333334E-2</v>
      </c>
      <c r="BN263" s="30">
        <f t="shared" si="130"/>
        <v>1.1616666666666668E-2</v>
      </c>
      <c r="BO263" s="30">
        <f t="shared" si="131"/>
        <v>1.49E-2</v>
      </c>
      <c r="BP263" s="30">
        <f t="shared" si="132"/>
        <v>1.285E-2</v>
      </c>
    </row>
    <row r="264" spans="1:68" ht="15" x14ac:dyDescent="0.25">
      <c r="A264" s="19" t="s">
        <v>117</v>
      </c>
      <c r="B264" s="27">
        <v>1546</v>
      </c>
      <c r="C264" s="27">
        <v>1896</v>
      </c>
      <c r="D264" s="27">
        <v>1754</v>
      </c>
      <c r="E264" s="27">
        <v>1606</v>
      </c>
      <c r="F264" s="27">
        <v>1364</v>
      </c>
      <c r="G264" s="27">
        <v>1734</v>
      </c>
      <c r="H264" s="27">
        <v>2008</v>
      </c>
      <c r="I264" s="27">
        <v>1752</v>
      </c>
      <c r="J264" s="27">
        <v>2127</v>
      </c>
      <c r="K264" s="27">
        <v>3851</v>
      </c>
      <c r="L264" s="27">
        <v>2603</v>
      </c>
      <c r="M264" s="27">
        <v>2059</v>
      </c>
      <c r="N264" s="27">
        <v>1305</v>
      </c>
      <c r="O264" s="27">
        <v>2969</v>
      </c>
      <c r="P264" s="27">
        <v>2034</v>
      </c>
      <c r="Q264" s="27">
        <v>2265</v>
      </c>
      <c r="R264" s="27">
        <v>2149</v>
      </c>
      <c r="S264" s="27">
        <v>2869</v>
      </c>
      <c r="T264" s="27">
        <v>2585</v>
      </c>
      <c r="U264" s="27">
        <v>2984</v>
      </c>
      <c r="V264" s="27">
        <v>3290</v>
      </c>
      <c r="W264" s="27">
        <v>3536</v>
      </c>
      <c r="X264" s="27">
        <v>3896</v>
      </c>
      <c r="Y264" s="27"/>
      <c r="Z264" s="19" t="s">
        <v>117</v>
      </c>
      <c r="AA264" s="27" t="b">
        <f t="shared" si="139"/>
        <v>1</v>
      </c>
      <c r="AB264"/>
      <c r="AC264" s="19" t="s">
        <v>117</v>
      </c>
      <c r="AD264" s="27">
        <v>113000</v>
      </c>
      <c r="AE264" s="27">
        <v>139400</v>
      </c>
      <c r="AF264" s="32">
        <v>81.099999999999994</v>
      </c>
      <c r="AG264" s="32">
        <v>3.9</v>
      </c>
      <c r="AH264" s="27">
        <v>112400</v>
      </c>
      <c r="AI264" s="27">
        <v>139200</v>
      </c>
      <c r="AJ264" s="32">
        <v>80.8</v>
      </c>
      <c r="AK264" s="32">
        <v>3.9</v>
      </c>
      <c r="AL264" s="27">
        <v>117000</v>
      </c>
      <c r="AM264" s="27">
        <v>143100</v>
      </c>
      <c r="AN264" s="32">
        <v>81.8</v>
      </c>
      <c r="AO264" s="32">
        <v>4.0999999999999996</v>
      </c>
      <c r="AP264"/>
      <c r="AQ264"/>
      <c r="AR264"/>
      <c r="AS264"/>
      <c r="AT264" s="30">
        <f t="shared" si="122"/>
        <v>1.3754448398576513E-2</v>
      </c>
      <c r="AU264" s="30">
        <f t="shared" si="123"/>
        <v>1.686832740213523E-2</v>
      </c>
      <c r="AV264" s="30">
        <f t="shared" si="124"/>
        <v>1.5604982206405695E-2</v>
      </c>
      <c r="AW264" s="30">
        <f t="shared" si="146"/>
        <v>1.3726495726495726E-2</v>
      </c>
      <c r="AX264" s="30">
        <f t="shared" si="147"/>
        <v>1.1658119658119658E-2</v>
      </c>
      <c r="AY264" s="30">
        <f t="shared" si="148"/>
        <v>1.482051282051282E-2</v>
      </c>
      <c r="AZ264" s="30">
        <f t="shared" si="149"/>
        <v>1.7162393162393163E-2</v>
      </c>
      <c r="BA264" s="30">
        <f t="shared" si="150"/>
        <v>1.4974358974358974E-2</v>
      </c>
      <c r="BB264" s="30">
        <f t="shared" si="151"/>
        <v>1.817948717948718E-2</v>
      </c>
      <c r="BC264" s="30">
        <f t="shared" si="152"/>
        <v>3.2914529914529915E-2</v>
      </c>
      <c r="BD264" s="30">
        <f t="shared" si="153"/>
        <v>2.2247863247863247E-2</v>
      </c>
      <c r="BE264" s="30">
        <f t="shared" si="154"/>
        <v>1.7598290598290597E-2</v>
      </c>
      <c r="BF264" s="30">
        <f t="shared" si="155"/>
        <v>1.1153846153846153E-2</v>
      </c>
      <c r="BG264" s="30">
        <f t="shared" si="156"/>
        <v>2.5376068376068376E-2</v>
      </c>
      <c r="BH264" s="30">
        <f t="shared" si="157"/>
        <v>1.7384615384615384E-2</v>
      </c>
      <c r="BI264" s="30">
        <f t="shared" si="125"/>
        <v>1.5828092243186584E-2</v>
      </c>
      <c r="BJ264" s="30">
        <f t="shared" si="126"/>
        <v>1.5017470300489168E-2</v>
      </c>
      <c r="BK264" s="30">
        <f t="shared" si="127"/>
        <v>2.0048916841369672E-2</v>
      </c>
      <c r="BL264" s="30">
        <f t="shared" si="128"/>
        <v>1.8064290705800141E-2</v>
      </c>
      <c r="BM264" s="30">
        <f t="shared" si="129"/>
        <v>2.0852550663871417E-2</v>
      </c>
      <c r="BN264" s="30">
        <f t="shared" si="130"/>
        <v>2.2990915443745631E-2</v>
      </c>
      <c r="BO264" s="30">
        <f t="shared" si="131"/>
        <v>2.4709993011879806E-2</v>
      </c>
      <c r="BP264" s="30">
        <f t="shared" si="132"/>
        <v>2.7225716282320057E-2</v>
      </c>
    </row>
    <row r="265" spans="1:68" ht="15" x14ac:dyDescent="0.25">
      <c r="A265" s="19" t="s">
        <v>150</v>
      </c>
      <c r="B265" s="27">
        <v>160</v>
      </c>
      <c r="C265" s="27">
        <v>231</v>
      </c>
      <c r="D265" s="27">
        <v>342</v>
      </c>
      <c r="E265" s="27">
        <v>227</v>
      </c>
      <c r="F265" s="27">
        <v>196</v>
      </c>
      <c r="G265" s="27">
        <v>303</v>
      </c>
      <c r="H265" s="27">
        <v>384</v>
      </c>
      <c r="I265" s="27">
        <v>295</v>
      </c>
      <c r="J265" s="27">
        <v>348</v>
      </c>
      <c r="K265" s="27">
        <v>326</v>
      </c>
      <c r="L265" s="27">
        <v>332</v>
      </c>
      <c r="M265" s="27">
        <v>376</v>
      </c>
      <c r="N265" s="27">
        <v>224</v>
      </c>
      <c r="O265" s="27">
        <v>401</v>
      </c>
      <c r="P265" s="27">
        <v>412</v>
      </c>
      <c r="Q265" s="27">
        <v>335</v>
      </c>
      <c r="R265" s="27">
        <v>374</v>
      </c>
      <c r="S265" s="27">
        <v>469</v>
      </c>
      <c r="T265" s="27">
        <v>572</v>
      </c>
      <c r="U265" s="27">
        <v>391</v>
      </c>
      <c r="V265" s="27">
        <v>473</v>
      </c>
      <c r="W265" s="27">
        <v>2246</v>
      </c>
      <c r="X265" s="27">
        <v>390</v>
      </c>
      <c r="Y265" s="27"/>
      <c r="Z265" s="19" t="s">
        <v>150</v>
      </c>
      <c r="AA265" s="27" t="b">
        <f t="shared" si="139"/>
        <v>1</v>
      </c>
      <c r="AB265"/>
      <c r="AC265" s="19" t="s">
        <v>150</v>
      </c>
      <c r="AD265" s="27">
        <v>44800</v>
      </c>
      <c r="AE265" s="27">
        <v>56600</v>
      </c>
      <c r="AF265" s="32">
        <v>79.099999999999994</v>
      </c>
      <c r="AG265" s="32">
        <v>6.2</v>
      </c>
      <c r="AH265" s="27">
        <v>46800</v>
      </c>
      <c r="AI265" s="27">
        <v>55800</v>
      </c>
      <c r="AJ265" s="32">
        <v>83.9</v>
      </c>
      <c r="AK265" s="32">
        <v>5.4</v>
      </c>
      <c r="AL265" s="27">
        <v>46500</v>
      </c>
      <c r="AM265" s="27">
        <v>56600</v>
      </c>
      <c r="AN265" s="32">
        <v>82.1</v>
      </c>
      <c r="AO265" s="32">
        <v>5.7</v>
      </c>
      <c r="AP265"/>
      <c r="AQ265"/>
      <c r="AR265"/>
      <c r="AS265"/>
      <c r="AT265" s="30">
        <f t="shared" ref="AT265:AT328" si="158">B265/$AH265</f>
        <v>3.4188034188034188E-3</v>
      </c>
      <c r="AU265" s="30">
        <f t="shared" ref="AU265:AU328" si="159">C265/$AH265</f>
        <v>4.9358974358974361E-3</v>
      </c>
      <c r="AV265" s="30">
        <f t="shared" ref="AV265:AV328" si="160">D265/$AH265</f>
        <v>7.3076923076923076E-3</v>
      </c>
      <c r="AW265" s="30">
        <f t="shared" si="146"/>
        <v>4.8817204301075268E-3</v>
      </c>
      <c r="AX265" s="30">
        <f t="shared" si="147"/>
        <v>4.2150537634408599E-3</v>
      </c>
      <c r="AY265" s="30">
        <f t="shared" si="148"/>
        <v>6.5161290322580641E-3</v>
      </c>
      <c r="AZ265" s="30">
        <f t="shared" si="149"/>
        <v>8.2580645161290326E-3</v>
      </c>
      <c r="BA265" s="30">
        <f t="shared" si="150"/>
        <v>6.3440860215053761E-3</v>
      </c>
      <c r="BB265" s="30">
        <f t="shared" si="151"/>
        <v>7.4838709677419353E-3</v>
      </c>
      <c r="BC265" s="30">
        <f t="shared" si="152"/>
        <v>7.0107526881720431E-3</v>
      </c>
      <c r="BD265" s="30">
        <f t="shared" si="153"/>
        <v>7.1397849462365593E-3</v>
      </c>
      <c r="BE265" s="30">
        <f t="shared" si="154"/>
        <v>8.0860215053763437E-3</v>
      </c>
      <c r="BF265" s="30">
        <f t="shared" si="155"/>
        <v>4.8172043010752692E-3</v>
      </c>
      <c r="BG265" s="30">
        <f t="shared" si="156"/>
        <v>8.6236559139784945E-3</v>
      </c>
      <c r="BH265" s="30">
        <f t="shared" si="157"/>
        <v>8.860215053763441E-3</v>
      </c>
      <c r="BI265" s="30">
        <f t="shared" si="125"/>
        <v>5.918727915194346E-3</v>
      </c>
      <c r="BJ265" s="30">
        <f t="shared" si="126"/>
        <v>6.6077738515901057E-3</v>
      </c>
      <c r="BK265" s="30">
        <f t="shared" si="127"/>
        <v>8.2862190812720855E-3</v>
      </c>
      <c r="BL265" s="30">
        <f t="shared" si="128"/>
        <v>1.0106007067137809E-2</v>
      </c>
      <c r="BM265" s="30">
        <f t="shared" si="129"/>
        <v>6.9081272084805653E-3</v>
      </c>
      <c r="BN265" s="30">
        <f t="shared" si="130"/>
        <v>8.3568904593639571E-3</v>
      </c>
      <c r="BO265" s="30">
        <f t="shared" si="131"/>
        <v>3.9681978798586572E-2</v>
      </c>
      <c r="BP265" s="30">
        <f t="shared" si="132"/>
        <v>6.8904593639575974E-3</v>
      </c>
    </row>
    <row r="266" spans="1:68" ht="15" x14ac:dyDescent="0.25">
      <c r="A266" s="19" t="s">
        <v>185</v>
      </c>
      <c r="B266" s="27">
        <v>336</v>
      </c>
      <c r="C266" s="27">
        <v>594</v>
      </c>
      <c r="D266" s="27">
        <v>481</v>
      </c>
      <c r="E266" s="27">
        <v>342</v>
      </c>
      <c r="F266" s="27">
        <v>367</v>
      </c>
      <c r="G266" s="27">
        <v>354</v>
      </c>
      <c r="H266" s="27">
        <v>523</v>
      </c>
      <c r="I266" s="27">
        <v>601</v>
      </c>
      <c r="J266" s="27">
        <v>636</v>
      </c>
      <c r="K266" s="27">
        <v>654</v>
      </c>
      <c r="L266" s="27">
        <v>901</v>
      </c>
      <c r="M266" s="27">
        <v>414</v>
      </c>
      <c r="N266" s="27">
        <v>446</v>
      </c>
      <c r="O266" s="27">
        <v>536</v>
      </c>
      <c r="P266" s="27">
        <v>496</v>
      </c>
      <c r="Q266" s="27">
        <v>553</v>
      </c>
      <c r="R266" s="27">
        <v>1120</v>
      </c>
      <c r="S266" s="27">
        <v>606</v>
      </c>
      <c r="T266" s="27">
        <v>1406</v>
      </c>
      <c r="U266" s="27">
        <v>784</v>
      </c>
      <c r="V266" s="27">
        <v>1501</v>
      </c>
      <c r="W266" s="27">
        <v>802</v>
      </c>
      <c r="X266" s="27">
        <v>766</v>
      </c>
      <c r="Y266" s="27"/>
      <c r="Z266" s="19" t="s">
        <v>185</v>
      </c>
      <c r="AA266" s="27" t="b">
        <f t="shared" si="139"/>
        <v>1</v>
      </c>
      <c r="AB266"/>
      <c r="AC266" s="19" t="s">
        <v>185</v>
      </c>
      <c r="AD266" s="27">
        <v>39700</v>
      </c>
      <c r="AE266" s="27">
        <v>47500</v>
      </c>
      <c r="AF266" s="32">
        <v>83.5</v>
      </c>
      <c r="AG266" s="32">
        <v>6.1</v>
      </c>
      <c r="AH266" s="27">
        <v>39600</v>
      </c>
      <c r="AI266" s="27">
        <v>47500</v>
      </c>
      <c r="AJ266" s="32">
        <v>83.2</v>
      </c>
      <c r="AK266" s="32">
        <v>6</v>
      </c>
      <c r="AL266" s="27">
        <v>40700</v>
      </c>
      <c r="AM266" s="27">
        <v>47700</v>
      </c>
      <c r="AN266" s="32">
        <v>85.3</v>
      </c>
      <c r="AO266" s="32">
        <v>6.2</v>
      </c>
      <c r="AP266"/>
      <c r="AQ266"/>
      <c r="AR266"/>
      <c r="AS266"/>
      <c r="AT266" s="30">
        <f t="shared" si="158"/>
        <v>8.4848484848484857E-3</v>
      </c>
      <c r="AU266" s="30">
        <f t="shared" si="159"/>
        <v>1.4999999999999999E-2</v>
      </c>
      <c r="AV266" s="30">
        <f t="shared" si="160"/>
        <v>1.2146464646464647E-2</v>
      </c>
      <c r="AW266" s="30">
        <f t="shared" si="146"/>
        <v>8.4029484029484024E-3</v>
      </c>
      <c r="AX266" s="30">
        <f t="shared" si="147"/>
        <v>9.0171990171990166E-3</v>
      </c>
      <c r="AY266" s="30">
        <f t="shared" si="148"/>
        <v>8.6977886977886981E-3</v>
      </c>
      <c r="AZ266" s="30">
        <f t="shared" si="149"/>
        <v>1.2850122850122851E-2</v>
      </c>
      <c r="BA266" s="30">
        <f t="shared" si="150"/>
        <v>1.4766584766584767E-2</v>
      </c>
      <c r="BB266" s="30">
        <f t="shared" si="151"/>
        <v>1.5626535626535626E-2</v>
      </c>
      <c r="BC266" s="30">
        <f t="shared" si="152"/>
        <v>1.6068796068796069E-2</v>
      </c>
      <c r="BD266" s="30">
        <f t="shared" si="153"/>
        <v>2.2137592137592137E-2</v>
      </c>
      <c r="BE266" s="30">
        <f t="shared" si="154"/>
        <v>1.0171990171990173E-2</v>
      </c>
      <c r="BF266" s="30">
        <f t="shared" si="155"/>
        <v>1.0958230958230957E-2</v>
      </c>
      <c r="BG266" s="30">
        <f t="shared" si="156"/>
        <v>1.3169533169533169E-2</v>
      </c>
      <c r="BH266" s="30">
        <f t="shared" si="157"/>
        <v>1.2186732186732187E-2</v>
      </c>
      <c r="BI266" s="30">
        <f t="shared" si="125"/>
        <v>1.159329140461216E-2</v>
      </c>
      <c r="BJ266" s="30">
        <f t="shared" si="126"/>
        <v>2.3480083857442349E-2</v>
      </c>
      <c r="BK266" s="30">
        <f t="shared" si="127"/>
        <v>1.270440251572327E-2</v>
      </c>
      <c r="BL266" s="30">
        <f t="shared" si="128"/>
        <v>2.9475890985324948E-2</v>
      </c>
      <c r="BM266" s="30">
        <f t="shared" si="129"/>
        <v>1.6436058700209644E-2</v>
      </c>
      <c r="BN266" s="30">
        <f t="shared" si="130"/>
        <v>3.1467505241090148E-2</v>
      </c>
      <c r="BO266" s="30">
        <f t="shared" si="131"/>
        <v>1.6813417190775681E-2</v>
      </c>
      <c r="BP266" s="30">
        <f t="shared" si="132"/>
        <v>1.6058700209643607E-2</v>
      </c>
    </row>
    <row r="267" spans="1:68" ht="15" x14ac:dyDescent="0.25">
      <c r="A267" s="19" t="s">
        <v>5</v>
      </c>
      <c r="B267" s="27">
        <v>520</v>
      </c>
      <c r="C267" s="27">
        <v>743</v>
      </c>
      <c r="D267" s="27">
        <v>725</v>
      </c>
      <c r="E267" s="27">
        <v>743</v>
      </c>
      <c r="F267" s="27">
        <v>467</v>
      </c>
      <c r="G267" s="27">
        <v>683</v>
      </c>
      <c r="H267" s="27">
        <v>786</v>
      </c>
      <c r="I267" s="27">
        <v>1039</v>
      </c>
      <c r="J267" s="27">
        <v>986</v>
      </c>
      <c r="K267" s="27">
        <v>1327</v>
      </c>
      <c r="L267" s="27">
        <v>1428</v>
      </c>
      <c r="M267" s="27">
        <v>862</v>
      </c>
      <c r="N267" s="27">
        <v>560</v>
      </c>
      <c r="O267" s="27">
        <v>522</v>
      </c>
      <c r="P267" s="27">
        <v>739</v>
      </c>
      <c r="Q267" s="27">
        <v>790</v>
      </c>
      <c r="R267" s="27">
        <v>919</v>
      </c>
      <c r="S267" s="27">
        <v>794</v>
      </c>
      <c r="T267" s="27">
        <v>1336</v>
      </c>
      <c r="U267" s="27">
        <v>970</v>
      </c>
      <c r="V267" s="27">
        <v>1322</v>
      </c>
      <c r="W267" s="27">
        <v>1993</v>
      </c>
      <c r="X267" s="27">
        <v>1674</v>
      </c>
      <c r="Y267" s="27"/>
      <c r="Z267" s="19" t="s">
        <v>5</v>
      </c>
      <c r="AA267" s="27" t="b">
        <f t="shared" si="139"/>
        <v>1</v>
      </c>
      <c r="AB267"/>
      <c r="AC267" s="19" t="s">
        <v>5</v>
      </c>
      <c r="AD267" s="27">
        <v>56500</v>
      </c>
      <c r="AE267" s="27">
        <v>74800</v>
      </c>
      <c r="AF267" s="32">
        <v>75.599999999999994</v>
      </c>
      <c r="AG267" s="32">
        <v>5.7</v>
      </c>
      <c r="AH267" s="27">
        <v>54700</v>
      </c>
      <c r="AI267" s="27">
        <v>74000</v>
      </c>
      <c r="AJ267" s="32">
        <v>73.900000000000006</v>
      </c>
      <c r="AK267" s="32">
        <v>6</v>
      </c>
      <c r="AL267" s="27">
        <v>55200</v>
      </c>
      <c r="AM267" s="27">
        <v>73300</v>
      </c>
      <c r="AN267" s="32">
        <v>75.3</v>
      </c>
      <c r="AO267" s="32">
        <v>6.2</v>
      </c>
      <c r="AP267"/>
      <c r="AQ267"/>
      <c r="AR267"/>
      <c r="AS267"/>
      <c r="AT267" s="30">
        <f t="shared" si="158"/>
        <v>9.5063985374771488E-3</v>
      </c>
      <c r="AU267" s="30">
        <f t="shared" si="159"/>
        <v>1.3583180987202926E-2</v>
      </c>
      <c r="AV267" s="30">
        <f t="shared" si="160"/>
        <v>1.3254113345521023E-2</v>
      </c>
      <c r="AW267" s="30">
        <f t="shared" si="146"/>
        <v>1.3460144927536232E-2</v>
      </c>
      <c r="AX267" s="30">
        <f t="shared" si="147"/>
        <v>8.4601449275362312E-3</v>
      </c>
      <c r="AY267" s="30">
        <f t="shared" si="148"/>
        <v>1.2373188405797101E-2</v>
      </c>
      <c r="AZ267" s="30">
        <f t="shared" si="149"/>
        <v>1.4239130434782608E-2</v>
      </c>
      <c r="BA267" s="30">
        <f t="shared" si="150"/>
        <v>1.8822463768115943E-2</v>
      </c>
      <c r="BB267" s="30">
        <f t="shared" si="151"/>
        <v>1.7862318840579709E-2</v>
      </c>
      <c r="BC267" s="30">
        <f t="shared" si="152"/>
        <v>2.4039855072463766E-2</v>
      </c>
      <c r="BD267" s="30">
        <f t="shared" si="153"/>
        <v>2.5869565217391303E-2</v>
      </c>
      <c r="BE267" s="30">
        <f t="shared" si="154"/>
        <v>1.5615942028985507E-2</v>
      </c>
      <c r="BF267" s="30">
        <f t="shared" si="155"/>
        <v>1.0144927536231883E-2</v>
      </c>
      <c r="BG267" s="30">
        <f t="shared" si="156"/>
        <v>9.4565217391304347E-3</v>
      </c>
      <c r="BH267" s="30">
        <f t="shared" si="157"/>
        <v>1.338768115942029E-2</v>
      </c>
      <c r="BI267" s="30">
        <f t="shared" si="125"/>
        <v>1.077762619372442E-2</v>
      </c>
      <c r="BJ267" s="30">
        <f t="shared" si="126"/>
        <v>1.2537517053206002E-2</v>
      </c>
      <c r="BK267" s="30">
        <f t="shared" si="127"/>
        <v>1.0832196452933152E-2</v>
      </c>
      <c r="BL267" s="30">
        <f t="shared" si="128"/>
        <v>1.8226466575716235E-2</v>
      </c>
      <c r="BM267" s="30">
        <f t="shared" si="129"/>
        <v>1.3233287858117325E-2</v>
      </c>
      <c r="BN267" s="30">
        <f t="shared" si="130"/>
        <v>1.8035470668485674E-2</v>
      </c>
      <c r="BO267" s="30">
        <f t="shared" si="131"/>
        <v>2.7189631650750341E-2</v>
      </c>
      <c r="BP267" s="30">
        <f t="shared" si="132"/>
        <v>2.2837653478854025E-2</v>
      </c>
    </row>
    <row r="268" spans="1:68" ht="15" x14ac:dyDescent="0.25">
      <c r="A268" s="19" t="s">
        <v>12</v>
      </c>
      <c r="B268" s="27">
        <v>436</v>
      </c>
      <c r="C268" s="27">
        <v>850</v>
      </c>
      <c r="D268" s="27">
        <v>764</v>
      </c>
      <c r="E268" s="27">
        <v>873</v>
      </c>
      <c r="F268" s="27">
        <v>691</v>
      </c>
      <c r="G268" s="27">
        <v>791</v>
      </c>
      <c r="H268" s="27">
        <v>696</v>
      </c>
      <c r="I268" s="27">
        <v>842</v>
      </c>
      <c r="J268" s="27">
        <v>936</v>
      </c>
      <c r="K268" s="27">
        <v>800</v>
      </c>
      <c r="L268" s="27">
        <v>658</v>
      </c>
      <c r="M268" s="27">
        <v>644</v>
      </c>
      <c r="N268" s="27">
        <v>472</v>
      </c>
      <c r="O268" s="27">
        <v>808</v>
      </c>
      <c r="P268" s="27">
        <v>793</v>
      </c>
      <c r="Q268" s="27">
        <v>842</v>
      </c>
      <c r="R268" s="27">
        <v>810</v>
      </c>
      <c r="S268" s="27">
        <v>737</v>
      </c>
      <c r="T268" s="27">
        <v>882</v>
      </c>
      <c r="U268" s="27">
        <v>911</v>
      </c>
      <c r="V268" s="27">
        <v>1063</v>
      </c>
      <c r="W268" s="27">
        <v>841</v>
      </c>
      <c r="X268" s="27">
        <v>784</v>
      </c>
      <c r="Y268" s="27"/>
      <c r="Z268" s="19" t="s">
        <v>12</v>
      </c>
      <c r="AA268" s="27" t="b">
        <f t="shared" si="139"/>
        <v>1</v>
      </c>
      <c r="AB268"/>
      <c r="AC268" s="19" t="s">
        <v>12</v>
      </c>
      <c r="AD268" s="27">
        <v>51500</v>
      </c>
      <c r="AE268" s="27">
        <v>68900</v>
      </c>
      <c r="AF268" s="32">
        <v>74.7</v>
      </c>
      <c r="AG268" s="32">
        <v>6</v>
      </c>
      <c r="AH268" s="27">
        <v>50900</v>
      </c>
      <c r="AI268" s="27">
        <v>69900</v>
      </c>
      <c r="AJ268" s="32">
        <v>72.8</v>
      </c>
      <c r="AK268" s="32">
        <v>6.5</v>
      </c>
      <c r="AL268" s="27">
        <v>53600</v>
      </c>
      <c r="AM268" s="27">
        <v>70600</v>
      </c>
      <c r="AN268" s="32">
        <v>75.900000000000006</v>
      </c>
      <c r="AO268" s="32">
        <v>5.9</v>
      </c>
      <c r="AP268"/>
      <c r="AQ268"/>
      <c r="AR268"/>
      <c r="AS268"/>
      <c r="AT268" s="30">
        <f t="shared" si="158"/>
        <v>8.5658153241650291E-3</v>
      </c>
      <c r="AU268" s="30">
        <f t="shared" si="159"/>
        <v>1.6699410609037329E-2</v>
      </c>
      <c r="AV268" s="30">
        <f t="shared" si="160"/>
        <v>1.5009823182711199E-2</v>
      </c>
      <c r="AW268" s="30">
        <f t="shared" si="146"/>
        <v>1.628731343283582E-2</v>
      </c>
      <c r="AX268" s="30">
        <f t="shared" si="147"/>
        <v>1.289179104477612E-2</v>
      </c>
      <c r="AY268" s="30">
        <f t="shared" si="148"/>
        <v>1.4757462686567165E-2</v>
      </c>
      <c r="AZ268" s="30">
        <f t="shared" si="149"/>
        <v>1.2985074626865671E-2</v>
      </c>
      <c r="BA268" s="30">
        <f t="shared" si="150"/>
        <v>1.5708955223880598E-2</v>
      </c>
      <c r="BB268" s="30">
        <f t="shared" si="151"/>
        <v>1.7462686567164178E-2</v>
      </c>
      <c r="BC268" s="30">
        <f t="shared" si="152"/>
        <v>1.4925373134328358E-2</v>
      </c>
      <c r="BD268" s="30">
        <f t="shared" si="153"/>
        <v>1.2276119402985074E-2</v>
      </c>
      <c r="BE268" s="30">
        <f t="shared" si="154"/>
        <v>1.2014925373134328E-2</v>
      </c>
      <c r="BF268" s="30">
        <f t="shared" si="155"/>
        <v>8.8059701492537307E-3</v>
      </c>
      <c r="BG268" s="30">
        <f t="shared" si="156"/>
        <v>1.5074626865671641E-2</v>
      </c>
      <c r="BH268" s="30">
        <f t="shared" si="157"/>
        <v>1.4794776119402985E-2</v>
      </c>
      <c r="BI268" s="30">
        <f t="shared" si="125"/>
        <v>1.1926345609065156E-2</v>
      </c>
      <c r="BJ268" s="30">
        <f t="shared" si="126"/>
        <v>1.1473087818696884E-2</v>
      </c>
      <c r="BK268" s="30">
        <f t="shared" si="127"/>
        <v>1.0439093484419263E-2</v>
      </c>
      <c r="BL268" s="30">
        <f t="shared" si="128"/>
        <v>1.2492917847025496E-2</v>
      </c>
      <c r="BM268" s="30">
        <f t="shared" si="129"/>
        <v>1.2903682719546743E-2</v>
      </c>
      <c r="BN268" s="30">
        <f t="shared" si="130"/>
        <v>1.5056657223796035E-2</v>
      </c>
      <c r="BO268" s="30">
        <f t="shared" si="131"/>
        <v>1.1912181303116148E-2</v>
      </c>
      <c r="BP268" s="30">
        <f t="shared" si="132"/>
        <v>1.1104815864022663E-2</v>
      </c>
    </row>
    <row r="269" spans="1:68" ht="15" x14ac:dyDescent="0.25">
      <c r="A269" s="19" t="s">
        <v>22</v>
      </c>
      <c r="B269" s="27">
        <v>268</v>
      </c>
      <c r="C269" s="27">
        <v>503</v>
      </c>
      <c r="D269" s="27">
        <v>378</v>
      </c>
      <c r="E269" s="27">
        <v>440</v>
      </c>
      <c r="F269" s="27">
        <v>273</v>
      </c>
      <c r="G269" s="27">
        <v>556</v>
      </c>
      <c r="H269" s="27">
        <v>457</v>
      </c>
      <c r="I269" s="27">
        <v>407</v>
      </c>
      <c r="J269" s="27">
        <v>492</v>
      </c>
      <c r="K269" s="27">
        <v>834</v>
      </c>
      <c r="L269" s="27">
        <v>1056</v>
      </c>
      <c r="M269" s="27">
        <v>598</v>
      </c>
      <c r="N269" s="27">
        <v>370</v>
      </c>
      <c r="O269" s="27">
        <v>603</v>
      </c>
      <c r="P269" s="27">
        <v>472</v>
      </c>
      <c r="Q269" s="27">
        <v>715</v>
      </c>
      <c r="R269" s="27">
        <v>456</v>
      </c>
      <c r="S269" s="27">
        <v>589</v>
      </c>
      <c r="T269" s="27">
        <v>575</v>
      </c>
      <c r="U269" s="27">
        <v>749</v>
      </c>
      <c r="V269" s="27">
        <v>752</v>
      </c>
      <c r="W269" s="27">
        <v>605</v>
      </c>
      <c r="X269" s="27">
        <v>616</v>
      </c>
      <c r="Y269" s="27"/>
      <c r="Z269" s="19" t="s">
        <v>22</v>
      </c>
      <c r="AA269" s="27" t="b">
        <f t="shared" si="139"/>
        <v>1</v>
      </c>
      <c r="AB269"/>
      <c r="AC269" s="19" t="s">
        <v>22</v>
      </c>
      <c r="AD269" s="27">
        <v>60700</v>
      </c>
      <c r="AE269" s="27">
        <v>73600</v>
      </c>
      <c r="AF269" s="32">
        <v>82.4</v>
      </c>
      <c r="AG269" s="32">
        <v>5.0999999999999996</v>
      </c>
      <c r="AH269" s="27">
        <v>59100</v>
      </c>
      <c r="AI269" s="27">
        <v>72700</v>
      </c>
      <c r="AJ269" s="32">
        <v>81.3</v>
      </c>
      <c r="AK269" s="32">
        <v>5.7</v>
      </c>
      <c r="AL269" s="27">
        <v>57900</v>
      </c>
      <c r="AM269" s="27">
        <v>75100</v>
      </c>
      <c r="AN269" s="32">
        <v>77.2</v>
      </c>
      <c r="AO269" s="32">
        <v>6.4</v>
      </c>
      <c r="AP269"/>
      <c r="AQ269"/>
      <c r="AR269"/>
      <c r="AS269"/>
      <c r="AT269" s="30">
        <f t="shared" si="158"/>
        <v>4.5346869712351943E-3</v>
      </c>
      <c r="AU269" s="30">
        <f t="shared" si="159"/>
        <v>8.5109983079526223E-3</v>
      </c>
      <c r="AV269" s="30">
        <f t="shared" si="160"/>
        <v>6.3959390862944158E-3</v>
      </c>
      <c r="AW269" s="30">
        <f t="shared" si="146"/>
        <v>7.5993091537132984E-3</v>
      </c>
      <c r="AX269" s="30">
        <f t="shared" si="147"/>
        <v>4.715025906735751E-3</v>
      </c>
      <c r="AY269" s="30">
        <f t="shared" si="148"/>
        <v>9.6027633851468053E-3</v>
      </c>
      <c r="AZ269" s="30">
        <f t="shared" si="149"/>
        <v>7.8929188255613125E-3</v>
      </c>
      <c r="BA269" s="30">
        <f t="shared" si="150"/>
        <v>7.0293609671848011E-3</v>
      </c>
      <c r="BB269" s="30">
        <f t="shared" si="151"/>
        <v>8.4974093264248707E-3</v>
      </c>
      <c r="BC269" s="30">
        <f t="shared" si="152"/>
        <v>1.4404145077720207E-2</v>
      </c>
      <c r="BD269" s="30">
        <f t="shared" si="153"/>
        <v>1.8238341968911918E-2</v>
      </c>
      <c r="BE269" s="30">
        <f t="shared" si="154"/>
        <v>1.0328151986183075E-2</v>
      </c>
      <c r="BF269" s="30">
        <f t="shared" si="155"/>
        <v>6.390328151986183E-3</v>
      </c>
      <c r="BG269" s="30">
        <f t="shared" si="156"/>
        <v>1.0414507772020725E-2</v>
      </c>
      <c r="BH269" s="30">
        <f t="shared" si="157"/>
        <v>8.1519861830742658E-3</v>
      </c>
      <c r="BI269" s="30">
        <f t="shared" ref="BI269:BI332" si="161">Q269/$AM269</f>
        <v>9.5206391478029288E-3</v>
      </c>
      <c r="BJ269" s="30">
        <f t="shared" ref="BJ269:BJ332" si="162">R269/$AM269</f>
        <v>6.0719041278295607E-3</v>
      </c>
      <c r="BK269" s="30">
        <f t="shared" ref="BK269:BK332" si="163">S269/$AM269</f>
        <v>7.8428761651131822E-3</v>
      </c>
      <c r="BL269" s="30">
        <f t="shared" ref="BL269:BL332" si="164">T269/$AM269</f>
        <v>7.6564580559254324E-3</v>
      </c>
      <c r="BM269" s="30">
        <f t="shared" ref="BM269:BM332" si="165">U269/$AM269</f>
        <v>9.9733688415446064E-3</v>
      </c>
      <c r="BN269" s="30">
        <f t="shared" ref="BN269:BN332" si="166">V269/$AM269</f>
        <v>1.0013315579227697E-2</v>
      </c>
      <c r="BO269" s="30">
        <f t="shared" ref="BO269:BO332" si="167">W269/$AM269</f>
        <v>8.0559254327563241E-3</v>
      </c>
      <c r="BP269" s="30">
        <f t="shared" ref="BP269:BP332" si="168">X269/$AM269</f>
        <v>8.2023968042609849E-3</v>
      </c>
    </row>
    <row r="270" spans="1:68" ht="15" x14ac:dyDescent="0.25">
      <c r="A270" s="19" t="s">
        <v>70</v>
      </c>
      <c r="B270" s="27">
        <v>275</v>
      </c>
      <c r="C270" s="27">
        <v>300</v>
      </c>
      <c r="D270" s="27">
        <v>337</v>
      </c>
      <c r="E270" s="27">
        <v>365</v>
      </c>
      <c r="F270" s="27">
        <v>273</v>
      </c>
      <c r="G270" s="27">
        <v>227</v>
      </c>
      <c r="H270" s="27">
        <v>288</v>
      </c>
      <c r="I270" s="27">
        <v>312</v>
      </c>
      <c r="J270" s="27">
        <v>326</v>
      </c>
      <c r="K270" s="27">
        <v>331</v>
      </c>
      <c r="L270" s="27">
        <v>465</v>
      </c>
      <c r="M270" s="27">
        <v>342</v>
      </c>
      <c r="N270" s="27">
        <v>235</v>
      </c>
      <c r="O270" s="27">
        <v>350</v>
      </c>
      <c r="P270" s="27">
        <v>282</v>
      </c>
      <c r="Q270" s="27">
        <v>416</v>
      </c>
      <c r="R270" s="27">
        <v>418</v>
      </c>
      <c r="S270" s="27">
        <v>422</v>
      </c>
      <c r="T270" s="27">
        <v>441</v>
      </c>
      <c r="U270" s="27">
        <v>426</v>
      </c>
      <c r="V270" s="27">
        <v>747</v>
      </c>
      <c r="W270" s="27">
        <v>464</v>
      </c>
      <c r="X270" s="27">
        <v>448</v>
      </c>
      <c r="Y270" s="27"/>
      <c r="Z270" s="19" t="s">
        <v>70</v>
      </c>
      <c r="AA270" s="27" t="b">
        <f t="shared" si="139"/>
        <v>1</v>
      </c>
      <c r="AB270"/>
      <c r="AC270" s="19" t="s">
        <v>70</v>
      </c>
      <c r="AD270" s="27">
        <v>56900</v>
      </c>
      <c r="AE270" s="27">
        <v>71100</v>
      </c>
      <c r="AF270" s="32">
        <v>80.099999999999994</v>
      </c>
      <c r="AG270" s="32">
        <v>5.3</v>
      </c>
      <c r="AH270" s="27">
        <v>57100</v>
      </c>
      <c r="AI270" s="27">
        <v>72900</v>
      </c>
      <c r="AJ270" s="32">
        <v>78.3</v>
      </c>
      <c r="AK270" s="32">
        <v>6.1</v>
      </c>
      <c r="AL270" s="27">
        <v>57600</v>
      </c>
      <c r="AM270" s="27">
        <v>72000</v>
      </c>
      <c r="AN270" s="32">
        <v>80</v>
      </c>
      <c r="AO270" s="32">
        <v>6</v>
      </c>
      <c r="AP270"/>
      <c r="AQ270"/>
      <c r="AR270"/>
      <c r="AS270"/>
      <c r="AT270" s="30">
        <f t="shared" si="158"/>
        <v>4.8161120840630473E-3</v>
      </c>
      <c r="AU270" s="30">
        <f t="shared" si="159"/>
        <v>5.2539404553415062E-3</v>
      </c>
      <c r="AV270" s="30">
        <f t="shared" si="160"/>
        <v>5.9019264448336248E-3</v>
      </c>
      <c r="AW270" s="30">
        <f t="shared" si="146"/>
        <v>6.3368055555555556E-3</v>
      </c>
      <c r="AX270" s="30">
        <f t="shared" si="147"/>
        <v>4.7395833333333335E-3</v>
      </c>
      <c r="AY270" s="30">
        <f t="shared" si="148"/>
        <v>3.9409722222222224E-3</v>
      </c>
      <c r="AZ270" s="30">
        <f t="shared" si="149"/>
        <v>5.0000000000000001E-3</v>
      </c>
      <c r="BA270" s="30">
        <f t="shared" si="150"/>
        <v>5.4166666666666669E-3</v>
      </c>
      <c r="BB270" s="30">
        <f t="shared" si="151"/>
        <v>5.6597222222222222E-3</v>
      </c>
      <c r="BC270" s="30">
        <f t="shared" si="152"/>
        <v>5.7465277777777775E-3</v>
      </c>
      <c r="BD270" s="30">
        <f t="shared" si="153"/>
        <v>8.0729166666666675E-3</v>
      </c>
      <c r="BE270" s="30">
        <f t="shared" si="154"/>
        <v>5.9375000000000001E-3</v>
      </c>
      <c r="BF270" s="30">
        <f t="shared" si="155"/>
        <v>4.0798611111111114E-3</v>
      </c>
      <c r="BG270" s="30">
        <f t="shared" si="156"/>
        <v>6.076388888888889E-3</v>
      </c>
      <c r="BH270" s="30">
        <f t="shared" si="157"/>
        <v>4.8958333333333336E-3</v>
      </c>
      <c r="BI270" s="30">
        <f t="shared" si="161"/>
        <v>5.7777777777777775E-3</v>
      </c>
      <c r="BJ270" s="30">
        <f t="shared" si="162"/>
        <v>5.8055555555555551E-3</v>
      </c>
      <c r="BK270" s="30">
        <f t="shared" si="163"/>
        <v>5.8611111111111112E-3</v>
      </c>
      <c r="BL270" s="30">
        <f t="shared" si="164"/>
        <v>6.1250000000000002E-3</v>
      </c>
      <c r="BM270" s="30">
        <f t="shared" si="165"/>
        <v>5.9166666666666664E-3</v>
      </c>
      <c r="BN270" s="30">
        <f t="shared" si="166"/>
        <v>1.0375000000000001E-2</v>
      </c>
      <c r="BO270" s="30">
        <f t="shared" si="167"/>
        <v>6.4444444444444445E-3</v>
      </c>
      <c r="BP270" s="30">
        <f t="shared" si="168"/>
        <v>6.2222222222222219E-3</v>
      </c>
    </row>
    <row r="271" spans="1:68" ht="15" x14ac:dyDescent="0.25">
      <c r="A271" s="19" t="s">
        <v>99</v>
      </c>
      <c r="B271" s="27">
        <v>349</v>
      </c>
      <c r="C271" s="27">
        <v>451</v>
      </c>
      <c r="D271" s="27">
        <v>479</v>
      </c>
      <c r="E271" s="27">
        <v>400</v>
      </c>
      <c r="F271" s="27">
        <v>441</v>
      </c>
      <c r="G271" s="27">
        <v>426</v>
      </c>
      <c r="H271" s="27">
        <v>402</v>
      </c>
      <c r="I271" s="27">
        <v>453</v>
      </c>
      <c r="J271" s="27">
        <v>586</v>
      </c>
      <c r="K271" s="27">
        <v>521</v>
      </c>
      <c r="L271" s="27">
        <v>483</v>
      </c>
      <c r="M271" s="27">
        <v>636</v>
      </c>
      <c r="N271" s="27">
        <v>466</v>
      </c>
      <c r="O271" s="27">
        <v>505</v>
      </c>
      <c r="P271" s="27">
        <v>884</v>
      </c>
      <c r="Q271" s="27">
        <v>1176</v>
      </c>
      <c r="R271" s="27">
        <v>941</v>
      </c>
      <c r="S271" s="27">
        <v>1170</v>
      </c>
      <c r="T271" s="27">
        <v>1240</v>
      </c>
      <c r="U271" s="27">
        <v>1258</v>
      </c>
      <c r="V271" s="27">
        <v>1160</v>
      </c>
      <c r="W271" s="27">
        <v>709</v>
      </c>
      <c r="X271" s="27">
        <v>740</v>
      </c>
      <c r="Y271" s="27"/>
      <c r="Z271" s="19" t="s">
        <v>99</v>
      </c>
      <c r="AA271" s="27" t="b">
        <f t="shared" si="139"/>
        <v>1</v>
      </c>
      <c r="AB271"/>
      <c r="AC271" s="19" t="s">
        <v>99</v>
      </c>
      <c r="AD271" s="27">
        <v>45400</v>
      </c>
      <c r="AE271" s="27">
        <v>63600</v>
      </c>
      <c r="AF271" s="32">
        <v>71.400000000000006</v>
      </c>
      <c r="AG271" s="32">
        <v>6.1</v>
      </c>
      <c r="AH271" s="27">
        <v>45700</v>
      </c>
      <c r="AI271" s="27">
        <v>64500</v>
      </c>
      <c r="AJ271" s="32">
        <v>70.8</v>
      </c>
      <c r="AK271" s="32">
        <v>7.1</v>
      </c>
      <c r="AL271" s="27">
        <v>44800</v>
      </c>
      <c r="AM271" s="27">
        <v>62100</v>
      </c>
      <c r="AN271" s="32">
        <v>72.099999999999994</v>
      </c>
      <c r="AO271" s="32">
        <v>6.4</v>
      </c>
      <c r="AP271"/>
      <c r="AQ271"/>
      <c r="AR271"/>
      <c r="AS271"/>
      <c r="AT271" s="30">
        <f t="shared" si="158"/>
        <v>7.6367614879649893E-3</v>
      </c>
      <c r="AU271" s="30">
        <f t="shared" si="159"/>
        <v>9.8687089715536105E-3</v>
      </c>
      <c r="AV271" s="30">
        <f t="shared" si="160"/>
        <v>1.0481400437636762E-2</v>
      </c>
      <c r="AW271" s="30">
        <f t="shared" si="146"/>
        <v>8.9285714285714281E-3</v>
      </c>
      <c r="AX271" s="30">
        <f t="shared" si="147"/>
        <v>9.8437500000000001E-3</v>
      </c>
      <c r="AY271" s="30">
        <f t="shared" si="148"/>
        <v>9.508928571428571E-3</v>
      </c>
      <c r="AZ271" s="30">
        <f t="shared" si="149"/>
        <v>8.9732142857142858E-3</v>
      </c>
      <c r="BA271" s="30">
        <f t="shared" si="150"/>
        <v>1.0111607142857143E-2</v>
      </c>
      <c r="BB271" s="30">
        <f t="shared" si="151"/>
        <v>1.3080357142857144E-2</v>
      </c>
      <c r="BC271" s="30">
        <f t="shared" si="152"/>
        <v>1.1629464285714286E-2</v>
      </c>
      <c r="BD271" s="30">
        <f t="shared" si="153"/>
        <v>1.0781249999999999E-2</v>
      </c>
      <c r="BE271" s="30">
        <f t="shared" si="154"/>
        <v>1.4196428571428572E-2</v>
      </c>
      <c r="BF271" s="30">
        <f t="shared" si="155"/>
        <v>1.0401785714285714E-2</v>
      </c>
      <c r="BG271" s="30">
        <f t="shared" si="156"/>
        <v>1.1272321428571428E-2</v>
      </c>
      <c r="BH271" s="30">
        <f t="shared" si="157"/>
        <v>1.9732142857142858E-2</v>
      </c>
      <c r="BI271" s="30">
        <f t="shared" si="161"/>
        <v>1.893719806763285E-2</v>
      </c>
      <c r="BJ271" s="30">
        <f t="shared" si="162"/>
        <v>1.5152979066022544E-2</v>
      </c>
      <c r="BK271" s="30">
        <f t="shared" si="163"/>
        <v>1.8840579710144929E-2</v>
      </c>
      <c r="BL271" s="30">
        <f t="shared" si="164"/>
        <v>1.9967793880837359E-2</v>
      </c>
      <c r="BM271" s="30">
        <f t="shared" si="165"/>
        <v>2.0257648953301129E-2</v>
      </c>
      <c r="BN271" s="30">
        <f t="shared" si="166"/>
        <v>1.8679549114331721E-2</v>
      </c>
      <c r="BO271" s="30">
        <f t="shared" si="167"/>
        <v>1.14170692431562E-2</v>
      </c>
      <c r="BP271" s="30">
        <f t="shared" si="168"/>
        <v>1.1916264090177134E-2</v>
      </c>
    </row>
    <row r="272" spans="1:68" ht="15" x14ac:dyDescent="0.25">
      <c r="A272" s="19" t="s">
        <v>107</v>
      </c>
      <c r="B272" s="27">
        <v>535</v>
      </c>
      <c r="C272" s="27">
        <v>789</v>
      </c>
      <c r="D272" s="27">
        <v>778</v>
      </c>
      <c r="E272" s="27">
        <v>923</v>
      </c>
      <c r="F272" s="27">
        <v>735</v>
      </c>
      <c r="G272" s="27">
        <v>810</v>
      </c>
      <c r="H272" s="27">
        <v>928</v>
      </c>
      <c r="I272" s="27">
        <v>1105</v>
      </c>
      <c r="J272" s="27">
        <v>2050</v>
      </c>
      <c r="K272" s="27">
        <v>1147</v>
      </c>
      <c r="L272" s="27">
        <v>1103</v>
      </c>
      <c r="M272" s="27">
        <v>1144</v>
      </c>
      <c r="N272" s="27">
        <v>796</v>
      </c>
      <c r="O272" s="27">
        <v>684</v>
      </c>
      <c r="P272" s="27">
        <v>945</v>
      </c>
      <c r="Q272" s="27">
        <v>1547</v>
      </c>
      <c r="R272" s="27">
        <v>1467</v>
      </c>
      <c r="S272" s="27">
        <v>1739</v>
      </c>
      <c r="T272" s="27">
        <v>1383</v>
      </c>
      <c r="U272" s="27">
        <v>1277</v>
      </c>
      <c r="V272" s="27">
        <v>1445</v>
      </c>
      <c r="W272" s="27">
        <v>1745</v>
      </c>
      <c r="X272" s="27">
        <v>1422</v>
      </c>
      <c r="Y272" s="27"/>
      <c r="Z272" s="19" t="s">
        <v>107</v>
      </c>
      <c r="AA272" s="27" t="b">
        <f t="shared" si="139"/>
        <v>1</v>
      </c>
      <c r="AB272"/>
      <c r="AC272" s="19" t="s">
        <v>107</v>
      </c>
      <c r="AD272" s="27">
        <v>57200</v>
      </c>
      <c r="AE272" s="27">
        <v>72200</v>
      </c>
      <c r="AF272" s="32">
        <v>79.2</v>
      </c>
      <c r="AG272" s="32">
        <v>4.9000000000000004</v>
      </c>
      <c r="AH272" s="27">
        <v>54300</v>
      </c>
      <c r="AI272" s="27">
        <v>69000</v>
      </c>
      <c r="AJ272" s="32">
        <v>78.8</v>
      </c>
      <c r="AK272" s="32">
        <v>5.5</v>
      </c>
      <c r="AL272" s="27">
        <v>55100</v>
      </c>
      <c r="AM272" s="27">
        <v>70600</v>
      </c>
      <c r="AN272" s="32">
        <v>78</v>
      </c>
      <c r="AO272" s="32">
        <v>6</v>
      </c>
      <c r="AP272"/>
      <c r="AQ272"/>
      <c r="AR272"/>
      <c r="AS272"/>
      <c r="AT272" s="30">
        <f t="shared" si="158"/>
        <v>9.8526703499079195E-3</v>
      </c>
      <c r="AU272" s="30">
        <f t="shared" si="159"/>
        <v>1.4530386740331492E-2</v>
      </c>
      <c r="AV272" s="30">
        <f t="shared" si="160"/>
        <v>1.432780847145488E-2</v>
      </c>
      <c r="AW272" s="30">
        <f t="shared" si="146"/>
        <v>1.6751361161524501E-2</v>
      </c>
      <c r="AX272" s="30">
        <f t="shared" si="147"/>
        <v>1.3339382940108892E-2</v>
      </c>
      <c r="AY272" s="30">
        <f t="shared" si="148"/>
        <v>1.47005444646098E-2</v>
      </c>
      <c r="AZ272" s="30">
        <f t="shared" si="149"/>
        <v>1.6842105263157894E-2</v>
      </c>
      <c r="BA272" s="30">
        <f t="shared" si="150"/>
        <v>2.0054446460980035E-2</v>
      </c>
      <c r="BB272" s="30">
        <f t="shared" si="151"/>
        <v>3.720508166969147E-2</v>
      </c>
      <c r="BC272" s="30">
        <f t="shared" si="152"/>
        <v>2.0816696914700544E-2</v>
      </c>
      <c r="BD272" s="30">
        <f t="shared" si="153"/>
        <v>2.0018148820326678E-2</v>
      </c>
      <c r="BE272" s="30">
        <f t="shared" si="154"/>
        <v>2.0762250453720509E-2</v>
      </c>
      <c r="BF272" s="30">
        <f t="shared" si="155"/>
        <v>1.4446460980036298E-2</v>
      </c>
      <c r="BG272" s="30">
        <f t="shared" si="156"/>
        <v>1.2413793103448275E-2</v>
      </c>
      <c r="BH272" s="30">
        <f t="shared" si="157"/>
        <v>1.7150635208711434E-2</v>
      </c>
      <c r="BI272" s="30">
        <f t="shared" si="161"/>
        <v>2.1912181303116146E-2</v>
      </c>
      <c r="BJ272" s="30">
        <f t="shared" si="162"/>
        <v>2.0779036827195469E-2</v>
      </c>
      <c r="BK272" s="30">
        <f t="shared" si="163"/>
        <v>2.463172804532578E-2</v>
      </c>
      <c r="BL272" s="30">
        <f t="shared" si="164"/>
        <v>1.9589235127478753E-2</v>
      </c>
      <c r="BM272" s="30">
        <f t="shared" si="165"/>
        <v>1.8087818696883851E-2</v>
      </c>
      <c r="BN272" s="30">
        <f t="shared" si="166"/>
        <v>2.046742209631728E-2</v>
      </c>
      <c r="BO272" s="30">
        <f t="shared" si="167"/>
        <v>2.4716713881019831E-2</v>
      </c>
      <c r="BP272" s="30">
        <f t="shared" si="168"/>
        <v>2.0141643059490084E-2</v>
      </c>
    </row>
    <row r="273" spans="1:68" ht="15" x14ac:dyDescent="0.25">
      <c r="A273" s="19" t="s">
        <v>134</v>
      </c>
      <c r="B273" s="27">
        <v>254</v>
      </c>
      <c r="C273" s="27">
        <v>642</v>
      </c>
      <c r="D273" s="27">
        <v>493</v>
      </c>
      <c r="E273" s="27">
        <v>617</v>
      </c>
      <c r="F273" s="27">
        <v>405</v>
      </c>
      <c r="G273" s="27">
        <v>580</v>
      </c>
      <c r="H273" s="27">
        <v>354</v>
      </c>
      <c r="I273" s="27">
        <v>347</v>
      </c>
      <c r="J273" s="27">
        <v>491</v>
      </c>
      <c r="K273" s="27">
        <v>382</v>
      </c>
      <c r="L273" s="27">
        <v>390</v>
      </c>
      <c r="M273" s="27">
        <v>402</v>
      </c>
      <c r="N273" s="27">
        <v>571</v>
      </c>
      <c r="O273" s="27">
        <v>443</v>
      </c>
      <c r="P273" s="27">
        <v>605</v>
      </c>
      <c r="Q273" s="27">
        <v>634</v>
      </c>
      <c r="R273" s="27">
        <v>609</v>
      </c>
      <c r="S273" s="27">
        <v>454</v>
      </c>
      <c r="T273" s="27">
        <v>577</v>
      </c>
      <c r="U273" s="27">
        <v>870</v>
      </c>
      <c r="V273" s="27">
        <v>1068</v>
      </c>
      <c r="W273" s="27">
        <v>696</v>
      </c>
      <c r="X273" s="27">
        <v>921</v>
      </c>
      <c r="Y273" s="27"/>
      <c r="Z273" s="19" t="s">
        <v>134</v>
      </c>
      <c r="AA273" s="27" t="b">
        <f t="shared" si="139"/>
        <v>1</v>
      </c>
      <c r="AB273"/>
      <c r="AC273" s="19" t="s">
        <v>134</v>
      </c>
      <c r="AD273" s="27">
        <v>58000</v>
      </c>
      <c r="AE273" s="27">
        <v>71900</v>
      </c>
      <c r="AF273" s="32">
        <v>80.599999999999994</v>
      </c>
      <c r="AG273" s="32">
        <v>5.6</v>
      </c>
      <c r="AH273" s="27">
        <v>57900</v>
      </c>
      <c r="AI273" s="27">
        <v>73000</v>
      </c>
      <c r="AJ273" s="32">
        <v>79.3</v>
      </c>
      <c r="AK273" s="32">
        <v>5.5</v>
      </c>
      <c r="AL273" s="27">
        <v>57400</v>
      </c>
      <c r="AM273" s="27">
        <v>72800</v>
      </c>
      <c r="AN273" s="32">
        <v>78.8</v>
      </c>
      <c r="AO273" s="32">
        <v>6.1</v>
      </c>
      <c r="AP273"/>
      <c r="AQ273"/>
      <c r="AR273"/>
      <c r="AS273"/>
      <c r="AT273" s="30">
        <f t="shared" si="158"/>
        <v>4.386873920552677E-3</v>
      </c>
      <c r="AU273" s="30">
        <f t="shared" si="159"/>
        <v>1.1088082901554405E-2</v>
      </c>
      <c r="AV273" s="30">
        <f t="shared" si="160"/>
        <v>8.5146804835924007E-3</v>
      </c>
      <c r="AW273" s="30">
        <f t="shared" si="146"/>
        <v>1.0749128919860627E-2</v>
      </c>
      <c r="AX273" s="30">
        <f t="shared" si="147"/>
        <v>7.0557491289198609E-3</v>
      </c>
      <c r="AY273" s="30">
        <f t="shared" si="148"/>
        <v>1.0104529616724738E-2</v>
      </c>
      <c r="AZ273" s="30">
        <f t="shared" si="149"/>
        <v>6.1672473867595817E-3</v>
      </c>
      <c r="BA273" s="30">
        <f t="shared" si="150"/>
        <v>6.0452961672473864E-3</v>
      </c>
      <c r="BB273" s="30">
        <f t="shared" si="151"/>
        <v>8.5540069686411146E-3</v>
      </c>
      <c r="BC273" s="30">
        <f t="shared" si="152"/>
        <v>6.6550522648083626E-3</v>
      </c>
      <c r="BD273" s="30">
        <f t="shared" si="153"/>
        <v>6.7944250871080141E-3</v>
      </c>
      <c r="BE273" s="30">
        <f t="shared" si="154"/>
        <v>7.0034843205574911E-3</v>
      </c>
      <c r="BF273" s="30">
        <f t="shared" si="155"/>
        <v>9.9477351916376303E-3</v>
      </c>
      <c r="BG273" s="30">
        <f t="shared" si="156"/>
        <v>7.7177700348432052E-3</v>
      </c>
      <c r="BH273" s="30">
        <f t="shared" si="157"/>
        <v>1.0540069686411149E-2</v>
      </c>
      <c r="BI273" s="30">
        <f t="shared" si="161"/>
        <v>8.7087912087912087E-3</v>
      </c>
      <c r="BJ273" s="30">
        <f t="shared" si="162"/>
        <v>8.3653846153846148E-3</v>
      </c>
      <c r="BK273" s="30">
        <f t="shared" si="163"/>
        <v>6.2362637362637363E-3</v>
      </c>
      <c r="BL273" s="30">
        <f t="shared" si="164"/>
        <v>7.9258241758241761E-3</v>
      </c>
      <c r="BM273" s="30">
        <f t="shared" si="165"/>
        <v>1.195054945054945E-2</v>
      </c>
      <c r="BN273" s="30">
        <f t="shared" si="166"/>
        <v>1.467032967032967E-2</v>
      </c>
      <c r="BO273" s="30">
        <f t="shared" si="167"/>
        <v>9.5604395604395598E-3</v>
      </c>
      <c r="BP273" s="30">
        <f t="shared" si="168"/>
        <v>1.2651098901098902E-2</v>
      </c>
    </row>
    <row r="274" spans="1:68" ht="15" x14ac:dyDescent="0.25">
      <c r="A274" s="19" t="s">
        <v>25</v>
      </c>
      <c r="B274" s="27">
        <v>264</v>
      </c>
      <c r="C274" s="27">
        <v>595</v>
      </c>
      <c r="D274" s="27">
        <v>618</v>
      </c>
      <c r="E274" s="27">
        <v>638</v>
      </c>
      <c r="F274" s="27">
        <v>547</v>
      </c>
      <c r="G274" s="27">
        <v>613</v>
      </c>
      <c r="H274" s="27">
        <v>975</v>
      </c>
      <c r="I274" s="27">
        <v>766</v>
      </c>
      <c r="J274" s="27">
        <v>1166</v>
      </c>
      <c r="K274" s="27">
        <v>962</v>
      </c>
      <c r="L274" s="27">
        <v>872</v>
      </c>
      <c r="M274" s="27">
        <v>1184</v>
      </c>
      <c r="N274" s="27">
        <v>556</v>
      </c>
      <c r="O274" s="27">
        <v>701</v>
      </c>
      <c r="P274" s="27">
        <v>752</v>
      </c>
      <c r="Q274" s="27">
        <v>840</v>
      </c>
      <c r="R274" s="27">
        <v>756</v>
      </c>
      <c r="S274" s="27">
        <v>1385</v>
      </c>
      <c r="T274" s="27">
        <v>978</v>
      </c>
      <c r="U274" s="27">
        <v>1296</v>
      </c>
      <c r="V274" s="27">
        <v>2806</v>
      </c>
      <c r="W274" s="27">
        <v>1558</v>
      </c>
      <c r="X274" s="27">
        <v>1661</v>
      </c>
      <c r="Y274" s="27"/>
      <c r="Z274" s="19" t="s">
        <v>25</v>
      </c>
      <c r="AA274" s="27" t="b">
        <f t="shared" si="139"/>
        <v>1</v>
      </c>
      <c r="AB274"/>
      <c r="AC274" s="19" t="s">
        <v>25</v>
      </c>
      <c r="AD274" s="27">
        <v>47900</v>
      </c>
      <c r="AE274" s="27">
        <v>60800</v>
      </c>
      <c r="AF274" s="32">
        <v>78.7</v>
      </c>
      <c r="AG274" s="32">
        <v>6.1</v>
      </c>
      <c r="AH274" s="27">
        <v>50500</v>
      </c>
      <c r="AI274" s="27">
        <v>60800</v>
      </c>
      <c r="AJ274" s="32">
        <v>83</v>
      </c>
      <c r="AK274" s="32">
        <v>5.2</v>
      </c>
      <c r="AL274" s="27">
        <v>46700</v>
      </c>
      <c r="AM274" s="27">
        <v>60900</v>
      </c>
      <c r="AN274" s="32">
        <v>76.599999999999994</v>
      </c>
      <c r="AO274" s="32">
        <v>6.7</v>
      </c>
      <c r="AP274"/>
      <c r="AQ274"/>
      <c r="AR274"/>
      <c r="AS274"/>
      <c r="AT274" s="30">
        <f t="shared" si="158"/>
        <v>5.227722772277228E-3</v>
      </c>
      <c r="AU274" s="30">
        <f t="shared" si="159"/>
        <v>1.1782178217821782E-2</v>
      </c>
      <c r="AV274" s="30">
        <f t="shared" si="160"/>
        <v>1.2237623762376238E-2</v>
      </c>
      <c r="AW274" s="30">
        <f t="shared" si="146"/>
        <v>1.3661670235546038E-2</v>
      </c>
      <c r="AX274" s="30">
        <f t="shared" si="147"/>
        <v>1.171306209850107E-2</v>
      </c>
      <c r="AY274" s="30">
        <f t="shared" si="148"/>
        <v>1.3126338329764453E-2</v>
      </c>
      <c r="AZ274" s="30">
        <f t="shared" si="149"/>
        <v>2.08779443254818E-2</v>
      </c>
      <c r="BA274" s="30">
        <f t="shared" si="150"/>
        <v>1.6402569593147752E-2</v>
      </c>
      <c r="BB274" s="30">
        <f t="shared" si="151"/>
        <v>2.4967880085653104E-2</v>
      </c>
      <c r="BC274" s="30">
        <f t="shared" si="152"/>
        <v>2.0599571734475373E-2</v>
      </c>
      <c r="BD274" s="30">
        <f t="shared" si="153"/>
        <v>1.8672376873661672E-2</v>
      </c>
      <c r="BE274" s="30">
        <f t="shared" si="154"/>
        <v>2.5353319057815845E-2</v>
      </c>
      <c r="BF274" s="30">
        <f t="shared" si="155"/>
        <v>1.190578158458244E-2</v>
      </c>
      <c r="BG274" s="30">
        <f t="shared" si="156"/>
        <v>1.5010706638115632E-2</v>
      </c>
      <c r="BH274" s="30">
        <f t="shared" si="157"/>
        <v>1.6102783725910064E-2</v>
      </c>
      <c r="BI274" s="30">
        <f t="shared" si="161"/>
        <v>1.3793103448275862E-2</v>
      </c>
      <c r="BJ274" s="30">
        <f t="shared" si="162"/>
        <v>1.2413793103448275E-2</v>
      </c>
      <c r="BK274" s="30">
        <f t="shared" si="163"/>
        <v>2.2742200328407226E-2</v>
      </c>
      <c r="BL274" s="30">
        <f t="shared" si="164"/>
        <v>1.605911330049261E-2</v>
      </c>
      <c r="BM274" s="30">
        <f t="shared" si="165"/>
        <v>2.1280788177339902E-2</v>
      </c>
      <c r="BN274" s="30">
        <f t="shared" si="166"/>
        <v>4.607553366174056E-2</v>
      </c>
      <c r="BO274" s="30">
        <f t="shared" si="167"/>
        <v>2.5582922824302134E-2</v>
      </c>
      <c r="BP274" s="30">
        <f t="shared" si="168"/>
        <v>2.7274220032840722E-2</v>
      </c>
    </row>
    <row r="275" spans="1:68" ht="15" x14ac:dyDescent="0.25">
      <c r="A275" s="19" t="s">
        <v>56</v>
      </c>
      <c r="B275" s="27">
        <v>660</v>
      </c>
      <c r="C275" s="27">
        <v>1174</v>
      </c>
      <c r="D275" s="27">
        <v>979</v>
      </c>
      <c r="E275" s="27">
        <v>1624</v>
      </c>
      <c r="F275" s="27">
        <v>880</v>
      </c>
      <c r="G275" s="27">
        <v>832</v>
      </c>
      <c r="H275" s="27">
        <v>1112</v>
      </c>
      <c r="I275" s="27">
        <v>1477</v>
      </c>
      <c r="J275" s="27">
        <v>1196</v>
      </c>
      <c r="K275" s="27">
        <v>1245</v>
      </c>
      <c r="L275" s="27">
        <v>1244</v>
      </c>
      <c r="M275" s="27">
        <v>1381</v>
      </c>
      <c r="N275" s="27">
        <v>733</v>
      </c>
      <c r="O275" s="27">
        <v>1303</v>
      </c>
      <c r="P275" s="27">
        <v>775</v>
      </c>
      <c r="Q275" s="27">
        <v>953</v>
      </c>
      <c r="R275" s="27">
        <v>882</v>
      </c>
      <c r="S275" s="27">
        <v>1251</v>
      </c>
      <c r="T275" s="27">
        <v>1547</v>
      </c>
      <c r="U275" s="27">
        <v>1551</v>
      </c>
      <c r="V275" s="27">
        <v>1401</v>
      </c>
      <c r="W275" s="27">
        <v>1615</v>
      </c>
      <c r="X275" s="27">
        <v>2186</v>
      </c>
      <c r="Y275" s="27"/>
      <c r="Z275" s="19" t="s">
        <v>56</v>
      </c>
      <c r="AA275" s="27" t="b">
        <f t="shared" si="139"/>
        <v>1</v>
      </c>
      <c r="AB275"/>
      <c r="AC275" s="19" t="s">
        <v>56</v>
      </c>
      <c r="AD275" s="27">
        <v>56700</v>
      </c>
      <c r="AE275" s="27">
        <v>68700</v>
      </c>
      <c r="AF275" s="32">
        <v>82.6</v>
      </c>
      <c r="AG275" s="32">
        <v>4.7</v>
      </c>
      <c r="AH275" s="27">
        <v>54500</v>
      </c>
      <c r="AI275" s="27">
        <v>70100</v>
      </c>
      <c r="AJ275" s="32">
        <v>77.7</v>
      </c>
      <c r="AK275" s="32">
        <v>5.3</v>
      </c>
      <c r="AL275" s="27">
        <v>52800</v>
      </c>
      <c r="AM275" s="27">
        <v>68100</v>
      </c>
      <c r="AN275" s="32">
        <v>77.5</v>
      </c>
      <c r="AO275" s="32">
        <v>5.9</v>
      </c>
      <c r="AP275"/>
      <c r="AQ275"/>
      <c r="AR275"/>
      <c r="AS275"/>
      <c r="AT275" s="30">
        <f t="shared" si="158"/>
        <v>1.2110091743119266E-2</v>
      </c>
      <c r="AU275" s="30">
        <f t="shared" si="159"/>
        <v>2.1541284403669723E-2</v>
      </c>
      <c r="AV275" s="30">
        <f t="shared" si="160"/>
        <v>1.7963302752293579E-2</v>
      </c>
      <c r="AW275" s="30">
        <f t="shared" si="146"/>
        <v>3.0757575757575758E-2</v>
      </c>
      <c r="AX275" s="30">
        <f t="shared" si="147"/>
        <v>1.6666666666666666E-2</v>
      </c>
      <c r="AY275" s="30">
        <f t="shared" si="148"/>
        <v>1.5757575757575758E-2</v>
      </c>
      <c r="AZ275" s="30">
        <f t="shared" si="149"/>
        <v>2.1060606060606061E-2</v>
      </c>
      <c r="BA275" s="30">
        <f t="shared" si="150"/>
        <v>2.7973484848484848E-2</v>
      </c>
      <c r="BB275" s="30">
        <f t="shared" si="151"/>
        <v>2.2651515151515152E-2</v>
      </c>
      <c r="BC275" s="30">
        <f t="shared" si="152"/>
        <v>2.3579545454545454E-2</v>
      </c>
      <c r="BD275" s="30">
        <f t="shared" si="153"/>
        <v>2.356060606060606E-2</v>
      </c>
      <c r="BE275" s="30">
        <f t="shared" si="154"/>
        <v>2.6155303030303029E-2</v>
      </c>
      <c r="BF275" s="30">
        <f t="shared" si="155"/>
        <v>1.3882575757575757E-2</v>
      </c>
      <c r="BG275" s="30">
        <f t="shared" si="156"/>
        <v>2.4678030303030302E-2</v>
      </c>
      <c r="BH275" s="30">
        <f t="shared" si="157"/>
        <v>1.4678030303030304E-2</v>
      </c>
      <c r="BI275" s="30">
        <f t="shared" si="161"/>
        <v>1.3994126284875183E-2</v>
      </c>
      <c r="BJ275" s="30">
        <f t="shared" si="162"/>
        <v>1.2951541850220264E-2</v>
      </c>
      <c r="BK275" s="30">
        <f t="shared" si="163"/>
        <v>1.8370044052863434E-2</v>
      </c>
      <c r="BL275" s="30">
        <f t="shared" si="164"/>
        <v>2.2716593245227606E-2</v>
      </c>
      <c r="BM275" s="30">
        <f t="shared" si="165"/>
        <v>2.2775330396475772E-2</v>
      </c>
      <c r="BN275" s="30">
        <f t="shared" si="166"/>
        <v>2.0572687224669605E-2</v>
      </c>
      <c r="BO275" s="30">
        <f t="shared" si="167"/>
        <v>2.3715124816446401E-2</v>
      </c>
      <c r="BP275" s="30">
        <f t="shared" si="168"/>
        <v>3.2099853157121883E-2</v>
      </c>
    </row>
    <row r="276" spans="1:68" ht="15" x14ac:dyDescent="0.25">
      <c r="A276" s="19" t="s">
        <v>94</v>
      </c>
      <c r="B276" s="27">
        <v>452</v>
      </c>
      <c r="C276" s="27">
        <v>697</v>
      </c>
      <c r="D276" s="27">
        <v>702</v>
      </c>
      <c r="E276" s="27">
        <v>848</v>
      </c>
      <c r="F276" s="27">
        <v>720</v>
      </c>
      <c r="G276" s="27">
        <v>768</v>
      </c>
      <c r="H276" s="27">
        <v>735</v>
      </c>
      <c r="I276" s="27">
        <v>665</v>
      </c>
      <c r="J276" s="27">
        <v>815</v>
      </c>
      <c r="K276" s="27">
        <v>856</v>
      </c>
      <c r="L276" s="27">
        <v>903</v>
      </c>
      <c r="M276" s="27">
        <v>3097</v>
      </c>
      <c r="N276" s="27">
        <v>848</v>
      </c>
      <c r="O276" s="27">
        <v>754</v>
      </c>
      <c r="P276" s="27">
        <v>771</v>
      </c>
      <c r="Q276" s="27">
        <v>1068</v>
      </c>
      <c r="R276" s="27">
        <v>987</v>
      </c>
      <c r="S276" s="27">
        <v>1175</v>
      </c>
      <c r="T276" s="27">
        <v>1754</v>
      </c>
      <c r="U276" s="27">
        <v>1768</v>
      </c>
      <c r="V276" s="27">
        <v>1460</v>
      </c>
      <c r="W276" s="27">
        <v>1763</v>
      </c>
      <c r="X276" s="27">
        <v>1907</v>
      </c>
      <c r="Y276" s="27"/>
      <c r="Z276" s="19" t="s">
        <v>94</v>
      </c>
      <c r="AA276" s="27" t="b">
        <f t="shared" si="139"/>
        <v>1</v>
      </c>
      <c r="AB276"/>
      <c r="AC276" s="19" t="s">
        <v>94</v>
      </c>
      <c r="AD276" s="27">
        <v>51900</v>
      </c>
      <c r="AE276" s="27">
        <v>61700</v>
      </c>
      <c r="AF276" s="32">
        <v>84.1</v>
      </c>
      <c r="AG276" s="32">
        <v>4.9000000000000004</v>
      </c>
      <c r="AH276" s="27">
        <v>47800</v>
      </c>
      <c r="AI276" s="27">
        <v>59900</v>
      </c>
      <c r="AJ276" s="32">
        <v>79.7</v>
      </c>
      <c r="AK276" s="32">
        <v>6.2</v>
      </c>
      <c r="AL276" s="27">
        <v>47200</v>
      </c>
      <c r="AM276" s="27">
        <v>60600</v>
      </c>
      <c r="AN276" s="32">
        <v>77.8</v>
      </c>
      <c r="AO276" s="32">
        <v>6.2</v>
      </c>
      <c r="AP276"/>
      <c r="AQ276"/>
      <c r="AR276"/>
      <c r="AS276"/>
      <c r="AT276" s="30">
        <f t="shared" si="158"/>
        <v>9.4560669456066945E-3</v>
      </c>
      <c r="AU276" s="30">
        <f t="shared" si="159"/>
        <v>1.4581589958158996E-2</v>
      </c>
      <c r="AV276" s="30">
        <f t="shared" si="160"/>
        <v>1.4686192468619247E-2</v>
      </c>
      <c r="AW276" s="30">
        <f t="shared" si="146"/>
        <v>1.7966101694915255E-2</v>
      </c>
      <c r="AX276" s="30">
        <f t="shared" si="147"/>
        <v>1.5254237288135594E-2</v>
      </c>
      <c r="AY276" s="30">
        <f t="shared" si="148"/>
        <v>1.6271186440677966E-2</v>
      </c>
      <c r="AZ276" s="30">
        <f t="shared" si="149"/>
        <v>1.5572033898305086E-2</v>
      </c>
      <c r="BA276" s="30">
        <f t="shared" si="150"/>
        <v>1.4088983050847458E-2</v>
      </c>
      <c r="BB276" s="30">
        <f t="shared" si="151"/>
        <v>1.7266949152542371E-2</v>
      </c>
      <c r="BC276" s="30">
        <f t="shared" si="152"/>
        <v>1.8135593220338982E-2</v>
      </c>
      <c r="BD276" s="30">
        <f t="shared" si="153"/>
        <v>1.913135593220339E-2</v>
      </c>
      <c r="BE276" s="30">
        <f t="shared" si="154"/>
        <v>6.5614406779661016E-2</v>
      </c>
      <c r="BF276" s="30">
        <f t="shared" si="155"/>
        <v>1.7966101694915255E-2</v>
      </c>
      <c r="BG276" s="30">
        <f t="shared" si="156"/>
        <v>1.5974576271186442E-2</v>
      </c>
      <c r="BH276" s="30">
        <f t="shared" si="157"/>
        <v>1.6334745762711864E-2</v>
      </c>
      <c r="BI276" s="30">
        <f t="shared" si="161"/>
        <v>1.7623762376237622E-2</v>
      </c>
      <c r="BJ276" s="30">
        <f t="shared" si="162"/>
        <v>1.6287128712871288E-2</v>
      </c>
      <c r="BK276" s="30">
        <f t="shared" si="163"/>
        <v>1.9389438943894388E-2</v>
      </c>
      <c r="BL276" s="30">
        <f t="shared" si="164"/>
        <v>2.8943894389438944E-2</v>
      </c>
      <c r="BM276" s="30">
        <f t="shared" si="165"/>
        <v>2.9174917491749174E-2</v>
      </c>
      <c r="BN276" s="30">
        <f t="shared" si="166"/>
        <v>2.4092409240924092E-2</v>
      </c>
      <c r="BO276" s="30">
        <f t="shared" si="167"/>
        <v>2.9092409240924093E-2</v>
      </c>
      <c r="BP276" s="30">
        <f t="shared" si="168"/>
        <v>3.1468646864686471E-2</v>
      </c>
    </row>
    <row r="277" spans="1:68" ht="15" x14ac:dyDescent="0.25">
      <c r="A277" s="19" t="s">
        <v>108</v>
      </c>
      <c r="B277" s="27">
        <v>596</v>
      </c>
      <c r="C277" s="27">
        <v>621</v>
      </c>
      <c r="D277" s="27">
        <v>851</v>
      </c>
      <c r="E277" s="27">
        <v>617</v>
      </c>
      <c r="F277" s="27">
        <v>511</v>
      </c>
      <c r="G277" s="27">
        <v>821</v>
      </c>
      <c r="H277" s="27">
        <v>848</v>
      </c>
      <c r="I277" s="27">
        <v>936</v>
      </c>
      <c r="J277" s="27">
        <v>1169</v>
      </c>
      <c r="K277" s="27">
        <v>993</v>
      </c>
      <c r="L277" s="27">
        <v>1186</v>
      </c>
      <c r="M277" s="27">
        <v>613</v>
      </c>
      <c r="N277" s="27">
        <v>491</v>
      </c>
      <c r="O277" s="27">
        <v>739</v>
      </c>
      <c r="P277" s="27">
        <v>755</v>
      </c>
      <c r="Q277" s="27">
        <v>1116</v>
      </c>
      <c r="R277" s="27">
        <v>845</v>
      </c>
      <c r="S277" s="27">
        <v>794</v>
      </c>
      <c r="T277" s="27">
        <v>1351</v>
      </c>
      <c r="U277" s="27">
        <v>1109</v>
      </c>
      <c r="V277" s="27">
        <v>1376</v>
      </c>
      <c r="W277" s="27">
        <v>1187</v>
      </c>
      <c r="X277" s="27">
        <v>1839</v>
      </c>
      <c r="Y277" s="27"/>
      <c r="Z277" s="19" t="s">
        <v>108</v>
      </c>
      <c r="AA277" s="27" t="b">
        <f t="shared" si="139"/>
        <v>1</v>
      </c>
      <c r="AB277"/>
      <c r="AC277" s="19" t="s">
        <v>108</v>
      </c>
      <c r="AD277" s="27">
        <v>59700</v>
      </c>
      <c r="AE277" s="27">
        <v>78600</v>
      </c>
      <c r="AF277" s="32">
        <v>76</v>
      </c>
      <c r="AG277" s="32">
        <v>5.3</v>
      </c>
      <c r="AH277" s="27">
        <v>57400</v>
      </c>
      <c r="AI277" s="27">
        <v>77300</v>
      </c>
      <c r="AJ277" s="32">
        <v>74.3</v>
      </c>
      <c r="AK277" s="32">
        <v>6.3</v>
      </c>
      <c r="AL277" s="27">
        <v>61400</v>
      </c>
      <c r="AM277" s="27">
        <v>76800</v>
      </c>
      <c r="AN277" s="32">
        <v>79.900000000000006</v>
      </c>
      <c r="AO277" s="32">
        <v>5.9</v>
      </c>
      <c r="AP277"/>
      <c r="AQ277"/>
      <c r="AR277"/>
      <c r="AS277"/>
      <c r="AT277" s="30">
        <f t="shared" si="158"/>
        <v>1.0383275261324041E-2</v>
      </c>
      <c r="AU277" s="30">
        <f t="shared" si="159"/>
        <v>1.0818815331010452E-2</v>
      </c>
      <c r="AV277" s="30">
        <f t="shared" si="160"/>
        <v>1.4825783972125436E-2</v>
      </c>
      <c r="AW277" s="30">
        <f t="shared" si="146"/>
        <v>1.0048859934853421E-2</v>
      </c>
      <c r="AX277" s="30">
        <f t="shared" si="147"/>
        <v>8.3224755700325725E-3</v>
      </c>
      <c r="AY277" s="30">
        <f t="shared" si="148"/>
        <v>1.3371335504885994E-2</v>
      </c>
      <c r="AZ277" s="30">
        <f t="shared" si="149"/>
        <v>1.3811074918566776E-2</v>
      </c>
      <c r="BA277" s="30">
        <f t="shared" si="150"/>
        <v>1.5244299674267102E-2</v>
      </c>
      <c r="BB277" s="30">
        <f t="shared" si="151"/>
        <v>1.9039087947882737E-2</v>
      </c>
      <c r="BC277" s="30">
        <f t="shared" si="152"/>
        <v>1.6172638436482086E-2</v>
      </c>
      <c r="BD277" s="30">
        <f t="shared" si="153"/>
        <v>1.9315960912052118E-2</v>
      </c>
      <c r="BE277" s="30">
        <f t="shared" si="154"/>
        <v>9.9837133550488601E-3</v>
      </c>
      <c r="BF277" s="30">
        <f t="shared" si="155"/>
        <v>7.9967426710097714E-3</v>
      </c>
      <c r="BG277" s="30">
        <f t="shared" si="156"/>
        <v>1.2035830618892508E-2</v>
      </c>
      <c r="BH277" s="30">
        <f t="shared" si="157"/>
        <v>1.229641693811075E-2</v>
      </c>
      <c r="BI277" s="30">
        <f t="shared" si="161"/>
        <v>1.4531250000000001E-2</v>
      </c>
      <c r="BJ277" s="30">
        <f t="shared" si="162"/>
        <v>1.1002604166666667E-2</v>
      </c>
      <c r="BK277" s="30">
        <f t="shared" si="163"/>
        <v>1.0338541666666666E-2</v>
      </c>
      <c r="BL277" s="30">
        <f t="shared" si="164"/>
        <v>1.7591145833333332E-2</v>
      </c>
      <c r="BM277" s="30">
        <f t="shared" si="165"/>
        <v>1.4440104166666667E-2</v>
      </c>
      <c r="BN277" s="30">
        <f t="shared" si="166"/>
        <v>1.7916666666666668E-2</v>
      </c>
      <c r="BO277" s="30">
        <f t="shared" si="167"/>
        <v>1.5455729166666666E-2</v>
      </c>
      <c r="BP277" s="30">
        <f t="shared" si="168"/>
        <v>2.39453125E-2</v>
      </c>
    </row>
    <row r="278" spans="1:68" ht="15" x14ac:dyDescent="0.25">
      <c r="A278" s="19" t="s">
        <v>154</v>
      </c>
      <c r="B278" s="27">
        <v>334</v>
      </c>
      <c r="C278" s="27">
        <v>723</v>
      </c>
      <c r="D278" s="27">
        <v>764</v>
      </c>
      <c r="E278" s="27">
        <v>794</v>
      </c>
      <c r="F278" s="27">
        <v>827</v>
      </c>
      <c r="G278" s="27">
        <v>802</v>
      </c>
      <c r="H278" s="27">
        <v>884</v>
      </c>
      <c r="I278" s="27">
        <v>743</v>
      </c>
      <c r="J278" s="27">
        <v>754</v>
      </c>
      <c r="K278" s="27">
        <v>1108</v>
      </c>
      <c r="L278" s="27">
        <v>1318</v>
      </c>
      <c r="M278" s="27">
        <v>759</v>
      </c>
      <c r="N278" s="27">
        <v>604</v>
      </c>
      <c r="O278" s="27">
        <v>877</v>
      </c>
      <c r="P278" s="27">
        <v>823</v>
      </c>
      <c r="Q278" s="27">
        <v>914</v>
      </c>
      <c r="R278" s="27">
        <v>907</v>
      </c>
      <c r="S278" s="27">
        <v>917</v>
      </c>
      <c r="T278" s="27">
        <v>827</v>
      </c>
      <c r="U278" s="27">
        <v>1069</v>
      </c>
      <c r="V278" s="27">
        <v>1188</v>
      </c>
      <c r="W278" s="27">
        <v>1247</v>
      </c>
      <c r="X278" s="27">
        <v>1096</v>
      </c>
      <c r="Y278" s="27"/>
      <c r="Z278" s="19" t="s">
        <v>154</v>
      </c>
      <c r="AA278" s="27" t="b">
        <f t="shared" si="139"/>
        <v>1</v>
      </c>
      <c r="AB278"/>
      <c r="AC278" s="19" t="s">
        <v>154</v>
      </c>
      <c r="AD278" s="27">
        <v>55300</v>
      </c>
      <c r="AE278" s="27">
        <v>66200</v>
      </c>
      <c r="AF278" s="32">
        <v>83.4</v>
      </c>
      <c r="AG278" s="32">
        <v>4.8</v>
      </c>
      <c r="AH278" s="27">
        <v>51400</v>
      </c>
      <c r="AI278" s="27">
        <v>66200</v>
      </c>
      <c r="AJ278" s="32">
        <v>77.7</v>
      </c>
      <c r="AK278" s="32">
        <v>5.8</v>
      </c>
      <c r="AL278" s="27">
        <v>51200</v>
      </c>
      <c r="AM278" s="27">
        <v>64600</v>
      </c>
      <c r="AN278" s="32">
        <v>79.3</v>
      </c>
      <c r="AO278" s="32">
        <v>5.8</v>
      </c>
      <c r="AP278"/>
      <c r="AQ278"/>
      <c r="AR278"/>
      <c r="AS278"/>
      <c r="AT278" s="30">
        <f t="shared" si="158"/>
        <v>6.4980544747081708E-3</v>
      </c>
      <c r="AU278" s="30">
        <f t="shared" si="159"/>
        <v>1.406614785992218E-2</v>
      </c>
      <c r="AV278" s="30">
        <f t="shared" si="160"/>
        <v>1.4863813229571985E-2</v>
      </c>
      <c r="AW278" s="30">
        <f t="shared" si="146"/>
        <v>1.5507812500000001E-2</v>
      </c>
      <c r="AX278" s="30">
        <f t="shared" si="147"/>
        <v>1.6152343749999999E-2</v>
      </c>
      <c r="AY278" s="30">
        <f t="shared" si="148"/>
        <v>1.5664062499999999E-2</v>
      </c>
      <c r="AZ278" s="30">
        <f t="shared" si="149"/>
        <v>1.7265625E-2</v>
      </c>
      <c r="BA278" s="30">
        <f t="shared" si="150"/>
        <v>1.4511718749999999E-2</v>
      </c>
      <c r="BB278" s="30">
        <f t="shared" si="151"/>
        <v>1.47265625E-2</v>
      </c>
      <c r="BC278" s="30">
        <f t="shared" si="152"/>
        <v>2.1640625E-2</v>
      </c>
      <c r="BD278" s="30">
        <f t="shared" si="153"/>
        <v>2.5742187499999999E-2</v>
      </c>
      <c r="BE278" s="30">
        <f t="shared" si="154"/>
        <v>1.482421875E-2</v>
      </c>
      <c r="BF278" s="30">
        <f t="shared" si="155"/>
        <v>1.1796875E-2</v>
      </c>
      <c r="BG278" s="30">
        <f t="shared" si="156"/>
        <v>1.7128906249999999E-2</v>
      </c>
      <c r="BH278" s="30">
        <f t="shared" si="157"/>
        <v>1.6074218750000001E-2</v>
      </c>
      <c r="BI278" s="30">
        <f t="shared" si="161"/>
        <v>1.4148606811145511E-2</v>
      </c>
      <c r="BJ278" s="30">
        <f t="shared" si="162"/>
        <v>1.4040247678018576E-2</v>
      </c>
      <c r="BK278" s="30">
        <f t="shared" si="163"/>
        <v>1.4195046439628482E-2</v>
      </c>
      <c r="BL278" s="30">
        <f t="shared" si="164"/>
        <v>1.2801857585139319E-2</v>
      </c>
      <c r="BM278" s="30">
        <f t="shared" si="165"/>
        <v>1.6547987616099071E-2</v>
      </c>
      <c r="BN278" s="30">
        <f t="shared" si="166"/>
        <v>1.8390092879256966E-2</v>
      </c>
      <c r="BO278" s="30">
        <f t="shared" si="167"/>
        <v>1.9303405572755419E-2</v>
      </c>
      <c r="BP278" s="30">
        <f t="shared" si="168"/>
        <v>1.696594427244582E-2</v>
      </c>
    </row>
    <row r="279" spans="1:68" ht="15" x14ac:dyDescent="0.25">
      <c r="A279" s="19" t="s">
        <v>158</v>
      </c>
      <c r="B279" s="27">
        <v>448</v>
      </c>
      <c r="C279" s="27">
        <v>805</v>
      </c>
      <c r="D279" s="27">
        <v>980</v>
      </c>
      <c r="E279" s="27">
        <v>1157</v>
      </c>
      <c r="F279" s="27">
        <v>1061</v>
      </c>
      <c r="G279" s="27">
        <v>1685</v>
      </c>
      <c r="H279" s="27">
        <v>1304</v>
      </c>
      <c r="I279" s="27">
        <v>972</v>
      </c>
      <c r="J279" s="27">
        <v>1470</v>
      </c>
      <c r="K279" s="27">
        <v>1346</v>
      </c>
      <c r="L279" s="27">
        <v>1071</v>
      </c>
      <c r="M279" s="27">
        <v>1068</v>
      </c>
      <c r="N279" s="27">
        <v>607</v>
      </c>
      <c r="O279" s="27">
        <v>874</v>
      </c>
      <c r="P279" s="27">
        <v>970</v>
      </c>
      <c r="Q279" s="27">
        <v>998</v>
      </c>
      <c r="R279" s="27">
        <v>1281</v>
      </c>
      <c r="S279" s="27">
        <v>1563</v>
      </c>
      <c r="T279" s="27">
        <v>1568</v>
      </c>
      <c r="U279" s="27">
        <v>1878</v>
      </c>
      <c r="V279" s="27">
        <v>1714</v>
      </c>
      <c r="W279" s="27">
        <v>1260</v>
      </c>
      <c r="X279" s="27">
        <v>1587</v>
      </c>
      <c r="Y279" s="27"/>
      <c r="Z279" s="19" t="s">
        <v>158</v>
      </c>
      <c r="AA279" s="27" t="b">
        <f t="shared" si="139"/>
        <v>1</v>
      </c>
      <c r="AB279"/>
      <c r="AC279" s="19" t="s">
        <v>158</v>
      </c>
      <c r="AD279" s="27">
        <v>58500</v>
      </c>
      <c r="AE279" s="27">
        <v>79100</v>
      </c>
      <c r="AF279" s="32">
        <v>74</v>
      </c>
      <c r="AG279" s="32">
        <v>5.6</v>
      </c>
      <c r="AH279" s="27">
        <v>61600</v>
      </c>
      <c r="AI279" s="27">
        <v>80600</v>
      </c>
      <c r="AJ279" s="32">
        <v>76.5</v>
      </c>
      <c r="AK279" s="32">
        <v>5.4</v>
      </c>
      <c r="AL279" s="27">
        <v>62800</v>
      </c>
      <c r="AM279" s="27">
        <v>80600</v>
      </c>
      <c r="AN279" s="32">
        <v>77.900000000000006</v>
      </c>
      <c r="AO279" s="32">
        <v>5.0999999999999996</v>
      </c>
      <c r="AP279"/>
      <c r="AQ279"/>
      <c r="AR279"/>
      <c r="AS279"/>
      <c r="AT279" s="30">
        <f t="shared" si="158"/>
        <v>7.2727272727272727E-3</v>
      </c>
      <c r="AU279" s="30">
        <f t="shared" si="159"/>
        <v>1.3068181818181817E-2</v>
      </c>
      <c r="AV279" s="30">
        <f t="shared" si="160"/>
        <v>1.5909090909090907E-2</v>
      </c>
      <c r="AW279" s="30">
        <f t="shared" si="146"/>
        <v>1.842356687898089E-2</v>
      </c>
      <c r="AX279" s="30">
        <f t="shared" si="147"/>
        <v>1.6894904458598727E-2</v>
      </c>
      <c r="AY279" s="30">
        <f t="shared" si="148"/>
        <v>2.6831210191082804E-2</v>
      </c>
      <c r="AZ279" s="30">
        <f t="shared" si="149"/>
        <v>2.0764331210191084E-2</v>
      </c>
      <c r="BA279" s="30">
        <f t="shared" si="150"/>
        <v>1.5477707006369426E-2</v>
      </c>
      <c r="BB279" s="30">
        <f t="shared" si="151"/>
        <v>2.3407643312101909E-2</v>
      </c>
      <c r="BC279" s="30">
        <f t="shared" si="152"/>
        <v>2.143312101910828E-2</v>
      </c>
      <c r="BD279" s="30">
        <f t="shared" si="153"/>
        <v>1.7054140127388536E-2</v>
      </c>
      <c r="BE279" s="30">
        <f t="shared" si="154"/>
        <v>1.7006369426751593E-2</v>
      </c>
      <c r="BF279" s="30">
        <f t="shared" si="155"/>
        <v>9.6656050955414019E-3</v>
      </c>
      <c r="BG279" s="30">
        <f t="shared" si="156"/>
        <v>1.39171974522293E-2</v>
      </c>
      <c r="BH279" s="30">
        <f t="shared" si="157"/>
        <v>1.5445859872611465E-2</v>
      </c>
      <c r="BI279" s="30">
        <f t="shared" si="161"/>
        <v>1.2382133995037221E-2</v>
      </c>
      <c r="BJ279" s="30">
        <f t="shared" si="162"/>
        <v>1.5893300248138956E-2</v>
      </c>
      <c r="BK279" s="30">
        <f t="shared" si="163"/>
        <v>1.9392059553349876E-2</v>
      </c>
      <c r="BL279" s="30">
        <f t="shared" si="164"/>
        <v>1.945409429280397E-2</v>
      </c>
      <c r="BM279" s="30">
        <f t="shared" si="165"/>
        <v>2.3300248138957817E-2</v>
      </c>
      <c r="BN279" s="30">
        <f t="shared" si="166"/>
        <v>2.1265508684863522E-2</v>
      </c>
      <c r="BO279" s="30">
        <f t="shared" si="167"/>
        <v>1.5632754342431762E-2</v>
      </c>
      <c r="BP279" s="30">
        <f t="shared" si="168"/>
        <v>1.9689826302729529E-2</v>
      </c>
    </row>
    <row r="280" spans="1:68" ht="15" x14ac:dyDescent="0.25">
      <c r="A280" s="19" t="s">
        <v>159</v>
      </c>
      <c r="B280" s="27">
        <v>160</v>
      </c>
      <c r="C280" s="27">
        <v>360</v>
      </c>
      <c r="D280" s="27">
        <v>414</v>
      </c>
      <c r="E280" s="27">
        <v>384</v>
      </c>
      <c r="F280" s="27">
        <v>387</v>
      </c>
      <c r="G280" s="27">
        <v>588</v>
      </c>
      <c r="H280" s="27">
        <v>224</v>
      </c>
      <c r="I280" s="27">
        <v>209</v>
      </c>
      <c r="J280" s="27">
        <v>354</v>
      </c>
      <c r="K280" s="27">
        <v>218</v>
      </c>
      <c r="L280" s="27">
        <v>464</v>
      </c>
      <c r="M280" s="27">
        <v>157</v>
      </c>
      <c r="N280" s="27">
        <v>227</v>
      </c>
      <c r="O280" s="27">
        <v>263</v>
      </c>
      <c r="P280" s="27">
        <v>350</v>
      </c>
      <c r="Q280" s="27">
        <v>241</v>
      </c>
      <c r="R280" s="27">
        <v>353</v>
      </c>
      <c r="S280" s="27">
        <v>393</v>
      </c>
      <c r="T280" s="27">
        <v>361</v>
      </c>
      <c r="U280" s="27">
        <v>465</v>
      </c>
      <c r="V280" s="27">
        <v>438</v>
      </c>
      <c r="W280" s="27">
        <v>232</v>
      </c>
      <c r="X280" s="27">
        <v>395</v>
      </c>
      <c r="Y280" s="27"/>
      <c r="Z280" s="19" t="s">
        <v>159</v>
      </c>
      <c r="AA280" s="27" t="b">
        <f t="shared" si="139"/>
        <v>1</v>
      </c>
      <c r="AB280"/>
      <c r="AC280" s="19" t="s">
        <v>159</v>
      </c>
      <c r="AD280" s="27">
        <v>47300</v>
      </c>
      <c r="AE280" s="27">
        <v>59400</v>
      </c>
      <c r="AF280" s="32">
        <v>79.599999999999994</v>
      </c>
      <c r="AG280" s="32">
        <v>6.2</v>
      </c>
      <c r="AH280" s="27">
        <v>48000</v>
      </c>
      <c r="AI280" s="27">
        <v>58800</v>
      </c>
      <c r="AJ280" s="32">
        <v>81.7</v>
      </c>
      <c r="AK280" s="32">
        <v>5.9</v>
      </c>
      <c r="AL280" s="27">
        <v>46400</v>
      </c>
      <c r="AM280" s="27">
        <v>60900</v>
      </c>
      <c r="AN280" s="32">
        <v>76.2</v>
      </c>
      <c r="AO280" s="32">
        <v>6.6</v>
      </c>
      <c r="AP280"/>
      <c r="AQ280"/>
      <c r="AR280"/>
      <c r="AS280"/>
      <c r="AT280" s="30">
        <f t="shared" si="158"/>
        <v>3.3333333333333335E-3</v>
      </c>
      <c r="AU280" s="30">
        <f t="shared" si="159"/>
        <v>7.4999999999999997E-3</v>
      </c>
      <c r="AV280" s="30">
        <f t="shared" si="160"/>
        <v>8.6250000000000007E-3</v>
      </c>
      <c r="AW280" s="30">
        <f t="shared" si="146"/>
        <v>8.2758620689655175E-3</v>
      </c>
      <c r="AX280" s="30">
        <f t="shared" si="147"/>
        <v>8.3405172413793111E-3</v>
      </c>
      <c r="AY280" s="30">
        <f t="shared" si="148"/>
        <v>1.2672413793103448E-2</v>
      </c>
      <c r="AZ280" s="30">
        <f t="shared" si="149"/>
        <v>4.827586206896552E-3</v>
      </c>
      <c r="BA280" s="30">
        <f t="shared" si="150"/>
        <v>4.5043103448275858E-3</v>
      </c>
      <c r="BB280" s="30">
        <f t="shared" si="151"/>
        <v>7.629310344827586E-3</v>
      </c>
      <c r="BC280" s="30">
        <f t="shared" si="152"/>
        <v>4.6982758620689657E-3</v>
      </c>
      <c r="BD280" s="30">
        <f t="shared" si="153"/>
        <v>0.01</v>
      </c>
      <c r="BE280" s="30">
        <f t="shared" si="154"/>
        <v>3.3836206896551723E-3</v>
      </c>
      <c r="BF280" s="30">
        <f t="shared" si="155"/>
        <v>4.8922413793103447E-3</v>
      </c>
      <c r="BG280" s="30">
        <f t="shared" si="156"/>
        <v>5.6681034482758625E-3</v>
      </c>
      <c r="BH280" s="30">
        <f t="shared" si="157"/>
        <v>7.5431034482758624E-3</v>
      </c>
      <c r="BI280" s="30">
        <f t="shared" si="161"/>
        <v>3.9573070607553367E-3</v>
      </c>
      <c r="BJ280" s="30">
        <f t="shared" si="162"/>
        <v>5.7963875205254518E-3</v>
      </c>
      <c r="BK280" s="30">
        <f t="shared" si="163"/>
        <v>6.4532019704433494E-3</v>
      </c>
      <c r="BL280" s="30">
        <f t="shared" si="164"/>
        <v>5.9277504105090311E-3</v>
      </c>
      <c r="BM280" s="30">
        <f t="shared" si="165"/>
        <v>7.6354679802955669E-3</v>
      </c>
      <c r="BN280" s="30">
        <f t="shared" si="166"/>
        <v>7.1921182266009853E-3</v>
      </c>
      <c r="BO280" s="30">
        <f t="shared" si="167"/>
        <v>3.8095238095238095E-3</v>
      </c>
      <c r="BP280" s="30">
        <f t="shared" si="168"/>
        <v>6.4860426929392451E-3</v>
      </c>
    </row>
    <row r="281" spans="1:68" ht="15" x14ac:dyDescent="0.25">
      <c r="A281" s="19" t="s">
        <v>166</v>
      </c>
      <c r="B281" s="27">
        <v>362</v>
      </c>
      <c r="C281" s="27">
        <v>826</v>
      </c>
      <c r="D281" s="27">
        <v>751</v>
      </c>
      <c r="E281" s="27">
        <v>993</v>
      </c>
      <c r="F281" s="27">
        <v>519</v>
      </c>
      <c r="G281" s="27">
        <v>803</v>
      </c>
      <c r="H281" s="27">
        <v>769</v>
      </c>
      <c r="I281" s="27">
        <v>932</v>
      </c>
      <c r="J281" s="27">
        <v>816</v>
      </c>
      <c r="K281" s="27">
        <v>1251</v>
      </c>
      <c r="L281" s="27">
        <v>627</v>
      </c>
      <c r="M281" s="27">
        <v>443</v>
      </c>
      <c r="N281" s="27">
        <v>365</v>
      </c>
      <c r="O281" s="27">
        <v>744</v>
      </c>
      <c r="P281" s="27">
        <v>583</v>
      </c>
      <c r="Q281" s="27">
        <v>542</v>
      </c>
      <c r="R281" s="27">
        <v>546</v>
      </c>
      <c r="S281" s="27">
        <v>585</v>
      </c>
      <c r="T281" s="27">
        <v>793</v>
      </c>
      <c r="U281" s="27">
        <v>935</v>
      </c>
      <c r="V281" s="27">
        <v>985</v>
      </c>
      <c r="W281" s="27">
        <v>992</v>
      </c>
      <c r="X281" s="27">
        <v>886</v>
      </c>
      <c r="Y281" s="27"/>
      <c r="Z281" s="19" t="s">
        <v>166</v>
      </c>
      <c r="AA281" s="27" t="b">
        <f t="shared" si="139"/>
        <v>1</v>
      </c>
      <c r="AB281"/>
      <c r="AC281" s="19" t="s">
        <v>166</v>
      </c>
      <c r="AD281" s="27">
        <v>38600</v>
      </c>
      <c r="AE281" s="27">
        <v>49100</v>
      </c>
      <c r="AF281" s="32">
        <v>78.7</v>
      </c>
      <c r="AG281" s="32">
        <v>7.5</v>
      </c>
      <c r="AH281" s="27">
        <v>32800</v>
      </c>
      <c r="AI281" s="27">
        <v>49000</v>
      </c>
      <c r="AJ281" s="32">
        <v>67</v>
      </c>
      <c r="AK281" s="32">
        <v>8.9</v>
      </c>
      <c r="AL281" s="27">
        <v>35000</v>
      </c>
      <c r="AM281" s="27">
        <v>51000</v>
      </c>
      <c r="AN281" s="32">
        <v>68.5</v>
      </c>
      <c r="AO281" s="32">
        <v>8.1999999999999993</v>
      </c>
      <c r="AP281"/>
      <c r="AQ281"/>
      <c r="AR281"/>
      <c r="AS281"/>
      <c r="AT281" s="30">
        <f t="shared" si="158"/>
        <v>1.1036585365853658E-2</v>
      </c>
      <c r="AU281" s="30">
        <f t="shared" si="159"/>
        <v>2.5182926829268294E-2</v>
      </c>
      <c r="AV281" s="30">
        <f t="shared" si="160"/>
        <v>2.2896341463414634E-2</v>
      </c>
      <c r="AW281" s="30">
        <f t="shared" si="146"/>
        <v>2.8371428571428572E-2</v>
      </c>
      <c r="AX281" s="30">
        <f t="shared" si="147"/>
        <v>1.4828571428571429E-2</v>
      </c>
      <c r="AY281" s="30">
        <f t="shared" si="148"/>
        <v>2.2942857142857143E-2</v>
      </c>
      <c r="AZ281" s="30">
        <f t="shared" si="149"/>
        <v>2.1971428571428572E-2</v>
      </c>
      <c r="BA281" s="30">
        <f t="shared" si="150"/>
        <v>2.6628571428571429E-2</v>
      </c>
      <c r="BB281" s="30">
        <f t="shared" si="151"/>
        <v>2.3314285714285714E-2</v>
      </c>
      <c r="BC281" s="30">
        <f t="shared" si="152"/>
        <v>3.5742857142857146E-2</v>
      </c>
      <c r="BD281" s="30">
        <f t="shared" si="153"/>
        <v>1.7914285714285716E-2</v>
      </c>
      <c r="BE281" s="30">
        <f t="shared" si="154"/>
        <v>1.2657142857142856E-2</v>
      </c>
      <c r="BF281" s="30">
        <f t="shared" si="155"/>
        <v>1.0428571428571429E-2</v>
      </c>
      <c r="BG281" s="30">
        <f t="shared" si="156"/>
        <v>2.1257142857142856E-2</v>
      </c>
      <c r="BH281" s="30">
        <f t="shared" si="157"/>
        <v>1.6657142857142856E-2</v>
      </c>
      <c r="BI281" s="30">
        <f t="shared" si="161"/>
        <v>1.0627450980392156E-2</v>
      </c>
      <c r="BJ281" s="30">
        <f t="shared" si="162"/>
        <v>1.0705882352941176E-2</v>
      </c>
      <c r="BK281" s="30">
        <f t="shared" si="163"/>
        <v>1.1470588235294118E-2</v>
      </c>
      <c r="BL281" s="30">
        <f t="shared" si="164"/>
        <v>1.5549019607843138E-2</v>
      </c>
      <c r="BM281" s="30">
        <f t="shared" si="165"/>
        <v>1.8333333333333333E-2</v>
      </c>
      <c r="BN281" s="30">
        <f t="shared" si="166"/>
        <v>1.9313725490196079E-2</v>
      </c>
      <c r="BO281" s="30">
        <f t="shared" si="167"/>
        <v>1.9450980392156862E-2</v>
      </c>
      <c r="BP281" s="30">
        <f t="shared" si="168"/>
        <v>1.7372549019607844E-2</v>
      </c>
    </row>
    <row r="282" spans="1:68" ht="15" x14ac:dyDescent="0.25">
      <c r="A282" s="19" t="s">
        <v>115</v>
      </c>
      <c r="B282" s="27">
        <v>504</v>
      </c>
      <c r="C282" s="27">
        <v>614</v>
      </c>
      <c r="D282" s="27">
        <v>678</v>
      </c>
      <c r="E282" s="27">
        <v>600</v>
      </c>
      <c r="F282" s="27">
        <v>618</v>
      </c>
      <c r="G282" s="27">
        <v>822</v>
      </c>
      <c r="H282" s="27">
        <v>866</v>
      </c>
      <c r="I282" s="27">
        <v>738</v>
      </c>
      <c r="J282" s="27">
        <v>1011</v>
      </c>
      <c r="K282" s="27">
        <v>1276</v>
      </c>
      <c r="L282" s="27">
        <v>1175</v>
      </c>
      <c r="M282" s="27">
        <v>714</v>
      </c>
      <c r="N282" s="27">
        <v>405</v>
      </c>
      <c r="O282" s="27">
        <v>623</v>
      </c>
      <c r="P282" s="27">
        <v>766</v>
      </c>
      <c r="Q282" s="27">
        <v>839</v>
      </c>
      <c r="R282" s="27">
        <v>984</v>
      </c>
      <c r="S282" s="27">
        <v>1024</v>
      </c>
      <c r="T282" s="27">
        <v>1208</v>
      </c>
      <c r="U282" s="27">
        <v>1726</v>
      </c>
      <c r="V282" s="27">
        <v>1213</v>
      </c>
      <c r="W282" s="27">
        <v>1564</v>
      </c>
      <c r="X282" s="27">
        <v>1600</v>
      </c>
      <c r="Y282" s="27"/>
      <c r="Z282" s="19" t="s">
        <v>115</v>
      </c>
      <c r="AA282" s="27" t="b">
        <f t="shared" si="139"/>
        <v>1</v>
      </c>
      <c r="AB282"/>
      <c r="AC282" s="19" t="s">
        <v>115</v>
      </c>
      <c r="AD282" s="27">
        <v>31600</v>
      </c>
      <c r="AE282" s="27">
        <v>39100</v>
      </c>
      <c r="AF282" s="32">
        <v>81</v>
      </c>
      <c r="AG282" s="32">
        <v>7.4</v>
      </c>
      <c r="AH282" s="27">
        <v>31000</v>
      </c>
      <c r="AI282" s="27">
        <v>39600</v>
      </c>
      <c r="AJ282" s="32">
        <v>78.3</v>
      </c>
      <c r="AK282" s="32">
        <v>8.1</v>
      </c>
      <c r="AL282" s="27">
        <v>30100</v>
      </c>
      <c r="AM282" s="27">
        <v>39900</v>
      </c>
      <c r="AN282" s="32">
        <v>75.5</v>
      </c>
      <c r="AO282" s="32">
        <v>9</v>
      </c>
      <c r="AP282"/>
      <c r="AQ282"/>
      <c r="AR282"/>
      <c r="AS282"/>
      <c r="AT282" s="30">
        <f t="shared" si="158"/>
        <v>1.6258064516129031E-2</v>
      </c>
      <c r="AU282" s="30">
        <f t="shared" si="159"/>
        <v>1.9806451612903227E-2</v>
      </c>
      <c r="AV282" s="30">
        <f t="shared" si="160"/>
        <v>2.1870967741935483E-2</v>
      </c>
      <c r="AW282" s="30">
        <f t="shared" si="146"/>
        <v>1.9933554817275746E-2</v>
      </c>
      <c r="AX282" s="30">
        <f t="shared" si="147"/>
        <v>2.053156146179402E-2</v>
      </c>
      <c r="AY282" s="30">
        <f t="shared" si="148"/>
        <v>2.7308970099667772E-2</v>
      </c>
      <c r="AZ282" s="30">
        <f t="shared" si="149"/>
        <v>2.877076411960133E-2</v>
      </c>
      <c r="BA282" s="30">
        <f t="shared" si="150"/>
        <v>2.451827242524917E-2</v>
      </c>
      <c r="BB282" s="30">
        <f t="shared" si="151"/>
        <v>3.3588039867109634E-2</v>
      </c>
      <c r="BC282" s="30">
        <f t="shared" si="152"/>
        <v>4.2392026578073089E-2</v>
      </c>
      <c r="BD282" s="30">
        <f t="shared" si="153"/>
        <v>3.9036544850498338E-2</v>
      </c>
      <c r="BE282" s="30">
        <f t="shared" si="154"/>
        <v>2.3720930232558141E-2</v>
      </c>
      <c r="BF282" s="30">
        <f t="shared" si="155"/>
        <v>1.3455149501661129E-2</v>
      </c>
      <c r="BG282" s="30">
        <f t="shared" si="156"/>
        <v>2.069767441860465E-2</v>
      </c>
      <c r="BH282" s="30">
        <f t="shared" si="157"/>
        <v>2.5448504983388704E-2</v>
      </c>
      <c r="BI282" s="30">
        <f t="shared" si="161"/>
        <v>2.1027568922305763E-2</v>
      </c>
      <c r="BJ282" s="30">
        <f t="shared" si="162"/>
        <v>2.4661654135338346E-2</v>
      </c>
      <c r="BK282" s="30">
        <f t="shared" si="163"/>
        <v>2.5664160401002507E-2</v>
      </c>
      <c r="BL282" s="30">
        <f t="shared" si="164"/>
        <v>3.0275689223057643E-2</v>
      </c>
      <c r="BM282" s="30">
        <f t="shared" si="165"/>
        <v>4.3258145363408523E-2</v>
      </c>
      <c r="BN282" s="30">
        <f t="shared" si="166"/>
        <v>3.0401002506265665E-2</v>
      </c>
      <c r="BO282" s="30">
        <f t="shared" si="167"/>
        <v>3.9197994987468669E-2</v>
      </c>
      <c r="BP282" s="30">
        <f t="shared" si="168"/>
        <v>4.0100250626566414E-2</v>
      </c>
    </row>
    <row r="283" spans="1:68" ht="15" x14ac:dyDescent="0.25">
      <c r="A283" s="19" t="s">
        <v>119</v>
      </c>
      <c r="B283" s="27">
        <v>520</v>
      </c>
      <c r="C283" s="27">
        <v>454</v>
      </c>
      <c r="D283" s="27">
        <v>659</v>
      </c>
      <c r="E283" s="27">
        <v>687</v>
      </c>
      <c r="F283" s="27">
        <v>531</v>
      </c>
      <c r="G283" s="27">
        <v>547</v>
      </c>
      <c r="H283" s="27">
        <v>649</v>
      </c>
      <c r="I283" s="27">
        <v>580</v>
      </c>
      <c r="J283" s="27">
        <v>712</v>
      </c>
      <c r="K283" s="27">
        <v>614</v>
      </c>
      <c r="L283" s="27">
        <v>637</v>
      </c>
      <c r="M283" s="27">
        <v>834</v>
      </c>
      <c r="N283" s="27">
        <v>638</v>
      </c>
      <c r="O283" s="27">
        <v>670</v>
      </c>
      <c r="P283" s="27">
        <v>877</v>
      </c>
      <c r="Q283" s="27">
        <v>658</v>
      </c>
      <c r="R283" s="27">
        <v>780</v>
      </c>
      <c r="S283" s="27">
        <v>801</v>
      </c>
      <c r="T283" s="27">
        <v>987</v>
      </c>
      <c r="U283" s="27">
        <v>902</v>
      </c>
      <c r="V283" s="27">
        <v>1093</v>
      </c>
      <c r="W283" s="27">
        <v>1139</v>
      </c>
      <c r="X283" s="27">
        <v>1225</v>
      </c>
      <c r="Y283" s="27"/>
      <c r="Z283" s="19" t="s">
        <v>119</v>
      </c>
      <c r="AA283" s="27" t="b">
        <f t="shared" si="139"/>
        <v>1</v>
      </c>
      <c r="AB283"/>
      <c r="AC283" s="19" t="s">
        <v>119</v>
      </c>
      <c r="AD283" s="27">
        <v>61300</v>
      </c>
      <c r="AE283" s="27">
        <v>77100</v>
      </c>
      <c r="AF283" s="32">
        <v>79.5</v>
      </c>
      <c r="AG283" s="32">
        <v>5.0999999999999996</v>
      </c>
      <c r="AH283" s="27">
        <v>59900</v>
      </c>
      <c r="AI283" s="27">
        <v>75100</v>
      </c>
      <c r="AJ283" s="32">
        <v>79.8</v>
      </c>
      <c r="AK283" s="32">
        <v>5.4</v>
      </c>
      <c r="AL283" s="27">
        <v>61800</v>
      </c>
      <c r="AM283" s="27">
        <v>75900</v>
      </c>
      <c r="AN283" s="32">
        <v>81.5</v>
      </c>
      <c r="AO283" s="32">
        <v>6.1</v>
      </c>
      <c r="AP283"/>
      <c r="AQ283"/>
      <c r="AR283"/>
      <c r="AS283"/>
      <c r="AT283" s="30">
        <f t="shared" si="158"/>
        <v>8.6811352253756257E-3</v>
      </c>
      <c r="AU283" s="30">
        <f t="shared" si="159"/>
        <v>7.5792988313856426E-3</v>
      </c>
      <c r="AV283" s="30">
        <f t="shared" si="160"/>
        <v>1.1001669449081803E-2</v>
      </c>
      <c r="AW283" s="30">
        <f t="shared" ref="AW283:AW314" si="169">E283/$AL283</f>
        <v>1.1116504854368933E-2</v>
      </c>
      <c r="AX283" s="30">
        <f t="shared" ref="AX283:AX314" si="170">F283/$AL283</f>
        <v>8.5922330097087385E-3</v>
      </c>
      <c r="AY283" s="30">
        <f t="shared" ref="AY283:AY314" si="171">G283/$AL283</f>
        <v>8.851132686084142E-3</v>
      </c>
      <c r="AZ283" s="30">
        <f t="shared" ref="AZ283:AZ314" si="172">H283/$AL283</f>
        <v>1.0501618122977346E-2</v>
      </c>
      <c r="BA283" s="30">
        <f t="shared" ref="BA283:BA314" si="173">I283/$AL283</f>
        <v>9.3851132686084138E-3</v>
      </c>
      <c r="BB283" s="30">
        <f t="shared" ref="BB283:BB314" si="174">J283/$AL283</f>
        <v>1.1521035598705501E-2</v>
      </c>
      <c r="BC283" s="30">
        <f t="shared" si="152"/>
        <v>9.9352750809061485E-3</v>
      </c>
      <c r="BD283" s="30">
        <f t="shared" si="153"/>
        <v>1.0307443365695793E-2</v>
      </c>
      <c r="BE283" s="30">
        <f t="shared" si="154"/>
        <v>1.3495145631067962E-2</v>
      </c>
      <c r="BF283" s="30">
        <f t="shared" si="155"/>
        <v>1.0323624595469255E-2</v>
      </c>
      <c r="BG283" s="30">
        <f t="shared" si="156"/>
        <v>1.0841423948220064E-2</v>
      </c>
      <c r="BH283" s="30">
        <f t="shared" si="157"/>
        <v>1.4190938511326861E-2</v>
      </c>
      <c r="BI283" s="30">
        <f t="shared" si="161"/>
        <v>8.669301712779973E-3</v>
      </c>
      <c r="BJ283" s="30">
        <f t="shared" si="162"/>
        <v>1.0276679841897233E-2</v>
      </c>
      <c r="BK283" s="30">
        <f t="shared" si="163"/>
        <v>1.0553359683794467E-2</v>
      </c>
      <c r="BL283" s="30">
        <f t="shared" si="164"/>
        <v>1.300395256916996E-2</v>
      </c>
      <c r="BM283" s="30">
        <f t="shared" si="165"/>
        <v>1.1884057971014493E-2</v>
      </c>
      <c r="BN283" s="30">
        <f t="shared" si="166"/>
        <v>1.4400527009222661E-2</v>
      </c>
      <c r="BO283" s="30">
        <f t="shared" si="167"/>
        <v>1.5006587615283267E-2</v>
      </c>
      <c r="BP283" s="30">
        <f t="shared" si="168"/>
        <v>1.6139657444005272E-2</v>
      </c>
    </row>
    <row r="284" spans="1:68" ht="15" x14ac:dyDescent="0.25">
      <c r="A284" s="19" t="s">
        <v>132</v>
      </c>
      <c r="B284" s="27">
        <v>278</v>
      </c>
      <c r="C284" s="27">
        <v>388</v>
      </c>
      <c r="D284" s="27">
        <v>743</v>
      </c>
      <c r="E284" s="27">
        <v>588</v>
      </c>
      <c r="F284" s="27">
        <v>594</v>
      </c>
      <c r="G284" s="27">
        <v>782</v>
      </c>
      <c r="H284" s="27">
        <v>500</v>
      </c>
      <c r="I284" s="27">
        <v>640</v>
      </c>
      <c r="J284" s="27">
        <v>677</v>
      </c>
      <c r="K284" s="27">
        <v>718</v>
      </c>
      <c r="L284" s="27">
        <v>892</v>
      </c>
      <c r="M284" s="27">
        <v>940</v>
      </c>
      <c r="N284" s="27">
        <v>451</v>
      </c>
      <c r="O284" s="27">
        <v>963</v>
      </c>
      <c r="P284" s="27">
        <v>699</v>
      </c>
      <c r="Q284" s="27">
        <v>943</v>
      </c>
      <c r="R284" s="27">
        <v>749</v>
      </c>
      <c r="S284" s="27">
        <v>837</v>
      </c>
      <c r="T284" s="27">
        <v>1152</v>
      </c>
      <c r="U284" s="27">
        <v>1114</v>
      </c>
      <c r="V284" s="27">
        <v>901</v>
      </c>
      <c r="W284" s="27">
        <v>1563</v>
      </c>
      <c r="X284" s="27">
        <v>1321</v>
      </c>
      <c r="Y284" s="27"/>
      <c r="Z284" s="19" t="s">
        <v>132</v>
      </c>
      <c r="AA284" s="27" t="b">
        <f t="shared" si="139"/>
        <v>1</v>
      </c>
      <c r="AB284"/>
      <c r="AC284" s="19" t="s">
        <v>132</v>
      </c>
      <c r="AD284" s="27">
        <v>45800</v>
      </c>
      <c r="AE284" s="27">
        <v>57800</v>
      </c>
      <c r="AF284" s="32">
        <v>79.2</v>
      </c>
      <c r="AG284" s="32">
        <v>6.7</v>
      </c>
      <c r="AH284" s="27">
        <v>45500</v>
      </c>
      <c r="AI284" s="27">
        <v>57600</v>
      </c>
      <c r="AJ284" s="32">
        <v>79</v>
      </c>
      <c r="AK284" s="32">
        <v>6.2</v>
      </c>
      <c r="AL284" s="27">
        <v>45900</v>
      </c>
      <c r="AM284" s="27">
        <v>57700</v>
      </c>
      <c r="AN284" s="32">
        <v>79.599999999999994</v>
      </c>
      <c r="AO284" s="32">
        <v>6.3</v>
      </c>
      <c r="AP284"/>
      <c r="AQ284"/>
      <c r="AR284"/>
      <c r="AS284"/>
      <c r="AT284" s="30">
        <f t="shared" si="158"/>
        <v>6.1098901098901098E-3</v>
      </c>
      <c r="AU284" s="30">
        <f t="shared" si="159"/>
        <v>8.5274725274725269E-3</v>
      </c>
      <c r="AV284" s="30">
        <f t="shared" si="160"/>
        <v>1.632967032967033E-2</v>
      </c>
      <c r="AW284" s="30">
        <f t="shared" si="169"/>
        <v>1.2810457516339869E-2</v>
      </c>
      <c r="AX284" s="30">
        <f t="shared" si="170"/>
        <v>1.2941176470588235E-2</v>
      </c>
      <c r="AY284" s="30">
        <f t="shared" si="171"/>
        <v>1.7037037037037038E-2</v>
      </c>
      <c r="AZ284" s="30">
        <f t="shared" si="172"/>
        <v>1.0893246187363835E-2</v>
      </c>
      <c r="BA284" s="30">
        <f t="shared" si="173"/>
        <v>1.3943355119825708E-2</v>
      </c>
      <c r="BB284" s="30">
        <f t="shared" si="174"/>
        <v>1.4749455337690632E-2</v>
      </c>
      <c r="BC284" s="30">
        <f t="shared" si="152"/>
        <v>1.5642701525054467E-2</v>
      </c>
      <c r="BD284" s="30">
        <f t="shared" si="153"/>
        <v>1.9433551198257081E-2</v>
      </c>
      <c r="BE284" s="30">
        <f t="shared" si="154"/>
        <v>2.0479302832244008E-2</v>
      </c>
      <c r="BF284" s="30">
        <f t="shared" si="155"/>
        <v>9.825708061002178E-3</v>
      </c>
      <c r="BG284" s="30">
        <f t="shared" si="156"/>
        <v>2.0980392156862746E-2</v>
      </c>
      <c r="BH284" s="30">
        <f t="shared" si="157"/>
        <v>1.5228758169934641E-2</v>
      </c>
      <c r="BI284" s="30">
        <f t="shared" si="161"/>
        <v>1.6343154246100521E-2</v>
      </c>
      <c r="BJ284" s="30">
        <f t="shared" si="162"/>
        <v>1.2980935875216638E-2</v>
      </c>
      <c r="BK284" s="30">
        <f t="shared" si="163"/>
        <v>1.4506065857885615E-2</v>
      </c>
      <c r="BL284" s="30">
        <f t="shared" si="164"/>
        <v>1.9965337954939343E-2</v>
      </c>
      <c r="BM284" s="30">
        <f t="shared" si="165"/>
        <v>1.9306759098786829E-2</v>
      </c>
      <c r="BN284" s="30">
        <f t="shared" si="166"/>
        <v>1.561525129982669E-2</v>
      </c>
      <c r="BO284" s="30">
        <f t="shared" si="167"/>
        <v>2.7088388214904679E-2</v>
      </c>
      <c r="BP284" s="30">
        <f t="shared" si="168"/>
        <v>2.289428076256499E-2</v>
      </c>
    </row>
    <row r="285" spans="1:68" ht="15" x14ac:dyDescent="0.25">
      <c r="A285" s="19" t="s">
        <v>161</v>
      </c>
      <c r="B285" s="27">
        <v>641</v>
      </c>
      <c r="C285" s="27">
        <v>789</v>
      </c>
      <c r="D285" s="27">
        <v>837</v>
      </c>
      <c r="E285" s="27">
        <v>823</v>
      </c>
      <c r="F285" s="27">
        <v>732</v>
      </c>
      <c r="G285" s="27">
        <v>661</v>
      </c>
      <c r="H285" s="27">
        <v>889</v>
      </c>
      <c r="I285" s="27">
        <v>772</v>
      </c>
      <c r="J285" s="27">
        <v>853</v>
      </c>
      <c r="K285" s="27">
        <v>863</v>
      </c>
      <c r="L285" s="27">
        <v>785</v>
      </c>
      <c r="M285" s="27">
        <v>907</v>
      </c>
      <c r="N285" s="27">
        <v>810</v>
      </c>
      <c r="O285" s="27">
        <v>2094</v>
      </c>
      <c r="P285" s="27">
        <v>1277</v>
      </c>
      <c r="Q285" s="27">
        <v>1333</v>
      </c>
      <c r="R285" s="27">
        <v>1253</v>
      </c>
      <c r="S285" s="27">
        <v>1488</v>
      </c>
      <c r="T285" s="27">
        <v>1512</v>
      </c>
      <c r="U285" s="27">
        <v>1687</v>
      </c>
      <c r="V285" s="27">
        <v>1700</v>
      </c>
      <c r="W285" s="27">
        <v>2117</v>
      </c>
      <c r="X285" s="27">
        <v>1876</v>
      </c>
      <c r="Y285" s="27"/>
      <c r="Z285" s="19" t="s">
        <v>161</v>
      </c>
      <c r="AA285" s="27" t="b">
        <f t="shared" si="139"/>
        <v>1</v>
      </c>
      <c r="AB285"/>
      <c r="AC285" s="19" t="s">
        <v>161</v>
      </c>
      <c r="AD285" s="27">
        <v>62400</v>
      </c>
      <c r="AE285" s="27">
        <v>72100</v>
      </c>
      <c r="AF285" s="32">
        <v>86.5</v>
      </c>
      <c r="AG285" s="32">
        <v>4.2</v>
      </c>
      <c r="AH285" s="27">
        <v>57100</v>
      </c>
      <c r="AI285" s="27">
        <v>69800</v>
      </c>
      <c r="AJ285" s="32">
        <v>81.8</v>
      </c>
      <c r="AK285" s="32">
        <v>5</v>
      </c>
      <c r="AL285" s="27">
        <v>56800</v>
      </c>
      <c r="AM285" s="27">
        <v>72000</v>
      </c>
      <c r="AN285" s="32">
        <v>78.900000000000006</v>
      </c>
      <c r="AO285" s="32">
        <v>5.2</v>
      </c>
      <c r="AP285"/>
      <c r="AQ285"/>
      <c r="AR285"/>
      <c r="AS285"/>
      <c r="AT285" s="30">
        <f t="shared" si="158"/>
        <v>1.1225919439579684E-2</v>
      </c>
      <c r="AU285" s="30">
        <f t="shared" si="159"/>
        <v>1.3817863397548161E-2</v>
      </c>
      <c r="AV285" s="30">
        <f t="shared" si="160"/>
        <v>1.4658493870402802E-2</v>
      </c>
      <c r="AW285" s="30">
        <f t="shared" si="169"/>
        <v>1.4489436619718309E-2</v>
      </c>
      <c r="AX285" s="30">
        <f t="shared" si="170"/>
        <v>1.2887323943661972E-2</v>
      </c>
      <c r="AY285" s="30">
        <f t="shared" si="171"/>
        <v>1.1637323943661971E-2</v>
      </c>
      <c r="AZ285" s="30">
        <f t="shared" si="172"/>
        <v>1.5651408450704226E-2</v>
      </c>
      <c r="BA285" s="30">
        <f t="shared" si="173"/>
        <v>1.3591549295774647E-2</v>
      </c>
      <c r="BB285" s="30">
        <f t="shared" si="174"/>
        <v>1.5017605633802817E-2</v>
      </c>
      <c r="BC285" s="30">
        <f t="shared" si="152"/>
        <v>1.5193661971830986E-2</v>
      </c>
      <c r="BD285" s="30">
        <f t="shared" si="153"/>
        <v>1.3820422535211268E-2</v>
      </c>
      <c r="BE285" s="30">
        <f t="shared" si="154"/>
        <v>1.5968309859154931E-2</v>
      </c>
      <c r="BF285" s="30">
        <f t="shared" si="155"/>
        <v>1.426056338028169E-2</v>
      </c>
      <c r="BG285" s="30">
        <f t="shared" si="156"/>
        <v>3.6866197183098588E-2</v>
      </c>
      <c r="BH285" s="30">
        <f t="shared" si="157"/>
        <v>2.2482394366197183E-2</v>
      </c>
      <c r="BI285" s="30">
        <f t="shared" si="161"/>
        <v>1.8513888888888889E-2</v>
      </c>
      <c r="BJ285" s="30">
        <f t="shared" si="162"/>
        <v>1.7402777777777777E-2</v>
      </c>
      <c r="BK285" s="30">
        <f t="shared" si="163"/>
        <v>2.0666666666666667E-2</v>
      </c>
      <c r="BL285" s="30">
        <f t="shared" si="164"/>
        <v>2.1000000000000001E-2</v>
      </c>
      <c r="BM285" s="30">
        <f t="shared" si="165"/>
        <v>2.3430555555555555E-2</v>
      </c>
      <c r="BN285" s="30">
        <f t="shared" si="166"/>
        <v>2.361111111111111E-2</v>
      </c>
      <c r="BO285" s="30">
        <f t="shared" si="167"/>
        <v>2.9402777777777778E-2</v>
      </c>
      <c r="BP285" s="30">
        <f t="shared" si="168"/>
        <v>2.6055555555555554E-2</v>
      </c>
    </row>
    <row r="286" spans="1:68" ht="15" x14ac:dyDescent="0.25">
      <c r="A286" s="19" t="s">
        <v>180</v>
      </c>
      <c r="B286" s="27">
        <v>595</v>
      </c>
      <c r="C286" s="27">
        <v>867</v>
      </c>
      <c r="D286" s="27">
        <v>826</v>
      </c>
      <c r="E286" s="27">
        <v>1158</v>
      </c>
      <c r="F286" s="27">
        <v>726</v>
      </c>
      <c r="G286" s="27">
        <v>907</v>
      </c>
      <c r="H286" s="27">
        <v>675</v>
      </c>
      <c r="I286" s="27">
        <v>841</v>
      </c>
      <c r="J286" s="27">
        <v>1220</v>
      </c>
      <c r="K286" s="27">
        <v>1084</v>
      </c>
      <c r="L286" s="27">
        <v>1739</v>
      </c>
      <c r="M286" s="27">
        <v>1438</v>
      </c>
      <c r="N286" s="27">
        <v>677</v>
      </c>
      <c r="O286" s="27">
        <v>1342</v>
      </c>
      <c r="P286" s="27">
        <v>1103</v>
      </c>
      <c r="Q286" s="27">
        <v>1014</v>
      </c>
      <c r="R286" s="27">
        <v>1229</v>
      </c>
      <c r="S286" s="27">
        <v>1126</v>
      </c>
      <c r="T286" s="27">
        <v>1248</v>
      </c>
      <c r="U286" s="27">
        <v>1454</v>
      </c>
      <c r="V286" s="27">
        <v>1409</v>
      </c>
      <c r="W286" s="27">
        <v>1811</v>
      </c>
      <c r="X286" s="27">
        <v>1481</v>
      </c>
      <c r="Y286" s="27"/>
      <c r="Z286" s="19" t="s">
        <v>180</v>
      </c>
      <c r="AA286" s="27" t="b">
        <f t="shared" si="139"/>
        <v>1</v>
      </c>
      <c r="AB286"/>
      <c r="AC286" s="19" t="s">
        <v>180</v>
      </c>
      <c r="AD286" s="27">
        <v>73500</v>
      </c>
      <c r="AE286" s="27">
        <v>93500</v>
      </c>
      <c r="AF286" s="32">
        <v>78.599999999999994</v>
      </c>
      <c r="AG286" s="32">
        <v>5</v>
      </c>
      <c r="AH286" s="27">
        <v>70300</v>
      </c>
      <c r="AI286" s="27">
        <v>94400</v>
      </c>
      <c r="AJ286" s="32">
        <v>74.5</v>
      </c>
      <c r="AK286" s="32">
        <v>5.2</v>
      </c>
      <c r="AL286" s="27">
        <v>77100</v>
      </c>
      <c r="AM286" s="27">
        <v>94200</v>
      </c>
      <c r="AN286" s="32">
        <v>81.8</v>
      </c>
      <c r="AO286" s="32">
        <v>4.5999999999999996</v>
      </c>
      <c r="AP286"/>
      <c r="AQ286"/>
      <c r="AR286"/>
      <c r="AS286"/>
      <c r="AT286" s="30">
        <f t="shared" si="158"/>
        <v>8.4637268847795166E-3</v>
      </c>
      <c r="AU286" s="30">
        <f t="shared" si="159"/>
        <v>1.2332859174964439E-2</v>
      </c>
      <c r="AV286" s="30">
        <f t="shared" si="160"/>
        <v>1.1749644381223329E-2</v>
      </c>
      <c r="AW286" s="30">
        <f t="shared" si="169"/>
        <v>1.5019455252918288E-2</v>
      </c>
      <c r="AX286" s="30">
        <f t="shared" si="170"/>
        <v>9.4163424124513624E-3</v>
      </c>
      <c r="AY286" s="30">
        <f t="shared" si="171"/>
        <v>1.1763942931258107E-2</v>
      </c>
      <c r="AZ286" s="30">
        <f t="shared" si="172"/>
        <v>8.7548638132295721E-3</v>
      </c>
      <c r="BA286" s="30">
        <f t="shared" si="173"/>
        <v>1.0907911802853438E-2</v>
      </c>
      <c r="BB286" s="30">
        <f t="shared" si="174"/>
        <v>1.5823605706874189E-2</v>
      </c>
      <c r="BC286" s="30">
        <f t="shared" si="152"/>
        <v>1.4059662775616082E-2</v>
      </c>
      <c r="BD286" s="30">
        <f t="shared" si="153"/>
        <v>2.2555123216601816E-2</v>
      </c>
      <c r="BE286" s="30">
        <f t="shared" si="154"/>
        <v>1.8651102464332037E-2</v>
      </c>
      <c r="BF286" s="30">
        <f t="shared" si="155"/>
        <v>8.7808041504539563E-3</v>
      </c>
      <c r="BG286" s="30">
        <f t="shared" si="156"/>
        <v>1.7405966277561608E-2</v>
      </c>
      <c r="BH286" s="30">
        <f t="shared" si="157"/>
        <v>1.4306095979247729E-2</v>
      </c>
      <c r="BI286" s="30">
        <f t="shared" si="161"/>
        <v>1.0764331210191084E-2</v>
      </c>
      <c r="BJ286" s="30">
        <f t="shared" si="162"/>
        <v>1.3046709129511678E-2</v>
      </c>
      <c r="BK286" s="30">
        <f t="shared" si="163"/>
        <v>1.1953290870488322E-2</v>
      </c>
      <c r="BL286" s="30">
        <f t="shared" si="164"/>
        <v>1.3248407643312102E-2</v>
      </c>
      <c r="BM286" s="30">
        <f t="shared" si="165"/>
        <v>1.5435244161358811E-2</v>
      </c>
      <c r="BN286" s="30">
        <f t="shared" si="166"/>
        <v>1.4957537154989384E-2</v>
      </c>
      <c r="BO286" s="30">
        <f t="shared" si="167"/>
        <v>1.9225053078556265E-2</v>
      </c>
      <c r="BP286" s="30">
        <f t="shared" si="168"/>
        <v>1.5721868365180466E-2</v>
      </c>
    </row>
    <row r="287" spans="1:68" ht="15" x14ac:dyDescent="0.25">
      <c r="A287" s="19" t="s">
        <v>20</v>
      </c>
      <c r="B287" s="27">
        <v>335</v>
      </c>
      <c r="C287" s="27">
        <v>431</v>
      </c>
      <c r="D287" s="27">
        <v>566</v>
      </c>
      <c r="E287" s="27">
        <v>598</v>
      </c>
      <c r="F287" s="27">
        <v>397</v>
      </c>
      <c r="G287" s="27">
        <v>570</v>
      </c>
      <c r="H287" s="27">
        <v>576</v>
      </c>
      <c r="I287" s="27">
        <v>515</v>
      </c>
      <c r="J287" s="27">
        <v>601</v>
      </c>
      <c r="K287" s="27">
        <v>907</v>
      </c>
      <c r="L287" s="27">
        <v>1017</v>
      </c>
      <c r="M287" s="27">
        <v>828</v>
      </c>
      <c r="N287" s="27">
        <v>407</v>
      </c>
      <c r="O287" s="27">
        <v>686</v>
      </c>
      <c r="P287" s="27">
        <v>674</v>
      </c>
      <c r="Q287" s="27">
        <v>1063</v>
      </c>
      <c r="R287" s="27">
        <v>704</v>
      </c>
      <c r="S287" s="27">
        <v>997</v>
      </c>
      <c r="T287" s="27">
        <v>894</v>
      </c>
      <c r="U287" s="27">
        <v>966</v>
      </c>
      <c r="V287" s="27">
        <v>1202</v>
      </c>
      <c r="W287" s="27">
        <v>998</v>
      </c>
      <c r="X287" s="27">
        <v>1110</v>
      </c>
      <c r="Y287" s="27"/>
      <c r="Z287" s="19" t="s">
        <v>20</v>
      </c>
      <c r="AA287" s="27" t="b">
        <f t="shared" si="139"/>
        <v>1</v>
      </c>
      <c r="AB287"/>
      <c r="AC287" s="19" t="s">
        <v>20</v>
      </c>
      <c r="AD287" s="27">
        <v>48600</v>
      </c>
      <c r="AE287" s="27">
        <v>56600</v>
      </c>
      <c r="AF287" s="32">
        <v>85.9</v>
      </c>
      <c r="AG287" s="32">
        <v>5.7</v>
      </c>
      <c r="AH287" s="27">
        <v>45200</v>
      </c>
      <c r="AI287" s="27">
        <v>57200</v>
      </c>
      <c r="AJ287" s="32">
        <v>79</v>
      </c>
      <c r="AK287" s="32">
        <v>6.2</v>
      </c>
      <c r="AL287" s="27">
        <v>43700</v>
      </c>
      <c r="AM287" s="27">
        <v>57000</v>
      </c>
      <c r="AN287" s="32">
        <v>76.599999999999994</v>
      </c>
      <c r="AO287" s="32">
        <v>6.7</v>
      </c>
      <c r="AP287"/>
      <c r="AQ287"/>
      <c r="AR287"/>
      <c r="AS287"/>
      <c r="AT287" s="30">
        <f t="shared" si="158"/>
        <v>7.411504424778761E-3</v>
      </c>
      <c r="AU287" s="30">
        <f t="shared" si="159"/>
        <v>9.5353982300884956E-3</v>
      </c>
      <c r="AV287" s="30">
        <f t="shared" si="160"/>
        <v>1.2522123893805311E-2</v>
      </c>
      <c r="AW287" s="30">
        <f t="shared" si="169"/>
        <v>1.368421052631579E-2</v>
      </c>
      <c r="AX287" s="30">
        <f t="shared" si="170"/>
        <v>9.08466819221968E-3</v>
      </c>
      <c r="AY287" s="30">
        <f t="shared" si="171"/>
        <v>1.3043478260869565E-2</v>
      </c>
      <c r="AZ287" s="30">
        <f t="shared" si="172"/>
        <v>1.3180778032036614E-2</v>
      </c>
      <c r="BA287" s="30">
        <f t="shared" si="173"/>
        <v>1.1784897025171624E-2</v>
      </c>
      <c r="BB287" s="30">
        <f t="shared" si="174"/>
        <v>1.3752860411899314E-2</v>
      </c>
      <c r="BC287" s="30">
        <f t="shared" si="152"/>
        <v>2.0755148741418764E-2</v>
      </c>
      <c r="BD287" s="30">
        <f t="shared" si="153"/>
        <v>2.3272311212814645E-2</v>
      </c>
      <c r="BE287" s="30">
        <f t="shared" si="154"/>
        <v>1.8947368421052633E-2</v>
      </c>
      <c r="BF287" s="30">
        <f t="shared" si="155"/>
        <v>9.3135011441647601E-3</v>
      </c>
      <c r="BG287" s="30">
        <f t="shared" si="156"/>
        <v>1.5697940503432494E-2</v>
      </c>
      <c r="BH287" s="30">
        <f t="shared" si="157"/>
        <v>1.5423340961098398E-2</v>
      </c>
      <c r="BI287" s="30">
        <f t="shared" si="161"/>
        <v>1.8649122807017544E-2</v>
      </c>
      <c r="BJ287" s="30">
        <f t="shared" si="162"/>
        <v>1.2350877192982456E-2</v>
      </c>
      <c r="BK287" s="30">
        <f t="shared" si="163"/>
        <v>1.7491228070175439E-2</v>
      </c>
      <c r="BL287" s="30">
        <f t="shared" si="164"/>
        <v>1.568421052631579E-2</v>
      </c>
      <c r="BM287" s="30">
        <f t="shared" si="165"/>
        <v>1.6947368421052631E-2</v>
      </c>
      <c r="BN287" s="30">
        <f t="shared" si="166"/>
        <v>2.1087719298245614E-2</v>
      </c>
      <c r="BO287" s="30">
        <f t="shared" si="167"/>
        <v>1.750877192982456E-2</v>
      </c>
      <c r="BP287" s="30">
        <f t="shared" si="168"/>
        <v>1.9473684210526317E-2</v>
      </c>
    </row>
    <row r="288" spans="1:68" ht="15" x14ac:dyDescent="0.25">
      <c r="A288" s="19" t="s">
        <v>98</v>
      </c>
      <c r="B288" s="27">
        <v>197</v>
      </c>
      <c r="C288" s="27">
        <v>310</v>
      </c>
      <c r="D288" s="27">
        <v>307</v>
      </c>
      <c r="E288" s="27">
        <v>430</v>
      </c>
      <c r="F288" s="27">
        <v>271</v>
      </c>
      <c r="G288" s="27">
        <v>311</v>
      </c>
      <c r="H288" s="27">
        <v>321</v>
      </c>
      <c r="I288" s="27">
        <v>445</v>
      </c>
      <c r="J288" s="27">
        <v>413</v>
      </c>
      <c r="K288" s="27">
        <v>340</v>
      </c>
      <c r="L288" s="27">
        <v>402</v>
      </c>
      <c r="M288" s="27">
        <v>367</v>
      </c>
      <c r="N288" s="27">
        <v>300</v>
      </c>
      <c r="O288" s="27">
        <v>538</v>
      </c>
      <c r="P288" s="27">
        <v>478</v>
      </c>
      <c r="Q288" s="27">
        <v>398</v>
      </c>
      <c r="R288" s="27">
        <v>430</v>
      </c>
      <c r="S288" s="27">
        <v>458</v>
      </c>
      <c r="T288" s="27">
        <v>515</v>
      </c>
      <c r="U288" s="27">
        <v>492</v>
      </c>
      <c r="V288" s="27">
        <v>516</v>
      </c>
      <c r="W288" s="27">
        <v>580</v>
      </c>
      <c r="X288" s="27">
        <v>342</v>
      </c>
      <c r="Y288" s="27"/>
      <c r="Z288" s="19" t="s">
        <v>98</v>
      </c>
      <c r="AA288" s="27" t="b">
        <f t="shared" si="139"/>
        <v>1</v>
      </c>
      <c r="AB288"/>
      <c r="AC288" s="19" t="s">
        <v>98</v>
      </c>
      <c r="AD288" s="27">
        <v>35700</v>
      </c>
      <c r="AE288" s="27">
        <v>43800</v>
      </c>
      <c r="AF288" s="32">
        <v>81.5</v>
      </c>
      <c r="AG288" s="32">
        <v>6.2</v>
      </c>
      <c r="AH288" s="27">
        <v>33600</v>
      </c>
      <c r="AI288" s="27">
        <v>45000</v>
      </c>
      <c r="AJ288" s="32">
        <v>74.7</v>
      </c>
      <c r="AK288" s="32">
        <v>7.6</v>
      </c>
      <c r="AL288" s="27">
        <v>33200</v>
      </c>
      <c r="AM288" s="27">
        <v>44000</v>
      </c>
      <c r="AN288" s="32">
        <v>75.5</v>
      </c>
      <c r="AO288" s="32">
        <v>8.1999999999999993</v>
      </c>
      <c r="AP288"/>
      <c r="AQ288"/>
      <c r="AR288"/>
      <c r="AS288"/>
      <c r="AT288" s="30">
        <f t="shared" si="158"/>
        <v>5.8630952380952384E-3</v>
      </c>
      <c r="AU288" s="30">
        <f t="shared" si="159"/>
        <v>9.2261904761904764E-3</v>
      </c>
      <c r="AV288" s="30">
        <f t="shared" si="160"/>
        <v>9.1369047619047628E-3</v>
      </c>
      <c r="AW288" s="30">
        <f t="shared" si="169"/>
        <v>1.2951807228915663E-2</v>
      </c>
      <c r="AX288" s="30">
        <f t="shared" si="170"/>
        <v>8.1626506024096383E-3</v>
      </c>
      <c r="AY288" s="30">
        <f t="shared" si="171"/>
        <v>9.3674698795180728E-3</v>
      </c>
      <c r="AZ288" s="30">
        <f t="shared" si="172"/>
        <v>9.6686746987951801E-3</v>
      </c>
      <c r="BA288" s="30">
        <f t="shared" si="173"/>
        <v>1.3403614457831326E-2</v>
      </c>
      <c r="BB288" s="30">
        <f t="shared" si="174"/>
        <v>1.2439759036144579E-2</v>
      </c>
      <c r="BC288" s="30">
        <f t="shared" si="152"/>
        <v>1.0240963855421687E-2</v>
      </c>
      <c r="BD288" s="30">
        <f t="shared" si="153"/>
        <v>1.2108433734939758E-2</v>
      </c>
      <c r="BE288" s="30">
        <f t="shared" si="154"/>
        <v>1.1054216867469879E-2</v>
      </c>
      <c r="BF288" s="30">
        <f t="shared" si="155"/>
        <v>9.0361445783132526E-3</v>
      </c>
      <c r="BG288" s="30">
        <f t="shared" si="156"/>
        <v>1.6204819277108432E-2</v>
      </c>
      <c r="BH288" s="30">
        <f t="shared" si="157"/>
        <v>1.4397590361445783E-2</v>
      </c>
      <c r="BI288" s="30">
        <f t="shared" si="161"/>
        <v>9.0454545454545458E-3</v>
      </c>
      <c r="BJ288" s="30">
        <f t="shared" si="162"/>
        <v>9.7727272727272732E-3</v>
      </c>
      <c r="BK288" s="30">
        <f t="shared" si="163"/>
        <v>1.040909090909091E-2</v>
      </c>
      <c r="BL288" s="30">
        <f t="shared" si="164"/>
        <v>1.1704545454545455E-2</v>
      </c>
      <c r="BM288" s="30">
        <f t="shared" si="165"/>
        <v>1.1181818181818182E-2</v>
      </c>
      <c r="BN288" s="30">
        <f t="shared" si="166"/>
        <v>1.1727272727272727E-2</v>
      </c>
      <c r="BO288" s="30">
        <f t="shared" si="167"/>
        <v>1.3181818181818182E-2</v>
      </c>
      <c r="BP288" s="30">
        <f t="shared" si="168"/>
        <v>7.7727272727272723E-3</v>
      </c>
    </row>
    <row r="289" spans="1:68" ht="15" x14ac:dyDescent="0.25">
      <c r="A289" s="19" t="s">
        <v>125</v>
      </c>
      <c r="B289" s="27">
        <v>414</v>
      </c>
      <c r="C289" s="27">
        <v>421</v>
      </c>
      <c r="D289" s="27">
        <v>556</v>
      </c>
      <c r="E289" s="27">
        <v>654</v>
      </c>
      <c r="F289" s="27">
        <v>492</v>
      </c>
      <c r="G289" s="27">
        <v>551</v>
      </c>
      <c r="H289" s="27">
        <v>665</v>
      </c>
      <c r="I289" s="27">
        <v>598</v>
      </c>
      <c r="J289" s="27">
        <v>522</v>
      </c>
      <c r="K289" s="27">
        <v>691</v>
      </c>
      <c r="L289" s="27">
        <v>605</v>
      </c>
      <c r="M289" s="27">
        <v>537</v>
      </c>
      <c r="N289" s="27">
        <v>452</v>
      </c>
      <c r="O289" s="27">
        <v>732</v>
      </c>
      <c r="P289" s="27">
        <v>635</v>
      </c>
      <c r="Q289" s="27">
        <v>717</v>
      </c>
      <c r="R289" s="27">
        <v>592</v>
      </c>
      <c r="S289" s="27">
        <v>970</v>
      </c>
      <c r="T289" s="27">
        <v>635</v>
      </c>
      <c r="U289" s="27">
        <v>1347</v>
      </c>
      <c r="V289" s="27">
        <v>967</v>
      </c>
      <c r="W289" s="27">
        <v>1045</v>
      </c>
      <c r="X289" s="27">
        <v>810</v>
      </c>
      <c r="Y289" s="27"/>
      <c r="Z289" s="19" t="s">
        <v>125</v>
      </c>
      <c r="AA289" s="27" t="b">
        <f t="shared" si="139"/>
        <v>1</v>
      </c>
      <c r="AB289"/>
      <c r="AC289" s="19" t="s">
        <v>125</v>
      </c>
      <c r="AD289" s="27">
        <v>40300</v>
      </c>
      <c r="AE289" s="27">
        <v>53100</v>
      </c>
      <c r="AF289" s="32">
        <v>75.8</v>
      </c>
      <c r="AG289" s="32">
        <v>6.3</v>
      </c>
      <c r="AH289" s="27">
        <v>41200</v>
      </c>
      <c r="AI289" s="27">
        <v>52200</v>
      </c>
      <c r="AJ289" s="32">
        <v>78.900000000000006</v>
      </c>
      <c r="AK289" s="32">
        <v>6.6</v>
      </c>
      <c r="AL289" s="27">
        <v>41800</v>
      </c>
      <c r="AM289" s="27">
        <v>51400</v>
      </c>
      <c r="AN289" s="32">
        <v>81.3</v>
      </c>
      <c r="AO289" s="32">
        <v>6.1</v>
      </c>
      <c r="AP289"/>
      <c r="AQ289"/>
      <c r="AR289"/>
      <c r="AS289"/>
      <c r="AT289" s="30">
        <f t="shared" si="158"/>
        <v>1.0048543689320389E-2</v>
      </c>
      <c r="AU289" s="30">
        <f t="shared" si="159"/>
        <v>1.0218446601941747E-2</v>
      </c>
      <c r="AV289" s="30">
        <f t="shared" si="160"/>
        <v>1.3495145631067962E-2</v>
      </c>
      <c r="AW289" s="30">
        <f t="shared" si="169"/>
        <v>1.5645933014354067E-2</v>
      </c>
      <c r="AX289" s="30">
        <f t="shared" si="170"/>
        <v>1.1770334928229665E-2</v>
      </c>
      <c r="AY289" s="30">
        <f t="shared" si="171"/>
        <v>1.3181818181818182E-2</v>
      </c>
      <c r="AZ289" s="30">
        <f t="shared" si="172"/>
        <v>1.5909090909090907E-2</v>
      </c>
      <c r="BA289" s="30">
        <f t="shared" si="173"/>
        <v>1.4306220095693781E-2</v>
      </c>
      <c r="BB289" s="30">
        <f t="shared" si="174"/>
        <v>1.2488038277511961E-2</v>
      </c>
      <c r="BC289" s="30">
        <f t="shared" si="152"/>
        <v>1.65311004784689E-2</v>
      </c>
      <c r="BD289" s="30">
        <f t="shared" si="153"/>
        <v>1.4473684210526316E-2</v>
      </c>
      <c r="BE289" s="30">
        <f t="shared" si="154"/>
        <v>1.284688995215311E-2</v>
      </c>
      <c r="BF289" s="30">
        <f t="shared" si="155"/>
        <v>1.0813397129186603E-2</v>
      </c>
      <c r="BG289" s="30">
        <f t="shared" si="156"/>
        <v>1.7511961722488038E-2</v>
      </c>
      <c r="BH289" s="30">
        <f t="shared" si="157"/>
        <v>1.5191387559808613E-2</v>
      </c>
      <c r="BI289" s="30">
        <f t="shared" si="161"/>
        <v>1.3949416342412452E-2</v>
      </c>
      <c r="BJ289" s="30">
        <f t="shared" si="162"/>
        <v>1.151750972762646E-2</v>
      </c>
      <c r="BK289" s="30">
        <f t="shared" si="163"/>
        <v>1.8871595330739298E-2</v>
      </c>
      <c r="BL289" s="30">
        <f t="shared" si="164"/>
        <v>1.235408560311284E-2</v>
      </c>
      <c r="BM289" s="30">
        <f t="shared" si="165"/>
        <v>2.6206225680933851E-2</v>
      </c>
      <c r="BN289" s="30">
        <f t="shared" si="166"/>
        <v>1.8813229571984436E-2</v>
      </c>
      <c r="BO289" s="30">
        <f t="shared" si="167"/>
        <v>2.0330739299610896E-2</v>
      </c>
      <c r="BP289" s="30">
        <f t="shared" si="168"/>
        <v>1.5758754863813229E-2</v>
      </c>
    </row>
    <row r="290" spans="1:68" ht="15" x14ac:dyDescent="0.25">
      <c r="A290" s="19" t="s">
        <v>196</v>
      </c>
      <c r="B290" s="27">
        <v>302</v>
      </c>
      <c r="C290" s="27">
        <v>717</v>
      </c>
      <c r="D290" s="27">
        <v>909</v>
      </c>
      <c r="E290" s="27">
        <v>885</v>
      </c>
      <c r="F290" s="27">
        <v>807</v>
      </c>
      <c r="G290" s="27">
        <v>989</v>
      </c>
      <c r="H290" s="27">
        <v>796</v>
      </c>
      <c r="I290" s="27">
        <v>848</v>
      </c>
      <c r="J290" s="27">
        <v>1120</v>
      </c>
      <c r="K290" s="27">
        <v>1213</v>
      </c>
      <c r="L290" s="27">
        <v>1138</v>
      </c>
      <c r="M290" s="27">
        <v>1470</v>
      </c>
      <c r="N290" s="27">
        <v>804</v>
      </c>
      <c r="O290" s="27">
        <v>872</v>
      </c>
      <c r="P290" s="27">
        <v>882</v>
      </c>
      <c r="Q290" s="27">
        <v>1042</v>
      </c>
      <c r="R290" s="27">
        <v>808</v>
      </c>
      <c r="S290" s="27">
        <v>1195</v>
      </c>
      <c r="T290" s="27">
        <v>985</v>
      </c>
      <c r="U290" s="27">
        <v>1016</v>
      </c>
      <c r="V290" s="27">
        <v>1069</v>
      </c>
      <c r="W290" s="27">
        <v>1256</v>
      </c>
      <c r="X290" s="27">
        <v>829</v>
      </c>
      <c r="Y290" s="27"/>
      <c r="Z290" s="19" t="s">
        <v>196</v>
      </c>
      <c r="AA290" s="27" t="b">
        <f t="shared" si="139"/>
        <v>1</v>
      </c>
      <c r="AB290"/>
      <c r="AC290" s="19" t="s">
        <v>196</v>
      </c>
      <c r="AD290" s="27">
        <v>49900</v>
      </c>
      <c r="AE290" s="27">
        <v>62500</v>
      </c>
      <c r="AF290" s="32">
        <v>80</v>
      </c>
      <c r="AG290" s="32">
        <v>6.3</v>
      </c>
      <c r="AH290" s="27">
        <v>46300</v>
      </c>
      <c r="AI290" s="27">
        <v>62800</v>
      </c>
      <c r="AJ290" s="32">
        <v>73.8</v>
      </c>
      <c r="AK290" s="32">
        <v>7</v>
      </c>
      <c r="AL290" s="27">
        <v>48700</v>
      </c>
      <c r="AM290" s="27">
        <v>63600</v>
      </c>
      <c r="AN290" s="32">
        <v>76.599999999999994</v>
      </c>
      <c r="AO290" s="32">
        <v>6.4</v>
      </c>
      <c r="AP290"/>
      <c r="AQ290"/>
      <c r="AR290"/>
      <c r="AS290"/>
      <c r="AT290" s="30">
        <f t="shared" si="158"/>
        <v>6.5226781857451403E-3</v>
      </c>
      <c r="AU290" s="30">
        <f t="shared" si="159"/>
        <v>1.5485961123110152E-2</v>
      </c>
      <c r="AV290" s="30">
        <f t="shared" si="160"/>
        <v>1.9632829373650108E-2</v>
      </c>
      <c r="AW290" s="30">
        <f t="shared" si="169"/>
        <v>1.8172484599589322E-2</v>
      </c>
      <c r="AX290" s="30">
        <f t="shared" si="170"/>
        <v>1.6570841889117043E-2</v>
      </c>
      <c r="AY290" s="30">
        <f t="shared" si="171"/>
        <v>2.0308008213552362E-2</v>
      </c>
      <c r="AZ290" s="30">
        <f t="shared" si="172"/>
        <v>1.6344969199178643E-2</v>
      </c>
      <c r="BA290" s="30">
        <f t="shared" si="173"/>
        <v>1.7412731006160163E-2</v>
      </c>
      <c r="BB290" s="30">
        <f t="shared" si="174"/>
        <v>2.299794661190965E-2</v>
      </c>
      <c r="BC290" s="30">
        <f t="shared" si="152"/>
        <v>2.490759753593429E-2</v>
      </c>
      <c r="BD290" s="30">
        <f t="shared" si="153"/>
        <v>2.3367556468172485E-2</v>
      </c>
      <c r="BE290" s="30">
        <f t="shared" si="154"/>
        <v>3.0184804928131418E-2</v>
      </c>
      <c r="BF290" s="30">
        <f t="shared" si="155"/>
        <v>1.650924024640657E-2</v>
      </c>
      <c r="BG290" s="30">
        <f t="shared" si="156"/>
        <v>1.7905544147843941E-2</v>
      </c>
      <c r="BH290" s="30">
        <f t="shared" si="157"/>
        <v>1.8110882956878849E-2</v>
      </c>
      <c r="BI290" s="30">
        <f t="shared" si="161"/>
        <v>1.638364779874214E-2</v>
      </c>
      <c r="BJ290" s="30">
        <f t="shared" si="162"/>
        <v>1.270440251572327E-2</v>
      </c>
      <c r="BK290" s="30">
        <f t="shared" si="163"/>
        <v>1.8789308176100628E-2</v>
      </c>
      <c r="BL290" s="30">
        <f t="shared" si="164"/>
        <v>1.5487421383647799E-2</v>
      </c>
      <c r="BM290" s="30">
        <f t="shared" si="165"/>
        <v>1.5974842767295598E-2</v>
      </c>
      <c r="BN290" s="30">
        <f t="shared" si="166"/>
        <v>1.680817610062893E-2</v>
      </c>
      <c r="BO290" s="30">
        <f t="shared" si="167"/>
        <v>1.9748427672955975E-2</v>
      </c>
      <c r="BP290" s="30">
        <f t="shared" si="168"/>
        <v>1.3034591194968553E-2</v>
      </c>
    </row>
    <row r="291" spans="1:68" ht="15" x14ac:dyDescent="0.25">
      <c r="A291" s="19" t="s">
        <v>198</v>
      </c>
      <c r="B291" s="27">
        <v>445</v>
      </c>
      <c r="C291" s="27">
        <v>707</v>
      </c>
      <c r="D291" s="27">
        <v>703</v>
      </c>
      <c r="E291" s="27">
        <v>1069</v>
      </c>
      <c r="F291" s="27">
        <v>726</v>
      </c>
      <c r="G291" s="27">
        <v>874</v>
      </c>
      <c r="H291" s="27">
        <v>732</v>
      </c>
      <c r="I291" s="27">
        <v>937</v>
      </c>
      <c r="J291" s="27">
        <v>940</v>
      </c>
      <c r="K291" s="27">
        <v>1063</v>
      </c>
      <c r="L291" s="27">
        <v>1047</v>
      </c>
      <c r="M291" s="27">
        <v>1763</v>
      </c>
      <c r="N291" s="27">
        <v>896</v>
      </c>
      <c r="O291" s="27">
        <v>1526</v>
      </c>
      <c r="P291" s="27">
        <v>1084</v>
      </c>
      <c r="Q291" s="27">
        <v>1196</v>
      </c>
      <c r="R291" s="27">
        <v>1009</v>
      </c>
      <c r="S291" s="27">
        <v>1248</v>
      </c>
      <c r="T291" s="27">
        <v>1105</v>
      </c>
      <c r="U291" s="27">
        <v>1138</v>
      </c>
      <c r="V291" s="27">
        <v>1246</v>
      </c>
      <c r="W291" s="27">
        <v>1190</v>
      </c>
      <c r="X291" s="27">
        <v>1134</v>
      </c>
      <c r="Y291" s="27"/>
      <c r="Z291" s="19" t="s">
        <v>198</v>
      </c>
      <c r="AA291" s="27" t="b">
        <f t="shared" si="139"/>
        <v>1</v>
      </c>
      <c r="AB291"/>
      <c r="AC291" s="19" t="s">
        <v>198</v>
      </c>
      <c r="AD291" s="27">
        <v>59900</v>
      </c>
      <c r="AE291" s="27">
        <v>73100</v>
      </c>
      <c r="AF291" s="32">
        <v>82</v>
      </c>
      <c r="AG291" s="32">
        <v>5.3</v>
      </c>
      <c r="AH291" s="27">
        <v>58500</v>
      </c>
      <c r="AI291" s="27">
        <v>72100</v>
      </c>
      <c r="AJ291" s="32">
        <v>81</v>
      </c>
      <c r="AK291" s="32">
        <v>5.3</v>
      </c>
      <c r="AL291" s="27">
        <v>58800</v>
      </c>
      <c r="AM291" s="27">
        <v>72500</v>
      </c>
      <c r="AN291" s="32">
        <v>81.099999999999994</v>
      </c>
      <c r="AO291" s="32">
        <v>5.5</v>
      </c>
      <c r="AP291"/>
      <c r="AQ291"/>
      <c r="AR291"/>
      <c r="AS291"/>
      <c r="AT291" s="30">
        <f t="shared" si="158"/>
        <v>7.606837606837607E-3</v>
      </c>
      <c r="AU291" s="30">
        <f t="shared" si="159"/>
        <v>1.2085470085470085E-2</v>
      </c>
      <c r="AV291" s="30">
        <f t="shared" si="160"/>
        <v>1.2017094017094018E-2</v>
      </c>
      <c r="AW291" s="30">
        <f t="shared" si="169"/>
        <v>1.8180272108843539E-2</v>
      </c>
      <c r="AX291" s="30">
        <f t="shared" si="170"/>
        <v>1.2346938775510205E-2</v>
      </c>
      <c r="AY291" s="30">
        <f t="shared" si="171"/>
        <v>1.4863945578231293E-2</v>
      </c>
      <c r="AZ291" s="30">
        <f t="shared" si="172"/>
        <v>1.2448979591836735E-2</v>
      </c>
      <c r="BA291" s="30">
        <f t="shared" si="173"/>
        <v>1.5935374149659863E-2</v>
      </c>
      <c r="BB291" s="30">
        <f t="shared" si="174"/>
        <v>1.5986394557823129E-2</v>
      </c>
      <c r="BC291" s="30">
        <f t="shared" si="152"/>
        <v>1.8078231292517007E-2</v>
      </c>
      <c r="BD291" s="30">
        <f t="shared" si="153"/>
        <v>1.780612244897959E-2</v>
      </c>
      <c r="BE291" s="30">
        <f t="shared" si="154"/>
        <v>2.9982993197278911E-2</v>
      </c>
      <c r="BF291" s="30">
        <f t="shared" si="155"/>
        <v>1.5238095238095238E-2</v>
      </c>
      <c r="BG291" s="30">
        <f t="shared" si="156"/>
        <v>2.5952380952380952E-2</v>
      </c>
      <c r="BH291" s="30">
        <f t="shared" si="157"/>
        <v>1.8435374149659865E-2</v>
      </c>
      <c r="BI291" s="30">
        <f t="shared" si="161"/>
        <v>1.6496551724137932E-2</v>
      </c>
      <c r="BJ291" s="30">
        <f t="shared" si="162"/>
        <v>1.3917241379310346E-2</v>
      </c>
      <c r="BK291" s="30">
        <f t="shared" si="163"/>
        <v>1.7213793103448276E-2</v>
      </c>
      <c r="BL291" s="30">
        <f t="shared" si="164"/>
        <v>1.5241379310344827E-2</v>
      </c>
      <c r="BM291" s="30">
        <f t="shared" si="165"/>
        <v>1.569655172413793E-2</v>
      </c>
      <c r="BN291" s="30">
        <f t="shared" si="166"/>
        <v>1.7186206896551724E-2</v>
      </c>
      <c r="BO291" s="30">
        <f t="shared" si="167"/>
        <v>1.6413793103448277E-2</v>
      </c>
      <c r="BP291" s="30">
        <f t="shared" si="168"/>
        <v>1.5641379310344827E-2</v>
      </c>
    </row>
    <row r="292" spans="1:68" ht="15" x14ac:dyDescent="0.25">
      <c r="A292" s="19" t="s">
        <v>201</v>
      </c>
      <c r="B292" s="27">
        <v>243</v>
      </c>
      <c r="C292" s="27">
        <v>365</v>
      </c>
      <c r="D292" s="27">
        <v>364</v>
      </c>
      <c r="E292" s="27">
        <v>473</v>
      </c>
      <c r="F292" s="27">
        <v>342</v>
      </c>
      <c r="G292" s="27">
        <v>351</v>
      </c>
      <c r="H292" s="27">
        <v>472</v>
      </c>
      <c r="I292" s="27">
        <v>603</v>
      </c>
      <c r="J292" s="27">
        <v>510</v>
      </c>
      <c r="K292" s="27">
        <v>514</v>
      </c>
      <c r="L292" s="27">
        <v>702</v>
      </c>
      <c r="M292" s="27">
        <v>493</v>
      </c>
      <c r="N292" s="27">
        <v>347</v>
      </c>
      <c r="O292" s="27">
        <v>520</v>
      </c>
      <c r="P292" s="27">
        <v>471</v>
      </c>
      <c r="Q292" s="27">
        <v>581</v>
      </c>
      <c r="R292" s="27">
        <v>599</v>
      </c>
      <c r="S292" s="27">
        <v>446</v>
      </c>
      <c r="T292" s="27">
        <v>427</v>
      </c>
      <c r="U292" s="27">
        <v>797</v>
      </c>
      <c r="V292" s="27">
        <v>668</v>
      </c>
      <c r="W292" s="27">
        <v>657</v>
      </c>
      <c r="X292" s="27">
        <v>589</v>
      </c>
      <c r="Y292" s="27"/>
      <c r="Z292" s="19" t="s">
        <v>201</v>
      </c>
      <c r="AA292" s="27" t="b">
        <f t="shared" ref="AA292:AA355" si="175">Z292=A292</f>
        <v>1</v>
      </c>
      <c r="AB292"/>
      <c r="AC292" s="19" t="s">
        <v>201</v>
      </c>
      <c r="AD292" s="27">
        <v>49500</v>
      </c>
      <c r="AE292" s="27">
        <v>61300</v>
      </c>
      <c r="AF292" s="32">
        <v>80.7</v>
      </c>
      <c r="AG292" s="32">
        <v>6.4</v>
      </c>
      <c r="AH292" s="27">
        <v>47000</v>
      </c>
      <c r="AI292" s="27">
        <v>61300</v>
      </c>
      <c r="AJ292" s="32">
        <v>76.7</v>
      </c>
      <c r="AK292" s="32">
        <v>6.7</v>
      </c>
      <c r="AL292" s="27">
        <v>47400</v>
      </c>
      <c r="AM292" s="27">
        <v>62600</v>
      </c>
      <c r="AN292" s="32">
        <v>75.8</v>
      </c>
      <c r="AO292" s="32">
        <v>6.1</v>
      </c>
      <c r="AP292"/>
      <c r="AQ292"/>
      <c r="AR292"/>
      <c r="AS292"/>
      <c r="AT292" s="30">
        <f t="shared" si="158"/>
        <v>5.1702127659574472E-3</v>
      </c>
      <c r="AU292" s="30">
        <f t="shared" si="159"/>
        <v>7.7659574468085107E-3</v>
      </c>
      <c r="AV292" s="30">
        <f t="shared" si="160"/>
        <v>7.74468085106383E-3</v>
      </c>
      <c r="AW292" s="30">
        <f t="shared" si="169"/>
        <v>9.9789029535864975E-3</v>
      </c>
      <c r="AX292" s="30">
        <f t="shared" si="170"/>
        <v>7.2151898734177213E-3</v>
      </c>
      <c r="AY292" s="30">
        <f t="shared" si="171"/>
        <v>7.4050632911392402E-3</v>
      </c>
      <c r="AZ292" s="30">
        <f t="shared" si="172"/>
        <v>9.9578059071729966E-3</v>
      </c>
      <c r="BA292" s="30">
        <f t="shared" si="173"/>
        <v>1.2721518987341772E-2</v>
      </c>
      <c r="BB292" s="30">
        <f t="shared" si="174"/>
        <v>1.0759493670886076E-2</v>
      </c>
      <c r="BC292" s="30">
        <f t="shared" ref="BC292:BC323" si="176">K292/$AL292</f>
        <v>1.0843881856540085E-2</v>
      </c>
      <c r="BD292" s="30">
        <f t="shared" ref="BD292:BD323" si="177">L292/$AL292</f>
        <v>1.481012658227848E-2</v>
      </c>
      <c r="BE292" s="30">
        <f t="shared" ref="BE292:BE323" si="178">M292/$AL292</f>
        <v>1.0400843881856541E-2</v>
      </c>
      <c r="BF292" s="30">
        <f t="shared" ref="BF292:BF338" si="179">N292/$AL292</f>
        <v>7.3206751054852321E-3</v>
      </c>
      <c r="BG292" s="30">
        <f t="shared" ref="BG292:BG338" si="180">O292/$AL292</f>
        <v>1.0970464135021098E-2</v>
      </c>
      <c r="BH292" s="30">
        <f t="shared" ref="BH292:BH338" si="181">P292/$AL292</f>
        <v>9.9367088607594939E-3</v>
      </c>
      <c r="BI292" s="30">
        <f t="shared" si="161"/>
        <v>9.2811501597444088E-3</v>
      </c>
      <c r="BJ292" s="30">
        <f t="shared" si="162"/>
        <v>9.5686900958466461E-3</v>
      </c>
      <c r="BK292" s="30">
        <f t="shared" si="163"/>
        <v>7.1246006389776356E-3</v>
      </c>
      <c r="BL292" s="30">
        <f t="shared" si="164"/>
        <v>6.8210862619808308E-3</v>
      </c>
      <c r="BM292" s="30">
        <f t="shared" si="165"/>
        <v>1.2731629392971245E-2</v>
      </c>
      <c r="BN292" s="30">
        <f t="shared" si="166"/>
        <v>1.0670926517571885E-2</v>
      </c>
      <c r="BO292" s="30">
        <f t="shared" si="167"/>
        <v>1.049520766773163E-2</v>
      </c>
      <c r="BP292" s="30">
        <f t="shared" si="168"/>
        <v>9.4089456869009581E-3</v>
      </c>
    </row>
    <row r="293" spans="1:68" ht="15" x14ac:dyDescent="0.25">
      <c r="A293" s="19" t="s">
        <v>24</v>
      </c>
      <c r="B293" s="27">
        <v>678</v>
      </c>
      <c r="C293" s="27">
        <v>1030</v>
      </c>
      <c r="D293" s="27">
        <v>959</v>
      </c>
      <c r="E293" s="27">
        <v>1137</v>
      </c>
      <c r="F293" s="27">
        <v>1131</v>
      </c>
      <c r="G293" s="27">
        <v>1231</v>
      </c>
      <c r="H293" s="27">
        <v>1122</v>
      </c>
      <c r="I293" s="27">
        <v>1502</v>
      </c>
      <c r="J293" s="27">
        <v>1719</v>
      </c>
      <c r="K293" s="27">
        <v>1800</v>
      </c>
      <c r="L293" s="27">
        <v>1812</v>
      </c>
      <c r="M293" s="27">
        <v>1049</v>
      </c>
      <c r="N293" s="27">
        <v>983</v>
      </c>
      <c r="O293" s="27">
        <v>1400</v>
      </c>
      <c r="P293" s="27">
        <v>1504</v>
      </c>
      <c r="Q293" s="27">
        <v>1304</v>
      </c>
      <c r="R293" s="27">
        <v>1536</v>
      </c>
      <c r="S293" s="27">
        <v>1349</v>
      </c>
      <c r="T293" s="27">
        <v>1519</v>
      </c>
      <c r="U293" s="27">
        <v>1753</v>
      </c>
      <c r="V293" s="27">
        <v>1726</v>
      </c>
      <c r="W293" s="27">
        <v>1739</v>
      </c>
      <c r="X293" s="27">
        <v>1699</v>
      </c>
      <c r="Y293" s="27"/>
      <c r="Z293" s="19" t="s">
        <v>24</v>
      </c>
      <c r="AA293" s="27" t="b">
        <f t="shared" si="175"/>
        <v>1</v>
      </c>
      <c r="AB293"/>
      <c r="AC293" s="19" t="s">
        <v>24</v>
      </c>
      <c r="AD293" s="27">
        <v>64100</v>
      </c>
      <c r="AE293" s="27">
        <v>85800</v>
      </c>
      <c r="AF293" s="32">
        <v>74.8</v>
      </c>
      <c r="AG293" s="32">
        <v>6</v>
      </c>
      <c r="AH293" s="27">
        <v>69000</v>
      </c>
      <c r="AI293" s="27">
        <v>89300</v>
      </c>
      <c r="AJ293" s="32">
        <v>77.2</v>
      </c>
      <c r="AK293" s="32">
        <v>5.9</v>
      </c>
      <c r="AL293" s="27">
        <v>67200</v>
      </c>
      <c r="AM293" s="27">
        <v>89500</v>
      </c>
      <c r="AN293" s="32">
        <v>75</v>
      </c>
      <c r="AO293" s="32">
        <v>6.4</v>
      </c>
      <c r="AP293"/>
      <c r="AQ293"/>
      <c r="AR293"/>
      <c r="AS293"/>
      <c r="AT293" s="30">
        <f t="shared" si="158"/>
        <v>9.8260869565217398E-3</v>
      </c>
      <c r="AU293" s="30">
        <f t="shared" si="159"/>
        <v>1.4927536231884059E-2</v>
      </c>
      <c r="AV293" s="30">
        <f t="shared" si="160"/>
        <v>1.3898550724637681E-2</v>
      </c>
      <c r="AW293" s="30">
        <f t="shared" si="169"/>
        <v>1.6919642857142859E-2</v>
      </c>
      <c r="AX293" s="30">
        <f t="shared" si="170"/>
        <v>1.6830357142857143E-2</v>
      </c>
      <c r="AY293" s="30">
        <f t="shared" si="171"/>
        <v>1.831845238095238E-2</v>
      </c>
      <c r="AZ293" s="30">
        <f t="shared" si="172"/>
        <v>1.669642857142857E-2</v>
      </c>
      <c r="BA293" s="30">
        <f t="shared" si="173"/>
        <v>2.2351190476190476E-2</v>
      </c>
      <c r="BB293" s="30">
        <f t="shared" si="174"/>
        <v>2.5580357142857144E-2</v>
      </c>
      <c r="BC293" s="30">
        <f t="shared" si="176"/>
        <v>2.6785714285714284E-2</v>
      </c>
      <c r="BD293" s="30">
        <f t="shared" si="177"/>
        <v>2.6964285714285715E-2</v>
      </c>
      <c r="BE293" s="30">
        <f t="shared" si="178"/>
        <v>1.5610119047619048E-2</v>
      </c>
      <c r="BF293" s="30">
        <f t="shared" si="179"/>
        <v>1.4627976190476191E-2</v>
      </c>
      <c r="BG293" s="30">
        <f t="shared" si="180"/>
        <v>2.0833333333333332E-2</v>
      </c>
      <c r="BH293" s="30">
        <f t="shared" si="181"/>
        <v>2.238095238095238E-2</v>
      </c>
      <c r="BI293" s="30">
        <f t="shared" si="161"/>
        <v>1.4569832402234638E-2</v>
      </c>
      <c r="BJ293" s="30">
        <f t="shared" si="162"/>
        <v>1.7162011173184357E-2</v>
      </c>
      <c r="BK293" s="30">
        <f t="shared" si="163"/>
        <v>1.5072625698324023E-2</v>
      </c>
      <c r="BL293" s="30">
        <f t="shared" si="164"/>
        <v>1.6972067039106146E-2</v>
      </c>
      <c r="BM293" s="30">
        <f t="shared" si="165"/>
        <v>1.9586592178770949E-2</v>
      </c>
      <c r="BN293" s="30">
        <f t="shared" si="166"/>
        <v>1.928491620111732E-2</v>
      </c>
      <c r="BO293" s="30">
        <f t="shared" si="167"/>
        <v>1.9430167597765363E-2</v>
      </c>
      <c r="BP293" s="30">
        <f t="shared" si="168"/>
        <v>1.8983240223463687E-2</v>
      </c>
    </row>
    <row r="294" spans="1:68" ht="15" x14ac:dyDescent="0.25">
      <c r="A294" s="19" t="s">
        <v>49</v>
      </c>
      <c r="B294" s="27">
        <v>193</v>
      </c>
      <c r="C294" s="27">
        <v>218</v>
      </c>
      <c r="D294" s="27">
        <v>329</v>
      </c>
      <c r="E294" s="27">
        <v>308</v>
      </c>
      <c r="F294" s="27">
        <v>360</v>
      </c>
      <c r="G294" s="27">
        <v>306</v>
      </c>
      <c r="H294" s="27">
        <v>482</v>
      </c>
      <c r="I294" s="27">
        <v>306</v>
      </c>
      <c r="J294" s="27">
        <v>286</v>
      </c>
      <c r="K294" s="27">
        <v>367</v>
      </c>
      <c r="L294" s="27">
        <v>499</v>
      </c>
      <c r="M294" s="27">
        <v>303</v>
      </c>
      <c r="N294" s="27">
        <v>358</v>
      </c>
      <c r="O294" s="27">
        <v>309</v>
      </c>
      <c r="P294" s="27">
        <v>356</v>
      </c>
      <c r="Q294" s="27">
        <v>365</v>
      </c>
      <c r="R294" s="27">
        <v>405</v>
      </c>
      <c r="S294" s="27">
        <v>364</v>
      </c>
      <c r="T294" s="27">
        <v>379</v>
      </c>
      <c r="U294" s="27">
        <v>466</v>
      </c>
      <c r="V294" s="27">
        <v>496</v>
      </c>
      <c r="W294" s="27">
        <v>500</v>
      </c>
      <c r="X294" s="27">
        <v>516</v>
      </c>
      <c r="Y294" s="27"/>
      <c r="Z294" s="19" t="s">
        <v>49</v>
      </c>
      <c r="AA294" s="27" t="b">
        <f t="shared" si="175"/>
        <v>1</v>
      </c>
      <c r="AB294"/>
      <c r="AC294" s="19" t="s">
        <v>49</v>
      </c>
      <c r="AD294" s="27">
        <v>44100</v>
      </c>
      <c r="AE294" s="27">
        <v>51500</v>
      </c>
      <c r="AF294" s="32">
        <v>85.7</v>
      </c>
      <c r="AG294" s="32">
        <v>6</v>
      </c>
      <c r="AH294" s="27">
        <v>44500</v>
      </c>
      <c r="AI294" s="27">
        <v>51600</v>
      </c>
      <c r="AJ294" s="32">
        <v>86.3</v>
      </c>
      <c r="AK294" s="32">
        <v>5.6</v>
      </c>
      <c r="AL294" s="27">
        <v>46200</v>
      </c>
      <c r="AM294" s="27">
        <v>54100</v>
      </c>
      <c r="AN294" s="32">
        <v>85.4</v>
      </c>
      <c r="AO294" s="32">
        <v>5.5</v>
      </c>
      <c r="AP294"/>
      <c r="AQ294"/>
      <c r="AR294"/>
      <c r="AS294"/>
      <c r="AT294" s="30">
        <f t="shared" si="158"/>
        <v>4.3370786516853934E-3</v>
      </c>
      <c r="AU294" s="30">
        <f t="shared" si="159"/>
        <v>4.8988764044943824E-3</v>
      </c>
      <c r="AV294" s="30">
        <f t="shared" si="160"/>
        <v>7.393258426966292E-3</v>
      </c>
      <c r="AW294" s="30">
        <f t="shared" si="169"/>
        <v>6.6666666666666671E-3</v>
      </c>
      <c r="AX294" s="30">
        <f t="shared" si="170"/>
        <v>7.7922077922077922E-3</v>
      </c>
      <c r="AY294" s="30">
        <f t="shared" si="171"/>
        <v>6.6233766233766232E-3</v>
      </c>
      <c r="AZ294" s="30">
        <f t="shared" si="172"/>
        <v>1.0432900432900433E-2</v>
      </c>
      <c r="BA294" s="30">
        <f t="shared" si="173"/>
        <v>6.6233766233766232E-3</v>
      </c>
      <c r="BB294" s="30">
        <f t="shared" si="174"/>
        <v>6.1904761904761907E-3</v>
      </c>
      <c r="BC294" s="30">
        <f t="shared" si="176"/>
        <v>7.9437229437229438E-3</v>
      </c>
      <c r="BD294" s="30">
        <f t="shared" si="177"/>
        <v>1.0800865800865801E-2</v>
      </c>
      <c r="BE294" s="30">
        <f t="shared" si="178"/>
        <v>6.5584415584415585E-3</v>
      </c>
      <c r="BF294" s="30">
        <f t="shared" si="179"/>
        <v>7.7489177489177491E-3</v>
      </c>
      <c r="BG294" s="30">
        <f t="shared" si="180"/>
        <v>6.6883116883116886E-3</v>
      </c>
      <c r="BH294" s="30">
        <f t="shared" si="181"/>
        <v>7.7056277056277061E-3</v>
      </c>
      <c r="BI294" s="30">
        <f t="shared" si="161"/>
        <v>6.746765249537893E-3</v>
      </c>
      <c r="BJ294" s="30">
        <f t="shared" si="162"/>
        <v>7.4861367837338261E-3</v>
      </c>
      <c r="BK294" s="30">
        <f t="shared" si="163"/>
        <v>6.7282809611829949E-3</v>
      </c>
      <c r="BL294" s="30">
        <f t="shared" si="164"/>
        <v>7.0055452865064698E-3</v>
      </c>
      <c r="BM294" s="30">
        <f t="shared" si="165"/>
        <v>8.6136783733826248E-3</v>
      </c>
      <c r="BN294" s="30">
        <f t="shared" si="166"/>
        <v>9.1682070240295746E-3</v>
      </c>
      <c r="BO294" s="30">
        <f t="shared" si="167"/>
        <v>9.242144177449169E-3</v>
      </c>
      <c r="BP294" s="30">
        <f t="shared" si="168"/>
        <v>9.5378927911275412E-3</v>
      </c>
    </row>
    <row r="295" spans="1:68" ht="15" x14ac:dyDescent="0.25">
      <c r="A295" s="19" t="s">
        <v>66</v>
      </c>
      <c r="B295" s="27">
        <v>352</v>
      </c>
      <c r="C295" s="27">
        <v>381</v>
      </c>
      <c r="D295" s="27">
        <v>434</v>
      </c>
      <c r="E295" s="27">
        <v>343</v>
      </c>
      <c r="F295" s="27">
        <v>285</v>
      </c>
      <c r="G295" s="27">
        <v>521</v>
      </c>
      <c r="H295" s="27">
        <v>562</v>
      </c>
      <c r="I295" s="27">
        <v>528</v>
      </c>
      <c r="J295" s="27">
        <v>434</v>
      </c>
      <c r="K295" s="27">
        <v>600</v>
      </c>
      <c r="L295" s="27">
        <v>443</v>
      </c>
      <c r="M295" s="27">
        <v>494</v>
      </c>
      <c r="N295" s="27">
        <v>306</v>
      </c>
      <c r="O295" s="27">
        <v>458</v>
      </c>
      <c r="P295" s="27">
        <v>347</v>
      </c>
      <c r="Q295" s="27">
        <v>451</v>
      </c>
      <c r="R295" s="27">
        <v>339</v>
      </c>
      <c r="S295" s="27">
        <v>387</v>
      </c>
      <c r="T295" s="27">
        <v>489</v>
      </c>
      <c r="U295" s="27">
        <v>733</v>
      </c>
      <c r="V295" s="27">
        <v>652</v>
      </c>
      <c r="W295" s="27">
        <v>500</v>
      </c>
      <c r="X295" s="27">
        <v>496</v>
      </c>
      <c r="Y295" s="27"/>
      <c r="Z295" s="19" t="s">
        <v>66</v>
      </c>
      <c r="AA295" s="27" t="b">
        <f t="shared" si="175"/>
        <v>1</v>
      </c>
      <c r="AB295"/>
      <c r="AC295" s="19" t="s">
        <v>66</v>
      </c>
      <c r="AD295" s="27">
        <v>44000</v>
      </c>
      <c r="AE295" s="27">
        <v>57100</v>
      </c>
      <c r="AF295" s="32">
        <v>77</v>
      </c>
      <c r="AG295" s="32">
        <v>6.3</v>
      </c>
      <c r="AH295" s="27">
        <v>39200</v>
      </c>
      <c r="AI295" s="27">
        <v>57500</v>
      </c>
      <c r="AJ295" s="32">
        <v>68.3</v>
      </c>
      <c r="AK295" s="32">
        <v>7.2</v>
      </c>
      <c r="AL295" s="27">
        <v>39600</v>
      </c>
      <c r="AM295" s="27">
        <v>55600</v>
      </c>
      <c r="AN295" s="32">
        <v>71.2</v>
      </c>
      <c r="AO295" s="32">
        <v>8.1999999999999993</v>
      </c>
      <c r="AP295"/>
      <c r="AQ295"/>
      <c r="AR295"/>
      <c r="AS295"/>
      <c r="AT295" s="30">
        <f t="shared" si="158"/>
        <v>8.979591836734694E-3</v>
      </c>
      <c r="AU295" s="30">
        <f t="shared" si="159"/>
        <v>9.7193877551020411E-3</v>
      </c>
      <c r="AV295" s="30">
        <f t="shared" si="160"/>
        <v>1.1071428571428571E-2</v>
      </c>
      <c r="AW295" s="30">
        <f t="shared" si="169"/>
        <v>8.6616161616161619E-3</v>
      </c>
      <c r="AX295" s="30">
        <f t="shared" si="170"/>
        <v>7.1969696969696973E-3</v>
      </c>
      <c r="AY295" s="30">
        <f t="shared" si="171"/>
        <v>1.3156565656565656E-2</v>
      </c>
      <c r="AZ295" s="30">
        <f t="shared" si="172"/>
        <v>1.4191919191919191E-2</v>
      </c>
      <c r="BA295" s="30">
        <f t="shared" si="173"/>
        <v>1.3333333333333334E-2</v>
      </c>
      <c r="BB295" s="30">
        <f t="shared" si="174"/>
        <v>1.0959595959595959E-2</v>
      </c>
      <c r="BC295" s="30">
        <f t="shared" si="176"/>
        <v>1.5151515151515152E-2</v>
      </c>
      <c r="BD295" s="30">
        <f t="shared" si="177"/>
        <v>1.1186868686868686E-2</v>
      </c>
      <c r="BE295" s="30">
        <f t="shared" si="178"/>
        <v>1.2474747474747475E-2</v>
      </c>
      <c r="BF295" s="30">
        <f t="shared" si="179"/>
        <v>7.7272727272727276E-3</v>
      </c>
      <c r="BG295" s="30">
        <f t="shared" si="180"/>
        <v>1.1565656565656566E-2</v>
      </c>
      <c r="BH295" s="30">
        <f t="shared" si="181"/>
        <v>8.7626262626262618E-3</v>
      </c>
      <c r="BI295" s="30">
        <f t="shared" si="161"/>
        <v>8.1115107913669066E-3</v>
      </c>
      <c r="BJ295" s="30">
        <f t="shared" si="162"/>
        <v>6.0971223021582732E-3</v>
      </c>
      <c r="BK295" s="30">
        <f t="shared" si="163"/>
        <v>6.9604316546762589E-3</v>
      </c>
      <c r="BL295" s="30">
        <f t="shared" si="164"/>
        <v>8.7949640287769779E-3</v>
      </c>
      <c r="BM295" s="30">
        <f t="shared" si="165"/>
        <v>1.3183453237410072E-2</v>
      </c>
      <c r="BN295" s="30">
        <f t="shared" si="166"/>
        <v>1.1726618705035972E-2</v>
      </c>
      <c r="BO295" s="30">
        <f t="shared" si="167"/>
        <v>8.9928057553956831E-3</v>
      </c>
      <c r="BP295" s="30">
        <f t="shared" si="168"/>
        <v>8.9208633093525187E-3</v>
      </c>
    </row>
    <row r="296" spans="1:68" ht="15" x14ac:dyDescent="0.25">
      <c r="A296" s="19" t="s">
        <v>87</v>
      </c>
      <c r="B296" s="27">
        <v>482</v>
      </c>
      <c r="C296" s="27">
        <v>860</v>
      </c>
      <c r="D296" s="27">
        <v>907</v>
      </c>
      <c r="E296" s="27">
        <v>926</v>
      </c>
      <c r="F296" s="27">
        <v>647</v>
      </c>
      <c r="G296" s="27">
        <v>751</v>
      </c>
      <c r="H296" s="27">
        <v>745</v>
      </c>
      <c r="I296" s="27">
        <v>926</v>
      </c>
      <c r="J296" s="27">
        <v>990</v>
      </c>
      <c r="K296" s="27">
        <v>1108</v>
      </c>
      <c r="L296" s="27">
        <v>933</v>
      </c>
      <c r="M296" s="27">
        <v>1038</v>
      </c>
      <c r="N296" s="27">
        <v>759</v>
      </c>
      <c r="O296" s="27">
        <v>908</v>
      </c>
      <c r="P296" s="27">
        <v>759</v>
      </c>
      <c r="Q296" s="27">
        <v>952</v>
      </c>
      <c r="R296" s="27">
        <v>906</v>
      </c>
      <c r="S296" s="27">
        <v>900</v>
      </c>
      <c r="T296" s="27">
        <v>1022</v>
      </c>
      <c r="U296" s="27">
        <v>1136</v>
      </c>
      <c r="V296" s="27">
        <v>1108</v>
      </c>
      <c r="W296" s="27">
        <v>1346</v>
      </c>
      <c r="X296" s="27">
        <v>1069</v>
      </c>
      <c r="Y296" s="27"/>
      <c r="Z296" s="19" t="s">
        <v>87</v>
      </c>
      <c r="AA296" s="27" t="b">
        <f t="shared" si="175"/>
        <v>1</v>
      </c>
      <c r="AB296"/>
      <c r="AC296" s="19" t="s">
        <v>87</v>
      </c>
      <c r="AD296" s="27">
        <v>85900</v>
      </c>
      <c r="AE296" s="27">
        <v>106900</v>
      </c>
      <c r="AF296" s="32">
        <v>80.3</v>
      </c>
      <c r="AG296" s="32">
        <v>4.5</v>
      </c>
      <c r="AH296" s="27">
        <v>86200</v>
      </c>
      <c r="AI296" s="27">
        <v>107500</v>
      </c>
      <c r="AJ296" s="32">
        <v>80.2</v>
      </c>
      <c r="AK296" s="32">
        <v>4.4000000000000004</v>
      </c>
      <c r="AL296" s="27">
        <v>85400</v>
      </c>
      <c r="AM296" s="27">
        <v>105800</v>
      </c>
      <c r="AN296" s="32">
        <v>80.7</v>
      </c>
      <c r="AO296" s="32">
        <v>4.2</v>
      </c>
      <c r="AP296"/>
      <c r="AQ296"/>
      <c r="AR296"/>
      <c r="AS296"/>
      <c r="AT296" s="30">
        <f t="shared" si="158"/>
        <v>5.5916473317865426E-3</v>
      </c>
      <c r="AU296" s="30">
        <f t="shared" si="159"/>
        <v>9.9767981438515074E-3</v>
      </c>
      <c r="AV296" s="30">
        <f t="shared" si="160"/>
        <v>1.0522041763341067E-2</v>
      </c>
      <c r="AW296" s="30">
        <f t="shared" si="169"/>
        <v>1.0843091334894613E-2</v>
      </c>
      <c r="AX296" s="30">
        <f t="shared" si="170"/>
        <v>7.5761124121779856E-3</v>
      </c>
      <c r="AY296" s="30">
        <f t="shared" si="171"/>
        <v>8.7939110070257617E-3</v>
      </c>
      <c r="AZ296" s="30">
        <f t="shared" si="172"/>
        <v>8.7236533957845436E-3</v>
      </c>
      <c r="BA296" s="30">
        <f t="shared" si="173"/>
        <v>1.0843091334894613E-2</v>
      </c>
      <c r="BB296" s="30">
        <f t="shared" si="174"/>
        <v>1.1592505854800936E-2</v>
      </c>
      <c r="BC296" s="30">
        <f t="shared" si="176"/>
        <v>1.297423887587822E-2</v>
      </c>
      <c r="BD296" s="30">
        <f t="shared" si="177"/>
        <v>1.0925058548009368E-2</v>
      </c>
      <c r="BE296" s="30">
        <f t="shared" si="178"/>
        <v>1.2154566744730678E-2</v>
      </c>
      <c r="BF296" s="30">
        <f t="shared" si="179"/>
        <v>8.8875878220140512E-3</v>
      </c>
      <c r="BG296" s="30">
        <f t="shared" si="180"/>
        <v>1.0632318501170961E-2</v>
      </c>
      <c r="BH296" s="30">
        <f t="shared" si="181"/>
        <v>8.8875878220140512E-3</v>
      </c>
      <c r="BI296" s="30">
        <f t="shared" si="161"/>
        <v>8.9981096408317581E-3</v>
      </c>
      <c r="BJ296" s="30">
        <f t="shared" si="162"/>
        <v>8.5633270321361053E-3</v>
      </c>
      <c r="BK296" s="30">
        <f t="shared" si="163"/>
        <v>8.5066162570888466E-3</v>
      </c>
      <c r="BL296" s="30">
        <f t="shared" si="164"/>
        <v>9.6597353497164459E-3</v>
      </c>
      <c r="BM296" s="30">
        <f t="shared" si="165"/>
        <v>1.0737240075614368E-2</v>
      </c>
      <c r="BN296" s="30">
        <f t="shared" si="166"/>
        <v>1.0472589792060491E-2</v>
      </c>
      <c r="BO296" s="30">
        <f t="shared" si="167"/>
        <v>1.2722117202268431E-2</v>
      </c>
      <c r="BP296" s="30">
        <f t="shared" si="168"/>
        <v>1.0103969754253308E-2</v>
      </c>
    </row>
    <row r="297" spans="1:68" ht="15" x14ac:dyDescent="0.25">
      <c r="A297" s="19" t="s">
        <v>143</v>
      </c>
      <c r="B297" s="27">
        <v>328</v>
      </c>
      <c r="C297" s="27">
        <v>559</v>
      </c>
      <c r="D297" s="27">
        <v>638</v>
      </c>
      <c r="E297" s="27">
        <v>589</v>
      </c>
      <c r="F297" s="27">
        <v>411</v>
      </c>
      <c r="G297" s="27">
        <v>626</v>
      </c>
      <c r="H297" s="27">
        <v>562</v>
      </c>
      <c r="I297" s="27">
        <v>639</v>
      </c>
      <c r="J297" s="27">
        <v>509</v>
      </c>
      <c r="K297" s="27">
        <v>657</v>
      </c>
      <c r="L297" s="27">
        <v>639</v>
      </c>
      <c r="M297" s="27">
        <v>698</v>
      </c>
      <c r="N297" s="27">
        <v>439</v>
      </c>
      <c r="O297" s="27">
        <v>598</v>
      </c>
      <c r="P297" s="27">
        <v>1034</v>
      </c>
      <c r="Q297" s="27">
        <v>703</v>
      </c>
      <c r="R297" s="27">
        <v>727</v>
      </c>
      <c r="S297" s="27">
        <v>530</v>
      </c>
      <c r="T297" s="27">
        <v>615</v>
      </c>
      <c r="U297" s="27">
        <v>727</v>
      </c>
      <c r="V297" s="27">
        <v>649</v>
      </c>
      <c r="W297" s="27">
        <v>594</v>
      </c>
      <c r="X297" s="27">
        <v>946</v>
      </c>
      <c r="Y297" s="27"/>
      <c r="Z297" s="19" t="s">
        <v>143</v>
      </c>
      <c r="AA297" s="27" t="b">
        <f t="shared" si="175"/>
        <v>1</v>
      </c>
      <c r="AB297"/>
      <c r="AC297" s="19" t="s">
        <v>143</v>
      </c>
      <c r="AD297" s="27">
        <v>74400</v>
      </c>
      <c r="AE297" s="27">
        <v>90100</v>
      </c>
      <c r="AF297" s="32">
        <v>82.6</v>
      </c>
      <c r="AG297" s="32">
        <v>4.3</v>
      </c>
      <c r="AH297" s="27">
        <v>75100</v>
      </c>
      <c r="AI297" s="27">
        <v>90400</v>
      </c>
      <c r="AJ297" s="32">
        <v>83.1</v>
      </c>
      <c r="AK297" s="32">
        <v>4.2</v>
      </c>
      <c r="AL297" s="27">
        <v>77900</v>
      </c>
      <c r="AM297" s="27">
        <v>91600</v>
      </c>
      <c r="AN297" s="32">
        <v>85.1</v>
      </c>
      <c r="AO297" s="32">
        <v>4.2</v>
      </c>
      <c r="AP297"/>
      <c r="AQ297"/>
      <c r="AR297"/>
      <c r="AS297"/>
      <c r="AT297" s="30">
        <f t="shared" si="158"/>
        <v>4.3675099866844211E-3</v>
      </c>
      <c r="AU297" s="30">
        <f t="shared" si="159"/>
        <v>7.4434087882822905E-3</v>
      </c>
      <c r="AV297" s="30">
        <f t="shared" si="160"/>
        <v>8.4953395472703065E-3</v>
      </c>
      <c r="AW297" s="30">
        <f t="shared" si="169"/>
        <v>7.5609756097560973E-3</v>
      </c>
      <c r="AX297" s="30">
        <f t="shared" si="170"/>
        <v>5.2759948652118102E-3</v>
      </c>
      <c r="AY297" s="30">
        <f t="shared" si="171"/>
        <v>8.0359435173299101E-3</v>
      </c>
      <c r="AZ297" s="30">
        <f t="shared" si="172"/>
        <v>7.2143774069319639E-3</v>
      </c>
      <c r="BA297" s="30">
        <f t="shared" si="173"/>
        <v>8.2028241335044931E-3</v>
      </c>
      <c r="BB297" s="30">
        <f t="shared" si="174"/>
        <v>6.5340179717586653E-3</v>
      </c>
      <c r="BC297" s="30">
        <f t="shared" si="176"/>
        <v>8.4338896020539154E-3</v>
      </c>
      <c r="BD297" s="30">
        <f t="shared" si="177"/>
        <v>8.2028241335044931E-3</v>
      </c>
      <c r="BE297" s="30">
        <f t="shared" si="178"/>
        <v>8.9602053915275991E-3</v>
      </c>
      <c r="BF297" s="30">
        <f t="shared" si="179"/>
        <v>5.6354300385109118E-3</v>
      </c>
      <c r="BG297" s="30">
        <f t="shared" si="180"/>
        <v>7.6765083440308085E-3</v>
      </c>
      <c r="BH297" s="30">
        <f t="shared" si="181"/>
        <v>1.3273427471116817E-2</v>
      </c>
      <c r="BI297" s="30">
        <f t="shared" si="161"/>
        <v>7.674672489082969E-3</v>
      </c>
      <c r="BJ297" s="30">
        <f t="shared" si="162"/>
        <v>7.9366812227074229E-3</v>
      </c>
      <c r="BK297" s="30">
        <f t="shared" si="163"/>
        <v>5.7860262008733628E-3</v>
      </c>
      <c r="BL297" s="30">
        <f t="shared" si="164"/>
        <v>6.7139737991266379E-3</v>
      </c>
      <c r="BM297" s="30">
        <f t="shared" si="165"/>
        <v>7.9366812227074229E-3</v>
      </c>
      <c r="BN297" s="30">
        <f t="shared" si="166"/>
        <v>7.0851528384279477E-3</v>
      </c>
      <c r="BO297" s="30">
        <f t="shared" si="167"/>
        <v>6.4847161572052399E-3</v>
      </c>
      <c r="BP297" s="30">
        <f t="shared" si="168"/>
        <v>1.0327510917030568E-2</v>
      </c>
    </row>
    <row r="298" spans="1:68" ht="15" x14ac:dyDescent="0.25">
      <c r="A298" s="19" t="s">
        <v>10</v>
      </c>
      <c r="B298" s="27">
        <v>523</v>
      </c>
      <c r="C298" s="27">
        <v>1834</v>
      </c>
      <c r="D298" s="27">
        <v>789</v>
      </c>
      <c r="E298" s="27">
        <v>878</v>
      </c>
      <c r="F298" s="27">
        <v>711</v>
      </c>
      <c r="G298" s="27">
        <v>1015</v>
      </c>
      <c r="H298" s="27">
        <v>1134</v>
      </c>
      <c r="I298" s="27">
        <v>1068</v>
      </c>
      <c r="J298" s="27">
        <v>1388</v>
      </c>
      <c r="K298" s="27">
        <v>1573</v>
      </c>
      <c r="L298" s="27">
        <v>1287</v>
      </c>
      <c r="M298" s="27">
        <v>884</v>
      </c>
      <c r="N298" s="27">
        <v>882</v>
      </c>
      <c r="O298" s="27">
        <v>913</v>
      </c>
      <c r="P298" s="27">
        <v>1041</v>
      </c>
      <c r="Q298" s="27">
        <v>1107</v>
      </c>
      <c r="R298" s="27">
        <v>740</v>
      </c>
      <c r="S298" s="27">
        <v>1137</v>
      </c>
      <c r="T298" s="27">
        <v>981</v>
      </c>
      <c r="U298" s="27">
        <v>1617</v>
      </c>
      <c r="V298" s="27">
        <v>1291</v>
      </c>
      <c r="W298" s="27">
        <v>1362</v>
      </c>
      <c r="X298" s="27">
        <v>1095</v>
      </c>
      <c r="Y298" s="27"/>
      <c r="Z298" s="19" t="s">
        <v>10</v>
      </c>
      <c r="AA298" s="27" t="b">
        <f t="shared" si="175"/>
        <v>1</v>
      </c>
      <c r="AB298"/>
      <c r="AC298" s="19" t="s">
        <v>10</v>
      </c>
      <c r="AD298" s="27">
        <v>88700</v>
      </c>
      <c r="AE298" s="27">
        <v>113200</v>
      </c>
      <c r="AF298" s="32">
        <v>78.3</v>
      </c>
      <c r="AG298" s="32">
        <v>4.5</v>
      </c>
      <c r="AH298" s="27">
        <v>88200</v>
      </c>
      <c r="AI298" s="27">
        <v>113500</v>
      </c>
      <c r="AJ298" s="32">
        <v>77.599999999999994</v>
      </c>
      <c r="AK298" s="32">
        <v>4.5999999999999996</v>
      </c>
      <c r="AL298" s="27">
        <v>91000</v>
      </c>
      <c r="AM298" s="27">
        <v>112600</v>
      </c>
      <c r="AN298" s="32">
        <v>80.8</v>
      </c>
      <c r="AO298" s="32">
        <v>5.2</v>
      </c>
      <c r="AP298"/>
      <c r="AQ298"/>
      <c r="AR298"/>
      <c r="AS298"/>
      <c r="AT298" s="30">
        <f t="shared" si="158"/>
        <v>5.9297052154195012E-3</v>
      </c>
      <c r="AU298" s="30">
        <f t="shared" si="159"/>
        <v>2.0793650793650795E-2</v>
      </c>
      <c r="AV298" s="30">
        <f t="shared" si="160"/>
        <v>8.9455782312925173E-3</v>
      </c>
      <c r="AW298" s="30">
        <f t="shared" si="169"/>
        <v>9.6483516483516479E-3</v>
      </c>
      <c r="AX298" s="30">
        <f t="shared" si="170"/>
        <v>7.8131868131868128E-3</v>
      </c>
      <c r="AY298" s="30">
        <f t="shared" si="171"/>
        <v>1.1153846153846153E-2</v>
      </c>
      <c r="AZ298" s="30">
        <f t="shared" si="172"/>
        <v>1.2461538461538461E-2</v>
      </c>
      <c r="BA298" s="30">
        <f t="shared" si="173"/>
        <v>1.1736263736263736E-2</v>
      </c>
      <c r="BB298" s="30">
        <f t="shared" si="174"/>
        <v>1.5252747252747252E-2</v>
      </c>
      <c r="BC298" s="30">
        <f t="shared" si="176"/>
        <v>1.7285714285714286E-2</v>
      </c>
      <c r="BD298" s="30">
        <f t="shared" si="177"/>
        <v>1.4142857142857143E-2</v>
      </c>
      <c r="BE298" s="30">
        <f t="shared" si="178"/>
        <v>9.7142857142857135E-3</v>
      </c>
      <c r="BF298" s="30">
        <f t="shared" si="179"/>
        <v>9.6923076923076928E-3</v>
      </c>
      <c r="BG298" s="30">
        <f t="shared" si="180"/>
        <v>1.0032967032967032E-2</v>
      </c>
      <c r="BH298" s="30">
        <f t="shared" si="181"/>
        <v>1.143956043956044E-2</v>
      </c>
      <c r="BI298" s="30">
        <f t="shared" si="161"/>
        <v>9.8312611012433392E-3</v>
      </c>
      <c r="BJ298" s="30">
        <f t="shared" si="162"/>
        <v>6.5719360568383661E-3</v>
      </c>
      <c r="BK298" s="30">
        <f t="shared" si="163"/>
        <v>1.0097690941385434E-2</v>
      </c>
      <c r="BL298" s="30">
        <f t="shared" si="164"/>
        <v>8.7122557726465356E-3</v>
      </c>
      <c r="BM298" s="30">
        <f t="shared" si="165"/>
        <v>1.436056838365897E-2</v>
      </c>
      <c r="BN298" s="30">
        <f t="shared" si="166"/>
        <v>1.1465364120781528E-2</v>
      </c>
      <c r="BO298" s="30">
        <f t="shared" si="167"/>
        <v>1.2095914742451155E-2</v>
      </c>
      <c r="BP298" s="30">
        <f t="shared" si="168"/>
        <v>9.7246891651865015E-3</v>
      </c>
    </row>
    <row r="299" spans="1:68" ht="15" x14ac:dyDescent="0.25">
      <c r="A299" s="19" t="s">
        <v>16</v>
      </c>
      <c r="B299" s="27">
        <v>503</v>
      </c>
      <c r="C299" s="27">
        <v>831</v>
      </c>
      <c r="D299" s="27">
        <v>574</v>
      </c>
      <c r="E299" s="27">
        <v>659</v>
      </c>
      <c r="F299" s="27">
        <v>579</v>
      </c>
      <c r="G299" s="27">
        <v>887</v>
      </c>
      <c r="H299" s="27">
        <v>623</v>
      </c>
      <c r="I299" s="27">
        <v>698</v>
      </c>
      <c r="J299" s="27">
        <v>732</v>
      </c>
      <c r="K299" s="27">
        <v>870</v>
      </c>
      <c r="L299" s="27">
        <v>951</v>
      </c>
      <c r="M299" s="27">
        <v>651</v>
      </c>
      <c r="N299" s="27">
        <v>571</v>
      </c>
      <c r="O299" s="27">
        <v>661</v>
      </c>
      <c r="P299" s="27">
        <v>794</v>
      </c>
      <c r="Q299" s="27">
        <v>632</v>
      </c>
      <c r="R299" s="27">
        <v>862</v>
      </c>
      <c r="S299" s="27">
        <v>848</v>
      </c>
      <c r="T299" s="27">
        <v>636</v>
      </c>
      <c r="U299" s="27">
        <v>960</v>
      </c>
      <c r="V299" s="27">
        <v>842</v>
      </c>
      <c r="W299" s="27">
        <v>991</v>
      </c>
      <c r="X299" s="27">
        <v>842</v>
      </c>
      <c r="Y299" s="27"/>
      <c r="Z299" s="19" t="s">
        <v>16</v>
      </c>
      <c r="AA299" s="27" t="b">
        <f t="shared" si="175"/>
        <v>1</v>
      </c>
      <c r="AB299"/>
      <c r="AC299" s="19" t="s">
        <v>16</v>
      </c>
      <c r="AD299" s="27">
        <v>72400</v>
      </c>
      <c r="AE299" s="27">
        <v>90500</v>
      </c>
      <c r="AF299" s="32">
        <v>80</v>
      </c>
      <c r="AG299" s="32">
        <v>5.0999999999999996</v>
      </c>
      <c r="AH299" s="27">
        <v>75800</v>
      </c>
      <c r="AI299" s="27">
        <v>90800</v>
      </c>
      <c r="AJ299" s="32">
        <v>83.5</v>
      </c>
      <c r="AK299" s="32">
        <v>4.7</v>
      </c>
      <c r="AL299" s="27">
        <v>71900</v>
      </c>
      <c r="AM299" s="27">
        <v>89800</v>
      </c>
      <c r="AN299" s="32">
        <v>80.099999999999994</v>
      </c>
      <c r="AO299" s="32">
        <v>4.8</v>
      </c>
      <c r="AP299"/>
      <c r="AQ299"/>
      <c r="AR299"/>
      <c r="AS299"/>
      <c r="AT299" s="30">
        <f t="shared" si="158"/>
        <v>6.6358839050131924E-3</v>
      </c>
      <c r="AU299" s="30">
        <f t="shared" si="159"/>
        <v>1.0963060686015831E-2</v>
      </c>
      <c r="AV299" s="30">
        <f t="shared" si="160"/>
        <v>7.5725593667546175E-3</v>
      </c>
      <c r="AW299" s="30">
        <f t="shared" si="169"/>
        <v>9.1655076495132121E-3</v>
      </c>
      <c r="AX299" s="30">
        <f t="shared" si="170"/>
        <v>8.0528511821974964E-3</v>
      </c>
      <c r="AY299" s="30">
        <f t="shared" si="171"/>
        <v>1.2336578581363004E-2</v>
      </c>
      <c r="AZ299" s="30">
        <f t="shared" si="172"/>
        <v>8.6648122392211403E-3</v>
      </c>
      <c r="BA299" s="30">
        <f t="shared" si="173"/>
        <v>9.7079276773296246E-3</v>
      </c>
      <c r="BB299" s="30">
        <f t="shared" si="174"/>
        <v>1.0180806675938804E-2</v>
      </c>
      <c r="BC299" s="30">
        <f t="shared" si="176"/>
        <v>1.2100139082058415E-2</v>
      </c>
      <c r="BD299" s="30">
        <f t="shared" si="177"/>
        <v>1.3226703755215577E-2</v>
      </c>
      <c r="BE299" s="30">
        <f t="shared" si="178"/>
        <v>9.0542420027816418E-3</v>
      </c>
      <c r="BF299" s="30">
        <f t="shared" si="179"/>
        <v>7.9415855354659243E-3</v>
      </c>
      <c r="BG299" s="30">
        <f t="shared" si="180"/>
        <v>9.1933240611961065E-3</v>
      </c>
      <c r="BH299" s="30">
        <f t="shared" si="181"/>
        <v>1.1043115438108484E-2</v>
      </c>
      <c r="BI299" s="30">
        <f t="shared" si="161"/>
        <v>7.0378619153674835E-3</v>
      </c>
      <c r="BJ299" s="30">
        <f t="shared" si="162"/>
        <v>9.5991091314031173E-3</v>
      </c>
      <c r="BK299" s="30">
        <f t="shared" si="163"/>
        <v>9.4432071269487747E-3</v>
      </c>
      <c r="BL299" s="30">
        <f t="shared" si="164"/>
        <v>7.0824053452115815E-3</v>
      </c>
      <c r="BM299" s="30">
        <f t="shared" si="165"/>
        <v>1.0690423162583519E-2</v>
      </c>
      <c r="BN299" s="30">
        <f t="shared" si="166"/>
        <v>9.3763919821826282E-3</v>
      </c>
      <c r="BO299" s="30">
        <f t="shared" si="167"/>
        <v>1.1035634743875278E-2</v>
      </c>
      <c r="BP299" s="30">
        <f t="shared" si="168"/>
        <v>9.3763919821826282E-3</v>
      </c>
    </row>
    <row r="300" spans="1:68" ht="15" x14ac:dyDescent="0.25">
      <c r="A300" s="19" t="s">
        <v>18</v>
      </c>
      <c r="B300" s="27">
        <v>183</v>
      </c>
      <c r="C300" s="27">
        <v>341</v>
      </c>
      <c r="D300" s="27">
        <v>375</v>
      </c>
      <c r="E300" s="27">
        <v>421</v>
      </c>
      <c r="F300" s="27">
        <v>253</v>
      </c>
      <c r="G300" s="27">
        <v>417</v>
      </c>
      <c r="H300" s="27">
        <v>487</v>
      </c>
      <c r="I300" s="27">
        <v>467</v>
      </c>
      <c r="J300" s="27">
        <v>484</v>
      </c>
      <c r="K300" s="27">
        <v>504</v>
      </c>
      <c r="L300" s="27">
        <v>533</v>
      </c>
      <c r="M300" s="27">
        <v>459</v>
      </c>
      <c r="N300" s="27">
        <v>349</v>
      </c>
      <c r="O300" s="27">
        <v>435</v>
      </c>
      <c r="P300" s="27">
        <v>574</v>
      </c>
      <c r="Q300" s="27">
        <v>458</v>
      </c>
      <c r="R300" s="27">
        <v>371</v>
      </c>
      <c r="S300" s="27">
        <v>525</v>
      </c>
      <c r="T300" s="27">
        <v>702</v>
      </c>
      <c r="U300" s="27">
        <v>615</v>
      </c>
      <c r="V300" s="27">
        <v>501</v>
      </c>
      <c r="W300" s="27">
        <v>433</v>
      </c>
      <c r="X300" s="27">
        <v>480</v>
      </c>
      <c r="Y300" s="27"/>
      <c r="Z300" s="19" t="s">
        <v>18</v>
      </c>
      <c r="AA300" s="27" t="b">
        <f t="shared" si="175"/>
        <v>1</v>
      </c>
      <c r="AB300"/>
      <c r="AC300" s="19" t="s">
        <v>18</v>
      </c>
      <c r="AD300" s="27">
        <v>39300</v>
      </c>
      <c r="AE300" s="27">
        <v>47500</v>
      </c>
      <c r="AF300" s="32">
        <v>82.6</v>
      </c>
      <c r="AG300" s="32">
        <v>6.7</v>
      </c>
      <c r="AH300" s="27">
        <v>37800</v>
      </c>
      <c r="AI300" s="27">
        <v>46000</v>
      </c>
      <c r="AJ300" s="32">
        <v>82.2</v>
      </c>
      <c r="AK300" s="32">
        <v>6.5</v>
      </c>
      <c r="AL300" s="27">
        <v>40700</v>
      </c>
      <c r="AM300" s="27">
        <v>48900</v>
      </c>
      <c r="AN300" s="32">
        <v>83.1</v>
      </c>
      <c r="AO300" s="32">
        <v>7.1</v>
      </c>
      <c r="AP300"/>
      <c r="AQ300"/>
      <c r="AR300"/>
      <c r="AS300"/>
      <c r="AT300" s="30">
        <f t="shared" si="158"/>
        <v>4.8412698412698416E-3</v>
      </c>
      <c r="AU300" s="30">
        <f t="shared" si="159"/>
        <v>9.0211640211640218E-3</v>
      </c>
      <c r="AV300" s="30">
        <f t="shared" si="160"/>
        <v>9.9206349206349201E-3</v>
      </c>
      <c r="AW300" s="30">
        <f t="shared" si="169"/>
        <v>1.0343980343980343E-2</v>
      </c>
      <c r="AX300" s="30">
        <f t="shared" si="170"/>
        <v>6.216216216216216E-3</v>
      </c>
      <c r="AY300" s="30">
        <f t="shared" si="171"/>
        <v>1.0245700245700247E-2</v>
      </c>
      <c r="AZ300" s="30">
        <f t="shared" si="172"/>
        <v>1.1965601965601966E-2</v>
      </c>
      <c r="BA300" s="30">
        <f t="shared" si="173"/>
        <v>1.1474201474201475E-2</v>
      </c>
      <c r="BB300" s="30">
        <f t="shared" si="174"/>
        <v>1.1891891891891892E-2</v>
      </c>
      <c r="BC300" s="30">
        <f t="shared" si="176"/>
        <v>1.2383292383292383E-2</v>
      </c>
      <c r="BD300" s="30">
        <f t="shared" si="177"/>
        <v>1.3095823095823095E-2</v>
      </c>
      <c r="BE300" s="30">
        <f t="shared" si="178"/>
        <v>1.1277641277641278E-2</v>
      </c>
      <c r="BF300" s="30">
        <f t="shared" si="179"/>
        <v>8.5749385749385749E-3</v>
      </c>
      <c r="BG300" s="30">
        <f t="shared" si="180"/>
        <v>1.0687960687960688E-2</v>
      </c>
      <c r="BH300" s="30">
        <f t="shared" si="181"/>
        <v>1.4103194103194104E-2</v>
      </c>
      <c r="BI300" s="30">
        <f t="shared" si="161"/>
        <v>9.3660531697341513E-3</v>
      </c>
      <c r="BJ300" s="30">
        <f t="shared" si="162"/>
        <v>7.5869120654396731E-3</v>
      </c>
      <c r="BK300" s="30">
        <f t="shared" si="163"/>
        <v>1.0736196319018405E-2</v>
      </c>
      <c r="BL300" s="30">
        <f t="shared" si="164"/>
        <v>1.4355828220858896E-2</v>
      </c>
      <c r="BM300" s="30">
        <f t="shared" si="165"/>
        <v>1.2576687116564417E-2</v>
      </c>
      <c r="BN300" s="30">
        <f t="shared" si="166"/>
        <v>1.0245398773006134E-2</v>
      </c>
      <c r="BO300" s="30">
        <f t="shared" si="167"/>
        <v>8.8548057259713701E-3</v>
      </c>
      <c r="BP300" s="30">
        <f t="shared" si="168"/>
        <v>9.8159509202453993E-3</v>
      </c>
    </row>
    <row r="301" spans="1:68" ht="15" x14ac:dyDescent="0.25">
      <c r="A301" s="19" t="s">
        <v>28</v>
      </c>
      <c r="B301" s="27">
        <v>130</v>
      </c>
      <c r="C301" s="27">
        <v>182</v>
      </c>
      <c r="D301" s="27">
        <v>210</v>
      </c>
      <c r="E301" s="27">
        <v>182</v>
      </c>
      <c r="F301" s="27">
        <v>221</v>
      </c>
      <c r="G301" s="27">
        <v>187</v>
      </c>
      <c r="H301" s="27">
        <v>231</v>
      </c>
      <c r="I301" s="27">
        <v>253</v>
      </c>
      <c r="J301" s="27">
        <v>258</v>
      </c>
      <c r="K301" s="27">
        <v>272</v>
      </c>
      <c r="L301" s="27">
        <v>261</v>
      </c>
      <c r="M301" s="27">
        <v>222</v>
      </c>
      <c r="N301" s="27">
        <v>354</v>
      </c>
      <c r="O301" s="27">
        <v>661</v>
      </c>
      <c r="P301" s="27">
        <v>209</v>
      </c>
      <c r="Q301" s="27">
        <v>205</v>
      </c>
      <c r="R301" s="27">
        <v>342</v>
      </c>
      <c r="S301" s="27">
        <v>510</v>
      </c>
      <c r="T301" s="27">
        <v>155</v>
      </c>
      <c r="U301" s="27">
        <v>311</v>
      </c>
      <c r="V301" s="27">
        <v>255</v>
      </c>
      <c r="W301" s="27">
        <v>268</v>
      </c>
      <c r="X301" s="27">
        <v>170</v>
      </c>
      <c r="Y301" s="27"/>
      <c r="Z301" s="19" t="s">
        <v>28</v>
      </c>
      <c r="AA301" s="27" t="b">
        <f t="shared" si="175"/>
        <v>1</v>
      </c>
      <c r="AB301"/>
      <c r="AC301" s="19" t="s">
        <v>28</v>
      </c>
      <c r="AD301" s="27">
        <v>39900</v>
      </c>
      <c r="AE301" s="27">
        <v>54800</v>
      </c>
      <c r="AF301" s="32">
        <v>72.900000000000006</v>
      </c>
      <c r="AG301" s="32">
        <v>7.8</v>
      </c>
      <c r="AH301" s="27">
        <v>40300</v>
      </c>
      <c r="AI301" s="27">
        <v>54000</v>
      </c>
      <c r="AJ301" s="32">
        <v>74.5</v>
      </c>
      <c r="AK301" s="32">
        <v>6.9</v>
      </c>
      <c r="AL301" s="27">
        <v>42000</v>
      </c>
      <c r="AM301" s="27">
        <v>53900</v>
      </c>
      <c r="AN301" s="32">
        <v>77.900000000000006</v>
      </c>
      <c r="AO301" s="32">
        <v>6.7</v>
      </c>
      <c r="AP301"/>
      <c r="AQ301"/>
      <c r="AR301"/>
      <c r="AS301"/>
      <c r="AT301" s="30">
        <f t="shared" si="158"/>
        <v>3.2258064516129032E-3</v>
      </c>
      <c r="AU301" s="30">
        <f t="shared" si="159"/>
        <v>4.5161290322580649E-3</v>
      </c>
      <c r="AV301" s="30">
        <f t="shared" si="160"/>
        <v>5.210918114143921E-3</v>
      </c>
      <c r="AW301" s="30">
        <f t="shared" si="169"/>
        <v>4.3333333333333331E-3</v>
      </c>
      <c r="AX301" s="30">
        <f t="shared" si="170"/>
        <v>5.2619047619047619E-3</v>
      </c>
      <c r="AY301" s="30">
        <f t="shared" si="171"/>
        <v>4.4523809523809525E-3</v>
      </c>
      <c r="AZ301" s="30">
        <f t="shared" si="172"/>
        <v>5.4999999999999997E-3</v>
      </c>
      <c r="BA301" s="30">
        <f t="shared" si="173"/>
        <v>6.0238095238095242E-3</v>
      </c>
      <c r="BB301" s="30">
        <f t="shared" si="174"/>
        <v>6.1428571428571426E-3</v>
      </c>
      <c r="BC301" s="30">
        <f t="shared" si="176"/>
        <v>6.4761904761904765E-3</v>
      </c>
      <c r="BD301" s="30">
        <f t="shared" si="177"/>
        <v>6.2142857142857139E-3</v>
      </c>
      <c r="BE301" s="30">
        <f t="shared" si="178"/>
        <v>5.2857142857142859E-3</v>
      </c>
      <c r="BF301" s="30">
        <f t="shared" si="179"/>
        <v>8.4285714285714294E-3</v>
      </c>
      <c r="BG301" s="30">
        <f t="shared" si="180"/>
        <v>1.5738095238095239E-2</v>
      </c>
      <c r="BH301" s="30">
        <f t="shared" si="181"/>
        <v>4.9761904761904761E-3</v>
      </c>
      <c r="BI301" s="30">
        <f t="shared" si="161"/>
        <v>3.8033395176252319E-3</v>
      </c>
      <c r="BJ301" s="30">
        <f t="shared" si="162"/>
        <v>6.3450834879406311E-3</v>
      </c>
      <c r="BK301" s="30">
        <f t="shared" si="163"/>
        <v>9.4619666048237471E-3</v>
      </c>
      <c r="BL301" s="30">
        <f t="shared" si="164"/>
        <v>2.8756957328385899E-3</v>
      </c>
      <c r="BM301" s="30">
        <f t="shared" si="165"/>
        <v>5.7699443413729125E-3</v>
      </c>
      <c r="BN301" s="30">
        <f t="shared" si="166"/>
        <v>4.7309833024118736E-3</v>
      </c>
      <c r="BO301" s="30">
        <f t="shared" si="167"/>
        <v>4.972170686456401E-3</v>
      </c>
      <c r="BP301" s="30">
        <f t="shared" si="168"/>
        <v>3.1539888682745824E-3</v>
      </c>
    </row>
    <row r="302" spans="1:68" ht="15" x14ac:dyDescent="0.25">
      <c r="A302" s="19" t="s">
        <v>30</v>
      </c>
      <c r="B302" s="27">
        <v>721</v>
      </c>
      <c r="C302" s="27">
        <v>1031</v>
      </c>
      <c r="D302" s="27">
        <v>933</v>
      </c>
      <c r="E302" s="27">
        <v>926</v>
      </c>
      <c r="F302" s="27">
        <v>832</v>
      </c>
      <c r="G302" s="27">
        <v>975</v>
      </c>
      <c r="H302" s="27">
        <v>1031</v>
      </c>
      <c r="I302" s="27">
        <v>1369</v>
      </c>
      <c r="J302" s="27">
        <v>1188</v>
      </c>
      <c r="K302" s="27">
        <v>1674</v>
      </c>
      <c r="L302" s="27">
        <v>1333</v>
      </c>
      <c r="M302" s="27">
        <v>1343</v>
      </c>
      <c r="N302" s="27">
        <v>1014</v>
      </c>
      <c r="O302" s="27">
        <v>1539</v>
      </c>
      <c r="P302" s="27">
        <v>1335</v>
      </c>
      <c r="Q302" s="27">
        <v>1258</v>
      </c>
      <c r="R302" s="27">
        <v>977</v>
      </c>
      <c r="S302" s="27">
        <v>1173</v>
      </c>
      <c r="T302" s="27">
        <v>1283</v>
      </c>
      <c r="U302" s="27">
        <v>1561</v>
      </c>
      <c r="V302" s="27">
        <v>1792</v>
      </c>
      <c r="W302" s="27">
        <v>1652</v>
      </c>
      <c r="X302" s="27">
        <v>1574</v>
      </c>
      <c r="Y302" s="27"/>
      <c r="Z302" s="19" t="s">
        <v>30</v>
      </c>
      <c r="AA302" s="27" t="b">
        <f t="shared" si="175"/>
        <v>1</v>
      </c>
      <c r="AB302"/>
      <c r="AC302" s="19" t="s">
        <v>30</v>
      </c>
      <c r="AD302" s="27">
        <v>86900</v>
      </c>
      <c r="AE302" s="27">
        <v>109100</v>
      </c>
      <c r="AF302" s="32">
        <v>79.599999999999994</v>
      </c>
      <c r="AG302" s="32">
        <v>4.3</v>
      </c>
      <c r="AH302" s="27">
        <v>87300</v>
      </c>
      <c r="AI302" s="27">
        <v>110300</v>
      </c>
      <c r="AJ302" s="32">
        <v>79.2</v>
      </c>
      <c r="AK302" s="32">
        <v>4.2</v>
      </c>
      <c r="AL302" s="27">
        <v>91000</v>
      </c>
      <c r="AM302" s="27">
        <v>110500</v>
      </c>
      <c r="AN302" s="32">
        <v>82.3</v>
      </c>
      <c r="AO302" s="32">
        <v>4.0999999999999996</v>
      </c>
      <c r="AP302"/>
      <c r="AQ302"/>
      <c r="AR302"/>
      <c r="AS302"/>
      <c r="AT302" s="30">
        <f t="shared" si="158"/>
        <v>8.2588774341351666E-3</v>
      </c>
      <c r="AU302" s="30">
        <f t="shared" si="159"/>
        <v>1.1809851088201604E-2</v>
      </c>
      <c r="AV302" s="30">
        <f t="shared" si="160"/>
        <v>1.0687285223367697E-2</v>
      </c>
      <c r="AW302" s="30">
        <f t="shared" si="169"/>
        <v>1.0175824175824176E-2</v>
      </c>
      <c r="AX302" s="30">
        <f t="shared" si="170"/>
        <v>9.1428571428571435E-3</v>
      </c>
      <c r="AY302" s="30">
        <f t="shared" si="171"/>
        <v>1.0714285714285714E-2</v>
      </c>
      <c r="AZ302" s="30">
        <f t="shared" si="172"/>
        <v>1.1329670329670329E-2</v>
      </c>
      <c r="BA302" s="30">
        <f t="shared" si="173"/>
        <v>1.5043956043956044E-2</v>
      </c>
      <c r="BB302" s="30">
        <f t="shared" si="174"/>
        <v>1.3054945054945056E-2</v>
      </c>
      <c r="BC302" s="30">
        <f t="shared" si="176"/>
        <v>1.8395604395604396E-2</v>
      </c>
      <c r="BD302" s="30">
        <f t="shared" si="177"/>
        <v>1.4648351648351649E-2</v>
      </c>
      <c r="BE302" s="30">
        <f t="shared" si="178"/>
        <v>1.4758241758241758E-2</v>
      </c>
      <c r="BF302" s="30">
        <f t="shared" si="179"/>
        <v>1.1142857142857144E-2</v>
      </c>
      <c r="BG302" s="30">
        <f t="shared" si="180"/>
        <v>1.6912087912087911E-2</v>
      </c>
      <c r="BH302" s="30">
        <f t="shared" si="181"/>
        <v>1.467032967032967E-2</v>
      </c>
      <c r="BI302" s="30">
        <f t="shared" si="161"/>
        <v>1.1384615384615385E-2</v>
      </c>
      <c r="BJ302" s="30">
        <f t="shared" si="162"/>
        <v>8.8416289592760187E-3</v>
      </c>
      <c r="BK302" s="30">
        <f t="shared" si="163"/>
        <v>1.0615384615384615E-2</v>
      </c>
      <c r="BL302" s="30">
        <f t="shared" si="164"/>
        <v>1.1610859728506787E-2</v>
      </c>
      <c r="BM302" s="30">
        <f t="shared" si="165"/>
        <v>1.4126696832579186E-2</v>
      </c>
      <c r="BN302" s="30">
        <f t="shared" si="166"/>
        <v>1.6217194570135745E-2</v>
      </c>
      <c r="BO302" s="30">
        <f t="shared" si="167"/>
        <v>1.4950226244343891E-2</v>
      </c>
      <c r="BP302" s="30">
        <f t="shared" si="168"/>
        <v>1.4244343891402715E-2</v>
      </c>
    </row>
    <row r="303" spans="1:68" ht="15" x14ac:dyDescent="0.25">
      <c r="A303" s="19" t="s">
        <v>38</v>
      </c>
      <c r="B303" s="27">
        <v>1081</v>
      </c>
      <c r="C303" s="27">
        <v>848</v>
      </c>
      <c r="D303" s="27">
        <v>1110</v>
      </c>
      <c r="E303" s="27">
        <v>1043</v>
      </c>
      <c r="F303" s="27">
        <v>893</v>
      </c>
      <c r="G303" s="27">
        <v>1178</v>
      </c>
      <c r="H303" s="27">
        <v>1219</v>
      </c>
      <c r="I303" s="27">
        <v>1206</v>
      </c>
      <c r="J303" s="27">
        <v>1303</v>
      </c>
      <c r="K303" s="27">
        <v>1395</v>
      </c>
      <c r="L303" s="27">
        <v>1457</v>
      </c>
      <c r="M303" s="27">
        <v>1000</v>
      </c>
      <c r="N303" s="27">
        <v>1052</v>
      </c>
      <c r="O303" s="27">
        <v>1342</v>
      </c>
      <c r="P303" s="27">
        <v>1235</v>
      </c>
      <c r="Q303" s="27">
        <v>1179</v>
      </c>
      <c r="R303" s="27">
        <v>1133</v>
      </c>
      <c r="S303" s="27">
        <v>1544</v>
      </c>
      <c r="T303" s="27">
        <v>1196</v>
      </c>
      <c r="U303" s="27">
        <v>1213</v>
      </c>
      <c r="V303" s="27">
        <v>1105</v>
      </c>
      <c r="W303" s="27">
        <v>1117</v>
      </c>
      <c r="X303" s="27">
        <v>1006</v>
      </c>
      <c r="Y303" s="27"/>
      <c r="Z303" s="19" t="s">
        <v>38</v>
      </c>
      <c r="AA303" s="27" t="b">
        <f t="shared" si="175"/>
        <v>1</v>
      </c>
      <c r="AB303"/>
      <c r="AC303" s="19" t="s">
        <v>38</v>
      </c>
      <c r="AD303" s="27">
        <v>84600</v>
      </c>
      <c r="AE303" s="27">
        <v>115600</v>
      </c>
      <c r="AF303" s="32">
        <v>73.2</v>
      </c>
      <c r="AG303" s="32">
        <v>5.2</v>
      </c>
      <c r="AH303" s="27">
        <v>95300</v>
      </c>
      <c r="AI303" s="27">
        <v>120500</v>
      </c>
      <c r="AJ303" s="32">
        <v>79.099999999999994</v>
      </c>
      <c r="AK303" s="32">
        <v>4.8</v>
      </c>
      <c r="AL303" s="27">
        <v>97500</v>
      </c>
      <c r="AM303" s="27">
        <v>122500</v>
      </c>
      <c r="AN303" s="32">
        <v>79.7</v>
      </c>
      <c r="AO303" s="32">
        <v>4.5999999999999996</v>
      </c>
      <c r="AP303"/>
      <c r="AQ303"/>
      <c r="AR303"/>
      <c r="AS303"/>
      <c r="AT303" s="30">
        <f t="shared" si="158"/>
        <v>1.1343126967471143E-2</v>
      </c>
      <c r="AU303" s="30">
        <f t="shared" si="159"/>
        <v>8.8982161594963281E-3</v>
      </c>
      <c r="AV303" s="30">
        <f t="shared" si="160"/>
        <v>1.1647429171038825E-2</v>
      </c>
      <c r="AW303" s="30">
        <f t="shared" si="169"/>
        <v>1.0697435897435898E-2</v>
      </c>
      <c r="AX303" s="30">
        <f t="shared" si="170"/>
        <v>9.1589743589743592E-3</v>
      </c>
      <c r="AY303" s="30">
        <f t="shared" si="171"/>
        <v>1.2082051282051282E-2</v>
      </c>
      <c r="AZ303" s="30">
        <f t="shared" si="172"/>
        <v>1.2502564102564102E-2</v>
      </c>
      <c r="BA303" s="30">
        <f t="shared" si="173"/>
        <v>1.236923076923077E-2</v>
      </c>
      <c r="BB303" s="30">
        <f t="shared" si="174"/>
        <v>1.3364102564102564E-2</v>
      </c>
      <c r="BC303" s="30">
        <f t="shared" si="176"/>
        <v>1.4307692307692308E-2</v>
      </c>
      <c r="BD303" s="30">
        <f t="shared" si="177"/>
        <v>1.4943589743589744E-2</v>
      </c>
      <c r="BE303" s="30">
        <f t="shared" si="178"/>
        <v>1.0256410256410256E-2</v>
      </c>
      <c r="BF303" s="30">
        <f t="shared" si="179"/>
        <v>1.078974358974359E-2</v>
      </c>
      <c r="BG303" s="30">
        <f t="shared" si="180"/>
        <v>1.3764102564102564E-2</v>
      </c>
      <c r="BH303" s="30">
        <f t="shared" si="181"/>
        <v>1.2666666666666666E-2</v>
      </c>
      <c r="BI303" s="30">
        <f t="shared" si="161"/>
        <v>9.6244897959183676E-3</v>
      </c>
      <c r="BJ303" s="30">
        <f t="shared" si="162"/>
        <v>9.2489795918367351E-3</v>
      </c>
      <c r="BK303" s="30">
        <f t="shared" si="163"/>
        <v>1.2604081632653062E-2</v>
      </c>
      <c r="BL303" s="30">
        <f t="shared" si="164"/>
        <v>9.7632653061224487E-3</v>
      </c>
      <c r="BM303" s="30">
        <f t="shared" si="165"/>
        <v>9.9020408163265298E-3</v>
      </c>
      <c r="BN303" s="30">
        <f t="shared" si="166"/>
        <v>9.0204081632653064E-3</v>
      </c>
      <c r="BO303" s="30">
        <f t="shared" si="167"/>
        <v>9.1183673469387751E-3</v>
      </c>
      <c r="BP303" s="30">
        <f t="shared" si="168"/>
        <v>8.2122448979591832E-3</v>
      </c>
    </row>
    <row r="304" spans="1:68" ht="15" x14ac:dyDescent="0.25">
      <c r="A304" s="19" t="s">
        <v>61</v>
      </c>
      <c r="B304" s="27">
        <v>224</v>
      </c>
      <c r="C304" s="27">
        <v>341</v>
      </c>
      <c r="D304" s="27">
        <v>493</v>
      </c>
      <c r="E304" s="27">
        <v>376</v>
      </c>
      <c r="F304" s="27">
        <v>317</v>
      </c>
      <c r="G304" s="27">
        <v>477</v>
      </c>
      <c r="H304" s="27">
        <v>361</v>
      </c>
      <c r="I304" s="27">
        <v>690</v>
      </c>
      <c r="J304" s="27">
        <v>531</v>
      </c>
      <c r="K304" s="27">
        <v>443</v>
      </c>
      <c r="L304" s="27">
        <v>733</v>
      </c>
      <c r="M304" s="27">
        <v>325</v>
      </c>
      <c r="N304" s="27">
        <v>341</v>
      </c>
      <c r="O304" s="27">
        <v>537</v>
      </c>
      <c r="P304" s="27">
        <v>685</v>
      </c>
      <c r="Q304" s="27">
        <v>556</v>
      </c>
      <c r="R304" s="27">
        <v>586</v>
      </c>
      <c r="S304" s="27">
        <v>570</v>
      </c>
      <c r="T304" s="27">
        <v>633</v>
      </c>
      <c r="U304" s="27">
        <v>718</v>
      </c>
      <c r="V304" s="27">
        <v>553</v>
      </c>
      <c r="W304" s="27">
        <v>726</v>
      </c>
      <c r="X304" s="27">
        <v>651</v>
      </c>
      <c r="Y304" s="27"/>
      <c r="Z304" s="19" t="s">
        <v>61</v>
      </c>
      <c r="AA304" s="27" t="b">
        <f t="shared" si="175"/>
        <v>1</v>
      </c>
      <c r="AB304"/>
      <c r="AC304" s="19" t="s">
        <v>61</v>
      </c>
      <c r="AD304" s="27">
        <v>59700</v>
      </c>
      <c r="AE304" s="27">
        <v>78200</v>
      </c>
      <c r="AF304" s="32">
        <v>76.3</v>
      </c>
      <c r="AG304" s="32">
        <v>6.3</v>
      </c>
      <c r="AH304" s="27">
        <v>59900</v>
      </c>
      <c r="AI304" s="27">
        <v>79000</v>
      </c>
      <c r="AJ304" s="32">
        <v>75.8</v>
      </c>
      <c r="AK304" s="32">
        <v>6.4</v>
      </c>
      <c r="AL304" s="27">
        <v>61300</v>
      </c>
      <c r="AM304" s="27">
        <v>79500</v>
      </c>
      <c r="AN304" s="32">
        <v>77.099999999999994</v>
      </c>
      <c r="AO304" s="32">
        <v>6.1</v>
      </c>
      <c r="AP304"/>
      <c r="AQ304"/>
      <c r="AR304"/>
      <c r="AS304"/>
      <c r="AT304" s="30">
        <f t="shared" si="158"/>
        <v>3.7395659432387313E-3</v>
      </c>
      <c r="AU304" s="30">
        <f t="shared" si="159"/>
        <v>5.6928213689482468E-3</v>
      </c>
      <c r="AV304" s="30">
        <f t="shared" si="160"/>
        <v>8.230383973288815E-3</v>
      </c>
      <c r="AW304" s="30">
        <f t="shared" si="169"/>
        <v>6.1337683523654159E-3</v>
      </c>
      <c r="AX304" s="30">
        <f t="shared" si="170"/>
        <v>5.1712887438825446E-3</v>
      </c>
      <c r="AY304" s="30">
        <f t="shared" si="171"/>
        <v>7.7814029363784667E-3</v>
      </c>
      <c r="AZ304" s="30">
        <f t="shared" si="172"/>
        <v>5.8890701468189231E-3</v>
      </c>
      <c r="BA304" s="30">
        <f t="shared" si="173"/>
        <v>1.1256117455138662E-2</v>
      </c>
      <c r="BB304" s="30">
        <f t="shared" si="174"/>
        <v>8.6623164763458393E-3</v>
      </c>
      <c r="BC304" s="30">
        <f t="shared" si="176"/>
        <v>7.2267536704730831E-3</v>
      </c>
      <c r="BD304" s="30">
        <f t="shared" si="177"/>
        <v>1.1957585644371941E-2</v>
      </c>
      <c r="BE304" s="30">
        <f t="shared" si="178"/>
        <v>5.3017944535073414E-3</v>
      </c>
      <c r="BF304" s="30">
        <f t="shared" si="179"/>
        <v>5.5628058727569332E-3</v>
      </c>
      <c r="BG304" s="30">
        <f t="shared" si="180"/>
        <v>8.7601957585644371E-3</v>
      </c>
      <c r="BH304" s="30">
        <f t="shared" si="181"/>
        <v>1.1174551386623165E-2</v>
      </c>
      <c r="BI304" s="30">
        <f t="shared" si="161"/>
        <v>6.9937106918238996E-3</v>
      </c>
      <c r="BJ304" s="30">
        <f t="shared" si="162"/>
        <v>7.3710691823899374E-3</v>
      </c>
      <c r="BK304" s="30">
        <f t="shared" si="163"/>
        <v>7.169811320754717E-3</v>
      </c>
      <c r="BL304" s="30">
        <f t="shared" si="164"/>
        <v>7.9622641509433968E-3</v>
      </c>
      <c r="BM304" s="30">
        <f t="shared" si="165"/>
        <v>9.0314465408805038E-3</v>
      </c>
      <c r="BN304" s="30">
        <f t="shared" si="166"/>
        <v>6.9559748427672954E-3</v>
      </c>
      <c r="BO304" s="30">
        <f t="shared" si="167"/>
        <v>9.1320754716981128E-3</v>
      </c>
      <c r="BP304" s="30">
        <f t="shared" si="168"/>
        <v>8.1886792452830186E-3</v>
      </c>
    </row>
    <row r="305" spans="1:68" ht="15" x14ac:dyDescent="0.25">
      <c r="A305" s="19" t="s">
        <v>78</v>
      </c>
      <c r="B305" s="27">
        <v>291</v>
      </c>
      <c r="C305" s="27">
        <v>316</v>
      </c>
      <c r="D305" s="27">
        <v>627</v>
      </c>
      <c r="E305" s="27">
        <v>504</v>
      </c>
      <c r="F305" s="27">
        <v>459</v>
      </c>
      <c r="G305" s="27">
        <v>514</v>
      </c>
      <c r="H305" s="27">
        <v>463</v>
      </c>
      <c r="I305" s="27">
        <v>562</v>
      </c>
      <c r="J305" s="27">
        <v>603</v>
      </c>
      <c r="K305" s="27">
        <v>726</v>
      </c>
      <c r="L305" s="27">
        <v>732</v>
      </c>
      <c r="M305" s="27">
        <v>503</v>
      </c>
      <c r="N305" s="27">
        <v>326</v>
      </c>
      <c r="O305" s="27">
        <v>416</v>
      </c>
      <c r="P305" s="27">
        <v>442</v>
      </c>
      <c r="Q305" s="27">
        <v>610</v>
      </c>
      <c r="R305" s="27">
        <v>414</v>
      </c>
      <c r="S305" s="27">
        <v>808</v>
      </c>
      <c r="T305" s="27">
        <v>1722</v>
      </c>
      <c r="U305" s="27">
        <v>639</v>
      </c>
      <c r="V305" s="27">
        <v>638</v>
      </c>
      <c r="W305" s="27">
        <v>873</v>
      </c>
      <c r="X305" s="27">
        <v>804</v>
      </c>
      <c r="Y305" s="27"/>
      <c r="Z305" s="19" t="s">
        <v>78</v>
      </c>
      <c r="AA305" s="27" t="b">
        <f t="shared" si="175"/>
        <v>1</v>
      </c>
      <c r="AB305"/>
      <c r="AC305" s="19" t="s">
        <v>78</v>
      </c>
      <c r="AD305" s="27">
        <v>42100</v>
      </c>
      <c r="AE305" s="27">
        <v>51400</v>
      </c>
      <c r="AF305" s="32">
        <v>82</v>
      </c>
      <c r="AG305" s="32">
        <v>6.6</v>
      </c>
      <c r="AH305" s="27">
        <v>43800</v>
      </c>
      <c r="AI305" s="27">
        <v>51900</v>
      </c>
      <c r="AJ305" s="32">
        <v>84.5</v>
      </c>
      <c r="AK305" s="32">
        <v>6.4</v>
      </c>
      <c r="AL305" s="27">
        <v>41100</v>
      </c>
      <c r="AM305" s="27">
        <v>51800</v>
      </c>
      <c r="AN305" s="32">
        <v>79.3</v>
      </c>
      <c r="AO305" s="32">
        <v>7.2</v>
      </c>
      <c r="AP305"/>
      <c r="AQ305"/>
      <c r="AR305"/>
      <c r="AS305"/>
      <c r="AT305" s="30">
        <f t="shared" si="158"/>
        <v>6.6438356164383559E-3</v>
      </c>
      <c r="AU305" s="30">
        <f t="shared" si="159"/>
        <v>7.2146118721461185E-3</v>
      </c>
      <c r="AV305" s="30">
        <f t="shared" si="160"/>
        <v>1.4315068493150685E-2</v>
      </c>
      <c r="AW305" s="30">
        <f t="shared" si="169"/>
        <v>1.2262773722627737E-2</v>
      </c>
      <c r="AX305" s="30">
        <f t="shared" si="170"/>
        <v>1.1167883211678832E-2</v>
      </c>
      <c r="AY305" s="30">
        <f t="shared" si="171"/>
        <v>1.2506082725060827E-2</v>
      </c>
      <c r="AZ305" s="30">
        <f t="shared" si="172"/>
        <v>1.1265206812652069E-2</v>
      </c>
      <c r="BA305" s="30">
        <f t="shared" si="173"/>
        <v>1.367396593673966E-2</v>
      </c>
      <c r="BB305" s="30">
        <f t="shared" si="174"/>
        <v>1.4671532846715329E-2</v>
      </c>
      <c r="BC305" s="30">
        <f t="shared" si="176"/>
        <v>1.7664233576642336E-2</v>
      </c>
      <c r="BD305" s="30">
        <f t="shared" si="177"/>
        <v>1.7810218978102189E-2</v>
      </c>
      <c r="BE305" s="30">
        <f t="shared" si="178"/>
        <v>1.2238442822384428E-2</v>
      </c>
      <c r="BF305" s="30">
        <f t="shared" si="179"/>
        <v>7.9318734793187348E-3</v>
      </c>
      <c r="BG305" s="30">
        <f t="shared" si="180"/>
        <v>1.0121654501216545E-2</v>
      </c>
      <c r="BH305" s="30">
        <f t="shared" si="181"/>
        <v>1.0754257907542579E-2</v>
      </c>
      <c r="BI305" s="30">
        <f t="shared" si="161"/>
        <v>1.1776061776061776E-2</v>
      </c>
      <c r="BJ305" s="30">
        <f t="shared" si="162"/>
        <v>7.9922779922779914E-3</v>
      </c>
      <c r="BK305" s="30">
        <f t="shared" si="163"/>
        <v>1.5598455598455598E-2</v>
      </c>
      <c r="BL305" s="30">
        <f t="shared" si="164"/>
        <v>3.3243243243243244E-2</v>
      </c>
      <c r="BM305" s="30">
        <f t="shared" si="165"/>
        <v>1.2335907335907335E-2</v>
      </c>
      <c r="BN305" s="30">
        <f t="shared" si="166"/>
        <v>1.2316602316602317E-2</v>
      </c>
      <c r="BO305" s="30">
        <f t="shared" si="167"/>
        <v>1.6853281853281853E-2</v>
      </c>
      <c r="BP305" s="30">
        <f t="shared" si="168"/>
        <v>1.5521235521235521E-2</v>
      </c>
    </row>
    <row r="306" spans="1:68" ht="15" x14ac:dyDescent="0.25">
      <c r="A306" s="19" t="s">
        <v>97</v>
      </c>
      <c r="B306" s="27">
        <v>115</v>
      </c>
      <c r="C306" s="27">
        <v>192</v>
      </c>
      <c r="D306" s="27">
        <v>224</v>
      </c>
      <c r="E306" s="27">
        <v>273</v>
      </c>
      <c r="F306" s="27">
        <v>224</v>
      </c>
      <c r="G306" s="27">
        <v>205</v>
      </c>
      <c r="H306" s="27">
        <v>193</v>
      </c>
      <c r="I306" s="27">
        <v>207</v>
      </c>
      <c r="J306" s="27">
        <v>172</v>
      </c>
      <c r="K306" s="27">
        <v>224</v>
      </c>
      <c r="L306" s="27">
        <v>154</v>
      </c>
      <c r="M306" s="27">
        <v>133</v>
      </c>
      <c r="N306" s="27">
        <v>135</v>
      </c>
      <c r="O306" s="27">
        <v>179</v>
      </c>
      <c r="P306" s="27">
        <v>167</v>
      </c>
      <c r="Q306" s="27">
        <v>224</v>
      </c>
      <c r="R306" s="27">
        <v>263</v>
      </c>
      <c r="S306" s="27">
        <v>235</v>
      </c>
      <c r="T306" s="27">
        <v>373</v>
      </c>
      <c r="U306" s="27">
        <v>437</v>
      </c>
      <c r="V306" s="27">
        <v>305</v>
      </c>
      <c r="W306" s="27">
        <v>308</v>
      </c>
      <c r="X306" s="27">
        <v>179</v>
      </c>
      <c r="Y306" s="27"/>
      <c r="Z306" s="19" t="s">
        <v>97</v>
      </c>
      <c r="AA306" s="27" t="b">
        <f t="shared" si="175"/>
        <v>1</v>
      </c>
      <c r="AB306"/>
      <c r="AC306" s="19" t="s">
        <v>97</v>
      </c>
      <c r="AD306" s="27">
        <v>30600</v>
      </c>
      <c r="AE306" s="27">
        <v>40000</v>
      </c>
      <c r="AF306" s="32">
        <v>76.5</v>
      </c>
      <c r="AG306" s="32">
        <v>7.8</v>
      </c>
      <c r="AH306" s="27">
        <v>29700</v>
      </c>
      <c r="AI306" s="27">
        <v>39300</v>
      </c>
      <c r="AJ306" s="32">
        <v>75.599999999999994</v>
      </c>
      <c r="AK306" s="32">
        <v>8.1999999999999993</v>
      </c>
      <c r="AL306" s="27">
        <v>28600</v>
      </c>
      <c r="AM306" s="27">
        <v>39000</v>
      </c>
      <c r="AN306" s="32">
        <v>73.400000000000006</v>
      </c>
      <c r="AO306" s="32">
        <v>8.9</v>
      </c>
      <c r="AP306"/>
      <c r="AQ306"/>
      <c r="AR306"/>
      <c r="AS306"/>
      <c r="AT306" s="30">
        <f t="shared" si="158"/>
        <v>3.8720538720538721E-3</v>
      </c>
      <c r="AU306" s="30">
        <f t="shared" si="159"/>
        <v>6.4646464646464646E-3</v>
      </c>
      <c r="AV306" s="30">
        <f t="shared" si="160"/>
        <v>7.5420875420875418E-3</v>
      </c>
      <c r="AW306" s="30">
        <f t="shared" si="169"/>
        <v>9.5454545454545462E-3</v>
      </c>
      <c r="AX306" s="30">
        <f t="shared" si="170"/>
        <v>7.8321678321678322E-3</v>
      </c>
      <c r="AY306" s="30">
        <f t="shared" si="171"/>
        <v>7.1678321678321682E-3</v>
      </c>
      <c r="AZ306" s="30">
        <f t="shared" si="172"/>
        <v>6.7482517482517481E-3</v>
      </c>
      <c r="BA306" s="30">
        <f t="shared" si="173"/>
        <v>7.2377622377622379E-3</v>
      </c>
      <c r="BB306" s="30">
        <f t="shared" si="174"/>
        <v>6.0139860139860144E-3</v>
      </c>
      <c r="BC306" s="30">
        <f t="shared" si="176"/>
        <v>7.8321678321678322E-3</v>
      </c>
      <c r="BD306" s="30">
        <f t="shared" si="177"/>
        <v>5.3846153846153844E-3</v>
      </c>
      <c r="BE306" s="30">
        <f t="shared" si="178"/>
        <v>4.6503496503496507E-3</v>
      </c>
      <c r="BF306" s="30">
        <f t="shared" si="179"/>
        <v>4.7202797202797204E-3</v>
      </c>
      <c r="BG306" s="30">
        <f t="shared" si="180"/>
        <v>6.2587412587412584E-3</v>
      </c>
      <c r="BH306" s="30">
        <f t="shared" si="181"/>
        <v>5.8391608391608393E-3</v>
      </c>
      <c r="BI306" s="30">
        <f t="shared" si="161"/>
        <v>5.7435897435897439E-3</v>
      </c>
      <c r="BJ306" s="30">
        <f t="shared" si="162"/>
        <v>6.743589743589744E-3</v>
      </c>
      <c r="BK306" s="30">
        <f t="shared" si="163"/>
        <v>6.0256410256410257E-3</v>
      </c>
      <c r="BL306" s="30">
        <f t="shared" si="164"/>
        <v>9.5641025641025647E-3</v>
      </c>
      <c r="BM306" s="30">
        <f t="shared" si="165"/>
        <v>1.1205128205128204E-2</v>
      </c>
      <c r="BN306" s="30">
        <f t="shared" si="166"/>
        <v>7.8205128205128208E-3</v>
      </c>
      <c r="BO306" s="30">
        <f t="shared" si="167"/>
        <v>7.8974358974358977E-3</v>
      </c>
      <c r="BP306" s="30">
        <f t="shared" si="168"/>
        <v>4.5897435897435893E-3</v>
      </c>
    </row>
    <row r="307" spans="1:68" ht="15" x14ac:dyDescent="0.25">
      <c r="A307" s="19" t="s">
        <v>129</v>
      </c>
      <c r="B307" s="27">
        <v>215</v>
      </c>
      <c r="C307" s="27">
        <v>183</v>
      </c>
      <c r="D307" s="27">
        <v>212</v>
      </c>
      <c r="E307" s="27">
        <v>185</v>
      </c>
      <c r="F307" s="27">
        <v>275</v>
      </c>
      <c r="G307" s="27">
        <v>284</v>
      </c>
      <c r="H307" s="27">
        <v>244</v>
      </c>
      <c r="I307" s="27">
        <v>244</v>
      </c>
      <c r="J307" s="27">
        <v>333</v>
      </c>
      <c r="K307" s="27">
        <v>229</v>
      </c>
      <c r="L307" s="27">
        <v>297</v>
      </c>
      <c r="M307" s="27">
        <v>218</v>
      </c>
      <c r="N307" s="27">
        <v>191</v>
      </c>
      <c r="O307" s="27">
        <v>479</v>
      </c>
      <c r="P307" s="27">
        <v>290</v>
      </c>
      <c r="Q307" s="27">
        <v>300</v>
      </c>
      <c r="R307" s="27">
        <v>203</v>
      </c>
      <c r="S307" s="27">
        <v>200</v>
      </c>
      <c r="T307" s="27">
        <v>194</v>
      </c>
      <c r="U307" s="27">
        <v>257</v>
      </c>
      <c r="V307" s="27">
        <v>331</v>
      </c>
      <c r="W307" s="27">
        <v>225</v>
      </c>
      <c r="X307" s="27">
        <v>297</v>
      </c>
      <c r="Y307" s="27"/>
      <c r="Z307" s="19" t="s">
        <v>129</v>
      </c>
      <c r="AA307" s="27" t="b">
        <f t="shared" si="175"/>
        <v>1</v>
      </c>
      <c r="AB307"/>
      <c r="AC307" s="19" t="s">
        <v>129</v>
      </c>
      <c r="AD307" s="27">
        <v>40600</v>
      </c>
      <c r="AE307" s="27">
        <v>51100</v>
      </c>
      <c r="AF307" s="32">
        <v>79.400000000000006</v>
      </c>
      <c r="AG307" s="32">
        <v>6.8</v>
      </c>
      <c r="AH307" s="27">
        <v>42500</v>
      </c>
      <c r="AI307" s="27">
        <v>51200</v>
      </c>
      <c r="AJ307" s="32">
        <v>83</v>
      </c>
      <c r="AK307" s="32">
        <v>7.3</v>
      </c>
      <c r="AL307" s="27">
        <v>38700</v>
      </c>
      <c r="AM307" s="27">
        <v>50100</v>
      </c>
      <c r="AN307" s="32">
        <v>77.400000000000006</v>
      </c>
      <c r="AO307" s="32">
        <v>8.3000000000000007</v>
      </c>
      <c r="AP307"/>
      <c r="AQ307"/>
      <c r="AR307"/>
      <c r="AS307"/>
      <c r="AT307" s="30">
        <f t="shared" si="158"/>
        <v>5.0588235294117649E-3</v>
      </c>
      <c r="AU307" s="30">
        <f t="shared" si="159"/>
        <v>4.3058823529411767E-3</v>
      </c>
      <c r="AV307" s="30">
        <f t="shared" si="160"/>
        <v>4.9882352941176475E-3</v>
      </c>
      <c r="AW307" s="30">
        <f t="shared" si="169"/>
        <v>4.7803617571059434E-3</v>
      </c>
      <c r="AX307" s="30">
        <f t="shared" si="170"/>
        <v>7.1059431524547806E-3</v>
      </c>
      <c r="AY307" s="30">
        <f t="shared" si="171"/>
        <v>7.3385012919896641E-3</v>
      </c>
      <c r="AZ307" s="30">
        <f t="shared" si="172"/>
        <v>6.3049095607235145E-3</v>
      </c>
      <c r="BA307" s="30">
        <f t="shared" si="173"/>
        <v>6.3049095607235145E-3</v>
      </c>
      <c r="BB307" s="30">
        <f t="shared" si="174"/>
        <v>8.6046511627906972E-3</v>
      </c>
      <c r="BC307" s="30">
        <f t="shared" si="176"/>
        <v>5.9173126614987083E-3</v>
      </c>
      <c r="BD307" s="30">
        <f t="shared" si="177"/>
        <v>7.674418604651163E-3</v>
      </c>
      <c r="BE307" s="30">
        <f t="shared" si="178"/>
        <v>5.6330749354005167E-3</v>
      </c>
      <c r="BF307" s="30">
        <f t="shared" si="179"/>
        <v>4.935400516795866E-3</v>
      </c>
      <c r="BG307" s="30">
        <f t="shared" si="180"/>
        <v>1.2377260981912145E-2</v>
      </c>
      <c r="BH307" s="30">
        <f t="shared" si="181"/>
        <v>7.4935400516795867E-3</v>
      </c>
      <c r="BI307" s="30">
        <f t="shared" si="161"/>
        <v>5.9880239520958087E-3</v>
      </c>
      <c r="BJ307" s="30">
        <f t="shared" si="162"/>
        <v>4.0518962075848305E-3</v>
      </c>
      <c r="BK307" s="30">
        <f t="shared" si="163"/>
        <v>3.9920159680638719E-3</v>
      </c>
      <c r="BL307" s="30">
        <f t="shared" si="164"/>
        <v>3.872255489021956E-3</v>
      </c>
      <c r="BM307" s="30">
        <f t="shared" si="165"/>
        <v>5.1297405189620763E-3</v>
      </c>
      <c r="BN307" s="30">
        <f t="shared" si="166"/>
        <v>6.6067864271457085E-3</v>
      </c>
      <c r="BO307" s="30">
        <f t="shared" si="167"/>
        <v>4.4910179640718561E-3</v>
      </c>
      <c r="BP307" s="30">
        <f t="shared" si="168"/>
        <v>5.9281437125748501E-3</v>
      </c>
    </row>
    <row r="308" spans="1:68" ht="15" x14ac:dyDescent="0.25">
      <c r="A308" s="19" t="s">
        <v>170</v>
      </c>
      <c r="B308" s="27">
        <v>372</v>
      </c>
      <c r="C308" s="27">
        <v>597</v>
      </c>
      <c r="D308" s="27">
        <v>568</v>
      </c>
      <c r="E308" s="27">
        <v>468</v>
      </c>
      <c r="F308" s="27">
        <v>653</v>
      </c>
      <c r="G308" s="27">
        <v>392</v>
      </c>
      <c r="H308" s="27">
        <v>565</v>
      </c>
      <c r="I308" s="27">
        <v>460</v>
      </c>
      <c r="J308" s="27">
        <v>478</v>
      </c>
      <c r="K308" s="27">
        <v>604</v>
      </c>
      <c r="L308" s="27">
        <v>441</v>
      </c>
      <c r="M308" s="27">
        <v>631</v>
      </c>
      <c r="N308" s="27">
        <v>433</v>
      </c>
      <c r="O308" s="27">
        <v>654</v>
      </c>
      <c r="P308" s="27">
        <v>744</v>
      </c>
      <c r="Q308" s="27">
        <v>587</v>
      </c>
      <c r="R308" s="27">
        <v>497</v>
      </c>
      <c r="S308" s="27">
        <v>934</v>
      </c>
      <c r="T308" s="27">
        <v>558</v>
      </c>
      <c r="U308" s="27">
        <v>544</v>
      </c>
      <c r="V308" s="27">
        <v>641</v>
      </c>
      <c r="W308" s="27">
        <v>603</v>
      </c>
      <c r="X308" s="27">
        <v>506</v>
      </c>
      <c r="Y308" s="27"/>
      <c r="Z308" s="19" t="s">
        <v>170</v>
      </c>
      <c r="AA308" s="27" t="b">
        <f t="shared" si="175"/>
        <v>1</v>
      </c>
      <c r="AB308"/>
      <c r="AC308" s="19" t="s">
        <v>170</v>
      </c>
      <c r="AD308" s="27">
        <v>63500</v>
      </c>
      <c r="AE308" s="27">
        <v>84600</v>
      </c>
      <c r="AF308" s="32">
        <v>75.099999999999994</v>
      </c>
      <c r="AG308" s="32">
        <v>5.8</v>
      </c>
      <c r="AH308" s="27">
        <v>64000</v>
      </c>
      <c r="AI308" s="27">
        <v>85700</v>
      </c>
      <c r="AJ308" s="32">
        <v>74.7</v>
      </c>
      <c r="AK308" s="32">
        <v>6.8</v>
      </c>
      <c r="AL308" s="27">
        <v>63300</v>
      </c>
      <c r="AM308" s="27">
        <v>83800</v>
      </c>
      <c r="AN308" s="32">
        <v>75.599999999999994</v>
      </c>
      <c r="AO308" s="32">
        <v>6.9</v>
      </c>
      <c r="AP308"/>
      <c r="AQ308"/>
      <c r="AR308"/>
      <c r="AS308"/>
      <c r="AT308" s="30">
        <f t="shared" si="158"/>
        <v>5.8125E-3</v>
      </c>
      <c r="AU308" s="30">
        <f t="shared" si="159"/>
        <v>9.3281249999999996E-3</v>
      </c>
      <c r="AV308" s="30">
        <f t="shared" si="160"/>
        <v>8.8749999999999992E-3</v>
      </c>
      <c r="AW308" s="30">
        <f t="shared" si="169"/>
        <v>7.3933649289099528E-3</v>
      </c>
      <c r="AX308" s="30">
        <f t="shared" si="170"/>
        <v>1.0315955766192732E-2</v>
      </c>
      <c r="AY308" s="30">
        <f t="shared" si="171"/>
        <v>6.192733017377567E-3</v>
      </c>
      <c r="AZ308" s="30">
        <f t="shared" si="172"/>
        <v>8.9257503949447085E-3</v>
      </c>
      <c r="BA308" s="30">
        <f t="shared" si="173"/>
        <v>7.2669826224328595E-3</v>
      </c>
      <c r="BB308" s="30">
        <f t="shared" si="174"/>
        <v>7.5513428120063189E-3</v>
      </c>
      <c r="BC308" s="30">
        <f t="shared" si="176"/>
        <v>9.541864139020537E-3</v>
      </c>
      <c r="BD308" s="30">
        <f t="shared" si="177"/>
        <v>6.9668246445497633E-3</v>
      </c>
      <c r="BE308" s="30">
        <f t="shared" si="178"/>
        <v>9.9684044233807265E-3</v>
      </c>
      <c r="BF308" s="30">
        <f t="shared" si="179"/>
        <v>6.8404423380726701E-3</v>
      </c>
      <c r="BG308" s="30">
        <f t="shared" si="180"/>
        <v>1.033175355450237E-2</v>
      </c>
      <c r="BH308" s="30">
        <f t="shared" si="181"/>
        <v>1.1753554502369668E-2</v>
      </c>
      <c r="BI308" s="30">
        <f t="shared" si="161"/>
        <v>7.0047732696897373E-3</v>
      </c>
      <c r="BJ308" s="30">
        <f t="shared" si="162"/>
        <v>5.9307875894988064E-3</v>
      </c>
      <c r="BK308" s="30">
        <f t="shared" si="163"/>
        <v>1.1145584725536993E-2</v>
      </c>
      <c r="BL308" s="30">
        <f t="shared" si="164"/>
        <v>6.6587112171837713E-3</v>
      </c>
      <c r="BM308" s="30">
        <f t="shared" si="165"/>
        <v>6.4916467780429593E-3</v>
      </c>
      <c r="BN308" s="30">
        <f t="shared" si="166"/>
        <v>7.6491646778042962E-3</v>
      </c>
      <c r="BO308" s="30">
        <f t="shared" si="167"/>
        <v>7.1957040572792359E-3</v>
      </c>
      <c r="BP308" s="30">
        <f t="shared" si="168"/>
        <v>6.0381861575178998E-3</v>
      </c>
    </row>
    <row r="309" spans="1:68" ht="15" x14ac:dyDescent="0.25">
      <c r="A309" s="19" t="s">
        <v>178</v>
      </c>
      <c r="B309" s="27">
        <v>120</v>
      </c>
      <c r="C309" s="27">
        <v>485</v>
      </c>
      <c r="D309" s="27">
        <v>356</v>
      </c>
      <c r="E309" s="27">
        <v>273</v>
      </c>
      <c r="F309" s="27">
        <v>275</v>
      </c>
      <c r="G309" s="27">
        <v>425</v>
      </c>
      <c r="H309" s="27">
        <v>320</v>
      </c>
      <c r="I309" s="27">
        <v>536</v>
      </c>
      <c r="J309" s="27">
        <v>307</v>
      </c>
      <c r="K309" s="27">
        <v>380</v>
      </c>
      <c r="L309" s="27">
        <v>378</v>
      </c>
      <c r="M309" s="27">
        <v>371</v>
      </c>
      <c r="N309" s="27">
        <v>300</v>
      </c>
      <c r="O309" s="27">
        <v>433</v>
      </c>
      <c r="P309" s="27">
        <v>575</v>
      </c>
      <c r="Q309" s="27">
        <v>542</v>
      </c>
      <c r="R309" s="27">
        <v>506</v>
      </c>
      <c r="S309" s="27">
        <v>497</v>
      </c>
      <c r="T309" s="27">
        <v>554</v>
      </c>
      <c r="U309" s="27">
        <v>465</v>
      </c>
      <c r="V309" s="27">
        <v>410</v>
      </c>
      <c r="W309" s="27">
        <v>405</v>
      </c>
      <c r="X309" s="27">
        <v>611</v>
      </c>
      <c r="Y309" s="27"/>
      <c r="Z309" s="19" t="s">
        <v>178</v>
      </c>
      <c r="AA309" s="27" t="b">
        <f t="shared" si="175"/>
        <v>1</v>
      </c>
      <c r="AB309"/>
      <c r="AC309" s="19" t="s">
        <v>178</v>
      </c>
      <c r="AD309" s="27">
        <v>36900</v>
      </c>
      <c r="AE309" s="27">
        <v>45500</v>
      </c>
      <c r="AF309" s="32">
        <v>81.3</v>
      </c>
      <c r="AG309" s="32">
        <v>6.5</v>
      </c>
      <c r="AH309" s="27">
        <v>36500</v>
      </c>
      <c r="AI309" s="27">
        <v>46500</v>
      </c>
      <c r="AJ309" s="32">
        <v>78.599999999999994</v>
      </c>
      <c r="AK309" s="32">
        <v>7.4</v>
      </c>
      <c r="AL309" s="27">
        <v>38700</v>
      </c>
      <c r="AM309" s="27">
        <v>46400</v>
      </c>
      <c r="AN309" s="32">
        <v>83.4</v>
      </c>
      <c r="AO309" s="32">
        <v>6.4</v>
      </c>
      <c r="AP309"/>
      <c r="AQ309"/>
      <c r="AR309"/>
      <c r="AS309"/>
      <c r="AT309" s="30">
        <f t="shared" si="158"/>
        <v>3.2876712328767125E-3</v>
      </c>
      <c r="AU309" s="30">
        <f t="shared" si="159"/>
        <v>1.3287671232876712E-2</v>
      </c>
      <c r="AV309" s="30">
        <f t="shared" si="160"/>
        <v>9.7534246575342459E-3</v>
      </c>
      <c r="AW309" s="30">
        <f t="shared" si="169"/>
        <v>7.0542635658914733E-3</v>
      </c>
      <c r="AX309" s="30">
        <f t="shared" si="170"/>
        <v>7.1059431524547806E-3</v>
      </c>
      <c r="AY309" s="30">
        <f t="shared" si="171"/>
        <v>1.0981912144702842E-2</v>
      </c>
      <c r="AZ309" s="30">
        <f t="shared" si="172"/>
        <v>8.2687338501291983E-3</v>
      </c>
      <c r="BA309" s="30">
        <f t="shared" si="173"/>
        <v>1.3850129198966409E-2</v>
      </c>
      <c r="BB309" s="30">
        <f t="shared" si="174"/>
        <v>7.9328165374677011E-3</v>
      </c>
      <c r="BC309" s="30">
        <f t="shared" si="176"/>
        <v>9.8191214470284231E-3</v>
      </c>
      <c r="BD309" s="30">
        <f t="shared" si="177"/>
        <v>9.7674418604651158E-3</v>
      </c>
      <c r="BE309" s="30">
        <f t="shared" si="178"/>
        <v>9.5865633074935404E-3</v>
      </c>
      <c r="BF309" s="30">
        <f t="shared" si="179"/>
        <v>7.7519379844961239E-3</v>
      </c>
      <c r="BG309" s="30">
        <f t="shared" si="180"/>
        <v>1.1188630490956072E-2</v>
      </c>
      <c r="BH309" s="30">
        <f t="shared" si="181"/>
        <v>1.4857881136950904E-2</v>
      </c>
      <c r="BI309" s="30">
        <f t="shared" si="161"/>
        <v>1.1681034482758621E-2</v>
      </c>
      <c r="BJ309" s="30">
        <f t="shared" si="162"/>
        <v>1.0905172413793103E-2</v>
      </c>
      <c r="BK309" s="30">
        <f t="shared" si="163"/>
        <v>1.0711206896551724E-2</v>
      </c>
      <c r="BL309" s="30">
        <f t="shared" si="164"/>
        <v>1.1939655172413794E-2</v>
      </c>
      <c r="BM309" s="30">
        <f t="shared" si="165"/>
        <v>1.002155172413793E-2</v>
      </c>
      <c r="BN309" s="30">
        <f t="shared" si="166"/>
        <v>8.8362068965517244E-3</v>
      </c>
      <c r="BO309" s="30">
        <f t="shared" si="167"/>
        <v>8.7284482758620691E-3</v>
      </c>
      <c r="BP309" s="30">
        <f t="shared" si="168"/>
        <v>1.3168103448275861E-2</v>
      </c>
    </row>
    <row r="310" spans="1:68" ht="15" x14ac:dyDescent="0.25">
      <c r="A310" s="19" t="s">
        <v>21</v>
      </c>
      <c r="B310" s="27">
        <v>270</v>
      </c>
      <c r="C310" s="27">
        <v>328</v>
      </c>
      <c r="D310" s="27">
        <v>225</v>
      </c>
      <c r="E310" s="27">
        <v>327</v>
      </c>
      <c r="F310" s="27">
        <v>256</v>
      </c>
      <c r="G310" s="27">
        <v>478</v>
      </c>
      <c r="H310" s="27">
        <v>440</v>
      </c>
      <c r="I310" s="27">
        <v>546</v>
      </c>
      <c r="J310" s="27">
        <v>497</v>
      </c>
      <c r="K310" s="27">
        <v>457</v>
      </c>
      <c r="L310" s="27">
        <v>583</v>
      </c>
      <c r="M310" s="27">
        <v>516</v>
      </c>
      <c r="N310" s="27">
        <v>463</v>
      </c>
      <c r="O310" s="27">
        <v>351</v>
      </c>
      <c r="P310" s="27">
        <v>621</v>
      </c>
      <c r="Q310" s="27">
        <v>565</v>
      </c>
      <c r="R310" s="27">
        <v>616</v>
      </c>
      <c r="S310" s="27">
        <v>629</v>
      </c>
      <c r="T310" s="27">
        <v>743</v>
      </c>
      <c r="U310" s="27">
        <v>492</v>
      </c>
      <c r="V310" s="27">
        <v>672</v>
      </c>
      <c r="W310" s="27">
        <v>637</v>
      </c>
      <c r="X310" s="27">
        <v>484</v>
      </c>
      <c r="Y310" s="27"/>
      <c r="Z310" s="19" t="s">
        <v>21</v>
      </c>
      <c r="AA310" s="27" t="b">
        <f t="shared" si="175"/>
        <v>1</v>
      </c>
      <c r="AB310"/>
      <c r="AC310" s="19" t="s">
        <v>21</v>
      </c>
      <c r="AD310" s="27">
        <v>48400</v>
      </c>
      <c r="AE310" s="27">
        <v>57700</v>
      </c>
      <c r="AF310" s="32">
        <v>83.9</v>
      </c>
      <c r="AG310" s="32">
        <v>6.3</v>
      </c>
      <c r="AH310" s="27">
        <v>45700</v>
      </c>
      <c r="AI310" s="27">
        <v>57700</v>
      </c>
      <c r="AJ310" s="32">
        <v>79.2</v>
      </c>
      <c r="AK310" s="32">
        <v>6.8</v>
      </c>
      <c r="AL310" s="27">
        <v>48200</v>
      </c>
      <c r="AM310" s="27">
        <v>57400</v>
      </c>
      <c r="AN310" s="32">
        <v>83.9</v>
      </c>
      <c r="AO310" s="32">
        <v>6.5</v>
      </c>
      <c r="AP310"/>
      <c r="AQ310"/>
      <c r="AR310"/>
      <c r="AS310"/>
      <c r="AT310" s="30">
        <f t="shared" si="158"/>
        <v>5.9080962800875277E-3</v>
      </c>
      <c r="AU310" s="30">
        <f t="shared" si="159"/>
        <v>7.1772428884026261E-3</v>
      </c>
      <c r="AV310" s="30">
        <f t="shared" si="160"/>
        <v>4.9234135667396064E-3</v>
      </c>
      <c r="AW310" s="30">
        <f t="shared" si="169"/>
        <v>6.7842323651452286E-3</v>
      </c>
      <c r="AX310" s="30">
        <f t="shared" si="170"/>
        <v>5.3112033195020746E-3</v>
      </c>
      <c r="AY310" s="30">
        <f t="shared" si="171"/>
        <v>9.9170124481327802E-3</v>
      </c>
      <c r="AZ310" s="30">
        <f t="shared" si="172"/>
        <v>9.1286307053941914E-3</v>
      </c>
      <c r="BA310" s="30">
        <f t="shared" si="173"/>
        <v>1.1327800829875518E-2</v>
      </c>
      <c r="BB310" s="30">
        <f t="shared" si="174"/>
        <v>1.0311203319502076E-2</v>
      </c>
      <c r="BC310" s="30">
        <f t="shared" si="176"/>
        <v>9.4813278008298758E-3</v>
      </c>
      <c r="BD310" s="30">
        <f t="shared" si="177"/>
        <v>1.2095435684647302E-2</v>
      </c>
      <c r="BE310" s="30">
        <f t="shared" si="178"/>
        <v>1.0705394190871369E-2</v>
      </c>
      <c r="BF310" s="30">
        <f t="shared" si="179"/>
        <v>9.6058091286307049E-3</v>
      </c>
      <c r="BG310" s="30">
        <f t="shared" si="180"/>
        <v>7.2821576763485475E-3</v>
      </c>
      <c r="BH310" s="30">
        <f t="shared" si="181"/>
        <v>1.2883817427385893E-2</v>
      </c>
      <c r="BI310" s="30">
        <f t="shared" si="161"/>
        <v>9.8432055749128923E-3</v>
      </c>
      <c r="BJ310" s="30">
        <f t="shared" si="162"/>
        <v>1.0731707317073172E-2</v>
      </c>
      <c r="BK310" s="30">
        <f t="shared" si="163"/>
        <v>1.0958188153310105E-2</v>
      </c>
      <c r="BL310" s="30">
        <f t="shared" si="164"/>
        <v>1.2944250871080139E-2</v>
      </c>
      <c r="BM310" s="30">
        <f t="shared" si="165"/>
        <v>8.5714285714285719E-3</v>
      </c>
      <c r="BN310" s="30">
        <f t="shared" si="166"/>
        <v>1.1707317073170732E-2</v>
      </c>
      <c r="BO310" s="30">
        <f t="shared" si="167"/>
        <v>1.1097560975609756E-2</v>
      </c>
      <c r="BP310" s="30">
        <f t="shared" si="168"/>
        <v>8.4320557491289194E-3</v>
      </c>
    </row>
    <row r="311" spans="1:68" ht="15" x14ac:dyDescent="0.25">
      <c r="A311" s="19" t="s">
        <v>44</v>
      </c>
      <c r="B311" s="27">
        <v>465</v>
      </c>
      <c r="C311" s="27">
        <v>895</v>
      </c>
      <c r="D311" s="27">
        <v>647</v>
      </c>
      <c r="E311" s="27">
        <v>795</v>
      </c>
      <c r="F311" s="27">
        <v>530</v>
      </c>
      <c r="G311" s="27">
        <v>769</v>
      </c>
      <c r="H311" s="27">
        <v>663</v>
      </c>
      <c r="I311" s="27">
        <v>835</v>
      </c>
      <c r="J311" s="27">
        <v>677</v>
      </c>
      <c r="K311" s="27">
        <v>2744</v>
      </c>
      <c r="L311" s="27">
        <v>1105</v>
      </c>
      <c r="M311" s="27">
        <v>1062</v>
      </c>
      <c r="N311" s="27">
        <v>705</v>
      </c>
      <c r="O311" s="27">
        <v>1641</v>
      </c>
      <c r="P311" s="27">
        <v>793</v>
      </c>
      <c r="Q311" s="27">
        <v>715</v>
      </c>
      <c r="R311" s="27">
        <v>675</v>
      </c>
      <c r="S311" s="27">
        <v>803</v>
      </c>
      <c r="T311" s="27">
        <v>1402</v>
      </c>
      <c r="U311" s="27">
        <v>1106</v>
      </c>
      <c r="V311" s="27">
        <v>1368</v>
      </c>
      <c r="W311" s="27">
        <v>2051</v>
      </c>
      <c r="X311" s="27">
        <v>1365</v>
      </c>
      <c r="Y311" s="27"/>
      <c r="Z311" s="19" t="s">
        <v>44</v>
      </c>
      <c r="AA311" s="27" t="b">
        <f t="shared" si="175"/>
        <v>1</v>
      </c>
      <c r="AB311"/>
      <c r="AC311" s="19" t="s">
        <v>44</v>
      </c>
      <c r="AD311" s="27">
        <v>68200</v>
      </c>
      <c r="AE311" s="27">
        <v>90000</v>
      </c>
      <c r="AF311" s="32">
        <v>75.8</v>
      </c>
      <c r="AG311" s="32">
        <v>5.7</v>
      </c>
      <c r="AH311" s="27">
        <v>73000</v>
      </c>
      <c r="AI311" s="27">
        <v>90700</v>
      </c>
      <c r="AJ311" s="32">
        <v>80.5</v>
      </c>
      <c r="AK311" s="32">
        <v>5.2</v>
      </c>
      <c r="AL311" s="27">
        <v>73600</v>
      </c>
      <c r="AM311" s="27">
        <v>91400</v>
      </c>
      <c r="AN311" s="32">
        <v>80.5</v>
      </c>
      <c r="AO311" s="32">
        <v>5.3</v>
      </c>
      <c r="AP311"/>
      <c r="AQ311"/>
      <c r="AR311"/>
      <c r="AS311"/>
      <c r="AT311" s="30">
        <f t="shared" si="158"/>
        <v>6.3698630136986298E-3</v>
      </c>
      <c r="AU311" s="30">
        <f t="shared" si="159"/>
        <v>1.226027397260274E-2</v>
      </c>
      <c r="AV311" s="30">
        <f t="shared" si="160"/>
        <v>8.8630136986301376E-3</v>
      </c>
      <c r="AW311" s="30">
        <f t="shared" si="169"/>
        <v>1.0801630434782609E-2</v>
      </c>
      <c r="AX311" s="30">
        <f t="shared" si="170"/>
        <v>7.2010869565217392E-3</v>
      </c>
      <c r="AY311" s="30">
        <f t="shared" si="171"/>
        <v>1.0448369565217391E-2</v>
      </c>
      <c r="AZ311" s="30">
        <f t="shared" si="172"/>
        <v>9.0081521739130439E-3</v>
      </c>
      <c r="BA311" s="30">
        <f t="shared" si="173"/>
        <v>1.1345108695652174E-2</v>
      </c>
      <c r="BB311" s="30">
        <f t="shared" si="174"/>
        <v>9.1983695652173916E-3</v>
      </c>
      <c r="BC311" s="30">
        <f t="shared" si="176"/>
        <v>3.7282608695652177E-2</v>
      </c>
      <c r="BD311" s="30">
        <f t="shared" si="177"/>
        <v>1.5013586956521739E-2</v>
      </c>
      <c r="BE311" s="30">
        <f t="shared" si="178"/>
        <v>1.4429347826086956E-2</v>
      </c>
      <c r="BF311" s="30">
        <f t="shared" si="179"/>
        <v>9.5788043478260872E-3</v>
      </c>
      <c r="BG311" s="30">
        <f t="shared" si="180"/>
        <v>2.2296195652173913E-2</v>
      </c>
      <c r="BH311" s="30">
        <f t="shared" si="181"/>
        <v>1.0774456521739131E-2</v>
      </c>
      <c r="BI311" s="30">
        <f t="shared" si="161"/>
        <v>7.8227571115973733E-3</v>
      </c>
      <c r="BJ311" s="30">
        <f t="shared" si="162"/>
        <v>7.3851203501094096E-3</v>
      </c>
      <c r="BK311" s="30">
        <f t="shared" si="163"/>
        <v>8.7855579868708969E-3</v>
      </c>
      <c r="BL311" s="30">
        <f t="shared" si="164"/>
        <v>1.5339168490153174E-2</v>
      </c>
      <c r="BM311" s="30">
        <f t="shared" si="165"/>
        <v>1.2100656455142232E-2</v>
      </c>
      <c r="BN311" s="30">
        <f t="shared" si="166"/>
        <v>1.4967177242888402E-2</v>
      </c>
      <c r="BO311" s="30">
        <f t="shared" si="167"/>
        <v>2.2439824945295405E-2</v>
      </c>
      <c r="BP311" s="30">
        <f t="shared" si="168"/>
        <v>1.4934354485776805E-2</v>
      </c>
    </row>
    <row r="312" spans="1:68" ht="15" x14ac:dyDescent="0.25">
      <c r="A312" s="19" t="s">
        <v>53</v>
      </c>
      <c r="B312" s="27">
        <v>335</v>
      </c>
      <c r="C312" s="27">
        <v>458</v>
      </c>
      <c r="D312" s="27">
        <v>503</v>
      </c>
      <c r="E312" s="27">
        <v>555</v>
      </c>
      <c r="F312" s="27">
        <v>431</v>
      </c>
      <c r="G312" s="27">
        <v>507</v>
      </c>
      <c r="H312" s="27">
        <v>519</v>
      </c>
      <c r="I312" s="27">
        <v>529</v>
      </c>
      <c r="J312" s="27">
        <v>466</v>
      </c>
      <c r="K312" s="27">
        <v>422</v>
      </c>
      <c r="L312" s="27">
        <v>494</v>
      </c>
      <c r="M312" s="27">
        <v>535</v>
      </c>
      <c r="N312" s="27">
        <v>595</v>
      </c>
      <c r="O312" s="27">
        <v>429</v>
      </c>
      <c r="P312" s="27">
        <v>616</v>
      </c>
      <c r="Q312" s="27">
        <v>640</v>
      </c>
      <c r="R312" s="27">
        <v>686</v>
      </c>
      <c r="S312" s="27">
        <v>560</v>
      </c>
      <c r="T312" s="27">
        <v>680</v>
      </c>
      <c r="U312" s="27">
        <v>571</v>
      </c>
      <c r="V312" s="27">
        <v>772</v>
      </c>
      <c r="W312" s="27">
        <v>952</v>
      </c>
      <c r="X312" s="27">
        <v>679</v>
      </c>
      <c r="Y312" s="27"/>
      <c r="Z312" s="19" t="s">
        <v>53</v>
      </c>
      <c r="AA312" s="27" t="b">
        <f t="shared" si="175"/>
        <v>1</v>
      </c>
      <c r="AB312"/>
      <c r="AC312" s="19" t="s">
        <v>53</v>
      </c>
      <c r="AD312" s="27">
        <v>74000</v>
      </c>
      <c r="AE312" s="27">
        <v>89000</v>
      </c>
      <c r="AF312" s="32">
        <v>83.1</v>
      </c>
      <c r="AG312" s="32">
        <v>4.5999999999999996</v>
      </c>
      <c r="AH312" s="27">
        <v>69900</v>
      </c>
      <c r="AI312" s="27">
        <v>90000</v>
      </c>
      <c r="AJ312" s="32">
        <v>77.7</v>
      </c>
      <c r="AK312" s="32">
        <v>5.3</v>
      </c>
      <c r="AL312" s="27">
        <v>71200</v>
      </c>
      <c r="AM312" s="27">
        <v>89300</v>
      </c>
      <c r="AN312" s="32">
        <v>79.7</v>
      </c>
      <c r="AO312" s="32">
        <v>5.0999999999999996</v>
      </c>
      <c r="AP312"/>
      <c r="AQ312"/>
      <c r="AR312"/>
      <c r="AS312"/>
      <c r="AT312" s="30">
        <f t="shared" si="158"/>
        <v>4.7925608011444923E-3</v>
      </c>
      <c r="AU312" s="30">
        <f t="shared" si="159"/>
        <v>6.5522174535050069E-3</v>
      </c>
      <c r="AV312" s="30">
        <f t="shared" si="160"/>
        <v>7.195994277539342E-3</v>
      </c>
      <c r="AW312" s="30">
        <f t="shared" si="169"/>
        <v>7.7949438202247192E-3</v>
      </c>
      <c r="AX312" s="30">
        <f t="shared" si="170"/>
        <v>6.053370786516854E-3</v>
      </c>
      <c r="AY312" s="30">
        <f t="shared" si="171"/>
        <v>7.1207865168539325E-3</v>
      </c>
      <c r="AZ312" s="30">
        <f t="shared" si="172"/>
        <v>7.2893258426966296E-3</v>
      </c>
      <c r="BA312" s="30">
        <f t="shared" si="173"/>
        <v>7.4297752808988766E-3</v>
      </c>
      <c r="BB312" s="30">
        <f t="shared" si="174"/>
        <v>6.544943820224719E-3</v>
      </c>
      <c r="BC312" s="30">
        <f t="shared" si="176"/>
        <v>5.9269662921348316E-3</v>
      </c>
      <c r="BD312" s="30">
        <f t="shared" si="177"/>
        <v>6.9382022471910117E-3</v>
      </c>
      <c r="BE312" s="30">
        <f t="shared" si="178"/>
        <v>7.5140449438202243E-3</v>
      </c>
      <c r="BF312" s="30">
        <f t="shared" si="179"/>
        <v>8.3567415730337082E-3</v>
      </c>
      <c r="BG312" s="30">
        <f t="shared" si="180"/>
        <v>6.0252808988764048E-3</v>
      </c>
      <c r="BH312" s="30">
        <f t="shared" si="181"/>
        <v>8.6516853932584268E-3</v>
      </c>
      <c r="BI312" s="30">
        <f t="shared" si="161"/>
        <v>7.166853303471445E-3</v>
      </c>
      <c r="BJ312" s="30">
        <f t="shared" si="162"/>
        <v>7.6819708846584548E-3</v>
      </c>
      <c r="BK312" s="30">
        <f t="shared" si="163"/>
        <v>6.2709966405375137E-3</v>
      </c>
      <c r="BL312" s="30">
        <f t="shared" si="164"/>
        <v>7.6147816349384102E-3</v>
      </c>
      <c r="BM312" s="30">
        <f t="shared" si="165"/>
        <v>6.3941769316909298E-3</v>
      </c>
      <c r="BN312" s="30">
        <f t="shared" si="166"/>
        <v>8.6450167973124298E-3</v>
      </c>
      <c r="BO312" s="30">
        <f t="shared" si="167"/>
        <v>1.0660694288913773E-2</v>
      </c>
      <c r="BP312" s="30">
        <f t="shared" si="168"/>
        <v>7.6035834266517353E-3</v>
      </c>
    </row>
    <row r="313" spans="1:68" ht="15" x14ac:dyDescent="0.25">
      <c r="A313" s="19" t="s">
        <v>83</v>
      </c>
      <c r="B313" s="27">
        <v>257</v>
      </c>
      <c r="C313" s="27">
        <v>456</v>
      </c>
      <c r="D313" s="27">
        <v>637</v>
      </c>
      <c r="E313" s="27">
        <v>424</v>
      </c>
      <c r="F313" s="27">
        <v>320</v>
      </c>
      <c r="G313" s="27">
        <v>749</v>
      </c>
      <c r="H313" s="27">
        <v>503</v>
      </c>
      <c r="I313" s="27">
        <v>415</v>
      </c>
      <c r="J313" s="27">
        <v>421</v>
      </c>
      <c r="K313" s="27">
        <v>506</v>
      </c>
      <c r="L313" s="27">
        <v>430</v>
      </c>
      <c r="M313" s="27">
        <v>471</v>
      </c>
      <c r="N313" s="27">
        <v>404</v>
      </c>
      <c r="O313" s="27">
        <v>378</v>
      </c>
      <c r="P313" s="27">
        <v>440</v>
      </c>
      <c r="Q313" s="27">
        <v>546</v>
      </c>
      <c r="R313" s="27">
        <v>444</v>
      </c>
      <c r="S313" s="27">
        <v>409</v>
      </c>
      <c r="T313" s="27">
        <v>469</v>
      </c>
      <c r="U313" s="27">
        <v>567</v>
      </c>
      <c r="V313" s="27">
        <v>581</v>
      </c>
      <c r="W313" s="27">
        <v>555</v>
      </c>
      <c r="X313" s="27">
        <v>558</v>
      </c>
      <c r="Y313" s="27"/>
      <c r="Z313" s="19" t="s">
        <v>83</v>
      </c>
      <c r="AA313" s="27" t="b">
        <f t="shared" si="175"/>
        <v>1</v>
      </c>
      <c r="AB313"/>
      <c r="AC313" s="19" t="s">
        <v>83</v>
      </c>
      <c r="AD313" s="27">
        <v>48000</v>
      </c>
      <c r="AE313" s="27">
        <v>62000</v>
      </c>
      <c r="AF313" s="32">
        <v>77.5</v>
      </c>
      <c r="AG313" s="32">
        <v>6.1</v>
      </c>
      <c r="AH313" s="27">
        <v>52100</v>
      </c>
      <c r="AI313" s="27">
        <v>63000</v>
      </c>
      <c r="AJ313" s="32">
        <v>82.7</v>
      </c>
      <c r="AK313" s="32">
        <v>6.2</v>
      </c>
      <c r="AL313" s="27">
        <v>51000</v>
      </c>
      <c r="AM313" s="27">
        <v>65300</v>
      </c>
      <c r="AN313" s="32">
        <v>78</v>
      </c>
      <c r="AO313" s="32">
        <v>6.9</v>
      </c>
      <c r="AP313"/>
      <c r="AQ313"/>
      <c r="AR313"/>
      <c r="AS313"/>
      <c r="AT313" s="30">
        <f t="shared" si="158"/>
        <v>4.9328214971209212E-3</v>
      </c>
      <c r="AU313" s="30">
        <f t="shared" si="159"/>
        <v>8.752399232245682E-3</v>
      </c>
      <c r="AV313" s="30">
        <f t="shared" si="160"/>
        <v>1.2226487523992323E-2</v>
      </c>
      <c r="AW313" s="30">
        <f t="shared" si="169"/>
        <v>8.3137254901960791E-3</v>
      </c>
      <c r="AX313" s="30">
        <f t="shared" si="170"/>
        <v>6.2745098039215684E-3</v>
      </c>
      <c r="AY313" s="30">
        <f t="shared" si="171"/>
        <v>1.4686274509803922E-2</v>
      </c>
      <c r="AZ313" s="30">
        <f t="shared" si="172"/>
        <v>9.8627450980392165E-3</v>
      </c>
      <c r="BA313" s="30">
        <f t="shared" si="173"/>
        <v>8.1372549019607839E-3</v>
      </c>
      <c r="BB313" s="30">
        <f t="shared" si="174"/>
        <v>8.2549019607843135E-3</v>
      </c>
      <c r="BC313" s="30">
        <f t="shared" si="176"/>
        <v>9.9215686274509805E-3</v>
      </c>
      <c r="BD313" s="30">
        <f t="shared" si="177"/>
        <v>8.431372549019607E-3</v>
      </c>
      <c r="BE313" s="30">
        <f t="shared" si="178"/>
        <v>9.2352941176470586E-3</v>
      </c>
      <c r="BF313" s="30">
        <f t="shared" si="179"/>
        <v>7.9215686274509804E-3</v>
      </c>
      <c r="BG313" s="30">
        <f t="shared" si="180"/>
        <v>7.4117647058823529E-3</v>
      </c>
      <c r="BH313" s="30">
        <f t="shared" si="181"/>
        <v>8.6274509803921564E-3</v>
      </c>
      <c r="BI313" s="30">
        <f t="shared" si="161"/>
        <v>8.3614088820826958E-3</v>
      </c>
      <c r="BJ313" s="30">
        <f t="shared" si="162"/>
        <v>6.7993874425727411E-3</v>
      </c>
      <c r="BK313" s="30">
        <f t="shared" si="163"/>
        <v>6.2633996937212864E-3</v>
      </c>
      <c r="BL313" s="30">
        <f t="shared" si="164"/>
        <v>7.1822358346094947E-3</v>
      </c>
      <c r="BM313" s="30">
        <f t="shared" si="165"/>
        <v>8.683001531393569E-3</v>
      </c>
      <c r="BN313" s="30">
        <f t="shared" si="166"/>
        <v>8.8973966309341505E-3</v>
      </c>
      <c r="BO313" s="30">
        <f t="shared" si="167"/>
        <v>8.4992343032159259E-3</v>
      </c>
      <c r="BP313" s="30">
        <f t="shared" si="168"/>
        <v>8.5451761102603371E-3</v>
      </c>
    </row>
    <row r="314" spans="1:68" ht="15" x14ac:dyDescent="0.25">
      <c r="A314" s="19" t="s">
        <v>112</v>
      </c>
      <c r="B314" s="27">
        <v>352</v>
      </c>
      <c r="C314" s="27">
        <v>517</v>
      </c>
      <c r="D314" s="27">
        <v>426</v>
      </c>
      <c r="E314" s="27">
        <v>556</v>
      </c>
      <c r="F314" s="27">
        <v>437</v>
      </c>
      <c r="G314" s="27">
        <v>451</v>
      </c>
      <c r="H314" s="27">
        <v>486</v>
      </c>
      <c r="I314" s="27">
        <v>489</v>
      </c>
      <c r="J314" s="27">
        <v>722</v>
      </c>
      <c r="K314" s="27">
        <v>564</v>
      </c>
      <c r="L314" s="27">
        <v>1094</v>
      </c>
      <c r="M314" s="27">
        <v>587</v>
      </c>
      <c r="N314" s="27">
        <v>411</v>
      </c>
      <c r="O314" s="27">
        <v>523</v>
      </c>
      <c r="P314" s="27">
        <v>410</v>
      </c>
      <c r="Q314" s="27">
        <v>519</v>
      </c>
      <c r="R314" s="27">
        <v>461</v>
      </c>
      <c r="S314" s="27">
        <v>563</v>
      </c>
      <c r="T314" s="27">
        <v>618</v>
      </c>
      <c r="U314" s="27">
        <v>687</v>
      </c>
      <c r="V314" s="27">
        <v>687</v>
      </c>
      <c r="W314" s="27">
        <v>1642</v>
      </c>
      <c r="X314" s="27">
        <v>618</v>
      </c>
      <c r="Y314" s="27"/>
      <c r="Z314" s="19" t="s">
        <v>112</v>
      </c>
      <c r="AA314" s="27" t="b">
        <f t="shared" si="175"/>
        <v>1</v>
      </c>
      <c r="AB314"/>
      <c r="AC314" s="19" t="s">
        <v>112</v>
      </c>
      <c r="AD314" s="27">
        <v>62900</v>
      </c>
      <c r="AE314" s="27">
        <v>80300</v>
      </c>
      <c r="AF314" s="32">
        <v>78.3</v>
      </c>
      <c r="AG314" s="32">
        <v>5.5</v>
      </c>
      <c r="AH314" s="27">
        <v>66300</v>
      </c>
      <c r="AI314" s="27">
        <v>78800</v>
      </c>
      <c r="AJ314" s="32">
        <v>84.1</v>
      </c>
      <c r="AK314" s="32">
        <v>4.7</v>
      </c>
      <c r="AL314" s="27">
        <v>63700</v>
      </c>
      <c r="AM314" s="27">
        <v>78800</v>
      </c>
      <c r="AN314" s="32">
        <v>80.900000000000006</v>
      </c>
      <c r="AO314" s="32">
        <v>5.2</v>
      </c>
      <c r="AP314"/>
      <c r="AQ314"/>
      <c r="AR314"/>
      <c r="AS314"/>
      <c r="AT314" s="30">
        <f t="shared" si="158"/>
        <v>5.3092006033182504E-3</v>
      </c>
      <c r="AU314" s="30">
        <f t="shared" si="159"/>
        <v>7.7978883861236801E-3</v>
      </c>
      <c r="AV314" s="30">
        <f t="shared" si="160"/>
        <v>6.4253393665158372E-3</v>
      </c>
      <c r="AW314" s="30">
        <f t="shared" si="169"/>
        <v>8.7284144427001564E-3</v>
      </c>
      <c r="AX314" s="30">
        <f t="shared" si="170"/>
        <v>6.8602825745682884E-3</v>
      </c>
      <c r="AY314" s="30">
        <f t="shared" si="171"/>
        <v>7.0800627943485087E-3</v>
      </c>
      <c r="AZ314" s="30">
        <f t="shared" si="172"/>
        <v>7.6295133437990579E-3</v>
      </c>
      <c r="BA314" s="30">
        <f t="shared" si="173"/>
        <v>7.6766091051805336E-3</v>
      </c>
      <c r="BB314" s="30">
        <f t="shared" si="174"/>
        <v>1.1334379905808477E-2</v>
      </c>
      <c r="BC314" s="30">
        <f t="shared" si="176"/>
        <v>8.854003139717426E-3</v>
      </c>
      <c r="BD314" s="30">
        <f t="shared" si="177"/>
        <v>1.7174254317111459E-2</v>
      </c>
      <c r="BE314" s="30">
        <f t="shared" si="178"/>
        <v>9.2150706436420725E-3</v>
      </c>
      <c r="BF314" s="30">
        <f t="shared" si="179"/>
        <v>6.4521193092621663E-3</v>
      </c>
      <c r="BG314" s="30">
        <f t="shared" si="180"/>
        <v>8.2103610675039254E-3</v>
      </c>
      <c r="BH314" s="30">
        <f t="shared" si="181"/>
        <v>6.436420722135008E-3</v>
      </c>
      <c r="BI314" s="30">
        <f t="shared" si="161"/>
        <v>6.5862944162436545E-3</v>
      </c>
      <c r="BJ314" s="30">
        <f t="shared" si="162"/>
        <v>5.8502538071065991E-3</v>
      </c>
      <c r="BK314" s="30">
        <f t="shared" si="163"/>
        <v>7.1446700507614216E-3</v>
      </c>
      <c r="BL314" s="30">
        <f t="shared" si="164"/>
        <v>7.8426395939086291E-3</v>
      </c>
      <c r="BM314" s="30">
        <f t="shared" si="165"/>
        <v>8.7182741116751273E-3</v>
      </c>
      <c r="BN314" s="30">
        <f t="shared" si="166"/>
        <v>8.7182741116751273E-3</v>
      </c>
      <c r="BO314" s="30">
        <f t="shared" si="167"/>
        <v>2.0837563451776651E-2</v>
      </c>
      <c r="BP314" s="30">
        <f t="shared" si="168"/>
        <v>7.8426395939086291E-3</v>
      </c>
    </row>
    <row r="315" spans="1:68" ht="15" x14ac:dyDescent="0.25">
      <c r="A315" s="19" t="s">
        <v>156</v>
      </c>
      <c r="B315" s="27">
        <v>411</v>
      </c>
      <c r="C315" s="27">
        <v>981</v>
      </c>
      <c r="D315" s="27">
        <v>735</v>
      </c>
      <c r="E315" s="27">
        <v>721</v>
      </c>
      <c r="F315" s="27">
        <v>728</v>
      </c>
      <c r="G315" s="27">
        <v>723</v>
      </c>
      <c r="H315" s="27">
        <v>594</v>
      </c>
      <c r="I315" s="27">
        <v>641</v>
      </c>
      <c r="J315" s="27">
        <v>652</v>
      </c>
      <c r="K315" s="27">
        <v>827</v>
      </c>
      <c r="L315" s="27">
        <v>712</v>
      </c>
      <c r="M315" s="27">
        <v>707</v>
      </c>
      <c r="N315" s="27">
        <v>607</v>
      </c>
      <c r="O315" s="27">
        <v>776</v>
      </c>
      <c r="P315" s="27">
        <v>836</v>
      </c>
      <c r="Q315" s="27">
        <v>844</v>
      </c>
      <c r="R315" s="27">
        <v>836</v>
      </c>
      <c r="S315" s="27">
        <v>1032</v>
      </c>
      <c r="T315" s="27">
        <v>751</v>
      </c>
      <c r="U315" s="27">
        <v>887</v>
      </c>
      <c r="V315" s="27">
        <v>1065</v>
      </c>
      <c r="W315" s="27">
        <v>1024</v>
      </c>
      <c r="X315" s="27">
        <v>1039</v>
      </c>
      <c r="Y315" s="27"/>
      <c r="Z315" s="19" t="s">
        <v>156</v>
      </c>
      <c r="AA315" s="27" t="b">
        <f t="shared" si="175"/>
        <v>1</v>
      </c>
      <c r="AB315"/>
      <c r="AC315" s="19" t="s">
        <v>156</v>
      </c>
      <c r="AD315" s="27">
        <v>69100</v>
      </c>
      <c r="AE315" s="27">
        <v>87200</v>
      </c>
      <c r="AF315" s="32">
        <v>79.3</v>
      </c>
      <c r="AG315" s="32">
        <v>5.0999999999999996</v>
      </c>
      <c r="AH315" s="27">
        <v>70000</v>
      </c>
      <c r="AI315" s="27">
        <v>88900</v>
      </c>
      <c r="AJ315" s="32">
        <v>78.7</v>
      </c>
      <c r="AK315" s="32">
        <v>5</v>
      </c>
      <c r="AL315" s="27">
        <v>72900</v>
      </c>
      <c r="AM315" s="27">
        <v>88400</v>
      </c>
      <c r="AN315" s="32">
        <v>82.5</v>
      </c>
      <c r="AO315" s="32">
        <v>5</v>
      </c>
      <c r="AP315"/>
      <c r="AQ315"/>
      <c r="AR315"/>
      <c r="AS315"/>
      <c r="AT315" s="30">
        <f t="shared" si="158"/>
        <v>5.8714285714285717E-3</v>
      </c>
      <c r="AU315" s="30">
        <f t="shared" si="159"/>
        <v>1.4014285714285713E-2</v>
      </c>
      <c r="AV315" s="30">
        <f t="shared" si="160"/>
        <v>1.0500000000000001E-2</v>
      </c>
      <c r="AW315" s="30">
        <f t="shared" ref="AW315:AW346" si="182">E315/$AL315</f>
        <v>9.8902606310013724E-3</v>
      </c>
      <c r="AX315" s="30">
        <f t="shared" ref="AX315:AX346" si="183">F315/$AL315</f>
        <v>9.9862825788751709E-3</v>
      </c>
      <c r="AY315" s="30">
        <f t="shared" ref="AY315:AY346" si="184">G315/$AL315</f>
        <v>9.9176954732510293E-3</v>
      </c>
      <c r="AZ315" s="30">
        <f t="shared" ref="AZ315:AZ346" si="185">H315/$AL315</f>
        <v>8.1481481481481474E-3</v>
      </c>
      <c r="BA315" s="30">
        <f t="shared" ref="BA315:BA346" si="186">I315/$AL315</f>
        <v>8.7928669410150886E-3</v>
      </c>
      <c r="BB315" s="30">
        <f t="shared" ref="BB315:BB346" si="187">J315/$AL315</f>
        <v>8.9437585733882028E-3</v>
      </c>
      <c r="BC315" s="30">
        <f t="shared" si="176"/>
        <v>1.1344307270233197E-2</v>
      </c>
      <c r="BD315" s="30">
        <f t="shared" si="177"/>
        <v>9.7668038408779152E-3</v>
      </c>
      <c r="BE315" s="30">
        <f t="shared" si="178"/>
        <v>9.6982167352537719E-3</v>
      </c>
      <c r="BF315" s="30">
        <f t="shared" si="179"/>
        <v>8.3264746227709185E-3</v>
      </c>
      <c r="BG315" s="30">
        <f t="shared" si="180"/>
        <v>1.0644718792866941E-2</v>
      </c>
      <c r="BH315" s="30">
        <f t="shared" si="181"/>
        <v>1.1467764060356654E-2</v>
      </c>
      <c r="BI315" s="30">
        <f t="shared" si="161"/>
        <v>9.5475113122171947E-3</v>
      </c>
      <c r="BJ315" s="30">
        <f t="shared" si="162"/>
        <v>9.4570135746606335E-3</v>
      </c>
      <c r="BK315" s="30">
        <f t="shared" si="163"/>
        <v>1.167420814479638E-2</v>
      </c>
      <c r="BL315" s="30">
        <f t="shared" si="164"/>
        <v>8.4954751131221719E-3</v>
      </c>
      <c r="BM315" s="30">
        <f t="shared" si="165"/>
        <v>1.0033936651583711E-2</v>
      </c>
      <c r="BN315" s="30">
        <f t="shared" si="166"/>
        <v>1.2047511312217195E-2</v>
      </c>
      <c r="BO315" s="30">
        <f t="shared" si="167"/>
        <v>1.1583710407239819E-2</v>
      </c>
      <c r="BP315" s="30">
        <f t="shared" si="168"/>
        <v>1.175339366515837E-2</v>
      </c>
    </row>
    <row r="316" spans="1:68" ht="15" x14ac:dyDescent="0.25">
      <c r="A316" s="19" t="s">
        <v>160</v>
      </c>
      <c r="B316" s="27">
        <v>273</v>
      </c>
      <c r="C316" s="27">
        <v>544</v>
      </c>
      <c r="D316" s="27">
        <v>507</v>
      </c>
      <c r="E316" s="27">
        <v>443</v>
      </c>
      <c r="F316" s="27">
        <v>425</v>
      </c>
      <c r="G316" s="27">
        <v>399</v>
      </c>
      <c r="H316" s="27">
        <v>500</v>
      </c>
      <c r="I316" s="27">
        <v>589</v>
      </c>
      <c r="J316" s="27">
        <v>692</v>
      </c>
      <c r="K316" s="27">
        <v>673</v>
      </c>
      <c r="L316" s="27">
        <v>560</v>
      </c>
      <c r="M316" s="27">
        <v>511</v>
      </c>
      <c r="N316" s="27">
        <v>554</v>
      </c>
      <c r="O316" s="27">
        <v>339</v>
      </c>
      <c r="P316" s="27">
        <v>672</v>
      </c>
      <c r="Q316" s="27">
        <v>731</v>
      </c>
      <c r="R316" s="27">
        <v>1105</v>
      </c>
      <c r="S316" s="27">
        <v>771</v>
      </c>
      <c r="T316" s="27">
        <v>889</v>
      </c>
      <c r="U316" s="27">
        <v>850</v>
      </c>
      <c r="V316" s="27">
        <v>682</v>
      </c>
      <c r="W316" s="27">
        <v>770</v>
      </c>
      <c r="X316" s="27">
        <v>738</v>
      </c>
      <c r="Y316" s="27"/>
      <c r="Z316" s="19" t="s">
        <v>160</v>
      </c>
      <c r="AA316" s="27" t="b">
        <f t="shared" si="175"/>
        <v>1</v>
      </c>
      <c r="AB316"/>
      <c r="AC316" s="19" t="s">
        <v>160</v>
      </c>
      <c r="AD316" s="27">
        <v>43500</v>
      </c>
      <c r="AE316" s="27">
        <v>51400</v>
      </c>
      <c r="AF316" s="32">
        <v>84.6</v>
      </c>
      <c r="AG316" s="32">
        <v>6.8</v>
      </c>
      <c r="AH316" s="27">
        <v>43700</v>
      </c>
      <c r="AI316" s="27">
        <v>52200</v>
      </c>
      <c r="AJ316" s="32">
        <v>83.7</v>
      </c>
      <c r="AK316" s="32">
        <v>6.3</v>
      </c>
      <c r="AL316" s="27">
        <v>40300</v>
      </c>
      <c r="AM316" s="27">
        <v>51100</v>
      </c>
      <c r="AN316" s="32">
        <v>78.8</v>
      </c>
      <c r="AO316" s="32">
        <v>7.3</v>
      </c>
      <c r="AP316"/>
      <c r="AQ316"/>
      <c r="AR316"/>
      <c r="AS316"/>
      <c r="AT316" s="30">
        <f t="shared" si="158"/>
        <v>6.2471395881006867E-3</v>
      </c>
      <c r="AU316" s="30">
        <f t="shared" si="159"/>
        <v>1.2448512585812357E-2</v>
      </c>
      <c r="AV316" s="30">
        <f t="shared" si="160"/>
        <v>1.1601830663615561E-2</v>
      </c>
      <c r="AW316" s="30">
        <f t="shared" si="182"/>
        <v>1.0992555831265509E-2</v>
      </c>
      <c r="AX316" s="30">
        <f t="shared" si="183"/>
        <v>1.054590570719603E-2</v>
      </c>
      <c r="AY316" s="30">
        <f t="shared" si="184"/>
        <v>9.9007444168734485E-3</v>
      </c>
      <c r="AZ316" s="30">
        <f t="shared" si="185"/>
        <v>1.2406947890818859E-2</v>
      </c>
      <c r="BA316" s="30">
        <f t="shared" si="186"/>
        <v>1.4615384615384615E-2</v>
      </c>
      <c r="BB316" s="30">
        <f t="shared" si="187"/>
        <v>1.7171215880893299E-2</v>
      </c>
      <c r="BC316" s="30">
        <f t="shared" si="176"/>
        <v>1.6699751861042184E-2</v>
      </c>
      <c r="BD316" s="30">
        <f t="shared" si="177"/>
        <v>1.3895781637717122E-2</v>
      </c>
      <c r="BE316" s="30">
        <f t="shared" si="178"/>
        <v>1.2679900744416873E-2</v>
      </c>
      <c r="BF316" s="30">
        <f t="shared" si="179"/>
        <v>1.3746898263027295E-2</v>
      </c>
      <c r="BG316" s="30">
        <f t="shared" si="180"/>
        <v>8.4119106699751863E-3</v>
      </c>
      <c r="BH316" s="30">
        <f t="shared" si="181"/>
        <v>1.6674937965260546E-2</v>
      </c>
      <c r="BI316" s="30">
        <f t="shared" si="161"/>
        <v>1.4305283757338551E-2</v>
      </c>
      <c r="BJ316" s="30">
        <f t="shared" si="162"/>
        <v>2.1624266144814091E-2</v>
      </c>
      <c r="BK316" s="30">
        <f t="shared" si="163"/>
        <v>1.5088062622309198E-2</v>
      </c>
      <c r="BL316" s="30">
        <f t="shared" si="164"/>
        <v>1.7397260273972603E-2</v>
      </c>
      <c r="BM316" s="30">
        <f t="shared" si="165"/>
        <v>1.6634050880626222E-2</v>
      </c>
      <c r="BN316" s="30">
        <f t="shared" si="166"/>
        <v>1.3346379647749511E-2</v>
      </c>
      <c r="BO316" s="30">
        <f t="shared" si="167"/>
        <v>1.5068493150684932E-2</v>
      </c>
      <c r="BP316" s="30">
        <f t="shared" si="168"/>
        <v>1.4442270058708415E-2</v>
      </c>
    </row>
    <row r="317" spans="1:68" ht="15" x14ac:dyDescent="0.25">
      <c r="A317" s="19" t="s">
        <v>174</v>
      </c>
      <c r="B317" s="27">
        <v>162</v>
      </c>
      <c r="C317" s="27">
        <v>302</v>
      </c>
      <c r="D317" s="27">
        <v>281</v>
      </c>
      <c r="E317" s="27">
        <v>323</v>
      </c>
      <c r="F317" s="27">
        <v>217</v>
      </c>
      <c r="G317" s="27">
        <v>244</v>
      </c>
      <c r="H317" s="27">
        <v>228</v>
      </c>
      <c r="I317" s="27">
        <v>233</v>
      </c>
      <c r="J317" s="27">
        <v>237</v>
      </c>
      <c r="K317" s="27">
        <v>465</v>
      </c>
      <c r="L317" s="27">
        <v>330</v>
      </c>
      <c r="M317" s="27">
        <v>200</v>
      </c>
      <c r="N317" s="27">
        <v>227</v>
      </c>
      <c r="O317" s="27">
        <v>214</v>
      </c>
      <c r="P317" s="27">
        <v>272</v>
      </c>
      <c r="Q317" s="27">
        <v>328</v>
      </c>
      <c r="R317" s="27">
        <v>276</v>
      </c>
      <c r="S317" s="27">
        <v>287</v>
      </c>
      <c r="T317" s="27">
        <v>244</v>
      </c>
      <c r="U317" s="27">
        <v>349</v>
      </c>
      <c r="V317" s="27">
        <v>362</v>
      </c>
      <c r="W317" s="27">
        <v>416</v>
      </c>
      <c r="X317" s="27">
        <v>306</v>
      </c>
      <c r="Y317" s="27"/>
      <c r="Z317" s="19" t="s">
        <v>174</v>
      </c>
      <c r="AA317" s="27" t="b">
        <f t="shared" si="175"/>
        <v>1</v>
      </c>
      <c r="AB317"/>
      <c r="AC317" s="19" t="s">
        <v>174</v>
      </c>
      <c r="AD317" s="27">
        <v>45900</v>
      </c>
      <c r="AE317" s="27">
        <v>55700</v>
      </c>
      <c r="AF317" s="32">
        <v>82.5</v>
      </c>
      <c r="AG317" s="32">
        <v>5.8</v>
      </c>
      <c r="AH317" s="27">
        <v>39600</v>
      </c>
      <c r="AI317" s="27">
        <v>55600</v>
      </c>
      <c r="AJ317" s="32">
        <v>71.3</v>
      </c>
      <c r="AK317" s="32">
        <v>7.1</v>
      </c>
      <c r="AL317" s="27">
        <v>43500</v>
      </c>
      <c r="AM317" s="27">
        <v>56100</v>
      </c>
      <c r="AN317" s="32">
        <v>77.599999999999994</v>
      </c>
      <c r="AO317" s="32">
        <v>6.6</v>
      </c>
      <c r="AP317"/>
      <c r="AQ317"/>
      <c r="AR317"/>
      <c r="AS317"/>
      <c r="AT317" s="30">
        <f t="shared" si="158"/>
        <v>4.0909090909090912E-3</v>
      </c>
      <c r="AU317" s="30">
        <f t="shared" si="159"/>
        <v>7.6262626262626259E-3</v>
      </c>
      <c r="AV317" s="30">
        <f t="shared" si="160"/>
        <v>7.0959595959595957E-3</v>
      </c>
      <c r="AW317" s="30">
        <f t="shared" si="182"/>
        <v>7.4252873563218393E-3</v>
      </c>
      <c r="AX317" s="30">
        <f t="shared" si="183"/>
        <v>4.988505747126437E-3</v>
      </c>
      <c r="AY317" s="30">
        <f t="shared" si="184"/>
        <v>5.6091954022988505E-3</v>
      </c>
      <c r="AZ317" s="30">
        <f t="shared" si="185"/>
        <v>5.241379310344828E-3</v>
      </c>
      <c r="BA317" s="30">
        <f t="shared" si="186"/>
        <v>5.3563218390804595E-3</v>
      </c>
      <c r="BB317" s="30">
        <f t="shared" si="187"/>
        <v>5.4482758620689655E-3</v>
      </c>
      <c r="BC317" s="30">
        <f t="shared" si="176"/>
        <v>1.0689655172413793E-2</v>
      </c>
      <c r="BD317" s="30">
        <f t="shared" si="177"/>
        <v>7.5862068965517242E-3</v>
      </c>
      <c r="BE317" s="30">
        <f t="shared" si="178"/>
        <v>4.5977011494252873E-3</v>
      </c>
      <c r="BF317" s="30">
        <f t="shared" si="179"/>
        <v>5.2183908045977008E-3</v>
      </c>
      <c r="BG317" s="30">
        <f t="shared" si="180"/>
        <v>4.9195402298850572E-3</v>
      </c>
      <c r="BH317" s="30">
        <f t="shared" si="181"/>
        <v>6.2528735632183911E-3</v>
      </c>
      <c r="BI317" s="30">
        <f t="shared" si="161"/>
        <v>5.8467023172905528E-3</v>
      </c>
      <c r="BJ317" s="30">
        <f t="shared" si="162"/>
        <v>4.9197860962566847E-3</v>
      </c>
      <c r="BK317" s="30">
        <f t="shared" si="163"/>
        <v>5.1158645276292332E-3</v>
      </c>
      <c r="BL317" s="30">
        <f t="shared" si="164"/>
        <v>4.3493761140819967E-3</v>
      </c>
      <c r="BM317" s="30">
        <f t="shared" si="165"/>
        <v>6.2210338680926914E-3</v>
      </c>
      <c r="BN317" s="30">
        <f t="shared" si="166"/>
        <v>6.4527629233511585E-3</v>
      </c>
      <c r="BO317" s="30">
        <f t="shared" si="167"/>
        <v>7.4153297682709451E-3</v>
      </c>
      <c r="BP317" s="30">
        <f t="shared" si="168"/>
        <v>5.454545454545455E-3</v>
      </c>
    </row>
    <row r="318" spans="1:68" ht="15" x14ac:dyDescent="0.25">
      <c r="A318" s="19" t="s">
        <v>181</v>
      </c>
      <c r="B318" s="27">
        <v>313</v>
      </c>
      <c r="C318" s="27">
        <v>447</v>
      </c>
      <c r="D318" s="27">
        <v>527</v>
      </c>
      <c r="E318" s="27">
        <v>559</v>
      </c>
      <c r="F318" s="27">
        <v>466</v>
      </c>
      <c r="G318" s="27">
        <v>668</v>
      </c>
      <c r="H318" s="27">
        <v>567</v>
      </c>
      <c r="I318" s="27">
        <v>671</v>
      </c>
      <c r="J318" s="27">
        <v>622</v>
      </c>
      <c r="K318" s="27">
        <v>1156</v>
      </c>
      <c r="L318" s="27">
        <v>853</v>
      </c>
      <c r="M318" s="27">
        <v>795</v>
      </c>
      <c r="N318" s="27">
        <v>666</v>
      </c>
      <c r="O318" s="27">
        <v>859</v>
      </c>
      <c r="P318" s="27">
        <v>867</v>
      </c>
      <c r="Q318" s="27">
        <v>860</v>
      </c>
      <c r="R318" s="27">
        <v>824</v>
      </c>
      <c r="S318" s="27">
        <v>784</v>
      </c>
      <c r="T318" s="27">
        <v>827</v>
      </c>
      <c r="U318" s="27">
        <v>1091</v>
      </c>
      <c r="V318" s="27">
        <v>779</v>
      </c>
      <c r="W318" s="27">
        <v>1205</v>
      </c>
      <c r="X318" s="27">
        <v>1029</v>
      </c>
      <c r="Y318" s="27"/>
      <c r="Z318" s="19" t="s">
        <v>181</v>
      </c>
      <c r="AA318" s="27" t="b">
        <f t="shared" si="175"/>
        <v>1</v>
      </c>
      <c r="AB318"/>
      <c r="AC318" s="19" t="s">
        <v>181</v>
      </c>
      <c r="AD318" s="27">
        <v>46500</v>
      </c>
      <c r="AE318" s="27">
        <v>55900</v>
      </c>
      <c r="AF318" s="32">
        <v>83.2</v>
      </c>
      <c r="AG318" s="32">
        <v>6.1</v>
      </c>
      <c r="AH318" s="27">
        <v>46700</v>
      </c>
      <c r="AI318" s="27">
        <v>57000</v>
      </c>
      <c r="AJ318" s="32">
        <v>81.8</v>
      </c>
      <c r="AK318" s="32">
        <v>6.4</v>
      </c>
      <c r="AL318" s="27">
        <v>48300</v>
      </c>
      <c r="AM318" s="27">
        <v>57400</v>
      </c>
      <c r="AN318" s="32">
        <v>84.3</v>
      </c>
      <c r="AO318" s="32">
        <v>6.5</v>
      </c>
      <c r="AP318"/>
      <c r="AQ318"/>
      <c r="AR318"/>
      <c r="AS318"/>
      <c r="AT318" s="30">
        <f t="shared" si="158"/>
        <v>6.7023554603854391E-3</v>
      </c>
      <c r="AU318" s="30">
        <f t="shared" si="159"/>
        <v>9.5717344753747328E-3</v>
      </c>
      <c r="AV318" s="30">
        <f t="shared" si="160"/>
        <v>1.1284796573875802E-2</v>
      </c>
      <c r="AW318" s="30">
        <f t="shared" si="182"/>
        <v>1.1573498964803313E-2</v>
      </c>
      <c r="AX318" s="30">
        <f t="shared" si="183"/>
        <v>9.6480331262939964E-3</v>
      </c>
      <c r="AY318" s="30">
        <f t="shared" si="184"/>
        <v>1.3830227743271221E-2</v>
      </c>
      <c r="AZ318" s="30">
        <f t="shared" si="185"/>
        <v>1.1739130434782608E-2</v>
      </c>
      <c r="BA318" s="30">
        <f t="shared" si="186"/>
        <v>1.3892339544513457E-2</v>
      </c>
      <c r="BB318" s="30">
        <f t="shared" si="187"/>
        <v>1.2877846790890268E-2</v>
      </c>
      <c r="BC318" s="30">
        <f t="shared" si="176"/>
        <v>2.393374741200828E-2</v>
      </c>
      <c r="BD318" s="30">
        <f t="shared" si="177"/>
        <v>1.7660455486542444E-2</v>
      </c>
      <c r="BE318" s="30">
        <f t="shared" si="178"/>
        <v>1.6459627329192546E-2</v>
      </c>
      <c r="BF318" s="30">
        <f t="shared" si="179"/>
        <v>1.3788819875776398E-2</v>
      </c>
      <c r="BG318" s="30">
        <f t="shared" si="180"/>
        <v>1.7784679089026915E-2</v>
      </c>
      <c r="BH318" s="30">
        <f t="shared" si="181"/>
        <v>1.795031055900621E-2</v>
      </c>
      <c r="BI318" s="30">
        <f t="shared" si="161"/>
        <v>1.4982578397212544E-2</v>
      </c>
      <c r="BJ318" s="30">
        <f t="shared" si="162"/>
        <v>1.4355400696864112E-2</v>
      </c>
      <c r="BK318" s="30">
        <f t="shared" si="163"/>
        <v>1.3658536585365854E-2</v>
      </c>
      <c r="BL318" s="30">
        <f t="shared" si="164"/>
        <v>1.440766550522648E-2</v>
      </c>
      <c r="BM318" s="30">
        <f t="shared" si="165"/>
        <v>1.9006968641114983E-2</v>
      </c>
      <c r="BN318" s="30">
        <f t="shared" si="166"/>
        <v>1.3571428571428571E-2</v>
      </c>
      <c r="BO318" s="30">
        <f t="shared" si="167"/>
        <v>2.0993031358885018E-2</v>
      </c>
      <c r="BP318" s="30">
        <f t="shared" si="168"/>
        <v>1.7926829268292682E-2</v>
      </c>
    </row>
    <row r="319" spans="1:68" ht="15" x14ac:dyDescent="0.25">
      <c r="A319" s="19" t="s">
        <v>186</v>
      </c>
      <c r="B319" s="27">
        <v>505</v>
      </c>
      <c r="C319" s="27">
        <v>588</v>
      </c>
      <c r="D319" s="27">
        <v>510</v>
      </c>
      <c r="E319" s="27">
        <v>537</v>
      </c>
      <c r="F319" s="27">
        <v>560</v>
      </c>
      <c r="G319" s="27">
        <v>698</v>
      </c>
      <c r="H319" s="27">
        <v>652</v>
      </c>
      <c r="I319" s="27">
        <v>815</v>
      </c>
      <c r="J319" s="27">
        <v>1002</v>
      </c>
      <c r="K319" s="27">
        <v>932</v>
      </c>
      <c r="L319" s="27">
        <v>1002</v>
      </c>
      <c r="M319" s="27">
        <v>983</v>
      </c>
      <c r="N319" s="27">
        <v>479</v>
      </c>
      <c r="O319" s="27">
        <v>632</v>
      </c>
      <c r="P319" s="27">
        <v>780</v>
      </c>
      <c r="Q319" s="27">
        <v>633</v>
      </c>
      <c r="R319" s="27">
        <v>863</v>
      </c>
      <c r="S319" s="27">
        <v>598</v>
      </c>
      <c r="T319" s="27">
        <v>929</v>
      </c>
      <c r="U319" s="27">
        <v>984</v>
      </c>
      <c r="V319" s="27">
        <v>1718</v>
      </c>
      <c r="W319" s="27">
        <v>1839</v>
      </c>
      <c r="X319" s="27">
        <v>2129</v>
      </c>
      <c r="Y319" s="27"/>
      <c r="Z319" s="19" t="s">
        <v>186</v>
      </c>
      <c r="AA319" s="27" t="b">
        <f t="shared" si="175"/>
        <v>1</v>
      </c>
      <c r="AB319"/>
      <c r="AC319" s="19" t="s">
        <v>186</v>
      </c>
      <c r="AD319" s="27">
        <v>59300</v>
      </c>
      <c r="AE319" s="27">
        <v>74600</v>
      </c>
      <c r="AF319" s="32">
        <v>79.599999999999994</v>
      </c>
      <c r="AG319" s="32">
        <v>5.9</v>
      </c>
      <c r="AH319" s="27">
        <v>55500</v>
      </c>
      <c r="AI319" s="27">
        <v>75800</v>
      </c>
      <c r="AJ319" s="32">
        <v>73.2</v>
      </c>
      <c r="AK319" s="32">
        <v>6.9</v>
      </c>
      <c r="AL319" s="27">
        <v>58800</v>
      </c>
      <c r="AM319" s="27">
        <v>74700</v>
      </c>
      <c r="AN319" s="32">
        <v>78.8</v>
      </c>
      <c r="AO319" s="32">
        <v>6.3</v>
      </c>
      <c r="AP319"/>
      <c r="AQ319"/>
      <c r="AR319"/>
      <c r="AS319"/>
      <c r="AT319" s="30">
        <f t="shared" si="158"/>
        <v>9.0990990990990998E-3</v>
      </c>
      <c r="AU319" s="30">
        <f t="shared" si="159"/>
        <v>1.0594594594594595E-2</v>
      </c>
      <c r="AV319" s="30">
        <f t="shared" si="160"/>
        <v>9.189189189189189E-3</v>
      </c>
      <c r="AW319" s="30">
        <f t="shared" si="182"/>
        <v>9.13265306122449E-3</v>
      </c>
      <c r="AX319" s="30">
        <f t="shared" si="183"/>
        <v>9.5238095238095247E-3</v>
      </c>
      <c r="AY319" s="30">
        <f t="shared" si="184"/>
        <v>1.1870748299319727E-2</v>
      </c>
      <c r="AZ319" s="30">
        <f t="shared" si="185"/>
        <v>1.108843537414966E-2</v>
      </c>
      <c r="BA319" s="30">
        <f t="shared" si="186"/>
        <v>1.3860544217687076E-2</v>
      </c>
      <c r="BB319" s="30">
        <f t="shared" si="187"/>
        <v>1.7040816326530612E-2</v>
      </c>
      <c r="BC319" s="30">
        <f t="shared" si="176"/>
        <v>1.5850340136054422E-2</v>
      </c>
      <c r="BD319" s="30">
        <f t="shared" si="177"/>
        <v>1.7040816326530612E-2</v>
      </c>
      <c r="BE319" s="30">
        <f t="shared" si="178"/>
        <v>1.6717687074829932E-2</v>
      </c>
      <c r="BF319" s="30">
        <f t="shared" si="179"/>
        <v>8.1462585034013605E-3</v>
      </c>
      <c r="BG319" s="30">
        <f t="shared" si="180"/>
        <v>1.0748299319727891E-2</v>
      </c>
      <c r="BH319" s="30">
        <f t="shared" si="181"/>
        <v>1.3265306122448979E-2</v>
      </c>
      <c r="BI319" s="30">
        <f t="shared" si="161"/>
        <v>8.4738955823293171E-3</v>
      </c>
      <c r="BJ319" s="30">
        <f t="shared" si="162"/>
        <v>1.1552878179384203E-2</v>
      </c>
      <c r="BK319" s="30">
        <f t="shared" si="163"/>
        <v>8.0053547523427047E-3</v>
      </c>
      <c r="BL319" s="30">
        <f t="shared" si="164"/>
        <v>1.2436412315930389E-2</v>
      </c>
      <c r="BM319" s="30">
        <f t="shared" si="165"/>
        <v>1.3172690763052209E-2</v>
      </c>
      <c r="BN319" s="30">
        <f t="shared" si="166"/>
        <v>2.2998661311914324E-2</v>
      </c>
      <c r="BO319" s="30">
        <f t="shared" si="167"/>
        <v>2.4618473895582329E-2</v>
      </c>
      <c r="BP319" s="30">
        <f t="shared" si="168"/>
        <v>2.8500669344042839E-2</v>
      </c>
    </row>
    <row r="320" spans="1:68" ht="15" x14ac:dyDescent="0.25">
      <c r="A320" s="19" t="s">
        <v>17</v>
      </c>
      <c r="B320" s="27">
        <v>283</v>
      </c>
      <c r="C320" s="27">
        <v>595</v>
      </c>
      <c r="D320" s="27">
        <v>497</v>
      </c>
      <c r="E320" s="27">
        <v>440</v>
      </c>
      <c r="F320" s="27">
        <v>412</v>
      </c>
      <c r="G320" s="27">
        <v>758</v>
      </c>
      <c r="H320" s="27">
        <v>589</v>
      </c>
      <c r="I320" s="27">
        <v>524</v>
      </c>
      <c r="J320" s="27">
        <v>859</v>
      </c>
      <c r="K320" s="27">
        <v>769</v>
      </c>
      <c r="L320" s="27">
        <v>579</v>
      </c>
      <c r="M320" s="27">
        <v>542</v>
      </c>
      <c r="N320" s="27">
        <v>428</v>
      </c>
      <c r="O320" s="27">
        <v>723</v>
      </c>
      <c r="P320" s="27">
        <v>550</v>
      </c>
      <c r="Q320" s="27">
        <v>634</v>
      </c>
      <c r="R320" s="27">
        <v>492</v>
      </c>
      <c r="S320" s="27">
        <v>795</v>
      </c>
      <c r="T320" s="27">
        <v>777</v>
      </c>
      <c r="U320" s="27">
        <v>854</v>
      </c>
      <c r="V320" s="27">
        <v>783</v>
      </c>
      <c r="W320" s="27">
        <v>679</v>
      </c>
      <c r="X320" s="27">
        <v>701</v>
      </c>
      <c r="Y320" s="27"/>
      <c r="Z320" s="19" t="s">
        <v>17</v>
      </c>
      <c r="AA320" s="27" t="b">
        <f t="shared" si="175"/>
        <v>1</v>
      </c>
      <c r="AB320"/>
      <c r="AC320" s="19" t="s">
        <v>17</v>
      </c>
      <c r="AD320" s="27">
        <v>62800</v>
      </c>
      <c r="AE320" s="27">
        <v>78500</v>
      </c>
      <c r="AF320" s="32">
        <v>80</v>
      </c>
      <c r="AG320" s="32">
        <v>4.9000000000000004</v>
      </c>
      <c r="AH320" s="27">
        <v>63200</v>
      </c>
      <c r="AI320" s="27">
        <v>79500</v>
      </c>
      <c r="AJ320" s="32">
        <v>79.5</v>
      </c>
      <c r="AK320" s="32">
        <v>5.6</v>
      </c>
      <c r="AL320" s="27">
        <v>62400</v>
      </c>
      <c r="AM320" s="27">
        <v>80700</v>
      </c>
      <c r="AN320" s="32">
        <v>77.3</v>
      </c>
      <c r="AO320" s="32">
        <v>5.5</v>
      </c>
      <c r="AP320"/>
      <c r="AQ320"/>
      <c r="AR320"/>
      <c r="AS320"/>
      <c r="AT320" s="30">
        <f t="shared" si="158"/>
        <v>4.4778481012658225E-3</v>
      </c>
      <c r="AU320" s="30">
        <f t="shared" si="159"/>
        <v>9.4145569620253163E-3</v>
      </c>
      <c r="AV320" s="30">
        <f t="shared" si="160"/>
        <v>7.8639240506329106E-3</v>
      </c>
      <c r="AW320" s="30">
        <f t="shared" si="182"/>
        <v>7.0512820512820514E-3</v>
      </c>
      <c r="AX320" s="30">
        <f t="shared" si="183"/>
        <v>6.6025641025641022E-3</v>
      </c>
      <c r="AY320" s="30">
        <f t="shared" si="184"/>
        <v>1.2147435897435898E-2</v>
      </c>
      <c r="AZ320" s="30">
        <f t="shared" si="185"/>
        <v>9.4391025641025646E-3</v>
      </c>
      <c r="BA320" s="30">
        <f t="shared" si="186"/>
        <v>8.3974358974358981E-3</v>
      </c>
      <c r="BB320" s="30">
        <f t="shared" si="187"/>
        <v>1.3766025641025642E-2</v>
      </c>
      <c r="BC320" s="30">
        <f t="shared" si="176"/>
        <v>1.2323717948717949E-2</v>
      </c>
      <c r="BD320" s="30">
        <f t="shared" si="177"/>
        <v>9.2788461538461531E-3</v>
      </c>
      <c r="BE320" s="30">
        <f t="shared" si="178"/>
        <v>8.6858974358974359E-3</v>
      </c>
      <c r="BF320" s="30">
        <f t="shared" si="179"/>
        <v>6.8589743589743592E-3</v>
      </c>
      <c r="BG320" s="30">
        <f t="shared" si="180"/>
        <v>1.1586538461538462E-2</v>
      </c>
      <c r="BH320" s="30">
        <f t="shared" si="181"/>
        <v>8.814102564102564E-3</v>
      </c>
      <c r="BI320" s="30">
        <f t="shared" si="161"/>
        <v>7.8562577447335805E-3</v>
      </c>
      <c r="BJ320" s="30">
        <f t="shared" si="162"/>
        <v>6.0966542750929371E-3</v>
      </c>
      <c r="BK320" s="30">
        <f t="shared" si="163"/>
        <v>9.8513011152416355E-3</v>
      </c>
      <c r="BL320" s="30">
        <f t="shared" si="164"/>
        <v>9.6282527881040893E-3</v>
      </c>
      <c r="BM320" s="30">
        <f t="shared" si="165"/>
        <v>1.0582403965303593E-2</v>
      </c>
      <c r="BN320" s="30">
        <f t="shared" si="166"/>
        <v>9.7026022304832708E-3</v>
      </c>
      <c r="BO320" s="30">
        <f t="shared" si="167"/>
        <v>8.4138785625774478E-3</v>
      </c>
      <c r="BP320" s="30">
        <f t="shared" si="168"/>
        <v>8.6864931846344483E-3</v>
      </c>
    </row>
    <row r="321" spans="1:68" ht="15" x14ac:dyDescent="0.25">
      <c r="A321" s="19" t="s">
        <v>19</v>
      </c>
      <c r="B321" s="27">
        <v>199</v>
      </c>
      <c r="C321" s="27">
        <v>438</v>
      </c>
      <c r="D321" s="27">
        <v>486</v>
      </c>
      <c r="E321" s="27">
        <v>311</v>
      </c>
      <c r="F321" s="27">
        <v>631</v>
      </c>
      <c r="G321" s="27">
        <v>343</v>
      </c>
      <c r="H321" s="27">
        <v>454</v>
      </c>
      <c r="I321" s="27">
        <v>371</v>
      </c>
      <c r="J321" s="27">
        <v>439</v>
      </c>
      <c r="K321" s="27">
        <v>689</v>
      </c>
      <c r="L321" s="27">
        <v>546</v>
      </c>
      <c r="M321" s="27">
        <v>284</v>
      </c>
      <c r="N321" s="27">
        <v>242</v>
      </c>
      <c r="O321" s="27">
        <v>444</v>
      </c>
      <c r="P321" s="27">
        <v>426</v>
      </c>
      <c r="Q321" s="27">
        <v>452</v>
      </c>
      <c r="R321" s="27">
        <v>614</v>
      </c>
      <c r="S321" s="27">
        <v>454</v>
      </c>
      <c r="T321" s="27">
        <v>500</v>
      </c>
      <c r="U321" s="27">
        <v>766</v>
      </c>
      <c r="V321" s="27">
        <v>578</v>
      </c>
      <c r="W321" s="27">
        <v>685</v>
      </c>
      <c r="X321" s="27">
        <v>623</v>
      </c>
      <c r="Y321" s="27"/>
      <c r="Z321" s="19" t="s">
        <v>19</v>
      </c>
      <c r="AA321" s="27" t="b">
        <f t="shared" si="175"/>
        <v>1</v>
      </c>
      <c r="AB321"/>
      <c r="AC321" s="19" t="s">
        <v>19</v>
      </c>
      <c r="AD321" s="27">
        <v>60400</v>
      </c>
      <c r="AE321" s="27">
        <v>74500</v>
      </c>
      <c r="AF321" s="32">
        <v>81.099999999999994</v>
      </c>
      <c r="AG321" s="32">
        <v>5</v>
      </c>
      <c r="AH321" s="27">
        <v>60500</v>
      </c>
      <c r="AI321" s="27">
        <v>76600</v>
      </c>
      <c r="AJ321" s="32">
        <v>79</v>
      </c>
      <c r="AK321" s="32">
        <v>5.8</v>
      </c>
      <c r="AL321" s="27">
        <v>61900</v>
      </c>
      <c r="AM321" s="27">
        <v>75400</v>
      </c>
      <c r="AN321" s="32">
        <v>82.1</v>
      </c>
      <c r="AO321" s="32">
        <v>5.2</v>
      </c>
      <c r="AP321"/>
      <c r="AQ321"/>
      <c r="AR321"/>
      <c r="AS321"/>
      <c r="AT321" s="30">
        <f t="shared" si="158"/>
        <v>3.2892561983471074E-3</v>
      </c>
      <c r="AU321" s="30">
        <f t="shared" si="159"/>
        <v>7.2396694214876033E-3</v>
      </c>
      <c r="AV321" s="30">
        <f t="shared" si="160"/>
        <v>8.0330578512396687E-3</v>
      </c>
      <c r="AW321" s="30">
        <f t="shared" si="182"/>
        <v>5.0242326332794827E-3</v>
      </c>
      <c r="AX321" s="30">
        <f t="shared" si="183"/>
        <v>1.0193861066235864E-2</v>
      </c>
      <c r="AY321" s="30">
        <f t="shared" si="184"/>
        <v>5.541195476575121E-3</v>
      </c>
      <c r="AZ321" s="30">
        <f t="shared" si="185"/>
        <v>7.3344103392568661E-3</v>
      </c>
      <c r="BA321" s="30">
        <f t="shared" si="186"/>
        <v>5.9935379644588047E-3</v>
      </c>
      <c r="BB321" s="30">
        <f t="shared" si="187"/>
        <v>7.0920840064620351E-3</v>
      </c>
      <c r="BC321" s="30">
        <f t="shared" si="176"/>
        <v>1.1130856219709209E-2</v>
      </c>
      <c r="BD321" s="30">
        <f t="shared" si="177"/>
        <v>8.8206785137318264E-3</v>
      </c>
      <c r="BE321" s="30">
        <f t="shared" si="178"/>
        <v>4.5880452342487886E-3</v>
      </c>
      <c r="BF321" s="30">
        <f t="shared" si="179"/>
        <v>3.9095315024232635E-3</v>
      </c>
      <c r="BG321" s="30">
        <f t="shared" si="180"/>
        <v>7.1728594507269794E-3</v>
      </c>
      <c r="BH321" s="30">
        <f t="shared" si="181"/>
        <v>6.8820678513731824E-3</v>
      </c>
      <c r="BI321" s="30">
        <f t="shared" si="161"/>
        <v>5.9946949602122015E-3</v>
      </c>
      <c r="BJ321" s="30">
        <f t="shared" si="162"/>
        <v>8.1432360742705566E-3</v>
      </c>
      <c r="BK321" s="30">
        <f t="shared" si="163"/>
        <v>6.0212201591511938E-3</v>
      </c>
      <c r="BL321" s="30">
        <f t="shared" si="164"/>
        <v>6.6312997347480109E-3</v>
      </c>
      <c r="BM321" s="30">
        <f t="shared" si="165"/>
        <v>1.0159151193633953E-2</v>
      </c>
      <c r="BN321" s="30">
        <f t="shared" si="166"/>
        <v>7.6657824933687004E-3</v>
      </c>
      <c r="BO321" s="30">
        <f t="shared" si="167"/>
        <v>9.0848806366047741E-3</v>
      </c>
      <c r="BP321" s="30">
        <f t="shared" si="168"/>
        <v>8.2625994694960209E-3</v>
      </c>
    </row>
    <row r="322" spans="1:68" ht="15" x14ac:dyDescent="0.25">
      <c r="A322" s="19" t="s">
        <v>74</v>
      </c>
      <c r="B322" s="27">
        <v>173</v>
      </c>
      <c r="C322" s="27">
        <v>553</v>
      </c>
      <c r="D322" s="27">
        <v>408</v>
      </c>
      <c r="E322" s="27">
        <v>371</v>
      </c>
      <c r="F322" s="27">
        <v>725</v>
      </c>
      <c r="G322" s="27">
        <v>455</v>
      </c>
      <c r="H322" s="27">
        <v>339</v>
      </c>
      <c r="I322" s="27">
        <v>465</v>
      </c>
      <c r="J322" s="27">
        <v>702</v>
      </c>
      <c r="K322" s="27">
        <v>469</v>
      </c>
      <c r="L322" s="27">
        <v>479</v>
      </c>
      <c r="M322" s="27">
        <v>325</v>
      </c>
      <c r="N322" s="27">
        <v>285</v>
      </c>
      <c r="O322" s="27">
        <v>1149</v>
      </c>
      <c r="P322" s="27">
        <v>368</v>
      </c>
      <c r="Q322" s="27">
        <v>434</v>
      </c>
      <c r="R322" s="27">
        <v>575</v>
      </c>
      <c r="S322" s="27">
        <v>551</v>
      </c>
      <c r="T322" s="27">
        <v>478</v>
      </c>
      <c r="U322" s="27">
        <v>601</v>
      </c>
      <c r="V322" s="27">
        <v>660</v>
      </c>
      <c r="W322" s="27">
        <v>431</v>
      </c>
      <c r="X322" s="27">
        <v>517</v>
      </c>
      <c r="Y322" s="27"/>
      <c r="Z322" s="19" t="s">
        <v>74</v>
      </c>
      <c r="AA322" s="27" t="b">
        <f t="shared" si="175"/>
        <v>1</v>
      </c>
      <c r="AB322"/>
      <c r="AC322" s="19" t="s">
        <v>74</v>
      </c>
      <c r="AD322" s="27">
        <v>43100</v>
      </c>
      <c r="AE322" s="27">
        <v>58300</v>
      </c>
      <c r="AF322" s="32">
        <v>73.900000000000006</v>
      </c>
      <c r="AG322" s="32">
        <v>7.6</v>
      </c>
      <c r="AH322" s="27">
        <v>44600</v>
      </c>
      <c r="AI322" s="27">
        <v>59800</v>
      </c>
      <c r="AJ322" s="32">
        <v>74.599999999999994</v>
      </c>
      <c r="AK322" s="32">
        <v>7.8</v>
      </c>
      <c r="AL322" s="27">
        <v>46600</v>
      </c>
      <c r="AM322" s="27">
        <v>58500</v>
      </c>
      <c r="AN322" s="32">
        <v>79.7</v>
      </c>
      <c r="AO322" s="32">
        <v>6.5</v>
      </c>
      <c r="AP322"/>
      <c r="AQ322"/>
      <c r="AR322"/>
      <c r="AS322"/>
      <c r="AT322" s="30">
        <f t="shared" si="158"/>
        <v>3.8789237668161434E-3</v>
      </c>
      <c r="AU322" s="30">
        <f t="shared" si="159"/>
        <v>1.2399103139013453E-2</v>
      </c>
      <c r="AV322" s="30">
        <f t="shared" si="160"/>
        <v>9.1479820627802695E-3</v>
      </c>
      <c r="AW322" s="30">
        <f t="shared" si="182"/>
        <v>7.9613733905579392E-3</v>
      </c>
      <c r="AX322" s="30">
        <f t="shared" si="183"/>
        <v>1.5557939914163091E-2</v>
      </c>
      <c r="AY322" s="30">
        <f t="shared" si="184"/>
        <v>9.7639484978540771E-3</v>
      </c>
      <c r="AZ322" s="30">
        <f t="shared" si="185"/>
        <v>7.2746781115879825E-3</v>
      </c>
      <c r="BA322" s="30">
        <f t="shared" si="186"/>
        <v>9.9785407725321885E-3</v>
      </c>
      <c r="BB322" s="30">
        <f t="shared" si="187"/>
        <v>1.5064377682403433E-2</v>
      </c>
      <c r="BC322" s="30">
        <f t="shared" si="176"/>
        <v>1.0064377682403433E-2</v>
      </c>
      <c r="BD322" s="30">
        <f t="shared" si="177"/>
        <v>1.0278969957081545E-2</v>
      </c>
      <c r="BE322" s="30">
        <f t="shared" si="178"/>
        <v>6.974248927038627E-3</v>
      </c>
      <c r="BF322" s="30">
        <f t="shared" si="179"/>
        <v>6.1158798283261805E-3</v>
      </c>
      <c r="BG322" s="30">
        <f t="shared" si="180"/>
        <v>2.4656652360515022E-2</v>
      </c>
      <c r="BH322" s="30">
        <f t="shared" si="181"/>
        <v>7.8969957081545059E-3</v>
      </c>
      <c r="BI322" s="30">
        <f t="shared" si="161"/>
        <v>7.4188034188034189E-3</v>
      </c>
      <c r="BJ322" s="30">
        <f t="shared" si="162"/>
        <v>9.8290598290598288E-3</v>
      </c>
      <c r="BK322" s="30">
        <f t="shared" si="163"/>
        <v>9.4188034188034189E-3</v>
      </c>
      <c r="BL322" s="30">
        <f t="shared" si="164"/>
        <v>8.1709401709401715E-3</v>
      </c>
      <c r="BM322" s="30">
        <f t="shared" si="165"/>
        <v>1.0273504273504274E-2</v>
      </c>
      <c r="BN322" s="30">
        <f t="shared" si="166"/>
        <v>1.1282051282051283E-2</v>
      </c>
      <c r="BO322" s="30">
        <f t="shared" si="167"/>
        <v>7.3675213675213676E-3</v>
      </c>
      <c r="BP322" s="30">
        <f t="shared" si="168"/>
        <v>8.8376068376068376E-3</v>
      </c>
    </row>
    <row r="323" spans="1:68" ht="15" x14ac:dyDescent="0.25">
      <c r="A323" s="19" t="s">
        <v>629</v>
      </c>
      <c r="B323" s="27">
        <v>272</v>
      </c>
      <c r="C323" s="27">
        <v>905</v>
      </c>
      <c r="D323" s="27">
        <v>588</v>
      </c>
      <c r="E323" s="27">
        <v>800</v>
      </c>
      <c r="F323" s="27">
        <v>426</v>
      </c>
      <c r="G323" s="27">
        <v>740</v>
      </c>
      <c r="H323" s="27">
        <v>650</v>
      </c>
      <c r="I323" s="27">
        <v>875</v>
      </c>
      <c r="J323" s="27">
        <v>935</v>
      </c>
      <c r="K323" s="27">
        <v>557</v>
      </c>
      <c r="L323" s="27">
        <v>646</v>
      </c>
      <c r="M323" s="27">
        <v>561</v>
      </c>
      <c r="N323" s="27">
        <v>528</v>
      </c>
      <c r="O323" s="27">
        <v>1309</v>
      </c>
      <c r="P323" s="27">
        <v>899</v>
      </c>
      <c r="Q323" s="27">
        <v>1018</v>
      </c>
      <c r="R323" s="27">
        <v>714</v>
      </c>
      <c r="S323" s="27">
        <v>699</v>
      </c>
      <c r="T323" s="27">
        <v>762</v>
      </c>
      <c r="U323" s="27">
        <v>817</v>
      </c>
      <c r="V323" s="27">
        <v>991</v>
      </c>
      <c r="W323" s="27">
        <v>624</v>
      </c>
      <c r="X323" s="27">
        <v>736</v>
      </c>
      <c r="Y323" s="27"/>
      <c r="Z323" s="19" t="s">
        <v>628</v>
      </c>
      <c r="AA323" s="27" t="b">
        <f t="shared" si="175"/>
        <v>0</v>
      </c>
      <c r="AB323"/>
      <c r="AC323" s="19" t="s">
        <v>628</v>
      </c>
      <c r="AD323" s="27">
        <v>64200</v>
      </c>
      <c r="AE323" s="27">
        <v>83400</v>
      </c>
      <c r="AF323" s="32">
        <v>76.900000000000006</v>
      </c>
      <c r="AG323" s="32">
        <v>5.5</v>
      </c>
      <c r="AH323" s="27">
        <v>63600</v>
      </c>
      <c r="AI323" s="27">
        <v>84000</v>
      </c>
      <c r="AJ323" s="32">
        <v>75.7</v>
      </c>
      <c r="AK323" s="32">
        <v>5.7</v>
      </c>
      <c r="AL323" s="27">
        <v>67300</v>
      </c>
      <c r="AM323" s="27">
        <v>83200</v>
      </c>
      <c r="AN323" s="32">
        <v>80.900000000000006</v>
      </c>
      <c r="AO323" s="32">
        <v>5.2</v>
      </c>
      <c r="AP323"/>
      <c r="AQ323"/>
      <c r="AR323"/>
      <c r="AS323"/>
      <c r="AT323" s="30">
        <f t="shared" si="158"/>
        <v>4.2767295597484272E-3</v>
      </c>
      <c r="AU323" s="30">
        <f t="shared" si="159"/>
        <v>1.4229559748427673E-2</v>
      </c>
      <c r="AV323" s="30">
        <f t="shared" si="160"/>
        <v>9.2452830188679246E-3</v>
      </c>
      <c r="AW323" s="30">
        <f t="shared" si="182"/>
        <v>1.188707280832095E-2</v>
      </c>
      <c r="AX323" s="30">
        <f t="shared" si="183"/>
        <v>6.3298662704309068E-3</v>
      </c>
      <c r="AY323" s="30">
        <f t="shared" si="184"/>
        <v>1.099554234769688E-2</v>
      </c>
      <c r="AZ323" s="30">
        <f t="shared" si="185"/>
        <v>9.658246656760773E-3</v>
      </c>
      <c r="BA323" s="30">
        <f t="shared" si="186"/>
        <v>1.3001485884101041E-2</v>
      </c>
      <c r="BB323" s="30">
        <f t="shared" si="187"/>
        <v>1.3893016344725111E-2</v>
      </c>
      <c r="BC323" s="30">
        <f t="shared" si="176"/>
        <v>8.2763744427934629E-3</v>
      </c>
      <c r="BD323" s="30">
        <f t="shared" si="177"/>
        <v>9.5988112927191671E-3</v>
      </c>
      <c r="BE323" s="30">
        <f t="shared" si="178"/>
        <v>8.3358098068350671E-3</v>
      </c>
      <c r="BF323" s="30">
        <f t="shared" si="179"/>
        <v>7.8454680534918268E-3</v>
      </c>
      <c r="BG323" s="30">
        <f t="shared" si="180"/>
        <v>1.9450222882615158E-2</v>
      </c>
      <c r="BH323" s="30">
        <f t="shared" si="181"/>
        <v>1.3358098068350669E-2</v>
      </c>
      <c r="BI323" s="30">
        <f t="shared" si="161"/>
        <v>1.2235576923076924E-2</v>
      </c>
      <c r="BJ323" s="30">
        <f t="shared" si="162"/>
        <v>8.5817307692307686E-3</v>
      </c>
      <c r="BK323" s="30">
        <f t="shared" si="163"/>
        <v>8.4014423076923077E-3</v>
      </c>
      <c r="BL323" s="30">
        <f t="shared" si="164"/>
        <v>9.1586538461538459E-3</v>
      </c>
      <c r="BM323" s="30">
        <f t="shared" si="165"/>
        <v>9.8197115384615393E-3</v>
      </c>
      <c r="BN323" s="30">
        <f t="shared" si="166"/>
        <v>1.1911057692307693E-2</v>
      </c>
      <c r="BO323" s="30">
        <f t="shared" si="167"/>
        <v>7.4999999999999997E-3</v>
      </c>
      <c r="BP323" s="30">
        <f t="shared" si="168"/>
        <v>8.8461538461538456E-3</v>
      </c>
    </row>
    <row r="324" spans="1:68" ht="15" x14ac:dyDescent="0.25">
      <c r="A324" s="19" t="s">
        <v>114</v>
      </c>
      <c r="B324" s="27">
        <v>310</v>
      </c>
      <c r="C324" s="27">
        <v>406</v>
      </c>
      <c r="D324" s="27">
        <v>429</v>
      </c>
      <c r="E324" s="27">
        <v>554</v>
      </c>
      <c r="F324" s="27">
        <v>249</v>
      </c>
      <c r="G324" s="27">
        <v>502</v>
      </c>
      <c r="H324" s="27">
        <v>416</v>
      </c>
      <c r="I324" s="27">
        <v>518</v>
      </c>
      <c r="J324" s="27">
        <v>391</v>
      </c>
      <c r="K324" s="27">
        <v>309</v>
      </c>
      <c r="L324" s="27">
        <v>435</v>
      </c>
      <c r="M324" s="27">
        <v>375</v>
      </c>
      <c r="N324" s="27">
        <v>268</v>
      </c>
      <c r="O324" s="27">
        <v>804</v>
      </c>
      <c r="P324" s="27">
        <v>663</v>
      </c>
      <c r="Q324" s="27">
        <v>604</v>
      </c>
      <c r="R324" s="27">
        <v>537</v>
      </c>
      <c r="S324" s="27">
        <v>548</v>
      </c>
      <c r="T324" s="27">
        <v>490</v>
      </c>
      <c r="U324" s="27">
        <v>575</v>
      </c>
      <c r="V324" s="27">
        <v>679</v>
      </c>
      <c r="W324" s="27">
        <v>490</v>
      </c>
      <c r="X324" s="27">
        <v>594</v>
      </c>
      <c r="Y324" s="27"/>
      <c r="Z324" s="19" t="s">
        <v>114</v>
      </c>
      <c r="AA324" s="27" t="b">
        <f t="shared" si="175"/>
        <v>1</v>
      </c>
      <c r="AB324"/>
      <c r="AC324" s="19" t="s">
        <v>114</v>
      </c>
      <c r="AD324" s="27">
        <v>43500</v>
      </c>
      <c r="AE324" s="27">
        <v>55600</v>
      </c>
      <c r="AF324" s="32">
        <v>78.099999999999994</v>
      </c>
      <c r="AG324" s="32">
        <v>6.5</v>
      </c>
      <c r="AH324" s="27">
        <v>40900</v>
      </c>
      <c r="AI324" s="27">
        <v>55200</v>
      </c>
      <c r="AJ324" s="32">
        <v>74.099999999999994</v>
      </c>
      <c r="AK324" s="32">
        <v>6.6</v>
      </c>
      <c r="AL324" s="27">
        <v>42300</v>
      </c>
      <c r="AM324" s="27">
        <v>55000</v>
      </c>
      <c r="AN324" s="32">
        <v>76.900000000000006</v>
      </c>
      <c r="AO324" s="32">
        <v>7.1</v>
      </c>
      <c r="AP324"/>
      <c r="AQ324"/>
      <c r="AR324"/>
      <c r="AS324"/>
      <c r="AT324" s="30">
        <f t="shared" si="158"/>
        <v>7.5794621026894866E-3</v>
      </c>
      <c r="AU324" s="30">
        <f t="shared" si="159"/>
        <v>9.926650366748167E-3</v>
      </c>
      <c r="AV324" s="30">
        <f t="shared" si="160"/>
        <v>1.0488997555012225E-2</v>
      </c>
      <c r="AW324" s="30">
        <f t="shared" si="182"/>
        <v>1.3096926713947991E-2</v>
      </c>
      <c r="AX324" s="30">
        <f t="shared" si="183"/>
        <v>5.8865248226950351E-3</v>
      </c>
      <c r="AY324" s="30">
        <f t="shared" si="184"/>
        <v>1.1867612293144208E-2</v>
      </c>
      <c r="AZ324" s="30">
        <f t="shared" si="185"/>
        <v>9.8345153664302597E-3</v>
      </c>
      <c r="BA324" s="30">
        <f t="shared" si="186"/>
        <v>1.2245862884160756E-2</v>
      </c>
      <c r="BB324" s="30">
        <f t="shared" si="187"/>
        <v>9.2434988179669036E-3</v>
      </c>
      <c r="BC324" s="30">
        <f t="shared" ref="BC324:BC338" si="188">K324/$AL324</f>
        <v>7.3049645390070922E-3</v>
      </c>
      <c r="BD324" s="30">
        <f t="shared" ref="BD324:BD338" si="189">L324/$AL324</f>
        <v>1.0283687943262411E-2</v>
      </c>
      <c r="BE324" s="30">
        <f t="shared" ref="BE324:BE338" si="190">M324/$AL324</f>
        <v>8.8652482269503553E-3</v>
      </c>
      <c r="BF324" s="30">
        <f t="shared" si="179"/>
        <v>6.3356973995271869E-3</v>
      </c>
      <c r="BG324" s="30">
        <f t="shared" si="180"/>
        <v>1.9007092198581561E-2</v>
      </c>
      <c r="BH324" s="30">
        <f t="shared" si="181"/>
        <v>1.5673758865248227E-2</v>
      </c>
      <c r="BI324" s="30">
        <f t="shared" si="161"/>
        <v>1.0981818181818181E-2</v>
      </c>
      <c r="BJ324" s="30">
        <f t="shared" si="162"/>
        <v>9.7636363636363632E-3</v>
      </c>
      <c r="BK324" s="30">
        <f t="shared" si="163"/>
        <v>9.9636363636363637E-3</v>
      </c>
      <c r="BL324" s="30">
        <f t="shared" si="164"/>
        <v>8.9090909090909099E-3</v>
      </c>
      <c r="BM324" s="30">
        <f t="shared" si="165"/>
        <v>1.0454545454545454E-2</v>
      </c>
      <c r="BN324" s="30">
        <f t="shared" si="166"/>
        <v>1.2345454545454545E-2</v>
      </c>
      <c r="BO324" s="30">
        <f t="shared" si="167"/>
        <v>8.9090909090909099E-3</v>
      </c>
      <c r="BP324" s="30">
        <f t="shared" si="168"/>
        <v>1.0800000000000001E-2</v>
      </c>
    </row>
    <row r="325" spans="1:68" ht="15" x14ac:dyDescent="0.25">
      <c r="A325" s="19" t="s">
        <v>118</v>
      </c>
      <c r="B325" s="27">
        <v>864</v>
      </c>
      <c r="C325" s="27">
        <v>1191</v>
      </c>
      <c r="D325" s="27">
        <v>964</v>
      </c>
      <c r="E325" s="27">
        <v>1050</v>
      </c>
      <c r="F325" s="27">
        <v>950</v>
      </c>
      <c r="G325" s="27">
        <v>1851</v>
      </c>
      <c r="H325" s="27">
        <v>1154</v>
      </c>
      <c r="I325" s="27">
        <v>1307</v>
      </c>
      <c r="J325" s="27">
        <v>1392</v>
      </c>
      <c r="K325" s="27">
        <v>1940</v>
      </c>
      <c r="L325" s="27">
        <v>1208</v>
      </c>
      <c r="M325" s="27">
        <v>1327</v>
      </c>
      <c r="N325" s="27">
        <v>1054</v>
      </c>
      <c r="O325" s="27">
        <v>1122</v>
      </c>
      <c r="P325" s="27">
        <v>1478</v>
      </c>
      <c r="Q325" s="27">
        <v>1418</v>
      </c>
      <c r="R325" s="27">
        <v>1178</v>
      </c>
      <c r="S325" s="27">
        <v>1187</v>
      </c>
      <c r="T325" s="27">
        <v>1260</v>
      </c>
      <c r="U325" s="27">
        <v>1460</v>
      </c>
      <c r="V325" s="27">
        <v>1875</v>
      </c>
      <c r="W325" s="27">
        <v>1630</v>
      </c>
      <c r="X325" s="27">
        <v>1259</v>
      </c>
      <c r="Y325" s="27"/>
      <c r="Z325" s="19" t="s">
        <v>118</v>
      </c>
      <c r="AA325" s="27" t="b">
        <f t="shared" si="175"/>
        <v>1</v>
      </c>
      <c r="AB325"/>
      <c r="AC325" s="19" t="s">
        <v>118</v>
      </c>
      <c r="AD325" s="27">
        <v>79400</v>
      </c>
      <c r="AE325" s="27">
        <v>99000</v>
      </c>
      <c r="AF325" s="32">
        <v>80.099999999999994</v>
      </c>
      <c r="AG325" s="32">
        <v>5.3</v>
      </c>
      <c r="AH325" s="27">
        <v>77100</v>
      </c>
      <c r="AI325" s="27">
        <v>100700</v>
      </c>
      <c r="AJ325" s="32">
        <v>76.599999999999994</v>
      </c>
      <c r="AK325" s="32">
        <v>5.7</v>
      </c>
      <c r="AL325" s="27">
        <v>79500</v>
      </c>
      <c r="AM325" s="27">
        <v>103300</v>
      </c>
      <c r="AN325" s="32">
        <v>77</v>
      </c>
      <c r="AO325" s="32">
        <v>5.0999999999999996</v>
      </c>
      <c r="AP325"/>
      <c r="AQ325"/>
      <c r="AR325"/>
      <c r="AS325"/>
      <c r="AT325" s="30">
        <f t="shared" si="158"/>
        <v>1.1206225680933853E-2</v>
      </c>
      <c r="AU325" s="30">
        <f t="shared" si="159"/>
        <v>1.5447470817120623E-2</v>
      </c>
      <c r="AV325" s="30">
        <f t="shared" si="160"/>
        <v>1.2503242542153048E-2</v>
      </c>
      <c r="AW325" s="30">
        <f t="shared" si="182"/>
        <v>1.3207547169811321E-2</v>
      </c>
      <c r="AX325" s="30">
        <f t="shared" si="183"/>
        <v>1.1949685534591196E-2</v>
      </c>
      <c r="AY325" s="30">
        <f t="shared" si="184"/>
        <v>2.328301886792453E-2</v>
      </c>
      <c r="AZ325" s="30">
        <f t="shared" si="185"/>
        <v>1.4515723270440251E-2</v>
      </c>
      <c r="BA325" s="30">
        <f t="shared" si="186"/>
        <v>1.6440251572327043E-2</v>
      </c>
      <c r="BB325" s="30">
        <f t="shared" si="187"/>
        <v>1.7509433962264152E-2</v>
      </c>
      <c r="BC325" s="30">
        <f t="shared" si="188"/>
        <v>2.440251572327044E-2</v>
      </c>
      <c r="BD325" s="30">
        <f t="shared" si="189"/>
        <v>1.519496855345912E-2</v>
      </c>
      <c r="BE325" s="30">
        <f t="shared" si="190"/>
        <v>1.6691823899371069E-2</v>
      </c>
      <c r="BF325" s="30">
        <f t="shared" si="179"/>
        <v>1.3257861635220126E-2</v>
      </c>
      <c r="BG325" s="30">
        <f t="shared" si="180"/>
        <v>1.4113207547169812E-2</v>
      </c>
      <c r="BH325" s="30">
        <f t="shared" si="181"/>
        <v>1.8591194968553458E-2</v>
      </c>
      <c r="BI325" s="30">
        <f t="shared" si="161"/>
        <v>1.3727008712487899E-2</v>
      </c>
      <c r="BJ325" s="30">
        <f t="shared" si="162"/>
        <v>1.1403678606001937E-2</v>
      </c>
      <c r="BK325" s="30">
        <f t="shared" si="163"/>
        <v>1.1490803484995159E-2</v>
      </c>
      <c r="BL325" s="30">
        <f t="shared" si="164"/>
        <v>1.2197483059051308E-2</v>
      </c>
      <c r="BM325" s="30">
        <f t="shared" si="165"/>
        <v>1.4133591481122943E-2</v>
      </c>
      <c r="BN325" s="30">
        <f t="shared" si="166"/>
        <v>1.8151016456921586E-2</v>
      </c>
      <c r="BO325" s="30">
        <f t="shared" si="167"/>
        <v>1.5779283639883835E-2</v>
      </c>
      <c r="BP325" s="30">
        <f t="shared" si="168"/>
        <v>1.2187802516940949E-2</v>
      </c>
    </row>
    <row r="326" spans="1:68" ht="15" x14ac:dyDescent="0.25">
      <c r="A326" s="19" t="s">
        <v>149</v>
      </c>
      <c r="B326" s="27">
        <v>172</v>
      </c>
      <c r="C326" s="27">
        <v>384</v>
      </c>
      <c r="D326" s="27">
        <v>410</v>
      </c>
      <c r="E326" s="27">
        <v>399</v>
      </c>
      <c r="F326" s="27">
        <v>308</v>
      </c>
      <c r="G326" s="27">
        <v>448</v>
      </c>
      <c r="H326" s="27">
        <v>341</v>
      </c>
      <c r="I326" s="27">
        <v>342</v>
      </c>
      <c r="J326" s="27">
        <v>515</v>
      </c>
      <c r="K326" s="27">
        <v>419</v>
      </c>
      <c r="L326" s="27">
        <v>481</v>
      </c>
      <c r="M326" s="27">
        <v>647</v>
      </c>
      <c r="N326" s="27">
        <v>367</v>
      </c>
      <c r="O326" s="27">
        <v>561</v>
      </c>
      <c r="P326" s="27">
        <v>606</v>
      </c>
      <c r="Q326" s="27">
        <v>991</v>
      </c>
      <c r="R326" s="27">
        <v>547</v>
      </c>
      <c r="S326" s="27">
        <v>367</v>
      </c>
      <c r="T326" s="27">
        <v>579</v>
      </c>
      <c r="U326" s="27">
        <v>558</v>
      </c>
      <c r="V326" s="27">
        <v>574</v>
      </c>
      <c r="W326" s="27">
        <v>510</v>
      </c>
      <c r="X326" s="27">
        <v>699</v>
      </c>
      <c r="Y326" s="27"/>
      <c r="Z326" s="19" t="s">
        <v>149</v>
      </c>
      <c r="AA326" s="27" t="b">
        <f t="shared" si="175"/>
        <v>1</v>
      </c>
      <c r="AB326"/>
      <c r="AC326" s="19" t="s">
        <v>149</v>
      </c>
      <c r="AD326" s="27">
        <v>58000</v>
      </c>
      <c r="AE326" s="27">
        <v>75500</v>
      </c>
      <c r="AF326" s="32">
        <v>76.7</v>
      </c>
      <c r="AG326" s="32">
        <v>5.3</v>
      </c>
      <c r="AH326" s="27">
        <v>60200</v>
      </c>
      <c r="AI326" s="27">
        <v>73200</v>
      </c>
      <c r="AJ326" s="32">
        <v>82.2</v>
      </c>
      <c r="AK326" s="32">
        <v>4.9000000000000004</v>
      </c>
      <c r="AL326" s="27">
        <v>61300</v>
      </c>
      <c r="AM326" s="27">
        <v>72100</v>
      </c>
      <c r="AN326" s="32">
        <v>85.1</v>
      </c>
      <c r="AO326" s="32">
        <v>4.8</v>
      </c>
      <c r="AP326"/>
      <c r="AQ326"/>
      <c r="AR326"/>
      <c r="AS326"/>
      <c r="AT326" s="30">
        <f t="shared" si="158"/>
        <v>2.8571428571428571E-3</v>
      </c>
      <c r="AU326" s="30">
        <f t="shared" si="159"/>
        <v>6.3787375415282396E-3</v>
      </c>
      <c r="AV326" s="30">
        <f t="shared" si="160"/>
        <v>6.8106312292358804E-3</v>
      </c>
      <c r="AW326" s="30">
        <f t="shared" si="182"/>
        <v>6.5089722675367046E-3</v>
      </c>
      <c r="AX326" s="30">
        <f t="shared" si="183"/>
        <v>5.0244698205546496E-3</v>
      </c>
      <c r="AY326" s="30">
        <f t="shared" si="184"/>
        <v>7.308319738988581E-3</v>
      </c>
      <c r="AZ326" s="30">
        <f t="shared" si="185"/>
        <v>5.5628058727569332E-3</v>
      </c>
      <c r="BA326" s="30">
        <f t="shared" si="186"/>
        <v>5.5791190864600323E-3</v>
      </c>
      <c r="BB326" s="30">
        <f t="shared" si="187"/>
        <v>8.4013050570962474E-3</v>
      </c>
      <c r="BC326" s="30">
        <f t="shared" si="188"/>
        <v>6.8352365415986953E-3</v>
      </c>
      <c r="BD326" s="30">
        <f t="shared" si="189"/>
        <v>7.8466557911908638E-3</v>
      </c>
      <c r="BE326" s="30">
        <f t="shared" si="190"/>
        <v>1.0554649265905384E-2</v>
      </c>
      <c r="BF326" s="30">
        <f t="shared" si="179"/>
        <v>5.98694942903752E-3</v>
      </c>
      <c r="BG326" s="30">
        <f t="shared" si="180"/>
        <v>9.1517128874388249E-3</v>
      </c>
      <c r="BH326" s="30">
        <f t="shared" si="181"/>
        <v>9.8858075040783033E-3</v>
      </c>
      <c r="BI326" s="30">
        <f t="shared" si="161"/>
        <v>1.3744798890429958E-2</v>
      </c>
      <c r="BJ326" s="30">
        <f t="shared" si="162"/>
        <v>7.5866851595006932E-3</v>
      </c>
      <c r="BK326" s="30">
        <f t="shared" si="163"/>
        <v>5.0901525658807213E-3</v>
      </c>
      <c r="BL326" s="30">
        <f t="shared" si="164"/>
        <v>8.0305131761442446E-3</v>
      </c>
      <c r="BM326" s="30">
        <f t="shared" si="165"/>
        <v>7.7392510402219143E-3</v>
      </c>
      <c r="BN326" s="30">
        <f t="shared" si="166"/>
        <v>7.9611650485436891E-3</v>
      </c>
      <c r="BO326" s="30">
        <f t="shared" si="167"/>
        <v>7.0735090152565881E-3</v>
      </c>
      <c r="BP326" s="30">
        <f t="shared" si="168"/>
        <v>9.6948682385575597E-3</v>
      </c>
    </row>
    <row r="327" spans="1:68" ht="15" x14ac:dyDescent="0.25">
      <c r="A327" s="19" t="s">
        <v>8</v>
      </c>
      <c r="B327" s="27">
        <v>250</v>
      </c>
      <c r="C327" s="27">
        <v>315</v>
      </c>
      <c r="D327" s="27">
        <v>274</v>
      </c>
      <c r="E327" s="27">
        <v>333</v>
      </c>
      <c r="F327" s="27">
        <v>399</v>
      </c>
      <c r="G327" s="27">
        <v>290</v>
      </c>
      <c r="H327" s="27">
        <v>419</v>
      </c>
      <c r="I327" s="27">
        <v>335</v>
      </c>
      <c r="J327" s="27">
        <v>320</v>
      </c>
      <c r="K327" s="27">
        <v>616</v>
      </c>
      <c r="L327" s="27">
        <v>410</v>
      </c>
      <c r="M327" s="27">
        <v>388</v>
      </c>
      <c r="N327" s="27">
        <v>152</v>
      </c>
      <c r="O327" s="27">
        <v>229</v>
      </c>
      <c r="P327" s="27">
        <v>286</v>
      </c>
      <c r="Q327" s="27">
        <v>398</v>
      </c>
      <c r="R327" s="27">
        <v>337</v>
      </c>
      <c r="S327" s="27">
        <v>413</v>
      </c>
      <c r="T327" s="27">
        <v>384</v>
      </c>
      <c r="U327" s="27">
        <v>445</v>
      </c>
      <c r="V327" s="27">
        <v>654</v>
      </c>
      <c r="W327" s="27">
        <v>332</v>
      </c>
      <c r="X327" s="27">
        <v>504</v>
      </c>
      <c r="Y327" s="27"/>
      <c r="Z327" s="19" t="s">
        <v>8</v>
      </c>
      <c r="AA327" s="27" t="b">
        <f t="shared" si="175"/>
        <v>1</v>
      </c>
      <c r="AB327"/>
      <c r="AC327" s="19" t="s">
        <v>8</v>
      </c>
      <c r="AD327" s="27">
        <v>40800</v>
      </c>
      <c r="AE327" s="27">
        <v>52500</v>
      </c>
      <c r="AF327" s="32">
        <v>77.599999999999994</v>
      </c>
      <c r="AG327" s="32">
        <v>6.3</v>
      </c>
      <c r="AH327" s="27">
        <v>36300</v>
      </c>
      <c r="AI327" s="27">
        <v>51900</v>
      </c>
      <c r="AJ327" s="32">
        <v>70</v>
      </c>
      <c r="AK327" s="32">
        <v>7.1</v>
      </c>
      <c r="AL327" s="27">
        <v>39500</v>
      </c>
      <c r="AM327" s="27">
        <v>49700</v>
      </c>
      <c r="AN327" s="32">
        <v>79.5</v>
      </c>
      <c r="AO327" s="32">
        <v>6.2</v>
      </c>
      <c r="AP327"/>
      <c r="AQ327"/>
      <c r="AR327"/>
      <c r="AS327"/>
      <c r="AT327" s="30">
        <f t="shared" si="158"/>
        <v>6.8870523415977963E-3</v>
      </c>
      <c r="AU327" s="30">
        <f t="shared" si="159"/>
        <v>8.677685950413223E-3</v>
      </c>
      <c r="AV327" s="30">
        <f t="shared" si="160"/>
        <v>7.5482093663911849E-3</v>
      </c>
      <c r="AW327" s="30">
        <f t="shared" si="182"/>
        <v>8.4303797468354424E-3</v>
      </c>
      <c r="AX327" s="30">
        <f t="shared" si="183"/>
        <v>1.0101265822784811E-2</v>
      </c>
      <c r="AY327" s="30">
        <f t="shared" si="184"/>
        <v>7.3417721518987339E-3</v>
      </c>
      <c r="AZ327" s="30">
        <f t="shared" si="185"/>
        <v>1.0607594936708861E-2</v>
      </c>
      <c r="BA327" s="30">
        <f t="shared" si="186"/>
        <v>8.4810126582278485E-3</v>
      </c>
      <c r="BB327" s="30">
        <f t="shared" si="187"/>
        <v>8.1012658227848106E-3</v>
      </c>
      <c r="BC327" s="30">
        <f t="shared" si="188"/>
        <v>1.559493670886076E-2</v>
      </c>
      <c r="BD327" s="30">
        <f t="shared" si="189"/>
        <v>1.0379746835443038E-2</v>
      </c>
      <c r="BE327" s="30">
        <f t="shared" si="190"/>
        <v>9.8227848101265815E-3</v>
      </c>
      <c r="BF327" s="30">
        <f t="shared" si="179"/>
        <v>3.8481012658227848E-3</v>
      </c>
      <c r="BG327" s="30">
        <f t="shared" si="180"/>
        <v>5.7974683544303801E-3</v>
      </c>
      <c r="BH327" s="30">
        <f t="shared" si="181"/>
        <v>7.2405063291139243E-3</v>
      </c>
      <c r="BI327" s="30">
        <f t="shared" si="161"/>
        <v>8.0080482897384314E-3</v>
      </c>
      <c r="BJ327" s="30">
        <f t="shared" si="162"/>
        <v>6.7806841046277669E-3</v>
      </c>
      <c r="BK327" s="30">
        <f t="shared" si="163"/>
        <v>8.3098591549295771E-3</v>
      </c>
      <c r="BL327" s="30">
        <f t="shared" si="164"/>
        <v>7.7263581488933603E-3</v>
      </c>
      <c r="BM327" s="30">
        <f t="shared" si="165"/>
        <v>8.9537223340040249E-3</v>
      </c>
      <c r="BN327" s="30">
        <f t="shared" si="166"/>
        <v>1.3158953722334004E-2</v>
      </c>
      <c r="BO327" s="30">
        <f t="shared" si="167"/>
        <v>6.6800804828973841E-3</v>
      </c>
      <c r="BP327" s="30">
        <f t="shared" si="168"/>
        <v>1.0140845070422535E-2</v>
      </c>
    </row>
    <row r="328" spans="1:68" ht="15" x14ac:dyDescent="0.25">
      <c r="A328" s="19" t="s">
        <v>67</v>
      </c>
      <c r="B328" s="27">
        <v>295</v>
      </c>
      <c r="C328" s="27">
        <v>393</v>
      </c>
      <c r="D328" s="27">
        <v>444</v>
      </c>
      <c r="E328" s="27">
        <v>312</v>
      </c>
      <c r="F328" s="27">
        <v>489</v>
      </c>
      <c r="G328" s="27">
        <v>414</v>
      </c>
      <c r="H328" s="27">
        <v>329</v>
      </c>
      <c r="I328" s="27">
        <v>562</v>
      </c>
      <c r="J328" s="27">
        <v>579</v>
      </c>
      <c r="K328" s="27">
        <v>397</v>
      </c>
      <c r="L328" s="27">
        <v>335</v>
      </c>
      <c r="M328" s="27">
        <v>296</v>
      </c>
      <c r="N328" s="27">
        <v>224</v>
      </c>
      <c r="O328" s="27">
        <v>271</v>
      </c>
      <c r="P328" s="27">
        <v>394</v>
      </c>
      <c r="Q328" s="27">
        <v>427</v>
      </c>
      <c r="R328" s="27">
        <v>366</v>
      </c>
      <c r="S328" s="27">
        <v>434</v>
      </c>
      <c r="T328" s="27">
        <v>588</v>
      </c>
      <c r="U328" s="27">
        <v>547</v>
      </c>
      <c r="V328" s="27">
        <v>486</v>
      </c>
      <c r="W328" s="27">
        <v>457</v>
      </c>
      <c r="X328" s="27">
        <v>510</v>
      </c>
      <c r="Y328" s="27"/>
      <c r="Z328" s="19" t="s">
        <v>67</v>
      </c>
      <c r="AA328" s="27" t="b">
        <f t="shared" si="175"/>
        <v>1</v>
      </c>
      <c r="AB328"/>
      <c r="AC328" s="19" t="s">
        <v>67</v>
      </c>
      <c r="AD328" s="27">
        <v>31700</v>
      </c>
      <c r="AE328" s="27">
        <v>37900</v>
      </c>
      <c r="AF328" s="32">
        <v>83.7</v>
      </c>
      <c r="AG328" s="32">
        <v>8.4</v>
      </c>
      <c r="AH328" s="27">
        <v>33400</v>
      </c>
      <c r="AI328" s="27">
        <v>39700</v>
      </c>
      <c r="AJ328" s="32">
        <v>84.2</v>
      </c>
      <c r="AK328" s="32">
        <v>7.4</v>
      </c>
      <c r="AL328" s="27">
        <v>31700</v>
      </c>
      <c r="AM328" s="27">
        <v>39100</v>
      </c>
      <c r="AN328" s="32">
        <v>81</v>
      </c>
      <c r="AO328" s="32">
        <v>7.6</v>
      </c>
      <c r="AP328"/>
      <c r="AQ328"/>
      <c r="AR328"/>
      <c r="AS328"/>
      <c r="AT328" s="30">
        <f t="shared" si="158"/>
        <v>8.8323353293413166E-3</v>
      </c>
      <c r="AU328" s="30">
        <f t="shared" si="159"/>
        <v>1.1766467065868263E-2</v>
      </c>
      <c r="AV328" s="30">
        <f t="shared" si="160"/>
        <v>1.3293413173652695E-2</v>
      </c>
      <c r="AW328" s="30">
        <f t="shared" si="182"/>
        <v>9.8422712933753948E-3</v>
      </c>
      <c r="AX328" s="30">
        <f t="shared" si="183"/>
        <v>1.5425867507886435E-2</v>
      </c>
      <c r="AY328" s="30">
        <f t="shared" si="184"/>
        <v>1.3059936908517349E-2</v>
      </c>
      <c r="AZ328" s="30">
        <f t="shared" si="185"/>
        <v>1.0378548895899054E-2</v>
      </c>
      <c r="BA328" s="30">
        <f t="shared" si="186"/>
        <v>1.7728706624605677E-2</v>
      </c>
      <c r="BB328" s="30">
        <f t="shared" si="187"/>
        <v>1.8264984227129338E-2</v>
      </c>
      <c r="BC328" s="30">
        <f t="shared" si="188"/>
        <v>1.2523659305993692E-2</v>
      </c>
      <c r="BD328" s="30">
        <f t="shared" si="189"/>
        <v>1.056782334384858E-2</v>
      </c>
      <c r="BE328" s="30">
        <f t="shared" si="190"/>
        <v>9.3375394321766562E-3</v>
      </c>
      <c r="BF328" s="30">
        <f t="shared" si="179"/>
        <v>7.066246056782334E-3</v>
      </c>
      <c r="BG328" s="30">
        <f t="shared" si="180"/>
        <v>8.5488958990536275E-3</v>
      </c>
      <c r="BH328" s="30">
        <f t="shared" si="181"/>
        <v>1.2429022082018928E-2</v>
      </c>
      <c r="BI328" s="30">
        <f t="shared" si="161"/>
        <v>1.0920716112531969E-2</v>
      </c>
      <c r="BJ328" s="30">
        <f t="shared" si="162"/>
        <v>9.3606138107416876E-3</v>
      </c>
      <c r="BK328" s="30">
        <f t="shared" si="163"/>
        <v>1.1099744245524297E-2</v>
      </c>
      <c r="BL328" s="30">
        <f t="shared" si="164"/>
        <v>1.5038363171355498E-2</v>
      </c>
      <c r="BM328" s="30">
        <f t="shared" si="165"/>
        <v>1.3989769820971868E-2</v>
      </c>
      <c r="BN328" s="30">
        <f t="shared" si="166"/>
        <v>1.2429667519181585E-2</v>
      </c>
      <c r="BO328" s="30">
        <f t="shared" si="167"/>
        <v>1.1687979539641943E-2</v>
      </c>
      <c r="BP328" s="30">
        <f t="shared" si="168"/>
        <v>1.3043478260869565E-2</v>
      </c>
    </row>
    <row r="329" spans="1:68" ht="15" x14ac:dyDescent="0.25">
      <c r="A329" s="19" t="s">
        <v>89</v>
      </c>
      <c r="B329" s="27">
        <v>700</v>
      </c>
      <c r="C329" s="27">
        <v>788</v>
      </c>
      <c r="D329" s="27">
        <v>658</v>
      </c>
      <c r="E329" s="27">
        <v>627</v>
      </c>
      <c r="F329" s="27">
        <v>887</v>
      </c>
      <c r="G329" s="27">
        <v>797</v>
      </c>
      <c r="H329" s="27">
        <v>904</v>
      </c>
      <c r="I329" s="27">
        <v>699</v>
      </c>
      <c r="J329" s="27">
        <v>720</v>
      </c>
      <c r="K329" s="27">
        <v>1207</v>
      </c>
      <c r="L329" s="27">
        <v>889</v>
      </c>
      <c r="M329" s="27">
        <v>792</v>
      </c>
      <c r="N329" s="27">
        <v>840</v>
      </c>
      <c r="O329" s="27">
        <v>1191</v>
      </c>
      <c r="P329" s="27">
        <v>764</v>
      </c>
      <c r="Q329" s="27">
        <v>768</v>
      </c>
      <c r="R329" s="27">
        <v>821</v>
      </c>
      <c r="S329" s="27">
        <v>678</v>
      </c>
      <c r="T329" s="27">
        <v>902</v>
      </c>
      <c r="U329" s="27">
        <v>1004</v>
      </c>
      <c r="V329" s="27">
        <v>1115</v>
      </c>
      <c r="W329" s="27">
        <v>1156</v>
      </c>
      <c r="X329" s="27">
        <v>1246</v>
      </c>
      <c r="Y329" s="27"/>
      <c r="Z329" s="19" t="s">
        <v>89</v>
      </c>
      <c r="AA329" s="27" t="b">
        <f t="shared" si="175"/>
        <v>1</v>
      </c>
      <c r="AB329"/>
      <c r="AC329" s="19" t="s">
        <v>89</v>
      </c>
      <c r="AD329" s="27">
        <v>66100</v>
      </c>
      <c r="AE329" s="27">
        <v>81200</v>
      </c>
      <c r="AF329" s="32">
        <v>81.400000000000006</v>
      </c>
      <c r="AG329" s="32">
        <v>4.9000000000000004</v>
      </c>
      <c r="AH329" s="27">
        <v>64900</v>
      </c>
      <c r="AI329" s="27">
        <v>82900</v>
      </c>
      <c r="AJ329" s="32">
        <v>78.3</v>
      </c>
      <c r="AK329" s="32">
        <v>5.3</v>
      </c>
      <c r="AL329" s="27">
        <v>66600</v>
      </c>
      <c r="AM329" s="27">
        <v>83500</v>
      </c>
      <c r="AN329" s="32">
        <v>79.8</v>
      </c>
      <c r="AO329" s="32">
        <v>4.9000000000000004</v>
      </c>
      <c r="AP329"/>
      <c r="AQ329"/>
      <c r="AR329"/>
      <c r="AS329"/>
      <c r="AT329" s="30">
        <f t="shared" ref="AT329:AT392" si="191">B329/$AH329</f>
        <v>1.078582434514638E-2</v>
      </c>
      <c r="AU329" s="30">
        <f t="shared" ref="AU329:AU392" si="192">C329/$AH329</f>
        <v>1.214175654853621E-2</v>
      </c>
      <c r="AV329" s="30">
        <f t="shared" ref="AV329:AV392" si="193">D329/$AH329</f>
        <v>1.0138674884437596E-2</v>
      </c>
      <c r="AW329" s="30">
        <f t="shared" si="182"/>
        <v>9.4144144144144137E-3</v>
      </c>
      <c r="AX329" s="30">
        <f t="shared" si="183"/>
        <v>1.3318318318318319E-2</v>
      </c>
      <c r="AY329" s="30">
        <f t="shared" si="184"/>
        <v>1.1966966966966967E-2</v>
      </c>
      <c r="AZ329" s="30">
        <f t="shared" si="185"/>
        <v>1.3573573573573574E-2</v>
      </c>
      <c r="BA329" s="30">
        <f t="shared" si="186"/>
        <v>1.0495495495495496E-2</v>
      </c>
      <c r="BB329" s="30">
        <f t="shared" si="187"/>
        <v>1.0810810810810811E-2</v>
      </c>
      <c r="BC329" s="30">
        <f t="shared" si="188"/>
        <v>1.8123123123123124E-2</v>
      </c>
      <c r="BD329" s="30">
        <f t="shared" si="189"/>
        <v>1.3348348348348348E-2</v>
      </c>
      <c r="BE329" s="30">
        <f t="shared" si="190"/>
        <v>1.1891891891891892E-2</v>
      </c>
      <c r="BF329" s="30">
        <f t="shared" si="179"/>
        <v>1.2612612612612612E-2</v>
      </c>
      <c r="BG329" s="30">
        <f t="shared" si="180"/>
        <v>1.7882882882882884E-2</v>
      </c>
      <c r="BH329" s="30">
        <f t="shared" si="181"/>
        <v>1.1471471471471472E-2</v>
      </c>
      <c r="BI329" s="30">
        <f t="shared" si="161"/>
        <v>9.1976047904191623E-3</v>
      </c>
      <c r="BJ329" s="30">
        <f t="shared" si="162"/>
        <v>9.8323353293413174E-3</v>
      </c>
      <c r="BK329" s="30">
        <f t="shared" si="163"/>
        <v>8.1197604790419157E-3</v>
      </c>
      <c r="BL329" s="30">
        <f t="shared" si="164"/>
        <v>1.0802395209580838E-2</v>
      </c>
      <c r="BM329" s="30">
        <f t="shared" si="165"/>
        <v>1.2023952095808383E-2</v>
      </c>
      <c r="BN329" s="30">
        <f t="shared" si="166"/>
        <v>1.3353293413173652E-2</v>
      </c>
      <c r="BO329" s="30">
        <f t="shared" si="167"/>
        <v>1.3844311377245509E-2</v>
      </c>
      <c r="BP329" s="30">
        <f t="shared" si="168"/>
        <v>1.4922155688622754E-2</v>
      </c>
    </row>
    <row r="330" spans="1:68" ht="15" x14ac:dyDescent="0.25">
      <c r="A330" s="19" t="s">
        <v>103</v>
      </c>
      <c r="B330" s="27">
        <v>409</v>
      </c>
      <c r="C330" s="27">
        <v>407</v>
      </c>
      <c r="D330" s="27">
        <v>411</v>
      </c>
      <c r="E330" s="27">
        <v>401</v>
      </c>
      <c r="F330" s="27">
        <v>476</v>
      </c>
      <c r="G330" s="27">
        <v>428</v>
      </c>
      <c r="H330" s="27">
        <v>597</v>
      </c>
      <c r="I330" s="27">
        <v>359</v>
      </c>
      <c r="J330" s="27">
        <v>508</v>
      </c>
      <c r="K330" s="27">
        <v>476</v>
      </c>
      <c r="L330" s="27">
        <v>485</v>
      </c>
      <c r="M330" s="27">
        <v>471</v>
      </c>
      <c r="N330" s="27">
        <v>325</v>
      </c>
      <c r="O330" s="27">
        <v>473</v>
      </c>
      <c r="P330" s="27">
        <v>363</v>
      </c>
      <c r="Q330" s="27">
        <v>377</v>
      </c>
      <c r="R330" s="27">
        <v>433</v>
      </c>
      <c r="S330" s="27">
        <v>380</v>
      </c>
      <c r="T330" s="27">
        <v>437</v>
      </c>
      <c r="U330" s="27">
        <v>524</v>
      </c>
      <c r="V330" s="27">
        <v>533</v>
      </c>
      <c r="W330" s="27">
        <v>540</v>
      </c>
      <c r="X330" s="27">
        <v>413</v>
      </c>
      <c r="Y330" s="27"/>
      <c r="Z330" s="19" t="s">
        <v>103</v>
      </c>
      <c r="AA330" s="27" t="b">
        <f t="shared" si="175"/>
        <v>1</v>
      </c>
      <c r="AB330"/>
      <c r="AC330" s="19" t="s">
        <v>103</v>
      </c>
      <c r="AD330" s="27">
        <v>47700</v>
      </c>
      <c r="AE330" s="27">
        <v>57300</v>
      </c>
      <c r="AF330" s="32">
        <v>83.2</v>
      </c>
      <c r="AG330" s="32">
        <v>5.7</v>
      </c>
      <c r="AH330" s="27">
        <v>47500</v>
      </c>
      <c r="AI330" s="27">
        <v>58200</v>
      </c>
      <c r="AJ330" s="32">
        <v>81.599999999999994</v>
      </c>
      <c r="AK330" s="32">
        <v>5.2</v>
      </c>
      <c r="AL330" s="27">
        <v>49100</v>
      </c>
      <c r="AM330" s="27">
        <v>58400</v>
      </c>
      <c r="AN330" s="32">
        <v>84</v>
      </c>
      <c r="AO330" s="32">
        <v>5.3</v>
      </c>
      <c r="AP330"/>
      <c r="AQ330"/>
      <c r="AR330"/>
      <c r="AS330"/>
      <c r="AT330" s="30">
        <f t="shared" si="191"/>
        <v>8.610526315789473E-3</v>
      </c>
      <c r="AU330" s="30">
        <f t="shared" si="192"/>
        <v>8.5684210526315793E-3</v>
      </c>
      <c r="AV330" s="30">
        <f t="shared" si="193"/>
        <v>8.6526315789473684E-3</v>
      </c>
      <c r="AW330" s="30">
        <f t="shared" si="182"/>
        <v>8.167006109979634E-3</v>
      </c>
      <c r="AX330" s="30">
        <f t="shared" si="183"/>
        <v>9.6945010183299395E-3</v>
      </c>
      <c r="AY330" s="30">
        <f t="shared" si="184"/>
        <v>8.7169042769857426E-3</v>
      </c>
      <c r="AZ330" s="30">
        <f t="shared" si="185"/>
        <v>1.2158859470468433E-2</v>
      </c>
      <c r="BA330" s="30">
        <f t="shared" si="186"/>
        <v>7.311608961303462E-3</v>
      </c>
      <c r="BB330" s="30">
        <f t="shared" si="187"/>
        <v>1.034623217922607E-2</v>
      </c>
      <c r="BC330" s="30">
        <f t="shared" si="188"/>
        <v>9.6945010183299395E-3</v>
      </c>
      <c r="BD330" s="30">
        <f t="shared" si="189"/>
        <v>9.8778004073319763E-3</v>
      </c>
      <c r="BE330" s="30">
        <f t="shared" si="190"/>
        <v>9.5926680244399192E-3</v>
      </c>
      <c r="BF330" s="30">
        <f t="shared" si="179"/>
        <v>6.619144602851324E-3</v>
      </c>
      <c r="BG330" s="30">
        <f t="shared" si="180"/>
        <v>9.6334012219959266E-3</v>
      </c>
      <c r="BH330" s="30">
        <f t="shared" si="181"/>
        <v>7.3930753564154785E-3</v>
      </c>
      <c r="BI330" s="30">
        <f t="shared" si="161"/>
        <v>6.4554794520547947E-3</v>
      </c>
      <c r="BJ330" s="30">
        <f t="shared" si="162"/>
        <v>7.4143835616438357E-3</v>
      </c>
      <c r="BK330" s="30">
        <f t="shared" si="163"/>
        <v>6.5068493150684933E-3</v>
      </c>
      <c r="BL330" s="30">
        <f t="shared" si="164"/>
        <v>7.4828767123287674E-3</v>
      </c>
      <c r="BM330" s="30">
        <f t="shared" si="165"/>
        <v>8.9726027397260266E-3</v>
      </c>
      <c r="BN330" s="30">
        <f t="shared" si="166"/>
        <v>9.1267123287671233E-3</v>
      </c>
      <c r="BO330" s="30">
        <f t="shared" si="167"/>
        <v>9.2465753424657536E-3</v>
      </c>
      <c r="BP330" s="30">
        <f t="shared" si="168"/>
        <v>7.0719178082191778E-3</v>
      </c>
    </row>
    <row r="331" spans="1:68" ht="15" x14ac:dyDescent="0.25">
      <c r="A331" s="19" t="s">
        <v>157</v>
      </c>
      <c r="B331" s="27">
        <v>398</v>
      </c>
      <c r="C331" s="27">
        <v>633</v>
      </c>
      <c r="D331" s="27">
        <v>964</v>
      </c>
      <c r="E331" s="27">
        <v>592</v>
      </c>
      <c r="F331" s="27">
        <v>814</v>
      </c>
      <c r="G331" s="27">
        <v>774</v>
      </c>
      <c r="H331" s="27">
        <v>828</v>
      </c>
      <c r="I331" s="27">
        <v>714</v>
      </c>
      <c r="J331" s="27">
        <v>784</v>
      </c>
      <c r="K331" s="27">
        <v>853</v>
      </c>
      <c r="L331" s="27">
        <v>934</v>
      </c>
      <c r="M331" s="27">
        <v>766</v>
      </c>
      <c r="N331" s="27">
        <v>693</v>
      </c>
      <c r="O331" s="27">
        <v>648</v>
      </c>
      <c r="P331" s="27">
        <v>662</v>
      </c>
      <c r="Q331" s="27">
        <v>703</v>
      </c>
      <c r="R331" s="27">
        <v>731</v>
      </c>
      <c r="S331" s="27">
        <v>1039</v>
      </c>
      <c r="T331" s="27">
        <v>1106</v>
      </c>
      <c r="U331" s="27">
        <v>822</v>
      </c>
      <c r="V331" s="27">
        <v>1154</v>
      </c>
      <c r="W331" s="27">
        <v>836</v>
      </c>
      <c r="X331" s="27">
        <v>1131</v>
      </c>
      <c r="Y331" s="27"/>
      <c r="Z331" s="19" t="s">
        <v>157</v>
      </c>
      <c r="AA331" s="27" t="b">
        <f t="shared" si="175"/>
        <v>1</v>
      </c>
      <c r="AB331"/>
      <c r="AC331" s="19" t="s">
        <v>157</v>
      </c>
      <c r="AD331" s="27">
        <v>49500</v>
      </c>
      <c r="AE331" s="27">
        <v>62200</v>
      </c>
      <c r="AF331" s="32">
        <v>79.5</v>
      </c>
      <c r="AG331" s="32">
        <v>5.4</v>
      </c>
      <c r="AH331" s="27">
        <v>52700</v>
      </c>
      <c r="AI331" s="27">
        <v>63000</v>
      </c>
      <c r="AJ331" s="32">
        <v>83.7</v>
      </c>
      <c r="AK331" s="32">
        <v>5.2</v>
      </c>
      <c r="AL331" s="27">
        <v>52700</v>
      </c>
      <c r="AM331" s="27">
        <v>63000</v>
      </c>
      <c r="AN331" s="32">
        <v>83.7</v>
      </c>
      <c r="AO331" s="32">
        <v>4.9000000000000004</v>
      </c>
      <c r="AP331"/>
      <c r="AQ331"/>
      <c r="AR331"/>
      <c r="AS331"/>
      <c r="AT331" s="30">
        <f t="shared" si="191"/>
        <v>7.5521821631878558E-3</v>
      </c>
      <c r="AU331" s="30">
        <f t="shared" si="192"/>
        <v>1.2011385199240986E-2</v>
      </c>
      <c r="AV331" s="30">
        <f t="shared" si="193"/>
        <v>1.8292220113851992E-2</v>
      </c>
      <c r="AW331" s="30">
        <f t="shared" si="182"/>
        <v>1.1233396584440229E-2</v>
      </c>
      <c r="AX331" s="30">
        <f t="shared" si="183"/>
        <v>1.5445920303605313E-2</v>
      </c>
      <c r="AY331" s="30">
        <f t="shared" si="184"/>
        <v>1.4686907020872865E-2</v>
      </c>
      <c r="AZ331" s="30">
        <f t="shared" si="185"/>
        <v>1.5711574952561671E-2</v>
      </c>
      <c r="BA331" s="30">
        <f t="shared" si="186"/>
        <v>1.3548387096774193E-2</v>
      </c>
      <c r="BB331" s="30">
        <f t="shared" si="187"/>
        <v>1.4876660341555978E-2</v>
      </c>
      <c r="BC331" s="30">
        <f t="shared" si="188"/>
        <v>1.618595825426945E-2</v>
      </c>
      <c r="BD331" s="30">
        <f t="shared" si="189"/>
        <v>1.7722960151802657E-2</v>
      </c>
      <c r="BE331" s="30">
        <f t="shared" si="190"/>
        <v>1.4535104364326376E-2</v>
      </c>
      <c r="BF331" s="30">
        <f t="shared" si="179"/>
        <v>1.3149905123339658E-2</v>
      </c>
      <c r="BG331" s="30">
        <f t="shared" si="180"/>
        <v>1.2296015180265655E-2</v>
      </c>
      <c r="BH331" s="30">
        <f t="shared" si="181"/>
        <v>1.2561669829222012E-2</v>
      </c>
      <c r="BI331" s="30">
        <f t="shared" si="161"/>
        <v>1.1158730158730158E-2</v>
      </c>
      <c r="BJ331" s="30">
        <f t="shared" si="162"/>
        <v>1.1603174603174603E-2</v>
      </c>
      <c r="BK331" s="30">
        <f t="shared" si="163"/>
        <v>1.6492063492063492E-2</v>
      </c>
      <c r="BL331" s="30">
        <f t="shared" si="164"/>
        <v>1.7555555555555557E-2</v>
      </c>
      <c r="BM331" s="30">
        <f t="shared" si="165"/>
        <v>1.3047619047619047E-2</v>
      </c>
      <c r="BN331" s="30">
        <f t="shared" si="166"/>
        <v>1.8317460317460319E-2</v>
      </c>
      <c r="BO331" s="30">
        <f t="shared" si="167"/>
        <v>1.326984126984127E-2</v>
      </c>
      <c r="BP331" s="30">
        <f t="shared" si="168"/>
        <v>1.7952380952380952E-2</v>
      </c>
    </row>
    <row r="332" spans="1:68" ht="15" x14ac:dyDescent="0.25">
      <c r="A332" s="19" t="s">
        <v>163</v>
      </c>
      <c r="B332" s="27">
        <v>413</v>
      </c>
      <c r="C332" s="27">
        <v>503</v>
      </c>
      <c r="D332" s="27">
        <v>499</v>
      </c>
      <c r="E332" s="27">
        <v>586</v>
      </c>
      <c r="F332" s="27">
        <v>586</v>
      </c>
      <c r="G332" s="27">
        <v>571</v>
      </c>
      <c r="H332" s="27">
        <v>490</v>
      </c>
      <c r="I332" s="27">
        <v>472</v>
      </c>
      <c r="J332" s="27">
        <v>481</v>
      </c>
      <c r="K332" s="27">
        <v>531</v>
      </c>
      <c r="L332" s="27">
        <v>479</v>
      </c>
      <c r="M332" s="27">
        <v>380</v>
      </c>
      <c r="N332" s="27">
        <v>524</v>
      </c>
      <c r="O332" s="27">
        <v>752</v>
      </c>
      <c r="P332" s="27">
        <v>823</v>
      </c>
      <c r="Q332" s="27">
        <v>661</v>
      </c>
      <c r="R332" s="27">
        <v>741</v>
      </c>
      <c r="S332" s="27">
        <v>494</v>
      </c>
      <c r="T332" s="27">
        <v>548</v>
      </c>
      <c r="U332" s="27">
        <v>599</v>
      </c>
      <c r="V332" s="27">
        <v>630</v>
      </c>
      <c r="W332" s="27">
        <v>736</v>
      </c>
      <c r="X332" s="27">
        <v>592</v>
      </c>
      <c r="Y332" s="27"/>
      <c r="Z332" s="19" t="s">
        <v>163</v>
      </c>
      <c r="AA332" s="27" t="b">
        <f t="shared" si="175"/>
        <v>1</v>
      </c>
      <c r="AB332"/>
      <c r="AC332" s="19" t="s">
        <v>163</v>
      </c>
      <c r="AD332" s="27">
        <v>63100</v>
      </c>
      <c r="AE332" s="27">
        <v>75400</v>
      </c>
      <c r="AF332" s="32">
        <v>83.7</v>
      </c>
      <c r="AG332" s="32">
        <v>4.9000000000000004</v>
      </c>
      <c r="AH332" s="27">
        <v>60400</v>
      </c>
      <c r="AI332" s="27">
        <v>72600</v>
      </c>
      <c r="AJ332" s="32">
        <v>83.2</v>
      </c>
      <c r="AK332" s="32">
        <v>5</v>
      </c>
      <c r="AL332" s="27">
        <v>63900</v>
      </c>
      <c r="AM332" s="27">
        <v>74300</v>
      </c>
      <c r="AN332" s="32">
        <v>86</v>
      </c>
      <c r="AO332" s="32">
        <v>5</v>
      </c>
      <c r="AP332"/>
      <c r="AQ332"/>
      <c r="AR332"/>
      <c r="AS332"/>
      <c r="AT332" s="30">
        <f t="shared" si="191"/>
        <v>6.8377483443708611E-3</v>
      </c>
      <c r="AU332" s="30">
        <f t="shared" si="192"/>
        <v>8.3278145695364243E-3</v>
      </c>
      <c r="AV332" s="30">
        <f t="shared" si="193"/>
        <v>8.2615894039735106E-3</v>
      </c>
      <c r="AW332" s="30">
        <f t="shared" si="182"/>
        <v>9.17057902973396E-3</v>
      </c>
      <c r="AX332" s="30">
        <f t="shared" si="183"/>
        <v>9.17057902973396E-3</v>
      </c>
      <c r="AY332" s="30">
        <f t="shared" si="184"/>
        <v>8.935837245696401E-3</v>
      </c>
      <c r="AZ332" s="30">
        <f t="shared" si="185"/>
        <v>7.6682316118935837E-3</v>
      </c>
      <c r="BA332" s="30">
        <f t="shared" si="186"/>
        <v>7.3865414710485135E-3</v>
      </c>
      <c r="BB332" s="30">
        <f t="shared" si="187"/>
        <v>7.5273865414710482E-3</v>
      </c>
      <c r="BC332" s="30">
        <f t="shared" si="188"/>
        <v>8.3098591549295771E-3</v>
      </c>
      <c r="BD332" s="30">
        <f t="shared" si="189"/>
        <v>7.4960876369327073E-3</v>
      </c>
      <c r="BE332" s="30">
        <f t="shared" si="190"/>
        <v>5.9467918622848198E-3</v>
      </c>
      <c r="BF332" s="30">
        <f t="shared" si="179"/>
        <v>8.2003129890453833E-3</v>
      </c>
      <c r="BG332" s="30">
        <f t="shared" si="180"/>
        <v>1.1768388106416276E-2</v>
      </c>
      <c r="BH332" s="30">
        <f t="shared" si="181"/>
        <v>1.2879499217527386E-2</v>
      </c>
      <c r="BI332" s="30">
        <f t="shared" si="161"/>
        <v>8.8963660834454911E-3</v>
      </c>
      <c r="BJ332" s="30">
        <f t="shared" si="162"/>
        <v>9.9730820995962317E-3</v>
      </c>
      <c r="BK332" s="30">
        <f t="shared" si="163"/>
        <v>6.6487213997308212E-3</v>
      </c>
      <c r="BL332" s="30">
        <f t="shared" si="164"/>
        <v>7.3755047106325708E-3</v>
      </c>
      <c r="BM332" s="30">
        <f t="shared" si="165"/>
        <v>8.0619111709286668E-3</v>
      </c>
      <c r="BN332" s="30">
        <f t="shared" si="166"/>
        <v>8.479138627187079E-3</v>
      </c>
      <c r="BO332" s="30">
        <f t="shared" si="167"/>
        <v>9.9057873485868097E-3</v>
      </c>
      <c r="BP332" s="30">
        <f t="shared" si="168"/>
        <v>7.967698519515478E-3</v>
      </c>
    </row>
    <row r="333" spans="1:68" ht="15" x14ac:dyDescent="0.25">
      <c r="A333" s="19" t="s">
        <v>182</v>
      </c>
      <c r="B333" s="27">
        <v>360</v>
      </c>
      <c r="C333" s="27">
        <v>706</v>
      </c>
      <c r="D333" s="27">
        <v>556</v>
      </c>
      <c r="E333" s="27">
        <v>470</v>
      </c>
      <c r="F333" s="27">
        <v>632</v>
      </c>
      <c r="G333" s="27">
        <v>528</v>
      </c>
      <c r="H333" s="27">
        <v>605</v>
      </c>
      <c r="I333" s="27">
        <v>848</v>
      </c>
      <c r="J333" s="27">
        <v>811</v>
      </c>
      <c r="K333" s="27">
        <v>615</v>
      </c>
      <c r="L333" s="27">
        <v>481</v>
      </c>
      <c r="M333" s="27">
        <v>313</v>
      </c>
      <c r="N333" s="27">
        <v>277</v>
      </c>
      <c r="O333" s="27">
        <v>586</v>
      </c>
      <c r="P333" s="27">
        <v>435</v>
      </c>
      <c r="Q333" s="27">
        <v>514</v>
      </c>
      <c r="R333" s="27">
        <v>546</v>
      </c>
      <c r="S333" s="27">
        <v>540</v>
      </c>
      <c r="T333" s="27">
        <v>490</v>
      </c>
      <c r="U333" s="27">
        <v>1168</v>
      </c>
      <c r="V333" s="27">
        <v>658</v>
      </c>
      <c r="W333" s="27">
        <v>727</v>
      </c>
      <c r="X333" s="27">
        <v>613</v>
      </c>
      <c r="Y333" s="27"/>
      <c r="Z333" s="19" t="s">
        <v>182</v>
      </c>
      <c r="AA333" s="27" t="b">
        <f t="shared" si="175"/>
        <v>1</v>
      </c>
      <c r="AB333"/>
      <c r="AC333" s="19" t="s">
        <v>182</v>
      </c>
      <c r="AD333" s="27">
        <v>48600</v>
      </c>
      <c r="AE333" s="27">
        <v>69700</v>
      </c>
      <c r="AF333" s="32">
        <v>69.8</v>
      </c>
      <c r="AG333" s="32">
        <v>5.7</v>
      </c>
      <c r="AH333" s="27">
        <v>53200</v>
      </c>
      <c r="AI333" s="27">
        <v>69400</v>
      </c>
      <c r="AJ333" s="32">
        <v>76.5</v>
      </c>
      <c r="AK333" s="32">
        <v>5.5</v>
      </c>
      <c r="AL333" s="27">
        <v>53800</v>
      </c>
      <c r="AM333" s="27">
        <v>68600</v>
      </c>
      <c r="AN333" s="32">
        <v>78.400000000000006</v>
      </c>
      <c r="AO333" s="32">
        <v>5.5</v>
      </c>
      <c r="AP333"/>
      <c r="AQ333"/>
      <c r="AR333"/>
      <c r="AS333"/>
      <c r="AT333" s="30">
        <f t="shared" si="191"/>
        <v>6.7669172932330827E-3</v>
      </c>
      <c r="AU333" s="30">
        <f t="shared" si="192"/>
        <v>1.3270676691729323E-2</v>
      </c>
      <c r="AV333" s="30">
        <f t="shared" si="193"/>
        <v>1.0451127819548873E-2</v>
      </c>
      <c r="AW333" s="30">
        <f t="shared" si="182"/>
        <v>8.7360594795539027E-3</v>
      </c>
      <c r="AX333" s="30">
        <f t="shared" si="183"/>
        <v>1.174721189591078E-2</v>
      </c>
      <c r="AY333" s="30">
        <f t="shared" si="184"/>
        <v>9.8141263940520439E-3</v>
      </c>
      <c r="AZ333" s="30">
        <f t="shared" si="185"/>
        <v>1.1245353159851302E-2</v>
      </c>
      <c r="BA333" s="30">
        <f t="shared" si="186"/>
        <v>1.5762081784386615E-2</v>
      </c>
      <c r="BB333" s="30">
        <f t="shared" si="187"/>
        <v>1.5074349442379183E-2</v>
      </c>
      <c r="BC333" s="30">
        <f t="shared" si="188"/>
        <v>1.1431226765799257E-2</v>
      </c>
      <c r="BD333" s="30">
        <f t="shared" si="189"/>
        <v>8.9405204460966548E-3</v>
      </c>
      <c r="BE333" s="30">
        <f t="shared" si="190"/>
        <v>5.8178438661710035E-3</v>
      </c>
      <c r="BF333" s="30">
        <f t="shared" si="179"/>
        <v>5.148698884758364E-3</v>
      </c>
      <c r="BG333" s="30">
        <f t="shared" si="180"/>
        <v>1.0892193308550185E-2</v>
      </c>
      <c r="BH333" s="30">
        <f t="shared" si="181"/>
        <v>8.0855018587360598E-3</v>
      </c>
      <c r="BI333" s="30">
        <f t="shared" ref="BI333:BI341" si="194">Q333/$AM333</f>
        <v>7.492711370262391E-3</v>
      </c>
      <c r="BJ333" s="30">
        <f t="shared" ref="BJ333:BJ341" si="195">R333/$AM333</f>
        <v>7.9591836734693878E-3</v>
      </c>
      <c r="BK333" s="30">
        <f t="shared" ref="BK333:BK341" si="196">S333/$AM333</f>
        <v>7.871720116618075E-3</v>
      </c>
      <c r="BL333" s="30">
        <f t="shared" ref="BL333:BL341" si="197">T333/$AM333</f>
        <v>7.1428571428571426E-3</v>
      </c>
      <c r="BM333" s="30">
        <f t="shared" ref="BM333:BM341" si="198">U333/$AM333</f>
        <v>1.7026239067055395E-2</v>
      </c>
      <c r="BN333" s="30">
        <f t="shared" ref="BN333:BN396" si="199">V333/$AM333</f>
        <v>9.5918367346938781E-3</v>
      </c>
      <c r="BO333" s="30">
        <f t="shared" ref="BO333:BO396" si="200">W333/$AM333</f>
        <v>1.0597667638483965E-2</v>
      </c>
      <c r="BP333" s="30">
        <f t="shared" ref="BP333:BP396" si="201">X333/$AM333</f>
        <v>8.9358600583090385E-3</v>
      </c>
    </row>
    <row r="334" spans="1:68" ht="15" x14ac:dyDescent="0.25">
      <c r="A334" s="19" t="s">
        <v>7</v>
      </c>
      <c r="B334" s="27">
        <v>578</v>
      </c>
      <c r="C334" s="27">
        <v>899</v>
      </c>
      <c r="D334" s="27">
        <v>606</v>
      </c>
      <c r="E334" s="27">
        <v>794</v>
      </c>
      <c r="F334" s="27">
        <v>517</v>
      </c>
      <c r="G334" s="27">
        <v>846</v>
      </c>
      <c r="H334" s="27">
        <v>628</v>
      </c>
      <c r="I334" s="27">
        <v>750</v>
      </c>
      <c r="J334" s="27">
        <v>729</v>
      </c>
      <c r="K334" s="27">
        <v>880</v>
      </c>
      <c r="L334" s="27">
        <v>780</v>
      </c>
      <c r="M334" s="27">
        <v>752</v>
      </c>
      <c r="N334" s="27">
        <v>1037</v>
      </c>
      <c r="O334" s="27">
        <v>1182</v>
      </c>
      <c r="P334" s="27">
        <v>893</v>
      </c>
      <c r="Q334" s="27">
        <v>896</v>
      </c>
      <c r="R334" s="27">
        <v>967</v>
      </c>
      <c r="S334" s="27">
        <v>853</v>
      </c>
      <c r="T334" s="27">
        <v>975</v>
      </c>
      <c r="U334" s="27">
        <v>1185</v>
      </c>
      <c r="V334" s="27">
        <v>965</v>
      </c>
      <c r="W334" s="27">
        <v>1270</v>
      </c>
      <c r="X334" s="27">
        <v>1146</v>
      </c>
      <c r="Y334" s="27"/>
      <c r="Z334" s="19" t="s">
        <v>7</v>
      </c>
      <c r="AA334" s="27" t="b">
        <f t="shared" si="175"/>
        <v>1</v>
      </c>
      <c r="AB334"/>
      <c r="AC334" s="19" t="s">
        <v>7</v>
      </c>
      <c r="AD334" s="27">
        <v>92300</v>
      </c>
      <c r="AE334" s="27">
        <v>110300</v>
      </c>
      <c r="AF334" s="32">
        <v>83.7</v>
      </c>
      <c r="AG334" s="32">
        <v>4.5</v>
      </c>
      <c r="AH334" s="27">
        <v>88000</v>
      </c>
      <c r="AI334" s="27">
        <v>108400</v>
      </c>
      <c r="AJ334" s="32">
        <v>81.2</v>
      </c>
      <c r="AK334" s="32">
        <v>4.4000000000000004</v>
      </c>
      <c r="AL334" s="27">
        <v>86100</v>
      </c>
      <c r="AM334" s="27">
        <v>109900</v>
      </c>
      <c r="AN334" s="32">
        <v>78.3</v>
      </c>
      <c r="AO334" s="32">
        <v>4.0999999999999996</v>
      </c>
      <c r="AP334"/>
      <c r="AQ334"/>
      <c r="AR334"/>
      <c r="AS334"/>
      <c r="AT334" s="30">
        <f t="shared" si="191"/>
        <v>6.5681818181818185E-3</v>
      </c>
      <c r="AU334" s="30">
        <f t="shared" si="192"/>
        <v>1.0215909090909091E-2</v>
      </c>
      <c r="AV334" s="30">
        <f t="shared" si="193"/>
        <v>6.8863636363636366E-3</v>
      </c>
      <c r="AW334" s="30">
        <f t="shared" si="182"/>
        <v>9.2218350754936125E-3</v>
      </c>
      <c r="AX334" s="30">
        <f t="shared" si="183"/>
        <v>6.0046457607433219E-3</v>
      </c>
      <c r="AY334" s="30">
        <f t="shared" si="184"/>
        <v>9.8257839721254351E-3</v>
      </c>
      <c r="AZ334" s="30">
        <f t="shared" si="185"/>
        <v>7.2938443670150987E-3</v>
      </c>
      <c r="BA334" s="30">
        <f t="shared" si="186"/>
        <v>8.7108013937282226E-3</v>
      </c>
      <c r="BB334" s="30">
        <f t="shared" si="187"/>
        <v>8.4668989547038321E-3</v>
      </c>
      <c r="BC334" s="30">
        <f t="shared" si="188"/>
        <v>1.0220673635307782E-2</v>
      </c>
      <c r="BD334" s="30">
        <f t="shared" si="189"/>
        <v>9.0592334494773528E-3</v>
      </c>
      <c r="BE334" s="30">
        <f t="shared" si="190"/>
        <v>8.7340301974448316E-3</v>
      </c>
      <c r="BF334" s="30">
        <f t="shared" si="179"/>
        <v>1.2044134727061557E-2</v>
      </c>
      <c r="BG334" s="30">
        <f t="shared" si="180"/>
        <v>1.3728222996515679E-2</v>
      </c>
      <c r="BH334" s="30">
        <f t="shared" si="181"/>
        <v>1.0371660859465738E-2</v>
      </c>
      <c r="BI334" s="30">
        <f t="shared" si="194"/>
        <v>8.1528662420382158E-3</v>
      </c>
      <c r="BJ334" s="30">
        <f t="shared" si="195"/>
        <v>8.7989080982711562E-3</v>
      </c>
      <c r="BK334" s="30">
        <f t="shared" si="196"/>
        <v>7.7616014558689718E-3</v>
      </c>
      <c r="BL334" s="30">
        <f t="shared" si="197"/>
        <v>8.8717015468607833E-3</v>
      </c>
      <c r="BM334" s="30">
        <f t="shared" si="198"/>
        <v>1.078252957233849E-2</v>
      </c>
      <c r="BN334" s="30">
        <f t="shared" si="199"/>
        <v>8.7807097361237482E-3</v>
      </c>
      <c r="BO334" s="30">
        <f t="shared" si="200"/>
        <v>1.1555959963603276E-2</v>
      </c>
      <c r="BP334" s="30">
        <f t="shared" si="201"/>
        <v>1.0427661510464058E-2</v>
      </c>
    </row>
    <row r="335" spans="1:68" ht="15" x14ac:dyDescent="0.25">
      <c r="A335" s="19" t="s">
        <v>35</v>
      </c>
      <c r="B335" s="27">
        <v>161</v>
      </c>
      <c r="C335" s="27">
        <v>246</v>
      </c>
      <c r="D335" s="27">
        <v>255</v>
      </c>
      <c r="E335" s="27">
        <v>245</v>
      </c>
      <c r="F335" s="27">
        <v>173</v>
      </c>
      <c r="G335" s="27">
        <v>236</v>
      </c>
      <c r="H335" s="27">
        <v>372</v>
      </c>
      <c r="I335" s="27">
        <v>328</v>
      </c>
      <c r="J335" s="27">
        <v>356</v>
      </c>
      <c r="K335" s="27">
        <v>424</v>
      </c>
      <c r="L335" s="27">
        <v>306</v>
      </c>
      <c r="M335" s="27">
        <v>280</v>
      </c>
      <c r="N335" s="27">
        <v>248</v>
      </c>
      <c r="O335" s="27">
        <v>328</v>
      </c>
      <c r="P335" s="27">
        <v>289</v>
      </c>
      <c r="Q335" s="27">
        <v>280</v>
      </c>
      <c r="R335" s="27">
        <v>290</v>
      </c>
      <c r="S335" s="27">
        <v>413</v>
      </c>
      <c r="T335" s="27">
        <v>336</v>
      </c>
      <c r="U335" s="27">
        <v>326</v>
      </c>
      <c r="V335" s="27">
        <v>315</v>
      </c>
      <c r="W335" s="27">
        <v>313</v>
      </c>
      <c r="X335" s="27">
        <v>282</v>
      </c>
      <c r="Y335" s="27"/>
      <c r="Z335" s="19" t="s">
        <v>35</v>
      </c>
      <c r="AA335" s="27" t="b">
        <f t="shared" si="175"/>
        <v>1</v>
      </c>
      <c r="AB335"/>
      <c r="AC335" s="19" t="s">
        <v>35</v>
      </c>
      <c r="AD335" s="27">
        <v>44000</v>
      </c>
      <c r="AE335" s="27">
        <v>55700</v>
      </c>
      <c r="AF335" s="32">
        <v>78.900000000000006</v>
      </c>
      <c r="AG335" s="32">
        <v>5.8</v>
      </c>
      <c r="AH335" s="27">
        <v>43200</v>
      </c>
      <c r="AI335" s="27">
        <v>55700</v>
      </c>
      <c r="AJ335" s="32">
        <v>77.599999999999994</v>
      </c>
      <c r="AK335" s="32">
        <v>5.7</v>
      </c>
      <c r="AL335" s="27">
        <v>45900</v>
      </c>
      <c r="AM335" s="27">
        <v>54900</v>
      </c>
      <c r="AN335" s="32">
        <v>83.7</v>
      </c>
      <c r="AO335" s="32">
        <v>5.4</v>
      </c>
      <c r="AP335"/>
      <c r="AQ335"/>
      <c r="AR335"/>
      <c r="AS335"/>
      <c r="AT335" s="30">
        <f t="shared" si="191"/>
        <v>3.7268518518518519E-3</v>
      </c>
      <c r="AU335" s="30">
        <f t="shared" si="192"/>
        <v>5.6944444444444447E-3</v>
      </c>
      <c r="AV335" s="30">
        <f t="shared" si="193"/>
        <v>5.9027777777777776E-3</v>
      </c>
      <c r="AW335" s="30">
        <f t="shared" si="182"/>
        <v>5.3376906318082793E-3</v>
      </c>
      <c r="AX335" s="30">
        <f t="shared" si="183"/>
        <v>3.7690631808278865E-3</v>
      </c>
      <c r="AY335" s="30">
        <f t="shared" si="184"/>
        <v>5.1416122004357299E-3</v>
      </c>
      <c r="AZ335" s="30">
        <f t="shared" si="185"/>
        <v>8.1045751633986932E-3</v>
      </c>
      <c r="BA335" s="30">
        <f t="shared" si="186"/>
        <v>7.1459694989106752E-3</v>
      </c>
      <c r="BB335" s="30">
        <f t="shared" si="187"/>
        <v>7.7559912854030504E-3</v>
      </c>
      <c r="BC335" s="30">
        <f t="shared" si="188"/>
        <v>9.2374727668845316E-3</v>
      </c>
      <c r="BD335" s="30">
        <f t="shared" si="189"/>
        <v>6.6666666666666671E-3</v>
      </c>
      <c r="BE335" s="30">
        <f t="shared" si="190"/>
        <v>6.100217864923747E-3</v>
      </c>
      <c r="BF335" s="30">
        <f t="shared" si="179"/>
        <v>5.4030501089324615E-3</v>
      </c>
      <c r="BG335" s="30">
        <f t="shared" si="180"/>
        <v>7.1459694989106752E-3</v>
      </c>
      <c r="BH335" s="30">
        <f t="shared" si="181"/>
        <v>6.2962962962962964E-3</v>
      </c>
      <c r="BI335" s="30">
        <f t="shared" si="194"/>
        <v>5.1001821493624772E-3</v>
      </c>
      <c r="BJ335" s="30">
        <f t="shared" si="195"/>
        <v>5.282331511839709E-3</v>
      </c>
      <c r="BK335" s="30">
        <f t="shared" si="196"/>
        <v>7.5227686703096541E-3</v>
      </c>
      <c r="BL335" s="30">
        <f t="shared" si="197"/>
        <v>6.1202185792349727E-3</v>
      </c>
      <c r="BM335" s="30">
        <f t="shared" si="198"/>
        <v>5.9380692167577418E-3</v>
      </c>
      <c r="BN335" s="30">
        <f t="shared" si="199"/>
        <v>5.7377049180327867E-3</v>
      </c>
      <c r="BO335" s="30">
        <f t="shared" si="200"/>
        <v>5.7012750455373408E-3</v>
      </c>
      <c r="BP335" s="30">
        <f t="shared" si="201"/>
        <v>5.1366120218579239E-3</v>
      </c>
    </row>
    <row r="336" spans="1:68" ht="15" x14ac:dyDescent="0.25">
      <c r="A336" s="19" t="s">
        <v>142</v>
      </c>
      <c r="B336" s="27">
        <v>180</v>
      </c>
      <c r="C336" s="27">
        <v>356</v>
      </c>
      <c r="D336" s="27">
        <v>387</v>
      </c>
      <c r="E336" s="27">
        <v>329</v>
      </c>
      <c r="F336" s="27">
        <v>177</v>
      </c>
      <c r="G336" s="27">
        <v>330</v>
      </c>
      <c r="H336" s="27">
        <v>401</v>
      </c>
      <c r="I336" s="27">
        <v>451</v>
      </c>
      <c r="J336" s="27">
        <v>441</v>
      </c>
      <c r="K336" s="27">
        <v>417</v>
      </c>
      <c r="L336" s="27">
        <v>705</v>
      </c>
      <c r="M336" s="27">
        <v>611</v>
      </c>
      <c r="N336" s="27">
        <v>655</v>
      </c>
      <c r="O336" s="27">
        <v>272</v>
      </c>
      <c r="P336" s="27">
        <v>352</v>
      </c>
      <c r="Q336" s="27">
        <v>465</v>
      </c>
      <c r="R336" s="27">
        <v>625</v>
      </c>
      <c r="S336" s="27">
        <v>359</v>
      </c>
      <c r="T336" s="27">
        <v>463</v>
      </c>
      <c r="U336" s="27">
        <v>491</v>
      </c>
      <c r="V336" s="27">
        <v>389</v>
      </c>
      <c r="W336" s="27">
        <v>647</v>
      </c>
      <c r="X336" s="27">
        <v>392</v>
      </c>
      <c r="Y336" s="27"/>
      <c r="Z336" s="19" t="s">
        <v>142</v>
      </c>
      <c r="AA336" s="27" t="b">
        <f t="shared" si="175"/>
        <v>1</v>
      </c>
      <c r="AB336"/>
      <c r="AC336" s="19" t="s">
        <v>142</v>
      </c>
      <c r="AD336" s="27">
        <v>30900</v>
      </c>
      <c r="AE336" s="27">
        <v>40900</v>
      </c>
      <c r="AF336" s="32">
        <v>75.5</v>
      </c>
      <c r="AG336" s="32">
        <v>9.4</v>
      </c>
      <c r="AH336" s="27">
        <v>31900</v>
      </c>
      <c r="AI336" s="27">
        <v>40700</v>
      </c>
      <c r="AJ336" s="32">
        <v>78.5</v>
      </c>
      <c r="AK336" s="32">
        <v>9.1</v>
      </c>
      <c r="AL336" s="27">
        <v>33300</v>
      </c>
      <c r="AM336" s="27">
        <v>40400</v>
      </c>
      <c r="AN336" s="32">
        <v>82.4</v>
      </c>
      <c r="AO336" s="32">
        <v>7.1</v>
      </c>
      <c r="AP336"/>
      <c r="AQ336"/>
      <c r="AR336"/>
      <c r="AS336"/>
      <c r="AT336" s="30">
        <f t="shared" si="191"/>
        <v>5.642633228840125E-3</v>
      </c>
      <c r="AU336" s="30">
        <f t="shared" si="192"/>
        <v>1.1159874608150469E-2</v>
      </c>
      <c r="AV336" s="30">
        <f t="shared" si="193"/>
        <v>1.213166144200627E-2</v>
      </c>
      <c r="AW336" s="30">
        <f t="shared" si="182"/>
        <v>9.8798798798798802E-3</v>
      </c>
      <c r="AX336" s="30">
        <f t="shared" si="183"/>
        <v>5.3153153153153157E-3</v>
      </c>
      <c r="AY336" s="30">
        <f t="shared" si="184"/>
        <v>9.9099099099099093E-3</v>
      </c>
      <c r="AZ336" s="30">
        <f t="shared" si="185"/>
        <v>1.2042042042042043E-2</v>
      </c>
      <c r="BA336" s="30">
        <f t="shared" si="186"/>
        <v>1.3543543543543543E-2</v>
      </c>
      <c r="BB336" s="30">
        <f t="shared" si="187"/>
        <v>1.3243243243243243E-2</v>
      </c>
      <c r="BC336" s="30">
        <f t="shared" si="188"/>
        <v>1.2522522522522523E-2</v>
      </c>
      <c r="BD336" s="30">
        <f t="shared" si="189"/>
        <v>2.117117117117117E-2</v>
      </c>
      <c r="BE336" s="30">
        <f t="shared" si="190"/>
        <v>1.8348348348348347E-2</v>
      </c>
      <c r="BF336" s="30">
        <f t="shared" si="179"/>
        <v>1.9669669669669671E-2</v>
      </c>
      <c r="BG336" s="30">
        <f t="shared" si="180"/>
        <v>8.1681681681681686E-3</v>
      </c>
      <c r="BH336" s="30">
        <f t="shared" si="181"/>
        <v>1.0570570570570571E-2</v>
      </c>
      <c r="BI336" s="30">
        <f t="shared" si="194"/>
        <v>1.150990099009901E-2</v>
      </c>
      <c r="BJ336" s="30">
        <f t="shared" si="195"/>
        <v>1.547029702970297E-2</v>
      </c>
      <c r="BK336" s="30">
        <f t="shared" si="196"/>
        <v>8.8861386138613854E-3</v>
      </c>
      <c r="BL336" s="30">
        <f t="shared" si="197"/>
        <v>1.146039603960396E-2</v>
      </c>
      <c r="BM336" s="30">
        <f t="shared" si="198"/>
        <v>1.2153465346534654E-2</v>
      </c>
      <c r="BN336" s="30">
        <f t="shared" si="199"/>
        <v>9.6287128712871286E-3</v>
      </c>
      <c r="BO336" s="30">
        <f t="shared" si="200"/>
        <v>1.6014851485148515E-2</v>
      </c>
      <c r="BP336" s="30">
        <f t="shared" si="201"/>
        <v>9.7029702970297029E-3</v>
      </c>
    </row>
    <row r="337" spans="1:68" ht="15" x14ac:dyDescent="0.25">
      <c r="A337" s="19" t="s">
        <v>199</v>
      </c>
      <c r="B337" s="27">
        <v>398</v>
      </c>
      <c r="C337" s="27">
        <v>932</v>
      </c>
      <c r="D337" s="27">
        <v>848</v>
      </c>
      <c r="E337" s="27">
        <v>759</v>
      </c>
      <c r="F337" s="27">
        <v>588</v>
      </c>
      <c r="G337" s="27">
        <v>706</v>
      </c>
      <c r="H337" s="27">
        <v>822</v>
      </c>
      <c r="I337" s="27">
        <v>698</v>
      </c>
      <c r="J337" s="27">
        <v>1128</v>
      </c>
      <c r="K337" s="27">
        <v>1021</v>
      </c>
      <c r="L337" s="27">
        <v>836</v>
      </c>
      <c r="M337" s="27">
        <v>939</v>
      </c>
      <c r="N337" s="27">
        <v>685</v>
      </c>
      <c r="O337" s="27">
        <v>2298</v>
      </c>
      <c r="P337" s="27">
        <v>726</v>
      </c>
      <c r="Q337" s="27">
        <v>704</v>
      </c>
      <c r="R337" s="27">
        <v>736</v>
      </c>
      <c r="S337" s="27">
        <v>780</v>
      </c>
      <c r="T337" s="27">
        <v>1063</v>
      </c>
      <c r="U337" s="27">
        <v>1068</v>
      </c>
      <c r="V337" s="27">
        <v>1150</v>
      </c>
      <c r="W337" s="27">
        <v>1087</v>
      </c>
      <c r="X337" s="27">
        <v>1368</v>
      </c>
      <c r="Y337" s="27"/>
      <c r="Z337" s="19" t="s">
        <v>199</v>
      </c>
      <c r="AA337" s="27" t="b">
        <f t="shared" si="175"/>
        <v>1</v>
      </c>
      <c r="AB337"/>
      <c r="AC337" s="19" t="s">
        <v>199</v>
      </c>
      <c r="AD337" s="27">
        <v>83000</v>
      </c>
      <c r="AE337" s="27">
        <v>102700</v>
      </c>
      <c r="AF337" s="32">
        <v>80.900000000000006</v>
      </c>
      <c r="AG337" s="32">
        <v>4.5</v>
      </c>
      <c r="AH337" s="27">
        <v>85800</v>
      </c>
      <c r="AI337" s="27">
        <v>103300</v>
      </c>
      <c r="AJ337" s="32">
        <v>83.1</v>
      </c>
      <c r="AK337" s="32">
        <v>4.3</v>
      </c>
      <c r="AL337" s="27">
        <v>84800</v>
      </c>
      <c r="AM337" s="27">
        <v>104900</v>
      </c>
      <c r="AN337" s="32">
        <v>80.900000000000006</v>
      </c>
      <c r="AO337" s="32">
        <v>4.5</v>
      </c>
      <c r="AP337"/>
      <c r="AQ337"/>
      <c r="AR337"/>
      <c r="AS337"/>
      <c r="AT337" s="30">
        <f t="shared" si="191"/>
        <v>4.6386946386946385E-3</v>
      </c>
      <c r="AU337" s="30">
        <f t="shared" si="192"/>
        <v>1.0862470862470863E-2</v>
      </c>
      <c r="AV337" s="30">
        <f t="shared" si="193"/>
        <v>9.8834498834498834E-3</v>
      </c>
      <c r="AW337" s="30">
        <f t="shared" si="182"/>
        <v>8.9504716981132076E-3</v>
      </c>
      <c r="AX337" s="30">
        <f t="shared" si="183"/>
        <v>6.9339622641509434E-3</v>
      </c>
      <c r="AY337" s="30">
        <f t="shared" si="184"/>
        <v>8.3254716981132071E-3</v>
      </c>
      <c r="AZ337" s="30">
        <f t="shared" si="185"/>
        <v>9.693396226415095E-3</v>
      </c>
      <c r="BA337" s="30">
        <f t="shared" si="186"/>
        <v>8.2311320754716987E-3</v>
      </c>
      <c r="BB337" s="30">
        <f t="shared" si="187"/>
        <v>1.330188679245283E-2</v>
      </c>
      <c r="BC337" s="30">
        <f t="shared" si="188"/>
        <v>1.2040094339622642E-2</v>
      </c>
      <c r="BD337" s="30">
        <f t="shared" si="189"/>
        <v>9.858490566037735E-3</v>
      </c>
      <c r="BE337" s="30">
        <f t="shared" si="190"/>
        <v>1.1073113207547169E-2</v>
      </c>
      <c r="BF337" s="30">
        <f t="shared" si="179"/>
        <v>8.0778301886792452E-3</v>
      </c>
      <c r="BG337" s="30">
        <f t="shared" si="180"/>
        <v>2.7099056603773587E-2</v>
      </c>
      <c r="BH337" s="30">
        <f t="shared" si="181"/>
        <v>8.5613207547169806E-3</v>
      </c>
      <c r="BI337" s="30">
        <f t="shared" si="194"/>
        <v>6.7111534795042897E-3</v>
      </c>
      <c r="BJ337" s="30">
        <f t="shared" si="195"/>
        <v>7.0162059103908488E-3</v>
      </c>
      <c r="BK337" s="30">
        <f t="shared" si="196"/>
        <v>7.4356530028598664E-3</v>
      </c>
      <c r="BL337" s="30">
        <f t="shared" si="197"/>
        <v>1.0133460438512869E-2</v>
      </c>
      <c r="BM337" s="30">
        <f t="shared" si="198"/>
        <v>1.0181124880838895E-2</v>
      </c>
      <c r="BN337" s="30">
        <f t="shared" si="199"/>
        <v>1.09628217349857E-2</v>
      </c>
      <c r="BO337" s="30">
        <f t="shared" si="200"/>
        <v>1.0362249761677789E-2</v>
      </c>
      <c r="BP337" s="30">
        <f t="shared" si="201"/>
        <v>1.3040991420400381E-2</v>
      </c>
    </row>
    <row r="338" spans="1:68" ht="15" x14ac:dyDescent="0.25">
      <c r="A338" s="19" t="s">
        <v>57</v>
      </c>
      <c r="B338" s="27">
        <v>156</v>
      </c>
      <c r="C338" s="27">
        <v>325</v>
      </c>
      <c r="D338" s="27">
        <v>236</v>
      </c>
      <c r="E338" s="27">
        <v>365</v>
      </c>
      <c r="F338" s="27">
        <v>291</v>
      </c>
      <c r="G338" s="27">
        <v>366</v>
      </c>
      <c r="H338" s="27">
        <v>361</v>
      </c>
      <c r="I338" s="27">
        <v>463</v>
      </c>
      <c r="J338" s="27">
        <v>273</v>
      </c>
      <c r="K338" s="27">
        <v>430</v>
      </c>
      <c r="L338" s="27">
        <v>338</v>
      </c>
      <c r="M338" s="27">
        <v>360</v>
      </c>
      <c r="N338" s="27">
        <v>467</v>
      </c>
      <c r="O338" s="27">
        <v>384</v>
      </c>
      <c r="P338" s="27">
        <v>381</v>
      </c>
      <c r="Q338" s="27">
        <v>365</v>
      </c>
      <c r="R338" s="27">
        <v>673</v>
      </c>
      <c r="S338" s="27">
        <v>478</v>
      </c>
      <c r="T338" s="27">
        <v>795</v>
      </c>
      <c r="U338" s="27">
        <v>490</v>
      </c>
      <c r="V338" s="27">
        <v>628</v>
      </c>
      <c r="W338" s="27">
        <v>821</v>
      </c>
      <c r="X338" s="27">
        <v>431</v>
      </c>
      <c r="Y338" s="27"/>
      <c r="Z338" s="19" t="s">
        <v>57</v>
      </c>
      <c r="AA338" s="27" t="b">
        <f t="shared" si="175"/>
        <v>1</v>
      </c>
      <c r="AB338"/>
      <c r="AC338" s="19" t="s">
        <v>57</v>
      </c>
      <c r="AD338" s="27">
        <v>45300</v>
      </c>
      <c r="AE338" s="27">
        <v>56900</v>
      </c>
      <c r="AF338" s="32">
        <v>79.7</v>
      </c>
      <c r="AG338" s="32">
        <v>5.8</v>
      </c>
      <c r="AH338" s="27">
        <v>49500</v>
      </c>
      <c r="AI338" s="27">
        <v>58500</v>
      </c>
      <c r="AJ338" s="32">
        <v>84.5</v>
      </c>
      <c r="AK338" s="32">
        <v>5.8</v>
      </c>
      <c r="AL338" s="27">
        <v>45100</v>
      </c>
      <c r="AM338" s="27">
        <v>56400</v>
      </c>
      <c r="AN338" s="32">
        <v>79.900000000000006</v>
      </c>
      <c r="AO338" s="32">
        <v>6</v>
      </c>
      <c r="AP338"/>
      <c r="AQ338"/>
      <c r="AR338"/>
      <c r="AS338"/>
      <c r="AT338" s="30">
        <f t="shared" si="191"/>
        <v>3.1515151515151517E-3</v>
      </c>
      <c r="AU338" s="30">
        <f t="shared" si="192"/>
        <v>6.5656565656565654E-3</v>
      </c>
      <c r="AV338" s="30">
        <f t="shared" si="193"/>
        <v>4.7676767676767678E-3</v>
      </c>
      <c r="AW338" s="30">
        <f t="shared" si="182"/>
        <v>8.0931263858093124E-3</v>
      </c>
      <c r="AX338" s="30">
        <f t="shared" si="183"/>
        <v>6.452328159645233E-3</v>
      </c>
      <c r="AY338" s="30">
        <f t="shared" si="184"/>
        <v>8.1152993348115304E-3</v>
      </c>
      <c r="AZ338" s="30">
        <f t="shared" si="185"/>
        <v>8.0044345898004441E-3</v>
      </c>
      <c r="BA338" s="30">
        <f t="shared" si="186"/>
        <v>1.0266075388026607E-2</v>
      </c>
      <c r="BB338" s="30">
        <f t="shared" si="187"/>
        <v>6.0532150776053213E-3</v>
      </c>
      <c r="BC338" s="30">
        <f t="shared" si="188"/>
        <v>9.5343680709534372E-3</v>
      </c>
      <c r="BD338" s="30">
        <f t="shared" si="189"/>
        <v>7.4944567627494461E-3</v>
      </c>
      <c r="BE338" s="30">
        <f t="shared" si="190"/>
        <v>7.9822616407982262E-3</v>
      </c>
      <c r="BF338" s="30">
        <f t="shared" si="179"/>
        <v>1.0354767184035477E-2</v>
      </c>
      <c r="BG338" s="30">
        <f t="shared" si="180"/>
        <v>8.5144124168514412E-3</v>
      </c>
      <c r="BH338" s="30">
        <f t="shared" si="181"/>
        <v>8.4478935698447891E-3</v>
      </c>
      <c r="BI338" s="30">
        <f t="shared" si="194"/>
        <v>6.4716312056737587E-3</v>
      </c>
      <c r="BJ338" s="30">
        <f t="shared" si="195"/>
        <v>1.1932624113475176E-2</v>
      </c>
      <c r="BK338" s="30">
        <f t="shared" si="196"/>
        <v>8.4751773049645384E-3</v>
      </c>
      <c r="BL338" s="30">
        <f t="shared" si="197"/>
        <v>1.4095744680851063E-2</v>
      </c>
      <c r="BM338" s="30">
        <f t="shared" si="198"/>
        <v>8.6879432624113479E-3</v>
      </c>
      <c r="BN338" s="30">
        <f t="shared" si="199"/>
        <v>1.1134751773049645E-2</v>
      </c>
      <c r="BO338" s="30">
        <f t="shared" si="200"/>
        <v>1.4556737588652483E-2</v>
      </c>
      <c r="BP338" s="30">
        <f t="shared" si="201"/>
        <v>7.6418439716312058E-3</v>
      </c>
    </row>
    <row r="339" spans="1:68" ht="15" x14ac:dyDescent="0.25">
      <c r="A339" s="19" t="s">
        <v>81</v>
      </c>
      <c r="B339" s="27">
        <v>214</v>
      </c>
      <c r="C339" s="27">
        <v>769</v>
      </c>
      <c r="D339" s="27">
        <v>307</v>
      </c>
      <c r="E339" s="27">
        <v>296</v>
      </c>
      <c r="F339" s="27">
        <v>311</v>
      </c>
      <c r="G339" s="27">
        <v>319</v>
      </c>
      <c r="H339" s="27">
        <v>282</v>
      </c>
      <c r="I339" s="27">
        <v>388</v>
      </c>
      <c r="J339" s="27">
        <v>332</v>
      </c>
      <c r="K339" s="27">
        <v>509</v>
      </c>
      <c r="L339" s="27">
        <v>388</v>
      </c>
      <c r="M339" s="27">
        <v>598</v>
      </c>
      <c r="N339" s="27">
        <v>176</v>
      </c>
      <c r="O339" s="27">
        <v>223</v>
      </c>
      <c r="P339" s="27">
        <v>368</v>
      </c>
      <c r="Q339" s="27">
        <v>363</v>
      </c>
      <c r="R339" s="27">
        <v>445</v>
      </c>
      <c r="S339" s="27">
        <v>300</v>
      </c>
      <c r="T339" s="27">
        <v>349</v>
      </c>
      <c r="U339" s="27">
        <v>323</v>
      </c>
      <c r="V339" s="27">
        <v>367</v>
      </c>
      <c r="W339" s="27">
        <v>607</v>
      </c>
      <c r="X339" s="27">
        <v>247</v>
      </c>
      <c r="Y339" s="27"/>
      <c r="Z339" s="19" t="s">
        <v>81</v>
      </c>
      <c r="AA339" s="27" t="b">
        <f t="shared" si="175"/>
        <v>1</v>
      </c>
      <c r="AB339"/>
      <c r="AC339" s="19" t="s">
        <v>81</v>
      </c>
      <c r="AD339" s="27">
        <v>42800</v>
      </c>
      <c r="AE339" s="27">
        <v>54100</v>
      </c>
      <c r="AF339" s="32">
        <v>79</v>
      </c>
      <c r="AG339" s="32">
        <v>6.1</v>
      </c>
      <c r="AH339" s="27">
        <v>41000</v>
      </c>
      <c r="AI339" s="27">
        <v>54600</v>
      </c>
      <c r="AJ339" s="32">
        <v>75</v>
      </c>
      <c r="AK339" s="32">
        <v>6.9</v>
      </c>
      <c r="AL339" s="27">
        <v>39600</v>
      </c>
      <c r="AM339" s="27">
        <v>54400</v>
      </c>
      <c r="AN339" s="32">
        <v>72.8</v>
      </c>
      <c r="AO339" s="32">
        <v>6.7</v>
      </c>
      <c r="AP339"/>
      <c r="AQ339"/>
      <c r="AR339"/>
      <c r="AS339"/>
      <c r="AT339" s="30">
        <f t="shared" si="191"/>
        <v>5.2195121951219515E-3</v>
      </c>
      <c r="AU339" s="30">
        <f t="shared" si="192"/>
        <v>1.8756097560975609E-2</v>
      </c>
      <c r="AV339" s="30">
        <f t="shared" si="193"/>
        <v>7.4878048780487802E-3</v>
      </c>
      <c r="AW339" s="30">
        <f t="shared" si="182"/>
        <v>7.4747474747474752E-3</v>
      </c>
      <c r="AX339" s="30">
        <f t="shared" si="183"/>
        <v>7.8535353535353538E-3</v>
      </c>
      <c r="AY339" s="30">
        <f t="shared" si="184"/>
        <v>8.0555555555555554E-3</v>
      </c>
      <c r="AZ339" s="30">
        <f t="shared" si="185"/>
        <v>7.1212121212121211E-3</v>
      </c>
      <c r="BA339" s="30">
        <f t="shared" si="186"/>
        <v>9.7979797979797986E-3</v>
      </c>
      <c r="BB339" s="30">
        <f t="shared" si="187"/>
        <v>8.383838383838384E-3</v>
      </c>
      <c r="BC339" s="30">
        <f t="shared" ref="BC339:BC370" si="202">K339/$AL339</f>
        <v>1.2853535353535353E-2</v>
      </c>
      <c r="BD339" s="30">
        <f t="shared" ref="BD339:BD370" si="203">L339/$AL339</f>
        <v>9.7979797979797986E-3</v>
      </c>
      <c r="BE339" s="30">
        <f t="shared" ref="BE339:BE370" si="204">M339/$AL339</f>
        <v>1.5101010101010101E-2</v>
      </c>
      <c r="BF339" s="30">
        <f t="shared" ref="BF339:BF370" si="205">N339/$AL339</f>
        <v>4.4444444444444444E-3</v>
      </c>
      <c r="BG339" s="30">
        <f t="shared" ref="BG339:BG370" si="206">O339/$AL339</f>
        <v>5.6313131313131311E-3</v>
      </c>
      <c r="BH339" s="30">
        <f t="shared" ref="BH339:BH370" si="207">P339/$AL339</f>
        <v>9.2929292929292938E-3</v>
      </c>
      <c r="BI339" s="30">
        <f t="shared" si="194"/>
        <v>6.6727941176470589E-3</v>
      </c>
      <c r="BJ339" s="30">
        <f t="shared" si="195"/>
        <v>8.1801470588235298E-3</v>
      </c>
      <c r="BK339" s="30">
        <f t="shared" si="196"/>
        <v>5.5147058823529415E-3</v>
      </c>
      <c r="BL339" s="30">
        <f t="shared" si="197"/>
        <v>6.4154411764705882E-3</v>
      </c>
      <c r="BM339" s="30">
        <f t="shared" si="198"/>
        <v>5.9375000000000001E-3</v>
      </c>
      <c r="BN339" s="30">
        <f t="shared" si="199"/>
        <v>6.7463235294117647E-3</v>
      </c>
      <c r="BO339" s="30">
        <f t="shared" si="200"/>
        <v>1.1158088235294118E-2</v>
      </c>
      <c r="BP339" s="30">
        <f t="shared" si="201"/>
        <v>4.5404411764705882E-3</v>
      </c>
    </row>
    <row r="340" spans="1:68" ht="15" x14ac:dyDescent="0.25">
      <c r="A340" s="19" t="s">
        <v>93</v>
      </c>
      <c r="B340" s="27">
        <v>196</v>
      </c>
      <c r="C340" s="27">
        <v>247</v>
      </c>
      <c r="D340" s="27">
        <v>252</v>
      </c>
      <c r="E340" s="27">
        <v>352</v>
      </c>
      <c r="F340" s="27">
        <v>231</v>
      </c>
      <c r="G340" s="27">
        <v>355</v>
      </c>
      <c r="H340" s="27">
        <v>257</v>
      </c>
      <c r="I340" s="27">
        <v>395</v>
      </c>
      <c r="J340" s="27">
        <v>349</v>
      </c>
      <c r="K340" s="27">
        <v>449</v>
      </c>
      <c r="L340" s="27">
        <v>248</v>
      </c>
      <c r="M340" s="27">
        <v>352</v>
      </c>
      <c r="N340" s="27">
        <v>166</v>
      </c>
      <c r="O340" s="27">
        <v>366</v>
      </c>
      <c r="P340" s="27">
        <v>263</v>
      </c>
      <c r="Q340" s="27">
        <v>299</v>
      </c>
      <c r="R340" s="27">
        <v>824</v>
      </c>
      <c r="S340" s="27">
        <v>295</v>
      </c>
      <c r="T340" s="27">
        <v>276</v>
      </c>
      <c r="U340" s="27">
        <v>412</v>
      </c>
      <c r="V340" s="27">
        <v>460</v>
      </c>
      <c r="W340" s="27">
        <v>410</v>
      </c>
      <c r="X340" s="27">
        <v>571</v>
      </c>
      <c r="Y340" s="27"/>
      <c r="Z340" s="19" t="s">
        <v>93</v>
      </c>
      <c r="AA340" s="27" t="b">
        <f t="shared" si="175"/>
        <v>1</v>
      </c>
      <c r="AB340"/>
      <c r="AC340" s="19" t="s">
        <v>93</v>
      </c>
      <c r="AD340" s="27">
        <v>45000</v>
      </c>
      <c r="AE340" s="27">
        <v>56900</v>
      </c>
      <c r="AF340" s="32">
        <v>79.099999999999994</v>
      </c>
      <c r="AG340" s="32">
        <v>5.6</v>
      </c>
      <c r="AH340" s="27">
        <v>45100</v>
      </c>
      <c r="AI340" s="27">
        <v>56900</v>
      </c>
      <c r="AJ340" s="32">
        <v>79.3</v>
      </c>
      <c r="AK340" s="32">
        <v>5.9</v>
      </c>
      <c r="AL340" s="27">
        <v>44500</v>
      </c>
      <c r="AM340" s="27">
        <v>57300</v>
      </c>
      <c r="AN340" s="32">
        <v>77.7</v>
      </c>
      <c r="AO340" s="32">
        <v>6.3</v>
      </c>
      <c r="AP340"/>
      <c r="AQ340"/>
      <c r="AR340"/>
      <c r="AS340"/>
      <c r="AT340" s="30">
        <f t="shared" si="191"/>
        <v>4.3458980044345898E-3</v>
      </c>
      <c r="AU340" s="30">
        <f t="shared" si="192"/>
        <v>5.4767184035476721E-3</v>
      </c>
      <c r="AV340" s="30">
        <f t="shared" si="193"/>
        <v>5.5875831485587583E-3</v>
      </c>
      <c r="AW340" s="30">
        <f t="shared" si="182"/>
        <v>7.9101123595505616E-3</v>
      </c>
      <c r="AX340" s="30">
        <f t="shared" si="183"/>
        <v>5.1910112359550564E-3</v>
      </c>
      <c r="AY340" s="30">
        <f t="shared" si="184"/>
        <v>7.9775280898876401E-3</v>
      </c>
      <c r="AZ340" s="30">
        <f t="shared" si="185"/>
        <v>5.7752808988764046E-3</v>
      </c>
      <c r="BA340" s="30">
        <f t="shared" si="186"/>
        <v>8.8764044943820224E-3</v>
      </c>
      <c r="BB340" s="30">
        <f t="shared" si="187"/>
        <v>7.8426966292134831E-3</v>
      </c>
      <c r="BC340" s="30">
        <f t="shared" si="202"/>
        <v>1.0089887640449439E-2</v>
      </c>
      <c r="BD340" s="30">
        <f t="shared" si="203"/>
        <v>5.5730337078651682E-3</v>
      </c>
      <c r="BE340" s="30">
        <f t="shared" si="204"/>
        <v>7.9101123595505616E-3</v>
      </c>
      <c r="BF340" s="30">
        <f t="shared" si="205"/>
        <v>3.7303370786516852E-3</v>
      </c>
      <c r="BG340" s="30">
        <f t="shared" si="206"/>
        <v>8.2247191011235957E-3</v>
      </c>
      <c r="BH340" s="30">
        <f t="shared" si="207"/>
        <v>5.9101123595505616E-3</v>
      </c>
      <c r="BI340" s="30">
        <f t="shared" si="194"/>
        <v>5.2181500872600347E-3</v>
      </c>
      <c r="BJ340" s="30">
        <f t="shared" si="195"/>
        <v>1.4380453752181501E-2</v>
      </c>
      <c r="BK340" s="30">
        <f t="shared" si="196"/>
        <v>5.1483420593368238E-3</v>
      </c>
      <c r="BL340" s="30">
        <f t="shared" si="197"/>
        <v>4.8167539267015705E-3</v>
      </c>
      <c r="BM340" s="30">
        <f t="shared" si="198"/>
        <v>7.1902268760907504E-3</v>
      </c>
      <c r="BN340" s="30">
        <f t="shared" si="199"/>
        <v>8.0279232111692845E-3</v>
      </c>
      <c r="BO340" s="30">
        <f t="shared" si="200"/>
        <v>7.1553228621291445E-3</v>
      </c>
      <c r="BP340" s="30">
        <f t="shared" si="201"/>
        <v>9.9650959860383952E-3</v>
      </c>
    </row>
    <row r="341" spans="1:68" ht="15" x14ac:dyDescent="0.25">
      <c r="A341" s="19" t="s">
        <v>131</v>
      </c>
      <c r="B341" s="27">
        <v>154</v>
      </c>
      <c r="C341" s="27">
        <v>169</v>
      </c>
      <c r="D341" s="27">
        <v>223</v>
      </c>
      <c r="E341" s="27">
        <v>231</v>
      </c>
      <c r="F341" s="27">
        <v>123</v>
      </c>
      <c r="G341" s="27">
        <v>233</v>
      </c>
      <c r="H341" s="27">
        <v>315</v>
      </c>
      <c r="I341" s="27">
        <v>310</v>
      </c>
      <c r="J341" s="27">
        <v>184</v>
      </c>
      <c r="K341" s="27">
        <v>211</v>
      </c>
      <c r="L341" s="27">
        <v>184</v>
      </c>
      <c r="M341" s="27">
        <v>245</v>
      </c>
      <c r="N341" s="27">
        <v>222</v>
      </c>
      <c r="O341" s="27">
        <v>323</v>
      </c>
      <c r="P341" s="27">
        <v>211</v>
      </c>
      <c r="Q341" s="27">
        <v>216</v>
      </c>
      <c r="R341" s="27">
        <v>341</v>
      </c>
      <c r="S341" s="27">
        <v>283</v>
      </c>
      <c r="T341" s="27">
        <v>184</v>
      </c>
      <c r="U341" s="27">
        <v>372</v>
      </c>
      <c r="V341" s="27">
        <v>213</v>
      </c>
      <c r="W341" s="27">
        <v>287</v>
      </c>
      <c r="X341" s="27">
        <v>249</v>
      </c>
      <c r="Y341" s="27"/>
      <c r="Z341" s="19" t="s">
        <v>131</v>
      </c>
      <c r="AA341" s="27" t="b">
        <f t="shared" si="175"/>
        <v>1</v>
      </c>
      <c r="AB341"/>
      <c r="AC341" s="19" t="s">
        <v>131</v>
      </c>
      <c r="AD341" s="27">
        <v>36000</v>
      </c>
      <c r="AE341" s="27">
        <v>47800</v>
      </c>
      <c r="AF341" s="32">
        <v>75.3</v>
      </c>
      <c r="AG341" s="32">
        <v>7.1</v>
      </c>
      <c r="AH341" s="27">
        <v>37400</v>
      </c>
      <c r="AI341" s="27">
        <v>47700</v>
      </c>
      <c r="AJ341" s="32">
        <v>78.3</v>
      </c>
      <c r="AK341" s="32">
        <v>6.5</v>
      </c>
      <c r="AL341" s="27">
        <v>35700</v>
      </c>
      <c r="AM341" s="27">
        <v>48500</v>
      </c>
      <c r="AN341" s="32">
        <v>73.5</v>
      </c>
      <c r="AO341" s="32">
        <v>7.4</v>
      </c>
      <c r="AP341"/>
      <c r="AQ341"/>
      <c r="AR341"/>
      <c r="AS341"/>
      <c r="AT341" s="30">
        <f t="shared" si="191"/>
        <v>4.1176470588235297E-3</v>
      </c>
      <c r="AU341" s="30">
        <f t="shared" si="192"/>
        <v>4.5187165775401068E-3</v>
      </c>
      <c r="AV341" s="30">
        <f t="shared" si="193"/>
        <v>5.9625668449197859E-3</v>
      </c>
      <c r="AW341" s="30">
        <f t="shared" si="182"/>
        <v>6.4705882352941177E-3</v>
      </c>
      <c r="AX341" s="30">
        <f t="shared" si="183"/>
        <v>3.4453781512605044E-3</v>
      </c>
      <c r="AY341" s="30">
        <f t="shared" si="184"/>
        <v>6.5266106442577031E-3</v>
      </c>
      <c r="AZ341" s="30">
        <f t="shared" si="185"/>
        <v>8.8235294117647058E-3</v>
      </c>
      <c r="BA341" s="30">
        <f t="shared" si="186"/>
        <v>8.6834733893557427E-3</v>
      </c>
      <c r="BB341" s="30">
        <f t="shared" si="187"/>
        <v>5.1540616246498602E-3</v>
      </c>
      <c r="BC341" s="30">
        <f t="shared" si="202"/>
        <v>5.9103641456582636E-3</v>
      </c>
      <c r="BD341" s="30">
        <f t="shared" si="203"/>
        <v>5.1540616246498602E-3</v>
      </c>
      <c r="BE341" s="30">
        <f t="shared" si="204"/>
        <v>6.8627450980392156E-3</v>
      </c>
      <c r="BF341" s="30">
        <f t="shared" si="205"/>
        <v>6.218487394957983E-3</v>
      </c>
      <c r="BG341" s="30">
        <f t="shared" si="206"/>
        <v>9.0476190476190474E-3</v>
      </c>
      <c r="BH341" s="30">
        <f t="shared" si="207"/>
        <v>5.9103641456582636E-3</v>
      </c>
      <c r="BI341" s="30">
        <f t="shared" si="194"/>
        <v>4.4536082474226808E-3</v>
      </c>
      <c r="BJ341" s="30">
        <f t="shared" si="195"/>
        <v>7.0309278350515463E-3</v>
      </c>
      <c r="BK341" s="30">
        <f t="shared" si="196"/>
        <v>5.835051546391753E-3</v>
      </c>
      <c r="BL341" s="30">
        <f t="shared" si="197"/>
        <v>3.7938144329896909E-3</v>
      </c>
      <c r="BM341" s="30">
        <f t="shared" si="198"/>
        <v>7.670103092783505E-3</v>
      </c>
      <c r="BN341" s="30">
        <f t="shared" si="199"/>
        <v>4.3917525773195876E-3</v>
      </c>
      <c r="BO341" s="30">
        <f t="shared" si="200"/>
        <v>5.9175257731958761E-3</v>
      </c>
      <c r="BP341" s="30">
        <f t="shared" si="201"/>
        <v>5.1340206185567011E-3</v>
      </c>
    </row>
    <row r="342" spans="1:68" ht="15" x14ac:dyDescent="0.25">
      <c r="A342" s="19" t="s">
        <v>184</v>
      </c>
      <c r="B342" s="27">
        <v>186</v>
      </c>
      <c r="C342" s="27">
        <v>384</v>
      </c>
      <c r="D342" s="27">
        <v>497</v>
      </c>
      <c r="E342" s="27">
        <v>391</v>
      </c>
      <c r="F342" s="27">
        <v>391</v>
      </c>
      <c r="G342" s="27">
        <v>358</v>
      </c>
      <c r="H342" s="27">
        <v>378</v>
      </c>
      <c r="I342" s="27">
        <v>600</v>
      </c>
      <c r="J342" s="27">
        <v>385</v>
      </c>
      <c r="K342" s="27">
        <v>523</v>
      </c>
      <c r="L342" s="27">
        <v>375</v>
      </c>
      <c r="M342" s="27">
        <v>380</v>
      </c>
      <c r="N342" s="27">
        <v>276</v>
      </c>
      <c r="O342" s="27">
        <v>352</v>
      </c>
      <c r="P342" s="27">
        <v>417</v>
      </c>
      <c r="Q342" s="27">
        <v>313</v>
      </c>
      <c r="R342" s="27">
        <v>871</v>
      </c>
      <c r="S342" s="27">
        <v>414</v>
      </c>
      <c r="T342" s="27">
        <v>290</v>
      </c>
      <c r="U342" s="27">
        <v>485</v>
      </c>
      <c r="V342" s="27">
        <v>552</v>
      </c>
      <c r="W342" s="27">
        <v>613</v>
      </c>
      <c r="X342" s="27">
        <v>725</v>
      </c>
      <c r="Y342" s="27"/>
      <c r="Z342" s="19" t="s">
        <v>184</v>
      </c>
      <c r="AA342" s="27" t="b">
        <f t="shared" si="175"/>
        <v>1</v>
      </c>
      <c r="AB342"/>
      <c r="AC342" s="19" t="s">
        <v>184</v>
      </c>
      <c r="AD342" s="27">
        <v>68000</v>
      </c>
      <c r="AE342" s="27">
        <v>82500</v>
      </c>
      <c r="AF342" s="32">
        <v>82.4</v>
      </c>
      <c r="AG342" s="32">
        <v>4.4000000000000004</v>
      </c>
      <c r="AH342" s="27">
        <v>62300</v>
      </c>
      <c r="AI342" s="27">
        <v>83300</v>
      </c>
      <c r="AJ342" s="32">
        <v>74.8</v>
      </c>
      <c r="AK342" s="32">
        <v>5.0999999999999996</v>
      </c>
      <c r="AL342" s="27">
        <v>64900</v>
      </c>
      <c r="AM342" s="27">
        <v>83300</v>
      </c>
      <c r="AN342" s="32">
        <v>78</v>
      </c>
      <c r="AO342" s="32">
        <v>4.8</v>
      </c>
      <c r="AP342"/>
      <c r="AQ342"/>
      <c r="AR342"/>
      <c r="AS342"/>
      <c r="AT342" s="30">
        <f t="shared" si="191"/>
        <v>2.9855537720706259E-3</v>
      </c>
      <c r="AU342" s="30">
        <f t="shared" si="192"/>
        <v>6.1637239165329054E-3</v>
      </c>
      <c r="AV342" s="30">
        <f t="shared" si="193"/>
        <v>7.9775280898876401E-3</v>
      </c>
      <c r="AW342" s="30">
        <f t="shared" si="182"/>
        <v>6.0246533127889064E-3</v>
      </c>
      <c r="AX342" s="30">
        <f t="shared" si="183"/>
        <v>6.0246533127889064E-3</v>
      </c>
      <c r="AY342" s="30">
        <f t="shared" si="184"/>
        <v>5.5161787365177193E-3</v>
      </c>
      <c r="AZ342" s="30">
        <f t="shared" si="185"/>
        <v>5.824345146379045E-3</v>
      </c>
      <c r="BA342" s="30">
        <f t="shared" si="186"/>
        <v>9.2449922958397542E-3</v>
      </c>
      <c r="BB342" s="30">
        <f t="shared" si="187"/>
        <v>5.9322033898305086E-3</v>
      </c>
      <c r="BC342" s="30">
        <f t="shared" si="202"/>
        <v>8.0585516178736522E-3</v>
      </c>
      <c r="BD342" s="30">
        <f t="shared" si="203"/>
        <v>5.7781201848998457E-3</v>
      </c>
      <c r="BE342" s="30">
        <f t="shared" si="204"/>
        <v>5.8551617873651776E-3</v>
      </c>
      <c r="BF342" s="30">
        <f t="shared" si="205"/>
        <v>4.2526964560862862E-3</v>
      </c>
      <c r="BG342" s="30">
        <f t="shared" si="206"/>
        <v>5.4237288135593224E-3</v>
      </c>
      <c r="BH342" s="30">
        <f t="shared" si="207"/>
        <v>6.425269645608629E-3</v>
      </c>
      <c r="BI342" s="30">
        <f t="shared" ref="BI342:BI373" si="208">Q342/$AM342</f>
        <v>3.7575030012004804E-3</v>
      </c>
      <c r="BJ342" s="30">
        <f t="shared" ref="BJ342:BJ373" si="209">R342/$AM342</f>
        <v>1.0456182472989196E-2</v>
      </c>
      <c r="BK342" s="30">
        <f t="shared" ref="BK342:BK373" si="210">S342/$AM342</f>
        <v>4.9699879951980788E-3</v>
      </c>
      <c r="BL342" s="30">
        <f t="shared" ref="BL342:BL373" si="211">T342/$AM342</f>
        <v>3.4813925570228092E-3</v>
      </c>
      <c r="BM342" s="30">
        <f t="shared" ref="BM342:BM373" si="212">U342/$AM342</f>
        <v>5.8223289315726288E-3</v>
      </c>
      <c r="BN342" s="30">
        <f t="shared" si="199"/>
        <v>6.626650660264106E-3</v>
      </c>
      <c r="BO342" s="30">
        <f t="shared" si="200"/>
        <v>7.3589435774309726E-3</v>
      </c>
      <c r="BP342" s="30">
        <f t="shared" si="201"/>
        <v>8.7034813925570224E-3</v>
      </c>
    </row>
    <row r="343" spans="1:68" ht="15" x14ac:dyDescent="0.25">
      <c r="A343" s="19" t="s">
        <v>11</v>
      </c>
      <c r="B343" s="27">
        <v>530</v>
      </c>
      <c r="C343" s="27">
        <v>961</v>
      </c>
      <c r="D343" s="27">
        <v>836</v>
      </c>
      <c r="E343" s="27">
        <v>901</v>
      </c>
      <c r="F343" s="27">
        <v>653</v>
      </c>
      <c r="G343" s="27">
        <v>884</v>
      </c>
      <c r="H343" s="27">
        <v>898</v>
      </c>
      <c r="I343" s="27">
        <v>897</v>
      </c>
      <c r="J343" s="27">
        <v>882</v>
      </c>
      <c r="K343" s="27">
        <v>1019</v>
      </c>
      <c r="L343" s="27">
        <v>1063</v>
      </c>
      <c r="M343" s="27">
        <v>767</v>
      </c>
      <c r="N343" s="27">
        <v>620</v>
      </c>
      <c r="O343" s="27">
        <v>1686</v>
      </c>
      <c r="P343" s="27">
        <v>743</v>
      </c>
      <c r="Q343" s="27">
        <v>1035</v>
      </c>
      <c r="R343" s="27">
        <v>960</v>
      </c>
      <c r="S343" s="27">
        <v>1271</v>
      </c>
      <c r="T343" s="27">
        <v>953</v>
      </c>
      <c r="U343" s="27">
        <v>1286</v>
      </c>
      <c r="V343" s="27">
        <v>1589</v>
      </c>
      <c r="W343" s="27">
        <v>1556</v>
      </c>
      <c r="X343" s="27">
        <v>1252</v>
      </c>
      <c r="Y343" s="27"/>
      <c r="Z343" s="19" t="s">
        <v>11</v>
      </c>
      <c r="AA343" s="27" t="b">
        <f t="shared" si="175"/>
        <v>1</v>
      </c>
      <c r="AB343"/>
      <c r="AC343" s="19" t="s">
        <v>11</v>
      </c>
      <c r="AD343" s="27">
        <v>87600</v>
      </c>
      <c r="AE343" s="27">
        <v>108600</v>
      </c>
      <c r="AF343" s="32">
        <v>80.599999999999994</v>
      </c>
      <c r="AG343" s="32">
        <v>4.4000000000000004</v>
      </c>
      <c r="AH343" s="27">
        <v>89100</v>
      </c>
      <c r="AI343" s="27">
        <v>110500</v>
      </c>
      <c r="AJ343" s="32">
        <v>80.599999999999994</v>
      </c>
      <c r="AK343" s="32">
        <v>4.5999999999999996</v>
      </c>
      <c r="AL343" s="27">
        <v>92600</v>
      </c>
      <c r="AM343" s="27">
        <v>109900</v>
      </c>
      <c r="AN343" s="32">
        <v>84.3</v>
      </c>
      <c r="AO343" s="32">
        <v>4.5</v>
      </c>
      <c r="AP343"/>
      <c r="AQ343"/>
      <c r="AR343"/>
      <c r="AS343"/>
      <c r="AT343" s="30">
        <f t="shared" si="191"/>
        <v>5.948372615039282E-3</v>
      </c>
      <c r="AU343" s="30">
        <f t="shared" si="192"/>
        <v>1.0785634118967453E-2</v>
      </c>
      <c r="AV343" s="30">
        <f t="shared" si="193"/>
        <v>9.3827160493827159E-3</v>
      </c>
      <c r="AW343" s="30">
        <f t="shared" si="182"/>
        <v>9.7300215982721386E-3</v>
      </c>
      <c r="AX343" s="30">
        <f t="shared" si="183"/>
        <v>7.0518358531317495E-3</v>
      </c>
      <c r="AY343" s="30">
        <f t="shared" si="184"/>
        <v>9.5464362850971925E-3</v>
      </c>
      <c r="AZ343" s="30">
        <f t="shared" si="185"/>
        <v>9.6976241900647957E-3</v>
      </c>
      <c r="BA343" s="30">
        <f t="shared" si="186"/>
        <v>9.6868250539956808E-3</v>
      </c>
      <c r="BB343" s="30">
        <f t="shared" si="187"/>
        <v>9.5248380129589628E-3</v>
      </c>
      <c r="BC343" s="30">
        <f t="shared" si="202"/>
        <v>1.1004319654427646E-2</v>
      </c>
      <c r="BD343" s="30">
        <f t="shared" si="203"/>
        <v>1.1479481641468682E-2</v>
      </c>
      <c r="BE343" s="30">
        <f t="shared" si="204"/>
        <v>8.2829373650108E-3</v>
      </c>
      <c r="BF343" s="30">
        <f t="shared" si="205"/>
        <v>6.6954643628509723E-3</v>
      </c>
      <c r="BG343" s="30">
        <f t="shared" si="206"/>
        <v>1.8207343412527E-2</v>
      </c>
      <c r="BH343" s="30">
        <f t="shared" si="207"/>
        <v>8.0237580993520515E-3</v>
      </c>
      <c r="BI343" s="30">
        <f t="shared" si="208"/>
        <v>9.4176524112829837E-3</v>
      </c>
      <c r="BJ343" s="30">
        <f t="shared" si="209"/>
        <v>8.7352138307552323E-3</v>
      </c>
      <c r="BK343" s="30">
        <f t="shared" si="210"/>
        <v>1.156505914467698E-2</v>
      </c>
      <c r="BL343" s="30">
        <f t="shared" si="211"/>
        <v>8.6715195632393084E-3</v>
      </c>
      <c r="BM343" s="30">
        <f t="shared" si="212"/>
        <v>1.1701546860782529E-2</v>
      </c>
      <c r="BN343" s="30">
        <f t="shared" si="199"/>
        <v>1.4458598726114649E-2</v>
      </c>
      <c r="BO343" s="30">
        <f t="shared" si="200"/>
        <v>1.4158325750682439E-2</v>
      </c>
      <c r="BP343" s="30">
        <f t="shared" si="201"/>
        <v>1.1392174704276616E-2</v>
      </c>
    </row>
    <row r="344" spans="1:68" ht="15" x14ac:dyDescent="0.25">
      <c r="A344" s="19" t="s">
        <v>52</v>
      </c>
      <c r="B344" s="27">
        <v>198</v>
      </c>
      <c r="C344" s="27">
        <v>490</v>
      </c>
      <c r="D344" s="27">
        <v>427</v>
      </c>
      <c r="E344" s="27">
        <v>460</v>
      </c>
      <c r="F344" s="27">
        <v>388</v>
      </c>
      <c r="G344" s="27">
        <v>508</v>
      </c>
      <c r="H344" s="27">
        <v>478</v>
      </c>
      <c r="I344" s="27">
        <v>610</v>
      </c>
      <c r="J344" s="27">
        <v>437</v>
      </c>
      <c r="K344" s="27">
        <v>582</v>
      </c>
      <c r="L344" s="27">
        <v>433</v>
      </c>
      <c r="M344" s="27">
        <v>544</v>
      </c>
      <c r="N344" s="27">
        <v>309</v>
      </c>
      <c r="O344" s="27">
        <v>470</v>
      </c>
      <c r="P344" s="27">
        <v>541</v>
      </c>
      <c r="Q344" s="27">
        <v>656</v>
      </c>
      <c r="R344" s="27">
        <v>516</v>
      </c>
      <c r="S344" s="27">
        <v>639</v>
      </c>
      <c r="T344" s="27">
        <v>601</v>
      </c>
      <c r="U344" s="27">
        <v>631</v>
      </c>
      <c r="V344" s="27">
        <v>564</v>
      </c>
      <c r="W344" s="27">
        <v>672</v>
      </c>
      <c r="X344" s="27">
        <v>622</v>
      </c>
      <c r="Y344" s="27"/>
      <c r="Z344" s="19" t="s">
        <v>52</v>
      </c>
      <c r="AA344" s="27" t="b">
        <f t="shared" si="175"/>
        <v>1</v>
      </c>
      <c r="AB344"/>
      <c r="AC344" s="19" t="s">
        <v>52</v>
      </c>
      <c r="AD344" s="27">
        <v>52600</v>
      </c>
      <c r="AE344" s="27">
        <v>68400</v>
      </c>
      <c r="AF344" s="32">
        <v>76.900000000000006</v>
      </c>
      <c r="AG344" s="32">
        <v>5.6</v>
      </c>
      <c r="AH344" s="27">
        <v>53200</v>
      </c>
      <c r="AI344" s="27">
        <v>67600</v>
      </c>
      <c r="AJ344" s="32">
        <v>78.7</v>
      </c>
      <c r="AK344" s="32">
        <v>5.5</v>
      </c>
      <c r="AL344" s="27">
        <v>54200</v>
      </c>
      <c r="AM344" s="27">
        <v>68100</v>
      </c>
      <c r="AN344" s="32">
        <v>79.599999999999994</v>
      </c>
      <c r="AO344" s="32">
        <v>5.5</v>
      </c>
      <c r="AP344"/>
      <c r="AQ344"/>
      <c r="AR344"/>
      <c r="AS344"/>
      <c r="AT344" s="30">
        <f t="shared" si="191"/>
        <v>3.7218045112781956E-3</v>
      </c>
      <c r="AU344" s="30">
        <f t="shared" si="192"/>
        <v>9.2105263157894728E-3</v>
      </c>
      <c r="AV344" s="30">
        <f t="shared" si="193"/>
        <v>8.0263157894736835E-3</v>
      </c>
      <c r="AW344" s="30">
        <f t="shared" si="182"/>
        <v>8.487084870848708E-3</v>
      </c>
      <c r="AX344" s="30">
        <f t="shared" si="183"/>
        <v>7.158671586715867E-3</v>
      </c>
      <c r="AY344" s="30">
        <f t="shared" si="184"/>
        <v>9.3726937269372687E-3</v>
      </c>
      <c r="AZ344" s="30">
        <f t="shared" si="185"/>
        <v>8.8191881918819187E-3</v>
      </c>
      <c r="BA344" s="30">
        <f t="shared" si="186"/>
        <v>1.1254612546125461E-2</v>
      </c>
      <c r="BB344" s="30">
        <f t="shared" si="187"/>
        <v>8.0627306273062735E-3</v>
      </c>
      <c r="BC344" s="30">
        <f t="shared" si="202"/>
        <v>1.0738007380073801E-2</v>
      </c>
      <c r="BD344" s="30">
        <f t="shared" si="203"/>
        <v>7.9889298892988937E-3</v>
      </c>
      <c r="BE344" s="30">
        <f t="shared" si="204"/>
        <v>1.003690036900369E-2</v>
      </c>
      <c r="BF344" s="30">
        <f t="shared" si="205"/>
        <v>5.7011070110701105E-3</v>
      </c>
      <c r="BG344" s="30">
        <f t="shared" si="206"/>
        <v>8.6715867158671592E-3</v>
      </c>
      <c r="BH344" s="30">
        <f t="shared" si="207"/>
        <v>9.9815498154981544E-3</v>
      </c>
      <c r="BI344" s="30">
        <f t="shared" si="208"/>
        <v>9.6328928046989729E-3</v>
      </c>
      <c r="BJ344" s="30">
        <f t="shared" si="209"/>
        <v>7.5770925110132158E-3</v>
      </c>
      <c r="BK344" s="30">
        <f t="shared" si="210"/>
        <v>9.3832599118942733E-3</v>
      </c>
      <c r="BL344" s="30">
        <f t="shared" si="211"/>
        <v>8.8252569750367112E-3</v>
      </c>
      <c r="BM344" s="30">
        <f t="shared" si="212"/>
        <v>9.2657856093979439E-3</v>
      </c>
      <c r="BN344" s="30">
        <f t="shared" si="199"/>
        <v>8.2819383259911897E-3</v>
      </c>
      <c r="BO344" s="30">
        <f t="shared" si="200"/>
        <v>9.86784140969163E-3</v>
      </c>
      <c r="BP344" s="30">
        <f t="shared" si="201"/>
        <v>9.1336270190895737E-3</v>
      </c>
    </row>
    <row r="345" spans="1:68" ht="15" x14ac:dyDescent="0.25">
      <c r="A345" s="19" t="s">
        <v>58</v>
      </c>
      <c r="B345" s="27">
        <v>285</v>
      </c>
      <c r="C345" s="27">
        <v>447</v>
      </c>
      <c r="D345" s="27">
        <v>418</v>
      </c>
      <c r="E345" s="27">
        <v>510</v>
      </c>
      <c r="F345" s="27">
        <v>520</v>
      </c>
      <c r="G345" s="27">
        <v>765</v>
      </c>
      <c r="H345" s="27">
        <v>614</v>
      </c>
      <c r="I345" s="27">
        <v>759</v>
      </c>
      <c r="J345" s="27">
        <v>921</v>
      </c>
      <c r="K345" s="27">
        <v>941</v>
      </c>
      <c r="L345" s="27">
        <v>833</v>
      </c>
      <c r="M345" s="27">
        <v>602</v>
      </c>
      <c r="N345" s="27">
        <v>448</v>
      </c>
      <c r="O345" s="27">
        <v>700</v>
      </c>
      <c r="P345" s="27">
        <v>757</v>
      </c>
      <c r="Q345" s="27">
        <v>881</v>
      </c>
      <c r="R345" s="27">
        <v>690</v>
      </c>
      <c r="S345" s="27">
        <v>930</v>
      </c>
      <c r="T345" s="27">
        <v>975</v>
      </c>
      <c r="U345" s="27">
        <v>1093</v>
      </c>
      <c r="V345" s="27">
        <v>1141</v>
      </c>
      <c r="W345" s="27">
        <v>1070</v>
      </c>
      <c r="X345" s="27">
        <v>1169</v>
      </c>
      <c r="Y345" s="27"/>
      <c r="Z345" s="19" t="s">
        <v>58</v>
      </c>
      <c r="AA345" s="27" t="b">
        <f t="shared" si="175"/>
        <v>1</v>
      </c>
      <c r="AB345"/>
      <c r="AC345" s="19" t="s">
        <v>58</v>
      </c>
      <c r="AD345" s="27">
        <v>67900</v>
      </c>
      <c r="AE345" s="27">
        <v>78400</v>
      </c>
      <c r="AF345" s="32">
        <v>86.5</v>
      </c>
      <c r="AG345" s="32">
        <v>4.5</v>
      </c>
      <c r="AH345" s="27">
        <v>63400</v>
      </c>
      <c r="AI345" s="27">
        <v>78400</v>
      </c>
      <c r="AJ345" s="32">
        <v>80.900000000000006</v>
      </c>
      <c r="AK345" s="32">
        <v>5.0999999999999996</v>
      </c>
      <c r="AL345" s="27">
        <v>60400</v>
      </c>
      <c r="AM345" s="27">
        <v>78500</v>
      </c>
      <c r="AN345" s="32">
        <v>76.900000000000006</v>
      </c>
      <c r="AO345" s="32">
        <v>5.7</v>
      </c>
      <c r="AP345"/>
      <c r="AQ345"/>
      <c r="AR345"/>
      <c r="AS345"/>
      <c r="AT345" s="30">
        <f t="shared" si="191"/>
        <v>4.4952681388012615E-3</v>
      </c>
      <c r="AU345" s="30">
        <f t="shared" si="192"/>
        <v>7.0504731861198737E-3</v>
      </c>
      <c r="AV345" s="30">
        <f t="shared" si="193"/>
        <v>6.593059936908517E-3</v>
      </c>
      <c r="AW345" s="30">
        <f t="shared" si="182"/>
        <v>8.4437086092715233E-3</v>
      </c>
      <c r="AX345" s="30">
        <f t="shared" si="183"/>
        <v>8.6092715231788075E-3</v>
      </c>
      <c r="AY345" s="30">
        <f t="shared" si="184"/>
        <v>1.2665562913907285E-2</v>
      </c>
      <c r="AZ345" s="30">
        <f t="shared" si="185"/>
        <v>1.0165562913907284E-2</v>
      </c>
      <c r="BA345" s="30">
        <f t="shared" si="186"/>
        <v>1.2566225165562914E-2</v>
      </c>
      <c r="BB345" s="30">
        <f t="shared" si="187"/>
        <v>1.5248344370860928E-2</v>
      </c>
      <c r="BC345" s="30">
        <f t="shared" si="202"/>
        <v>1.5579470198675496E-2</v>
      </c>
      <c r="BD345" s="30">
        <f t="shared" si="203"/>
        <v>1.3791390728476821E-2</v>
      </c>
      <c r="BE345" s="30">
        <f t="shared" si="204"/>
        <v>9.9668874172185434E-3</v>
      </c>
      <c r="BF345" s="30">
        <f t="shared" si="205"/>
        <v>7.4172185430463576E-3</v>
      </c>
      <c r="BG345" s="30">
        <f t="shared" si="206"/>
        <v>1.1589403973509934E-2</v>
      </c>
      <c r="BH345" s="30">
        <f t="shared" si="207"/>
        <v>1.2533112582781458E-2</v>
      </c>
      <c r="BI345" s="30">
        <f t="shared" si="208"/>
        <v>1.1222929936305732E-2</v>
      </c>
      <c r="BJ345" s="30">
        <f t="shared" si="209"/>
        <v>8.7898089171974531E-3</v>
      </c>
      <c r="BK345" s="30">
        <f t="shared" si="210"/>
        <v>1.1847133757961783E-2</v>
      </c>
      <c r="BL345" s="30">
        <f t="shared" si="211"/>
        <v>1.2420382165605096E-2</v>
      </c>
      <c r="BM345" s="30">
        <f t="shared" si="212"/>
        <v>1.3923566878980892E-2</v>
      </c>
      <c r="BN345" s="30">
        <f t="shared" si="199"/>
        <v>1.4535031847133758E-2</v>
      </c>
      <c r="BO345" s="30">
        <f t="shared" si="200"/>
        <v>1.3630573248407643E-2</v>
      </c>
      <c r="BP345" s="30">
        <f t="shared" si="201"/>
        <v>1.489171974522293E-2</v>
      </c>
    </row>
    <row r="346" spans="1:68" ht="15" x14ac:dyDescent="0.25">
      <c r="A346" s="19" t="s">
        <v>65</v>
      </c>
      <c r="B346" s="27">
        <v>276</v>
      </c>
      <c r="C346" s="27">
        <v>506</v>
      </c>
      <c r="D346" s="27">
        <v>336</v>
      </c>
      <c r="E346" s="27">
        <v>471</v>
      </c>
      <c r="F346" s="27">
        <v>398</v>
      </c>
      <c r="G346" s="27">
        <v>674</v>
      </c>
      <c r="H346" s="27">
        <v>488</v>
      </c>
      <c r="I346" s="27">
        <v>663</v>
      </c>
      <c r="J346" s="27">
        <v>448</v>
      </c>
      <c r="K346" s="27">
        <v>604</v>
      </c>
      <c r="L346" s="27">
        <v>677</v>
      </c>
      <c r="M346" s="27">
        <v>455</v>
      </c>
      <c r="N346" s="27">
        <v>366</v>
      </c>
      <c r="O346" s="27">
        <v>548</v>
      </c>
      <c r="P346" s="27">
        <v>535</v>
      </c>
      <c r="Q346" s="27">
        <v>790</v>
      </c>
      <c r="R346" s="27">
        <v>710</v>
      </c>
      <c r="S346" s="27">
        <v>565</v>
      </c>
      <c r="T346" s="27">
        <v>816</v>
      </c>
      <c r="U346" s="27">
        <v>690</v>
      </c>
      <c r="V346" s="27">
        <v>607</v>
      </c>
      <c r="W346" s="27">
        <v>895</v>
      </c>
      <c r="X346" s="27">
        <v>737</v>
      </c>
      <c r="Y346" s="27"/>
      <c r="Z346" s="19" t="s">
        <v>65</v>
      </c>
      <c r="AA346" s="27" t="b">
        <f t="shared" si="175"/>
        <v>1</v>
      </c>
      <c r="AB346"/>
      <c r="AC346" s="19" t="s">
        <v>65</v>
      </c>
      <c r="AD346" s="27">
        <v>57500</v>
      </c>
      <c r="AE346" s="27">
        <v>69200</v>
      </c>
      <c r="AF346" s="32">
        <v>83.2</v>
      </c>
      <c r="AG346" s="32">
        <v>5.2</v>
      </c>
      <c r="AH346" s="27">
        <v>59200</v>
      </c>
      <c r="AI346" s="27">
        <v>70000</v>
      </c>
      <c r="AJ346" s="32">
        <v>84.6</v>
      </c>
      <c r="AK346" s="32">
        <v>5.6</v>
      </c>
      <c r="AL346" s="27">
        <v>59800</v>
      </c>
      <c r="AM346" s="27">
        <v>70500</v>
      </c>
      <c r="AN346" s="32">
        <v>84.8</v>
      </c>
      <c r="AO346" s="32">
        <v>5.5</v>
      </c>
      <c r="AP346"/>
      <c r="AQ346"/>
      <c r="AR346"/>
      <c r="AS346"/>
      <c r="AT346" s="30">
        <f t="shared" si="191"/>
        <v>4.6621621621621622E-3</v>
      </c>
      <c r="AU346" s="30">
        <f t="shared" si="192"/>
        <v>8.5472972972972967E-3</v>
      </c>
      <c r="AV346" s="30">
        <f t="shared" si="193"/>
        <v>5.6756756756756758E-3</v>
      </c>
      <c r="AW346" s="30">
        <f t="shared" si="182"/>
        <v>7.8762541806020065E-3</v>
      </c>
      <c r="AX346" s="30">
        <f t="shared" si="183"/>
        <v>6.6555183946488293E-3</v>
      </c>
      <c r="AY346" s="30">
        <f t="shared" si="184"/>
        <v>1.1270903010033445E-2</v>
      </c>
      <c r="AZ346" s="30">
        <f t="shared" si="185"/>
        <v>8.1605351170568555E-3</v>
      </c>
      <c r="BA346" s="30">
        <f t="shared" si="186"/>
        <v>1.108695652173913E-2</v>
      </c>
      <c r="BB346" s="30">
        <f t="shared" si="187"/>
        <v>7.4916387959866222E-3</v>
      </c>
      <c r="BC346" s="30">
        <f t="shared" si="202"/>
        <v>1.0100334448160535E-2</v>
      </c>
      <c r="BD346" s="30">
        <f t="shared" si="203"/>
        <v>1.1321070234113712E-2</v>
      </c>
      <c r="BE346" s="30">
        <f t="shared" si="204"/>
        <v>7.6086956521739134E-3</v>
      </c>
      <c r="BF346" s="30">
        <f t="shared" si="205"/>
        <v>6.1204013377926421E-3</v>
      </c>
      <c r="BG346" s="30">
        <f t="shared" si="206"/>
        <v>9.1638795986622081E-3</v>
      </c>
      <c r="BH346" s="30">
        <f t="shared" si="207"/>
        <v>8.9464882943143809E-3</v>
      </c>
      <c r="BI346" s="30">
        <f t="shared" si="208"/>
        <v>1.1205673758865248E-2</v>
      </c>
      <c r="BJ346" s="30">
        <f t="shared" si="209"/>
        <v>1.0070921985815603E-2</v>
      </c>
      <c r="BK346" s="30">
        <f t="shared" si="210"/>
        <v>8.0141843971631207E-3</v>
      </c>
      <c r="BL346" s="30">
        <f t="shared" si="211"/>
        <v>1.1574468085106383E-2</v>
      </c>
      <c r="BM346" s="30">
        <f t="shared" si="212"/>
        <v>9.7872340425531907E-3</v>
      </c>
      <c r="BN346" s="30">
        <f t="shared" si="199"/>
        <v>8.6099290780141842E-3</v>
      </c>
      <c r="BO346" s="30">
        <f t="shared" si="200"/>
        <v>1.2695035460992907E-2</v>
      </c>
      <c r="BP346" s="30">
        <f t="shared" si="201"/>
        <v>1.0453900709219859E-2</v>
      </c>
    </row>
    <row r="347" spans="1:68" ht="15" x14ac:dyDescent="0.25">
      <c r="A347" s="19" t="s">
        <v>72</v>
      </c>
      <c r="B347" s="27">
        <v>74</v>
      </c>
      <c r="C347" s="27">
        <v>167</v>
      </c>
      <c r="D347" s="27">
        <v>183</v>
      </c>
      <c r="E347" s="27">
        <v>202</v>
      </c>
      <c r="F347" s="27">
        <v>180</v>
      </c>
      <c r="G347" s="27">
        <v>213</v>
      </c>
      <c r="H347" s="27">
        <v>232</v>
      </c>
      <c r="I347" s="27">
        <v>334</v>
      </c>
      <c r="J347" s="27">
        <v>177</v>
      </c>
      <c r="K347" s="27">
        <v>283</v>
      </c>
      <c r="L347" s="27">
        <v>168</v>
      </c>
      <c r="M347" s="27">
        <v>135</v>
      </c>
      <c r="N347" s="27">
        <v>194</v>
      </c>
      <c r="O347" s="27">
        <v>263</v>
      </c>
      <c r="P347" s="27">
        <v>141</v>
      </c>
      <c r="Q347" s="27">
        <v>319</v>
      </c>
      <c r="R347" s="27">
        <v>271</v>
      </c>
      <c r="S347" s="27">
        <v>243</v>
      </c>
      <c r="T347" s="27">
        <v>448</v>
      </c>
      <c r="U347" s="27">
        <v>430</v>
      </c>
      <c r="V347" s="27">
        <v>357</v>
      </c>
      <c r="W347" s="27">
        <v>497</v>
      </c>
      <c r="X347" s="27">
        <v>232</v>
      </c>
      <c r="Y347" s="27"/>
      <c r="Z347" s="19" t="s">
        <v>72</v>
      </c>
      <c r="AA347" s="27" t="b">
        <f t="shared" si="175"/>
        <v>1</v>
      </c>
      <c r="AB347"/>
      <c r="AC347" s="19" t="s">
        <v>72</v>
      </c>
      <c r="AD347" s="27">
        <v>42200</v>
      </c>
      <c r="AE347" s="27">
        <v>49000</v>
      </c>
      <c r="AF347" s="32">
        <v>86</v>
      </c>
      <c r="AG347" s="32">
        <v>5.9</v>
      </c>
      <c r="AH347" s="27">
        <v>38200</v>
      </c>
      <c r="AI347" s="27">
        <v>48800</v>
      </c>
      <c r="AJ347" s="32">
        <v>78.099999999999994</v>
      </c>
      <c r="AK347" s="32">
        <v>7.6</v>
      </c>
      <c r="AL347" s="27">
        <v>37600</v>
      </c>
      <c r="AM347" s="27">
        <v>49800</v>
      </c>
      <c r="AN347" s="32">
        <v>75.5</v>
      </c>
      <c r="AO347" s="32">
        <v>8.1</v>
      </c>
      <c r="AP347"/>
      <c r="AQ347"/>
      <c r="AR347"/>
      <c r="AS347"/>
      <c r="AT347" s="30">
        <f t="shared" si="191"/>
        <v>1.9371727748691099E-3</v>
      </c>
      <c r="AU347" s="30">
        <f t="shared" si="192"/>
        <v>4.3717277486910993E-3</v>
      </c>
      <c r="AV347" s="30">
        <f t="shared" si="193"/>
        <v>4.7905759162303668E-3</v>
      </c>
      <c r="AW347" s="30">
        <f t="shared" ref="AW347:AW378" si="213">E347/$AL347</f>
        <v>5.372340425531915E-3</v>
      </c>
      <c r="AX347" s="30">
        <f t="shared" ref="AX347:AX378" si="214">F347/$AL347</f>
        <v>4.7872340425531915E-3</v>
      </c>
      <c r="AY347" s="30">
        <f t="shared" ref="AY347:AY378" si="215">G347/$AL347</f>
        <v>5.6648936170212768E-3</v>
      </c>
      <c r="AZ347" s="30">
        <f t="shared" ref="AZ347:AZ378" si="216">H347/$AL347</f>
        <v>6.1702127659574472E-3</v>
      </c>
      <c r="BA347" s="30">
        <f t="shared" ref="BA347:BA378" si="217">I347/$AL347</f>
        <v>8.8829787234042546E-3</v>
      </c>
      <c r="BB347" s="30">
        <f t="shared" ref="BB347:BB378" si="218">J347/$AL347</f>
        <v>4.7074468085106383E-3</v>
      </c>
      <c r="BC347" s="30">
        <f t="shared" si="202"/>
        <v>7.5265957446808513E-3</v>
      </c>
      <c r="BD347" s="30">
        <f t="shared" si="203"/>
        <v>4.4680851063829789E-3</v>
      </c>
      <c r="BE347" s="30">
        <f t="shared" si="204"/>
        <v>3.5904255319148936E-3</v>
      </c>
      <c r="BF347" s="30">
        <f t="shared" si="205"/>
        <v>5.1595744680851064E-3</v>
      </c>
      <c r="BG347" s="30">
        <f t="shared" si="206"/>
        <v>6.9946808510638302E-3</v>
      </c>
      <c r="BH347" s="30">
        <f t="shared" si="207"/>
        <v>3.7499999999999999E-3</v>
      </c>
      <c r="BI347" s="30">
        <f t="shared" si="208"/>
        <v>6.4056224899598398E-3</v>
      </c>
      <c r="BJ347" s="30">
        <f t="shared" si="209"/>
        <v>5.4417670682730922E-3</v>
      </c>
      <c r="BK347" s="30">
        <f t="shared" si="210"/>
        <v>4.8795180722891567E-3</v>
      </c>
      <c r="BL347" s="30">
        <f t="shared" si="211"/>
        <v>8.9959839357429718E-3</v>
      </c>
      <c r="BM347" s="30">
        <f t="shared" si="212"/>
        <v>8.6345381526104423E-3</v>
      </c>
      <c r="BN347" s="30">
        <f t="shared" si="199"/>
        <v>7.1686746987951805E-3</v>
      </c>
      <c r="BO347" s="30">
        <f t="shared" si="200"/>
        <v>9.9799196787148589E-3</v>
      </c>
      <c r="BP347" s="30">
        <f t="shared" si="201"/>
        <v>4.6586345381526102E-3</v>
      </c>
    </row>
    <row r="348" spans="1:68" ht="15" x14ac:dyDescent="0.25">
      <c r="A348" s="19" t="s">
        <v>80</v>
      </c>
      <c r="B348" s="27">
        <v>247</v>
      </c>
      <c r="C348" s="27">
        <v>297</v>
      </c>
      <c r="D348" s="27">
        <v>289</v>
      </c>
      <c r="E348" s="27">
        <v>281</v>
      </c>
      <c r="F348" s="27">
        <v>261</v>
      </c>
      <c r="G348" s="27">
        <v>339</v>
      </c>
      <c r="H348" s="27">
        <v>286</v>
      </c>
      <c r="I348" s="27">
        <v>369</v>
      </c>
      <c r="J348" s="27">
        <v>311</v>
      </c>
      <c r="K348" s="27">
        <v>358</v>
      </c>
      <c r="L348" s="27">
        <v>286</v>
      </c>
      <c r="M348" s="27">
        <v>238</v>
      </c>
      <c r="N348" s="27">
        <v>260</v>
      </c>
      <c r="O348" s="27">
        <v>270</v>
      </c>
      <c r="P348" s="27">
        <v>362</v>
      </c>
      <c r="Q348" s="27">
        <v>332</v>
      </c>
      <c r="R348" s="27">
        <v>365</v>
      </c>
      <c r="S348" s="27">
        <v>424</v>
      </c>
      <c r="T348" s="27">
        <v>322</v>
      </c>
      <c r="U348" s="27">
        <v>515</v>
      </c>
      <c r="V348" s="27">
        <v>434</v>
      </c>
      <c r="W348" s="27">
        <v>507</v>
      </c>
      <c r="X348" s="27">
        <v>302</v>
      </c>
      <c r="Y348" s="27"/>
      <c r="Z348" s="19" t="s">
        <v>80</v>
      </c>
      <c r="AA348" s="27" t="b">
        <f t="shared" si="175"/>
        <v>1</v>
      </c>
      <c r="AB348"/>
      <c r="AC348" s="19" t="s">
        <v>80</v>
      </c>
      <c r="AD348" s="27">
        <v>50400</v>
      </c>
      <c r="AE348" s="27">
        <v>57800</v>
      </c>
      <c r="AF348" s="32">
        <v>87.2</v>
      </c>
      <c r="AG348" s="32">
        <v>5.2</v>
      </c>
      <c r="AH348" s="27">
        <v>44700</v>
      </c>
      <c r="AI348" s="27">
        <v>57200</v>
      </c>
      <c r="AJ348" s="32">
        <v>78.099999999999994</v>
      </c>
      <c r="AK348" s="32">
        <v>6.3</v>
      </c>
      <c r="AL348" s="27">
        <v>47200</v>
      </c>
      <c r="AM348" s="27">
        <v>57900</v>
      </c>
      <c r="AN348" s="32">
        <v>81.5</v>
      </c>
      <c r="AO348" s="32">
        <v>5.9</v>
      </c>
      <c r="AP348"/>
      <c r="AQ348"/>
      <c r="AR348"/>
      <c r="AS348"/>
      <c r="AT348" s="30">
        <f t="shared" si="191"/>
        <v>5.5257270693512307E-3</v>
      </c>
      <c r="AU348" s="30">
        <f t="shared" si="192"/>
        <v>6.6442953020134227E-3</v>
      </c>
      <c r="AV348" s="30">
        <f t="shared" si="193"/>
        <v>6.4653243847874724E-3</v>
      </c>
      <c r="AW348" s="30">
        <f t="shared" si="213"/>
        <v>5.9533898305084744E-3</v>
      </c>
      <c r="AX348" s="30">
        <f t="shared" si="214"/>
        <v>5.529661016949153E-3</v>
      </c>
      <c r="AY348" s="30">
        <f t="shared" si="215"/>
        <v>7.1822033898305089E-3</v>
      </c>
      <c r="AZ348" s="30">
        <f t="shared" si="216"/>
        <v>6.059322033898305E-3</v>
      </c>
      <c r="BA348" s="30">
        <f t="shared" si="217"/>
        <v>7.8177966101694914E-3</v>
      </c>
      <c r="BB348" s="30">
        <f t="shared" si="218"/>
        <v>6.5889830508474578E-3</v>
      </c>
      <c r="BC348" s="30">
        <f t="shared" si="202"/>
        <v>7.5847457627118645E-3</v>
      </c>
      <c r="BD348" s="30">
        <f t="shared" si="203"/>
        <v>6.059322033898305E-3</v>
      </c>
      <c r="BE348" s="30">
        <f t="shared" si="204"/>
        <v>5.0423728813559325E-3</v>
      </c>
      <c r="BF348" s="30">
        <f t="shared" si="205"/>
        <v>5.5084745762711863E-3</v>
      </c>
      <c r="BG348" s="30">
        <f t="shared" si="206"/>
        <v>5.7203389830508475E-3</v>
      </c>
      <c r="BH348" s="30">
        <f t="shared" si="207"/>
        <v>7.6694915254237285E-3</v>
      </c>
      <c r="BI348" s="30">
        <f t="shared" si="208"/>
        <v>5.7340241796200349E-3</v>
      </c>
      <c r="BJ348" s="30">
        <f t="shared" si="209"/>
        <v>6.3039723661485322E-3</v>
      </c>
      <c r="BK348" s="30">
        <f t="shared" si="210"/>
        <v>7.3229706390328152E-3</v>
      </c>
      <c r="BL348" s="30">
        <f t="shared" si="211"/>
        <v>5.5613126079447324E-3</v>
      </c>
      <c r="BM348" s="30">
        <f t="shared" si="212"/>
        <v>8.8946459412780655E-3</v>
      </c>
      <c r="BN348" s="30">
        <f t="shared" si="199"/>
        <v>7.4956822107081177E-3</v>
      </c>
      <c r="BO348" s="30">
        <f t="shared" si="200"/>
        <v>8.7564766839378239E-3</v>
      </c>
      <c r="BP348" s="30">
        <f t="shared" si="201"/>
        <v>5.2158894645941275E-3</v>
      </c>
    </row>
    <row r="349" spans="1:68" ht="15" x14ac:dyDescent="0.25">
      <c r="A349" s="19" t="s">
        <v>82</v>
      </c>
      <c r="B349" s="27">
        <v>184</v>
      </c>
      <c r="C349" s="27">
        <v>402</v>
      </c>
      <c r="D349" s="27">
        <v>395</v>
      </c>
      <c r="E349" s="27">
        <v>381</v>
      </c>
      <c r="F349" s="27">
        <v>287</v>
      </c>
      <c r="G349" s="27">
        <v>416</v>
      </c>
      <c r="H349" s="27">
        <v>443</v>
      </c>
      <c r="I349" s="27">
        <v>477</v>
      </c>
      <c r="J349" s="27">
        <v>417</v>
      </c>
      <c r="K349" s="27">
        <v>585</v>
      </c>
      <c r="L349" s="27">
        <v>309</v>
      </c>
      <c r="M349" s="27">
        <v>394</v>
      </c>
      <c r="N349" s="27">
        <v>325</v>
      </c>
      <c r="O349" s="27">
        <v>549</v>
      </c>
      <c r="P349" s="27">
        <v>494</v>
      </c>
      <c r="Q349" s="27">
        <v>803</v>
      </c>
      <c r="R349" s="27">
        <v>580</v>
      </c>
      <c r="S349" s="27">
        <v>688</v>
      </c>
      <c r="T349" s="27">
        <v>493</v>
      </c>
      <c r="U349" s="27">
        <v>468</v>
      </c>
      <c r="V349" s="27">
        <v>543</v>
      </c>
      <c r="W349" s="27">
        <v>443</v>
      </c>
      <c r="X349" s="27">
        <v>345</v>
      </c>
      <c r="Y349" s="27"/>
      <c r="Z349" s="19" t="s">
        <v>82</v>
      </c>
      <c r="AA349" s="27" t="b">
        <f t="shared" si="175"/>
        <v>1</v>
      </c>
      <c r="AB349"/>
      <c r="AC349" s="19" t="s">
        <v>82</v>
      </c>
      <c r="AD349" s="27">
        <v>57900</v>
      </c>
      <c r="AE349" s="27">
        <v>69900</v>
      </c>
      <c r="AF349" s="32">
        <v>82.8</v>
      </c>
      <c r="AG349" s="32">
        <v>5</v>
      </c>
      <c r="AH349" s="27">
        <v>57500</v>
      </c>
      <c r="AI349" s="27">
        <v>69700</v>
      </c>
      <c r="AJ349" s="32">
        <v>82.4</v>
      </c>
      <c r="AK349" s="32">
        <v>5.9</v>
      </c>
      <c r="AL349" s="27">
        <v>53700</v>
      </c>
      <c r="AM349" s="27">
        <v>70800</v>
      </c>
      <c r="AN349" s="32">
        <v>75.900000000000006</v>
      </c>
      <c r="AO349" s="32">
        <v>6.5</v>
      </c>
      <c r="AP349"/>
      <c r="AQ349"/>
      <c r="AR349"/>
      <c r="AS349"/>
      <c r="AT349" s="30">
        <f t="shared" si="191"/>
        <v>3.2000000000000002E-3</v>
      </c>
      <c r="AU349" s="30">
        <f t="shared" si="192"/>
        <v>6.9913043478260868E-3</v>
      </c>
      <c r="AV349" s="30">
        <f t="shared" si="193"/>
        <v>6.869565217391304E-3</v>
      </c>
      <c r="AW349" s="30">
        <f t="shared" si="213"/>
        <v>7.0949720670391058E-3</v>
      </c>
      <c r="AX349" s="30">
        <f t="shared" si="214"/>
        <v>5.3445065176908751E-3</v>
      </c>
      <c r="AY349" s="30">
        <f t="shared" si="215"/>
        <v>7.7467411545623834E-3</v>
      </c>
      <c r="AZ349" s="30">
        <f t="shared" si="216"/>
        <v>8.2495344506517687E-3</v>
      </c>
      <c r="BA349" s="30">
        <f t="shared" si="217"/>
        <v>8.8826815642458097E-3</v>
      </c>
      <c r="BB349" s="30">
        <f t="shared" si="218"/>
        <v>7.7653631284916201E-3</v>
      </c>
      <c r="BC349" s="30">
        <f t="shared" si="202"/>
        <v>1.0893854748603353E-2</v>
      </c>
      <c r="BD349" s="30">
        <f t="shared" si="203"/>
        <v>5.754189944134078E-3</v>
      </c>
      <c r="BE349" s="30">
        <f t="shared" si="204"/>
        <v>7.3370577281191805E-3</v>
      </c>
      <c r="BF349" s="30">
        <f t="shared" si="205"/>
        <v>6.0521415270018619E-3</v>
      </c>
      <c r="BG349" s="30">
        <f t="shared" si="206"/>
        <v>1.0223463687150838E-2</v>
      </c>
      <c r="BH349" s="30">
        <f t="shared" si="207"/>
        <v>9.1992551210428302E-3</v>
      </c>
      <c r="BI349" s="30">
        <f t="shared" si="208"/>
        <v>1.1341807909604519E-2</v>
      </c>
      <c r="BJ349" s="30">
        <f t="shared" si="209"/>
        <v>8.1920903954802258E-3</v>
      </c>
      <c r="BK349" s="30">
        <f t="shared" si="210"/>
        <v>9.7175141242937853E-3</v>
      </c>
      <c r="BL349" s="30">
        <f t="shared" si="211"/>
        <v>6.9632768361581922E-3</v>
      </c>
      <c r="BM349" s="30">
        <f t="shared" si="212"/>
        <v>6.6101694915254236E-3</v>
      </c>
      <c r="BN349" s="30">
        <f t="shared" si="199"/>
        <v>7.6694915254237285E-3</v>
      </c>
      <c r="BO349" s="30">
        <f t="shared" si="200"/>
        <v>6.257062146892655E-3</v>
      </c>
      <c r="BP349" s="30">
        <f t="shared" si="201"/>
        <v>4.8728813559322038E-3</v>
      </c>
    </row>
    <row r="350" spans="1:68" ht="15" x14ac:dyDescent="0.25">
      <c r="A350" s="19" t="s">
        <v>106</v>
      </c>
      <c r="B350" s="27">
        <v>381</v>
      </c>
      <c r="C350" s="27">
        <v>621</v>
      </c>
      <c r="D350" s="27">
        <v>759</v>
      </c>
      <c r="E350" s="27">
        <v>780</v>
      </c>
      <c r="F350" s="27">
        <v>651</v>
      </c>
      <c r="G350" s="27">
        <v>755</v>
      </c>
      <c r="H350" s="27">
        <v>822</v>
      </c>
      <c r="I350" s="27">
        <v>1090</v>
      </c>
      <c r="J350" s="27">
        <v>649</v>
      </c>
      <c r="K350" s="27">
        <v>796</v>
      </c>
      <c r="L350" s="27">
        <v>750</v>
      </c>
      <c r="M350" s="27">
        <v>600</v>
      </c>
      <c r="N350" s="27">
        <v>534</v>
      </c>
      <c r="O350" s="27">
        <v>788</v>
      </c>
      <c r="P350" s="27">
        <v>822</v>
      </c>
      <c r="Q350" s="27">
        <v>896</v>
      </c>
      <c r="R350" s="27">
        <v>1010</v>
      </c>
      <c r="S350" s="27">
        <v>1015</v>
      </c>
      <c r="T350" s="27">
        <v>883</v>
      </c>
      <c r="U350" s="27">
        <v>1055</v>
      </c>
      <c r="V350" s="27">
        <v>1084</v>
      </c>
      <c r="W350" s="27">
        <v>1175</v>
      </c>
      <c r="X350" s="27">
        <v>1121</v>
      </c>
      <c r="Y350" s="27"/>
      <c r="Z350" s="19" t="s">
        <v>106</v>
      </c>
      <c r="AA350" s="27" t="b">
        <f t="shared" si="175"/>
        <v>1</v>
      </c>
      <c r="AB350"/>
      <c r="AC350" s="19" t="s">
        <v>106</v>
      </c>
      <c r="AD350" s="27">
        <v>83000</v>
      </c>
      <c r="AE350" s="27">
        <v>102300</v>
      </c>
      <c r="AF350" s="32">
        <v>81.099999999999994</v>
      </c>
      <c r="AG350" s="32">
        <v>4.4000000000000004</v>
      </c>
      <c r="AH350" s="27">
        <v>81100</v>
      </c>
      <c r="AI350" s="27">
        <v>101300</v>
      </c>
      <c r="AJ350" s="32">
        <v>80.099999999999994</v>
      </c>
      <c r="AK350" s="32">
        <v>4.8</v>
      </c>
      <c r="AL350" s="27">
        <v>79400</v>
      </c>
      <c r="AM350" s="27">
        <v>104500</v>
      </c>
      <c r="AN350" s="32">
        <v>76</v>
      </c>
      <c r="AO350" s="32">
        <v>5</v>
      </c>
      <c r="AP350"/>
      <c r="AQ350"/>
      <c r="AR350"/>
      <c r="AS350"/>
      <c r="AT350" s="30">
        <f t="shared" si="191"/>
        <v>4.6979038224414307E-3</v>
      </c>
      <c r="AU350" s="30">
        <f t="shared" si="192"/>
        <v>7.6572133168927251E-3</v>
      </c>
      <c r="AV350" s="30">
        <f t="shared" si="193"/>
        <v>9.3588162762022198E-3</v>
      </c>
      <c r="AW350" s="30">
        <f t="shared" si="213"/>
        <v>9.82367758186398E-3</v>
      </c>
      <c r="AX350" s="30">
        <f t="shared" si="214"/>
        <v>8.1989924433249362E-3</v>
      </c>
      <c r="AY350" s="30">
        <f t="shared" si="215"/>
        <v>9.5088161209068017E-3</v>
      </c>
      <c r="AZ350" s="30">
        <f t="shared" si="216"/>
        <v>1.0352644836272041E-2</v>
      </c>
      <c r="BA350" s="30">
        <f t="shared" si="217"/>
        <v>1.3727959697732998E-2</v>
      </c>
      <c r="BB350" s="30">
        <f t="shared" si="218"/>
        <v>8.1738035264483627E-3</v>
      </c>
      <c r="BC350" s="30">
        <f t="shared" si="202"/>
        <v>1.0025188916876574E-2</v>
      </c>
      <c r="BD350" s="30">
        <f t="shared" si="203"/>
        <v>9.4458438287153661E-3</v>
      </c>
      <c r="BE350" s="30">
        <f t="shared" si="204"/>
        <v>7.556675062972292E-3</v>
      </c>
      <c r="BF350" s="30">
        <f t="shared" si="205"/>
        <v>6.7254408060453399E-3</v>
      </c>
      <c r="BG350" s="30">
        <f t="shared" si="206"/>
        <v>9.9244332493702778E-3</v>
      </c>
      <c r="BH350" s="30">
        <f t="shared" si="207"/>
        <v>1.0352644836272041E-2</v>
      </c>
      <c r="BI350" s="30">
        <f t="shared" si="208"/>
        <v>8.5741626794258365E-3</v>
      </c>
      <c r="BJ350" s="30">
        <f t="shared" si="209"/>
        <v>9.6650717703349286E-3</v>
      </c>
      <c r="BK350" s="30">
        <f t="shared" si="210"/>
        <v>9.7129186602870812E-3</v>
      </c>
      <c r="BL350" s="30">
        <f t="shared" si="211"/>
        <v>8.4497607655502384E-3</v>
      </c>
      <c r="BM350" s="30">
        <f t="shared" si="212"/>
        <v>1.0095693779904305E-2</v>
      </c>
      <c r="BN350" s="30">
        <f t="shared" si="199"/>
        <v>1.0373205741626795E-2</v>
      </c>
      <c r="BO350" s="30">
        <f t="shared" si="200"/>
        <v>1.1244019138755982E-2</v>
      </c>
      <c r="BP350" s="30">
        <f t="shared" si="201"/>
        <v>1.0727272727272728E-2</v>
      </c>
    </row>
    <row r="351" spans="1:68" ht="15" x14ac:dyDescent="0.25">
      <c r="A351" s="19" t="s">
        <v>135</v>
      </c>
      <c r="B351" s="27">
        <v>374</v>
      </c>
      <c r="C351" s="27">
        <v>663</v>
      </c>
      <c r="D351" s="27">
        <v>791</v>
      </c>
      <c r="E351" s="27">
        <v>566</v>
      </c>
      <c r="F351" s="27">
        <v>420</v>
      </c>
      <c r="G351" s="27">
        <v>694</v>
      </c>
      <c r="H351" s="27">
        <v>666</v>
      </c>
      <c r="I351" s="27">
        <v>813</v>
      </c>
      <c r="J351" s="27">
        <v>646</v>
      </c>
      <c r="K351" s="27">
        <v>686</v>
      </c>
      <c r="L351" s="27">
        <v>824</v>
      </c>
      <c r="M351" s="27">
        <v>671</v>
      </c>
      <c r="N351" s="27">
        <v>384</v>
      </c>
      <c r="O351" s="27">
        <v>1201</v>
      </c>
      <c r="P351" s="27">
        <v>732</v>
      </c>
      <c r="Q351" s="27">
        <v>577</v>
      </c>
      <c r="R351" s="27">
        <v>718</v>
      </c>
      <c r="S351" s="27">
        <v>973</v>
      </c>
      <c r="T351" s="27">
        <v>1184</v>
      </c>
      <c r="U351" s="27">
        <v>762</v>
      </c>
      <c r="V351" s="27">
        <v>702</v>
      </c>
      <c r="W351" s="27">
        <v>1073</v>
      </c>
      <c r="X351" s="27">
        <v>1149</v>
      </c>
      <c r="Y351" s="27"/>
      <c r="Z351" s="19" t="s">
        <v>135</v>
      </c>
      <c r="AA351" s="27" t="b">
        <f t="shared" si="175"/>
        <v>1</v>
      </c>
      <c r="AB351"/>
      <c r="AC351" s="19" t="s">
        <v>135</v>
      </c>
      <c r="AD351" s="27">
        <v>51500</v>
      </c>
      <c r="AE351" s="27">
        <v>60200</v>
      </c>
      <c r="AF351" s="32">
        <v>85.6</v>
      </c>
      <c r="AG351" s="32">
        <v>5.5</v>
      </c>
      <c r="AH351" s="27">
        <v>49400</v>
      </c>
      <c r="AI351" s="27">
        <v>60400</v>
      </c>
      <c r="AJ351" s="32">
        <v>81.8</v>
      </c>
      <c r="AK351" s="32">
        <v>6.1</v>
      </c>
      <c r="AL351" s="27">
        <v>51400</v>
      </c>
      <c r="AM351" s="27">
        <v>59400</v>
      </c>
      <c r="AN351" s="32">
        <v>86.5</v>
      </c>
      <c r="AO351" s="32">
        <v>5.6</v>
      </c>
      <c r="AP351"/>
      <c r="AQ351"/>
      <c r="AR351"/>
      <c r="AS351"/>
      <c r="AT351" s="30">
        <f t="shared" si="191"/>
        <v>7.5708502024291495E-3</v>
      </c>
      <c r="AU351" s="30">
        <f t="shared" si="192"/>
        <v>1.3421052631578948E-2</v>
      </c>
      <c r="AV351" s="30">
        <f t="shared" si="193"/>
        <v>1.6012145748987853E-2</v>
      </c>
      <c r="AW351" s="30">
        <f t="shared" si="213"/>
        <v>1.1011673151750972E-2</v>
      </c>
      <c r="AX351" s="30">
        <f t="shared" si="214"/>
        <v>8.1712062256809343E-3</v>
      </c>
      <c r="AY351" s="30">
        <f t="shared" si="215"/>
        <v>1.3501945525291829E-2</v>
      </c>
      <c r="AZ351" s="30">
        <f t="shared" si="216"/>
        <v>1.2957198443579766E-2</v>
      </c>
      <c r="BA351" s="30">
        <f t="shared" si="217"/>
        <v>1.5817120622568095E-2</v>
      </c>
      <c r="BB351" s="30">
        <f t="shared" si="218"/>
        <v>1.2568093385214007E-2</v>
      </c>
      <c r="BC351" s="30">
        <f t="shared" si="202"/>
        <v>1.3346303501945525E-2</v>
      </c>
      <c r="BD351" s="30">
        <f t="shared" si="203"/>
        <v>1.6031128404669262E-2</v>
      </c>
      <c r="BE351" s="30">
        <f t="shared" si="204"/>
        <v>1.3054474708171206E-2</v>
      </c>
      <c r="BF351" s="30">
        <f t="shared" si="205"/>
        <v>7.4708171206225677E-3</v>
      </c>
      <c r="BG351" s="30">
        <f t="shared" si="206"/>
        <v>2.3365758754863814E-2</v>
      </c>
      <c r="BH351" s="30">
        <f t="shared" si="207"/>
        <v>1.424124513618677E-2</v>
      </c>
      <c r="BI351" s="30">
        <f t="shared" si="208"/>
        <v>9.7138047138047145E-3</v>
      </c>
      <c r="BJ351" s="30">
        <f t="shared" si="209"/>
        <v>1.2087542087542088E-2</v>
      </c>
      <c r="BK351" s="30">
        <f t="shared" si="210"/>
        <v>1.6380471380471381E-2</v>
      </c>
      <c r="BL351" s="30">
        <f t="shared" si="211"/>
        <v>1.9932659932659934E-2</v>
      </c>
      <c r="BM351" s="30">
        <f t="shared" si="212"/>
        <v>1.2828282828282828E-2</v>
      </c>
      <c r="BN351" s="30">
        <f t="shared" si="199"/>
        <v>1.1818181818181818E-2</v>
      </c>
      <c r="BO351" s="30">
        <f t="shared" si="200"/>
        <v>1.8063973063973063E-2</v>
      </c>
      <c r="BP351" s="30">
        <f t="shared" si="201"/>
        <v>1.9343434343434343E-2</v>
      </c>
    </row>
    <row r="352" spans="1:68" ht="15" x14ac:dyDescent="0.25">
      <c r="A352" s="19" t="s">
        <v>171</v>
      </c>
      <c r="B352" s="27">
        <v>411</v>
      </c>
      <c r="C352" s="27">
        <v>755</v>
      </c>
      <c r="D352" s="27">
        <v>729</v>
      </c>
      <c r="E352" s="27">
        <v>822</v>
      </c>
      <c r="F352" s="27">
        <v>894</v>
      </c>
      <c r="G352" s="27">
        <v>820</v>
      </c>
      <c r="H352" s="27">
        <v>810</v>
      </c>
      <c r="I352" s="27">
        <v>857</v>
      </c>
      <c r="J352" s="27">
        <v>1394</v>
      </c>
      <c r="K352" s="27">
        <v>1149</v>
      </c>
      <c r="L352" s="27">
        <v>1031</v>
      </c>
      <c r="M352" s="27">
        <v>808</v>
      </c>
      <c r="N352" s="27">
        <v>482</v>
      </c>
      <c r="O352" s="27">
        <v>1101</v>
      </c>
      <c r="P352" s="27">
        <v>768</v>
      </c>
      <c r="Q352" s="27">
        <v>830</v>
      </c>
      <c r="R352" s="27">
        <v>1039</v>
      </c>
      <c r="S352" s="27">
        <v>979</v>
      </c>
      <c r="T352" s="27">
        <v>830</v>
      </c>
      <c r="U352" s="27">
        <v>1257</v>
      </c>
      <c r="V352" s="27">
        <v>1188</v>
      </c>
      <c r="W352" s="27">
        <v>1255</v>
      </c>
      <c r="X352" s="27">
        <v>789</v>
      </c>
      <c r="Y352" s="27"/>
      <c r="Z352" s="19" t="s">
        <v>171</v>
      </c>
      <c r="AA352" s="27" t="b">
        <f t="shared" si="175"/>
        <v>1</v>
      </c>
      <c r="AB352"/>
      <c r="AC352" s="19" t="s">
        <v>171</v>
      </c>
      <c r="AD352" s="27">
        <v>56500</v>
      </c>
      <c r="AE352" s="27">
        <v>69900</v>
      </c>
      <c r="AF352" s="32">
        <v>80.8</v>
      </c>
      <c r="AG352" s="32">
        <v>5.4</v>
      </c>
      <c r="AH352" s="27">
        <v>59600</v>
      </c>
      <c r="AI352" s="27">
        <v>71700</v>
      </c>
      <c r="AJ352" s="32">
        <v>83.1</v>
      </c>
      <c r="AK352" s="32">
        <v>5.0999999999999996</v>
      </c>
      <c r="AL352" s="27">
        <v>55600</v>
      </c>
      <c r="AM352" s="27">
        <v>69900</v>
      </c>
      <c r="AN352" s="32">
        <v>79.5</v>
      </c>
      <c r="AO352" s="32">
        <v>6.5</v>
      </c>
      <c r="AP352"/>
      <c r="AQ352"/>
      <c r="AR352"/>
      <c r="AS352"/>
      <c r="AT352" s="30">
        <f t="shared" si="191"/>
        <v>6.8959731543624158E-3</v>
      </c>
      <c r="AU352" s="30">
        <f t="shared" si="192"/>
        <v>1.2667785234899328E-2</v>
      </c>
      <c r="AV352" s="30">
        <f t="shared" si="193"/>
        <v>1.2231543624161074E-2</v>
      </c>
      <c r="AW352" s="30">
        <f t="shared" si="213"/>
        <v>1.4784172661870503E-2</v>
      </c>
      <c r="AX352" s="30">
        <f t="shared" si="214"/>
        <v>1.6079136690647481E-2</v>
      </c>
      <c r="AY352" s="30">
        <f t="shared" si="215"/>
        <v>1.4748201438848921E-2</v>
      </c>
      <c r="AZ352" s="30">
        <f t="shared" si="216"/>
        <v>1.4568345323741008E-2</v>
      </c>
      <c r="BA352" s="30">
        <f t="shared" si="217"/>
        <v>1.5413669064748201E-2</v>
      </c>
      <c r="BB352" s="30">
        <f t="shared" si="218"/>
        <v>2.5071942446043164E-2</v>
      </c>
      <c r="BC352" s="30">
        <f t="shared" si="202"/>
        <v>2.066546762589928E-2</v>
      </c>
      <c r="BD352" s="30">
        <f t="shared" si="203"/>
        <v>1.85431654676259E-2</v>
      </c>
      <c r="BE352" s="30">
        <f t="shared" si="204"/>
        <v>1.4532374100719425E-2</v>
      </c>
      <c r="BF352" s="30">
        <f t="shared" si="205"/>
        <v>8.6690647482014389E-3</v>
      </c>
      <c r="BG352" s="30">
        <f t="shared" si="206"/>
        <v>1.9802158273381294E-2</v>
      </c>
      <c r="BH352" s="30">
        <f t="shared" si="207"/>
        <v>1.381294964028777E-2</v>
      </c>
      <c r="BI352" s="30">
        <f t="shared" si="208"/>
        <v>1.1874105865522174E-2</v>
      </c>
      <c r="BJ352" s="30">
        <f t="shared" si="209"/>
        <v>1.4864091559370528E-2</v>
      </c>
      <c r="BK352" s="30">
        <f t="shared" si="210"/>
        <v>1.4005722460658083E-2</v>
      </c>
      <c r="BL352" s="30">
        <f t="shared" si="211"/>
        <v>1.1874105865522174E-2</v>
      </c>
      <c r="BM352" s="30">
        <f t="shared" si="212"/>
        <v>1.7982832618025753E-2</v>
      </c>
      <c r="BN352" s="30">
        <f t="shared" si="199"/>
        <v>1.6995708154506437E-2</v>
      </c>
      <c r="BO352" s="30">
        <f t="shared" si="200"/>
        <v>1.7954220314735335E-2</v>
      </c>
      <c r="BP352" s="30">
        <f t="shared" si="201"/>
        <v>1.1287553648068669E-2</v>
      </c>
    </row>
    <row r="353" spans="1:68" ht="15" x14ac:dyDescent="0.25">
      <c r="A353" s="19" t="s">
        <v>194</v>
      </c>
      <c r="B353" s="27">
        <v>366</v>
      </c>
      <c r="C353" s="27">
        <v>777</v>
      </c>
      <c r="D353" s="27">
        <v>672</v>
      </c>
      <c r="E353" s="27">
        <v>597</v>
      </c>
      <c r="F353" s="27">
        <v>510</v>
      </c>
      <c r="G353" s="27">
        <v>623</v>
      </c>
      <c r="H353" s="27">
        <v>593</v>
      </c>
      <c r="I353" s="27">
        <v>667</v>
      </c>
      <c r="J353" s="27">
        <v>540</v>
      </c>
      <c r="K353" s="27">
        <v>739</v>
      </c>
      <c r="L353" s="27">
        <v>610</v>
      </c>
      <c r="M353" s="27">
        <v>520</v>
      </c>
      <c r="N353" s="27">
        <v>497</v>
      </c>
      <c r="O353" s="27">
        <v>876</v>
      </c>
      <c r="P353" s="27">
        <v>589</v>
      </c>
      <c r="Q353" s="27">
        <v>1004</v>
      </c>
      <c r="R353" s="27">
        <v>849</v>
      </c>
      <c r="S353" s="27">
        <v>1128</v>
      </c>
      <c r="T353" s="27">
        <v>902</v>
      </c>
      <c r="U353" s="27">
        <v>1188</v>
      </c>
      <c r="V353" s="27">
        <v>1056</v>
      </c>
      <c r="W353" s="27">
        <v>1265</v>
      </c>
      <c r="X353" s="27">
        <v>1175</v>
      </c>
      <c r="Y353" s="27"/>
      <c r="Z353" s="19" t="s">
        <v>194</v>
      </c>
      <c r="AA353" s="27" t="b">
        <f t="shared" si="175"/>
        <v>1</v>
      </c>
      <c r="AB353"/>
      <c r="AC353" s="19" t="s">
        <v>194</v>
      </c>
      <c r="AD353" s="27">
        <v>52900</v>
      </c>
      <c r="AE353" s="27">
        <v>68400</v>
      </c>
      <c r="AF353" s="32">
        <v>77.400000000000006</v>
      </c>
      <c r="AG353" s="32">
        <v>6</v>
      </c>
      <c r="AH353" s="27">
        <v>58500</v>
      </c>
      <c r="AI353" s="27">
        <v>70100</v>
      </c>
      <c r="AJ353" s="32">
        <v>83.5</v>
      </c>
      <c r="AK353" s="32">
        <v>5.8</v>
      </c>
      <c r="AL353" s="27">
        <v>55500</v>
      </c>
      <c r="AM353" s="27">
        <v>69400</v>
      </c>
      <c r="AN353" s="32">
        <v>80</v>
      </c>
      <c r="AO353" s="32">
        <v>6</v>
      </c>
      <c r="AP353"/>
      <c r="AQ353"/>
      <c r="AR353"/>
      <c r="AS353"/>
      <c r="AT353" s="30">
        <f t="shared" si="191"/>
        <v>6.2564102564102563E-3</v>
      </c>
      <c r="AU353" s="30">
        <f t="shared" si="192"/>
        <v>1.3282051282051281E-2</v>
      </c>
      <c r="AV353" s="30">
        <f t="shared" si="193"/>
        <v>1.1487179487179488E-2</v>
      </c>
      <c r="AW353" s="30">
        <f t="shared" si="213"/>
        <v>1.0756756756756757E-2</v>
      </c>
      <c r="AX353" s="30">
        <f t="shared" si="214"/>
        <v>9.189189189189189E-3</v>
      </c>
      <c r="AY353" s="30">
        <f t="shared" si="215"/>
        <v>1.1225225225225226E-2</v>
      </c>
      <c r="AZ353" s="30">
        <f t="shared" si="216"/>
        <v>1.0684684684684686E-2</v>
      </c>
      <c r="BA353" s="30">
        <f t="shared" si="217"/>
        <v>1.2018018018018018E-2</v>
      </c>
      <c r="BB353" s="30">
        <f t="shared" si="218"/>
        <v>9.7297297297297292E-3</v>
      </c>
      <c r="BC353" s="30">
        <f t="shared" si="202"/>
        <v>1.3315315315315315E-2</v>
      </c>
      <c r="BD353" s="30">
        <f t="shared" si="203"/>
        <v>1.0990990990990991E-2</v>
      </c>
      <c r="BE353" s="30">
        <f t="shared" si="204"/>
        <v>9.3693693693693691E-3</v>
      </c>
      <c r="BF353" s="30">
        <f t="shared" si="205"/>
        <v>8.9549549549549547E-3</v>
      </c>
      <c r="BG353" s="30">
        <f t="shared" si="206"/>
        <v>1.5783783783783784E-2</v>
      </c>
      <c r="BH353" s="30">
        <f t="shared" si="207"/>
        <v>1.0612612612612612E-2</v>
      </c>
      <c r="BI353" s="30">
        <f t="shared" si="208"/>
        <v>1.4466858789625361E-2</v>
      </c>
      <c r="BJ353" s="30">
        <f t="shared" si="209"/>
        <v>1.223342939481268E-2</v>
      </c>
      <c r="BK353" s="30">
        <f t="shared" si="210"/>
        <v>1.6253602305475505E-2</v>
      </c>
      <c r="BL353" s="30">
        <f t="shared" si="211"/>
        <v>1.2997118155619597E-2</v>
      </c>
      <c r="BM353" s="30">
        <f t="shared" si="212"/>
        <v>1.711815561959654E-2</v>
      </c>
      <c r="BN353" s="30">
        <f t="shared" si="199"/>
        <v>1.5216138328530259E-2</v>
      </c>
      <c r="BO353" s="30">
        <f t="shared" si="200"/>
        <v>1.8227665706051874E-2</v>
      </c>
      <c r="BP353" s="30">
        <f t="shared" si="201"/>
        <v>1.6930835734870316E-2</v>
      </c>
    </row>
    <row r="354" spans="1:68" ht="15" x14ac:dyDescent="0.25">
      <c r="A354" s="19" t="s">
        <v>6</v>
      </c>
      <c r="B354" s="27">
        <v>383</v>
      </c>
      <c r="C354" s="27">
        <v>369</v>
      </c>
      <c r="D354" s="27">
        <v>413</v>
      </c>
      <c r="E354" s="27">
        <v>723</v>
      </c>
      <c r="F354" s="27">
        <v>389</v>
      </c>
      <c r="G354" s="27">
        <v>512</v>
      </c>
      <c r="H354" s="27">
        <v>584</v>
      </c>
      <c r="I354" s="27">
        <v>636</v>
      </c>
      <c r="J354" s="27">
        <v>593</v>
      </c>
      <c r="K354" s="27">
        <v>610</v>
      </c>
      <c r="L354" s="27">
        <v>722</v>
      </c>
      <c r="M354" s="27">
        <v>711</v>
      </c>
      <c r="N354" s="27">
        <v>312</v>
      </c>
      <c r="O354" s="27">
        <v>371</v>
      </c>
      <c r="P354" s="27">
        <v>431</v>
      </c>
      <c r="Q354" s="27">
        <v>546</v>
      </c>
      <c r="R354" s="27">
        <v>585</v>
      </c>
      <c r="S354" s="27">
        <v>548</v>
      </c>
      <c r="T354" s="27">
        <v>439</v>
      </c>
      <c r="U354" s="27">
        <v>668</v>
      </c>
      <c r="V354" s="27">
        <v>661</v>
      </c>
      <c r="W354" s="27">
        <v>675</v>
      </c>
      <c r="X354" s="27">
        <v>426</v>
      </c>
      <c r="Y354" s="27"/>
      <c r="Z354" s="19" t="s">
        <v>6</v>
      </c>
      <c r="AA354" s="27" t="b">
        <f t="shared" si="175"/>
        <v>1</v>
      </c>
      <c r="AB354"/>
      <c r="AC354" s="19" t="s">
        <v>6</v>
      </c>
      <c r="AD354" s="27">
        <v>56900</v>
      </c>
      <c r="AE354" s="27">
        <v>68700</v>
      </c>
      <c r="AF354" s="32">
        <v>82.9</v>
      </c>
      <c r="AG354" s="32">
        <v>5</v>
      </c>
      <c r="AH354" s="27">
        <v>56200</v>
      </c>
      <c r="AI354" s="27">
        <v>70400</v>
      </c>
      <c r="AJ354" s="32">
        <v>79.900000000000006</v>
      </c>
      <c r="AK354" s="32">
        <v>5.3</v>
      </c>
      <c r="AL354" s="27">
        <v>55900</v>
      </c>
      <c r="AM354" s="27">
        <v>69900</v>
      </c>
      <c r="AN354" s="32">
        <v>80</v>
      </c>
      <c r="AO354" s="32">
        <v>5.7</v>
      </c>
      <c r="AP354"/>
      <c r="AQ354"/>
      <c r="AR354"/>
      <c r="AS354"/>
      <c r="AT354" s="30">
        <f t="shared" si="191"/>
        <v>6.8149466192170818E-3</v>
      </c>
      <c r="AU354" s="30">
        <f t="shared" si="192"/>
        <v>6.5658362989323843E-3</v>
      </c>
      <c r="AV354" s="30">
        <f t="shared" si="193"/>
        <v>7.3487544483985768E-3</v>
      </c>
      <c r="AW354" s="30">
        <f t="shared" si="213"/>
        <v>1.293381037567084E-2</v>
      </c>
      <c r="AX354" s="30">
        <f t="shared" si="214"/>
        <v>6.9588550983899818E-3</v>
      </c>
      <c r="AY354" s="30">
        <f t="shared" si="215"/>
        <v>9.1592128801431128E-3</v>
      </c>
      <c r="AZ354" s="30">
        <f t="shared" si="216"/>
        <v>1.0447227191413238E-2</v>
      </c>
      <c r="BA354" s="30">
        <f t="shared" si="217"/>
        <v>1.1377459749552774E-2</v>
      </c>
      <c r="BB354" s="30">
        <f t="shared" si="218"/>
        <v>1.0608228980322003E-2</v>
      </c>
      <c r="BC354" s="30">
        <f t="shared" si="202"/>
        <v>1.0912343470483005E-2</v>
      </c>
      <c r="BD354" s="30">
        <f t="shared" si="203"/>
        <v>1.2915921288014311E-2</v>
      </c>
      <c r="BE354" s="30">
        <f t="shared" si="204"/>
        <v>1.2719141323792487E-2</v>
      </c>
      <c r="BF354" s="30">
        <f t="shared" si="205"/>
        <v>5.5813953488372094E-3</v>
      </c>
      <c r="BG354" s="30">
        <f t="shared" si="206"/>
        <v>6.6368515205724506E-3</v>
      </c>
      <c r="BH354" s="30">
        <f t="shared" si="207"/>
        <v>7.7101967799642216E-3</v>
      </c>
      <c r="BI354" s="30">
        <f t="shared" si="208"/>
        <v>7.8111587982832619E-3</v>
      </c>
      <c r="BJ354" s="30">
        <f t="shared" si="209"/>
        <v>8.3690987124463521E-3</v>
      </c>
      <c r="BK354" s="30">
        <f t="shared" si="210"/>
        <v>7.8397711015736771E-3</v>
      </c>
      <c r="BL354" s="30">
        <f t="shared" si="211"/>
        <v>6.2804005722460659E-3</v>
      </c>
      <c r="BM354" s="30">
        <f t="shared" si="212"/>
        <v>9.5565092989985702E-3</v>
      </c>
      <c r="BN354" s="30">
        <f t="shared" si="199"/>
        <v>9.4563662374821181E-3</v>
      </c>
      <c r="BO354" s="30">
        <f t="shared" si="200"/>
        <v>9.6566523605150223E-3</v>
      </c>
      <c r="BP354" s="30">
        <f t="shared" si="201"/>
        <v>6.0944206008583688E-3</v>
      </c>
    </row>
    <row r="355" spans="1:68" ht="15" x14ac:dyDescent="0.25">
      <c r="A355" s="19" t="s">
        <v>26</v>
      </c>
      <c r="B355" s="27">
        <v>462</v>
      </c>
      <c r="C355" s="27">
        <v>536</v>
      </c>
      <c r="D355" s="27">
        <v>689</v>
      </c>
      <c r="E355" s="27">
        <v>527</v>
      </c>
      <c r="F355" s="27">
        <v>521</v>
      </c>
      <c r="G355" s="27">
        <v>766</v>
      </c>
      <c r="H355" s="27">
        <v>749</v>
      </c>
      <c r="I355" s="27">
        <v>575</v>
      </c>
      <c r="J355" s="27">
        <v>991</v>
      </c>
      <c r="K355" s="27">
        <v>1134</v>
      </c>
      <c r="L355" s="27">
        <v>615</v>
      </c>
      <c r="M355" s="27">
        <v>963</v>
      </c>
      <c r="N355" s="27">
        <v>333</v>
      </c>
      <c r="O355" s="27">
        <v>577</v>
      </c>
      <c r="P355" s="27">
        <v>652</v>
      </c>
      <c r="Q355" s="27">
        <v>810</v>
      </c>
      <c r="R355" s="27">
        <v>627</v>
      </c>
      <c r="S355" s="27">
        <v>1069</v>
      </c>
      <c r="T355" s="27">
        <v>631</v>
      </c>
      <c r="U355" s="27">
        <v>1125</v>
      </c>
      <c r="V355" s="27">
        <v>811</v>
      </c>
      <c r="W355" s="27">
        <v>939</v>
      </c>
      <c r="X355" s="27">
        <v>597</v>
      </c>
      <c r="Y355" s="27"/>
      <c r="Z355" s="19" t="s">
        <v>26</v>
      </c>
      <c r="AA355" s="27" t="b">
        <f t="shared" si="175"/>
        <v>1</v>
      </c>
      <c r="AB355"/>
      <c r="AC355" s="19" t="s">
        <v>26</v>
      </c>
      <c r="AD355" s="27">
        <v>73400</v>
      </c>
      <c r="AE355" s="27">
        <v>97000</v>
      </c>
      <c r="AF355" s="32">
        <v>75.7</v>
      </c>
      <c r="AG355" s="32">
        <v>5.6</v>
      </c>
      <c r="AH355" s="27">
        <v>74800</v>
      </c>
      <c r="AI355" s="27">
        <v>101200</v>
      </c>
      <c r="AJ355" s="32">
        <v>74</v>
      </c>
      <c r="AK355" s="32">
        <v>5.9</v>
      </c>
      <c r="AL355" s="27">
        <v>69200</v>
      </c>
      <c r="AM355" s="27">
        <v>96000</v>
      </c>
      <c r="AN355" s="32">
        <v>72.099999999999994</v>
      </c>
      <c r="AO355" s="32">
        <v>5.9</v>
      </c>
      <c r="AP355"/>
      <c r="AQ355"/>
      <c r="AR355"/>
      <c r="AS355"/>
      <c r="AT355" s="30">
        <f t="shared" si="191"/>
        <v>6.1764705882352937E-3</v>
      </c>
      <c r="AU355" s="30">
        <f t="shared" si="192"/>
        <v>7.1657754010695188E-3</v>
      </c>
      <c r="AV355" s="30">
        <f t="shared" si="193"/>
        <v>9.2112299465240636E-3</v>
      </c>
      <c r="AW355" s="30">
        <f t="shared" si="213"/>
        <v>7.6156069364161846E-3</v>
      </c>
      <c r="AX355" s="30">
        <f t="shared" si="214"/>
        <v>7.528901734104046E-3</v>
      </c>
      <c r="AY355" s="30">
        <f t="shared" si="215"/>
        <v>1.1069364161849711E-2</v>
      </c>
      <c r="AZ355" s="30">
        <f t="shared" si="216"/>
        <v>1.0823699421965318E-2</v>
      </c>
      <c r="BA355" s="30">
        <f t="shared" si="217"/>
        <v>8.3092485549132941E-3</v>
      </c>
      <c r="BB355" s="30">
        <f t="shared" si="218"/>
        <v>1.4320809248554913E-2</v>
      </c>
      <c r="BC355" s="30">
        <f t="shared" si="202"/>
        <v>1.6387283236994218E-2</v>
      </c>
      <c r="BD355" s="30">
        <f t="shared" si="203"/>
        <v>8.8872832369942204E-3</v>
      </c>
      <c r="BE355" s="30">
        <f t="shared" si="204"/>
        <v>1.3916184971098266E-2</v>
      </c>
      <c r="BF355" s="30">
        <f t="shared" si="205"/>
        <v>4.8121387283236996E-3</v>
      </c>
      <c r="BG355" s="30">
        <f t="shared" si="206"/>
        <v>8.3381502890173403E-3</v>
      </c>
      <c r="BH355" s="30">
        <f t="shared" si="207"/>
        <v>9.4219653179190756E-3</v>
      </c>
      <c r="BI355" s="30">
        <f t="shared" si="208"/>
        <v>8.4375000000000006E-3</v>
      </c>
      <c r="BJ355" s="30">
        <f t="shared" si="209"/>
        <v>6.5312499999999997E-3</v>
      </c>
      <c r="BK355" s="30">
        <f t="shared" si="210"/>
        <v>1.1135416666666667E-2</v>
      </c>
      <c r="BL355" s="30">
        <f t="shared" si="211"/>
        <v>6.572916666666667E-3</v>
      </c>
      <c r="BM355" s="30">
        <f t="shared" si="212"/>
        <v>1.171875E-2</v>
      </c>
      <c r="BN355" s="30">
        <f t="shared" si="199"/>
        <v>8.4479166666666661E-3</v>
      </c>
      <c r="BO355" s="30">
        <f t="shared" si="200"/>
        <v>9.78125E-3</v>
      </c>
      <c r="BP355" s="30">
        <f t="shared" si="201"/>
        <v>6.2187500000000003E-3</v>
      </c>
    </row>
    <row r="356" spans="1:68" ht="15" x14ac:dyDescent="0.25">
      <c r="A356" s="19" t="s">
        <v>45</v>
      </c>
      <c r="B356" s="27">
        <v>700</v>
      </c>
      <c r="C356" s="27">
        <v>871</v>
      </c>
      <c r="D356" s="27">
        <v>704</v>
      </c>
      <c r="E356" s="27">
        <v>836</v>
      </c>
      <c r="F356" s="27">
        <v>737</v>
      </c>
      <c r="G356" s="27">
        <v>987</v>
      </c>
      <c r="H356" s="27">
        <v>877</v>
      </c>
      <c r="I356" s="27">
        <v>950</v>
      </c>
      <c r="J356" s="27">
        <v>694</v>
      </c>
      <c r="K356" s="27">
        <v>1066</v>
      </c>
      <c r="L356" s="27">
        <v>1050</v>
      </c>
      <c r="M356" s="27">
        <v>712</v>
      </c>
      <c r="N356" s="27">
        <v>422</v>
      </c>
      <c r="O356" s="27">
        <v>544</v>
      </c>
      <c r="P356" s="27">
        <v>863</v>
      </c>
      <c r="Q356" s="27">
        <v>835</v>
      </c>
      <c r="R356" s="27">
        <v>999</v>
      </c>
      <c r="S356" s="27">
        <v>930</v>
      </c>
      <c r="T356" s="27">
        <v>945</v>
      </c>
      <c r="U356" s="27">
        <v>763</v>
      </c>
      <c r="V356" s="27">
        <v>1173</v>
      </c>
      <c r="W356" s="27">
        <v>1114</v>
      </c>
      <c r="X356" s="27">
        <v>976</v>
      </c>
      <c r="Y356" s="27"/>
      <c r="Z356" s="19" t="s">
        <v>45</v>
      </c>
      <c r="AA356" s="27" t="b">
        <f t="shared" ref="AA356:AA413" si="219">Z356=A356</f>
        <v>1</v>
      </c>
      <c r="AB356"/>
      <c r="AC356" s="19" t="s">
        <v>45</v>
      </c>
      <c r="AD356" s="27">
        <v>50500</v>
      </c>
      <c r="AE356" s="27">
        <v>61800</v>
      </c>
      <c r="AF356" s="32">
        <v>81.7</v>
      </c>
      <c r="AG356" s="32">
        <v>6.5</v>
      </c>
      <c r="AH356" s="27">
        <v>48800</v>
      </c>
      <c r="AI356" s="27">
        <v>63500</v>
      </c>
      <c r="AJ356" s="32">
        <v>76.8</v>
      </c>
      <c r="AK356" s="32">
        <v>8.4</v>
      </c>
      <c r="AL356" s="27">
        <v>51400</v>
      </c>
      <c r="AM356" s="27">
        <v>63500</v>
      </c>
      <c r="AN356" s="32">
        <v>81</v>
      </c>
      <c r="AO356" s="32">
        <v>7</v>
      </c>
      <c r="AP356"/>
      <c r="AQ356"/>
      <c r="AR356"/>
      <c r="AS356"/>
      <c r="AT356" s="30">
        <f t="shared" si="191"/>
        <v>1.4344262295081968E-2</v>
      </c>
      <c r="AU356" s="30">
        <f t="shared" si="192"/>
        <v>1.7848360655737704E-2</v>
      </c>
      <c r="AV356" s="30">
        <f t="shared" si="193"/>
        <v>1.4426229508196721E-2</v>
      </c>
      <c r="AW356" s="30">
        <f t="shared" si="213"/>
        <v>1.6264591439688714E-2</v>
      </c>
      <c r="AX356" s="30">
        <f t="shared" si="214"/>
        <v>1.4338521400778211E-2</v>
      </c>
      <c r="AY356" s="30">
        <f t="shared" si="215"/>
        <v>1.9202334630350194E-2</v>
      </c>
      <c r="AZ356" s="30">
        <f t="shared" si="216"/>
        <v>1.7062256809338521E-2</v>
      </c>
      <c r="BA356" s="30">
        <f t="shared" si="217"/>
        <v>1.8482490272373541E-2</v>
      </c>
      <c r="BB356" s="30">
        <f t="shared" si="218"/>
        <v>1.3501945525291829E-2</v>
      </c>
      <c r="BC356" s="30">
        <f t="shared" si="202"/>
        <v>2.0739299610894942E-2</v>
      </c>
      <c r="BD356" s="30">
        <f t="shared" si="203"/>
        <v>2.0428015564202335E-2</v>
      </c>
      <c r="BE356" s="30">
        <f t="shared" si="204"/>
        <v>1.3852140077821012E-2</v>
      </c>
      <c r="BF356" s="30">
        <f t="shared" si="205"/>
        <v>8.2101167315175097E-3</v>
      </c>
      <c r="BG356" s="30">
        <f t="shared" si="206"/>
        <v>1.0583657587548638E-2</v>
      </c>
      <c r="BH356" s="30">
        <f t="shared" si="207"/>
        <v>1.6789883268482492E-2</v>
      </c>
      <c r="BI356" s="30">
        <f t="shared" si="208"/>
        <v>1.3149606299212599E-2</v>
      </c>
      <c r="BJ356" s="30">
        <f t="shared" si="209"/>
        <v>1.573228346456693E-2</v>
      </c>
      <c r="BK356" s="30">
        <f t="shared" si="210"/>
        <v>1.4645669291338584E-2</v>
      </c>
      <c r="BL356" s="30">
        <f t="shared" si="211"/>
        <v>1.4881889763779528E-2</v>
      </c>
      <c r="BM356" s="30">
        <f t="shared" si="212"/>
        <v>1.2015748031496062E-2</v>
      </c>
      <c r="BN356" s="30">
        <f t="shared" si="199"/>
        <v>1.8472440944881891E-2</v>
      </c>
      <c r="BO356" s="30">
        <f t="shared" si="200"/>
        <v>1.7543307086614172E-2</v>
      </c>
      <c r="BP356" s="30">
        <f t="shared" si="201"/>
        <v>1.5370078740157481E-2</v>
      </c>
    </row>
    <row r="357" spans="1:68" ht="15" x14ac:dyDescent="0.25">
      <c r="A357" s="19" t="s">
        <v>48</v>
      </c>
      <c r="B357" s="27">
        <v>183</v>
      </c>
      <c r="C357" s="27">
        <v>437</v>
      </c>
      <c r="D357" s="27">
        <v>301</v>
      </c>
      <c r="E357" s="27">
        <v>248</v>
      </c>
      <c r="F357" s="27">
        <v>407</v>
      </c>
      <c r="G357" s="27">
        <v>470</v>
      </c>
      <c r="H357" s="27">
        <v>391</v>
      </c>
      <c r="I357" s="27">
        <v>230</v>
      </c>
      <c r="J357" s="27">
        <v>299</v>
      </c>
      <c r="K357" s="27">
        <v>286</v>
      </c>
      <c r="L357" s="27">
        <v>246</v>
      </c>
      <c r="M357" s="27">
        <v>319</v>
      </c>
      <c r="N357" s="27">
        <v>162</v>
      </c>
      <c r="O357" s="27">
        <v>187</v>
      </c>
      <c r="P357" s="27">
        <v>246</v>
      </c>
      <c r="Q357" s="27">
        <v>348</v>
      </c>
      <c r="R357" s="27">
        <v>354</v>
      </c>
      <c r="S357" s="27">
        <v>443</v>
      </c>
      <c r="T357" s="27">
        <v>356</v>
      </c>
      <c r="U357" s="27">
        <v>414</v>
      </c>
      <c r="V357" s="27">
        <v>336</v>
      </c>
      <c r="W357" s="27">
        <v>288</v>
      </c>
      <c r="X357" s="27">
        <v>264</v>
      </c>
      <c r="Y357" s="27"/>
      <c r="Z357" s="19" t="s">
        <v>48</v>
      </c>
      <c r="AA357" s="27" t="b">
        <f t="shared" si="219"/>
        <v>1</v>
      </c>
      <c r="AB357"/>
      <c r="AC357" s="19" t="s">
        <v>48</v>
      </c>
      <c r="AD357" s="27">
        <v>48800</v>
      </c>
      <c r="AE357" s="27">
        <v>64300</v>
      </c>
      <c r="AF357" s="32">
        <v>75.8</v>
      </c>
      <c r="AG357" s="32">
        <v>6</v>
      </c>
      <c r="AH357" s="27">
        <v>48800</v>
      </c>
      <c r="AI357" s="27">
        <v>63800</v>
      </c>
      <c r="AJ357" s="32">
        <v>76.5</v>
      </c>
      <c r="AK357" s="32">
        <v>6.2</v>
      </c>
      <c r="AL357" s="27">
        <v>47000</v>
      </c>
      <c r="AM357" s="27">
        <v>65600</v>
      </c>
      <c r="AN357" s="32">
        <v>71.7</v>
      </c>
      <c r="AO357" s="32">
        <v>7.2</v>
      </c>
      <c r="AP357"/>
      <c r="AQ357"/>
      <c r="AR357"/>
      <c r="AS357"/>
      <c r="AT357" s="30">
        <f t="shared" si="191"/>
        <v>3.7499999999999999E-3</v>
      </c>
      <c r="AU357" s="30">
        <f t="shared" si="192"/>
        <v>8.9549180327868853E-3</v>
      </c>
      <c r="AV357" s="30">
        <f t="shared" si="193"/>
        <v>6.1680327868852457E-3</v>
      </c>
      <c r="AW357" s="30">
        <f t="shared" si="213"/>
        <v>5.2765957446808511E-3</v>
      </c>
      <c r="AX357" s="30">
        <f t="shared" si="214"/>
        <v>8.6595744680851069E-3</v>
      </c>
      <c r="AY357" s="30">
        <f t="shared" si="215"/>
        <v>0.01</v>
      </c>
      <c r="AZ357" s="30">
        <f t="shared" si="216"/>
        <v>8.3191489361702127E-3</v>
      </c>
      <c r="BA357" s="30">
        <f t="shared" si="217"/>
        <v>4.8936170212765953E-3</v>
      </c>
      <c r="BB357" s="30">
        <f t="shared" si="218"/>
        <v>6.3617021276595742E-3</v>
      </c>
      <c r="BC357" s="30">
        <f t="shared" si="202"/>
        <v>6.0851063829787232E-3</v>
      </c>
      <c r="BD357" s="30">
        <f t="shared" si="203"/>
        <v>5.2340425531914895E-3</v>
      </c>
      <c r="BE357" s="30">
        <f t="shared" si="204"/>
        <v>6.7872340425531915E-3</v>
      </c>
      <c r="BF357" s="30">
        <f t="shared" si="205"/>
        <v>3.4468085106382977E-3</v>
      </c>
      <c r="BG357" s="30">
        <f t="shared" si="206"/>
        <v>3.9787234042553193E-3</v>
      </c>
      <c r="BH357" s="30">
        <f t="shared" si="207"/>
        <v>5.2340425531914895E-3</v>
      </c>
      <c r="BI357" s="30">
        <f t="shared" si="208"/>
        <v>5.3048780487804882E-3</v>
      </c>
      <c r="BJ357" s="30">
        <f t="shared" si="209"/>
        <v>5.3963414634146337E-3</v>
      </c>
      <c r="BK357" s="30">
        <f t="shared" si="210"/>
        <v>6.7530487804878048E-3</v>
      </c>
      <c r="BL357" s="30">
        <f t="shared" si="211"/>
        <v>5.4268292682926825E-3</v>
      </c>
      <c r="BM357" s="30">
        <f t="shared" si="212"/>
        <v>6.310975609756098E-3</v>
      </c>
      <c r="BN357" s="30">
        <f t="shared" si="199"/>
        <v>5.1219512195121953E-3</v>
      </c>
      <c r="BO357" s="30">
        <f t="shared" si="200"/>
        <v>4.3902439024390248E-3</v>
      </c>
      <c r="BP357" s="30">
        <f t="shared" si="201"/>
        <v>4.0243902439024391E-3</v>
      </c>
    </row>
    <row r="358" spans="1:68" ht="15" x14ac:dyDescent="0.25">
      <c r="A358" s="19" t="s">
        <v>73</v>
      </c>
      <c r="B358" s="27">
        <v>280</v>
      </c>
      <c r="C358" s="27">
        <v>200</v>
      </c>
      <c r="D358" s="27">
        <v>315</v>
      </c>
      <c r="E358" s="27">
        <v>303</v>
      </c>
      <c r="F358" s="27">
        <v>287</v>
      </c>
      <c r="G358" s="27">
        <v>321</v>
      </c>
      <c r="H358" s="27">
        <v>295</v>
      </c>
      <c r="I358" s="27">
        <v>321</v>
      </c>
      <c r="J358" s="27">
        <v>256</v>
      </c>
      <c r="K358" s="27">
        <v>231</v>
      </c>
      <c r="L358" s="27">
        <v>251</v>
      </c>
      <c r="M358" s="27">
        <v>328</v>
      </c>
      <c r="N358" s="27">
        <v>222</v>
      </c>
      <c r="O358" s="27">
        <v>223</v>
      </c>
      <c r="P358" s="27">
        <v>371</v>
      </c>
      <c r="Q358" s="27">
        <v>197</v>
      </c>
      <c r="R358" s="27">
        <v>448</v>
      </c>
      <c r="S358" s="27">
        <v>352</v>
      </c>
      <c r="T358" s="27">
        <v>651</v>
      </c>
      <c r="U358" s="27">
        <v>347</v>
      </c>
      <c r="V358" s="27">
        <v>350</v>
      </c>
      <c r="W358" s="27">
        <v>350</v>
      </c>
      <c r="X358" s="27">
        <v>768</v>
      </c>
      <c r="Y358" s="27"/>
      <c r="Z358" s="19" t="s">
        <v>73</v>
      </c>
      <c r="AA358" s="27" t="b">
        <f t="shared" si="219"/>
        <v>1</v>
      </c>
      <c r="AB358"/>
      <c r="AC358" s="19" t="s">
        <v>73</v>
      </c>
      <c r="AD358" s="27">
        <v>51100</v>
      </c>
      <c r="AE358" s="27">
        <v>65200</v>
      </c>
      <c r="AF358" s="32">
        <v>78.400000000000006</v>
      </c>
      <c r="AG358" s="32">
        <v>7.7</v>
      </c>
      <c r="AH358" s="27">
        <v>51900</v>
      </c>
      <c r="AI358" s="27">
        <v>62800</v>
      </c>
      <c r="AJ358" s="32">
        <v>82.7</v>
      </c>
      <c r="AK358" s="32">
        <v>6.5</v>
      </c>
      <c r="AL358" s="27">
        <v>45500</v>
      </c>
      <c r="AM358" s="27">
        <v>63000</v>
      </c>
      <c r="AN358" s="32">
        <v>72.3</v>
      </c>
      <c r="AO358" s="32">
        <v>7.3</v>
      </c>
      <c r="AP358"/>
      <c r="AQ358"/>
      <c r="AR358"/>
      <c r="AS358"/>
      <c r="AT358" s="30">
        <f t="shared" si="191"/>
        <v>5.3949903660886322E-3</v>
      </c>
      <c r="AU358" s="30">
        <f t="shared" si="192"/>
        <v>3.8535645472061657E-3</v>
      </c>
      <c r="AV358" s="30">
        <f t="shared" si="193"/>
        <v>6.0693641618497106E-3</v>
      </c>
      <c r="AW358" s="30">
        <f t="shared" si="213"/>
        <v>6.659340659340659E-3</v>
      </c>
      <c r="AX358" s="30">
        <f t="shared" si="214"/>
        <v>6.3076923076923076E-3</v>
      </c>
      <c r="AY358" s="30">
        <f t="shared" si="215"/>
        <v>7.0549450549450545E-3</v>
      </c>
      <c r="AZ358" s="30">
        <f t="shared" si="216"/>
        <v>6.4835164835164837E-3</v>
      </c>
      <c r="BA358" s="30">
        <f t="shared" si="217"/>
        <v>7.0549450549450545E-3</v>
      </c>
      <c r="BB358" s="30">
        <f t="shared" si="218"/>
        <v>5.6263736263736262E-3</v>
      </c>
      <c r="BC358" s="30">
        <f t="shared" si="202"/>
        <v>5.076923076923077E-3</v>
      </c>
      <c r="BD358" s="30">
        <f t="shared" si="203"/>
        <v>5.5164835164835165E-3</v>
      </c>
      <c r="BE358" s="30">
        <f t="shared" si="204"/>
        <v>7.2087912087912091E-3</v>
      </c>
      <c r="BF358" s="30">
        <f t="shared" si="205"/>
        <v>4.8791208791208792E-3</v>
      </c>
      <c r="BG358" s="30">
        <f t="shared" si="206"/>
        <v>4.9010989010989008E-3</v>
      </c>
      <c r="BH358" s="30">
        <f t="shared" si="207"/>
        <v>8.1538461538461539E-3</v>
      </c>
      <c r="BI358" s="30">
        <f t="shared" si="208"/>
        <v>3.126984126984127E-3</v>
      </c>
      <c r="BJ358" s="30">
        <f t="shared" si="209"/>
        <v>7.1111111111111115E-3</v>
      </c>
      <c r="BK358" s="30">
        <f t="shared" si="210"/>
        <v>5.5873015873015869E-3</v>
      </c>
      <c r="BL358" s="30">
        <f t="shared" si="211"/>
        <v>1.0333333333333333E-2</v>
      </c>
      <c r="BM358" s="30">
        <f t="shared" si="212"/>
        <v>5.5079365079365077E-3</v>
      </c>
      <c r="BN358" s="30">
        <f t="shared" si="199"/>
        <v>5.5555555555555558E-3</v>
      </c>
      <c r="BO358" s="30">
        <f t="shared" si="200"/>
        <v>5.5555555555555558E-3</v>
      </c>
      <c r="BP358" s="30">
        <f t="shared" si="201"/>
        <v>1.2190476190476191E-2</v>
      </c>
    </row>
    <row r="359" spans="1:68" ht="15" x14ac:dyDescent="0.25">
      <c r="A359" s="19" t="s">
        <v>96</v>
      </c>
      <c r="B359" s="27">
        <v>535</v>
      </c>
      <c r="C359" s="27">
        <v>924</v>
      </c>
      <c r="D359" s="27">
        <v>836</v>
      </c>
      <c r="E359" s="27">
        <v>758</v>
      </c>
      <c r="F359" s="27">
        <v>600</v>
      </c>
      <c r="G359" s="27">
        <v>910</v>
      </c>
      <c r="H359" s="27">
        <v>1004</v>
      </c>
      <c r="I359" s="27">
        <v>1567</v>
      </c>
      <c r="J359" s="27">
        <v>894</v>
      </c>
      <c r="K359" s="27">
        <v>1215</v>
      </c>
      <c r="L359" s="27">
        <v>914</v>
      </c>
      <c r="M359" s="27">
        <v>947</v>
      </c>
      <c r="N359" s="27">
        <v>544</v>
      </c>
      <c r="O359" s="27">
        <v>797</v>
      </c>
      <c r="P359" s="27">
        <v>977</v>
      </c>
      <c r="Q359" s="27">
        <v>1082</v>
      </c>
      <c r="R359" s="27">
        <v>1027</v>
      </c>
      <c r="S359" s="27">
        <v>1287</v>
      </c>
      <c r="T359" s="27">
        <v>1156</v>
      </c>
      <c r="U359" s="27">
        <v>1404</v>
      </c>
      <c r="V359" s="27">
        <v>1533</v>
      </c>
      <c r="W359" s="27">
        <v>1145</v>
      </c>
      <c r="X359" s="27">
        <v>961</v>
      </c>
      <c r="Y359" s="27"/>
      <c r="Z359" s="19" t="s">
        <v>96</v>
      </c>
      <c r="AA359" s="27" t="b">
        <f t="shared" si="219"/>
        <v>1</v>
      </c>
      <c r="AB359"/>
      <c r="AC359" s="19" t="s">
        <v>96</v>
      </c>
      <c r="AD359" s="27">
        <v>76200</v>
      </c>
      <c r="AE359" s="27">
        <v>94200</v>
      </c>
      <c r="AF359" s="32">
        <v>80.900000000000006</v>
      </c>
      <c r="AG359" s="32">
        <v>4.9000000000000004</v>
      </c>
      <c r="AH359" s="27">
        <v>81200</v>
      </c>
      <c r="AI359" s="27">
        <v>93400</v>
      </c>
      <c r="AJ359" s="32">
        <v>87</v>
      </c>
      <c r="AK359" s="32">
        <v>4.5</v>
      </c>
      <c r="AL359" s="27">
        <v>80000</v>
      </c>
      <c r="AM359" s="27">
        <v>94100</v>
      </c>
      <c r="AN359" s="32">
        <v>85</v>
      </c>
      <c r="AO359" s="32">
        <v>4.5999999999999996</v>
      </c>
      <c r="AP359"/>
      <c r="AQ359"/>
      <c r="AR359"/>
      <c r="AS359"/>
      <c r="AT359" s="30">
        <f t="shared" si="191"/>
        <v>6.5886699507389165E-3</v>
      </c>
      <c r="AU359" s="30">
        <f t="shared" si="192"/>
        <v>1.1379310344827587E-2</v>
      </c>
      <c r="AV359" s="30">
        <f t="shared" si="193"/>
        <v>1.0295566502463055E-2</v>
      </c>
      <c r="AW359" s="30">
        <f t="shared" si="213"/>
        <v>9.4750000000000008E-3</v>
      </c>
      <c r="AX359" s="30">
        <f t="shared" si="214"/>
        <v>7.4999999999999997E-3</v>
      </c>
      <c r="AY359" s="30">
        <f t="shared" si="215"/>
        <v>1.1375E-2</v>
      </c>
      <c r="AZ359" s="30">
        <f t="shared" si="216"/>
        <v>1.255E-2</v>
      </c>
      <c r="BA359" s="30">
        <f t="shared" si="217"/>
        <v>1.9587500000000001E-2</v>
      </c>
      <c r="BB359" s="30">
        <f t="shared" si="218"/>
        <v>1.1174999999999999E-2</v>
      </c>
      <c r="BC359" s="30">
        <f t="shared" si="202"/>
        <v>1.51875E-2</v>
      </c>
      <c r="BD359" s="30">
        <f t="shared" si="203"/>
        <v>1.1424999999999999E-2</v>
      </c>
      <c r="BE359" s="30">
        <f t="shared" si="204"/>
        <v>1.1837500000000001E-2</v>
      </c>
      <c r="BF359" s="30">
        <f t="shared" si="205"/>
        <v>6.7999999999999996E-3</v>
      </c>
      <c r="BG359" s="30">
        <f t="shared" si="206"/>
        <v>9.9624999999999991E-3</v>
      </c>
      <c r="BH359" s="30">
        <f t="shared" si="207"/>
        <v>1.2212499999999999E-2</v>
      </c>
      <c r="BI359" s="30">
        <f t="shared" si="208"/>
        <v>1.1498405951115833E-2</v>
      </c>
      <c r="BJ359" s="30">
        <f t="shared" si="209"/>
        <v>1.0913921360255048E-2</v>
      </c>
      <c r="BK359" s="30">
        <f t="shared" si="210"/>
        <v>1.3676939426142402E-2</v>
      </c>
      <c r="BL359" s="30">
        <f t="shared" si="211"/>
        <v>1.2284803400637619E-2</v>
      </c>
      <c r="BM359" s="30">
        <f t="shared" si="212"/>
        <v>1.492029755579171E-2</v>
      </c>
      <c r="BN359" s="30">
        <f t="shared" si="199"/>
        <v>1.6291179596174283E-2</v>
      </c>
      <c r="BO359" s="30">
        <f t="shared" si="200"/>
        <v>1.2167906482465463E-2</v>
      </c>
      <c r="BP359" s="30">
        <f t="shared" si="201"/>
        <v>1.0212539851222105E-2</v>
      </c>
    </row>
    <row r="360" spans="1:68" ht="15" x14ac:dyDescent="0.25">
      <c r="A360" s="19" t="s">
        <v>140</v>
      </c>
      <c r="B360" s="27">
        <v>269</v>
      </c>
      <c r="C360" s="27">
        <v>471</v>
      </c>
      <c r="D360" s="27">
        <v>524</v>
      </c>
      <c r="E360" s="27">
        <v>374</v>
      </c>
      <c r="F360" s="27">
        <v>256</v>
      </c>
      <c r="G360" s="27">
        <v>354</v>
      </c>
      <c r="H360" s="27">
        <v>437</v>
      </c>
      <c r="I360" s="27">
        <v>387</v>
      </c>
      <c r="J360" s="27">
        <v>497</v>
      </c>
      <c r="K360" s="27">
        <v>483</v>
      </c>
      <c r="L360" s="27">
        <v>369</v>
      </c>
      <c r="M360" s="27">
        <v>492</v>
      </c>
      <c r="N360" s="27">
        <v>378</v>
      </c>
      <c r="O360" s="27">
        <v>481</v>
      </c>
      <c r="P360" s="27">
        <v>491</v>
      </c>
      <c r="Q360" s="27">
        <v>359</v>
      </c>
      <c r="R360" s="27">
        <v>664</v>
      </c>
      <c r="S360" s="27">
        <v>394</v>
      </c>
      <c r="T360" s="27">
        <v>457</v>
      </c>
      <c r="U360" s="27">
        <v>465</v>
      </c>
      <c r="V360" s="27">
        <v>445</v>
      </c>
      <c r="W360" s="27">
        <v>437</v>
      </c>
      <c r="X360" s="27">
        <v>464</v>
      </c>
      <c r="Y360" s="27"/>
      <c r="Z360" s="19" t="s">
        <v>140</v>
      </c>
      <c r="AA360" s="27" t="b">
        <f t="shared" si="219"/>
        <v>1</v>
      </c>
      <c r="AB360"/>
      <c r="AC360" s="19" t="s">
        <v>140</v>
      </c>
      <c r="AD360" s="27">
        <v>57700</v>
      </c>
      <c r="AE360" s="27">
        <v>71000</v>
      </c>
      <c r="AF360" s="32">
        <v>81.3</v>
      </c>
      <c r="AG360" s="32">
        <v>6.4</v>
      </c>
      <c r="AH360" s="27">
        <v>54800</v>
      </c>
      <c r="AI360" s="27">
        <v>72300</v>
      </c>
      <c r="AJ360" s="32">
        <v>75.7</v>
      </c>
      <c r="AK360" s="32">
        <v>6.8</v>
      </c>
      <c r="AL360" s="27">
        <v>55400</v>
      </c>
      <c r="AM360" s="27">
        <v>69300</v>
      </c>
      <c r="AN360" s="32">
        <v>79.900000000000006</v>
      </c>
      <c r="AO360" s="32">
        <v>6.2</v>
      </c>
      <c r="AP360"/>
      <c r="AQ360"/>
      <c r="AR360"/>
      <c r="AS360"/>
      <c r="AT360" s="30">
        <f t="shared" si="191"/>
        <v>4.9087591240875913E-3</v>
      </c>
      <c r="AU360" s="30">
        <f t="shared" si="192"/>
        <v>8.5948905109489056E-3</v>
      </c>
      <c r="AV360" s="30">
        <f t="shared" si="193"/>
        <v>9.5620437956204386E-3</v>
      </c>
      <c r="AW360" s="30">
        <f t="shared" si="213"/>
        <v>6.7509025270758123E-3</v>
      </c>
      <c r="AX360" s="30">
        <f t="shared" si="214"/>
        <v>4.620938628158845E-3</v>
      </c>
      <c r="AY360" s="30">
        <f t="shared" si="215"/>
        <v>6.3898916967509026E-3</v>
      </c>
      <c r="AZ360" s="30">
        <f t="shared" si="216"/>
        <v>7.8880866425992784E-3</v>
      </c>
      <c r="BA360" s="30">
        <f t="shared" si="217"/>
        <v>6.9855595667870033E-3</v>
      </c>
      <c r="BB360" s="30">
        <f t="shared" si="218"/>
        <v>8.9711191335740074E-3</v>
      </c>
      <c r="BC360" s="30">
        <f t="shared" si="202"/>
        <v>8.7184115523465701E-3</v>
      </c>
      <c r="BD360" s="30">
        <f t="shared" si="203"/>
        <v>6.6606498194945844E-3</v>
      </c>
      <c r="BE360" s="30">
        <f t="shared" si="204"/>
        <v>8.8808664259927804E-3</v>
      </c>
      <c r="BF360" s="30">
        <f t="shared" si="205"/>
        <v>6.8231046931407939E-3</v>
      </c>
      <c r="BG360" s="30">
        <f t="shared" si="206"/>
        <v>8.6823104693140793E-3</v>
      </c>
      <c r="BH360" s="30">
        <f t="shared" si="207"/>
        <v>8.862815884476535E-3</v>
      </c>
      <c r="BI360" s="30">
        <f t="shared" si="208"/>
        <v>5.1803751803751802E-3</v>
      </c>
      <c r="BJ360" s="30">
        <f t="shared" si="209"/>
        <v>9.5815295815295815E-3</v>
      </c>
      <c r="BK360" s="30">
        <f t="shared" si="210"/>
        <v>5.6854256854256859E-3</v>
      </c>
      <c r="BL360" s="30">
        <f t="shared" si="211"/>
        <v>6.5945165945165947E-3</v>
      </c>
      <c r="BM360" s="30">
        <f t="shared" si="212"/>
        <v>6.7099567099567102E-3</v>
      </c>
      <c r="BN360" s="30">
        <f t="shared" si="199"/>
        <v>6.4213564213564216E-3</v>
      </c>
      <c r="BO360" s="30">
        <f t="shared" si="200"/>
        <v>6.3059163059163061E-3</v>
      </c>
      <c r="BP360" s="30">
        <f t="shared" si="201"/>
        <v>6.6955266955266955E-3</v>
      </c>
    </row>
    <row r="361" spans="1:68" ht="15" x14ac:dyDescent="0.25">
      <c r="A361" s="19" t="s">
        <v>141</v>
      </c>
      <c r="B361" s="27">
        <v>143</v>
      </c>
      <c r="C361" s="27">
        <v>376</v>
      </c>
      <c r="D361" s="27">
        <v>258</v>
      </c>
      <c r="E361" s="27">
        <v>239</v>
      </c>
      <c r="F361" s="27">
        <v>236</v>
      </c>
      <c r="G361" s="27">
        <v>472</v>
      </c>
      <c r="H361" s="27">
        <v>273</v>
      </c>
      <c r="I361" s="27">
        <v>359</v>
      </c>
      <c r="J361" s="27">
        <v>355</v>
      </c>
      <c r="K361" s="27">
        <v>348</v>
      </c>
      <c r="L361" s="27">
        <v>393</v>
      </c>
      <c r="M361" s="27">
        <v>332</v>
      </c>
      <c r="N361" s="27">
        <v>206</v>
      </c>
      <c r="O361" s="27">
        <v>433</v>
      </c>
      <c r="P361" s="27">
        <v>328</v>
      </c>
      <c r="Q361" s="27">
        <v>702</v>
      </c>
      <c r="R361" s="27">
        <v>537</v>
      </c>
      <c r="S361" s="27">
        <v>791</v>
      </c>
      <c r="T361" s="27">
        <v>460</v>
      </c>
      <c r="U361" s="27">
        <v>601</v>
      </c>
      <c r="V361" s="27">
        <v>639</v>
      </c>
      <c r="W361" s="27">
        <v>487</v>
      </c>
      <c r="X361" s="27">
        <v>325</v>
      </c>
      <c r="Y361" s="27"/>
      <c r="Z361" s="19" t="s">
        <v>141</v>
      </c>
      <c r="AA361" s="27" t="b">
        <f t="shared" si="219"/>
        <v>1</v>
      </c>
      <c r="AB361"/>
      <c r="AC361" s="19" t="s">
        <v>141</v>
      </c>
      <c r="AD361" s="27">
        <v>46300</v>
      </c>
      <c r="AE361" s="27">
        <v>58500</v>
      </c>
      <c r="AF361" s="32">
        <v>79.099999999999994</v>
      </c>
      <c r="AG361" s="32">
        <v>6.2</v>
      </c>
      <c r="AH361" s="27">
        <v>48700</v>
      </c>
      <c r="AI361" s="27">
        <v>58900</v>
      </c>
      <c r="AJ361" s="32">
        <v>82.8</v>
      </c>
      <c r="AK361" s="32">
        <v>5.7</v>
      </c>
      <c r="AL361" s="27">
        <v>48000</v>
      </c>
      <c r="AM361" s="27">
        <v>59500</v>
      </c>
      <c r="AN361" s="32">
        <v>80.599999999999994</v>
      </c>
      <c r="AO361" s="32">
        <v>5.8</v>
      </c>
      <c r="AP361"/>
      <c r="AQ361"/>
      <c r="AR361"/>
      <c r="AS361"/>
      <c r="AT361" s="30">
        <f t="shared" si="191"/>
        <v>2.9363449691991788E-3</v>
      </c>
      <c r="AU361" s="30">
        <f t="shared" si="192"/>
        <v>7.7207392197125259E-3</v>
      </c>
      <c r="AV361" s="30">
        <f t="shared" si="193"/>
        <v>5.2977412731006158E-3</v>
      </c>
      <c r="AW361" s="30">
        <f t="shared" si="213"/>
        <v>4.9791666666666665E-3</v>
      </c>
      <c r="AX361" s="30">
        <f t="shared" si="214"/>
        <v>4.9166666666666664E-3</v>
      </c>
      <c r="AY361" s="30">
        <f t="shared" si="215"/>
        <v>9.8333333333333328E-3</v>
      </c>
      <c r="AZ361" s="30">
        <f t="shared" si="216"/>
        <v>5.6874999999999998E-3</v>
      </c>
      <c r="BA361" s="30">
        <f t="shared" si="217"/>
        <v>7.4791666666666669E-3</v>
      </c>
      <c r="BB361" s="30">
        <f t="shared" si="218"/>
        <v>7.3958333333333333E-3</v>
      </c>
      <c r="BC361" s="30">
        <f t="shared" si="202"/>
        <v>7.2500000000000004E-3</v>
      </c>
      <c r="BD361" s="30">
        <f t="shared" si="203"/>
        <v>8.1875000000000003E-3</v>
      </c>
      <c r="BE361" s="30">
        <f t="shared" si="204"/>
        <v>6.9166666666666664E-3</v>
      </c>
      <c r="BF361" s="30">
        <f t="shared" si="205"/>
        <v>4.2916666666666667E-3</v>
      </c>
      <c r="BG361" s="30">
        <f t="shared" si="206"/>
        <v>9.0208333333333338E-3</v>
      </c>
      <c r="BH361" s="30">
        <f t="shared" si="207"/>
        <v>6.8333333333333336E-3</v>
      </c>
      <c r="BI361" s="30">
        <f t="shared" si="208"/>
        <v>1.1798319327731092E-2</v>
      </c>
      <c r="BJ361" s="30">
        <f t="shared" si="209"/>
        <v>9.0252100840336139E-3</v>
      </c>
      <c r="BK361" s="30">
        <f t="shared" si="210"/>
        <v>1.3294117647058824E-2</v>
      </c>
      <c r="BL361" s="30">
        <f t="shared" si="211"/>
        <v>7.7310924369747899E-3</v>
      </c>
      <c r="BM361" s="30">
        <f t="shared" si="212"/>
        <v>1.0100840336134453E-2</v>
      </c>
      <c r="BN361" s="30">
        <f t="shared" si="199"/>
        <v>1.0739495798319327E-2</v>
      </c>
      <c r="BO361" s="30">
        <f t="shared" si="200"/>
        <v>8.1848739495798319E-3</v>
      </c>
      <c r="BP361" s="30">
        <f t="shared" si="201"/>
        <v>5.4621848739495795E-3</v>
      </c>
    </row>
    <row r="362" spans="1:68" ht="15" x14ac:dyDescent="0.25">
      <c r="A362" s="19" t="s">
        <v>165</v>
      </c>
      <c r="B362" s="27">
        <v>397</v>
      </c>
      <c r="C362" s="27">
        <v>491</v>
      </c>
      <c r="D362" s="27">
        <v>542</v>
      </c>
      <c r="E362" s="27">
        <v>465</v>
      </c>
      <c r="F362" s="27">
        <v>367</v>
      </c>
      <c r="G362" s="27">
        <v>509</v>
      </c>
      <c r="H362" s="27">
        <v>549</v>
      </c>
      <c r="I362" s="27">
        <v>651</v>
      </c>
      <c r="J362" s="27">
        <v>547</v>
      </c>
      <c r="K362" s="27">
        <v>619</v>
      </c>
      <c r="L362" s="27">
        <v>473</v>
      </c>
      <c r="M362" s="27">
        <v>779</v>
      </c>
      <c r="N362" s="27">
        <v>388</v>
      </c>
      <c r="O362" s="27">
        <v>446</v>
      </c>
      <c r="P362" s="27">
        <v>391</v>
      </c>
      <c r="Q362" s="27">
        <v>582</v>
      </c>
      <c r="R362" s="27">
        <v>731</v>
      </c>
      <c r="S362" s="27">
        <v>991</v>
      </c>
      <c r="T362" s="27">
        <v>793</v>
      </c>
      <c r="U362" s="27">
        <v>1035</v>
      </c>
      <c r="V362" s="27">
        <v>1025</v>
      </c>
      <c r="W362" s="27">
        <v>834</v>
      </c>
      <c r="X362" s="27">
        <v>581</v>
      </c>
      <c r="Y362" s="27"/>
      <c r="Z362" s="19" t="s">
        <v>165</v>
      </c>
      <c r="AA362" s="27" t="b">
        <f t="shared" si="219"/>
        <v>1</v>
      </c>
      <c r="AB362"/>
      <c r="AC362" s="19" t="s">
        <v>165</v>
      </c>
      <c r="AD362" s="27">
        <v>62100</v>
      </c>
      <c r="AE362" s="27">
        <v>82100</v>
      </c>
      <c r="AF362" s="32">
        <v>75.599999999999994</v>
      </c>
      <c r="AG362" s="32">
        <v>5.4</v>
      </c>
      <c r="AH362" s="27">
        <v>65300</v>
      </c>
      <c r="AI362" s="27">
        <v>81200</v>
      </c>
      <c r="AJ362" s="32">
        <v>80.5</v>
      </c>
      <c r="AK362" s="32">
        <v>5.2</v>
      </c>
      <c r="AL362" s="27">
        <v>67000</v>
      </c>
      <c r="AM362" s="27">
        <v>80700</v>
      </c>
      <c r="AN362" s="32">
        <v>83</v>
      </c>
      <c r="AO362" s="32">
        <v>5.2</v>
      </c>
      <c r="AP362"/>
      <c r="AQ362"/>
      <c r="AR362"/>
      <c r="AS362"/>
      <c r="AT362" s="30">
        <f t="shared" si="191"/>
        <v>6.079632465543645E-3</v>
      </c>
      <c r="AU362" s="30">
        <f t="shared" si="192"/>
        <v>7.519142419601838E-3</v>
      </c>
      <c r="AV362" s="30">
        <f t="shared" si="193"/>
        <v>8.3001531393568154E-3</v>
      </c>
      <c r="AW362" s="30">
        <f t="shared" si="213"/>
        <v>6.9402985074626866E-3</v>
      </c>
      <c r="AX362" s="30">
        <f t="shared" si="214"/>
        <v>5.4776119402985077E-3</v>
      </c>
      <c r="AY362" s="30">
        <f t="shared" si="215"/>
        <v>7.597014925373134E-3</v>
      </c>
      <c r="AZ362" s="30">
        <f t="shared" si="216"/>
        <v>8.1940298507462688E-3</v>
      </c>
      <c r="BA362" s="30">
        <f t="shared" si="217"/>
        <v>9.7164179104477603E-3</v>
      </c>
      <c r="BB362" s="30">
        <f t="shared" si="218"/>
        <v>8.1641791044776112E-3</v>
      </c>
      <c r="BC362" s="30">
        <f t="shared" si="202"/>
        <v>9.2388059701492536E-3</v>
      </c>
      <c r="BD362" s="30">
        <f t="shared" si="203"/>
        <v>7.0597014925373137E-3</v>
      </c>
      <c r="BE362" s="30">
        <f t="shared" si="204"/>
        <v>1.1626865671641791E-2</v>
      </c>
      <c r="BF362" s="30">
        <f t="shared" si="205"/>
        <v>5.7910447761194027E-3</v>
      </c>
      <c r="BG362" s="30">
        <f t="shared" si="206"/>
        <v>6.6567164179104476E-3</v>
      </c>
      <c r="BH362" s="30">
        <f t="shared" si="207"/>
        <v>5.8358208955223883E-3</v>
      </c>
      <c r="BI362" s="30">
        <f t="shared" si="208"/>
        <v>7.2118959107806691E-3</v>
      </c>
      <c r="BJ362" s="30">
        <f t="shared" si="209"/>
        <v>9.0582403965303593E-3</v>
      </c>
      <c r="BK362" s="30">
        <f t="shared" si="210"/>
        <v>1.228004956629492E-2</v>
      </c>
      <c r="BL362" s="30">
        <f t="shared" si="211"/>
        <v>9.8265179677819083E-3</v>
      </c>
      <c r="BM362" s="30">
        <f t="shared" si="212"/>
        <v>1.2825278810408921E-2</v>
      </c>
      <c r="BN362" s="30">
        <f t="shared" si="199"/>
        <v>1.2701363073110285E-2</v>
      </c>
      <c r="BO362" s="30">
        <f t="shared" si="200"/>
        <v>1.033457249070632E-2</v>
      </c>
      <c r="BP362" s="30">
        <f t="shared" si="201"/>
        <v>7.1995043370508055E-3</v>
      </c>
    </row>
    <row r="363" spans="1:68" ht="15" x14ac:dyDescent="0.25">
      <c r="A363" s="19" t="s">
        <v>173</v>
      </c>
      <c r="B363" s="27">
        <v>224</v>
      </c>
      <c r="C363" s="27">
        <v>340</v>
      </c>
      <c r="D363" s="27">
        <v>435</v>
      </c>
      <c r="E363" s="27">
        <v>284</v>
      </c>
      <c r="F363" s="27">
        <v>332</v>
      </c>
      <c r="G363" s="27">
        <v>454</v>
      </c>
      <c r="H363" s="27">
        <v>318</v>
      </c>
      <c r="I363" s="27">
        <v>368</v>
      </c>
      <c r="J363" s="27">
        <v>465</v>
      </c>
      <c r="K363" s="27">
        <v>439</v>
      </c>
      <c r="L363" s="27">
        <v>560</v>
      </c>
      <c r="M363" s="27">
        <v>227</v>
      </c>
      <c r="N363" s="27">
        <v>274</v>
      </c>
      <c r="O363" s="27">
        <v>345</v>
      </c>
      <c r="P363" s="27">
        <v>463</v>
      </c>
      <c r="Q363" s="27">
        <v>445</v>
      </c>
      <c r="R363" s="27">
        <v>735</v>
      </c>
      <c r="S363" s="27">
        <v>645</v>
      </c>
      <c r="T363" s="27">
        <v>452</v>
      </c>
      <c r="U363" s="27">
        <v>563</v>
      </c>
      <c r="V363" s="27">
        <v>389</v>
      </c>
      <c r="W363" s="27">
        <v>419</v>
      </c>
      <c r="X363" s="27">
        <v>446</v>
      </c>
      <c r="Y363" s="27"/>
      <c r="Z363" s="19" t="s">
        <v>173</v>
      </c>
      <c r="AA363" s="27" t="b">
        <f t="shared" si="219"/>
        <v>1</v>
      </c>
      <c r="AB363"/>
      <c r="AC363" s="19" t="s">
        <v>173</v>
      </c>
      <c r="AD363" s="27">
        <v>57500</v>
      </c>
      <c r="AE363" s="27">
        <v>75400</v>
      </c>
      <c r="AF363" s="32">
        <v>76.3</v>
      </c>
      <c r="AG363" s="32">
        <v>5.8</v>
      </c>
      <c r="AH363" s="27">
        <v>57500</v>
      </c>
      <c r="AI363" s="27">
        <v>75700</v>
      </c>
      <c r="AJ363" s="32">
        <v>75.900000000000006</v>
      </c>
      <c r="AK363" s="32">
        <v>5.9</v>
      </c>
      <c r="AL363" s="27">
        <v>59800</v>
      </c>
      <c r="AM363" s="27">
        <v>78900</v>
      </c>
      <c r="AN363" s="32">
        <v>75.8</v>
      </c>
      <c r="AO363" s="32">
        <v>6</v>
      </c>
      <c r="AP363"/>
      <c r="AQ363"/>
      <c r="AR363"/>
      <c r="AS363"/>
      <c r="AT363" s="30">
        <f t="shared" si="191"/>
        <v>3.8956521739130436E-3</v>
      </c>
      <c r="AU363" s="30">
        <f t="shared" si="192"/>
        <v>5.9130434782608699E-3</v>
      </c>
      <c r="AV363" s="30">
        <f t="shared" si="193"/>
        <v>7.5652173913043482E-3</v>
      </c>
      <c r="AW363" s="30">
        <f t="shared" si="213"/>
        <v>4.749163879598662E-3</v>
      </c>
      <c r="AX363" s="30">
        <f t="shared" si="214"/>
        <v>5.5518394648829432E-3</v>
      </c>
      <c r="AY363" s="30">
        <f t="shared" si="215"/>
        <v>7.5919732441471575E-3</v>
      </c>
      <c r="AZ363" s="30">
        <f t="shared" si="216"/>
        <v>5.3177257525083609E-3</v>
      </c>
      <c r="BA363" s="30">
        <f t="shared" si="217"/>
        <v>6.1538461538461538E-3</v>
      </c>
      <c r="BB363" s="30">
        <f t="shared" si="218"/>
        <v>7.7759197324414712E-3</v>
      </c>
      <c r="BC363" s="30">
        <f t="shared" si="202"/>
        <v>7.3411371237458193E-3</v>
      </c>
      <c r="BD363" s="30">
        <f t="shared" si="203"/>
        <v>9.3645484949832769E-3</v>
      </c>
      <c r="BE363" s="30">
        <f t="shared" si="204"/>
        <v>3.7959866220735787E-3</v>
      </c>
      <c r="BF363" s="30">
        <f t="shared" si="205"/>
        <v>4.5819397993311041E-3</v>
      </c>
      <c r="BG363" s="30">
        <f t="shared" si="206"/>
        <v>5.7692307692307696E-3</v>
      </c>
      <c r="BH363" s="30">
        <f t="shared" si="207"/>
        <v>7.7424749163879595E-3</v>
      </c>
      <c r="BI363" s="30">
        <f t="shared" si="208"/>
        <v>5.6400506970849173E-3</v>
      </c>
      <c r="BJ363" s="30">
        <f t="shared" si="209"/>
        <v>9.3155893536121664E-3</v>
      </c>
      <c r="BK363" s="30">
        <f t="shared" si="210"/>
        <v>8.1749049429657803E-3</v>
      </c>
      <c r="BL363" s="30">
        <f t="shared" si="211"/>
        <v>5.7287705956907478E-3</v>
      </c>
      <c r="BM363" s="30">
        <f t="shared" si="212"/>
        <v>7.1356147021546263E-3</v>
      </c>
      <c r="BN363" s="30">
        <f t="shared" si="199"/>
        <v>4.930291508238276E-3</v>
      </c>
      <c r="BO363" s="30">
        <f t="shared" si="200"/>
        <v>5.3105196451204055E-3</v>
      </c>
      <c r="BP363" s="30">
        <f t="shared" si="201"/>
        <v>5.6527249683143216E-3</v>
      </c>
    </row>
    <row r="364" spans="1:68" ht="15" x14ac:dyDescent="0.25">
      <c r="A364" s="19" t="s">
        <v>175</v>
      </c>
      <c r="B364" s="27">
        <v>505</v>
      </c>
      <c r="C364" s="27">
        <v>618</v>
      </c>
      <c r="D364" s="27">
        <v>455</v>
      </c>
      <c r="E364" s="27">
        <v>576</v>
      </c>
      <c r="F364" s="27">
        <v>397</v>
      </c>
      <c r="G364" s="27">
        <v>765</v>
      </c>
      <c r="H364" s="27">
        <v>730</v>
      </c>
      <c r="I364" s="27">
        <v>947</v>
      </c>
      <c r="J364" s="27">
        <v>1040</v>
      </c>
      <c r="K364" s="27">
        <v>1108</v>
      </c>
      <c r="L364" s="27">
        <v>791</v>
      </c>
      <c r="M364" s="27">
        <v>922</v>
      </c>
      <c r="N364" s="27">
        <v>501</v>
      </c>
      <c r="O364" s="27">
        <v>593</v>
      </c>
      <c r="P364" s="27">
        <v>489</v>
      </c>
      <c r="Q364" s="27">
        <v>806</v>
      </c>
      <c r="R364" s="27">
        <v>711</v>
      </c>
      <c r="S364" s="27">
        <v>1106</v>
      </c>
      <c r="T364" s="27">
        <v>1145</v>
      </c>
      <c r="U364" s="27">
        <v>1748</v>
      </c>
      <c r="V364" s="27">
        <v>1624</v>
      </c>
      <c r="W364" s="27">
        <v>1342</v>
      </c>
      <c r="X364" s="27">
        <v>1658</v>
      </c>
      <c r="Y364" s="27"/>
      <c r="Z364" s="19" t="s">
        <v>175</v>
      </c>
      <c r="AA364" s="27" t="b">
        <f t="shared" si="219"/>
        <v>1</v>
      </c>
      <c r="AB364"/>
      <c r="AC364" s="19" t="s">
        <v>175</v>
      </c>
      <c r="AD364" s="27">
        <v>60500</v>
      </c>
      <c r="AE364" s="27">
        <v>74000</v>
      </c>
      <c r="AF364" s="32">
        <v>81.900000000000006</v>
      </c>
      <c r="AG364" s="32">
        <v>5.4</v>
      </c>
      <c r="AH364" s="27">
        <v>58400</v>
      </c>
      <c r="AI364" s="27">
        <v>75700</v>
      </c>
      <c r="AJ364" s="32">
        <v>77.2</v>
      </c>
      <c r="AK364" s="32">
        <v>6.7</v>
      </c>
      <c r="AL364" s="27">
        <v>58200</v>
      </c>
      <c r="AM364" s="27">
        <v>76400</v>
      </c>
      <c r="AN364" s="32">
        <v>76.2</v>
      </c>
      <c r="AO364" s="32">
        <v>6.3</v>
      </c>
      <c r="AP364"/>
      <c r="AQ364"/>
      <c r="AR364"/>
      <c r="AS364"/>
      <c r="AT364" s="30">
        <f t="shared" si="191"/>
        <v>8.6472602739726019E-3</v>
      </c>
      <c r="AU364" s="30">
        <f t="shared" si="192"/>
        <v>1.0582191780821917E-2</v>
      </c>
      <c r="AV364" s="30">
        <f t="shared" si="193"/>
        <v>7.791095890410959E-3</v>
      </c>
      <c r="AW364" s="30">
        <f t="shared" si="213"/>
        <v>9.8969072164948445E-3</v>
      </c>
      <c r="AX364" s="30">
        <f t="shared" si="214"/>
        <v>6.8213058419243989E-3</v>
      </c>
      <c r="AY364" s="30">
        <f t="shared" si="215"/>
        <v>1.3144329896907217E-2</v>
      </c>
      <c r="AZ364" s="30">
        <f t="shared" si="216"/>
        <v>1.2542955326460482E-2</v>
      </c>
      <c r="BA364" s="30">
        <f t="shared" si="217"/>
        <v>1.6271477663230241E-2</v>
      </c>
      <c r="BB364" s="30">
        <f t="shared" si="218"/>
        <v>1.7869415807560136E-2</v>
      </c>
      <c r="BC364" s="30">
        <f t="shared" si="202"/>
        <v>1.9037800687285222E-2</v>
      </c>
      <c r="BD364" s="30">
        <f t="shared" si="203"/>
        <v>1.359106529209622E-2</v>
      </c>
      <c r="BE364" s="30">
        <f t="shared" si="204"/>
        <v>1.5841924398625428E-2</v>
      </c>
      <c r="BF364" s="30">
        <f t="shared" si="205"/>
        <v>8.6082474226804127E-3</v>
      </c>
      <c r="BG364" s="30">
        <f t="shared" si="206"/>
        <v>1.0189003436426116E-2</v>
      </c>
      <c r="BH364" s="30">
        <f t="shared" si="207"/>
        <v>8.4020618556701031E-3</v>
      </c>
      <c r="BI364" s="30">
        <f t="shared" si="208"/>
        <v>1.0549738219895287E-2</v>
      </c>
      <c r="BJ364" s="30">
        <f t="shared" si="209"/>
        <v>9.3062827225130883E-3</v>
      </c>
      <c r="BK364" s="30">
        <f t="shared" si="210"/>
        <v>1.4476439790575916E-2</v>
      </c>
      <c r="BL364" s="30">
        <f t="shared" si="211"/>
        <v>1.4986910994764398E-2</v>
      </c>
      <c r="BM364" s="30">
        <f t="shared" si="212"/>
        <v>2.2879581151832459E-2</v>
      </c>
      <c r="BN364" s="30">
        <f t="shared" si="199"/>
        <v>2.12565445026178E-2</v>
      </c>
      <c r="BO364" s="30">
        <f t="shared" si="200"/>
        <v>1.756544502617801E-2</v>
      </c>
      <c r="BP364" s="30">
        <f t="shared" si="201"/>
        <v>2.1701570680628272E-2</v>
      </c>
    </row>
    <row r="365" spans="1:68" ht="15" x14ac:dyDescent="0.25">
      <c r="A365" s="19" t="s">
        <v>177</v>
      </c>
      <c r="B365" s="27">
        <v>318</v>
      </c>
      <c r="C365" s="27">
        <v>572</v>
      </c>
      <c r="D365" s="27">
        <v>508</v>
      </c>
      <c r="E365" s="27">
        <v>462</v>
      </c>
      <c r="F365" s="27">
        <v>297</v>
      </c>
      <c r="G365" s="27">
        <v>454</v>
      </c>
      <c r="H365" s="27">
        <v>426</v>
      </c>
      <c r="I365" s="27">
        <v>471</v>
      </c>
      <c r="J365" s="27">
        <v>641</v>
      </c>
      <c r="K365" s="27">
        <v>622</v>
      </c>
      <c r="L365" s="27">
        <v>674</v>
      </c>
      <c r="M365" s="27">
        <v>564</v>
      </c>
      <c r="N365" s="27">
        <v>568</v>
      </c>
      <c r="O365" s="27">
        <v>854</v>
      </c>
      <c r="P365" s="27">
        <v>767</v>
      </c>
      <c r="Q365" s="27">
        <v>582</v>
      </c>
      <c r="R365" s="27">
        <v>573</v>
      </c>
      <c r="S365" s="27">
        <v>580</v>
      </c>
      <c r="T365" s="27">
        <v>435</v>
      </c>
      <c r="U365" s="27">
        <v>613</v>
      </c>
      <c r="V365" s="27">
        <v>503</v>
      </c>
      <c r="W365" s="27">
        <v>570</v>
      </c>
      <c r="X365" s="27">
        <v>470</v>
      </c>
      <c r="Y365" s="27"/>
      <c r="Z365" s="19" t="s">
        <v>177</v>
      </c>
      <c r="AA365" s="27" t="b">
        <f t="shared" si="219"/>
        <v>1</v>
      </c>
      <c r="AB365"/>
      <c r="AC365" s="19" t="s">
        <v>177</v>
      </c>
      <c r="AD365" s="27">
        <v>52400</v>
      </c>
      <c r="AE365" s="27">
        <v>65900</v>
      </c>
      <c r="AF365" s="32">
        <v>79.5</v>
      </c>
      <c r="AG365" s="32">
        <v>6.1</v>
      </c>
      <c r="AH365" s="27">
        <v>52800</v>
      </c>
      <c r="AI365" s="27">
        <v>65600</v>
      </c>
      <c r="AJ365" s="32">
        <v>80.400000000000006</v>
      </c>
      <c r="AK365" s="32">
        <v>5.5</v>
      </c>
      <c r="AL365" s="27">
        <v>52900</v>
      </c>
      <c r="AM365" s="27">
        <v>66700</v>
      </c>
      <c r="AN365" s="32">
        <v>79.3</v>
      </c>
      <c r="AO365" s="32">
        <v>6</v>
      </c>
      <c r="AP365"/>
      <c r="AQ365"/>
      <c r="AR365"/>
      <c r="AS365"/>
      <c r="AT365" s="30">
        <f t="shared" si="191"/>
        <v>6.0227272727272725E-3</v>
      </c>
      <c r="AU365" s="30">
        <f t="shared" si="192"/>
        <v>1.0833333333333334E-2</v>
      </c>
      <c r="AV365" s="30">
        <f t="shared" si="193"/>
        <v>9.6212121212121207E-3</v>
      </c>
      <c r="AW365" s="30">
        <f t="shared" si="213"/>
        <v>8.7334593572778833E-3</v>
      </c>
      <c r="AX365" s="30">
        <f t="shared" si="214"/>
        <v>5.6143667296786387E-3</v>
      </c>
      <c r="AY365" s="30">
        <f t="shared" si="215"/>
        <v>8.5822306238185261E-3</v>
      </c>
      <c r="AZ365" s="30">
        <f t="shared" si="216"/>
        <v>8.0529300567107748E-3</v>
      </c>
      <c r="BA365" s="30">
        <f t="shared" si="217"/>
        <v>8.9035916824196596E-3</v>
      </c>
      <c r="BB365" s="30">
        <f t="shared" si="218"/>
        <v>1.2117202268431002E-2</v>
      </c>
      <c r="BC365" s="30">
        <f t="shared" si="202"/>
        <v>1.1758034026465029E-2</v>
      </c>
      <c r="BD365" s="30">
        <f t="shared" si="203"/>
        <v>1.274102079395085E-2</v>
      </c>
      <c r="BE365" s="30">
        <f t="shared" si="204"/>
        <v>1.0661625708884688E-2</v>
      </c>
      <c r="BF365" s="30">
        <f t="shared" si="205"/>
        <v>1.0737240075614368E-2</v>
      </c>
      <c r="BG365" s="30">
        <f t="shared" si="206"/>
        <v>1.6143667296786391E-2</v>
      </c>
      <c r="BH365" s="30">
        <f t="shared" si="207"/>
        <v>1.4499054820415878E-2</v>
      </c>
      <c r="BI365" s="30">
        <f t="shared" si="208"/>
        <v>8.7256371814092952E-3</v>
      </c>
      <c r="BJ365" s="30">
        <f t="shared" si="209"/>
        <v>8.5907046476761621E-3</v>
      </c>
      <c r="BK365" s="30">
        <f t="shared" si="210"/>
        <v>8.6956521739130436E-3</v>
      </c>
      <c r="BL365" s="30">
        <f t="shared" si="211"/>
        <v>6.5217391304347823E-3</v>
      </c>
      <c r="BM365" s="30">
        <f t="shared" si="212"/>
        <v>9.1904047976011996E-3</v>
      </c>
      <c r="BN365" s="30">
        <f t="shared" si="199"/>
        <v>7.5412293853073459E-3</v>
      </c>
      <c r="BO365" s="30">
        <f t="shared" si="200"/>
        <v>8.5457271364317838E-3</v>
      </c>
      <c r="BP365" s="30">
        <f t="shared" si="201"/>
        <v>7.0464767616191908E-3</v>
      </c>
    </row>
    <row r="366" spans="1:68" ht="15" x14ac:dyDescent="0.25">
      <c r="A366" s="19" t="s">
        <v>32</v>
      </c>
      <c r="B366" s="27">
        <v>426</v>
      </c>
      <c r="C366" s="27">
        <v>653</v>
      </c>
      <c r="D366" s="27">
        <v>792</v>
      </c>
      <c r="E366" s="27">
        <v>689</v>
      </c>
      <c r="F366" s="27">
        <v>745</v>
      </c>
      <c r="G366" s="27">
        <v>699</v>
      </c>
      <c r="H366" s="27">
        <v>777</v>
      </c>
      <c r="I366" s="27">
        <v>1020</v>
      </c>
      <c r="J366" s="27">
        <v>966</v>
      </c>
      <c r="K366" s="27">
        <v>1333</v>
      </c>
      <c r="L366" s="27">
        <v>1164</v>
      </c>
      <c r="M366" s="27">
        <v>1045</v>
      </c>
      <c r="N366" s="27">
        <v>854</v>
      </c>
      <c r="O366" s="27">
        <v>1838</v>
      </c>
      <c r="P366" s="27">
        <v>1093</v>
      </c>
      <c r="Q366" s="27">
        <v>1202</v>
      </c>
      <c r="R366" s="27">
        <v>1255</v>
      </c>
      <c r="S366" s="27">
        <v>1359</v>
      </c>
      <c r="T366" s="27">
        <v>1160</v>
      </c>
      <c r="U366" s="27">
        <v>1298</v>
      </c>
      <c r="V366" s="27">
        <v>1394</v>
      </c>
      <c r="W366" s="27">
        <v>1457</v>
      </c>
      <c r="X366" s="27">
        <v>1356</v>
      </c>
      <c r="Y366" s="27"/>
      <c r="Z366" s="19" t="s">
        <v>32</v>
      </c>
      <c r="AA366" s="27" t="b">
        <f t="shared" si="219"/>
        <v>1</v>
      </c>
      <c r="AB366"/>
      <c r="AC366" s="19" t="s">
        <v>32</v>
      </c>
      <c r="AD366" s="27">
        <v>71900</v>
      </c>
      <c r="AE366" s="27">
        <v>88900</v>
      </c>
      <c r="AF366" s="32">
        <v>80.8</v>
      </c>
      <c r="AG366" s="32">
        <v>5.3</v>
      </c>
      <c r="AH366" s="27">
        <v>72700</v>
      </c>
      <c r="AI366" s="27">
        <v>88400</v>
      </c>
      <c r="AJ366" s="32">
        <v>82.3</v>
      </c>
      <c r="AK366" s="32">
        <v>5</v>
      </c>
      <c r="AL366" s="27">
        <v>73000</v>
      </c>
      <c r="AM366" s="27">
        <v>89000</v>
      </c>
      <c r="AN366" s="32">
        <v>82</v>
      </c>
      <c r="AO366" s="32">
        <v>5.2</v>
      </c>
      <c r="AP366"/>
      <c r="AQ366"/>
      <c r="AR366"/>
      <c r="AS366"/>
      <c r="AT366" s="30">
        <f t="shared" si="191"/>
        <v>5.859697386519945E-3</v>
      </c>
      <c r="AU366" s="30">
        <f t="shared" si="192"/>
        <v>8.9821182943603858E-3</v>
      </c>
      <c r="AV366" s="30">
        <f t="shared" si="193"/>
        <v>1.0894085281980742E-2</v>
      </c>
      <c r="AW366" s="30">
        <f t="shared" si="213"/>
        <v>9.4383561643835625E-3</v>
      </c>
      <c r="AX366" s="30">
        <f t="shared" si="214"/>
        <v>1.0205479452054795E-2</v>
      </c>
      <c r="AY366" s="30">
        <f t="shared" si="215"/>
        <v>9.5753424657534243E-3</v>
      </c>
      <c r="AZ366" s="30">
        <f t="shared" si="216"/>
        <v>1.0643835616438356E-2</v>
      </c>
      <c r="BA366" s="30">
        <f t="shared" si="217"/>
        <v>1.3972602739726028E-2</v>
      </c>
      <c r="BB366" s="30">
        <f t="shared" si="218"/>
        <v>1.3232876712328766E-2</v>
      </c>
      <c r="BC366" s="30">
        <f t="shared" si="202"/>
        <v>1.8260273972602738E-2</v>
      </c>
      <c r="BD366" s="30">
        <f t="shared" si="203"/>
        <v>1.5945205479452055E-2</v>
      </c>
      <c r="BE366" s="30">
        <f t="shared" si="204"/>
        <v>1.4315068493150685E-2</v>
      </c>
      <c r="BF366" s="30">
        <f t="shared" si="205"/>
        <v>1.1698630136986301E-2</v>
      </c>
      <c r="BG366" s="30">
        <f t="shared" si="206"/>
        <v>2.5178082191780821E-2</v>
      </c>
      <c r="BH366" s="30">
        <f t="shared" si="207"/>
        <v>1.4972602739726027E-2</v>
      </c>
      <c r="BI366" s="30">
        <f t="shared" si="208"/>
        <v>1.3505617977528091E-2</v>
      </c>
      <c r="BJ366" s="30">
        <f t="shared" si="209"/>
        <v>1.4101123595505617E-2</v>
      </c>
      <c r="BK366" s="30">
        <f t="shared" si="210"/>
        <v>1.5269662921348315E-2</v>
      </c>
      <c r="BL366" s="30">
        <f t="shared" si="211"/>
        <v>1.303370786516854E-2</v>
      </c>
      <c r="BM366" s="30">
        <f t="shared" si="212"/>
        <v>1.4584269662921348E-2</v>
      </c>
      <c r="BN366" s="30">
        <f t="shared" si="199"/>
        <v>1.5662921348314606E-2</v>
      </c>
      <c r="BO366" s="30">
        <f t="shared" si="200"/>
        <v>1.6370786516853933E-2</v>
      </c>
      <c r="BP366" s="30">
        <f t="shared" si="201"/>
        <v>1.5235955056179775E-2</v>
      </c>
    </row>
    <row r="367" spans="1:68" ht="15" x14ac:dyDescent="0.25">
      <c r="A367" s="19" t="s">
        <v>121</v>
      </c>
      <c r="B367" s="27">
        <v>653</v>
      </c>
      <c r="C367" s="27">
        <v>1218</v>
      </c>
      <c r="D367" s="27">
        <v>1190</v>
      </c>
      <c r="E367" s="27">
        <v>1024</v>
      </c>
      <c r="F367" s="27">
        <v>790</v>
      </c>
      <c r="G367" s="27">
        <v>1287</v>
      </c>
      <c r="H367" s="27">
        <v>1195</v>
      </c>
      <c r="I367" s="27">
        <v>1327</v>
      </c>
      <c r="J367" s="27">
        <v>1524</v>
      </c>
      <c r="K367" s="27">
        <v>1437</v>
      </c>
      <c r="L367" s="27">
        <v>1800</v>
      </c>
      <c r="M367" s="27">
        <v>1444</v>
      </c>
      <c r="N367" s="27">
        <v>1401</v>
      </c>
      <c r="O367" s="27">
        <v>2393</v>
      </c>
      <c r="P367" s="27">
        <v>1851</v>
      </c>
      <c r="Q367" s="27">
        <v>1564</v>
      </c>
      <c r="R367" s="27">
        <v>1893</v>
      </c>
      <c r="S367" s="27">
        <v>1533</v>
      </c>
      <c r="T367" s="27">
        <v>1699</v>
      </c>
      <c r="U367" s="27">
        <v>1916</v>
      </c>
      <c r="V367" s="27">
        <v>2173</v>
      </c>
      <c r="W367" s="27">
        <v>2617</v>
      </c>
      <c r="X367" s="27">
        <v>2092</v>
      </c>
      <c r="Y367" s="27"/>
      <c r="Z367" s="19" t="s">
        <v>121</v>
      </c>
      <c r="AA367" s="27" t="b">
        <f t="shared" si="219"/>
        <v>1</v>
      </c>
      <c r="AB367"/>
      <c r="AC367" s="19" t="s">
        <v>121</v>
      </c>
      <c r="AD367" s="27">
        <v>76100</v>
      </c>
      <c r="AE367" s="27">
        <v>106800</v>
      </c>
      <c r="AF367" s="32">
        <v>71.3</v>
      </c>
      <c r="AG367" s="32">
        <v>5.6</v>
      </c>
      <c r="AH367" s="27">
        <v>84600</v>
      </c>
      <c r="AI367" s="27">
        <v>108900</v>
      </c>
      <c r="AJ367" s="32">
        <v>77.599999999999994</v>
      </c>
      <c r="AK367" s="32">
        <v>5.9</v>
      </c>
      <c r="AL367" s="27">
        <v>82800</v>
      </c>
      <c r="AM367" s="27">
        <v>108500</v>
      </c>
      <c r="AN367" s="32">
        <v>76.3</v>
      </c>
      <c r="AO367" s="32">
        <v>6.2</v>
      </c>
      <c r="AP367"/>
      <c r="AQ367"/>
      <c r="AR367"/>
      <c r="AS367"/>
      <c r="AT367" s="30">
        <f t="shared" si="191"/>
        <v>7.7186761229314418E-3</v>
      </c>
      <c r="AU367" s="30">
        <f t="shared" si="192"/>
        <v>1.4397163120567377E-2</v>
      </c>
      <c r="AV367" s="30">
        <f t="shared" si="193"/>
        <v>1.4066193853427895E-2</v>
      </c>
      <c r="AW367" s="30">
        <f t="shared" si="213"/>
        <v>1.2367149758454106E-2</v>
      </c>
      <c r="AX367" s="30">
        <f t="shared" si="214"/>
        <v>9.5410628019323672E-3</v>
      </c>
      <c r="AY367" s="30">
        <f t="shared" si="215"/>
        <v>1.5543478260869565E-2</v>
      </c>
      <c r="AZ367" s="30">
        <f t="shared" si="216"/>
        <v>1.4432367149758454E-2</v>
      </c>
      <c r="BA367" s="30">
        <f t="shared" si="217"/>
        <v>1.602657004830918E-2</v>
      </c>
      <c r="BB367" s="30">
        <f t="shared" si="218"/>
        <v>1.8405797101449274E-2</v>
      </c>
      <c r="BC367" s="30">
        <f t="shared" si="202"/>
        <v>1.7355072463768117E-2</v>
      </c>
      <c r="BD367" s="30">
        <f t="shared" si="203"/>
        <v>2.1739130434782608E-2</v>
      </c>
      <c r="BE367" s="30">
        <f t="shared" si="204"/>
        <v>1.7439613526570048E-2</v>
      </c>
      <c r="BF367" s="30">
        <f t="shared" si="205"/>
        <v>1.6920289855072462E-2</v>
      </c>
      <c r="BG367" s="30">
        <f t="shared" si="206"/>
        <v>2.8900966183574878E-2</v>
      </c>
      <c r="BH367" s="30">
        <f t="shared" si="207"/>
        <v>2.2355072463768114E-2</v>
      </c>
      <c r="BI367" s="30">
        <f t="shared" si="208"/>
        <v>1.4414746543778802E-2</v>
      </c>
      <c r="BJ367" s="30">
        <f t="shared" si="209"/>
        <v>1.744700460829493E-2</v>
      </c>
      <c r="BK367" s="30">
        <f t="shared" si="210"/>
        <v>1.4129032258064516E-2</v>
      </c>
      <c r="BL367" s="30">
        <f t="shared" si="211"/>
        <v>1.5658986175115207E-2</v>
      </c>
      <c r="BM367" s="30">
        <f t="shared" si="212"/>
        <v>1.7658986175115209E-2</v>
      </c>
      <c r="BN367" s="30">
        <f t="shared" si="199"/>
        <v>2.0027649769585255E-2</v>
      </c>
      <c r="BO367" s="30">
        <f t="shared" si="200"/>
        <v>2.4119815668202763E-2</v>
      </c>
      <c r="BP367" s="30">
        <f t="shared" si="201"/>
        <v>1.928110599078341E-2</v>
      </c>
    </row>
    <row r="368" spans="1:68" ht="15" x14ac:dyDescent="0.25">
      <c r="A368" s="19" t="s">
        <v>151</v>
      </c>
      <c r="B368" s="27">
        <v>220</v>
      </c>
      <c r="C368" s="27">
        <v>519</v>
      </c>
      <c r="D368" s="27">
        <v>479</v>
      </c>
      <c r="E368" s="27">
        <v>709</v>
      </c>
      <c r="F368" s="27">
        <v>252</v>
      </c>
      <c r="G368" s="27">
        <v>446</v>
      </c>
      <c r="H368" s="27">
        <v>580</v>
      </c>
      <c r="I368" s="27">
        <v>1005</v>
      </c>
      <c r="J368" s="27">
        <v>648</v>
      </c>
      <c r="K368" s="27">
        <v>662</v>
      </c>
      <c r="L368" s="27">
        <v>512</v>
      </c>
      <c r="M368" s="27">
        <v>638</v>
      </c>
      <c r="N368" s="27">
        <v>492</v>
      </c>
      <c r="O368" s="27">
        <v>633</v>
      </c>
      <c r="P368" s="27">
        <v>1760</v>
      </c>
      <c r="Q368" s="27">
        <v>607</v>
      </c>
      <c r="R368" s="27">
        <v>651</v>
      </c>
      <c r="S368" s="27">
        <v>653</v>
      </c>
      <c r="T368" s="27">
        <v>958</v>
      </c>
      <c r="U368" s="27">
        <v>680</v>
      </c>
      <c r="V368" s="27">
        <v>785</v>
      </c>
      <c r="W368" s="27">
        <v>935</v>
      </c>
      <c r="X368" s="27">
        <v>767</v>
      </c>
      <c r="Y368" s="27"/>
      <c r="Z368" s="19" t="s">
        <v>151</v>
      </c>
      <c r="AA368" s="27" t="b">
        <f t="shared" si="219"/>
        <v>1</v>
      </c>
      <c r="AB368"/>
      <c r="AC368" s="19" t="s">
        <v>151</v>
      </c>
      <c r="AD368" s="27">
        <v>65900</v>
      </c>
      <c r="AE368" s="27">
        <v>80200</v>
      </c>
      <c r="AF368" s="32">
        <v>82.1</v>
      </c>
      <c r="AG368" s="32">
        <v>5</v>
      </c>
      <c r="AH368" s="27">
        <v>65300</v>
      </c>
      <c r="AI368" s="27">
        <v>79700</v>
      </c>
      <c r="AJ368" s="32">
        <v>81.900000000000006</v>
      </c>
      <c r="AK368" s="32">
        <v>5</v>
      </c>
      <c r="AL368" s="27">
        <v>65600</v>
      </c>
      <c r="AM368" s="27">
        <v>80100</v>
      </c>
      <c r="AN368" s="32">
        <v>81.900000000000006</v>
      </c>
      <c r="AO368" s="32">
        <v>5.3</v>
      </c>
      <c r="AP368"/>
      <c r="AQ368"/>
      <c r="AR368"/>
      <c r="AS368"/>
      <c r="AT368" s="30">
        <f t="shared" si="191"/>
        <v>3.3690658499234303E-3</v>
      </c>
      <c r="AU368" s="30">
        <f t="shared" si="192"/>
        <v>7.947932618683002E-3</v>
      </c>
      <c r="AV368" s="30">
        <f t="shared" si="193"/>
        <v>7.3353751914241958E-3</v>
      </c>
      <c r="AW368" s="30">
        <f t="shared" si="213"/>
        <v>1.0807926829268292E-2</v>
      </c>
      <c r="AX368" s="30">
        <f t="shared" si="214"/>
        <v>3.8414634146341463E-3</v>
      </c>
      <c r="AY368" s="30">
        <f t="shared" si="215"/>
        <v>6.798780487804878E-3</v>
      </c>
      <c r="AZ368" s="30">
        <f t="shared" si="216"/>
        <v>8.8414634146341455E-3</v>
      </c>
      <c r="BA368" s="30">
        <f t="shared" si="217"/>
        <v>1.5320121951219512E-2</v>
      </c>
      <c r="BB368" s="30">
        <f t="shared" si="218"/>
        <v>9.878048780487805E-3</v>
      </c>
      <c r="BC368" s="30">
        <f t="shared" si="202"/>
        <v>1.0091463414634147E-2</v>
      </c>
      <c r="BD368" s="30">
        <f t="shared" si="203"/>
        <v>7.8048780487804878E-3</v>
      </c>
      <c r="BE368" s="30">
        <f t="shared" si="204"/>
        <v>9.7256097560975609E-3</v>
      </c>
      <c r="BF368" s="30">
        <f t="shared" si="205"/>
        <v>7.4999999999999997E-3</v>
      </c>
      <c r="BG368" s="30">
        <f t="shared" si="206"/>
        <v>9.6493902439024389E-3</v>
      </c>
      <c r="BH368" s="30">
        <f t="shared" si="207"/>
        <v>2.6829268292682926E-2</v>
      </c>
      <c r="BI368" s="30">
        <f t="shared" si="208"/>
        <v>7.578027465667915E-3</v>
      </c>
      <c r="BJ368" s="30">
        <f t="shared" si="209"/>
        <v>8.1273408239700383E-3</v>
      </c>
      <c r="BK368" s="30">
        <f t="shared" si="210"/>
        <v>8.1523096129837696E-3</v>
      </c>
      <c r="BL368" s="30">
        <f t="shared" si="211"/>
        <v>1.1960049937578028E-2</v>
      </c>
      <c r="BM368" s="30">
        <f t="shared" si="212"/>
        <v>8.4893882646691638E-3</v>
      </c>
      <c r="BN368" s="30">
        <f t="shared" si="199"/>
        <v>9.8002496878901377E-3</v>
      </c>
      <c r="BO368" s="30">
        <f t="shared" si="200"/>
        <v>1.16729088639201E-2</v>
      </c>
      <c r="BP368" s="30">
        <f t="shared" si="201"/>
        <v>9.5755305867665421E-3</v>
      </c>
    </row>
    <row r="369" spans="1:68" ht="15" x14ac:dyDescent="0.25">
      <c r="A369" s="19" t="s">
        <v>179</v>
      </c>
      <c r="B369" s="27">
        <v>290</v>
      </c>
      <c r="C369" s="27">
        <v>564</v>
      </c>
      <c r="D369" s="27">
        <v>590</v>
      </c>
      <c r="E369" s="27">
        <v>527</v>
      </c>
      <c r="F369" s="27">
        <v>373</v>
      </c>
      <c r="G369" s="27">
        <v>500</v>
      </c>
      <c r="H369" s="27">
        <v>512</v>
      </c>
      <c r="I369" s="27">
        <v>525</v>
      </c>
      <c r="J369" s="27">
        <v>587</v>
      </c>
      <c r="K369" s="27">
        <v>919</v>
      </c>
      <c r="L369" s="27">
        <v>746</v>
      </c>
      <c r="M369" s="27">
        <v>770</v>
      </c>
      <c r="N369" s="27">
        <v>597</v>
      </c>
      <c r="O369" s="27">
        <v>1127</v>
      </c>
      <c r="P369" s="27">
        <v>833</v>
      </c>
      <c r="Q369" s="27">
        <v>744</v>
      </c>
      <c r="R369" s="27">
        <v>918</v>
      </c>
      <c r="S369" s="27">
        <v>954</v>
      </c>
      <c r="T369" s="27">
        <v>873</v>
      </c>
      <c r="U369" s="27">
        <v>826</v>
      </c>
      <c r="V369" s="27">
        <v>718</v>
      </c>
      <c r="W369" s="27">
        <v>949</v>
      </c>
      <c r="X369" s="27">
        <v>1141</v>
      </c>
      <c r="Y369" s="27"/>
      <c r="Z369" s="19" t="s">
        <v>179</v>
      </c>
      <c r="AA369" s="27" t="b">
        <f t="shared" si="219"/>
        <v>1</v>
      </c>
      <c r="AB369"/>
      <c r="AC369" s="19" t="s">
        <v>179</v>
      </c>
      <c r="AD369" s="27">
        <v>59500</v>
      </c>
      <c r="AE369" s="27">
        <v>71500</v>
      </c>
      <c r="AF369" s="32">
        <v>83.2</v>
      </c>
      <c r="AG369" s="32">
        <v>5.2</v>
      </c>
      <c r="AH369" s="27">
        <v>57600</v>
      </c>
      <c r="AI369" s="27">
        <v>73900</v>
      </c>
      <c r="AJ369" s="32">
        <v>77.900000000000006</v>
      </c>
      <c r="AK369" s="32">
        <v>5.9</v>
      </c>
      <c r="AL369" s="27">
        <v>57000</v>
      </c>
      <c r="AM369" s="27">
        <v>72200</v>
      </c>
      <c r="AN369" s="32">
        <v>78.900000000000006</v>
      </c>
      <c r="AO369" s="32">
        <v>5.7</v>
      </c>
      <c r="AP369"/>
      <c r="AQ369"/>
      <c r="AR369"/>
      <c r="AS369"/>
      <c r="AT369" s="30">
        <f t="shared" si="191"/>
        <v>5.0347222222222225E-3</v>
      </c>
      <c r="AU369" s="30">
        <f t="shared" si="192"/>
        <v>9.7916666666666673E-3</v>
      </c>
      <c r="AV369" s="30">
        <f t="shared" si="193"/>
        <v>1.0243055555555556E-2</v>
      </c>
      <c r="AW369" s="30">
        <f t="shared" si="213"/>
        <v>9.2456140350877201E-3</v>
      </c>
      <c r="AX369" s="30">
        <f t="shared" si="214"/>
        <v>6.5438596491228067E-3</v>
      </c>
      <c r="AY369" s="30">
        <f t="shared" si="215"/>
        <v>8.771929824561403E-3</v>
      </c>
      <c r="AZ369" s="30">
        <f t="shared" si="216"/>
        <v>8.9824561403508765E-3</v>
      </c>
      <c r="BA369" s="30">
        <f t="shared" si="217"/>
        <v>9.2105263157894728E-3</v>
      </c>
      <c r="BB369" s="30">
        <f t="shared" si="218"/>
        <v>1.0298245614035088E-2</v>
      </c>
      <c r="BC369" s="30">
        <f t="shared" si="202"/>
        <v>1.6122807017543858E-2</v>
      </c>
      <c r="BD369" s="30">
        <f t="shared" si="203"/>
        <v>1.3087719298245613E-2</v>
      </c>
      <c r="BE369" s="30">
        <f t="shared" si="204"/>
        <v>1.3508771929824562E-2</v>
      </c>
      <c r="BF369" s="30">
        <f t="shared" si="205"/>
        <v>1.0473684210526316E-2</v>
      </c>
      <c r="BG369" s="30">
        <f t="shared" si="206"/>
        <v>1.9771929824561402E-2</v>
      </c>
      <c r="BH369" s="30">
        <f t="shared" si="207"/>
        <v>1.4614035087719298E-2</v>
      </c>
      <c r="BI369" s="30">
        <f t="shared" si="208"/>
        <v>1.0304709141274238E-2</v>
      </c>
      <c r="BJ369" s="30">
        <f t="shared" si="209"/>
        <v>1.2714681440443213E-2</v>
      </c>
      <c r="BK369" s="30">
        <f t="shared" si="210"/>
        <v>1.3213296398891967E-2</v>
      </c>
      <c r="BL369" s="30">
        <f t="shared" si="211"/>
        <v>1.2091412742382271E-2</v>
      </c>
      <c r="BM369" s="30">
        <f t="shared" si="212"/>
        <v>1.1440443213296399E-2</v>
      </c>
      <c r="BN369" s="30">
        <f t="shared" si="199"/>
        <v>9.944598337950139E-3</v>
      </c>
      <c r="BO369" s="30">
        <f t="shared" si="200"/>
        <v>1.3144044321329641E-2</v>
      </c>
      <c r="BP369" s="30">
        <f t="shared" si="201"/>
        <v>1.5803324099722991E-2</v>
      </c>
    </row>
    <row r="370" spans="1:68" ht="15" x14ac:dyDescent="0.25">
      <c r="A370" s="19" t="s">
        <v>191</v>
      </c>
      <c r="B370" s="27">
        <v>199</v>
      </c>
      <c r="C370" s="27">
        <v>283</v>
      </c>
      <c r="D370" s="27">
        <v>410</v>
      </c>
      <c r="E370" s="27">
        <v>448</v>
      </c>
      <c r="F370" s="27">
        <v>367</v>
      </c>
      <c r="G370" s="27">
        <v>400</v>
      </c>
      <c r="H370" s="27">
        <v>430</v>
      </c>
      <c r="I370" s="27">
        <v>869</v>
      </c>
      <c r="J370" s="27">
        <v>505</v>
      </c>
      <c r="K370" s="27">
        <v>649</v>
      </c>
      <c r="L370" s="27">
        <v>504</v>
      </c>
      <c r="M370" s="27">
        <v>417</v>
      </c>
      <c r="N370" s="27">
        <v>725</v>
      </c>
      <c r="O370" s="27">
        <v>1274</v>
      </c>
      <c r="P370" s="27">
        <v>748</v>
      </c>
      <c r="Q370" s="27">
        <v>885</v>
      </c>
      <c r="R370" s="27">
        <v>626</v>
      </c>
      <c r="S370" s="27">
        <v>506</v>
      </c>
      <c r="T370" s="27">
        <v>642</v>
      </c>
      <c r="U370" s="27">
        <v>561</v>
      </c>
      <c r="V370" s="27">
        <v>550</v>
      </c>
      <c r="W370" s="27">
        <v>634</v>
      </c>
      <c r="X370" s="27">
        <v>723</v>
      </c>
      <c r="Y370" s="27"/>
      <c r="Z370" s="19" t="s">
        <v>191</v>
      </c>
      <c r="AA370" s="27" t="b">
        <f t="shared" si="219"/>
        <v>1</v>
      </c>
      <c r="AB370"/>
      <c r="AC370" s="19" t="s">
        <v>191</v>
      </c>
      <c r="AD370" s="27">
        <v>50900</v>
      </c>
      <c r="AE370" s="27">
        <v>64800</v>
      </c>
      <c r="AF370" s="32">
        <v>78.400000000000006</v>
      </c>
      <c r="AG370" s="32">
        <v>6.5</v>
      </c>
      <c r="AH370" s="27">
        <v>52700</v>
      </c>
      <c r="AI370" s="27">
        <v>65300</v>
      </c>
      <c r="AJ370" s="32">
        <v>80.8</v>
      </c>
      <c r="AK370" s="32">
        <v>5.8</v>
      </c>
      <c r="AL370" s="27">
        <v>54700</v>
      </c>
      <c r="AM370" s="27">
        <v>64700</v>
      </c>
      <c r="AN370" s="32">
        <v>84.6</v>
      </c>
      <c r="AO370" s="32">
        <v>5.3</v>
      </c>
      <c r="AP370"/>
      <c r="AQ370"/>
      <c r="AR370"/>
      <c r="AS370"/>
      <c r="AT370" s="30">
        <f t="shared" si="191"/>
        <v>3.7760910815939279E-3</v>
      </c>
      <c r="AU370" s="30">
        <f t="shared" si="192"/>
        <v>5.3700189753320684E-3</v>
      </c>
      <c r="AV370" s="30">
        <f t="shared" si="193"/>
        <v>7.7798861480075903E-3</v>
      </c>
      <c r="AW370" s="30">
        <f t="shared" si="213"/>
        <v>8.1901279707495434E-3</v>
      </c>
      <c r="AX370" s="30">
        <f t="shared" si="214"/>
        <v>6.7093235831809876E-3</v>
      </c>
      <c r="AY370" s="30">
        <f t="shared" si="215"/>
        <v>7.3126142595978062E-3</v>
      </c>
      <c r="AZ370" s="30">
        <f t="shared" si="216"/>
        <v>7.8610603290676425E-3</v>
      </c>
      <c r="BA370" s="30">
        <f t="shared" si="217"/>
        <v>1.5886654478976234E-2</v>
      </c>
      <c r="BB370" s="30">
        <f t="shared" si="218"/>
        <v>9.2321755027422302E-3</v>
      </c>
      <c r="BC370" s="30">
        <f t="shared" si="202"/>
        <v>1.1864716636197441E-2</v>
      </c>
      <c r="BD370" s="30">
        <f t="shared" si="203"/>
        <v>9.2138939670932361E-3</v>
      </c>
      <c r="BE370" s="30">
        <f t="shared" si="204"/>
        <v>7.623400365630713E-3</v>
      </c>
      <c r="BF370" s="30">
        <f t="shared" si="205"/>
        <v>1.3254113345521023E-2</v>
      </c>
      <c r="BG370" s="30">
        <f t="shared" si="206"/>
        <v>2.3290676416819013E-2</v>
      </c>
      <c r="BH370" s="30">
        <f t="shared" si="207"/>
        <v>1.3674588665447898E-2</v>
      </c>
      <c r="BI370" s="30">
        <f t="shared" si="208"/>
        <v>1.3678516228748067E-2</v>
      </c>
      <c r="BJ370" s="30">
        <f t="shared" si="209"/>
        <v>9.6754250386398757E-3</v>
      </c>
      <c r="BK370" s="30">
        <f t="shared" si="210"/>
        <v>7.8207109737248835E-3</v>
      </c>
      <c r="BL370" s="30">
        <f t="shared" si="211"/>
        <v>9.9227202472952081E-3</v>
      </c>
      <c r="BM370" s="30">
        <f t="shared" si="212"/>
        <v>8.6707882534775883E-3</v>
      </c>
      <c r="BN370" s="30">
        <f t="shared" si="199"/>
        <v>8.5007727975270481E-3</v>
      </c>
      <c r="BO370" s="30">
        <f t="shared" si="200"/>
        <v>9.7990726429675427E-3</v>
      </c>
      <c r="BP370" s="30">
        <f t="shared" si="201"/>
        <v>1.1174652241112828E-2</v>
      </c>
    </row>
    <row r="371" spans="1:68" ht="15" x14ac:dyDescent="0.25">
      <c r="A371" s="19" t="s">
        <v>60</v>
      </c>
      <c r="B371" s="27">
        <v>479</v>
      </c>
      <c r="C371" s="27">
        <v>499</v>
      </c>
      <c r="D371" s="27">
        <v>486</v>
      </c>
      <c r="E371" s="27">
        <v>491</v>
      </c>
      <c r="F371" s="27">
        <v>575</v>
      </c>
      <c r="G371" s="27">
        <v>732</v>
      </c>
      <c r="H371" s="27">
        <v>650</v>
      </c>
      <c r="I371" s="27">
        <v>582</v>
      </c>
      <c r="J371" s="27">
        <v>780</v>
      </c>
      <c r="K371" s="27">
        <v>855</v>
      </c>
      <c r="L371" s="27">
        <v>883</v>
      </c>
      <c r="M371" s="27">
        <v>793</v>
      </c>
      <c r="N371" s="27">
        <v>577</v>
      </c>
      <c r="O371" s="27">
        <v>851</v>
      </c>
      <c r="P371" s="27">
        <v>1122</v>
      </c>
      <c r="Q371" s="27">
        <v>720</v>
      </c>
      <c r="R371" s="27">
        <v>984</v>
      </c>
      <c r="S371" s="27">
        <v>1010</v>
      </c>
      <c r="T371" s="27">
        <v>1154</v>
      </c>
      <c r="U371" s="27">
        <v>992</v>
      </c>
      <c r="V371" s="27">
        <v>1173</v>
      </c>
      <c r="W371" s="27">
        <v>1253</v>
      </c>
      <c r="X371" s="27">
        <v>1140</v>
      </c>
      <c r="Y371" s="27"/>
      <c r="Z371" s="19" t="s">
        <v>60</v>
      </c>
      <c r="AA371" s="27" t="b">
        <f t="shared" si="219"/>
        <v>1</v>
      </c>
      <c r="AB371"/>
      <c r="AC371" s="19" t="s">
        <v>60</v>
      </c>
      <c r="AD371" s="27">
        <v>64500</v>
      </c>
      <c r="AE371" s="27">
        <v>82400</v>
      </c>
      <c r="AF371" s="32">
        <v>78.2</v>
      </c>
      <c r="AG371" s="32">
        <v>5.4</v>
      </c>
      <c r="AH371" s="27">
        <v>63400</v>
      </c>
      <c r="AI371" s="27">
        <v>83600</v>
      </c>
      <c r="AJ371" s="32">
        <v>75.8</v>
      </c>
      <c r="AK371" s="32">
        <v>5.5</v>
      </c>
      <c r="AL371" s="27">
        <v>61700</v>
      </c>
      <c r="AM371" s="27">
        <v>82800</v>
      </c>
      <c r="AN371" s="32">
        <v>74.5</v>
      </c>
      <c r="AO371" s="32">
        <v>5.8</v>
      </c>
      <c r="AP371"/>
      <c r="AQ371"/>
      <c r="AR371"/>
      <c r="AS371"/>
      <c r="AT371" s="30">
        <f t="shared" si="191"/>
        <v>7.5552050473186123E-3</v>
      </c>
      <c r="AU371" s="30">
        <f t="shared" si="192"/>
        <v>7.870662460567824E-3</v>
      </c>
      <c r="AV371" s="30">
        <f t="shared" si="193"/>
        <v>7.6656151419558357E-3</v>
      </c>
      <c r="AW371" s="30">
        <f t="shared" si="213"/>
        <v>7.9578606158833068E-3</v>
      </c>
      <c r="AX371" s="30">
        <f t="shared" si="214"/>
        <v>9.3192868719611018E-3</v>
      </c>
      <c r="AY371" s="30">
        <f t="shared" si="215"/>
        <v>1.1863857374392221E-2</v>
      </c>
      <c r="AZ371" s="30">
        <f t="shared" si="216"/>
        <v>1.0534846029173419E-2</v>
      </c>
      <c r="BA371" s="30">
        <f t="shared" si="217"/>
        <v>9.4327390599675855E-3</v>
      </c>
      <c r="BB371" s="30">
        <f t="shared" si="218"/>
        <v>1.2641815235008104E-2</v>
      </c>
      <c r="BC371" s="30">
        <f t="shared" ref="BC371:BC402" si="220">K371/$AL371</f>
        <v>1.3857374392220421E-2</v>
      </c>
      <c r="BD371" s="30">
        <f t="shared" ref="BD371:BD402" si="221">L371/$AL371</f>
        <v>1.4311183144246353E-2</v>
      </c>
      <c r="BE371" s="30">
        <f t="shared" ref="BE371:BE402" si="222">M371/$AL371</f>
        <v>1.2852512155591573E-2</v>
      </c>
      <c r="BF371" s="30">
        <f t="shared" ref="BF371:BF402" si="223">N371/$AL371</f>
        <v>9.3517017828200974E-3</v>
      </c>
      <c r="BG371" s="30">
        <f t="shared" ref="BG371:BG402" si="224">O371/$AL371</f>
        <v>1.379254457050243E-2</v>
      </c>
      <c r="BH371" s="30">
        <f t="shared" ref="BH371:BH402" si="225">P371/$AL371</f>
        <v>1.8184764991896273E-2</v>
      </c>
      <c r="BI371" s="30">
        <f t="shared" si="208"/>
        <v>8.6956521739130436E-3</v>
      </c>
      <c r="BJ371" s="30">
        <f t="shared" si="209"/>
        <v>1.1884057971014493E-2</v>
      </c>
      <c r="BK371" s="30">
        <f t="shared" si="210"/>
        <v>1.2198067632850241E-2</v>
      </c>
      <c r="BL371" s="30">
        <f t="shared" si="211"/>
        <v>1.393719806763285E-2</v>
      </c>
      <c r="BM371" s="30">
        <f t="shared" si="212"/>
        <v>1.1980676328502415E-2</v>
      </c>
      <c r="BN371" s="30">
        <f t="shared" si="199"/>
        <v>1.4166666666666666E-2</v>
      </c>
      <c r="BO371" s="30">
        <f t="shared" si="200"/>
        <v>1.5132850241545894E-2</v>
      </c>
      <c r="BP371" s="30">
        <f t="shared" si="201"/>
        <v>1.3768115942028985E-2</v>
      </c>
    </row>
    <row r="372" spans="1:68" ht="15" x14ac:dyDescent="0.25">
      <c r="A372" s="19" t="s">
        <v>62</v>
      </c>
      <c r="B372" s="27">
        <v>211</v>
      </c>
      <c r="C372" s="27">
        <v>277</v>
      </c>
      <c r="D372" s="27">
        <v>281</v>
      </c>
      <c r="E372" s="27">
        <v>198</v>
      </c>
      <c r="F372" s="27">
        <v>247</v>
      </c>
      <c r="G372" s="27">
        <v>456</v>
      </c>
      <c r="H372" s="27">
        <v>293</v>
      </c>
      <c r="I372" s="27">
        <v>339</v>
      </c>
      <c r="J372" s="27">
        <v>398</v>
      </c>
      <c r="K372" s="27">
        <v>405</v>
      </c>
      <c r="L372" s="27">
        <v>380</v>
      </c>
      <c r="M372" s="27">
        <v>392</v>
      </c>
      <c r="N372" s="27">
        <v>278</v>
      </c>
      <c r="O372" s="27">
        <v>332</v>
      </c>
      <c r="P372" s="27">
        <v>297</v>
      </c>
      <c r="Q372" s="27">
        <v>402</v>
      </c>
      <c r="R372" s="27">
        <v>393</v>
      </c>
      <c r="S372" s="27">
        <v>336</v>
      </c>
      <c r="T372" s="27">
        <v>507</v>
      </c>
      <c r="U372" s="27">
        <v>404</v>
      </c>
      <c r="V372" s="27">
        <v>627</v>
      </c>
      <c r="W372" s="27">
        <v>569</v>
      </c>
      <c r="X372" s="27">
        <v>743</v>
      </c>
      <c r="Y372" s="27"/>
      <c r="Z372" s="19" t="s">
        <v>62</v>
      </c>
      <c r="AA372" s="27" t="b">
        <f t="shared" si="219"/>
        <v>1</v>
      </c>
      <c r="AB372"/>
      <c r="AC372" s="19" t="s">
        <v>62</v>
      </c>
      <c r="AD372" s="27">
        <v>35900</v>
      </c>
      <c r="AE372" s="27">
        <v>46100</v>
      </c>
      <c r="AF372" s="32">
        <v>77.8</v>
      </c>
      <c r="AG372" s="32">
        <v>7.4</v>
      </c>
      <c r="AH372" s="27">
        <v>37600</v>
      </c>
      <c r="AI372" s="27">
        <v>44800</v>
      </c>
      <c r="AJ372" s="32">
        <v>83.8</v>
      </c>
      <c r="AK372" s="32">
        <v>7</v>
      </c>
      <c r="AL372" s="27">
        <v>37000</v>
      </c>
      <c r="AM372" s="27">
        <v>44800</v>
      </c>
      <c r="AN372" s="32">
        <v>82.7</v>
      </c>
      <c r="AO372" s="32">
        <v>8.1</v>
      </c>
      <c r="AP372"/>
      <c r="AQ372"/>
      <c r="AR372"/>
      <c r="AS372"/>
      <c r="AT372" s="30">
        <f t="shared" si="191"/>
        <v>5.6117021276595744E-3</v>
      </c>
      <c r="AU372" s="30">
        <f t="shared" si="192"/>
        <v>7.3670212765957451E-3</v>
      </c>
      <c r="AV372" s="30">
        <f t="shared" si="193"/>
        <v>7.473404255319149E-3</v>
      </c>
      <c r="AW372" s="30">
        <f t="shared" si="213"/>
        <v>5.3513513513513515E-3</v>
      </c>
      <c r="AX372" s="30">
        <f t="shared" si="214"/>
        <v>6.6756756756756758E-3</v>
      </c>
      <c r="AY372" s="30">
        <f t="shared" si="215"/>
        <v>1.2324324324324324E-2</v>
      </c>
      <c r="AZ372" s="30">
        <f t="shared" si="216"/>
        <v>7.9189189189189189E-3</v>
      </c>
      <c r="BA372" s="30">
        <f t="shared" si="217"/>
        <v>9.1621621621621619E-3</v>
      </c>
      <c r="BB372" s="30">
        <f t="shared" si="218"/>
        <v>1.0756756756756757E-2</v>
      </c>
      <c r="BC372" s="30">
        <f t="shared" si="220"/>
        <v>1.0945945945945945E-2</v>
      </c>
      <c r="BD372" s="30">
        <f t="shared" si="221"/>
        <v>1.0270270270270269E-2</v>
      </c>
      <c r="BE372" s="30">
        <f t="shared" si="222"/>
        <v>1.0594594594594595E-2</v>
      </c>
      <c r="BF372" s="30">
        <f t="shared" si="223"/>
        <v>7.5135135135135133E-3</v>
      </c>
      <c r="BG372" s="30">
        <f t="shared" si="224"/>
        <v>8.9729729729729722E-3</v>
      </c>
      <c r="BH372" s="30">
        <f t="shared" si="225"/>
        <v>8.0270270270270273E-3</v>
      </c>
      <c r="BI372" s="30">
        <f t="shared" si="208"/>
        <v>8.9732142857142858E-3</v>
      </c>
      <c r="BJ372" s="30">
        <f t="shared" si="209"/>
        <v>8.7723214285714279E-3</v>
      </c>
      <c r="BK372" s="30">
        <f t="shared" si="210"/>
        <v>7.4999999999999997E-3</v>
      </c>
      <c r="BL372" s="30">
        <f t="shared" si="211"/>
        <v>1.1316964285714286E-2</v>
      </c>
      <c r="BM372" s="30">
        <f t="shared" si="212"/>
        <v>9.0178571428571434E-3</v>
      </c>
      <c r="BN372" s="30">
        <f t="shared" si="199"/>
        <v>1.3995535714285714E-2</v>
      </c>
      <c r="BO372" s="30">
        <f t="shared" si="200"/>
        <v>1.2700892857142857E-2</v>
      </c>
      <c r="BP372" s="30">
        <f t="shared" si="201"/>
        <v>1.6584821428571428E-2</v>
      </c>
    </row>
    <row r="373" spans="1:68" ht="15" x14ac:dyDescent="0.25">
      <c r="A373" s="19" t="s">
        <v>75</v>
      </c>
      <c r="B373" s="27">
        <v>587</v>
      </c>
      <c r="C373" s="27">
        <v>908</v>
      </c>
      <c r="D373" s="27">
        <v>938</v>
      </c>
      <c r="E373" s="27">
        <v>903</v>
      </c>
      <c r="F373" s="27">
        <v>915</v>
      </c>
      <c r="G373" s="27">
        <v>869</v>
      </c>
      <c r="H373" s="27">
        <v>937</v>
      </c>
      <c r="I373" s="27">
        <v>957</v>
      </c>
      <c r="J373" s="27">
        <v>1114</v>
      </c>
      <c r="K373" s="27">
        <v>1300</v>
      </c>
      <c r="L373" s="27">
        <v>1373</v>
      </c>
      <c r="M373" s="27">
        <v>1145</v>
      </c>
      <c r="N373" s="27">
        <v>735</v>
      </c>
      <c r="O373" s="27">
        <v>769</v>
      </c>
      <c r="P373" s="27">
        <v>988</v>
      </c>
      <c r="Q373" s="27">
        <v>1042</v>
      </c>
      <c r="R373" s="27">
        <v>1074</v>
      </c>
      <c r="S373" s="27">
        <v>1128</v>
      </c>
      <c r="T373" s="27">
        <v>1117</v>
      </c>
      <c r="U373" s="27">
        <v>1310</v>
      </c>
      <c r="V373" s="27">
        <v>975</v>
      </c>
      <c r="W373" s="27">
        <v>1082</v>
      </c>
      <c r="X373" s="27">
        <v>1214</v>
      </c>
      <c r="Y373" s="27"/>
      <c r="Z373" s="19" t="s">
        <v>75</v>
      </c>
      <c r="AA373" s="27" t="b">
        <f t="shared" si="219"/>
        <v>1</v>
      </c>
      <c r="AB373"/>
      <c r="AC373" s="19" t="s">
        <v>75</v>
      </c>
      <c r="AD373" s="27">
        <v>71200</v>
      </c>
      <c r="AE373" s="27">
        <v>88900</v>
      </c>
      <c r="AF373" s="32">
        <v>80.099999999999994</v>
      </c>
      <c r="AG373" s="32">
        <v>5.6</v>
      </c>
      <c r="AH373" s="27">
        <v>70800</v>
      </c>
      <c r="AI373" s="27">
        <v>88100</v>
      </c>
      <c r="AJ373" s="32">
        <v>80.3</v>
      </c>
      <c r="AK373" s="32">
        <v>5.4</v>
      </c>
      <c r="AL373" s="27">
        <v>72900</v>
      </c>
      <c r="AM373" s="27">
        <v>89600</v>
      </c>
      <c r="AN373" s="32">
        <v>81.400000000000006</v>
      </c>
      <c r="AO373" s="32">
        <v>5.0999999999999996</v>
      </c>
      <c r="AP373"/>
      <c r="AQ373"/>
      <c r="AR373"/>
      <c r="AS373"/>
      <c r="AT373" s="30">
        <f t="shared" si="191"/>
        <v>8.2909604519774017E-3</v>
      </c>
      <c r="AU373" s="30">
        <f t="shared" si="192"/>
        <v>1.2824858757062147E-2</v>
      </c>
      <c r="AV373" s="30">
        <f t="shared" si="193"/>
        <v>1.3248587570621469E-2</v>
      </c>
      <c r="AW373" s="30">
        <f t="shared" si="213"/>
        <v>1.2386831275720165E-2</v>
      </c>
      <c r="AX373" s="30">
        <f t="shared" si="214"/>
        <v>1.2551440329218106E-2</v>
      </c>
      <c r="AY373" s="30">
        <f t="shared" si="215"/>
        <v>1.1920438957475995E-2</v>
      </c>
      <c r="AZ373" s="30">
        <f t="shared" si="216"/>
        <v>1.2853223593964335E-2</v>
      </c>
      <c r="BA373" s="30">
        <f t="shared" si="217"/>
        <v>1.3127572016460906E-2</v>
      </c>
      <c r="BB373" s="30">
        <f t="shared" si="218"/>
        <v>1.5281207133058985E-2</v>
      </c>
      <c r="BC373" s="30">
        <f t="shared" si="220"/>
        <v>1.7832647462277092E-2</v>
      </c>
      <c r="BD373" s="30">
        <f t="shared" si="221"/>
        <v>1.8834019204389575E-2</v>
      </c>
      <c r="BE373" s="30">
        <f t="shared" si="222"/>
        <v>1.5706447187928671E-2</v>
      </c>
      <c r="BF373" s="30">
        <f t="shared" si="223"/>
        <v>1.0082304526748971E-2</v>
      </c>
      <c r="BG373" s="30">
        <f t="shared" si="224"/>
        <v>1.0548696844993141E-2</v>
      </c>
      <c r="BH373" s="30">
        <f t="shared" si="225"/>
        <v>1.355281207133059E-2</v>
      </c>
      <c r="BI373" s="30">
        <f t="shared" si="208"/>
        <v>1.1629464285714286E-2</v>
      </c>
      <c r="BJ373" s="30">
        <f t="shared" si="209"/>
        <v>1.1986607142857143E-2</v>
      </c>
      <c r="BK373" s="30">
        <f t="shared" si="210"/>
        <v>1.2589285714285714E-2</v>
      </c>
      <c r="BL373" s="30">
        <f t="shared" si="211"/>
        <v>1.2466517857142857E-2</v>
      </c>
      <c r="BM373" s="30">
        <f t="shared" si="212"/>
        <v>1.4620535714285714E-2</v>
      </c>
      <c r="BN373" s="30">
        <f t="shared" si="199"/>
        <v>1.0881696428571428E-2</v>
      </c>
      <c r="BO373" s="30">
        <f t="shared" si="200"/>
        <v>1.2075892857142858E-2</v>
      </c>
      <c r="BP373" s="30">
        <f t="shared" si="201"/>
        <v>1.3549107142857142E-2</v>
      </c>
    </row>
    <row r="374" spans="1:68" ht="15" x14ac:dyDescent="0.25">
      <c r="A374" s="19" t="s">
        <v>105</v>
      </c>
      <c r="B374" s="27">
        <v>245</v>
      </c>
      <c r="C374" s="27">
        <v>327</v>
      </c>
      <c r="D374" s="27">
        <v>563</v>
      </c>
      <c r="E374" s="27">
        <v>445</v>
      </c>
      <c r="F374" s="27">
        <v>185</v>
      </c>
      <c r="G374" s="27">
        <v>408</v>
      </c>
      <c r="H374" s="27">
        <v>227</v>
      </c>
      <c r="I374" s="27">
        <v>355</v>
      </c>
      <c r="J374" s="27">
        <v>372</v>
      </c>
      <c r="K374" s="27">
        <v>389</v>
      </c>
      <c r="L374" s="27">
        <v>354</v>
      </c>
      <c r="M374" s="27">
        <v>416</v>
      </c>
      <c r="N374" s="27">
        <v>211</v>
      </c>
      <c r="O374" s="27">
        <v>366</v>
      </c>
      <c r="P374" s="27">
        <v>354</v>
      </c>
      <c r="Q374" s="27">
        <v>359</v>
      </c>
      <c r="R374" s="27">
        <v>424</v>
      </c>
      <c r="S374" s="27">
        <v>327</v>
      </c>
      <c r="T374" s="27">
        <v>533</v>
      </c>
      <c r="U374" s="27">
        <v>515</v>
      </c>
      <c r="V374" s="27">
        <v>439</v>
      </c>
      <c r="W374" s="27">
        <v>402</v>
      </c>
      <c r="X374" s="27">
        <v>446</v>
      </c>
      <c r="Y374" s="27"/>
      <c r="Z374" s="19" t="s">
        <v>105</v>
      </c>
      <c r="AA374" s="27" t="b">
        <f t="shared" si="219"/>
        <v>1</v>
      </c>
      <c r="AB374"/>
      <c r="AC374" s="19" t="s">
        <v>105</v>
      </c>
      <c r="AD374" s="27">
        <v>39300</v>
      </c>
      <c r="AE374" s="27">
        <v>49300</v>
      </c>
      <c r="AF374" s="32">
        <v>79.8</v>
      </c>
      <c r="AG374" s="32">
        <v>6.4</v>
      </c>
      <c r="AH374" s="27">
        <v>38300</v>
      </c>
      <c r="AI374" s="27">
        <v>50200</v>
      </c>
      <c r="AJ374" s="32">
        <v>76.400000000000006</v>
      </c>
      <c r="AK374" s="32">
        <v>7</v>
      </c>
      <c r="AL374" s="27">
        <v>39100</v>
      </c>
      <c r="AM374" s="27">
        <v>50900</v>
      </c>
      <c r="AN374" s="32">
        <v>76.7</v>
      </c>
      <c r="AO374" s="32">
        <v>6.5</v>
      </c>
      <c r="AP374"/>
      <c r="AQ374"/>
      <c r="AR374"/>
      <c r="AS374"/>
      <c r="AT374" s="30">
        <f t="shared" si="191"/>
        <v>6.3968668407310709E-3</v>
      </c>
      <c r="AU374" s="30">
        <f t="shared" si="192"/>
        <v>8.5378590078328976E-3</v>
      </c>
      <c r="AV374" s="30">
        <f t="shared" si="193"/>
        <v>1.4699738903394256E-2</v>
      </c>
      <c r="AW374" s="30">
        <f t="shared" si="213"/>
        <v>1.1381074168797954E-2</v>
      </c>
      <c r="AX374" s="30">
        <f t="shared" si="214"/>
        <v>4.7314578005115092E-3</v>
      </c>
      <c r="AY374" s="30">
        <f t="shared" si="215"/>
        <v>1.0434782608695653E-2</v>
      </c>
      <c r="AZ374" s="30">
        <f t="shared" si="216"/>
        <v>5.8056265984654729E-3</v>
      </c>
      <c r="BA374" s="30">
        <f t="shared" si="217"/>
        <v>9.0792838874680301E-3</v>
      </c>
      <c r="BB374" s="30">
        <f t="shared" si="218"/>
        <v>9.5140664961636829E-3</v>
      </c>
      <c r="BC374" s="30">
        <f t="shared" si="220"/>
        <v>9.9488491048593357E-3</v>
      </c>
      <c r="BD374" s="30">
        <f t="shared" si="221"/>
        <v>9.0537084398976987E-3</v>
      </c>
      <c r="BE374" s="30">
        <f t="shared" si="222"/>
        <v>1.0639386189258313E-2</v>
      </c>
      <c r="BF374" s="30">
        <f t="shared" si="223"/>
        <v>5.3964194373401532E-3</v>
      </c>
      <c r="BG374" s="30">
        <f t="shared" si="224"/>
        <v>9.3606138107416876E-3</v>
      </c>
      <c r="BH374" s="30">
        <f t="shared" si="225"/>
        <v>9.0537084398976987E-3</v>
      </c>
      <c r="BI374" s="30">
        <f t="shared" ref="BI374:BI405" si="226">Q374/$AM374</f>
        <v>7.0530451866404713E-3</v>
      </c>
      <c r="BJ374" s="30">
        <f t="shared" ref="BJ374:BJ405" si="227">R374/$AM374</f>
        <v>8.3300589390962673E-3</v>
      </c>
      <c r="BK374" s="30">
        <f t="shared" ref="BK374:BK405" si="228">S374/$AM374</f>
        <v>6.4243614931237718E-3</v>
      </c>
      <c r="BL374" s="30">
        <f t="shared" ref="BL374:BL405" si="229">T374/$AM374</f>
        <v>1.0471512770137524E-2</v>
      </c>
      <c r="BM374" s="30">
        <f t="shared" ref="BM374:BM405" si="230">U374/$AM374</f>
        <v>1.0117878192534381E-2</v>
      </c>
      <c r="BN374" s="30">
        <f t="shared" si="199"/>
        <v>8.6247544204322204E-3</v>
      </c>
      <c r="BO374" s="30">
        <f t="shared" si="200"/>
        <v>7.8978388998035363E-3</v>
      </c>
      <c r="BP374" s="30">
        <f t="shared" si="201"/>
        <v>8.7622789783889984E-3</v>
      </c>
    </row>
    <row r="375" spans="1:68" ht="15" x14ac:dyDescent="0.25">
      <c r="A375" s="19" t="s">
        <v>126</v>
      </c>
      <c r="B375" s="27">
        <v>465</v>
      </c>
      <c r="C375" s="27">
        <v>618</v>
      </c>
      <c r="D375" s="27">
        <v>612</v>
      </c>
      <c r="E375" s="27">
        <v>573</v>
      </c>
      <c r="F375" s="27">
        <v>394</v>
      </c>
      <c r="G375" s="27">
        <v>588</v>
      </c>
      <c r="H375" s="27">
        <v>707</v>
      </c>
      <c r="I375" s="27">
        <v>828</v>
      </c>
      <c r="J375" s="27">
        <v>720</v>
      </c>
      <c r="K375" s="27">
        <v>683</v>
      </c>
      <c r="L375" s="27">
        <v>592</v>
      </c>
      <c r="M375" s="27">
        <v>521</v>
      </c>
      <c r="N375" s="27">
        <v>499</v>
      </c>
      <c r="O375" s="27">
        <v>444</v>
      </c>
      <c r="P375" s="27">
        <v>795</v>
      </c>
      <c r="Q375" s="27">
        <v>730</v>
      </c>
      <c r="R375" s="27">
        <v>775</v>
      </c>
      <c r="S375" s="27">
        <v>623</v>
      </c>
      <c r="T375" s="27">
        <v>647</v>
      </c>
      <c r="U375" s="27">
        <v>826</v>
      </c>
      <c r="V375" s="27">
        <v>903</v>
      </c>
      <c r="W375" s="27">
        <v>762</v>
      </c>
      <c r="X375" s="27">
        <v>776</v>
      </c>
      <c r="Y375" s="27"/>
      <c r="Z375" s="19" t="s">
        <v>126</v>
      </c>
      <c r="AA375" s="27" t="b">
        <f t="shared" si="219"/>
        <v>1</v>
      </c>
      <c r="AB375"/>
      <c r="AC375" s="19" t="s">
        <v>126</v>
      </c>
      <c r="AD375" s="27">
        <v>68500</v>
      </c>
      <c r="AE375" s="27">
        <v>86700</v>
      </c>
      <c r="AF375" s="32">
        <v>79</v>
      </c>
      <c r="AG375" s="32">
        <v>5.3</v>
      </c>
      <c r="AH375" s="27">
        <v>70500</v>
      </c>
      <c r="AI375" s="27">
        <v>87700</v>
      </c>
      <c r="AJ375" s="32">
        <v>80.400000000000006</v>
      </c>
      <c r="AK375" s="32">
        <v>6.1</v>
      </c>
      <c r="AL375" s="27">
        <v>74600</v>
      </c>
      <c r="AM375" s="27">
        <v>88500</v>
      </c>
      <c r="AN375" s="32">
        <v>84.3</v>
      </c>
      <c r="AO375" s="32">
        <v>5.3</v>
      </c>
      <c r="AP375"/>
      <c r="AQ375"/>
      <c r="AR375"/>
      <c r="AS375"/>
      <c r="AT375" s="30">
        <f t="shared" si="191"/>
        <v>6.5957446808510636E-3</v>
      </c>
      <c r="AU375" s="30">
        <f t="shared" si="192"/>
        <v>8.7659574468085099E-3</v>
      </c>
      <c r="AV375" s="30">
        <f t="shared" si="193"/>
        <v>8.6808510638297868E-3</v>
      </c>
      <c r="AW375" s="30">
        <f t="shared" si="213"/>
        <v>7.6809651474530833E-3</v>
      </c>
      <c r="AX375" s="30">
        <f t="shared" si="214"/>
        <v>5.2815013404825736E-3</v>
      </c>
      <c r="AY375" s="30">
        <f t="shared" si="215"/>
        <v>7.8820375335120641E-3</v>
      </c>
      <c r="AZ375" s="30">
        <f t="shared" si="216"/>
        <v>9.4772117962466495E-3</v>
      </c>
      <c r="BA375" s="30">
        <f t="shared" si="217"/>
        <v>1.1099195710455765E-2</v>
      </c>
      <c r="BB375" s="30">
        <f t="shared" si="218"/>
        <v>9.6514745308310997E-3</v>
      </c>
      <c r="BC375" s="30">
        <f t="shared" si="220"/>
        <v>9.1554959785522787E-3</v>
      </c>
      <c r="BD375" s="30">
        <f t="shared" si="221"/>
        <v>7.9356568364611253E-3</v>
      </c>
      <c r="BE375" s="30">
        <f t="shared" si="222"/>
        <v>6.9839142091152814E-3</v>
      </c>
      <c r="BF375" s="30">
        <f t="shared" si="223"/>
        <v>6.6890080428954422E-3</v>
      </c>
      <c r="BG375" s="30">
        <f t="shared" si="224"/>
        <v>5.9517426273458449E-3</v>
      </c>
      <c r="BH375" s="30">
        <f t="shared" si="225"/>
        <v>1.0656836461126005E-2</v>
      </c>
      <c r="BI375" s="30">
        <f t="shared" si="226"/>
        <v>8.2485875706214684E-3</v>
      </c>
      <c r="BJ375" s="30">
        <f t="shared" si="227"/>
        <v>8.7570621468926555E-3</v>
      </c>
      <c r="BK375" s="30">
        <f t="shared" si="228"/>
        <v>7.0395480225988703E-3</v>
      </c>
      <c r="BL375" s="30">
        <f t="shared" si="229"/>
        <v>7.3107344632768363E-3</v>
      </c>
      <c r="BM375" s="30">
        <f t="shared" si="230"/>
        <v>9.3333333333333341E-3</v>
      </c>
      <c r="BN375" s="30">
        <f t="shared" si="199"/>
        <v>1.0203389830508475E-2</v>
      </c>
      <c r="BO375" s="30">
        <f t="shared" si="200"/>
        <v>8.6101694915254236E-3</v>
      </c>
      <c r="BP375" s="30">
        <f t="shared" si="201"/>
        <v>8.7683615819209044E-3</v>
      </c>
    </row>
    <row r="376" spans="1:68" ht="15" x14ac:dyDescent="0.25">
      <c r="A376" s="19" t="s">
        <v>133</v>
      </c>
      <c r="B376" s="27">
        <v>519</v>
      </c>
      <c r="C376" s="27">
        <v>935</v>
      </c>
      <c r="D376" s="27">
        <v>712</v>
      </c>
      <c r="E376" s="27">
        <v>599</v>
      </c>
      <c r="F376" s="27">
        <v>415</v>
      </c>
      <c r="G376" s="27">
        <v>599</v>
      </c>
      <c r="H376" s="27">
        <v>557</v>
      </c>
      <c r="I376" s="27">
        <v>386</v>
      </c>
      <c r="J376" s="27">
        <v>487</v>
      </c>
      <c r="K376" s="27">
        <v>517</v>
      </c>
      <c r="L376" s="27">
        <v>289</v>
      </c>
      <c r="M376" s="27">
        <v>952</v>
      </c>
      <c r="N376" s="27">
        <v>461</v>
      </c>
      <c r="O376" s="27">
        <v>534</v>
      </c>
      <c r="P376" s="27">
        <v>941</v>
      </c>
      <c r="Q376" s="27">
        <v>505</v>
      </c>
      <c r="R376" s="27">
        <v>906</v>
      </c>
      <c r="S376" s="27">
        <v>554</v>
      </c>
      <c r="T376" s="27">
        <v>505</v>
      </c>
      <c r="U376" s="27">
        <v>618</v>
      </c>
      <c r="V376" s="27">
        <v>579</v>
      </c>
      <c r="W376" s="27">
        <v>593</v>
      </c>
      <c r="X376" s="27">
        <v>403</v>
      </c>
      <c r="Y376" s="27"/>
      <c r="Z376" s="19" t="s">
        <v>133</v>
      </c>
      <c r="AA376" s="27" t="b">
        <f t="shared" si="219"/>
        <v>1</v>
      </c>
      <c r="AB376"/>
      <c r="AC376" s="19" t="s">
        <v>133</v>
      </c>
      <c r="AD376" s="27">
        <v>47200</v>
      </c>
      <c r="AE376" s="27">
        <v>57600</v>
      </c>
      <c r="AF376" s="32">
        <v>82</v>
      </c>
      <c r="AG376" s="32">
        <v>6.8</v>
      </c>
      <c r="AH376" s="27">
        <v>47000</v>
      </c>
      <c r="AI376" s="27">
        <v>59200</v>
      </c>
      <c r="AJ376" s="32">
        <v>79.3</v>
      </c>
      <c r="AK376" s="32">
        <v>7.2</v>
      </c>
      <c r="AL376" s="27">
        <v>46600</v>
      </c>
      <c r="AM376" s="27">
        <v>58100</v>
      </c>
      <c r="AN376" s="32">
        <v>80.3</v>
      </c>
      <c r="AO376" s="32">
        <v>6.4</v>
      </c>
      <c r="AP376"/>
      <c r="AQ376"/>
      <c r="AR376"/>
      <c r="AS376"/>
      <c r="AT376" s="30">
        <f t="shared" si="191"/>
        <v>1.1042553191489361E-2</v>
      </c>
      <c r="AU376" s="30">
        <f t="shared" si="192"/>
        <v>1.9893617021276597E-2</v>
      </c>
      <c r="AV376" s="30">
        <f t="shared" si="193"/>
        <v>1.5148936170212766E-2</v>
      </c>
      <c r="AW376" s="30">
        <f t="shared" si="213"/>
        <v>1.2854077253218884E-2</v>
      </c>
      <c r="AX376" s="30">
        <f t="shared" si="214"/>
        <v>8.9055793991416315E-3</v>
      </c>
      <c r="AY376" s="30">
        <f t="shared" si="215"/>
        <v>1.2854077253218884E-2</v>
      </c>
      <c r="AZ376" s="30">
        <f t="shared" si="216"/>
        <v>1.1952789699570815E-2</v>
      </c>
      <c r="BA376" s="30">
        <f t="shared" si="217"/>
        <v>8.2832618025751072E-3</v>
      </c>
      <c r="BB376" s="30">
        <f t="shared" si="218"/>
        <v>1.0450643776824035E-2</v>
      </c>
      <c r="BC376" s="30">
        <f t="shared" si="220"/>
        <v>1.1094420600858369E-2</v>
      </c>
      <c r="BD376" s="30">
        <f t="shared" si="221"/>
        <v>6.2017167381974245E-3</v>
      </c>
      <c r="BE376" s="30">
        <f t="shared" si="222"/>
        <v>2.0429184549356223E-2</v>
      </c>
      <c r="BF376" s="30">
        <f t="shared" si="223"/>
        <v>9.8927038626609436E-3</v>
      </c>
      <c r="BG376" s="30">
        <f t="shared" si="224"/>
        <v>1.1459227467811159E-2</v>
      </c>
      <c r="BH376" s="30">
        <f t="shared" si="225"/>
        <v>2.01931330472103E-2</v>
      </c>
      <c r="BI376" s="30">
        <f t="shared" si="226"/>
        <v>8.6919104991394144E-3</v>
      </c>
      <c r="BJ376" s="30">
        <f t="shared" si="227"/>
        <v>1.5593803786574871E-2</v>
      </c>
      <c r="BK376" s="30">
        <f t="shared" si="228"/>
        <v>9.5352839931153177E-3</v>
      </c>
      <c r="BL376" s="30">
        <f t="shared" si="229"/>
        <v>8.6919104991394144E-3</v>
      </c>
      <c r="BM376" s="30">
        <f t="shared" si="230"/>
        <v>1.0636833046471601E-2</v>
      </c>
      <c r="BN376" s="30">
        <f t="shared" si="199"/>
        <v>9.9655765920826159E-3</v>
      </c>
      <c r="BO376" s="30">
        <f t="shared" si="200"/>
        <v>1.0206540447504303E-2</v>
      </c>
      <c r="BP376" s="30">
        <f t="shared" si="201"/>
        <v>6.9363166953528401E-3</v>
      </c>
    </row>
    <row r="377" spans="1:68" ht="15" x14ac:dyDescent="0.25">
      <c r="A377" s="19" t="s">
        <v>155</v>
      </c>
      <c r="B377" s="27">
        <v>299</v>
      </c>
      <c r="C377" s="27">
        <v>352</v>
      </c>
      <c r="D377" s="27">
        <v>420</v>
      </c>
      <c r="E377" s="27">
        <v>370</v>
      </c>
      <c r="F377" s="27">
        <v>300</v>
      </c>
      <c r="G377" s="27">
        <v>367</v>
      </c>
      <c r="H377" s="27">
        <v>486</v>
      </c>
      <c r="I377" s="27">
        <v>375</v>
      </c>
      <c r="J377" s="27">
        <v>450</v>
      </c>
      <c r="K377" s="27">
        <v>653</v>
      </c>
      <c r="L377" s="27">
        <v>584</v>
      </c>
      <c r="M377" s="27">
        <v>555</v>
      </c>
      <c r="N377" s="27">
        <v>458</v>
      </c>
      <c r="O377" s="27">
        <v>697</v>
      </c>
      <c r="P377" s="27">
        <v>729</v>
      </c>
      <c r="Q377" s="27">
        <v>574</v>
      </c>
      <c r="R377" s="27">
        <v>632</v>
      </c>
      <c r="S377" s="27">
        <v>701</v>
      </c>
      <c r="T377" s="27">
        <v>1048</v>
      </c>
      <c r="U377" s="27">
        <v>601</v>
      </c>
      <c r="V377" s="27">
        <v>722</v>
      </c>
      <c r="W377" s="27">
        <v>639</v>
      </c>
      <c r="X377" s="27">
        <v>823</v>
      </c>
      <c r="Y377" s="27"/>
      <c r="Z377" s="19" t="s">
        <v>155</v>
      </c>
      <c r="AA377" s="27" t="b">
        <f t="shared" si="219"/>
        <v>1</v>
      </c>
      <c r="AB377"/>
      <c r="AC377" s="19" t="s">
        <v>155</v>
      </c>
      <c r="AD377" s="27">
        <v>47000</v>
      </c>
      <c r="AE377" s="27">
        <v>60800</v>
      </c>
      <c r="AF377" s="32">
        <v>77.3</v>
      </c>
      <c r="AG377" s="32">
        <v>6.6</v>
      </c>
      <c r="AH377" s="27">
        <v>47000</v>
      </c>
      <c r="AI377" s="27">
        <v>61100</v>
      </c>
      <c r="AJ377" s="32">
        <v>76.900000000000006</v>
      </c>
      <c r="AK377" s="32">
        <v>6.4</v>
      </c>
      <c r="AL377" s="27">
        <v>54800</v>
      </c>
      <c r="AM377" s="27">
        <v>63300</v>
      </c>
      <c r="AN377" s="32">
        <v>86.6</v>
      </c>
      <c r="AO377" s="32">
        <v>5.9</v>
      </c>
      <c r="AP377"/>
      <c r="AQ377"/>
      <c r="AR377"/>
      <c r="AS377"/>
      <c r="AT377" s="30">
        <f t="shared" si="191"/>
        <v>6.3617021276595742E-3</v>
      </c>
      <c r="AU377" s="30">
        <f t="shared" si="192"/>
        <v>7.4893617021276598E-3</v>
      </c>
      <c r="AV377" s="30">
        <f t="shared" si="193"/>
        <v>8.9361702127659579E-3</v>
      </c>
      <c r="AW377" s="30">
        <f t="shared" si="213"/>
        <v>6.7518248175182484E-3</v>
      </c>
      <c r="AX377" s="30">
        <f t="shared" si="214"/>
        <v>5.4744525547445258E-3</v>
      </c>
      <c r="AY377" s="30">
        <f t="shared" si="215"/>
        <v>6.6970802919708028E-3</v>
      </c>
      <c r="AZ377" s="30">
        <f t="shared" si="216"/>
        <v>8.8686131386861312E-3</v>
      </c>
      <c r="BA377" s="30">
        <f t="shared" si="217"/>
        <v>6.8430656934306573E-3</v>
      </c>
      <c r="BB377" s="30">
        <f t="shared" si="218"/>
        <v>8.2116788321167887E-3</v>
      </c>
      <c r="BC377" s="30">
        <f t="shared" si="220"/>
        <v>1.1916058394160585E-2</v>
      </c>
      <c r="BD377" s="30">
        <f t="shared" si="221"/>
        <v>1.0656934306569343E-2</v>
      </c>
      <c r="BE377" s="30">
        <f t="shared" si="222"/>
        <v>1.0127737226277373E-2</v>
      </c>
      <c r="BF377" s="30">
        <f t="shared" si="223"/>
        <v>8.3576642335766432E-3</v>
      </c>
      <c r="BG377" s="30">
        <f t="shared" si="224"/>
        <v>1.2718978102189782E-2</v>
      </c>
      <c r="BH377" s="30">
        <f t="shared" si="225"/>
        <v>1.3302919708029198E-2</v>
      </c>
      <c r="BI377" s="30">
        <f t="shared" si="226"/>
        <v>9.0679304897314378E-3</v>
      </c>
      <c r="BJ377" s="30">
        <f t="shared" si="227"/>
        <v>9.9842022116903642E-3</v>
      </c>
      <c r="BK377" s="30">
        <f t="shared" si="228"/>
        <v>1.1074249605055292E-2</v>
      </c>
      <c r="BL377" s="30">
        <f t="shared" si="229"/>
        <v>1.6556082148499209E-2</v>
      </c>
      <c r="BM377" s="30">
        <f t="shared" si="230"/>
        <v>9.4944707740916272E-3</v>
      </c>
      <c r="BN377" s="30">
        <f t="shared" si="199"/>
        <v>1.1406003159557662E-2</v>
      </c>
      <c r="BO377" s="30">
        <f t="shared" si="200"/>
        <v>1.009478672985782E-2</v>
      </c>
      <c r="BP377" s="30">
        <f t="shared" si="201"/>
        <v>1.3001579778830964E-2</v>
      </c>
    </row>
    <row r="378" spans="1:68" ht="15" x14ac:dyDescent="0.25">
      <c r="A378" s="19" t="s">
        <v>164</v>
      </c>
      <c r="B378" s="27">
        <v>279</v>
      </c>
      <c r="C378" s="27">
        <v>543</v>
      </c>
      <c r="D378" s="27">
        <v>426</v>
      </c>
      <c r="E378" s="27">
        <v>367</v>
      </c>
      <c r="F378" s="27">
        <v>299</v>
      </c>
      <c r="G378" s="27">
        <v>367</v>
      </c>
      <c r="H378" s="27">
        <v>492</v>
      </c>
      <c r="I378" s="27">
        <v>369</v>
      </c>
      <c r="J378" s="27">
        <v>440</v>
      </c>
      <c r="K378" s="27">
        <v>413</v>
      </c>
      <c r="L378" s="27">
        <v>634</v>
      </c>
      <c r="M378" s="27">
        <v>457</v>
      </c>
      <c r="N378" s="27">
        <v>350</v>
      </c>
      <c r="O378" s="27">
        <v>1272</v>
      </c>
      <c r="P378" s="27">
        <v>422</v>
      </c>
      <c r="Q378" s="27">
        <v>540</v>
      </c>
      <c r="R378" s="27">
        <v>560</v>
      </c>
      <c r="S378" s="27">
        <v>447</v>
      </c>
      <c r="T378" s="27">
        <v>631</v>
      </c>
      <c r="U378" s="27">
        <v>562</v>
      </c>
      <c r="V378" s="27">
        <v>543</v>
      </c>
      <c r="W378" s="27">
        <v>718</v>
      </c>
      <c r="X378" s="27">
        <v>692</v>
      </c>
      <c r="Y378" s="27"/>
      <c r="Z378" s="19" t="s">
        <v>164</v>
      </c>
      <c r="AA378" s="27" t="b">
        <f t="shared" si="219"/>
        <v>1</v>
      </c>
      <c r="AB378"/>
      <c r="AC378" s="19" t="s">
        <v>164</v>
      </c>
      <c r="AD378" s="27">
        <v>41100</v>
      </c>
      <c r="AE378" s="27">
        <v>53700</v>
      </c>
      <c r="AF378" s="32">
        <v>76.5</v>
      </c>
      <c r="AG378" s="32">
        <v>6.7</v>
      </c>
      <c r="AH378" s="27">
        <v>41100</v>
      </c>
      <c r="AI378" s="27">
        <v>53100</v>
      </c>
      <c r="AJ378" s="32">
        <v>77.400000000000006</v>
      </c>
      <c r="AK378" s="32">
        <v>7</v>
      </c>
      <c r="AL378" s="27">
        <v>42300</v>
      </c>
      <c r="AM378" s="27">
        <v>52700</v>
      </c>
      <c r="AN378" s="32">
        <v>80.400000000000006</v>
      </c>
      <c r="AO378" s="32">
        <v>6.8</v>
      </c>
      <c r="AP378"/>
      <c r="AQ378"/>
      <c r="AR378"/>
      <c r="AS378"/>
      <c r="AT378" s="30">
        <f t="shared" si="191"/>
        <v>6.7883211678832116E-3</v>
      </c>
      <c r="AU378" s="30">
        <f t="shared" si="192"/>
        <v>1.3211678832116788E-2</v>
      </c>
      <c r="AV378" s="30">
        <f t="shared" si="193"/>
        <v>1.0364963503649635E-2</v>
      </c>
      <c r="AW378" s="30">
        <f t="shared" si="213"/>
        <v>8.6761229314420811E-3</v>
      </c>
      <c r="AX378" s="30">
        <f t="shared" si="214"/>
        <v>7.068557919621749E-3</v>
      </c>
      <c r="AY378" s="30">
        <f t="shared" si="215"/>
        <v>8.6761229314420811E-3</v>
      </c>
      <c r="AZ378" s="30">
        <f t="shared" si="216"/>
        <v>1.1631205673758865E-2</v>
      </c>
      <c r="BA378" s="30">
        <f t="shared" si="217"/>
        <v>8.7234042553191483E-3</v>
      </c>
      <c r="BB378" s="30">
        <f t="shared" si="218"/>
        <v>1.0401891252955082E-2</v>
      </c>
      <c r="BC378" s="30">
        <f t="shared" si="220"/>
        <v>9.7635933806146571E-3</v>
      </c>
      <c r="BD378" s="30">
        <f t="shared" si="221"/>
        <v>1.4988179669030733E-2</v>
      </c>
      <c r="BE378" s="30">
        <f t="shared" si="222"/>
        <v>1.0803782505910166E-2</v>
      </c>
      <c r="BF378" s="30">
        <f t="shared" si="223"/>
        <v>8.2742316784869974E-3</v>
      </c>
      <c r="BG378" s="30">
        <f t="shared" si="224"/>
        <v>3.0070921985815603E-2</v>
      </c>
      <c r="BH378" s="30">
        <f t="shared" si="225"/>
        <v>9.9763593380614649E-3</v>
      </c>
      <c r="BI378" s="30">
        <f t="shared" si="226"/>
        <v>1.0246679316888045E-2</v>
      </c>
      <c r="BJ378" s="30">
        <f t="shared" si="227"/>
        <v>1.0626185958254269E-2</v>
      </c>
      <c r="BK378" s="30">
        <f t="shared" si="228"/>
        <v>8.4819734345351044E-3</v>
      </c>
      <c r="BL378" s="30">
        <f t="shared" si="229"/>
        <v>1.1973434535104365E-2</v>
      </c>
      <c r="BM378" s="30">
        <f t="shared" si="230"/>
        <v>1.0664136622390892E-2</v>
      </c>
      <c r="BN378" s="30">
        <f t="shared" si="199"/>
        <v>1.0303605313092979E-2</v>
      </c>
      <c r="BO378" s="30">
        <f t="shared" si="200"/>
        <v>1.3624288425047438E-2</v>
      </c>
      <c r="BP378" s="30">
        <f t="shared" si="201"/>
        <v>1.3130929791271347E-2</v>
      </c>
    </row>
    <row r="379" spans="1:68" ht="15" x14ac:dyDescent="0.25">
      <c r="A379" s="19" t="s">
        <v>167</v>
      </c>
      <c r="B379" s="27">
        <v>192</v>
      </c>
      <c r="C379" s="27">
        <v>518</v>
      </c>
      <c r="D379" s="27">
        <v>229</v>
      </c>
      <c r="E379" s="27">
        <v>262</v>
      </c>
      <c r="F379" s="27">
        <v>174</v>
      </c>
      <c r="G379" s="27">
        <v>238</v>
      </c>
      <c r="H379" s="27">
        <v>290</v>
      </c>
      <c r="I379" s="27">
        <v>213</v>
      </c>
      <c r="J379" s="27">
        <v>789</v>
      </c>
      <c r="K379" s="27">
        <v>402</v>
      </c>
      <c r="L379" s="27">
        <v>685</v>
      </c>
      <c r="M379" s="27">
        <v>273</v>
      </c>
      <c r="N379" s="27">
        <v>238</v>
      </c>
      <c r="O379" s="27">
        <v>330</v>
      </c>
      <c r="P379" s="27">
        <v>229</v>
      </c>
      <c r="Q379" s="27">
        <v>287</v>
      </c>
      <c r="R379" s="27">
        <v>404</v>
      </c>
      <c r="S379" s="27">
        <v>229</v>
      </c>
      <c r="T379" s="27">
        <v>593</v>
      </c>
      <c r="U379" s="27">
        <v>430</v>
      </c>
      <c r="V379" s="27">
        <v>514</v>
      </c>
      <c r="W379" s="27">
        <v>713</v>
      </c>
      <c r="X379" s="27">
        <v>258</v>
      </c>
      <c r="Y379" s="27"/>
      <c r="Z379" s="19" t="s">
        <v>167</v>
      </c>
      <c r="AA379" s="27" t="b">
        <f t="shared" si="219"/>
        <v>1</v>
      </c>
      <c r="AB379"/>
      <c r="AC379" s="19" t="s">
        <v>167</v>
      </c>
      <c r="AD379" s="27">
        <v>39500</v>
      </c>
      <c r="AE379" s="27">
        <v>48300</v>
      </c>
      <c r="AF379" s="32">
        <v>81.8</v>
      </c>
      <c r="AG379" s="32">
        <v>6.2</v>
      </c>
      <c r="AH379" s="27">
        <v>41800</v>
      </c>
      <c r="AI379" s="27">
        <v>49400</v>
      </c>
      <c r="AJ379" s="32">
        <v>84.5</v>
      </c>
      <c r="AK379" s="32">
        <v>6.1</v>
      </c>
      <c r="AL379" s="27">
        <v>38600</v>
      </c>
      <c r="AM379" s="27">
        <v>50100</v>
      </c>
      <c r="AN379" s="32">
        <v>77.099999999999994</v>
      </c>
      <c r="AO379" s="32">
        <v>7.5</v>
      </c>
      <c r="AP379"/>
      <c r="AQ379"/>
      <c r="AR379"/>
      <c r="AS379"/>
      <c r="AT379" s="30">
        <f t="shared" si="191"/>
        <v>4.5933014354066987E-3</v>
      </c>
      <c r="AU379" s="30">
        <f t="shared" si="192"/>
        <v>1.2392344497607656E-2</v>
      </c>
      <c r="AV379" s="30">
        <f t="shared" si="193"/>
        <v>5.4784688995215313E-3</v>
      </c>
      <c r="AW379" s="30">
        <f t="shared" ref="AW379:AW384" si="231">E379/$AL379</f>
        <v>6.7875647668393779E-3</v>
      </c>
      <c r="AX379" s="30">
        <f t="shared" ref="AX379:AX384" si="232">F379/$AL379</f>
        <v>4.5077720207253886E-3</v>
      </c>
      <c r="AY379" s="30">
        <f t="shared" ref="AY379:AY384" si="233">G379/$AL379</f>
        <v>6.1658031088082906E-3</v>
      </c>
      <c r="AZ379" s="30">
        <f t="shared" ref="AZ379:AZ384" si="234">H379/$AL379</f>
        <v>7.5129533678756476E-3</v>
      </c>
      <c r="BA379" s="30">
        <f t="shared" ref="BA379:BA384" si="235">I379/$AL379</f>
        <v>5.5181347150259066E-3</v>
      </c>
      <c r="BB379" s="30">
        <f t="shared" ref="BB379:BB384" si="236">J379/$AL379</f>
        <v>2.0440414507772019E-2</v>
      </c>
      <c r="BC379" s="30">
        <f t="shared" si="220"/>
        <v>1.0414507772020725E-2</v>
      </c>
      <c r="BD379" s="30">
        <f t="shared" si="221"/>
        <v>1.7746113989637307E-2</v>
      </c>
      <c r="BE379" s="30">
        <f t="shared" si="222"/>
        <v>7.072538860103627E-3</v>
      </c>
      <c r="BF379" s="30">
        <f t="shared" si="223"/>
        <v>6.1658031088082906E-3</v>
      </c>
      <c r="BG379" s="30">
        <f t="shared" si="224"/>
        <v>8.5492227979274606E-3</v>
      </c>
      <c r="BH379" s="30">
        <f t="shared" si="225"/>
        <v>5.9326424870466323E-3</v>
      </c>
      <c r="BI379" s="30">
        <f t="shared" si="226"/>
        <v>5.7285429141716564E-3</v>
      </c>
      <c r="BJ379" s="30">
        <f t="shared" si="227"/>
        <v>8.063872255489022E-3</v>
      </c>
      <c r="BK379" s="30">
        <f t="shared" si="228"/>
        <v>4.5708582834331334E-3</v>
      </c>
      <c r="BL379" s="30">
        <f t="shared" si="229"/>
        <v>1.1836327345309381E-2</v>
      </c>
      <c r="BM379" s="30">
        <f t="shared" si="230"/>
        <v>8.5828343313373249E-3</v>
      </c>
      <c r="BN379" s="30">
        <f t="shared" si="199"/>
        <v>1.0259481037924153E-2</v>
      </c>
      <c r="BO379" s="30">
        <f t="shared" si="200"/>
        <v>1.4231536926147705E-2</v>
      </c>
      <c r="BP379" s="30">
        <f t="shared" si="201"/>
        <v>5.1497005988023949E-3</v>
      </c>
    </row>
    <row r="380" spans="1:68" ht="15" x14ac:dyDescent="0.25">
      <c r="A380" s="19" t="s">
        <v>183</v>
      </c>
      <c r="B380" s="27">
        <v>236</v>
      </c>
      <c r="C380" s="27">
        <v>368</v>
      </c>
      <c r="D380" s="27">
        <v>455</v>
      </c>
      <c r="E380" s="27">
        <v>533</v>
      </c>
      <c r="F380" s="27">
        <v>329</v>
      </c>
      <c r="G380" s="27">
        <v>408</v>
      </c>
      <c r="H380" s="27">
        <v>462</v>
      </c>
      <c r="I380" s="27">
        <v>619</v>
      </c>
      <c r="J380" s="27">
        <v>465</v>
      </c>
      <c r="K380" s="27">
        <v>548</v>
      </c>
      <c r="L380" s="27">
        <v>441</v>
      </c>
      <c r="M380" s="27">
        <v>379</v>
      </c>
      <c r="N380" s="27">
        <v>324</v>
      </c>
      <c r="O380" s="27">
        <v>429</v>
      </c>
      <c r="P380" s="27">
        <v>572</v>
      </c>
      <c r="Q380" s="27">
        <v>541</v>
      </c>
      <c r="R380" s="27">
        <v>515</v>
      </c>
      <c r="S380" s="27">
        <v>531</v>
      </c>
      <c r="T380" s="27">
        <v>727</v>
      </c>
      <c r="U380" s="27">
        <v>694</v>
      </c>
      <c r="V380" s="27">
        <v>453</v>
      </c>
      <c r="W380" s="27">
        <v>649</v>
      </c>
      <c r="X380" s="27">
        <v>856</v>
      </c>
      <c r="Y380" s="27"/>
      <c r="Z380" s="19" t="s">
        <v>183</v>
      </c>
      <c r="AA380" s="27" t="b">
        <f t="shared" si="219"/>
        <v>1</v>
      </c>
      <c r="AB380"/>
      <c r="AC380" s="19" t="s">
        <v>183</v>
      </c>
      <c r="AD380" s="27">
        <v>54800</v>
      </c>
      <c r="AE380" s="27">
        <v>70000</v>
      </c>
      <c r="AF380" s="32">
        <v>78.3</v>
      </c>
      <c r="AG380" s="32">
        <v>5.5</v>
      </c>
      <c r="AH380" s="27">
        <v>59200</v>
      </c>
      <c r="AI380" s="27">
        <v>73500</v>
      </c>
      <c r="AJ380" s="32">
        <v>80.5</v>
      </c>
      <c r="AK380" s="32">
        <v>6</v>
      </c>
      <c r="AL380" s="27">
        <v>60300</v>
      </c>
      <c r="AM380" s="27">
        <v>71400</v>
      </c>
      <c r="AN380" s="32">
        <v>84.5</v>
      </c>
      <c r="AO380" s="32">
        <v>5.5</v>
      </c>
      <c r="AP380"/>
      <c r="AQ380"/>
      <c r="AR380"/>
      <c r="AS380"/>
      <c r="AT380" s="30">
        <f t="shared" si="191"/>
        <v>3.9864864864864865E-3</v>
      </c>
      <c r="AU380" s="30">
        <f t="shared" si="192"/>
        <v>6.216216216216216E-3</v>
      </c>
      <c r="AV380" s="30">
        <f t="shared" si="193"/>
        <v>7.6858108108108112E-3</v>
      </c>
      <c r="AW380" s="30">
        <f t="shared" si="231"/>
        <v>8.839137645107794E-3</v>
      </c>
      <c r="AX380" s="30">
        <f t="shared" si="232"/>
        <v>5.4560530679933668E-3</v>
      </c>
      <c r="AY380" s="30">
        <f t="shared" si="233"/>
        <v>6.7661691542288561E-3</v>
      </c>
      <c r="AZ380" s="30">
        <f t="shared" si="234"/>
        <v>7.6616915422885569E-3</v>
      </c>
      <c r="BA380" s="30">
        <f t="shared" si="235"/>
        <v>1.0265339966832505E-2</v>
      </c>
      <c r="BB380" s="30">
        <f t="shared" si="236"/>
        <v>7.7114427860696519E-3</v>
      </c>
      <c r="BC380" s="30">
        <f t="shared" si="220"/>
        <v>9.0878938640132668E-3</v>
      </c>
      <c r="BD380" s="30">
        <f t="shared" si="221"/>
        <v>7.3134328358208959E-3</v>
      </c>
      <c r="BE380" s="30">
        <f t="shared" si="222"/>
        <v>6.2852404643449419E-3</v>
      </c>
      <c r="BF380" s="30">
        <f t="shared" si="223"/>
        <v>5.3731343283582086E-3</v>
      </c>
      <c r="BG380" s="30">
        <f t="shared" si="224"/>
        <v>7.1144278606965171E-3</v>
      </c>
      <c r="BH380" s="30">
        <f t="shared" si="225"/>
        <v>9.4859038142620228E-3</v>
      </c>
      <c r="BI380" s="30">
        <f t="shared" si="226"/>
        <v>7.5770308123249298E-3</v>
      </c>
      <c r="BJ380" s="30">
        <f t="shared" si="227"/>
        <v>7.212885154061625E-3</v>
      </c>
      <c r="BK380" s="30">
        <f t="shared" si="228"/>
        <v>7.4369747899159667E-3</v>
      </c>
      <c r="BL380" s="30">
        <f t="shared" si="229"/>
        <v>1.0182072829131653E-2</v>
      </c>
      <c r="BM380" s="30">
        <f t="shared" si="230"/>
        <v>9.7198879551820723E-3</v>
      </c>
      <c r="BN380" s="30">
        <f t="shared" si="199"/>
        <v>6.3445378151260508E-3</v>
      </c>
      <c r="BO380" s="30">
        <f t="shared" si="200"/>
        <v>9.0896358543417367E-3</v>
      </c>
      <c r="BP380" s="30">
        <f t="shared" si="201"/>
        <v>1.1988795518207283E-2</v>
      </c>
    </row>
    <row r="381" spans="1:68" ht="15" x14ac:dyDescent="0.25">
      <c r="A381" s="19" t="s">
        <v>195</v>
      </c>
      <c r="B381" s="27">
        <v>395</v>
      </c>
      <c r="C381" s="27">
        <v>492</v>
      </c>
      <c r="D381" s="27">
        <v>521</v>
      </c>
      <c r="E381" s="27">
        <v>429</v>
      </c>
      <c r="F381" s="27">
        <v>317</v>
      </c>
      <c r="G381" s="27">
        <v>456</v>
      </c>
      <c r="H381" s="27">
        <v>559</v>
      </c>
      <c r="I381" s="27">
        <v>451</v>
      </c>
      <c r="J381" s="27">
        <v>681</v>
      </c>
      <c r="K381" s="27">
        <v>811</v>
      </c>
      <c r="L381" s="27">
        <v>677</v>
      </c>
      <c r="M381" s="27">
        <v>577</v>
      </c>
      <c r="N381" s="27">
        <v>443</v>
      </c>
      <c r="O381" s="27">
        <v>938</v>
      </c>
      <c r="P381" s="27">
        <v>442</v>
      </c>
      <c r="Q381" s="27">
        <v>595</v>
      </c>
      <c r="R381" s="27">
        <v>533</v>
      </c>
      <c r="S381" s="27">
        <v>538</v>
      </c>
      <c r="T381" s="27">
        <v>769</v>
      </c>
      <c r="U381" s="27">
        <v>504</v>
      </c>
      <c r="V381" s="27">
        <v>545</v>
      </c>
      <c r="W381" s="27">
        <v>782</v>
      </c>
      <c r="X381" s="27">
        <v>832</v>
      </c>
      <c r="Y381" s="27"/>
      <c r="Z381" s="19" t="s">
        <v>195</v>
      </c>
      <c r="AA381" s="27" t="b">
        <f t="shared" si="219"/>
        <v>1</v>
      </c>
      <c r="AB381"/>
      <c r="AC381" s="19" t="s">
        <v>195</v>
      </c>
      <c r="AD381" s="27">
        <v>50600</v>
      </c>
      <c r="AE381" s="27">
        <v>62000</v>
      </c>
      <c r="AF381" s="32">
        <v>81.599999999999994</v>
      </c>
      <c r="AG381" s="32">
        <v>5.8</v>
      </c>
      <c r="AH381" s="27">
        <v>47900</v>
      </c>
      <c r="AI381" s="27">
        <v>61200</v>
      </c>
      <c r="AJ381" s="32">
        <v>78.2</v>
      </c>
      <c r="AK381" s="32">
        <v>6.6</v>
      </c>
      <c r="AL381" s="27">
        <v>50400</v>
      </c>
      <c r="AM381" s="27">
        <v>61900</v>
      </c>
      <c r="AN381" s="32">
        <v>81.400000000000006</v>
      </c>
      <c r="AO381" s="32">
        <v>6.2</v>
      </c>
      <c r="AP381"/>
      <c r="AQ381"/>
      <c r="AR381"/>
      <c r="AS381"/>
      <c r="AT381" s="30">
        <f t="shared" si="191"/>
        <v>8.2463465553235908E-3</v>
      </c>
      <c r="AU381" s="30">
        <f t="shared" si="192"/>
        <v>1.0271398747390397E-2</v>
      </c>
      <c r="AV381" s="30">
        <f t="shared" si="193"/>
        <v>1.0876826722338204E-2</v>
      </c>
      <c r="AW381" s="30">
        <f t="shared" si="231"/>
        <v>8.5119047619047622E-3</v>
      </c>
      <c r="AX381" s="30">
        <f t="shared" si="232"/>
        <v>6.2896825396825395E-3</v>
      </c>
      <c r="AY381" s="30">
        <f t="shared" si="233"/>
        <v>9.0476190476190474E-3</v>
      </c>
      <c r="AZ381" s="30">
        <f t="shared" si="234"/>
        <v>1.1091269841269841E-2</v>
      </c>
      <c r="BA381" s="30">
        <f t="shared" si="235"/>
        <v>8.9484126984126985E-3</v>
      </c>
      <c r="BB381" s="30">
        <f t="shared" si="236"/>
        <v>1.3511904761904761E-2</v>
      </c>
      <c r="BC381" s="30">
        <f t="shared" si="220"/>
        <v>1.609126984126984E-2</v>
      </c>
      <c r="BD381" s="30">
        <f t="shared" si="221"/>
        <v>1.3432539682539683E-2</v>
      </c>
      <c r="BE381" s="30">
        <f t="shared" si="222"/>
        <v>1.1448412698412699E-2</v>
      </c>
      <c r="BF381" s="30">
        <f t="shared" si="223"/>
        <v>8.78968253968254E-3</v>
      </c>
      <c r="BG381" s="30">
        <f t="shared" si="224"/>
        <v>1.861111111111111E-2</v>
      </c>
      <c r="BH381" s="30">
        <f t="shared" si="225"/>
        <v>8.7698412698412696E-3</v>
      </c>
      <c r="BI381" s="30">
        <f t="shared" si="226"/>
        <v>9.6122778675282721E-3</v>
      </c>
      <c r="BJ381" s="30">
        <f t="shared" si="227"/>
        <v>8.6106623586429728E-3</v>
      </c>
      <c r="BK381" s="30">
        <f t="shared" si="228"/>
        <v>8.6914378029079153E-3</v>
      </c>
      <c r="BL381" s="30">
        <f t="shared" si="229"/>
        <v>1.2423263327948304E-2</v>
      </c>
      <c r="BM381" s="30">
        <f t="shared" si="230"/>
        <v>8.1421647819063005E-3</v>
      </c>
      <c r="BN381" s="30">
        <f t="shared" si="199"/>
        <v>8.8045234248788368E-3</v>
      </c>
      <c r="BO381" s="30">
        <f t="shared" si="200"/>
        <v>1.2633279483037156E-2</v>
      </c>
      <c r="BP381" s="30">
        <f t="shared" si="201"/>
        <v>1.3441033925686591E-2</v>
      </c>
    </row>
    <row r="382" spans="1:68" ht="15" x14ac:dyDescent="0.25">
      <c r="A382" s="19" t="s">
        <v>1</v>
      </c>
      <c r="B382" s="27">
        <v>126</v>
      </c>
      <c r="C382" s="27">
        <v>177</v>
      </c>
      <c r="D382" s="27">
        <v>234</v>
      </c>
      <c r="E382" s="27">
        <v>159</v>
      </c>
      <c r="F382" s="27">
        <v>230</v>
      </c>
      <c r="G382" s="27">
        <v>200</v>
      </c>
      <c r="H382" s="27">
        <v>229</v>
      </c>
      <c r="I382" s="27">
        <v>283</v>
      </c>
      <c r="J382" s="27">
        <v>225</v>
      </c>
      <c r="K382" s="27">
        <v>214</v>
      </c>
      <c r="L382" s="27">
        <v>168</v>
      </c>
      <c r="M382" s="27">
        <v>161</v>
      </c>
      <c r="N382" s="27">
        <v>123</v>
      </c>
      <c r="O382" s="27">
        <v>127</v>
      </c>
      <c r="P382" s="27">
        <v>146</v>
      </c>
      <c r="Q382" s="27">
        <v>149</v>
      </c>
      <c r="R382" s="27">
        <v>282</v>
      </c>
      <c r="S382" s="27">
        <v>140</v>
      </c>
      <c r="T382" s="27">
        <v>161</v>
      </c>
      <c r="U382" s="27">
        <v>197</v>
      </c>
      <c r="V382" s="27">
        <v>221</v>
      </c>
      <c r="W382" s="27">
        <v>482</v>
      </c>
      <c r="X382" s="27">
        <v>198</v>
      </c>
      <c r="Y382" s="27"/>
      <c r="Z382" s="19" t="s">
        <v>1</v>
      </c>
      <c r="AA382" s="27" t="b">
        <f t="shared" si="219"/>
        <v>1</v>
      </c>
      <c r="AB382"/>
      <c r="AC382" s="19" t="s">
        <v>1</v>
      </c>
      <c r="AD382" s="27">
        <v>31100</v>
      </c>
      <c r="AE382" s="27">
        <v>38300</v>
      </c>
      <c r="AF382" s="32">
        <v>81.099999999999994</v>
      </c>
      <c r="AG382" s="32">
        <v>7.1</v>
      </c>
      <c r="AH382" s="27">
        <v>29900</v>
      </c>
      <c r="AI382" s="27">
        <v>38200</v>
      </c>
      <c r="AJ382" s="32">
        <v>78.3</v>
      </c>
      <c r="AK382" s="32">
        <v>8.3000000000000007</v>
      </c>
      <c r="AL382" s="27">
        <v>29800</v>
      </c>
      <c r="AM382" s="27">
        <v>37000</v>
      </c>
      <c r="AN382" s="32">
        <v>80.7</v>
      </c>
      <c r="AO382" s="32">
        <v>9.1</v>
      </c>
      <c r="AP382"/>
      <c r="AQ382"/>
      <c r="AR382"/>
      <c r="AS382"/>
      <c r="AT382" s="30">
        <f t="shared" si="191"/>
        <v>4.2140468227424748E-3</v>
      </c>
      <c r="AU382" s="30">
        <f t="shared" si="192"/>
        <v>5.9197324414715716E-3</v>
      </c>
      <c r="AV382" s="30">
        <f t="shared" si="193"/>
        <v>7.8260869565217397E-3</v>
      </c>
      <c r="AW382" s="30">
        <f t="shared" si="231"/>
        <v>5.3355704697986579E-3</v>
      </c>
      <c r="AX382" s="30">
        <f t="shared" si="232"/>
        <v>7.7181208053691275E-3</v>
      </c>
      <c r="AY382" s="30">
        <f t="shared" si="233"/>
        <v>6.7114093959731542E-3</v>
      </c>
      <c r="AZ382" s="30">
        <f t="shared" si="234"/>
        <v>7.6845637583892621E-3</v>
      </c>
      <c r="BA382" s="30">
        <f t="shared" si="235"/>
        <v>9.496644295302014E-3</v>
      </c>
      <c r="BB382" s="30">
        <f t="shared" si="236"/>
        <v>7.550335570469799E-3</v>
      </c>
      <c r="BC382" s="30">
        <f t="shared" si="220"/>
        <v>7.1812080536912751E-3</v>
      </c>
      <c r="BD382" s="30">
        <f t="shared" si="221"/>
        <v>5.6375838926174494E-3</v>
      </c>
      <c r="BE382" s="30">
        <f t="shared" si="222"/>
        <v>5.4026845637583894E-3</v>
      </c>
      <c r="BF382" s="30">
        <f t="shared" si="223"/>
        <v>4.1275167785234899E-3</v>
      </c>
      <c r="BG382" s="30">
        <f t="shared" si="224"/>
        <v>4.261744966442953E-3</v>
      </c>
      <c r="BH382" s="30">
        <f t="shared" si="225"/>
        <v>4.8993288590604023E-3</v>
      </c>
      <c r="BI382" s="30">
        <f t="shared" si="226"/>
        <v>4.0270270270270272E-3</v>
      </c>
      <c r="BJ382" s="30">
        <f t="shared" si="227"/>
        <v>7.6216216216216217E-3</v>
      </c>
      <c r="BK382" s="30">
        <f t="shared" si="228"/>
        <v>3.7837837837837837E-3</v>
      </c>
      <c r="BL382" s="30">
        <f t="shared" si="229"/>
        <v>4.3513513513513515E-3</v>
      </c>
      <c r="BM382" s="30">
        <f t="shared" si="230"/>
        <v>5.3243243243243244E-3</v>
      </c>
      <c r="BN382" s="30">
        <f t="shared" si="199"/>
        <v>5.972972972972973E-3</v>
      </c>
      <c r="BO382" s="30">
        <f t="shared" si="200"/>
        <v>1.3027027027027027E-2</v>
      </c>
      <c r="BP382" s="30">
        <f t="shared" si="201"/>
        <v>5.3513513513513515E-3</v>
      </c>
    </row>
    <row r="383" spans="1:68" ht="15" x14ac:dyDescent="0.25">
      <c r="A383" s="19" t="s">
        <v>4</v>
      </c>
      <c r="B383" s="27">
        <v>331</v>
      </c>
      <c r="C383" s="27">
        <v>800</v>
      </c>
      <c r="D383" s="27">
        <v>486</v>
      </c>
      <c r="E383" s="27">
        <v>600</v>
      </c>
      <c r="F383" s="27">
        <v>560</v>
      </c>
      <c r="G383" s="27">
        <v>723</v>
      </c>
      <c r="H383" s="27">
        <v>779</v>
      </c>
      <c r="I383" s="27">
        <v>670</v>
      </c>
      <c r="J383" s="27">
        <v>626</v>
      </c>
      <c r="K383" s="27">
        <v>557</v>
      </c>
      <c r="L383" s="27">
        <v>711</v>
      </c>
      <c r="M383" s="27">
        <v>476</v>
      </c>
      <c r="N383" s="27">
        <v>419</v>
      </c>
      <c r="O383" s="27">
        <v>597</v>
      </c>
      <c r="P383" s="27">
        <v>529</v>
      </c>
      <c r="Q383" s="27">
        <v>762</v>
      </c>
      <c r="R383" s="27">
        <v>1181</v>
      </c>
      <c r="S383" s="27">
        <v>578</v>
      </c>
      <c r="T383" s="27">
        <v>826</v>
      </c>
      <c r="U383" s="27">
        <v>750</v>
      </c>
      <c r="V383" s="27">
        <v>623</v>
      </c>
      <c r="W383" s="27">
        <v>726</v>
      </c>
      <c r="X383" s="27">
        <v>1394</v>
      </c>
      <c r="Y383" s="27"/>
      <c r="Z383" s="19" t="s">
        <v>4</v>
      </c>
      <c r="AA383" s="27" t="b">
        <f t="shared" si="219"/>
        <v>1</v>
      </c>
      <c r="AB383"/>
      <c r="AC383" s="19" t="s">
        <v>4</v>
      </c>
      <c r="AD383" s="27">
        <v>66400</v>
      </c>
      <c r="AE383" s="27">
        <v>86000</v>
      </c>
      <c r="AF383" s="32">
        <v>77.099999999999994</v>
      </c>
      <c r="AG383" s="32">
        <v>5.5</v>
      </c>
      <c r="AH383" s="27">
        <v>66800</v>
      </c>
      <c r="AI383" s="27">
        <v>84800</v>
      </c>
      <c r="AJ383" s="32">
        <v>78.7</v>
      </c>
      <c r="AK383" s="32">
        <v>5.9</v>
      </c>
      <c r="AL383" s="27">
        <v>66300</v>
      </c>
      <c r="AM383" s="27">
        <v>84800</v>
      </c>
      <c r="AN383" s="32">
        <v>78.2</v>
      </c>
      <c r="AO383" s="32">
        <v>6.6</v>
      </c>
      <c r="AP383"/>
      <c r="AQ383"/>
      <c r="AR383"/>
      <c r="AS383"/>
      <c r="AT383" s="30">
        <f t="shared" si="191"/>
        <v>4.9550898203592816E-3</v>
      </c>
      <c r="AU383" s="30">
        <f t="shared" si="192"/>
        <v>1.1976047904191617E-2</v>
      </c>
      <c r="AV383" s="30">
        <f t="shared" si="193"/>
        <v>7.275449101796407E-3</v>
      </c>
      <c r="AW383" s="30">
        <f t="shared" si="231"/>
        <v>9.0497737556561094E-3</v>
      </c>
      <c r="AX383" s="30">
        <f t="shared" si="232"/>
        <v>8.4464555052790342E-3</v>
      </c>
      <c r="AY383" s="30">
        <f t="shared" si="233"/>
        <v>1.0904977375565611E-2</v>
      </c>
      <c r="AZ383" s="30">
        <f t="shared" si="234"/>
        <v>1.1749622926093514E-2</v>
      </c>
      <c r="BA383" s="30">
        <f t="shared" si="235"/>
        <v>1.0105580693815988E-2</v>
      </c>
      <c r="BB383" s="30">
        <f t="shared" si="236"/>
        <v>9.4419306184012064E-3</v>
      </c>
      <c r="BC383" s="30">
        <f t="shared" si="220"/>
        <v>8.4012066365007545E-3</v>
      </c>
      <c r="BD383" s="30">
        <f t="shared" si="221"/>
        <v>1.0723981900452489E-2</v>
      </c>
      <c r="BE383" s="30">
        <f t="shared" si="222"/>
        <v>7.1794871794871795E-3</v>
      </c>
      <c r="BF383" s="30">
        <f t="shared" si="223"/>
        <v>6.3197586726998489E-3</v>
      </c>
      <c r="BG383" s="30">
        <f t="shared" si="224"/>
        <v>9.004524886877828E-3</v>
      </c>
      <c r="BH383" s="30">
        <f t="shared" si="225"/>
        <v>7.9788838612368032E-3</v>
      </c>
      <c r="BI383" s="30">
        <f t="shared" si="226"/>
        <v>8.9858490566037744E-3</v>
      </c>
      <c r="BJ383" s="30">
        <f t="shared" si="227"/>
        <v>1.392688679245283E-2</v>
      </c>
      <c r="BK383" s="30">
        <f t="shared" si="228"/>
        <v>6.8160377358490567E-3</v>
      </c>
      <c r="BL383" s="30">
        <f t="shared" si="229"/>
        <v>9.7405660377358483E-3</v>
      </c>
      <c r="BM383" s="30">
        <f t="shared" si="230"/>
        <v>8.8443396226415092E-3</v>
      </c>
      <c r="BN383" s="30">
        <f t="shared" si="199"/>
        <v>7.3466981132075471E-3</v>
      </c>
      <c r="BO383" s="30">
        <f t="shared" si="200"/>
        <v>8.5613207547169806E-3</v>
      </c>
      <c r="BP383" s="30">
        <f t="shared" si="201"/>
        <v>1.6438679245283017E-2</v>
      </c>
    </row>
    <row r="384" spans="1:68" ht="15" x14ac:dyDescent="0.25">
      <c r="A384" s="19" t="s">
        <v>34</v>
      </c>
      <c r="B384" s="27">
        <v>295</v>
      </c>
      <c r="C384" s="27">
        <v>635</v>
      </c>
      <c r="D384" s="27">
        <v>677</v>
      </c>
      <c r="E384" s="27">
        <v>589</v>
      </c>
      <c r="F384" s="27">
        <v>415</v>
      </c>
      <c r="G384" s="27">
        <v>688</v>
      </c>
      <c r="H384" s="27">
        <v>481</v>
      </c>
      <c r="I384" s="27">
        <v>511</v>
      </c>
      <c r="J384" s="27">
        <v>632</v>
      </c>
      <c r="K384" s="27">
        <v>502</v>
      </c>
      <c r="L384" s="27">
        <v>694</v>
      </c>
      <c r="M384" s="27">
        <v>648</v>
      </c>
      <c r="N384" s="27">
        <v>361</v>
      </c>
      <c r="O384" s="27">
        <v>560</v>
      </c>
      <c r="P384" s="27">
        <v>544</v>
      </c>
      <c r="Q384" s="27">
        <v>694</v>
      </c>
      <c r="R384" s="27">
        <v>1622</v>
      </c>
      <c r="S384" s="27">
        <v>836</v>
      </c>
      <c r="T384" s="27">
        <v>805</v>
      </c>
      <c r="U384" s="27">
        <v>762</v>
      </c>
      <c r="V384" s="27">
        <v>815</v>
      </c>
      <c r="W384" s="27">
        <v>583</v>
      </c>
      <c r="X384" s="27">
        <v>611</v>
      </c>
      <c r="Y384" s="27"/>
      <c r="Z384" s="19" t="s">
        <v>34</v>
      </c>
      <c r="AA384" s="27" t="b">
        <f t="shared" si="219"/>
        <v>1</v>
      </c>
      <c r="AB384"/>
      <c r="AC384" s="19" t="s">
        <v>34</v>
      </c>
      <c r="AD384" s="27">
        <v>53900</v>
      </c>
      <c r="AE384" s="27">
        <v>65500</v>
      </c>
      <c r="AF384" s="32">
        <v>82.2</v>
      </c>
      <c r="AG384" s="32">
        <v>5.8</v>
      </c>
      <c r="AH384" s="27">
        <v>50400</v>
      </c>
      <c r="AI384" s="27">
        <v>65800</v>
      </c>
      <c r="AJ384" s="32">
        <v>76.599999999999994</v>
      </c>
      <c r="AK384" s="32">
        <v>6.2</v>
      </c>
      <c r="AL384" s="27">
        <v>52800</v>
      </c>
      <c r="AM384" s="27">
        <v>67700</v>
      </c>
      <c r="AN384" s="32">
        <v>78</v>
      </c>
      <c r="AO384" s="32">
        <v>6.2</v>
      </c>
      <c r="AP384"/>
      <c r="AQ384"/>
      <c r="AR384"/>
      <c r="AS384"/>
      <c r="AT384" s="30">
        <f t="shared" si="191"/>
        <v>5.8531746031746032E-3</v>
      </c>
      <c r="AU384" s="30">
        <f t="shared" si="192"/>
        <v>1.259920634920635E-2</v>
      </c>
      <c r="AV384" s="30">
        <f t="shared" si="193"/>
        <v>1.3432539682539683E-2</v>
      </c>
      <c r="AW384" s="30">
        <f t="shared" si="231"/>
        <v>1.1155303030303031E-2</v>
      </c>
      <c r="AX384" s="30">
        <f t="shared" si="232"/>
        <v>7.8598484848484852E-3</v>
      </c>
      <c r="AY384" s="30">
        <f t="shared" si="233"/>
        <v>1.3030303030303031E-2</v>
      </c>
      <c r="AZ384" s="30">
        <f t="shared" si="234"/>
        <v>9.1098484848484845E-3</v>
      </c>
      <c r="BA384" s="30">
        <f t="shared" si="235"/>
        <v>9.6780303030303029E-3</v>
      </c>
      <c r="BB384" s="30">
        <f t="shared" si="236"/>
        <v>1.196969696969697E-2</v>
      </c>
      <c r="BC384" s="30">
        <f t="shared" si="220"/>
        <v>9.5075757575757581E-3</v>
      </c>
      <c r="BD384" s="30">
        <f t="shared" si="221"/>
        <v>1.3143939393939394E-2</v>
      </c>
      <c r="BE384" s="30">
        <f t="shared" si="222"/>
        <v>1.2272727272727272E-2</v>
      </c>
      <c r="BF384" s="30">
        <f t="shared" si="223"/>
        <v>6.8371212121212119E-3</v>
      </c>
      <c r="BG384" s="30">
        <f t="shared" si="224"/>
        <v>1.0606060606060607E-2</v>
      </c>
      <c r="BH384" s="30">
        <f t="shared" si="225"/>
        <v>1.0303030303030303E-2</v>
      </c>
      <c r="BI384" s="30">
        <f t="shared" si="226"/>
        <v>1.0251107828655834E-2</v>
      </c>
      <c r="BJ384" s="30">
        <f t="shared" si="227"/>
        <v>2.3958641063515508E-2</v>
      </c>
      <c r="BK384" s="30">
        <f t="shared" si="228"/>
        <v>1.2348596750369277E-2</v>
      </c>
      <c r="BL384" s="30">
        <f t="shared" si="229"/>
        <v>1.189069423929099E-2</v>
      </c>
      <c r="BM384" s="30">
        <f t="shared" si="230"/>
        <v>1.1255539143279173E-2</v>
      </c>
      <c r="BN384" s="30">
        <f t="shared" si="199"/>
        <v>1.2038404726735598E-2</v>
      </c>
      <c r="BO384" s="30">
        <f t="shared" si="200"/>
        <v>8.6115214180206793E-3</v>
      </c>
      <c r="BP384" s="30">
        <f t="shared" si="201"/>
        <v>9.0251107828655842E-3</v>
      </c>
    </row>
    <row r="385" spans="1:68" ht="15" x14ac:dyDescent="0.25">
      <c r="A385" s="19" t="s">
        <v>43</v>
      </c>
      <c r="B385" s="27">
        <v>382</v>
      </c>
      <c r="C385" s="27">
        <v>957</v>
      </c>
      <c r="D385" s="27">
        <v>803</v>
      </c>
      <c r="E385" s="27">
        <v>915</v>
      </c>
      <c r="F385" s="27">
        <v>1302</v>
      </c>
      <c r="G385" s="27">
        <v>867</v>
      </c>
      <c r="H385" s="27">
        <v>1199</v>
      </c>
      <c r="I385" s="27">
        <v>1000</v>
      </c>
      <c r="J385" s="27">
        <v>1265</v>
      </c>
      <c r="K385" s="27">
        <v>1892</v>
      </c>
      <c r="L385" s="27">
        <v>2234</v>
      </c>
      <c r="M385" s="27">
        <v>1495</v>
      </c>
      <c r="N385" s="27">
        <v>1029</v>
      </c>
      <c r="O385" s="27">
        <v>889</v>
      </c>
      <c r="P385" s="27">
        <v>1323</v>
      </c>
      <c r="Q385" s="27">
        <v>1132</v>
      </c>
      <c r="R385" s="27">
        <v>1335</v>
      </c>
      <c r="S385" s="27">
        <v>1026</v>
      </c>
      <c r="T385" s="27">
        <v>1042</v>
      </c>
      <c r="U385" s="27">
        <v>1432</v>
      </c>
      <c r="V385" s="27">
        <v>1449</v>
      </c>
      <c r="W385" s="27">
        <v>1807</v>
      </c>
      <c r="X385" s="27">
        <v>1792</v>
      </c>
      <c r="Y385" s="27"/>
      <c r="Z385" s="19" t="s">
        <v>43</v>
      </c>
      <c r="AA385" s="27" t="b">
        <f t="shared" si="219"/>
        <v>1</v>
      </c>
      <c r="AB385"/>
      <c r="AC385" s="19" t="s">
        <v>43</v>
      </c>
      <c r="AD385" s="27">
        <v>52300</v>
      </c>
      <c r="AE385" s="27">
        <v>70700</v>
      </c>
      <c r="AF385" s="32">
        <v>74</v>
      </c>
      <c r="AG385" s="32">
        <v>6.9</v>
      </c>
      <c r="AH385" s="27">
        <v>60700</v>
      </c>
      <c r="AI385" s="27">
        <v>72400</v>
      </c>
      <c r="AJ385" s="32">
        <v>83.9</v>
      </c>
      <c r="AK385" s="32">
        <v>6</v>
      </c>
      <c r="AL385" s="27">
        <v>59800</v>
      </c>
      <c r="AM385" s="27">
        <v>70800</v>
      </c>
      <c r="AN385" s="32">
        <v>84.4</v>
      </c>
      <c r="AO385" s="32">
        <v>5.2</v>
      </c>
      <c r="AP385"/>
      <c r="AQ385"/>
      <c r="AR385"/>
      <c r="AS385"/>
      <c r="AT385" s="30">
        <f t="shared" si="191"/>
        <v>6.2932454695222408E-3</v>
      </c>
      <c r="AU385" s="30">
        <f t="shared" si="192"/>
        <v>1.5766062602965404E-2</v>
      </c>
      <c r="AV385" s="30">
        <f t="shared" si="193"/>
        <v>1.3228995057660627E-2</v>
      </c>
      <c r="AW385" s="30">
        <f t="shared" ref="AW385:AW413" si="237">E385/$AL385</f>
        <v>1.5301003344481605E-2</v>
      </c>
      <c r="AX385" s="30">
        <f t="shared" ref="AX385:AX413" si="238">F385/$AL385</f>
        <v>2.1772575250836122E-2</v>
      </c>
      <c r="AY385" s="30">
        <f t="shared" ref="AY385:AY413" si="239">G385/$AL385</f>
        <v>1.4498327759197325E-2</v>
      </c>
      <c r="AZ385" s="30">
        <f t="shared" ref="AZ385:AZ413" si="240">H385/$AL385</f>
        <v>2.0050167224080269E-2</v>
      </c>
      <c r="BA385" s="30">
        <f t="shared" ref="BA385:BA413" si="241">I385/$AL385</f>
        <v>1.6722408026755852E-2</v>
      </c>
      <c r="BB385" s="30">
        <f t="shared" ref="BB385:BB413" si="242">J385/$AL385</f>
        <v>2.1153846153846155E-2</v>
      </c>
      <c r="BC385" s="30">
        <f t="shared" si="220"/>
        <v>3.1638795986622073E-2</v>
      </c>
      <c r="BD385" s="30">
        <f t="shared" si="221"/>
        <v>3.7357859531772578E-2</v>
      </c>
      <c r="BE385" s="30">
        <f t="shared" si="222"/>
        <v>2.5000000000000001E-2</v>
      </c>
      <c r="BF385" s="30">
        <f t="shared" si="223"/>
        <v>1.7207357859531772E-2</v>
      </c>
      <c r="BG385" s="30">
        <f t="shared" si="224"/>
        <v>1.4866220735785952E-2</v>
      </c>
      <c r="BH385" s="30">
        <f t="shared" si="225"/>
        <v>2.2123745819397994E-2</v>
      </c>
      <c r="BI385" s="30">
        <f t="shared" si="226"/>
        <v>1.5988700564971751E-2</v>
      </c>
      <c r="BJ385" s="30">
        <f t="shared" si="227"/>
        <v>1.8855932203389832E-2</v>
      </c>
      <c r="BK385" s="30">
        <f t="shared" si="228"/>
        <v>1.4491525423728814E-2</v>
      </c>
      <c r="BL385" s="30">
        <f t="shared" si="229"/>
        <v>1.4717514124293785E-2</v>
      </c>
      <c r="BM385" s="30">
        <f t="shared" si="230"/>
        <v>2.0225988700564971E-2</v>
      </c>
      <c r="BN385" s="30">
        <f t="shared" si="199"/>
        <v>2.0466101694915254E-2</v>
      </c>
      <c r="BO385" s="30">
        <f t="shared" si="200"/>
        <v>2.5522598870056496E-2</v>
      </c>
      <c r="BP385" s="30">
        <f t="shared" si="201"/>
        <v>2.5310734463276835E-2</v>
      </c>
    </row>
    <row r="386" spans="1:68" ht="15" x14ac:dyDescent="0.25">
      <c r="A386" s="19" t="s">
        <v>86</v>
      </c>
      <c r="B386" s="27">
        <v>321</v>
      </c>
      <c r="C386" s="27">
        <v>528</v>
      </c>
      <c r="D386" s="27">
        <v>417</v>
      </c>
      <c r="E386" s="27">
        <v>475</v>
      </c>
      <c r="F386" s="27">
        <v>340</v>
      </c>
      <c r="G386" s="27">
        <v>375</v>
      </c>
      <c r="H386" s="27">
        <v>439</v>
      </c>
      <c r="I386" s="27">
        <v>444</v>
      </c>
      <c r="J386" s="27">
        <v>428</v>
      </c>
      <c r="K386" s="27">
        <v>495</v>
      </c>
      <c r="L386" s="27">
        <v>534</v>
      </c>
      <c r="M386" s="27">
        <v>561</v>
      </c>
      <c r="N386" s="27">
        <v>311</v>
      </c>
      <c r="O386" s="27">
        <v>446</v>
      </c>
      <c r="P386" s="27">
        <v>553</v>
      </c>
      <c r="Q386" s="27">
        <v>514</v>
      </c>
      <c r="R386" s="27">
        <v>1038</v>
      </c>
      <c r="S386" s="27">
        <v>634</v>
      </c>
      <c r="T386" s="27">
        <v>631</v>
      </c>
      <c r="U386" s="27">
        <v>666</v>
      </c>
      <c r="V386" s="27">
        <v>656</v>
      </c>
      <c r="W386" s="27">
        <v>690</v>
      </c>
      <c r="X386" s="27">
        <v>664</v>
      </c>
      <c r="Y386" s="27"/>
      <c r="Z386" s="19" t="s">
        <v>86</v>
      </c>
      <c r="AA386" s="27" t="b">
        <f t="shared" si="219"/>
        <v>1</v>
      </c>
      <c r="AB386"/>
      <c r="AC386" s="19" t="s">
        <v>86</v>
      </c>
      <c r="AD386" s="27">
        <v>65400</v>
      </c>
      <c r="AE386" s="27">
        <v>80800</v>
      </c>
      <c r="AF386" s="32">
        <v>81</v>
      </c>
      <c r="AG386" s="32">
        <v>5.0999999999999996</v>
      </c>
      <c r="AH386" s="27">
        <v>67600</v>
      </c>
      <c r="AI386" s="27">
        <v>81000</v>
      </c>
      <c r="AJ386" s="32">
        <v>83.4</v>
      </c>
      <c r="AK386" s="32">
        <v>4.9000000000000004</v>
      </c>
      <c r="AL386" s="27">
        <v>64500</v>
      </c>
      <c r="AM386" s="27">
        <v>78500</v>
      </c>
      <c r="AN386" s="32">
        <v>82.2</v>
      </c>
      <c r="AO386" s="32">
        <v>5.0999999999999996</v>
      </c>
      <c r="AP386"/>
      <c r="AQ386"/>
      <c r="AR386"/>
      <c r="AS386"/>
      <c r="AT386" s="30">
        <f t="shared" si="191"/>
        <v>4.7485207100591712E-3</v>
      </c>
      <c r="AU386" s="30">
        <f t="shared" si="192"/>
        <v>7.8106508875739646E-3</v>
      </c>
      <c r="AV386" s="30">
        <f t="shared" si="193"/>
        <v>6.1686390532544383E-3</v>
      </c>
      <c r="AW386" s="30">
        <f t="shared" si="237"/>
        <v>7.3643410852713177E-3</v>
      </c>
      <c r="AX386" s="30">
        <f t="shared" si="238"/>
        <v>5.2713178294573641E-3</v>
      </c>
      <c r="AY386" s="30">
        <f t="shared" si="239"/>
        <v>5.8139534883720929E-3</v>
      </c>
      <c r="AZ386" s="30">
        <f t="shared" si="240"/>
        <v>6.806201550387597E-3</v>
      </c>
      <c r="BA386" s="30">
        <f t="shared" si="241"/>
        <v>6.8837209302325579E-3</v>
      </c>
      <c r="BB386" s="30">
        <f t="shared" si="242"/>
        <v>6.6356589147286826E-3</v>
      </c>
      <c r="BC386" s="30">
        <f t="shared" si="220"/>
        <v>7.674418604651163E-3</v>
      </c>
      <c r="BD386" s="30">
        <f t="shared" si="221"/>
        <v>8.2790697674418601E-3</v>
      </c>
      <c r="BE386" s="30">
        <f t="shared" si="222"/>
        <v>8.6976744186046517E-3</v>
      </c>
      <c r="BF386" s="30">
        <f t="shared" si="223"/>
        <v>4.8217054263565888E-3</v>
      </c>
      <c r="BG386" s="30">
        <f t="shared" si="224"/>
        <v>6.9147286821705425E-3</v>
      </c>
      <c r="BH386" s="30">
        <f t="shared" si="225"/>
        <v>8.5736434108527135E-3</v>
      </c>
      <c r="BI386" s="30">
        <f t="shared" si="226"/>
        <v>6.5477707006369431E-3</v>
      </c>
      <c r="BJ386" s="30">
        <f t="shared" si="227"/>
        <v>1.3222929936305732E-2</v>
      </c>
      <c r="BK386" s="30">
        <f t="shared" si="228"/>
        <v>8.0764331210191088E-3</v>
      </c>
      <c r="BL386" s="30">
        <f t="shared" si="229"/>
        <v>8.0382165605095545E-3</v>
      </c>
      <c r="BM386" s="30">
        <f t="shared" si="230"/>
        <v>8.4840764331210183E-3</v>
      </c>
      <c r="BN386" s="30">
        <f t="shared" si="199"/>
        <v>8.3566878980891723E-3</v>
      </c>
      <c r="BO386" s="30">
        <f t="shared" si="200"/>
        <v>8.7898089171974531E-3</v>
      </c>
      <c r="BP386" s="30">
        <f t="shared" si="201"/>
        <v>8.4585987261146505E-3</v>
      </c>
    </row>
    <row r="387" spans="1:68" ht="15" x14ac:dyDescent="0.25">
      <c r="A387" s="19" t="s">
        <v>104</v>
      </c>
      <c r="B387" s="27">
        <v>505</v>
      </c>
      <c r="C387" s="27">
        <v>576</v>
      </c>
      <c r="D387" s="27">
        <v>572</v>
      </c>
      <c r="E387" s="27">
        <v>491</v>
      </c>
      <c r="F387" s="27">
        <v>415</v>
      </c>
      <c r="G387" s="27">
        <v>587</v>
      </c>
      <c r="H387" s="27">
        <v>601</v>
      </c>
      <c r="I387" s="27">
        <v>699</v>
      </c>
      <c r="J387" s="27">
        <v>888</v>
      </c>
      <c r="K387" s="27">
        <v>909</v>
      </c>
      <c r="L387" s="27">
        <v>675</v>
      </c>
      <c r="M387" s="27">
        <v>589</v>
      </c>
      <c r="N387" s="27">
        <v>308</v>
      </c>
      <c r="O387" s="27">
        <v>502</v>
      </c>
      <c r="P387" s="27">
        <v>698</v>
      </c>
      <c r="Q387" s="27">
        <v>704</v>
      </c>
      <c r="R387" s="27">
        <v>1378</v>
      </c>
      <c r="S387" s="27">
        <v>580</v>
      </c>
      <c r="T387" s="27">
        <v>725</v>
      </c>
      <c r="U387" s="27">
        <v>753</v>
      </c>
      <c r="V387" s="27">
        <v>692</v>
      </c>
      <c r="W387" s="27">
        <v>599</v>
      </c>
      <c r="X387" s="27">
        <v>826</v>
      </c>
      <c r="Y387" s="27"/>
      <c r="Z387" s="19" t="s">
        <v>104</v>
      </c>
      <c r="AA387" s="27" t="b">
        <f t="shared" si="219"/>
        <v>1</v>
      </c>
      <c r="AB387"/>
      <c r="AC387" s="19" t="s">
        <v>104</v>
      </c>
      <c r="AD387" s="27">
        <v>68600</v>
      </c>
      <c r="AE387" s="27">
        <v>78900</v>
      </c>
      <c r="AF387" s="32">
        <v>87</v>
      </c>
      <c r="AG387" s="32">
        <v>4.4000000000000004</v>
      </c>
      <c r="AH387" s="27">
        <v>66400</v>
      </c>
      <c r="AI387" s="27">
        <v>79200</v>
      </c>
      <c r="AJ387" s="32">
        <v>83.8</v>
      </c>
      <c r="AK387" s="32">
        <v>5</v>
      </c>
      <c r="AL387" s="27">
        <v>68800</v>
      </c>
      <c r="AM387" s="27">
        <v>82100</v>
      </c>
      <c r="AN387" s="32">
        <v>83.8</v>
      </c>
      <c r="AO387" s="32">
        <v>5</v>
      </c>
      <c r="AP387"/>
      <c r="AQ387"/>
      <c r="AR387"/>
      <c r="AS387"/>
      <c r="AT387" s="30">
        <f t="shared" si="191"/>
        <v>7.6054216867469876E-3</v>
      </c>
      <c r="AU387" s="30">
        <f t="shared" si="192"/>
        <v>8.6746987951807231E-3</v>
      </c>
      <c r="AV387" s="30">
        <f t="shared" si="193"/>
        <v>8.614457831325301E-3</v>
      </c>
      <c r="AW387" s="30">
        <f t="shared" si="237"/>
        <v>7.1366279069767441E-3</v>
      </c>
      <c r="AX387" s="30">
        <f t="shared" si="238"/>
        <v>6.0319767441860466E-3</v>
      </c>
      <c r="AY387" s="30">
        <f t="shared" si="239"/>
        <v>8.5319767441860463E-3</v>
      </c>
      <c r="AZ387" s="30">
        <f t="shared" si="240"/>
        <v>8.7354651162790693E-3</v>
      </c>
      <c r="BA387" s="30">
        <f t="shared" si="241"/>
        <v>1.0159883720930232E-2</v>
      </c>
      <c r="BB387" s="30">
        <f t="shared" si="242"/>
        <v>1.2906976744186047E-2</v>
      </c>
      <c r="BC387" s="30">
        <f t="shared" si="220"/>
        <v>1.3212209302325582E-2</v>
      </c>
      <c r="BD387" s="30">
        <f t="shared" si="221"/>
        <v>9.8110465116279071E-3</v>
      </c>
      <c r="BE387" s="30">
        <f t="shared" si="222"/>
        <v>8.5610465116279077E-3</v>
      </c>
      <c r="BF387" s="30">
        <f t="shared" si="223"/>
        <v>4.4767441860465119E-3</v>
      </c>
      <c r="BG387" s="30">
        <f t="shared" si="224"/>
        <v>7.2965116279069767E-3</v>
      </c>
      <c r="BH387" s="30">
        <f t="shared" si="225"/>
        <v>1.0145348837209302E-2</v>
      </c>
      <c r="BI387" s="30">
        <f t="shared" si="226"/>
        <v>8.5749086479902561E-3</v>
      </c>
      <c r="BJ387" s="30">
        <f t="shared" si="227"/>
        <v>1.6784409257003655E-2</v>
      </c>
      <c r="BK387" s="30">
        <f t="shared" si="228"/>
        <v>7.064555420219245E-3</v>
      </c>
      <c r="BL387" s="30">
        <f t="shared" si="229"/>
        <v>8.8306942752740553E-3</v>
      </c>
      <c r="BM387" s="30">
        <f t="shared" si="230"/>
        <v>9.1717417783191233E-3</v>
      </c>
      <c r="BN387" s="30">
        <f t="shared" si="199"/>
        <v>8.4287454323995134E-3</v>
      </c>
      <c r="BO387" s="30">
        <f t="shared" si="200"/>
        <v>7.2959805115712546E-3</v>
      </c>
      <c r="BP387" s="30">
        <f t="shared" si="201"/>
        <v>1.0060901339829476E-2</v>
      </c>
    </row>
    <row r="388" spans="1:68" ht="15" x14ac:dyDescent="0.25">
      <c r="A388" s="19" t="s">
        <v>197</v>
      </c>
      <c r="B388" s="27">
        <v>302</v>
      </c>
      <c r="C388" s="27">
        <v>594</v>
      </c>
      <c r="D388" s="27">
        <v>348</v>
      </c>
      <c r="E388" s="27">
        <v>399</v>
      </c>
      <c r="F388" s="27">
        <v>345</v>
      </c>
      <c r="G388" s="27">
        <v>463</v>
      </c>
      <c r="H388" s="27">
        <v>401</v>
      </c>
      <c r="I388" s="27">
        <v>428</v>
      </c>
      <c r="J388" s="27">
        <v>325</v>
      </c>
      <c r="K388" s="27">
        <v>526</v>
      </c>
      <c r="L388" s="27">
        <v>434</v>
      </c>
      <c r="M388" s="27">
        <v>557</v>
      </c>
      <c r="N388" s="27">
        <v>302</v>
      </c>
      <c r="O388" s="27">
        <v>467</v>
      </c>
      <c r="P388" s="27">
        <v>413</v>
      </c>
      <c r="Q388" s="27">
        <v>504</v>
      </c>
      <c r="R388" s="27">
        <v>798</v>
      </c>
      <c r="S388" s="27">
        <v>473</v>
      </c>
      <c r="T388" s="27">
        <v>564</v>
      </c>
      <c r="U388" s="27">
        <v>611</v>
      </c>
      <c r="V388" s="27">
        <v>664</v>
      </c>
      <c r="W388" s="27">
        <v>668</v>
      </c>
      <c r="X388" s="27">
        <v>499</v>
      </c>
      <c r="Y388" s="27"/>
      <c r="Z388" s="19" t="s">
        <v>197</v>
      </c>
      <c r="AA388" s="27" t="b">
        <f t="shared" si="219"/>
        <v>1</v>
      </c>
      <c r="AB388"/>
      <c r="AC388" s="19" t="s">
        <v>197</v>
      </c>
      <c r="AD388" s="27">
        <v>50900</v>
      </c>
      <c r="AE388" s="27">
        <v>61900</v>
      </c>
      <c r="AF388" s="32">
        <v>82.3</v>
      </c>
      <c r="AG388" s="32">
        <v>6.2</v>
      </c>
      <c r="AH388" s="27">
        <v>53700</v>
      </c>
      <c r="AI388" s="27">
        <v>63000</v>
      </c>
      <c r="AJ388" s="32">
        <v>85.3</v>
      </c>
      <c r="AK388" s="32">
        <v>5.6</v>
      </c>
      <c r="AL388" s="27">
        <v>52900</v>
      </c>
      <c r="AM388" s="27">
        <v>63600</v>
      </c>
      <c r="AN388" s="32">
        <v>83.1</v>
      </c>
      <c r="AO388" s="32">
        <v>6.2</v>
      </c>
      <c r="AP388"/>
      <c r="AQ388"/>
      <c r="AR388"/>
      <c r="AS388"/>
      <c r="AT388" s="30">
        <f t="shared" si="191"/>
        <v>5.6238361266294223E-3</v>
      </c>
      <c r="AU388" s="30">
        <f t="shared" si="192"/>
        <v>1.106145251396648E-2</v>
      </c>
      <c r="AV388" s="30">
        <f t="shared" si="193"/>
        <v>6.4804469273743014E-3</v>
      </c>
      <c r="AW388" s="30">
        <f t="shared" si="237"/>
        <v>7.5425330812854442E-3</v>
      </c>
      <c r="AX388" s="30">
        <f t="shared" si="238"/>
        <v>6.5217391304347823E-3</v>
      </c>
      <c r="AY388" s="30">
        <f t="shared" si="239"/>
        <v>8.7523629489603023E-3</v>
      </c>
      <c r="AZ388" s="30">
        <f t="shared" si="240"/>
        <v>7.580340264650284E-3</v>
      </c>
      <c r="BA388" s="30">
        <f t="shared" si="241"/>
        <v>8.0907372400756145E-3</v>
      </c>
      <c r="BB388" s="30">
        <f t="shared" si="242"/>
        <v>6.1436672967863891E-3</v>
      </c>
      <c r="BC388" s="30">
        <f t="shared" si="220"/>
        <v>9.9432892249527415E-3</v>
      </c>
      <c r="BD388" s="30">
        <f t="shared" si="221"/>
        <v>8.204158790170132E-3</v>
      </c>
      <c r="BE388" s="30">
        <f t="shared" si="222"/>
        <v>1.052930056710775E-2</v>
      </c>
      <c r="BF388" s="30">
        <f t="shared" si="223"/>
        <v>5.7088846880907372E-3</v>
      </c>
      <c r="BG388" s="30">
        <f t="shared" si="224"/>
        <v>8.8279773156899818E-3</v>
      </c>
      <c r="BH388" s="30">
        <f t="shared" si="225"/>
        <v>7.8071833648393199E-3</v>
      </c>
      <c r="BI388" s="30">
        <f t="shared" si="226"/>
        <v>7.9245283018867917E-3</v>
      </c>
      <c r="BJ388" s="30">
        <f t="shared" si="227"/>
        <v>1.2547169811320754E-2</v>
      </c>
      <c r="BK388" s="30">
        <f t="shared" si="228"/>
        <v>7.4371069182389941E-3</v>
      </c>
      <c r="BL388" s="30">
        <f t="shared" si="229"/>
        <v>8.8679245283018876E-3</v>
      </c>
      <c r="BM388" s="30">
        <f t="shared" si="230"/>
        <v>9.606918238993711E-3</v>
      </c>
      <c r="BN388" s="30">
        <f t="shared" si="199"/>
        <v>1.0440251572327044E-2</v>
      </c>
      <c r="BO388" s="30">
        <f t="shared" si="200"/>
        <v>1.050314465408805E-2</v>
      </c>
      <c r="BP388" s="30">
        <f t="shared" si="201"/>
        <v>7.8459119496855339E-3</v>
      </c>
    </row>
    <row r="389" spans="1:68" ht="15" x14ac:dyDescent="0.25">
      <c r="A389" s="19" t="s">
        <v>50</v>
      </c>
      <c r="B389" s="27">
        <v>265</v>
      </c>
      <c r="C389" s="27">
        <v>1078</v>
      </c>
      <c r="D389" s="27">
        <v>883</v>
      </c>
      <c r="E389" s="27">
        <v>639</v>
      </c>
      <c r="F389" s="27">
        <v>451</v>
      </c>
      <c r="G389" s="27">
        <v>527</v>
      </c>
      <c r="H389" s="27">
        <v>679</v>
      </c>
      <c r="I389" s="27">
        <v>889</v>
      </c>
      <c r="J389" s="27">
        <v>538</v>
      </c>
      <c r="K389" s="27">
        <v>873</v>
      </c>
      <c r="L389" s="27">
        <v>490</v>
      </c>
      <c r="M389" s="27">
        <v>484</v>
      </c>
      <c r="N389" s="27">
        <v>518</v>
      </c>
      <c r="O389" s="27">
        <v>756</v>
      </c>
      <c r="P389" s="27">
        <v>1094</v>
      </c>
      <c r="Q389" s="27">
        <v>1277</v>
      </c>
      <c r="R389" s="27">
        <v>758</v>
      </c>
      <c r="S389" s="27">
        <v>872</v>
      </c>
      <c r="T389" s="27">
        <v>866</v>
      </c>
      <c r="U389" s="27">
        <v>787</v>
      </c>
      <c r="V389" s="27">
        <v>913</v>
      </c>
      <c r="W389" s="27">
        <v>564</v>
      </c>
      <c r="X389" s="27">
        <v>485</v>
      </c>
      <c r="Y389" s="27"/>
      <c r="Z389" s="19" t="s">
        <v>50</v>
      </c>
      <c r="AA389" s="27" t="b">
        <f t="shared" si="219"/>
        <v>1</v>
      </c>
      <c r="AB389"/>
      <c r="AC389" s="19" t="s">
        <v>50</v>
      </c>
      <c r="AD389" s="27">
        <v>58300</v>
      </c>
      <c r="AE389" s="27">
        <v>73300</v>
      </c>
      <c r="AF389" s="32">
        <v>79.400000000000006</v>
      </c>
      <c r="AG389" s="32">
        <v>5.5</v>
      </c>
      <c r="AH389" s="27">
        <v>55400</v>
      </c>
      <c r="AI389" s="27">
        <v>73800</v>
      </c>
      <c r="AJ389" s="32">
        <v>75</v>
      </c>
      <c r="AK389" s="32">
        <v>5.8</v>
      </c>
      <c r="AL389" s="27">
        <v>55900</v>
      </c>
      <c r="AM389" s="27">
        <v>74500</v>
      </c>
      <c r="AN389" s="32">
        <v>75.099999999999994</v>
      </c>
      <c r="AO389" s="32">
        <v>5.7</v>
      </c>
      <c r="AP389"/>
      <c r="AQ389"/>
      <c r="AR389"/>
      <c r="AS389"/>
      <c r="AT389" s="30">
        <f t="shared" si="191"/>
        <v>4.7833935018050545E-3</v>
      </c>
      <c r="AU389" s="30">
        <f t="shared" si="192"/>
        <v>1.9458483754512635E-2</v>
      </c>
      <c r="AV389" s="30">
        <f t="shared" si="193"/>
        <v>1.5938628158844767E-2</v>
      </c>
      <c r="AW389" s="30">
        <f t="shared" si="237"/>
        <v>1.1431127012522361E-2</v>
      </c>
      <c r="AX389" s="30">
        <f t="shared" si="238"/>
        <v>8.0679785330948113E-3</v>
      </c>
      <c r="AY389" s="30">
        <f t="shared" si="239"/>
        <v>9.4275491949910549E-3</v>
      </c>
      <c r="AZ389" s="30">
        <f t="shared" si="240"/>
        <v>1.2146690518783542E-2</v>
      </c>
      <c r="BA389" s="30">
        <f t="shared" si="241"/>
        <v>1.5903398926654742E-2</v>
      </c>
      <c r="BB389" s="30">
        <f t="shared" si="242"/>
        <v>9.6243291592128799E-3</v>
      </c>
      <c r="BC389" s="30">
        <f t="shared" si="220"/>
        <v>1.5617173524150268E-2</v>
      </c>
      <c r="BD389" s="30">
        <f t="shared" si="221"/>
        <v>8.7656529516994628E-3</v>
      </c>
      <c r="BE389" s="30">
        <f t="shared" si="222"/>
        <v>8.6583184257602863E-3</v>
      </c>
      <c r="BF389" s="30">
        <f t="shared" si="223"/>
        <v>9.2665474060822893E-3</v>
      </c>
      <c r="BG389" s="30">
        <f t="shared" si="224"/>
        <v>1.3524150268336315E-2</v>
      </c>
      <c r="BH389" s="30">
        <f t="shared" si="225"/>
        <v>1.9570661896243291E-2</v>
      </c>
      <c r="BI389" s="30">
        <f t="shared" si="226"/>
        <v>1.7140939597315438E-2</v>
      </c>
      <c r="BJ389" s="30">
        <f t="shared" si="227"/>
        <v>1.0174496644295303E-2</v>
      </c>
      <c r="BK389" s="30">
        <f t="shared" si="228"/>
        <v>1.1704697986577181E-2</v>
      </c>
      <c r="BL389" s="30">
        <f t="shared" si="229"/>
        <v>1.1624161073825504E-2</v>
      </c>
      <c r="BM389" s="30">
        <f t="shared" si="230"/>
        <v>1.0563758389261746E-2</v>
      </c>
      <c r="BN389" s="30">
        <f t="shared" si="199"/>
        <v>1.225503355704698E-2</v>
      </c>
      <c r="BO389" s="30">
        <f t="shared" si="200"/>
        <v>7.5704697986577179E-3</v>
      </c>
      <c r="BP389" s="30">
        <f t="shared" si="201"/>
        <v>6.5100671140939596E-3</v>
      </c>
    </row>
    <row r="390" spans="1:68" ht="15" x14ac:dyDescent="0.25">
      <c r="A390" s="19" t="s">
        <v>64</v>
      </c>
      <c r="B390" s="27">
        <v>684</v>
      </c>
      <c r="C390" s="27">
        <v>1403</v>
      </c>
      <c r="D390" s="27">
        <v>1132</v>
      </c>
      <c r="E390" s="27">
        <v>1403</v>
      </c>
      <c r="F390" s="27">
        <v>890</v>
      </c>
      <c r="G390" s="27">
        <v>1115</v>
      </c>
      <c r="H390" s="27">
        <v>1210</v>
      </c>
      <c r="I390" s="27">
        <v>1402</v>
      </c>
      <c r="J390" s="27">
        <v>1424</v>
      </c>
      <c r="K390" s="27">
        <v>1906</v>
      </c>
      <c r="L390" s="27">
        <v>1808</v>
      </c>
      <c r="M390" s="27">
        <v>1259</v>
      </c>
      <c r="N390" s="27">
        <v>1266</v>
      </c>
      <c r="O390" s="27">
        <v>1097</v>
      </c>
      <c r="P390" s="27">
        <v>1654</v>
      </c>
      <c r="Q390" s="27">
        <v>1609</v>
      </c>
      <c r="R390" s="27">
        <v>1772</v>
      </c>
      <c r="S390" s="27">
        <v>2071</v>
      </c>
      <c r="T390" s="27">
        <v>2097</v>
      </c>
      <c r="U390" s="27">
        <v>1862</v>
      </c>
      <c r="V390" s="27">
        <v>2140</v>
      </c>
      <c r="W390" s="27">
        <v>1893</v>
      </c>
      <c r="X390" s="27">
        <v>1638</v>
      </c>
      <c r="Y390" s="27"/>
      <c r="Z390" s="19" t="s">
        <v>64</v>
      </c>
      <c r="AA390" s="27" t="b">
        <f t="shared" si="219"/>
        <v>1</v>
      </c>
      <c r="AB390"/>
      <c r="AC390" s="19" t="s">
        <v>64</v>
      </c>
      <c r="AD390" s="27">
        <v>63100</v>
      </c>
      <c r="AE390" s="27">
        <v>77800</v>
      </c>
      <c r="AF390" s="32">
        <v>81.2</v>
      </c>
      <c r="AG390" s="32">
        <v>5.8</v>
      </c>
      <c r="AH390" s="27">
        <v>63900</v>
      </c>
      <c r="AI390" s="27">
        <v>77600</v>
      </c>
      <c r="AJ390" s="32">
        <v>82.3</v>
      </c>
      <c r="AK390" s="32">
        <v>6</v>
      </c>
      <c r="AL390" s="27">
        <v>59400</v>
      </c>
      <c r="AM390" s="27">
        <v>78000</v>
      </c>
      <c r="AN390" s="32">
        <v>76.099999999999994</v>
      </c>
      <c r="AO390" s="32">
        <v>6.2</v>
      </c>
      <c r="AP390"/>
      <c r="AQ390"/>
      <c r="AR390"/>
      <c r="AS390"/>
      <c r="AT390" s="30">
        <f t="shared" si="191"/>
        <v>1.0704225352112675E-2</v>
      </c>
      <c r="AU390" s="30">
        <f t="shared" si="192"/>
        <v>2.1956181533646323E-2</v>
      </c>
      <c r="AV390" s="30">
        <f t="shared" si="193"/>
        <v>1.7715179968701096E-2</v>
      </c>
      <c r="AW390" s="30">
        <f t="shared" si="237"/>
        <v>2.361952861952862E-2</v>
      </c>
      <c r="AX390" s="30">
        <f t="shared" si="238"/>
        <v>1.4983164983164984E-2</v>
      </c>
      <c r="AY390" s="30">
        <f t="shared" si="239"/>
        <v>1.8771043771043772E-2</v>
      </c>
      <c r="AZ390" s="30">
        <f t="shared" si="240"/>
        <v>2.0370370370370372E-2</v>
      </c>
      <c r="BA390" s="30">
        <f t="shared" si="241"/>
        <v>2.3602693602693604E-2</v>
      </c>
      <c r="BB390" s="30">
        <f t="shared" si="242"/>
        <v>2.3973063973063972E-2</v>
      </c>
      <c r="BC390" s="30">
        <f t="shared" si="220"/>
        <v>3.2087542087542088E-2</v>
      </c>
      <c r="BD390" s="30">
        <f t="shared" si="221"/>
        <v>3.0437710437710437E-2</v>
      </c>
      <c r="BE390" s="30">
        <f t="shared" si="222"/>
        <v>2.1195286195286194E-2</v>
      </c>
      <c r="BF390" s="30">
        <f t="shared" si="223"/>
        <v>2.1313131313131312E-2</v>
      </c>
      <c r="BG390" s="30">
        <f t="shared" si="224"/>
        <v>1.8468013468013467E-2</v>
      </c>
      <c r="BH390" s="30">
        <f t="shared" si="225"/>
        <v>2.7845117845117846E-2</v>
      </c>
      <c r="BI390" s="30">
        <f t="shared" si="226"/>
        <v>2.0628205128205127E-2</v>
      </c>
      <c r="BJ390" s="30">
        <f t="shared" si="227"/>
        <v>2.271794871794872E-2</v>
      </c>
      <c r="BK390" s="30">
        <f t="shared" si="228"/>
        <v>2.655128205128205E-2</v>
      </c>
      <c r="BL390" s="30">
        <f t="shared" si="229"/>
        <v>2.6884615384615385E-2</v>
      </c>
      <c r="BM390" s="30">
        <f t="shared" si="230"/>
        <v>2.3871794871794871E-2</v>
      </c>
      <c r="BN390" s="30">
        <f t="shared" si="199"/>
        <v>2.7435897435897437E-2</v>
      </c>
      <c r="BO390" s="30">
        <f t="shared" si="200"/>
        <v>2.4269230769230769E-2</v>
      </c>
      <c r="BP390" s="30">
        <f t="shared" si="201"/>
        <v>2.1000000000000001E-2</v>
      </c>
    </row>
    <row r="391" spans="1:68" ht="15" x14ac:dyDescent="0.25">
      <c r="A391" s="19" t="s">
        <v>102</v>
      </c>
      <c r="B391" s="27">
        <v>128</v>
      </c>
      <c r="C391" s="27">
        <v>446</v>
      </c>
      <c r="D391" s="27">
        <v>343</v>
      </c>
      <c r="E391" s="27">
        <v>247</v>
      </c>
      <c r="F391" s="27">
        <v>235</v>
      </c>
      <c r="G391" s="27">
        <v>277</v>
      </c>
      <c r="H391" s="27">
        <v>315</v>
      </c>
      <c r="I391" s="27">
        <v>356</v>
      </c>
      <c r="J391" s="27">
        <v>257</v>
      </c>
      <c r="K391" s="27">
        <v>292</v>
      </c>
      <c r="L391" s="27">
        <v>316</v>
      </c>
      <c r="M391" s="27">
        <v>187</v>
      </c>
      <c r="N391" s="27">
        <v>318</v>
      </c>
      <c r="O391" s="27">
        <v>203</v>
      </c>
      <c r="P391" s="27">
        <v>440</v>
      </c>
      <c r="Q391" s="27">
        <v>483</v>
      </c>
      <c r="R391" s="27">
        <v>355</v>
      </c>
      <c r="S391" s="27">
        <v>493</v>
      </c>
      <c r="T391" s="27">
        <v>332</v>
      </c>
      <c r="U391" s="27">
        <v>605</v>
      </c>
      <c r="V391" s="27">
        <v>536</v>
      </c>
      <c r="W391" s="27">
        <v>556</v>
      </c>
      <c r="X391" s="27">
        <v>437</v>
      </c>
      <c r="Y391" s="27"/>
      <c r="Z391" s="19" t="s">
        <v>102</v>
      </c>
      <c r="AA391" s="27" t="b">
        <f t="shared" si="219"/>
        <v>1</v>
      </c>
      <c r="AB391"/>
      <c r="AC391" s="19" t="s">
        <v>102</v>
      </c>
      <c r="AD391" s="27">
        <v>39000</v>
      </c>
      <c r="AE391" s="27">
        <v>47600</v>
      </c>
      <c r="AF391" s="32">
        <v>82.1</v>
      </c>
      <c r="AG391" s="32">
        <v>7</v>
      </c>
      <c r="AH391" s="27">
        <v>35900</v>
      </c>
      <c r="AI391" s="27">
        <v>46500</v>
      </c>
      <c r="AJ391" s="32">
        <v>77.2</v>
      </c>
      <c r="AK391" s="32">
        <v>7.1</v>
      </c>
      <c r="AL391" s="27">
        <v>38300</v>
      </c>
      <c r="AM391" s="27">
        <v>46000</v>
      </c>
      <c r="AN391" s="32">
        <v>83.3</v>
      </c>
      <c r="AO391" s="32">
        <v>6.6</v>
      </c>
      <c r="AP391"/>
      <c r="AQ391"/>
      <c r="AR391"/>
      <c r="AS391"/>
      <c r="AT391" s="30">
        <f t="shared" si="191"/>
        <v>3.565459610027855E-3</v>
      </c>
      <c r="AU391" s="30">
        <f t="shared" si="192"/>
        <v>1.2423398328690808E-2</v>
      </c>
      <c r="AV391" s="30">
        <f t="shared" si="193"/>
        <v>9.5543175487465184E-3</v>
      </c>
      <c r="AW391" s="30">
        <f t="shared" si="237"/>
        <v>6.4490861618798955E-3</v>
      </c>
      <c r="AX391" s="30">
        <f t="shared" si="238"/>
        <v>6.1357702349869453E-3</v>
      </c>
      <c r="AY391" s="30">
        <f t="shared" si="239"/>
        <v>7.2323759791122714E-3</v>
      </c>
      <c r="AZ391" s="30">
        <f t="shared" si="240"/>
        <v>8.2245430809399483E-3</v>
      </c>
      <c r="BA391" s="30">
        <f t="shared" si="241"/>
        <v>9.2950391644908616E-3</v>
      </c>
      <c r="BB391" s="30">
        <f t="shared" si="242"/>
        <v>6.7101827676240211E-3</v>
      </c>
      <c r="BC391" s="30">
        <f t="shared" si="220"/>
        <v>7.6240208877284598E-3</v>
      </c>
      <c r="BD391" s="30">
        <f t="shared" si="221"/>
        <v>8.250652741514361E-3</v>
      </c>
      <c r="BE391" s="30">
        <f t="shared" si="222"/>
        <v>4.8825065274151437E-3</v>
      </c>
      <c r="BF391" s="30">
        <f t="shared" si="223"/>
        <v>8.3028720626631847E-3</v>
      </c>
      <c r="BG391" s="30">
        <f t="shared" si="224"/>
        <v>5.3002610966057439E-3</v>
      </c>
      <c r="BH391" s="30">
        <f t="shared" si="225"/>
        <v>1.1488250652741514E-2</v>
      </c>
      <c r="BI391" s="30">
        <f t="shared" si="226"/>
        <v>1.0500000000000001E-2</v>
      </c>
      <c r="BJ391" s="30">
        <f t="shared" si="227"/>
        <v>7.7173913043478261E-3</v>
      </c>
      <c r="BK391" s="30">
        <f t="shared" si="228"/>
        <v>1.0717391304347826E-2</v>
      </c>
      <c r="BL391" s="30">
        <f t="shared" si="229"/>
        <v>7.2173913043478257E-3</v>
      </c>
      <c r="BM391" s="30">
        <f t="shared" si="230"/>
        <v>1.3152173913043479E-2</v>
      </c>
      <c r="BN391" s="30">
        <f t="shared" si="199"/>
        <v>1.1652173913043478E-2</v>
      </c>
      <c r="BO391" s="30">
        <f t="shared" si="200"/>
        <v>1.208695652173913E-2</v>
      </c>
      <c r="BP391" s="30">
        <f t="shared" si="201"/>
        <v>9.4999999999999998E-3</v>
      </c>
    </row>
    <row r="392" spans="1:68" ht="15" x14ac:dyDescent="0.25">
      <c r="A392" s="19" t="s">
        <v>109</v>
      </c>
      <c r="B392" s="27">
        <v>231</v>
      </c>
      <c r="C392" s="27">
        <v>481</v>
      </c>
      <c r="D392" s="27">
        <v>359</v>
      </c>
      <c r="E392" s="27">
        <v>514</v>
      </c>
      <c r="F392" s="27">
        <v>322</v>
      </c>
      <c r="G392" s="27">
        <v>360</v>
      </c>
      <c r="H392" s="27">
        <v>437</v>
      </c>
      <c r="I392" s="27">
        <v>324</v>
      </c>
      <c r="J392" s="27">
        <v>425</v>
      </c>
      <c r="K392" s="27">
        <v>470</v>
      </c>
      <c r="L392" s="27">
        <v>421</v>
      </c>
      <c r="M392" s="27">
        <v>373</v>
      </c>
      <c r="N392" s="27">
        <v>258</v>
      </c>
      <c r="O392" s="27">
        <v>508</v>
      </c>
      <c r="P392" s="27">
        <v>483</v>
      </c>
      <c r="Q392" s="27">
        <v>567</v>
      </c>
      <c r="R392" s="27">
        <v>444</v>
      </c>
      <c r="S392" s="27">
        <v>426</v>
      </c>
      <c r="T392" s="27">
        <v>502</v>
      </c>
      <c r="U392" s="27">
        <v>564</v>
      </c>
      <c r="V392" s="27">
        <v>432</v>
      </c>
      <c r="W392" s="27">
        <v>810</v>
      </c>
      <c r="X392" s="27">
        <v>363</v>
      </c>
      <c r="Y392" s="27"/>
      <c r="Z392" s="19" t="s">
        <v>109</v>
      </c>
      <c r="AA392" s="27" t="b">
        <f t="shared" si="219"/>
        <v>1</v>
      </c>
      <c r="AB392"/>
      <c r="AC392" s="19" t="s">
        <v>109</v>
      </c>
      <c r="AD392" s="27">
        <v>40900</v>
      </c>
      <c r="AE392" s="27">
        <v>51900</v>
      </c>
      <c r="AF392" s="32">
        <v>78.8</v>
      </c>
      <c r="AG392" s="32">
        <v>7.2</v>
      </c>
      <c r="AH392" s="27">
        <v>43300</v>
      </c>
      <c r="AI392" s="27">
        <v>54300</v>
      </c>
      <c r="AJ392" s="32">
        <v>79.7</v>
      </c>
      <c r="AK392" s="32">
        <v>6.4</v>
      </c>
      <c r="AL392" s="27">
        <v>44100</v>
      </c>
      <c r="AM392" s="27">
        <v>53000</v>
      </c>
      <c r="AN392" s="32">
        <v>83.2</v>
      </c>
      <c r="AO392" s="32">
        <v>5.8</v>
      </c>
      <c r="AP392"/>
      <c r="AQ392"/>
      <c r="AR392"/>
      <c r="AS392"/>
      <c r="AT392" s="30">
        <f t="shared" si="191"/>
        <v>5.3348729792147805E-3</v>
      </c>
      <c r="AU392" s="30">
        <f t="shared" si="192"/>
        <v>1.1108545034642031E-2</v>
      </c>
      <c r="AV392" s="30">
        <f t="shared" si="193"/>
        <v>8.2909930715935332E-3</v>
      </c>
      <c r="AW392" s="30">
        <f t="shared" si="237"/>
        <v>1.165532879818594E-2</v>
      </c>
      <c r="AX392" s="30">
        <f t="shared" si="238"/>
        <v>7.301587301587302E-3</v>
      </c>
      <c r="AY392" s="30">
        <f t="shared" si="239"/>
        <v>8.1632653061224497E-3</v>
      </c>
      <c r="AZ392" s="30">
        <f t="shared" si="240"/>
        <v>9.9092970521541951E-3</v>
      </c>
      <c r="BA392" s="30">
        <f t="shared" si="241"/>
        <v>7.3469387755102037E-3</v>
      </c>
      <c r="BB392" s="30">
        <f t="shared" si="242"/>
        <v>9.6371882086167798E-3</v>
      </c>
      <c r="BC392" s="30">
        <f t="shared" si="220"/>
        <v>1.0657596371882086E-2</v>
      </c>
      <c r="BD392" s="30">
        <f t="shared" si="221"/>
        <v>9.5464852607709746E-3</v>
      </c>
      <c r="BE392" s="30">
        <f t="shared" si="222"/>
        <v>8.458049886621315E-3</v>
      </c>
      <c r="BF392" s="30">
        <f t="shared" si="223"/>
        <v>5.8503401360544219E-3</v>
      </c>
      <c r="BG392" s="30">
        <f t="shared" si="224"/>
        <v>1.1519274376417234E-2</v>
      </c>
      <c r="BH392" s="30">
        <f t="shared" si="225"/>
        <v>1.0952380952380953E-2</v>
      </c>
      <c r="BI392" s="30">
        <f t="shared" si="226"/>
        <v>1.0698113207547169E-2</v>
      </c>
      <c r="BJ392" s="30">
        <f t="shared" si="227"/>
        <v>8.3773584905660371E-3</v>
      </c>
      <c r="BK392" s="30">
        <f t="shared" si="228"/>
        <v>8.0377358490566035E-3</v>
      </c>
      <c r="BL392" s="30">
        <f t="shared" si="229"/>
        <v>9.4716981132075464E-3</v>
      </c>
      <c r="BM392" s="30">
        <f t="shared" si="230"/>
        <v>1.0641509433962264E-2</v>
      </c>
      <c r="BN392" s="30">
        <f t="shared" si="199"/>
        <v>8.1509433962264153E-3</v>
      </c>
      <c r="BO392" s="30">
        <f t="shared" si="200"/>
        <v>1.5283018867924528E-2</v>
      </c>
      <c r="BP392" s="30">
        <f t="shared" si="201"/>
        <v>6.849056603773585E-3</v>
      </c>
    </row>
    <row r="393" spans="1:68" ht="15" x14ac:dyDescent="0.25">
      <c r="A393" s="19" t="s">
        <v>145</v>
      </c>
      <c r="B393" s="27">
        <v>259</v>
      </c>
      <c r="C393" s="27">
        <v>407</v>
      </c>
      <c r="D393" s="27">
        <v>392</v>
      </c>
      <c r="E393" s="27">
        <v>407</v>
      </c>
      <c r="F393" s="27">
        <v>411</v>
      </c>
      <c r="G393" s="27">
        <v>363</v>
      </c>
      <c r="H393" s="27">
        <v>300</v>
      </c>
      <c r="I393" s="27">
        <v>340</v>
      </c>
      <c r="J393" s="27">
        <v>324</v>
      </c>
      <c r="K393" s="27">
        <v>384</v>
      </c>
      <c r="L393" s="27">
        <v>432</v>
      </c>
      <c r="M393" s="27">
        <v>473</v>
      </c>
      <c r="N393" s="27">
        <v>192</v>
      </c>
      <c r="O393" s="27">
        <v>414</v>
      </c>
      <c r="P393" s="27">
        <v>392</v>
      </c>
      <c r="Q393" s="27">
        <v>468</v>
      </c>
      <c r="R393" s="27">
        <v>469</v>
      </c>
      <c r="S393" s="27">
        <v>467</v>
      </c>
      <c r="T393" s="27">
        <v>407</v>
      </c>
      <c r="U393" s="27">
        <v>419</v>
      </c>
      <c r="V393" s="27">
        <v>441</v>
      </c>
      <c r="W393" s="27">
        <v>573</v>
      </c>
      <c r="X393" s="27">
        <v>533</v>
      </c>
      <c r="Y393" s="27"/>
      <c r="Z393" s="19" t="s">
        <v>145</v>
      </c>
      <c r="AA393" s="27" t="b">
        <f t="shared" si="219"/>
        <v>1</v>
      </c>
      <c r="AB393"/>
      <c r="AC393" s="19" t="s">
        <v>145</v>
      </c>
      <c r="AD393" s="27">
        <v>38700</v>
      </c>
      <c r="AE393" s="27">
        <v>50800</v>
      </c>
      <c r="AF393" s="32">
        <v>76.2</v>
      </c>
      <c r="AG393" s="32">
        <v>6.8</v>
      </c>
      <c r="AH393" s="27">
        <v>39300</v>
      </c>
      <c r="AI393" s="27">
        <v>51200</v>
      </c>
      <c r="AJ393" s="32">
        <v>76.7</v>
      </c>
      <c r="AK393" s="32">
        <v>7.3</v>
      </c>
      <c r="AL393" s="27">
        <v>43000</v>
      </c>
      <c r="AM393" s="27">
        <v>51000</v>
      </c>
      <c r="AN393" s="32">
        <v>84.4</v>
      </c>
      <c r="AO393" s="32">
        <v>6.5</v>
      </c>
      <c r="AP393"/>
      <c r="AQ393"/>
      <c r="AR393"/>
      <c r="AS393"/>
      <c r="AT393" s="30">
        <f t="shared" ref="AT393:AT413" si="243">B393/$AH393</f>
        <v>6.5903307888040708E-3</v>
      </c>
      <c r="AU393" s="30">
        <f t="shared" ref="AU393:AU413" si="244">C393/$AH393</f>
        <v>1.0356234096692112E-2</v>
      </c>
      <c r="AV393" s="30">
        <f t="shared" ref="AV393:AV413" si="245">D393/$AH393</f>
        <v>9.9745547073791345E-3</v>
      </c>
      <c r="AW393" s="30">
        <f t="shared" si="237"/>
        <v>9.4651162790697681E-3</v>
      </c>
      <c r="AX393" s="30">
        <f t="shared" si="238"/>
        <v>9.5581395348837209E-3</v>
      </c>
      <c r="AY393" s="30">
        <f t="shared" si="239"/>
        <v>8.4418604651162795E-3</v>
      </c>
      <c r="AZ393" s="30">
        <f t="shared" si="240"/>
        <v>6.9767441860465115E-3</v>
      </c>
      <c r="BA393" s="30">
        <f t="shared" si="241"/>
        <v>7.9069767441860457E-3</v>
      </c>
      <c r="BB393" s="30">
        <f t="shared" si="242"/>
        <v>7.5348837209302322E-3</v>
      </c>
      <c r="BC393" s="30">
        <f t="shared" si="220"/>
        <v>8.9302325581395343E-3</v>
      </c>
      <c r="BD393" s="30">
        <f t="shared" si="221"/>
        <v>1.0046511627906977E-2</v>
      </c>
      <c r="BE393" s="30">
        <f t="shared" si="222"/>
        <v>1.0999999999999999E-2</v>
      </c>
      <c r="BF393" s="30">
        <f t="shared" si="223"/>
        <v>4.4651162790697672E-3</v>
      </c>
      <c r="BG393" s="30">
        <f t="shared" si="224"/>
        <v>9.6279069767441858E-3</v>
      </c>
      <c r="BH393" s="30">
        <f t="shared" si="225"/>
        <v>9.1162790697674415E-3</v>
      </c>
      <c r="BI393" s="30">
        <f t="shared" si="226"/>
        <v>9.1764705882352946E-3</v>
      </c>
      <c r="BJ393" s="30">
        <f t="shared" si="227"/>
        <v>9.1960784313725487E-3</v>
      </c>
      <c r="BK393" s="30">
        <f t="shared" si="228"/>
        <v>9.1568627450980388E-3</v>
      </c>
      <c r="BL393" s="30">
        <f t="shared" si="229"/>
        <v>7.9803921568627444E-3</v>
      </c>
      <c r="BM393" s="30">
        <f t="shared" si="230"/>
        <v>8.2156862745098036E-3</v>
      </c>
      <c r="BN393" s="30">
        <f t="shared" si="199"/>
        <v>8.6470588235294122E-3</v>
      </c>
      <c r="BO393" s="30">
        <f t="shared" si="200"/>
        <v>1.1235294117647059E-2</v>
      </c>
      <c r="BP393" s="30">
        <f t="shared" si="201"/>
        <v>1.0450980392156863E-2</v>
      </c>
    </row>
    <row r="394" spans="1:68" ht="15" x14ac:dyDescent="0.25">
      <c r="A394" s="19" t="s">
        <v>169</v>
      </c>
      <c r="B394" s="27">
        <v>297</v>
      </c>
      <c r="C394" s="27">
        <v>881</v>
      </c>
      <c r="D394" s="27">
        <v>685</v>
      </c>
      <c r="E394" s="27">
        <v>781</v>
      </c>
      <c r="F394" s="27">
        <v>768</v>
      </c>
      <c r="G394" s="27">
        <v>807</v>
      </c>
      <c r="H394" s="27">
        <v>670</v>
      </c>
      <c r="I394" s="27">
        <v>726</v>
      </c>
      <c r="J394" s="27">
        <v>607</v>
      </c>
      <c r="K394" s="27">
        <v>955</v>
      </c>
      <c r="L394" s="27">
        <v>1196</v>
      </c>
      <c r="M394" s="27">
        <v>758</v>
      </c>
      <c r="N394" s="27">
        <v>676</v>
      </c>
      <c r="O394" s="27">
        <v>830</v>
      </c>
      <c r="P394" s="27">
        <v>951</v>
      </c>
      <c r="Q394" s="27">
        <v>880</v>
      </c>
      <c r="R394" s="27">
        <v>900</v>
      </c>
      <c r="S394" s="27">
        <v>788</v>
      </c>
      <c r="T394" s="27">
        <v>972</v>
      </c>
      <c r="U394" s="27">
        <v>932</v>
      </c>
      <c r="V394" s="27">
        <v>861</v>
      </c>
      <c r="W394" s="27">
        <v>973</v>
      </c>
      <c r="X394" s="27">
        <v>1090</v>
      </c>
      <c r="Y394" s="27"/>
      <c r="Z394" s="19" t="s">
        <v>169</v>
      </c>
      <c r="AA394" s="27" t="b">
        <f t="shared" si="219"/>
        <v>1</v>
      </c>
      <c r="AB394"/>
      <c r="AC394" s="19" t="s">
        <v>169</v>
      </c>
      <c r="AD394" s="27">
        <v>59500</v>
      </c>
      <c r="AE394" s="27">
        <v>75800</v>
      </c>
      <c r="AF394" s="32">
        <v>78.5</v>
      </c>
      <c r="AG394" s="32">
        <v>6.1</v>
      </c>
      <c r="AH394" s="27">
        <v>59500</v>
      </c>
      <c r="AI394" s="27">
        <v>74900</v>
      </c>
      <c r="AJ394" s="32">
        <v>79.5</v>
      </c>
      <c r="AK394" s="32">
        <v>5.5</v>
      </c>
      <c r="AL394" s="27">
        <v>58000</v>
      </c>
      <c r="AM394" s="27">
        <v>75700</v>
      </c>
      <c r="AN394" s="32">
        <v>76.599999999999994</v>
      </c>
      <c r="AO394" s="32">
        <v>5.7</v>
      </c>
      <c r="AP394"/>
      <c r="AQ394"/>
      <c r="AR394"/>
      <c r="AS394"/>
      <c r="AT394" s="30">
        <f t="shared" si="243"/>
        <v>4.9915966386554619E-3</v>
      </c>
      <c r="AU394" s="30">
        <f t="shared" si="244"/>
        <v>1.4806722689075629E-2</v>
      </c>
      <c r="AV394" s="30">
        <f t="shared" si="245"/>
        <v>1.1512605042016807E-2</v>
      </c>
      <c r="AW394" s="30">
        <f t="shared" si="237"/>
        <v>1.346551724137931E-2</v>
      </c>
      <c r="AX394" s="30">
        <f t="shared" si="238"/>
        <v>1.3241379310344827E-2</v>
      </c>
      <c r="AY394" s="30">
        <f t="shared" si="239"/>
        <v>1.3913793103448277E-2</v>
      </c>
      <c r="AZ394" s="30">
        <f t="shared" si="240"/>
        <v>1.1551724137931034E-2</v>
      </c>
      <c r="BA394" s="30">
        <f t="shared" si="241"/>
        <v>1.2517241379310345E-2</v>
      </c>
      <c r="BB394" s="30">
        <f t="shared" si="242"/>
        <v>1.0465517241379311E-2</v>
      </c>
      <c r="BC394" s="30">
        <f t="shared" si="220"/>
        <v>1.6465517241379311E-2</v>
      </c>
      <c r="BD394" s="30">
        <f t="shared" si="221"/>
        <v>2.0620689655172414E-2</v>
      </c>
      <c r="BE394" s="30">
        <f t="shared" si="222"/>
        <v>1.306896551724138E-2</v>
      </c>
      <c r="BF394" s="30">
        <f t="shared" si="223"/>
        <v>1.1655172413793104E-2</v>
      </c>
      <c r="BG394" s="30">
        <f t="shared" si="224"/>
        <v>1.4310344827586207E-2</v>
      </c>
      <c r="BH394" s="30">
        <f t="shared" si="225"/>
        <v>1.6396551724137932E-2</v>
      </c>
      <c r="BI394" s="30">
        <f t="shared" si="226"/>
        <v>1.1624834874504624E-2</v>
      </c>
      <c r="BJ394" s="30">
        <f t="shared" si="227"/>
        <v>1.1889035667107001E-2</v>
      </c>
      <c r="BK394" s="30">
        <f t="shared" si="228"/>
        <v>1.0409511228533685E-2</v>
      </c>
      <c r="BL394" s="30">
        <f t="shared" si="229"/>
        <v>1.2840158520475561E-2</v>
      </c>
      <c r="BM394" s="30">
        <f t="shared" si="230"/>
        <v>1.2311756935270805E-2</v>
      </c>
      <c r="BN394" s="30">
        <f t="shared" si="199"/>
        <v>1.1373844121532365E-2</v>
      </c>
      <c r="BO394" s="30">
        <f t="shared" si="200"/>
        <v>1.2853368560105681E-2</v>
      </c>
      <c r="BP394" s="30">
        <f t="shared" si="201"/>
        <v>1.439894319682959E-2</v>
      </c>
    </row>
    <row r="395" spans="1:68" ht="15" x14ac:dyDescent="0.25">
      <c r="A395" s="19" t="s">
        <v>176</v>
      </c>
      <c r="B395" s="27">
        <v>114</v>
      </c>
      <c r="C395" s="27">
        <v>315</v>
      </c>
      <c r="D395" s="27">
        <v>180</v>
      </c>
      <c r="E395" s="27">
        <v>179</v>
      </c>
      <c r="F395" s="27">
        <v>185</v>
      </c>
      <c r="G395" s="27">
        <v>170</v>
      </c>
      <c r="H395" s="27">
        <v>126</v>
      </c>
      <c r="I395" s="27">
        <v>229</v>
      </c>
      <c r="J395" s="27">
        <v>186</v>
      </c>
      <c r="K395" s="27">
        <v>197</v>
      </c>
      <c r="L395" s="27">
        <v>169</v>
      </c>
      <c r="M395" s="27">
        <v>142</v>
      </c>
      <c r="N395" s="27">
        <v>105</v>
      </c>
      <c r="O395" s="27">
        <v>225</v>
      </c>
      <c r="P395" s="27">
        <v>190</v>
      </c>
      <c r="Q395" s="27">
        <v>216</v>
      </c>
      <c r="R395" s="27">
        <v>200</v>
      </c>
      <c r="S395" s="27">
        <v>173</v>
      </c>
      <c r="T395" s="27">
        <v>202</v>
      </c>
      <c r="U395" s="27">
        <v>221</v>
      </c>
      <c r="V395" s="27">
        <v>165</v>
      </c>
      <c r="W395" s="27">
        <v>295</v>
      </c>
      <c r="X395" s="27">
        <v>174</v>
      </c>
      <c r="Y395" s="27"/>
      <c r="Z395" s="19" t="s">
        <v>176</v>
      </c>
      <c r="AA395" s="27" t="b">
        <f t="shared" si="219"/>
        <v>1</v>
      </c>
      <c r="AB395"/>
      <c r="AC395" s="19" t="s">
        <v>176</v>
      </c>
      <c r="AD395" s="27">
        <v>30600</v>
      </c>
      <c r="AE395" s="27">
        <v>39200</v>
      </c>
      <c r="AF395" s="32">
        <v>78.2</v>
      </c>
      <c r="AG395" s="32">
        <v>8.1</v>
      </c>
      <c r="AH395" s="27">
        <v>29400</v>
      </c>
      <c r="AI395" s="27">
        <v>40100</v>
      </c>
      <c r="AJ395" s="32">
        <v>73.400000000000006</v>
      </c>
      <c r="AK395" s="32">
        <v>8.1999999999999993</v>
      </c>
      <c r="AL395" s="27">
        <v>30700</v>
      </c>
      <c r="AM395" s="27">
        <v>39100</v>
      </c>
      <c r="AN395" s="32">
        <v>78.5</v>
      </c>
      <c r="AO395" s="32">
        <v>7.5</v>
      </c>
      <c r="AP395"/>
      <c r="AQ395"/>
      <c r="AR395"/>
      <c r="AS395"/>
      <c r="AT395" s="30">
        <f t="shared" si="243"/>
        <v>3.8775510204081634E-3</v>
      </c>
      <c r="AU395" s="30">
        <f t="shared" si="244"/>
        <v>1.0714285714285714E-2</v>
      </c>
      <c r="AV395" s="30">
        <f t="shared" si="245"/>
        <v>6.1224489795918364E-3</v>
      </c>
      <c r="AW395" s="30">
        <f t="shared" si="237"/>
        <v>5.830618892508143E-3</v>
      </c>
      <c r="AX395" s="30">
        <f t="shared" si="238"/>
        <v>6.0260586319218238E-3</v>
      </c>
      <c r="AY395" s="30">
        <f t="shared" si="239"/>
        <v>5.5374592833876222E-3</v>
      </c>
      <c r="AZ395" s="30">
        <f t="shared" si="240"/>
        <v>4.1042345276872966E-3</v>
      </c>
      <c r="BA395" s="30">
        <f t="shared" si="241"/>
        <v>7.4592833876221502E-3</v>
      </c>
      <c r="BB395" s="30">
        <f t="shared" si="242"/>
        <v>6.0586319218241041E-3</v>
      </c>
      <c r="BC395" s="30">
        <f t="shared" si="220"/>
        <v>6.4169381107491855E-3</v>
      </c>
      <c r="BD395" s="30">
        <f t="shared" si="221"/>
        <v>5.5048859934853419E-3</v>
      </c>
      <c r="BE395" s="30">
        <f t="shared" si="222"/>
        <v>4.6254071661237786E-3</v>
      </c>
      <c r="BF395" s="30">
        <f t="shared" si="223"/>
        <v>3.4201954397394137E-3</v>
      </c>
      <c r="BG395" s="30">
        <f t="shared" si="224"/>
        <v>7.3289902280130291E-3</v>
      </c>
      <c r="BH395" s="30">
        <f t="shared" si="225"/>
        <v>6.1889250814332244E-3</v>
      </c>
      <c r="BI395" s="30">
        <f t="shared" si="226"/>
        <v>5.5242966751918162E-3</v>
      </c>
      <c r="BJ395" s="30">
        <f t="shared" si="227"/>
        <v>5.1150895140664966E-3</v>
      </c>
      <c r="BK395" s="30">
        <f t="shared" si="228"/>
        <v>4.4245524296675194E-3</v>
      </c>
      <c r="BL395" s="30">
        <f t="shared" si="229"/>
        <v>5.1662404092071611E-3</v>
      </c>
      <c r="BM395" s="30">
        <f t="shared" si="230"/>
        <v>5.6521739130434784E-3</v>
      </c>
      <c r="BN395" s="30">
        <f t="shared" si="199"/>
        <v>4.2199488491048596E-3</v>
      </c>
      <c r="BO395" s="30">
        <f t="shared" si="200"/>
        <v>7.5447570332480823E-3</v>
      </c>
      <c r="BP395" s="30">
        <f t="shared" si="201"/>
        <v>4.4501278772378517E-3</v>
      </c>
    </row>
    <row r="396" spans="1:68" ht="15" x14ac:dyDescent="0.25">
      <c r="A396" s="19" t="s">
        <v>187</v>
      </c>
      <c r="B396" s="27">
        <v>84</v>
      </c>
      <c r="C396" s="27">
        <v>183</v>
      </c>
      <c r="D396" s="27">
        <v>202</v>
      </c>
      <c r="E396" s="27">
        <v>162</v>
      </c>
      <c r="F396" s="27">
        <v>81</v>
      </c>
      <c r="G396" s="27">
        <v>151</v>
      </c>
      <c r="H396" s="27">
        <v>146</v>
      </c>
      <c r="I396" s="27">
        <v>235</v>
      </c>
      <c r="J396" s="27">
        <v>146</v>
      </c>
      <c r="K396" s="27">
        <v>129</v>
      </c>
      <c r="L396" s="27">
        <v>146</v>
      </c>
      <c r="M396" s="27">
        <v>145</v>
      </c>
      <c r="N396" s="27">
        <v>114</v>
      </c>
      <c r="O396" s="27">
        <v>152</v>
      </c>
      <c r="P396" s="27">
        <v>141</v>
      </c>
      <c r="Q396" s="27">
        <v>411</v>
      </c>
      <c r="R396" s="27">
        <v>180</v>
      </c>
      <c r="S396" s="27">
        <v>186</v>
      </c>
      <c r="T396" s="27">
        <v>174</v>
      </c>
      <c r="U396" s="27">
        <v>204</v>
      </c>
      <c r="V396" s="27">
        <v>154</v>
      </c>
      <c r="W396" s="27">
        <v>295</v>
      </c>
      <c r="X396" s="27">
        <v>204</v>
      </c>
      <c r="Y396" s="27"/>
      <c r="Z396" s="19" t="s">
        <v>187</v>
      </c>
      <c r="AA396" s="27" t="b">
        <f t="shared" si="219"/>
        <v>1</v>
      </c>
      <c r="AB396"/>
      <c r="AC396" s="19" t="s">
        <v>187</v>
      </c>
      <c r="AD396" s="27">
        <v>23000</v>
      </c>
      <c r="AE396" s="27">
        <v>31800</v>
      </c>
      <c r="AF396" s="32">
        <v>72.5</v>
      </c>
      <c r="AG396" s="32">
        <v>8.3000000000000007</v>
      </c>
      <c r="AH396" s="27">
        <v>22000</v>
      </c>
      <c r="AI396" s="27">
        <v>31700</v>
      </c>
      <c r="AJ396" s="32">
        <v>69.400000000000006</v>
      </c>
      <c r="AK396" s="32">
        <v>9.1</v>
      </c>
      <c r="AL396" s="27">
        <v>23900</v>
      </c>
      <c r="AM396" s="27">
        <v>30800</v>
      </c>
      <c r="AN396" s="32">
        <v>77.400000000000006</v>
      </c>
      <c r="AO396" s="32">
        <v>8.3000000000000007</v>
      </c>
      <c r="AP396"/>
      <c r="AQ396"/>
      <c r="AR396"/>
      <c r="AS396"/>
      <c r="AT396" s="30">
        <f t="shared" si="243"/>
        <v>3.8181818181818182E-3</v>
      </c>
      <c r="AU396" s="30">
        <f t="shared" si="244"/>
        <v>8.3181818181818183E-3</v>
      </c>
      <c r="AV396" s="30">
        <f t="shared" si="245"/>
        <v>9.1818181818181816E-3</v>
      </c>
      <c r="AW396" s="30">
        <f t="shared" si="237"/>
        <v>6.7782426778242675E-3</v>
      </c>
      <c r="AX396" s="30">
        <f t="shared" si="238"/>
        <v>3.3891213389121337E-3</v>
      </c>
      <c r="AY396" s="30">
        <f t="shared" si="239"/>
        <v>6.3179916317991636E-3</v>
      </c>
      <c r="AZ396" s="30">
        <f t="shared" si="240"/>
        <v>6.1087866108786608E-3</v>
      </c>
      <c r="BA396" s="30">
        <f t="shared" si="241"/>
        <v>9.8326359832635983E-3</v>
      </c>
      <c r="BB396" s="30">
        <f t="shared" si="242"/>
        <v>6.1087866108786608E-3</v>
      </c>
      <c r="BC396" s="30">
        <f t="shared" si="220"/>
        <v>5.397489539748954E-3</v>
      </c>
      <c r="BD396" s="30">
        <f t="shared" si="221"/>
        <v>6.1087866108786608E-3</v>
      </c>
      <c r="BE396" s="30">
        <f t="shared" si="222"/>
        <v>6.0669456066945607E-3</v>
      </c>
      <c r="BF396" s="30">
        <f t="shared" si="223"/>
        <v>4.7698744769874473E-3</v>
      </c>
      <c r="BG396" s="30">
        <f t="shared" si="224"/>
        <v>6.3598326359832636E-3</v>
      </c>
      <c r="BH396" s="30">
        <f t="shared" si="225"/>
        <v>5.8995815899581588E-3</v>
      </c>
      <c r="BI396" s="30">
        <f t="shared" si="226"/>
        <v>1.3344155844155844E-2</v>
      </c>
      <c r="BJ396" s="30">
        <f t="shared" si="227"/>
        <v>5.8441558441558444E-3</v>
      </c>
      <c r="BK396" s="30">
        <f t="shared" si="228"/>
        <v>6.0389610389610391E-3</v>
      </c>
      <c r="BL396" s="30">
        <f t="shared" si="229"/>
        <v>5.6493506493506497E-3</v>
      </c>
      <c r="BM396" s="30">
        <f t="shared" si="230"/>
        <v>6.6233766233766232E-3</v>
      </c>
      <c r="BN396" s="30">
        <f t="shared" si="199"/>
        <v>5.0000000000000001E-3</v>
      </c>
      <c r="BO396" s="30">
        <f t="shared" si="200"/>
        <v>9.5779220779220776E-3</v>
      </c>
      <c r="BP396" s="30">
        <f t="shared" si="201"/>
        <v>6.6233766233766232E-3</v>
      </c>
    </row>
    <row r="397" spans="1:68" ht="15" x14ac:dyDescent="0.25">
      <c r="A397" s="19" t="s">
        <v>37</v>
      </c>
      <c r="B397" s="27">
        <v>113</v>
      </c>
      <c r="C397" s="27">
        <v>217</v>
      </c>
      <c r="D397" s="27">
        <v>250</v>
      </c>
      <c r="E397" s="27">
        <v>241</v>
      </c>
      <c r="F397" s="27">
        <v>203</v>
      </c>
      <c r="G397" s="27">
        <v>382</v>
      </c>
      <c r="H397" s="27">
        <v>254</v>
      </c>
      <c r="I397" s="27">
        <v>212</v>
      </c>
      <c r="J397" s="27">
        <v>158</v>
      </c>
      <c r="K397" s="27">
        <v>222</v>
      </c>
      <c r="L397" s="27">
        <v>286</v>
      </c>
      <c r="M397" s="27">
        <v>227</v>
      </c>
      <c r="N397" s="27">
        <v>141</v>
      </c>
      <c r="O397" s="27">
        <v>257</v>
      </c>
      <c r="P397" s="27">
        <v>276</v>
      </c>
      <c r="Q397" s="27">
        <v>280</v>
      </c>
      <c r="R397" s="27">
        <v>262</v>
      </c>
      <c r="S397" s="27">
        <v>187</v>
      </c>
      <c r="T397" s="27">
        <v>1352</v>
      </c>
      <c r="U397" s="27">
        <v>297</v>
      </c>
      <c r="V397" s="27">
        <v>213</v>
      </c>
      <c r="W397" s="27">
        <v>301</v>
      </c>
      <c r="X397" s="27">
        <v>302</v>
      </c>
      <c r="Y397" s="27"/>
      <c r="Z397" s="19" t="s">
        <v>37</v>
      </c>
      <c r="AA397" s="27" t="b">
        <f t="shared" si="219"/>
        <v>1</v>
      </c>
      <c r="AB397"/>
      <c r="AC397" s="19" t="s">
        <v>37</v>
      </c>
      <c r="AD397" s="27">
        <v>19400</v>
      </c>
      <c r="AE397" s="27">
        <v>25400</v>
      </c>
      <c r="AF397" s="32">
        <v>76.3</v>
      </c>
      <c r="AG397" s="32">
        <v>7.6</v>
      </c>
      <c r="AH397" s="27">
        <v>19300</v>
      </c>
      <c r="AI397" s="27">
        <v>25100</v>
      </c>
      <c r="AJ397" s="32">
        <v>77</v>
      </c>
      <c r="AK397" s="32">
        <v>8.1</v>
      </c>
      <c r="AL397" s="27">
        <v>19200</v>
      </c>
      <c r="AM397" s="27">
        <v>25700</v>
      </c>
      <c r="AN397" s="32">
        <v>74.8</v>
      </c>
      <c r="AO397" s="32">
        <v>8</v>
      </c>
      <c r="AP397"/>
      <c r="AQ397"/>
      <c r="AR397"/>
      <c r="AS397"/>
      <c r="AT397" s="30">
        <f t="shared" si="243"/>
        <v>5.8549222797927465E-3</v>
      </c>
      <c r="AU397" s="30">
        <f t="shared" si="244"/>
        <v>1.1243523316062176E-2</v>
      </c>
      <c r="AV397" s="30">
        <f t="shared" si="245"/>
        <v>1.2953367875647668E-2</v>
      </c>
      <c r="AW397" s="30">
        <f t="shared" si="237"/>
        <v>1.2552083333333333E-2</v>
      </c>
      <c r="AX397" s="30">
        <f t="shared" si="238"/>
        <v>1.0572916666666666E-2</v>
      </c>
      <c r="AY397" s="30">
        <f t="shared" si="239"/>
        <v>1.9895833333333335E-2</v>
      </c>
      <c r="AZ397" s="30">
        <f t="shared" si="240"/>
        <v>1.3229166666666667E-2</v>
      </c>
      <c r="BA397" s="30">
        <f t="shared" si="241"/>
        <v>1.1041666666666667E-2</v>
      </c>
      <c r="BB397" s="30">
        <f t="shared" si="242"/>
        <v>8.2291666666666659E-3</v>
      </c>
      <c r="BC397" s="30">
        <f t="shared" si="220"/>
        <v>1.15625E-2</v>
      </c>
      <c r="BD397" s="30">
        <f t="shared" si="221"/>
        <v>1.4895833333333334E-2</v>
      </c>
      <c r="BE397" s="30">
        <f t="shared" si="222"/>
        <v>1.1822916666666667E-2</v>
      </c>
      <c r="BF397" s="30">
        <f t="shared" si="223"/>
        <v>7.3437499999999996E-3</v>
      </c>
      <c r="BG397" s="30">
        <f t="shared" si="224"/>
        <v>1.3385416666666667E-2</v>
      </c>
      <c r="BH397" s="30">
        <f t="shared" si="225"/>
        <v>1.4375000000000001E-2</v>
      </c>
      <c r="BI397" s="30">
        <f t="shared" si="226"/>
        <v>1.0894941634241245E-2</v>
      </c>
      <c r="BJ397" s="30">
        <f t="shared" si="227"/>
        <v>1.0194552529182879E-2</v>
      </c>
      <c r="BK397" s="30">
        <f t="shared" si="228"/>
        <v>7.2762645914396891E-3</v>
      </c>
      <c r="BL397" s="30">
        <f t="shared" si="229"/>
        <v>5.2607003891050587E-2</v>
      </c>
      <c r="BM397" s="30">
        <f t="shared" si="230"/>
        <v>1.1556420233463035E-2</v>
      </c>
      <c r="BN397" s="30">
        <f t="shared" ref="BN397:BN413" si="246">V397/$AM397</f>
        <v>8.2879377431906622E-3</v>
      </c>
      <c r="BO397" s="30">
        <f t="shared" ref="BO397:BO413" si="247">W397/$AM397</f>
        <v>1.1712062256809338E-2</v>
      </c>
      <c r="BP397" s="30">
        <f t="shared" ref="BP397:BP413" si="248">X397/$AM397</f>
        <v>1.1750972762645914E-2</v>
      </c>
    </row>
    <row r="398" spans="1:68" ht="15" x14ac:dyDescent="0.25">
      <c r="A398" s="19" t="s">
        <v>51</v>
      </c>
      <c r="B398" s="27">
        <v>179</v>
      </c>
      <c r="C398" s="27">
        <v>354</v>
      </c>
      <c r="D398" s="27">
        <v>375</v>
      </c>
      <c r="E398" s="27">
        <v>281</v>
      </c>
      <c r="F398" s="27">
        <v>235</v>
      </c>
      <c r="G398" s="27">
        <v>356</v>
      </c>
      <c r="H398" s="27">
        <v>361</v>
      </c>
      <c r="I398" s="27">
        <v>272</v>
      </c>
      <c r="J398" s="27">
        <v>341</v>
      </c>
      <c r="K398" s="27">
        <v>406</v>
      </c>
      <c r="L398" s="27">
        <v>311</v>
      </c>
      <c r="M398" s="27">
        <v>335</v>
      </c>
      <c r="N398" s="27">
        <v>283</v>
      </c>
      <c r="O398" s="27">
        <v>379</v>
      </c>
      <c r="P398" s="27">
        <v>416</v>
      </c>
      <c r="Q398" s="27">
        <v>397</v>
      </c>
      <c r="R398" s="27">
        <v>470</v>
      </c>
      <c r="S398" s="27">
        <v>341</v>
      </c>
      <c r="T398" s="27">
        <v>346</v>
      </c>
      <c r="U398" s="27">
        <v>455</v>
      </c>
      <c r="V398" s="27">
        <v>375</v>
      </c>
      <c r="W398" s="27">
        <v>308</v>
      </c>
      <c r="X398" s="27">
        <v>424</v>
      </c>
      <c r="Y398" s="27"/>
      <c r="Z398" s="19" t="s">
        <v>51</v>
      </c>
      <c r="AA398" s="27" t="b">
        <f t="shared" si="219"/>
        <v>1</v>
      </c>
      <c r="AB398"/>
      <c r="AC398" s="19" t="s">
        <v>51</v>
      </c>
      <c r="AD398" s="27">
        <v>37900</v>
      </c>
      <c r="AE398" s="27">
        <v>50000</v>
      </c>
      <c r="AF398" s="32">
        <v>75.8</v>
      </c>
      <c r="AG398" s="32">
        <v>5.7</v>
      </c>
      <c r="AH398" s="27">
        <v>38600</v>
      </c>
      <c r="AI398" s="27">
        <v>49600</v>
      </c>
      <c r="AJ398" s="32">
        <v>77.7</v>
      </c>
      <c r="AK398" s="32">
        <v>5.4</v>
      </c>
      <c r="AL398" s="27">
        <v>41600</v>
      </c>
      <c r="AM398" s="27">
        <v>49400</v>
      </c>
      <c r="AN398" s="32">
        <v>84.2</v>
      </c>
      <c r="AO398" s="32">
        <v>4.5999999999999996</v>
      </c>
      <c r="AP398"/>
      <c r="AQ398"/>
      <c r="AR398"/>
      <c r="AS398"/>
      <c r="AT398" s="30">
        <f t="shared" si="243"/>
        <v>4.6373056994818652E-3</v>
      </c>
      <c r="AU398" s="30">
        <f t="shared" si="244"/>
        <v>9.1709844559585488E-3</v>
      </c>
      <c r="AV398" s="30">
        <f t="shared" si="245"/>
        <v>9.7150259067357511E-3</v>
      </c>
      <c r="AW398" s="30">
        <f t="shared" si="237"/>
        <v>6.7548076923076919E-3</v>
      </c>
      <c r="AX398" s="30">
        <f t="shared" si="238"/>
        <v>5.6490384615384614E-3</v>
      </c>
      <c r="AY398" s="30">
        <f t="shared" si="239"/>
        <v>8.5576923076923078E-3</v>
      </c>
      <c r="AZ398" s="30">
        <f t="shared" si="240"/>
        <v>8.6778846153846151E-3</v>
      </c>
      <c r="BA398" s="30">
        <f t="shared" si="241"/>
        <v>6.5384615384615381E-3</v>
      </c>
      <c r="BB398" s="30">
        <f t="shared" si="242"/>
        <v>8.1971153846153843E-3</v>
      </c>
      <c r="BC398" s="30">
        <f t="shared" si="220"/>
        <v>9.7596153846153839E-3</v>
      </c>
      <c r="BD398" s="30">
        <f t="shared" si="221"/>
        <v>7.4759615384615381E-3</v>
      </c>
      <c r="BE398" s="30">
        <f t="shared" si="222"/>
        <v>8.0528846153846145E-3</v>
      </c>
      <c r="BF398" s="30">
        <f t="shared" si="223"/>
        <v>6.8028846153846152E-3</v>
      </c>
      <c r="BG398" s="30">
        <f t="shared" si="224"/>
        <v>9.1105769230769226E-3</v>
      </c>
      <c r="BH398" s="30">
        <f t="shared" si="225"/>
        <v>0.01</v>
      </c>
      <c r="BI398" s="30">
        <f t="shared" si="226"/>
        <v>8.0364372469635629E-3</v>
      </c>
      <c r="BJ398" s="30">
        <f t="shared" si="227"/>
        <v>9.5141700404858306E-3</v>
      </c>
      <c r="BK398" s="30">
        <f t="shared" si="228"/>
        <v>6.9028340080971662E-3</v>
      </c>
      <c r="BL398" s="30">
        <f t="shared" si="229"/>
        <v>7.0040485829959516E-3</v>
      </c>
      <c r="BM398" s="30">
        <f t="shared" si="230"/>
        <v>9.2105263157894728E-3</v>
      </c>
      <c r="BN398" s="30">
        <f t="shared" si="246"/>
        <v>7.5910931174089065E-3</v>
      </c>
      <c r="BO398" s="30">
        <f t="shared" si="247"/>
        <v>6.2348178137651821E-3</v>
      </c>
      <c r="BP398" s="30">
        <f t="shared" si="248"/>
        <v>8.5829959514170037E-3</v>
      </c>
    </row>
    <row r="399" spans="1:68" ht="15" x14ac:dyDescent="0.25">
      <c r="A399" s="19" t="s">
        <v>110</v>
      </c>
      <c r="B399" s="27">
        <v>119</v>
      </c>
      <c r="C399" s="27">
        <v>249</v>
      </c>
      <c r="D399" s="27">
        <v>290</v>
      </c>
      <c r="E399" s="27">
        <v>271</v>
      </c>
      <c r="F399" s="27">
        <v>277</v>
      </c>
      <c r="G399" s="27">
        <v>275</v>
      </c>
      <c r="H399" s="27">
        <v>359</v>
      </c>
      <c r="I399" s="27">
        <v>456</v>
      </c>
      <c r="J399" s="27">
        <v>308</v>
      </c>
      <c r="K399" s="27">
        <v>413</v>
      </c>
      <c r="L399" s="27">
        <v>270</v>
      </c>
      <c r="M399" s="27">
        <v>278</v>
      </c>
      <c r="N399" s="27">
        <v>275</v>
      </c>
      <c r="O399" s="27">
        <v>223</v>
      </c>
      <c r="P399" s="27">
        <v>341</v>
      </c>
      <c r="Q399" s="27">
        <v>298</v>
      </c>
      <c r="R399" s="27">
        <v>261</v>
      </c>
      <c r="S399" s="27">
        <v>313</v>
      </c>
      <c r="T399" s="27">
        <v>422</v>
      </c>
      <c r="U399" s="27">
        <v>471</v>
      </c>
      <c r="V399" s="27">
        <v>359</v>
      </c>
      <c r="W399" s="27">
        <v>315</v>
      </c>
      <c r="X399" s="27">
        <v>519</v>
      </c>
      <c r="Y399" s="27"/>
      <c r="Z399" s="19" t="s">
        <v>110</v>
      </c>
      <c r="AA399" s="27" t="b">
        <f t="shared" si="219"/>
        <v>1</v>
      </c>
      <c r="AB399"/>
      <c r="AC399" s="19" t="s">
        <v>110</v>
      </c>
      <c r="AD399" s="27">
        <v>27400</v>
      </c>
      <c r="AE399" s="27">
        <v>35900</v>
      </c>
      <c r="AF399" s="32">
        <v>76.3</v>
      </c>
      <c r="AG399" s="32">
        <v>6.1</v>
      </c>
      <c r="AH399" s="27">
        <v>28700</v>
      </c>
      <c r="AI399" s="27">
        <v>36300</v>
      </c>
      <c r="AJ399" s="32">
        <v>79.099999999999994</v>
      </c>
      <c r="AK399" s="32">
        <v>6.2</v>
      </c>
      <c r="AL399" s="27">
        <v>28600</v>
      </c>
      <c r="AM399" s="27">
        <v>34900</v>
      </c>
      <c r="AN399" s="32">
        <v>82</v>
      </c>
      <c r="AO399" s="32">
        <v>5.6</v>
      </c>
      <c r="AP399"/>
      <c r="AQ399"/>
      <c r="AR399"/>
      <c r="AS399"/>
      <c r="AT399" s="30">
        <f t="shared" si="243"/>
        <v>4.1463414634146344E-3</v>
      </c>
      <c r="AU399" s="30">
        <f t="shared" si="244"/>
        <v>8.6759581881533099E-3</v>
      </c>
      <c r="AV399" s="30">
        <f t="shared" si="245"/>
        <v>1.0104529616724738E-2</v>
      </c>
      <c r="AW399" s="30">
        <f t="shared" si="237"/>
        <v>9.4755244755244748E-3</v>
      </c>
      <c r="AX399" s="30">
        <f t="shared" si="238"/>
        <v>9.6853146853146856E-3</v>
      </c>
      <c r="AY399" s="30">
        <f t="shared" si="239"/>
        <v>9.6153846153846159E-3</v>
      </c>
      <c r="AZ399" s="30">
        <f t="shared" si="240"/>
        <v>1.2552447552447553E-2</v>
      </c>
      <c r="BA399" s="30">
        <f t="shared" si="241"/>
        <v>1.5944055944055943E-2</v>
      </c>
      <c r="BB399" s="30">
        <f t="shared" si="242"/>
        <v>1.0769230769230769E-2</v>
      </c>
      <c r="BC399" s="30">
        <f t="shared" si="220"/>
        <v>1.444055944055944E-2</v>
      </c>
      <c r="BD399" s="30">
        <f t="shared" si="221"/>
        <v>9.4405594405594408E-3</v>
      </c>
      <c r="BE399" s="30">
        <f t="shared" si="222"/>
        <v>9.7202797202797196E-3</v>
      </c>
      <c r="BF399" s="30">
        <f t="shared" si="223"/>
        <v>9.6153846153846159E-3</v>
      </c>
      <c r="BG399" s="30">
        <f t="shared" si="224"/>
        <v>7.7972027972027973E-3</v>
      </c>
      <c r="BH399" s="30">
        <f t="shared" si="225"/>
        <v>1.1923076923076923E-2</v>
      </c>
      <c r="BI399" s="30">
        <f t="shared" si="226"/>
        <v>8.5386819484240695E-3</v>
      </c>
      <c r="BJ399" s="30">
        <f t="shared" si="227"/>
        <v>7.4785100286532949E-3</v>
      </c>
      <c r="BK399" s="30">
        <f t="shared" si="228"/>
        <v>8.9684813753581668E-3</v>
      </c>
      <c r="BL399" s="30">
        <f t="shared" si="229"/>
        <v>1.2091690544412607E-2</v>
      </c>
      <c r="BM399" s="30">
        <f t="shared" si="230"/>
        <v>1.3495702005730659E-2</v>
      </c>
      <c r="BN399" s="30">
        <f t="shared" si="246"/>
        <v>1.0286532951289399E-2</v>
      </c>
      <c r="BO399" s="30">
        <f t="shared" si="247"/>
        <v>9.0257879656160458E-3</v>
      </c>
      <c r="BP399" s="30">
        <f t="shared" si="248"/>
        <v>1.487106017191977E-2</v>
      </c>
    </row>
    <row r="400" spans="1:68" ht="15" x14ac:dyDescent="0.25">
      <c r="A400" s="19" t="s">
        <v>124</v>
      </c>
      <c r="B400" s="27">
        <v>88</v>
      </c>
      <c r="C400" s="27">
        <v>168</v>
      </c>
      <c r="D400" s="27">
        <v>177</v>
      </c>
      <c r="E400" s="27">
        <v>180</v>
      </c>
      <c r="F400" s="27">
        <v>115</v>
      </c>
      <c r="G400" s="27">
        <v>155</v>
      </c>
      <c r="H400" s="27">
        <v>127</v>
      </c>
      <c r="I400" s="27">
        <v>179</v>
      </c>
      <c r="J400" s="27">
        <v>153</v>
      </c>
      <c r="K400" s="27">
        <v>179</v>
      </c>
      <c r="L400" s="27">
        <v>150</v>
      </c>
      <c r="M400" s="27">
        <v>115</v>
      </c>
      <c r="N400" s="27">
        <v>147</v>
      </c>
      <c r="O400" s="27">
        <v>202</v>
      </c>
      <c r="P400" s="27">
        <v>152</v>
      </c>
      <c r="Q400" s="27">
        <v>232</v>
      </c>
      <c r="R400" s="27">
        <v>210</v>
      </c>
      <c r="S400" s="27">
        <v>226</v>
      </c>
      <c r="T400" s="27">
        <v>234</v>
      </c>
      <c r="U400" s="27">
        <v>282</v>
      </c>
      <c r="V400" s="27">
        <v>231</v>
      </c>
      <c r="W400" s="27">
        <v>252</v>
      </c>
      <c r="X400" s="27">
        <v>259</v>
      </c>
      <c r="Y400" s="27"/>
      <c r="Z400" s="19" t="s">
        <v>124</v>
      </c>
      <c r="AA400" s="27" t="b">
        <f t="shared" si="219"/>
        <v>1</v>
      </c>
      <c r="AB400"/>
      <c r="AC400" s="19" t="s">
        <v>124</v>
      </c>
      <c r="AD400" s="27">
        <v>22100</v>
      </c>
      <c r="AE400" s="27">
        <v>26400</v>
      </c>
      <c r="AF400" s="32">
        <v>83.7</v>
      </c>
      <c r="AG400" s="32">
        <v>6.5</v>
      </c>
      <c r="AH400" s="27">
        <v>20600</v>
      </c>
      <c r="AI400" s="27">
        <v>27000</v>
      </c>
      <c r="AJ400" s="32">
        <v>76.400000000000006</v>
      </c>
      <c r="AK400" s="32">
        <v>7.3</v>
      </c>
      <c r="AL400" s="27">
        <v>21400</v>
      </c>
      <c r="AM400" s="27">
        <v>26800</v>
      </c>
      <c r="AN400" s="32">
        <v>79.900000000000006</v>
      </c>
      <c r="AO400" s="32">
        <v>7.5</v>
      </c>
      <c r="AP400"/>
      <c r="AQ400"/>
      <c r="AR400"/>
      <c r="AS400"/>
      <c r="AT400" s="30">
        <f t="shared" si="243"/>
        <v>4.2718446601941748E-3</v>
      </c>
      <c r="AU400" s="30">
        <f t="shared" si="244"/>
        <v>8.1553398058252426E-3</v>
      </c>
      <c r="AV400" s="30">
        <f t="shared" si="245"/>
        <v>8.5922330097087385E-3</v>
      </c>
      <c r="AW400" s="30">
        <f t="shared" si="237"/>
        <v>8.4112149532710283E-3</v>
      </c>
      <c r="AX400" s="30">
        <f t="shared" si="238"/>
        <v>5.3738317757009348E-3</v>
      </c>
      <c r="AY400" s="30">
        <f t="shared" si="239"/>
        <v>7.2429906542056076E-3</v>
      </c>
      <c r="AZ400" s="30">
        <f t="shared" si="240"/>
        <v>5.9345794392523365E-3</v>
      </c>
      <c r="BA400" s="30">
        <f t="shared" si="241"/>
        <v>8.3644859813084109E-3</v>
      </c>
      <c r="BB400" s="30">
        <f t="shared" si="242"/>
        <v>7.1495327102803737E-3</v>
      </c>
      <c r="BC400" s="30">
        <f t="shared" si="220"/>
        <v>8.3644859813084109E-3</v>
      </c>
      <c r="BD400" s="30">
        <f t="shared" si="221"/>
        <v>7.0093457943925233E-3</v>
      </c>
      <c r="BE400" s="30">
        <f t="shared" si="222"/>
        <v>5.3738317757009348E-3</v>
      </c>
      <c r="BF400" s="30">
        <f t="shared" si="223"/>
        <v>6.8691588785046729E-3</v>
      </c>
      <c r="BG400" s="30">
        <f t="shared" si="224"/>
        <v>9.4392523364485986E-3</v>
      </c>
      <c r="BH400" s="30">
        <f t="shared" si="225"/>
        <v>7.1028037383177572E-3</v>
      </c>
      <c r="BI400" s="30">
        <f t="shared" si="226"/>
        <v>8.6567164179104476E-3</v>
      </c>
      <c r="BJ400" s="30">
        <f t="shared" si="227"/>
        <v>7.8358208955223874E-3</v>
      </c>
      <c r="BK400" s="30">
        <f t="shared" si="228"/>
        <v>8.4328358208955231E-3</v>
      </c>
      <c r="BL400" s="30">
        <f t="shared" si="229"/>
        <v>8.7313432835820892E-3</v>
      </c>
      <c r="BM400" s="30">
        <f t="shared" si="230"/>
        <v>1.0522388059701493E-2</v>
      </c>
      <c r="BN400" s="30">
        <f t="shared" si="246"/>
        <v>8.619402985074626E-3</v>
      </c>
      <c r="BO400" s="30">
        <f t="shared" si="247"/>
        <v>9.4029850746268663E-3</v>
      </c>
      <c r="BP400" s="30">
        <f t="shared" si="248"/>
        <v>9.6641791044776125E-3</v>
      </c>
    </row>
    <row r="401" spans="1:68" ht="15" x14ac:dyDescent="0.25">
      <c r="A401" s="19" t="s">
        <v>188</v>
      </c>
      <c r="B401" s="27">
        <v>221</v>
      </c>
      <c r="C401" s="27">
        <v>613</v>
      </c>
      <c r="D401" s="27">
        <v>642</v>
      </c>
      <c r="E401" s="27">
        <v>529</v>
      </c>
      <c r="F401" s="27">
        <v>724</v>
      </c>
      <c r="G401" s="27">
        <v>437</v>
      </c>
      <c r="H401" s="27">
        <v>671</v>
      </c>
      <c r="I401" s="27">
        <v>473</v>
      </c>
      <c r="J401" s="27">
        <v>893</v>
      </c>
      <c r="K401" s="27">
        <v>689</v>
      </c>
      <c r="L401" s="27">
        <v>679</v>
      </c>
      <c r="M401" s="27">
        <v>327</v>
      </c>
      <c r="N401" s="27">
        <v>539</v>
      </c>
      <c r="O401" s="27">
        <v>623</v>
      </c>
      <c r="P401" s="27">
        <v>454</v>
      </c>
      <c r="Q401" s="27">
        <v>736</v>
      </c>
      <c r="R401" s="27">
        <v>672</v>
      </c>
      <c r="S401" s="27">
        <v>597</v>
      </c>
      <c r="T401" s="27">
        <v>496</v>
      </c>
      <c r="U401" s="27">
        <v>783</v>
      </c>
      <c r="V401" s="27">
        <v>726</v>
      </c>
      <c r="W401" s="27">
        <v>857</v>
      </c>
      <c r="X401" s="27">
        <v>663</v>
      </c>
      <c r="Y401" s="27"/>
      <c r="Z401" s="19" t="s">
        <v>188</v>
      </c>
      <c r="AA401" s="27" t="b">
        <f t="shared" si="219"/>
        <v>1</v>
      </c>
      <c r="AB401"/>
      <c r="AC401" s="19" t="s">
        <v>188</v>
      </c>
      <c r="AD401" s="27">
        <v>41300</v>
      </c>
      <c r="AE401" s="27">
        <v>53800</v>
      </c>
      <c r="AF401" s="32">
        <v>76.8</v>
      </c>
      <c r="AG401" s="32">
        <v>4.9000000000000004</v>
      </c>
      <c r="AH401" s="27">
        <v>41000</v>
      </c>
      <c r="AI401" s="27">
        <v>53500</v>
      </c>
      <c r="AJ401" s="32">
        <v>76.599999999999994</v>
      </c>
      <c r="AK401" s="32">
        <v>5</v>
      </c>
      <c r="AL401" s="27">
        <v>42300</v>
      </c>
      <c r="AM401" s="27">
        <v>53700</v>
      </c>
      <c r="AN401" s="32">
        <v>78.7</v>
      </c>
      <c r="AO401" s="32">
        <v>5</v>
      </c>
      <c r="AP401"/>
      <c r="AQ401"/>
      <c r="AR401"/>
      <c r="AS401"/>
      <c r="AT401" s="30">
        <f t="shared" si="243"/>
        <v>5.390243902439024E-3</v>
      </c>
      <c r="AU401" s="30">
        <f t="shared" si="244"/>
        <v>1.4951219512195121E-2</v>
      </c>
      <c r="AV401" s="30">
        <f t="shared" si="245"/>
        <v>1.5658536585365854E-2</v>
      </c>
      <c r="AW401" s="30">
        <f t="shared" si="237"/>
        <v>1.2505910165484633E-2</v>
      </c>
      <c r="AX401" s="30">
        <f t="shared" si="238"/>
        <v>1.7115839243498819E-2</v>
      </c>
      <c r="AY401" s="30">
        <f t="shared" si="239"/>
        <v>1.033096926713948E-2</v>
      </c>
      <c r="AZ401" s="30">
        <f t="shared" si="240"/>
        <v>1.5862884160756503E-2</v>
      </c>
      <c r="BA401" s="30">
        <f t="shared" si="241"/>
        <v>1.1182033096926714E-2</v>
      </c>
      <c r="BB401" s="30">
        <f t="shared" si="242"/>
        <v>2.1111111111111112E-2</v>
      </c>
      <c r="BC401" s="30">
        <f t="shared" si="220"/>
        <v>1.6288416075650118E-2</v>
      </c>
      <c r="BD401" s="30">
        <f t="shared" si="221"/>
        <v>1.6052009456264775E-2</v>
      </c>
      <c r="BE401" s="30">
        <f t="shared" si="222"/>
        <v>7.7304964539007094E-3</v>
      </c>
      <c r="BF401" s="30">
        <f t="shared" si="223"/>
        <v>1.2742316784869976E-2</v>
      </c>
      <c r="BG401" s="30">
        <f t="shared" si="224"/>
        <v>1.4728132387706856E-2</v>
      </c>
      <c r="BH401" s="30">
        <f t="shared" si="225"/>
        <v>1.0732860520094563E-2</v>
      </c>
      <c r="BI401" s="30">
        <f t="shared" si="226"/>
        <v>1.3705772811918064E-2</v>
      </c>
      <c r="BJ401" s="30">
        <f t="shared" si="227"/>
        <v>1.2513966480446927E-2</v>
      </c>
      <c r="BK401" s="30">
        <f t="shared" si="228"/>
        <v>1.1117318435754191E-2</v>
      </c>
      <c r="BL401" s="30">
        <f t="shared" si="229"/>
        <v>9.2364990689013035E-3</v>
      </c>
      <c r="BM401" s="30">
        <f t="shared" si="230"/>
        <v>1.4581005586592179E-2</v>
      </c>
      <c r="BN401" s="30">
        <f t="shared" si="246"/>
        <v>1.3519553072625699E-2</v>
      </c>
      <c r="BO401" s="30">
        <f t="shared" si="247"/>
        <v>1.5959031657355679E-2</v>
      </c>
      <c r="BP401" s="30">
        <f t="shared" si="248"/>
        <v>1.2346368715083799E-2</v>
      </c>
    </row>
    <row r="402" spans="1:68" ht="15" x14ac:dyDescent="0.25">
      <c r="A402" s="19" t="s">
        <v>193</v>
      </c>
      <c r="B402" s="27">
        <v>256</v>
      </c>
      <c r="C402" s="27">
        <v>683</v>
      </c>
      <c r="D402" s="27">
        <v>551</v>
      </c>
      <c r="E402" s="27">
        <v>335</v>
      </c>
      <c r="F402" s="27">
        <v>267</v>
      </c>
      <c r="G402" s="27">
        <v>280</v>
      </c>
      <c r="H402" s="27">
        <v>385</v>
      </c>
      <c r="I402" s="27">
        <v>311</v>
      </c>
      <c r="J402" s="27">
        <v>290</v>
      </c>
      <c r="K402" s="27">
        <v>347</v>
      </c>
      <c r="L402" s="27">
        <v>296</v>
      </c>
      <c r="M402" s="27">
        <v>603</v>
      </c>
      <c r="N402" s="27">
        <v>267</v>
      </c>
      <c r="O402" s="27">
        <v>867</v>
      </c>
      <c r="P402" s="27">
        <v>722</v>
      </c>
      <c r="Q402" s="27">
        <v>522</v>
      </c>
      <c r="R402" s="27">
        <v>988</v>
      </c>
      <c r="S402" s="27">
        <v>637</v>
      </c>
      <c r="T402" s="27">
        <v>538</v>
      </c>
      <c r="U402" s="27">
        <v>425</v>
      </c>
      <c r="V402" s="27">
        <v>392</v>
      </c>
      <c r="W402" s="27">
        <v>374</v>
      </c>
      <c r="X402" s="27">
        <v>323</v>
      </c>
      <c r="Y402" s="27"/>
      <c r="Z402" s="19" t="s">
        <v>193</v>
      </c>
      <c r="AA402" s="27" t="b">
        <f t="shared" si="219"/>
        <v>1</v>
      </c>
      <c r="AB402"/>
      <c r="AC402" s="19" t="s">
        <v>193</v>
      </c>
      <c r="AD402" s="27">
        <v>24800</v>
      </c>
      <c r="AE402" s="27">
        <v>38100</v>
      </c>
      <c r="AF402" s="32">
        <v>65.099999999999994</v>
      </c>
      <c r="AG402" s="32">
        <v>7.8</v>
      </c>
      <c r="AH402" s="27">
        <v>27200</v>
      </c>
      <c r="AI402" s="27">
        <v>36800</v>
      </c>
      <c r="AJ402" s="32">
        <v>73.900000000000006</v>
      </c>
      <c r="AK402" s="32">
        <v>6.8</v>
      </c>
      <c r="AL402" s="27">
        <v>27300</v>
      </c>
      <c r="AM402" s="27">
        <v>36900</v>
      </c>
      <c r="AN402" s="32">
        <v>74.099999999999994</v>
      </c>
      <c r="AO402" s="32">
        <v>6.3</v>
      </c>
      <c r="AP402"/>
      <c r="AQ402"/>
      <c r="AR402"/>
      <c r="AS402"/>
      <c r="AT402" s="30">
        <f t="shared" si="243"/>
        <v>9.4117647058823521E-3</v>
      </c>
      <c r="AU402" s="30">
        <f t="shared" si="244"/>
        <v>2.5110294117647061E-2</v>
      </c>
      <c r="AV402" s="30">
        <f t="shared" si="245"/>
        <v>2.0257352941176469E-2</v>
      </c>
      <c r="AW402" s="30">
        <f t="shared" si="237"/>
        <v>1.2271062271062271E-2</v>
      </c>
      <c r="AX402" s="30">
        <f t="shared" si="238"/>
        <v>9.7802197802197809E-3</v>
      </c>
      <c r="AY402" s="30">
        <f t="shared" si="239"/>
        <v>1.0256410256410256E-2</v>
      </c>
      <c r="AZ402" s="30">
        <f t="shared" si="240"/>
        <v>1.4102564102564103E-2</v>
      </c>
      <c r="BA402" s="30">
        <f t="shared" si="241"/>
        <v>1.1391941391941392E-2</v>
      </c>
      <c r="BB402" s="30">
        <f t="shared" si="242"/>
        <v>1.0622710622710623E-2</v>
      </c>
      <c r="BC402" s="30">
        <f t="shared" si="220"/>
        <v>1.2710622710622711E-2</v>
      </c>
      <c r="BD402" s="30">
        <f t="shared" si="221"/>
        <v>1.0842490842490842E-2</v>
      </c>
      <c r="BE402" s="30">
        <f t="shared" si="222"/>
        <v>2.2087912087912089E-2</v>
      </c>
      <c r="BF402" s="30">
        <f t="shared" si="223"/>
        <v>9.7802197802197809E-3</v>
      </c>
      <c r="BG402" s="30">
        <f t="shared" si="224"/>
        <v>3.1758241758241761E-2</v>
      </c>
      <c r="BH402" s="30">
        <f t="shared" si="225"/>
        <v>2.6446886446886447E-2</v>
      </c>
      <c r="BI402" s="30">
        <f t="shared" si="226"/>
        <v>1.4146341463414635E-2</v>
      </c>
      <c r="BJ402" s="30">
        <f t="shared" si="227"/>
        <v>2.6775067750677506E-2</v>
      </c>
      <c r="BK402" s="30">
        <f t="shared" si="228"/>
        <v>1.7262872628726288E-2</v>
      </c>
      <c r="BL402" s="30">
        <f t="shared" si="229"/>
        <v>1.4579945799457995E-2</v>
      </c>
      <c r="BM402" s="30">
        <f t="shared" si="230"/>
        <v>1.1517615176151762E-2</v>
      </c>
      <c r="BN402" s="30">
        <f t="shared" si="246"/>
        <v>1.0623306233062331E-2</v>
      </c>
      <c r="BO402" s="30">
        <f t="shared" si="247"/>
        <v>1.013550135501355E-2</v>
      </c>
      <c r="BP402" s="30">
        <f t="shared" si="248"/>
        <v>8.7533875338753394E-3</v>
      </c>
    </row>
    <row r="403" spans="1:68" ht="15" x14ac:dyDescent="0.25">
      <c r="A403" s="19" t="s">
        <v>31</v>
      </c>
      <c r="B403" s="27">
        <v>524</v>
      </c>
      <c r="C403" s="27">
        <v>1118</v>
      </c>
      <c r="D403" s="27">
        <v>830</v>
      </c>
      <c r="E403" s="27">
        <v>647</v>
      </c>
      <c r="F403" s="27">
        <v>540</v>
      </c>
      <c r="G403" s="27">
        <v>687</v>
      </c>
      <c r="H403" s="27">
        <v>618</v>
      </c>
      <c r="I403" s="27">
        <v>683</v>
      </c>
      <c r="J403" s="27">
        <v>829</v>
      </c>
      <c r="K403" s="27">
        <v>967</v>
      </c>
      <c r="L403" s="27">
        <v>528</v>
      </c>
      <c r="M403" s="27">
        <v>528</v>
      </c>
      <c r="N403" s="27">
        <v>327</v>
      </c>
      <c r="O403" s="27">
        <v>1987</v>
      </c>
      <c r="P403" s="27">
        <v>663</v>
      </c>
      <c r="Q403" s="27">
        <v>851</v>
      </c>
      <c r="R403" s="27">
        <v>631</v>
      </c>
      <c r="S403" s="27">
        <v>568</v>
      </c>
      <c r="T403" s="27">
        <v>640</v>
      </c>
      <c r="U403" s="27">
        <v>848</v>
      </c>
      <c r="V403" s="27">
        <v>738</v>
      </c>
      <c r="W403" s="27">
        <v>1050</v>
      </c>
      <c r="X403" s="27">
        <v>921</v>
      </c>
      <c r="Y403" s="27"/>
      <c r="Z403" s="19" t="s">
        <v>31</v>
      </c>
      <c r="AA403" s="27" t="b">
        <f t="shared" si="219"/>
        <v>1</v>
      </c>
      <c r="AB403"/>
      <c r="AC403" s="19" t="s">
        <v>31</v>
      </c>
      <c r="AD403" s="27">
        <v>60800</v>
      </c>
      <c r="AE403" s="27">
        <v>73200</v>
      </c>
      <c r="AF403" s="32">
        <v>83</v>
      </c>
      <c r="AG403" s="32">
        <v>5.2</v>
      </c>
      <c r="AH403" s="27">
        <v>60200</v>
      </c>
      <c r="AI403" s="27">
        <v>74600</v>
      </c>
      <c r="AJ403" s="32">
        <v>80.7</v>
      </c>
      <c r="AK403" s="32">
        <v>5.8</v>
      </c>
      <c r="AL403" s="27">
        <v>59100</v>
      </c>
      <c r="AM403" s="27">
        <v>72500</v>
      </c>
      <c r="AN403" s="32">
        <v>81.599999999999994</v>
      </c>
      <c r="AO403" s="32">
        <v>5.8</v>
      </c>
      <c r="AP403"/>
      <c r="AQ403"/>
      <c r="AR403"/>
      <c r="AS403"/>
      <c r="AT403" s="30">
        <f t="shared" si="243"/>
        <v>8.7043189368770767E-3</v>
      </c>
      <c r="AU403" s="30">
        <f t="shared" si="244"/>
        <v>1.8571428571428572E-2</v>
      </c>
      <c r="AV403" s="30">
        <f t="shared" si="245"/>
        <v>1.3787375415282393E-2</v>
      </c>
      <c r="AW403" s="30">
        <f t="shared" si="237"/>
        <v>1.0947546531302876E-2</v>
      </c>
      <c r="AX403" s="30">
        <f t="shared" si="238"/>
        <v>9.1370558375634525E-3</v>
      </c>
      <c r="AY403" s="30">
        <f t="shared" si="239"/>
        <v>1.1624365482233502E-2</v>
      </c>
      <c r="AZ403" s="30">
        <f t="shared" si="240"/>
        <v>1.0456852791878173E-2</v>
      </c>
      <c r="BA403" s="30">
        <f t="shared" si="241"/>
        <v>1.155668358714044E-2</v>
      </c>
      <c r="BB403" s="30">
        <f t="shared" si="242"/>
        <v>1.4027072758037225E-2</v>
      </c>
      <c r="BC403" s="30">
        <f t="shared" ref="BC403:BC413" si="249">K403/$AL403</f>
        <v>1.6362098138747883E-2</v>
      </c>
      <c r="BD403" s="30">
        <f t="shared" ref="BD403:BD413" si="250">L403/$AL403</f>
        <v>8.9340101522842642E-3</v>
      </c>
      <c r="BE403" s="30">
        <f t="shared" ref="BE403:BE413" si="251">M403/$AL403</f>
        <v>8.9340101522842642E-3</v>
      </c>
      <c r="BF403" s="30">
        <f t="shared" ref="BF403:BF413" si="252">N403/$AL403</f>
        <v>5.5329949238578681E-3</v>
      </c>
      <c r="BG403" s="30">
        <f t="shared" ref="BG403:BG413" si="253">O403/$AL403</f>
        <v>3.3620981387478849E-2</v>
      </c>
      <c r="BH403" s="30">
        <f t="shared" ref="BH403:BH413" si="254">P403/$AL403</f>
        <v>1.1218274111675126E-2</v>
      </c>
      <c r="BI403" s="30">
        <f t="shared" si="226"/>
        <v>1.1737931034482759E-2</v>
      </c>
      <c r="BJ403" s="30">
        <f t="shared" si="227"/>
        <v>8.7034482758620683E-3</v>
      </c>
      <c r="BK403" s="30">
        <f t="shared" si="228"/>
        <v>7.8344827586206891E-3</v>
      </c>
      <c r="BL403" s="30">
        <f t="shared" si="229"/>
        <v>8.8275862068965521E-3</v>
      </c>
      <c r="BM403" s="30">
        <f t="shared" si="230"/>
        <v>1.1696551724137931E-2</v>
      </c>
      <c r="BN403" s="30">
        <f t="shared" si="246"/>
        <v>1.0179310344827587E-2</v>
      </c>
      <c r="BO403" s="30">
        <f t="shared" si="247"/>
        <v>1.4482758620689656E-2</v>
      </c>
      <c r="BP403" s="30">
        <f t="shared" si="248"/>
        <v>1.2703448275862068E-2</v>
      </c>
    </row>
    <row r="404" spans="1:68" ht="15" x14ac:dyDescent="0.25">
      <c r="A404" s="19" t="s">
        <v>41</v>
      </c>
      <c r="B404" s="27">
        <v>253</v>
      </c>
      <c r="C404" s="27">
        <v>535</v>
      </c>
      <c r="D404" s="27">
        <v>437</v>
      </c>
      <c r="E404" s="27">
        <v>392</v>
      </c>
      <c r="F404" s="27">
        <v>353</v>
      </c>
      <c r="G404" s="27">
        <v>725</v>
      </c>
      <c r="H404" s="27">
        <v>423</v>
      </c>
      <c r="I404" s="27">
        <v>511</v>
      </c>
      <c r="J404" s="27">
        <v>364</v>
      </c>
      <c r="K404" s="27">
        <v>476</v>
      </c>
      <c r="L404" s="27">
        <v>369</v>
      </c>
      <c r="M404" s="27">
        <v>605</v>
      </c>
      <c r="N404" s="27">
        <v>205</v>
      </c>
      <c r="O404" s="27">
        <v>847</v>
      </c>
      <c r="P404" s="27">
        <v>478</v>
      </c>
      <c r="Q404" s="27">
        <v>421</v>
      </c>
      <c r="R404" s="27">
        <v>387</v>
      </c>
      <c r="S404" s="27">
        <v>388</v>
      </c>
      <c r="T404" s="27">
        <v>537</v>
      </c>
      <c r="U404" s="27">
        <v>492</v>
      </c>
      <c r="V404" s="27">
        <v>538</v>
      </c>
      <c r="W404" s="27">
        <v>585</v>
      </c>
      <c r="X404" s="27">
        <v>585</v>
      </c>
      <c r="Y404" s="27"/>
      <c r="Z404" s="19" t="s">
        <v>41</v>
      </c>
      <c r="AA404" s="27" t="b">
        <f t="shared" si="219"/>
        <v>1</v>
      </c>
      <c r="AB404"/>
      <c r="AC404" s="19" t="s">
        <v>41</v>
      </c>
      <c r="AD404" s="27">
        <v>39700</v>
      </c>
      <c r="AE404" s="27">
        <v>50500</v>
      </c>
      <c r="AF404" s="32">
        <v>78.7</v>
      </c>
      <c r="AG404" s="32">
        <v>6.8</v>
      </c>
      <c r="AH404" s="27">
        <v>37300</v>
      </c>
      <c r="AI404" s="27">
        <v>49300</v>
      </c>
      <c r="AJ404" s="32">
        <v>75.7</v>
      </c>
      <c r="AK404" s="32">
        <v>7.4</v>
      </c>
      <c r="AL404" s="27">
        <v>41600</v>
      </c>
      <c r="AM404" s="27">
        <v>50800</v>
      </c>
      <c r="AN404" s="32">
        <v>81.8</v>
      </c>
      <c r="AO404" s="32">
        <v>6.7</v>
      </c>
      <c r="AP404"/>
      <c r="AQ404"/>
      <c r="AR404"/>
      <c r="AS404"/>
      <c r="AT404" s="30">
        <f t="shared" si="243"/>
        <v>6.7828418230563006E-3</v>
      </c>
      <c r="AU404" s="30">
        <f t="shared" si="244"/>
        <v>1.4343163538873995E-2</v>
      </c>
      <c r="AV404" s="30">
        <f t="shared" si="245"/>
        <v>1.1715817694369973E-2</v>
      </c>
      <c r="AW404" s="30">
        <f t="shared" si="237"/>
        <v>9.4230769230769229E-3</v>
      </c>
      <c r="AX404" s="30">
        <f t="shared" si="238"/>
        <v>8.4855769230769238E-3</v>
      </c>
      <c r="AY404" s="30">
        <f t="shared" si="239"/>
        <v>1.7427884615384616E-2</v>
      </c>
      <c r="AZ404" s="30">
        <f t="shared" si="240"/>
        <v>1.0168269230769231E-2</v>
      </c>
      <c r="BA404" s="30">
        <f t="shared" si="241"/>
        <v>1.2283653846153847E-2</v>
      </c>
      <c r="BB404" s="30">
        <f t="shared" si="242"/>
        <v>8.7500000000000008E-3</v>
      </c>
      <c r="BC404" s="30">
        <f t="shared" si="249"/>
        <v>1.1442307692307693E-2</v>
      </c>
      <c r="BD404" s="30">
        <f t="shared" si="250"/>
        <v>8.8701923076923081E-3</v>
      </c>
      <c r="BE404" s="30">
        <f t="shared" si="251"/>
        <v>1.4543269230769231E-2</v>
      </c>
      <c r="BF404" s="30">
        <f t="shared" si="252"/>
        <v>4.9278846153846152E-3</v>
      </c>
      <c r="BG404" s="30">
        <f t="shared" si="253"/>
        <v>2.0360576923076922E-2</v>
      </c>
      <c r="BH404" s="30">
        <f t="shared" si="254"/>
        <v>1.1490384615384616E-2</v>
      </c>
      <c r="BI404" s="30">
        <f t="shared" si="226"/>
        <v>8.2874015748031493E-3</v>
      </c>
      <c r="BJ404" s="30">
        <f t="shared" si="227"/>
        <v>7.6181102362204729E-3</v>
      </c>
      <c r="BK404" s="30">
        <f t="shared" si="228"/>
        <v>7.6377952755905514E-3</v>
      </c>
      <c r="BL404" s="30">
        <f t="shared" si="229"/>
        <v>1.0570866141732284E-2</v>
      </c>
      <c r="BM404" s="30">
        <f t="shared" si="230"/>
        <v>9.6850393700787397E-3</v>
      </c>
      <c r="BN404" s="30">
        <f t="shared" si="246"/>
        <v>1.0590551181102362E-2</v>
      </c>
      <c r="BO404" s="30">
        <f t="shared" si="247"/>
        <v>1.1515748031496064E-2</v>
      </c>
      <c r="BP404" s="30">
        <f t="shared" si="248"/>
        <v>1.1515748031496064E-2</v>
      </c>
    </row>
    <row r="405" spans="1:68" ht="15" x14ac:dyDescent="0.25">
      <c r="A405" s="19" t="s">
        <v>68</v>
      </c>
      <c r="B405" s="27">
        <v>157</v>
      </c>
      <c r="C405" s="27">
        <v>169</v>
      </c>
      <c r="D405" s="27">
        <v>252</v>
      </c>
      <c r="E405" s="27">
        <v>252</v>
      </c>
      <c r="F405" s="27">
        <v>223</v>
      </c>
      <c r="G405" s="27">
        <v>185</v>
      </c>
      <c r="H405" s="27">
        <v>230</v>
      </c>
      <c r="I405" s="27">
        <v>159</v>
      </c>
      <c r="J405" s="27">
        <v>187</v>
      </c>
      <c r="K405" s="27">
        <v>235</v>
      </c>
      <c r="L405" s="27">
        <v>146</v>
      </c>
      <c r="M405" s="27">
        <v>179</v>
      </c>
      <c r="N405" s="27">
        <v>94</v>
      </c>
      <c r="O405" s="27">
        <v>131</v>
      </c>
      <c r="P405" s="27">
        <v>212</v>
      </c>
      <c r="Q405" s="27">
        <v>194</v>
      </c>
      <c r="R405" s="27">
        <v>181</v>
      </c>
      <c r="S405" s="27">
        <v>146</v>
      </c>
      <c r="T405" s="27">
        <v>186</v>
      </c>
      <c r="U405" s="27">
        <v>210</v>
      </c>
      <c r="V405" s="27">
        <v>218</v>
      </c>
      <c r="W405" s="27">
        <v>358</v>
      </c>
      <c r="X405" s="27">
        <v>363</v>
      </c>
      <c r="Y405" s="27"/>
      <c r="Z405" s="19" t="s">
        <v>68</v>
      </c>
      <c r="AA405" s="27" t="b">
        <f t="shared" si="219"/>
        <v>1</v>
      </c>
      <c r="AB405"/>
      <c r="AC405" s="19" t="s">
        <v>68</v>
      </c>
      <c r="AD405" s="27">
        <v>37000</v>
      </c>
      <c r="AE405" s="27">
        <v>49500</v>
      </c>
      <c r="AF405" s="32">
        <v>74.7</v>
      </c>
      <c r="AG405" s="32">
        <v>6.8</v>
      </c>
      <c r="AH405" s="27">
        <v>40500</v>
      </c>
      <c r="AI405" s="27">
        <v>49900</v>
      </c>
      <c r="AJ405" s="32">
        <v>81.2</v>
      </c>
      <c r="AK405" s="32">
        <v>6.4</v>
      </c>
      <c r="AL405" s="27">
        <v>41500</v>
      </c>
      <c r="AM405" s="27">
        <v>50300</v>
      </c>
      <c r="AN405" s="32">
        <v>82.5</v>
      </c>
      <c r="AO405" s="32">
        <v>6.3</v>
      </c>
      <c r="AP405"/>
      <c r="AQ405"/>
      <c r="AR405"/>
      <c r="AS405"/>
      <c r="AT405" s="30">
        <f t="shared" si="243"/>
        <v>3.8765432098765433E-3</v>
      </c>
      <c r="AU405" s="30">
        <f t="shared" si="244"/>
        <v>4.1728395061728391E-3</v>
      </c>
      <c r="AV405" s="30">
        <f t="shared" si="245"/>
        <v>6.2222222222222219E-3</v>
      </c>
      <c r="AW405" s="30">
        <f t="shared" si="237"/>
        <v>6.0722891566265058E-3</v>
      </c>
      <c r="AX405" s="30">
        <f t="shared" si="238"/>
        <v>5.3734939759036149E-3</v>
      </c>
      <c r="AY405" s="30">
        <f t="shared" si="239"/>
        <v>4.457831325301205E-3</v>
      </c>
      <c r="AZ405" s="30">
        <f t="shared" si="240"/>
        <v>5.5421686746987952E-3</v>
      </c>
      <c r="BA405" s="30">
        <f t="shared" si="241"/>
        <v>3.8313253012048193E-3</v>
      </c>
      <c r="BB405" s="30">
        <f t="shared" si="242"/>
        <v>4.5060240963855419E-3</v>
      </c>
      <c r="BC405" s="30">
        <f t="shared" si="249"/>
        <v>5.6626506024096386E-3</v>
      </c>
      <c r="BD405" s="30">
        <f t="shared" si="250"/>
        <v>3.5180722891566267E-3</v>
      </c>
      <c r="BE405" s="30">
        <f t="shared" si="251"/>
        <v>4.3132530120481927E-3</v>
      </c>
      <c r="BF405" s="30">
        <f t="shared" si="252"/>
        <v>2.2650602409638554E-3</v>
      </c>
      <c r="BG405" s="30">
        <f t="shared" si="253"/>
        <v>3.1566265060240964E-3</v>
      </c>
      <c r="BH405" s="30">
        <f t="shared" si="254"/>
        <v>5.1084337349397591E-3</v>
      </c>
      <c r="BI405" s="30">
        <f t="shared" si="226"/>
        <v>3.8568588469184892E-3</v>
      </c>
      <c r="BJ405" s="30">
        <f t="shared" si="227"/>
        <v>3.5984095427435388E-3</v>
      </c>
      <c r="BK405" s="30">
        <f t="shared" si="228"/>
        <v>2.9025844930417495E-3</v>
      </c>
      <c r="BL405" s="30">
        <f t="shared" si="229"/>
        <v>3.6978131212723657E-3</v>
      </c>
      <c r="BM405" s="30">
        <f t="shared" si="230"/>
        <v>4.1749502982107358E-3</v>
      </c>
      <c r="BN405" s="30">
        <f t="shared" si="246"/>
        <v>4.3339960238568589E-3</v>
      </c>
      <c r="BO405" s="30">
        <f t="shared" si="247"/>
        <v>7.1172962226640161E-3</v>
      </c>
      <c r="BP405" s="30">
        <f t="shared" si="248"/>
        <v>7.216699801192843E-3</v>
      </c>
    </row>
    <row r="406" spans="1:68" ht="15" x14ac:dyDescent="0.25">
      <c r="A406" s="19" t="s">
        <v>71</v>
      </c>
      <c r="B406" s="27">
        <v>817</v>
      </c>
      <c r="C406" s="27">
        <v>879</v>
      </c>
      <c r="D406" s="27">
        <v>1186</v>
      </c>
      <c r="E406" s="27">
        <v>875</v>
      </c>
      <c r="F406" s="27">
        <v>693</v>
      </c>
      <c r="G406" s="27">
        <v>919</v>
      </c>
      <c r="H406" s="27">
        <v>874</v>
      </c>
      <c r="I406" s="27">
        <v>884</v>
      </c>
      <c r="J406" s="27">
        <v>963</v>
      </c>
      <c r="K406" s="27">
        <v>1133</v>
      </c>
      <c r="L406" s="27">
        <v>835</v>
      </c>
      <c r="M406" s="27">
        <v>706</v>
      </c>
      <c r="N406" s="27">
        <v>626</v>
      </c>
      <c r="O406" s="27">
        <v>662</v>
      </c>
      <c r="P406" s="27">
        <v>824</v>
      </c>
      <c r="Q406" s="27">
        <v>800</v>
      </c>
      <c r="R406" s="27">
        <v>729</v>
      </c>
      <c r="S406" s="27">
        <v>827</v>
      </c>
      <c r="T406" s="27">
        <v>934</v>
      </c>
      <c r="U406" s="27">
        <v>846</v>
      </c>
      <c r="V406" s="27">
        <v>888</v>
      </c>
      <c r="W406" s="27">
        <v>1058</v>
      </c>
      <c r="X406" s="27">
        <v>990</v>
      </c>
      <c r="Y406" s="27"/>
      <c r="Z406" s="19" t="s">
        <v>71</v>
      </c>
      <c r="AA406" s="27" t="b">
        <f t="shared" si="219"/>
        <v>1</v>
      </c>
      <c r="AB406"/>
      <c r="AC406" s="19" t="s">
        <v>71</v>
      </c>
      <c r="AD406" s="27">
        <v>59200</v>
      </c>
      <c r="AE406" s="27">
        <v>75900</v>
      </c>
      <c r="AF406" s="32">
        <v>78</v>
      </c>
      <c r="AG406" s="32">
        <v>5.8</v>
      </c>
      <c r="AH406" s="27">
        <v>61300</v>
      </c>
      <c r="AI406" s="27">
        <v>75900</v>
      </c>
      <c r="AJ406" s="32">
        <v>80.7</v>
      </c>
      <c r="AK406" s="32">
        <v>5.6</v>
      </c>
      <c r="AL406" s="27">
        <v>60900</v>
      </c>
      <c r="AM406" s="27">
        <v>75900</v>
      </c>
      <c r="AN406" s="32">
        <v>80.2</v>
      </c>
      <c r="AO406" s="32">
        <v>5.6</v>
      </c>
      <c r="AP406"/>
      <c r="AQ406"/>
      <c r="AR406"/>
      <c r="AS406"/>
      <c r="AT406" s="30">
        <f t="shared" si="243"/>
        <v>1.33278955954323E-2</v>
      </c>
      <c r="AU406" s="30">
        <f t="shared" si="244"/>
        <v>1.4339314845024469E-2</v>
      </c>
      <c r="AV406" s="30">
        <f t="shared" si="245"/>
        <v>1.9347471451876021E-2</v>
      </c>
      <c r="AW406" s="30">
        <f t="shared" si="237"/>
        <v>1.4367816091954023E-2</v>
      </c>
      <c r="AX406" s="30">
        <f t="shared" si="238"/>
        <v>1.1379310344827587E-2</v>
      </c>
      <c r="AY406" s="30">
        <f t="shared" si="239"/>
        <v>1.5090311986863711E-2</v>
      </c>
      <c r="AZ406" s="30">
        <f t="shared" si="240"/>
        <v>1.4351395730706075E-2</v>
      </c>
      <c r="BA406" s="30">
        <f t="shared" si="241"/>
        <v>1.451559934318555E-2</v>
      </c>
      <c r="BB406" s="30">
        <f t="shared" si="242"/>
        <v>1.5812807881773399E-2</v>
      </c>
      <c r="BC406" s="30">
        <f t="shared" si="249"/>
        <v>1.8604269293924468E-2</v>
      </c>
      <c r="BD406" s="30">
        <f t="shared" si="250"/>
        <v>1.3711001642036124E-2</v>
      </c>
      <c r="BE406" s="30">
        <f t="shared" si="251"/>
        <v>1.1592775041050904E-2</v>
      </c>
      <c r="BF406" s="30">
        <f t="shared" si="252"/>
        <v>1.0279146141215107E-2</v>
      </c>
      <c r="BG406" s="30">
        <f t="shared" si="253"/>
        <v>1.0870279146141216E-2</v>
      </c>
      <c r="BH406" s="30">
        <f t="shared" si="254"/>
        <v>1.3530377668308703E-2</v>
      </c>
      <c r="BI406" s="30">
        <f t="shared" ref="BI406:BJ413" si="255">Q406/$AM406</f>
        <v>1.0540184453227932E-2</v>
      </c>
      <c r="BJ406" s="30">
        <f t="shared" si="255"/>
        <v>9.6047430830039533E-3</v>
      </c>
      <c r="BK406" s="30">
        <f t="shared" ref="BK406:BK413" si="256">S406/$AM406</f>
        <v>1.0895915678524375E-2</v>
      </c>
      <c r="BL406" s="30">
        <f t="shared" ref="BL406:BL413" si="257">T406/$AM406</f>
        <v>1.230566534914361E-2</v>
      </c>
      <c r="BM406" s="30">
        <f t="shared" ref="BM406:BM413" si="258">U406/$AM406</f>
        <v>1.1146245059288537E-2</v>
      </c>
      <c r="BN406" s="30">
        <f t="shared" si="246"/>
        <v>1.1699604743083004E-2</v>
      </c>
      <c r="BO406" s="30">
        <f t="shared" si="247"/>
        <v>1.3939393939393939E-2</v>
      </c>
      <c r="BP406" s="30">
        <f t="shared" si="248"/>
        <v>1.3043478260869565E-2</v>
      </c>
    </row>
    <row r="407" spans="1:68" ht="15" x14ac:dyDescent="0.25">
      <c r="A407" s="19" t="s">
        <v>162</v>
      </c>
      <c r="B407" s="27">
        <v>255</v>
      </c>
      <c r="C407" s="27">
        <v>528</v>
      </c>
      <c r="D407" s="27">
        <v>482</v>
      </c>
      <c r="E407" s="27">
        <v>459</v>
      </c>
      <c r="F407" s="27">
        <v>380</v>
      </c>
      <c r="G407" s="27">
        <v>581</v>
      </c>
      <c r="H407" s="27">
        <v>496</v>
      </c>
      <c r="I407" s="27">
        <v>448</v>
      </c>
      <c r="J407" s="27">
        <v>516</v>
      </c>
      <c r="K407" s="27">
        <v>497</v>
      </c>
      <c r="L407" s="27">
        <v>464</v>
      </c>
      <c r="M407" s="27">
        <v>495</v>
      </c>
      <c r="N407" s="27">
        <v>319</v>
      </c>
      <c r="O407" s="27">
        <v>361</v>
      </c>
      <c r="P407" s="27">
        <v>459</v>
      </c>
      <c r="Q407" s="27">
        <v>513</v>
      </c>
      <c r="R407" s="27">
        <v>397</v>
      </c>
      <c r="S407" s="27">
        <v>566</v>
      </c>
      <c r="T407" s="27">
        <v>479</v>
      </c>
      <c r="U407" s="27">
        <v>586</v>
      </c>
      <c r="V407" s="27">
        <v>538</v>
      </c>
      <c r="W407" s="27">
        <v>497</v>
      </c>
      <c r="X407" s="27">
        <v>580</v>
      </c>
      <c r="Y407" s="27"/>
      <c r="Z407" s="19" t="s">
        <v>162</v>
      </c>
      <c r="AA407" s="27" t="b">
        <f t="shared" si="219"/>
        <v>1</v>
      </c>
      <c r="AB407"/>
      <c r="AC407" s="19" t="s">
        <v>162</v>
      </c>
      <c r="AD407" s="27">
        <v>57600</v>
      </c>
      <c r="AE407" s="27">
        <v>69800</v>
      </c>
      <c r="AF407" s="32">
        <v>82.5</v>
      </c>
      <c r="AG407" s="32">
        <v>5</v>
      </c>
      <c r="AH407" s="27">
        <v>56900</v>
      </c>
      <c r="AI407" s="27">
        <v>69300</v>
      </c>
      <c r="AJ407" s="32">
        <v>82.1</v>
      </c>
      <c r="AK407" s="32">
        <v>5.0999999999999996</v>
      </c>
      <c r="AL407" s="27">
        <v>57300</v>
      </c>
      <c r="AM407" s="27">
        <v>70300</v>
      </c>
      <c r="AN407" s="32">
        <v>81.400000000000006</v>
      </c>
      <c r="AO407" s="32">
        <v>5.5</v>
      </c>
      <c r="AP407"/>
      <c r="AQ407"/>
      <c r="AR407"/>
      <c r="AS407"/>
      <c r="AT407" s="30">
        <f t="shared" si="243"/>
        <v>4.4815465729349732E-3</v>
      </c>
      <c r="AU407" s="30">
        <f t="shared" si="244"/>
        <v>9.2794376098418278E-3</v>
      </c>
      <c r="AV407" s="30">
        <f t="shared" si="245"/>
        <v>8.4710017574692442E-3</v>
      </c>
      <c r="AW407" s="30">
        <f t="shared" si="237"/>
        <v>8.010471204188482E-3</v>
      </c>
      <c r="AX407" s="30">
        <f t="shared" si="238"/>
        <v>6.6317626527050613E-3</v>
      </c>
      <c r="AY407" s="30">
        <f t="shared" si="239"/>
        <v>1.0139616055846422E-2</v>
      </c>
      <c r="AZ407" s="30">
        <f t="shared" si="240"/>
        <v>8.6561954624781844E-3</v>
      </c>
      <c r="BA407" s="30">
        <f t="shared" si="241"/>
        <v>7.8184991273996512E-3</v>
      </c>
      <c r="BB407" s="30">
        <f t="shared" si="242"/>
        <v>9.0052356020942411E-3</v>
      </c>
      <c r="BC407" s="30">
        <f t="shared" si="249"/>
        <v>8.6736474694589869E-3</v>
      </c>
      <c r="BD407" s="30">
        <f t="shared" si="250"/>
        <v>8.0977312390924962E-3</v>
      </c>
      <c r="BE407" s="30">
        <f t="shared" si="251"/>
        <v>8.6387434554973819E-3</v>
      </c>
      <c r="BF407" s="30">
        <f t="shared" si="252"/>
        <v>5.5671902268760905E-3</v>
      </c>
      <c r="BG407" s="30">
        <f t="shared" si="253"/>
        <v>6.3001745200698079E-3</v>
      </c>
      <c r="BH407" s="30">
        <f t="shared" si="254"/>
        <v>8.010471204188482E-3</v>
      </c>
      <c r="BI407" s="30">
        <f t="shared" si="255"/>
        <v>7.2972972972972974E-3</v>
      </c>
      <c r="BJ407" s="30">
        <f t="shared" si="255"/>
        <v>5.6472261735419629E-3</v>
      </c>
      <c r="BK407" s="30">
        <f t="shared" si="256"/>
        <v>8.0512091038406827E-3</v>
      </c>
      <c r="BL407" s="30">
        <f t="shared" si="257"/>
        <v>6.8136557610241821E-3</v>
      </c>
      <c r="BM407" s="30">
        <f t="shared" si="258"/>
        <v>8.3357041251778102E-3</v>
      </c>
      <c r="BN407" s="30">
        <f t="shared" si="246"/>
        <v>7.6529160739687054E-3</v>
      </c>
      <c r="BO407" s="30">
        <f t="shared" si="247"/>
        <v>7.0697012802275958E-3</v>
      </c>
      <c r="BP407" s="30">
        <f t="shared" si="248"/>
        <v>8.2503556187766714E-3</v>
      </c>
    </row>
    <row r="408" spans="1:68" ht="15" x14ac:dyDescent="0.25">
      <c r="A408" s="19" t="s">
        <v>172</v>
      </c>
      <c r="B408" s="27">
        <v>341</v>
      </c>
      <c r="C408" s="27">
        <v>654</v>
      </c>
      <c r="D408" s="27">
        <v>590</v>
      </c>
      <c r="E408" s="27">
        <v>451</v>
      </c>
      <c r="F408" s="27">
        <v>377</v>
      </c>
      <c r="G408" s="27">
        <v>675</v>
      </c>
      <c r="H408" s="27">
        <v>425</v>
      </c>
      <c r="I408" s="27">
        <v>577</v>
      </c>
      <c r="J408" s="27">
        <v>508</v>
      </c>
      <c r="K408" s="27">
        <v>665</v>
      </c>
      <c r="L408" s="27">
        <v>787</v>
      </c>
      <c r="M408" s="27">
        <v>766</v>
      </c>
      <c r="N408" s="27">
        <v>441</v>
      </c>
      <c r="O408" s="27">
        <v>380</v>
      </c>
      <c r="P408" s="27">
        <v>470</v>
      </c>
      <c r="Q408" s="27">
        <v>525</v>
      </c>
      <c r="R408" s="27">
        <v>490</v>
      </c>
      <c r="S408" s="27">
        <v>618</v>
      </c>
      <c r="T408" s="27">
        <v>569</v>
      </c>
      <c r="U408" s="27">
        <v>690</v>
      </c>
      <c r="V408" s="27">
        <v>620</v>
      </c>
      <c r="W408" s="27">
        <v>806</v>
      </c>
      <c r="X408" s="27">
        <v>561</v>
      </c>
      <c r="Y408" s="27"/>
      <c r="Z408" s="19" t="s">
        <v>172</v>
      </c>
      <c r="AA408" s="27" t="b">
        <f t="shared" si="219"/>
        <v>1</v>
      </c>
      <c r="AB408"/>
      <c r="AC408" s="19" t="s">
        <v>172</v>
      </c>
      <c r="AD408" s="27">
        <v>39100</v>
      </c>
      <c r="AE408" s="27">
        <v>50200</v>
      </c>
      <c r="AF408" s="32">
        <v>77.900000000000006</v>
      </c>
      <c r="AG408" s="32">
        <v>7.1</v>
      </c>
      <c r="AH408" s="27">
        <v>41600</v>
      </c>
      <c r="AI408" s="27">
        <v>51600</v>
      </c>
      <c r="AJ408" s="32">
        <v>80.5</v>
      </c>
      <c r="AK408" s="32">
        <v>6.7</v>
      </c>
      <c r="AL408" s="27">
        <v>41100</v>
      </c>
      <c r="AM408" s="27">
        <v>50000</v>
      </c>
      <c r="AN408" s="32">
        <v>82.3</v>
      </c>
      <c r="AO408" s="32">
        <v>6.9</v>
      </c>
      <c r="AP408"/>
      <c r="AQ408"/>
      <c r="AR408"/>
      <c r="AS408"/>
      <c r="AT408" s="30">
        <f t="shared" si="243"/>
        <v>8.1971153846153843E-3</v>
      </c>
      <c r="AU408" s="30">
        <f t="shared" si="244"/>
        <v>1.5721153846153847E-2</v>
      </c>
      <c r="AV408" s="30">
        <f t="shared" si="245"/>
        <v>1.4182692307692308E-2</v>
      </c>
      <c r="AW408" s="30">
        <f t="shared" si="237"/>
        <v>1.097323600973236E-2</v>
      </c>
      <c r="AX408" s="30">
        <f t="shared" si="238"/>
        <v>9.1727493917274933E-3</v>
      </c>
      <c r="AY408" s="30">
        <f t="shared" si="239"/>
        <v>1.6423357664233577E-2</v>
      </c>
      <c r="AZ408" s="30">
        <f t="shared" si="240"/>
        <v>1.0340632603406326E-2</v>
      </c>
      <c r="BA408" s="30">
        <f t="shared" si="241"/>
        <v>1.4038929440389295E-2</v>
      </c>
      <c r="BB408" s="30">
        <f t="shared" si="242"/>
        <v>1.2360097323600973E-2</v>
      </c>
      <c r="BC408" s="30">
        <f t="shared" si="249"/>
        <v>1.6180048661800485E-2</v>
      </c>
      <c r="BD408" s="30">
        <f t="shared" si="250"/>
        <v>1.9148418491484184E-2</v>
      </c>
      <c r="BE408" s="30">
        <f t="shared" si="251"/>
        <v>1.8637469586374696E-2</v>
      </c>
      <c r="BF408" s="30">
        <f t="shared" si="252"/>
        <v>1.0729927007299271E-2</v>
      </c>
      <c r="BG408" s="30">
        <f t="shared" si="253"/>
        <v>9.2457420924574214E-3</v>
      </c>
      <c r="BH408" s="30">
        <f t="shared" si="254"/>
        <v>1.1435523114355231E-2</v>
      </c>
      <c r="BI408" s="30">
        <f t="shared" si="255"/>
        <v>1.0500000000000001E-2</v>
      </c>
      <c r="BJ408" s="30">
        <f t="shared" si="255"/>
        <v>9.7999999999999997E-3</v>
      </c>
      <c r="BK408" s="30">
        <f t="shared" si="256"/>
        <v>1.2359999999999999E-2</v>
      </c>
      <c r="BL408" s="30">
        <f t="shared" si="257"/>
        <v>1.1379999999999999E-2</v>
      </c>
      <c r="BM408" s="30">
        <f t="shared" si="258"/>
        <v>1.38E-2</v>
      </c>
      <c r="BN408" s="30">
        <f t="shared" si="246"/>
        <v>1.24E-2</v>
      </c>
      <c r="BO408" s="30">
        <f t="shared" si="247"/>
        <v>1.6119999999999999E-2</v>
      </c>
      <c r="BP408" s="30">
        <f t="shared" si="248"/>
        <v>1.1220000000000001E-2</v>
      </c>
    </row>
    <row r="409" spans="1:68" ht="15" x14ac:dyDescent="0.25">
      <c r="A409" s="19" t="s">
        <v>101</v>
      </c>
      <c r="B409" s="27">
        <v>193</v>
      </c>
      <c r="C409" s="27">
        <v>497</v>
      </c>
      <c r="D409" s="27">
        <v>517</v>
      </c>
      <c r="E409" s="27">
        <v>621</v>
      </c>
      <c r="F409" s="27">
        <v>356</v>
      </c>
      <c r="G409" s="27">
        <v>514</v>
      </c>
      <c r="H409" s="27">
        <v>517</v>
      </c>
      <c r="I409" s="27">
        <v>532</v>
      </c>
      <c r="J409" s="27">
        <v>538</v>
      </c>
      <c r="K409" s="27">
        <v>809</v>
      </c>
      <c r="L409" s="27">
        <v>392</v>
      </c>
      <c r="M409" s="27">
        <v>1031</v>
      </c>
      <c r="N409" s="27">
        <v>287</v>
      </c>
      <c r="O409" s="27">
        <v>437</v>
      </c>
      <c r="P409" s="27">
        <v>460</v>
      </c>
      <c r="Q409" s="27">
        <v>618</v>
      </c>
      <c r="R409" s="27">
        <v>417</v>
      </c>
      <c r="S409" s="27">
        <v>860</v>
      </c>
      <c r="T409" s="27">
        <v>471</v>
      </c>
      <c r="U409" s="27">
        <v>680</v>
      </c>
      <c r="V409" s="27">
        <v>690</v>
      </c>
      <c r="W409" s="27">
        <v>854</v>
      </c>
      <c r="X409" s="27">
        <v>1208</v>
      </c>
      <c r="Y409" s="27"/>
      <c r="Z409" s="19" t="s">
        <v>101</v>
      </c>
      <c r="AA409" s="27" t="b">
        <f t="shared" si="219"/>
        <v>1</v>
      </c>
      <c r="AB409"/>
      <c r="AC409" s="19" t="s">
        <v>101</v>
      </c>
      <c r="AD409" s="27">
        <v>50400</v>
      </c>
      <c r="AE409" s="27">
        <v>63700</v>
      </c>
      <c r="AF409" s="32">
        <v>79.2</v>
      </c>
      <c r="AG409" s="32">
        <v>5.6</v>
      </c>
      <c r="AH409" s="27">
        <v>51900</v>
      </c>
      <c r="AI409" s="27">
        <v>64500</v>
      </c>
      <c r="AJ409" s="32">
        <v>80.400000000000006</v>
      </c>
      <c r="AK409" s="32">
        <v>5.7</v>
      </c>
      <c r="AL409" s="27">
        <v>52400</v>
      </c>
      <c r="AM409" s="27">
        <v>65800</v>
      </c>
      <c r="AN409" s="32">
        <v>79.599999999999994</v>
      </c>
      <c r="AO409" s="32">
        <v>5.5</v>
      </c>
      <c r="AP409"/>
      <c r="AQ409"/>
      <c r="AR409"/>
      <c r="AS409"/>
      <c r="AT409" s="30">
        <f t="shared" si="243"/>
        <v>3.7186897880539501E-3</v>
      </c>
      <c r="AU409" s="30">
        <f t="shared" si="244"/>
        <v>9.576107899807321E-3</v>
      </c>
      <c r="AV409" s="30">
        <f t="shared" si="245"/>
        <v>9.961464354527938E-3</v>
      </c>
      <c r="AW409" s="30">
        <f t="shared" si="237"/>
        <v>1.185114503816794E-2</v>
      </c>
      <c r="AX409" s="30">
        <f t="shared" si="238"/>
        <v>6.7938931297709922E-3</v>
      </c>
      <c r="AY409" s="30">
        <f t="shared" si="239"/>
        <v>9.8091603053435117E-3</v>
      </c>
      <c r="AZ409" s="30">
        <f t="shared" si="240"/>
        <v>9.8664122137404574E-3</v>
      </c>
      <c r="BA409" s="30">
        <f t="shared" si="241"/>
        <v>1.0152671755725191E-2</v>
      </c>
      <c r="BB409" s="30">
        <f t="shared" si="242"/>
        <v>1.0267175572519084E-2</v>
      </c>
      <c r="BC409" s="30">
        <f t="shared" si="249"/>
        <v>1.5438931297709924E-2</v>
      </c>
      <c r="BD409" s="30">
        <f t="shared" si="250"/>
        <v>7.4809160305343509E-3</v>
      </c>
      <c r="BE409" s="30">
        <f t="shared" si="251"/>
        <v>1.9675572519083969E-2</v>
      </c>
      <c r="BF409" s="30">
        <f t="shared" si="252"/>
        <v>5.4770992366412214E-3</v>
      </c>
      <c r="BG409" s="30">
        <f t="shared" si="253"/>
        <v>8.3396946564885492E-3</v>
      </c>
      <c r="BH409" s="30">
        <f t="shared" si="254"/>
        <v>8.7786259541984737E-3</v>
      </c>
      <c r="BI409" s="30">
        <f t="shared" si="255"/>
        <v>9.3920972644376908E-3</v>
      </c>
      <c r="BJ409" s="30">
        <f t="shared" si="255"/>
        <v>6.3373860182370824E-3</v>
      </c>
      <c r="BK409" s="30">
        <f t="shared" si="256"/>
        <v>1.3069908814589666E-2</v>
      </c>
      <c r="BL409" s="30">
        <f t="shared" si="257"/>
        <v>7.1580547112462005E-3</v>
      </c>
      <c r="BM409" s="30">
        <f t="shared" si="258"/>
        <v>1.0334346504559271E-2</v>
      </c>
      <c r="BN409" s="30">
        <f t="shared" si="246"/>
        <v>1.0486322188449849E-2</v>
      </c>
      <c r="BO409" s="30">
        <f t="shared" si="247"/>
        <v>1.2978723404255319E-2</v>
      </c>
      <c r="BP409" s="30">
        <f t="shared" si="248"/>
        <v>1.8358662613981763E-2</v>
      </c>
    </row>
    <row r="410" spans="1:68" ht="15" x14ac:dyDescent="0.25">
      <c r="A410" s="19" t="s">
        <v>138</v>
      </c>
      <c r="B410" s="27">
        <v>329</v>
      </c>
      <c r="C410" s="27">
        <v>540</v>
      </c>
      <c r="D410" s="27">
        <v>685</v>
      </c>
      <c r="E410" s="27">
        <v>536</v>
      </c>
      <c r="F410" s="27">
        <v>427</v>
      </c>
      <c r="G410" s="27">
        <v>609</v>
      </c>
      <c r="H410" s="27">
        <v>1240</v>
      </c>
      <c r="I410" s="27">
        <v>551</v>
      </c>
      <c r="J410" s="27">
        <v>663</v>
      </c>
      <c r="K410" s="27">
        <v>611</v>
      </c>
      <c r="L410" s="27">
        <v>547</v>
      </c>
      <c r="M410" s="27">
        <v>520</v>
      </c>
      <c r="N410" s="27">
        <v>293</v>
      </c>
      <c r="O410" s="27">
        <v>844</v>
      </c>
      <c r="P410" s="27">
        <v>826</v>
      </c>
      <c r="Q410" s="27">
        <v>695</v>
      </c>
      <c r="R410" s="27">
        <v>809</v>
      </c>
      <c r="S410" s="27">
        <v>720</v>
      </c>
      <c r="T410" s="27">
        <v>909</v>
      </c>
      <c r="U410" s="27">
        <v>1023</v>
      </c>
      <c r="V410" s="27">
        <v>840</v>
      </c>
      <c r="W410" s="27">
        <v>701</v>
      </c>
      <c r="X410" s="27">
        <v>735</v>
      </c>
      <c r="Y410" s="27"/>
      <c r="Z410" s="19" t="s">
        <v>138</v>
      </c>
      <c r="AA410" s="27" t="b">
        <f t="shared" si="219"/>
        <v>1</v>
      </c>
      <c r="AB410"/>
      <c r="AC410" s="19" t="s">
        <v>138</v>
      </c>
      <c r="AD410" s="27">
        <v>53000</v>
      </c>
      <c r="AE410" s="27">
        <v>67300</v>
      </c>
      <c r="AF410" s="32">
        <v>78.8</v>
      </c>
      <c r="AG410" s="32">
        <v>5.0999999999999996</v>
      </c>
      <c r="AH410" s="27">
        <v>48700</v>
      </c>
      <c r="AI410" s="27">
        <v>70000</v>
      </c>
      <c r="AJ410" s="32">
        <v>69.7</v>
      </c>
      <c r="AK410" s="32">
        <v>6</v>
      </c>
      <c r="AL410" s="27">
        <v>51400</v>
      </c>
      <c r="AM410" s="27">
        <v>67900</v>
      </c>
      <c r="AN410" s="32">
        <v>75.599999999999994</v>
      </c>
      <c r="AO410" s="32">
        <v>5.8</v>
      </c>
      <c r="AP410"/>
      <c r="AQ410"/>
      <c r="AR410"/>
      <c r="AS410"/>
      <c r="AT410" s="30">
        <f t="shared" si="243"/>
        <v>6.7556468172484596E-3</v>
      </c>
      <c r="AU410" s="30">
        <f t="shared" si="244"/>
        <v>1.1088295687885011E-2</v>
      </c>
      <c r="AV410" s="30">
        <f t="shared" si="245"/>
        <v>1.406570841889117E-2</v>
      </c>
      <c r="AW410" s="30">
        <f t="shared" si="237"/>
        <v>1.0428015564202335E-2</v>
      </c>
      <c r="AX410" s="30">
        <f t="shared" si="238"/>
        <v>8.307392996108949E-3</v>
      </c>
      <c r="AY410" s="30">
        <f t="shared" si="239"/>
        <v>1.1848249027237355E-2</v>
      </c>
      <c r="AZ410" s="30">
        <f t="shared" si="240"/>
        <v>2.4124513618677044E-2</v>
      </c>
      <c r="BA410" s="30">
        <f t="shared" si="241"/>
        <v>1.0719844357976654E-2</v>
      </c>
      <c r="BB410" s="30">
        <f t="shared" si="242"/>
        <v>1.2898832684824902E-2</v>
      </c>
      <c r="BC410" s="30">
        <f t="shared" si="249"/>
        <v>1.188715953307393E-2</v>
      </c>
      <c r="BD410" s="30">
        <f t="shared" si="250"/>
        <v>1.0642023346303502E-2</v>
      </c>
      <c r="BE410" s="30">
        <f t="shared" si="251"/>
        <v>1.0116731517509728E-2</v>
      </c>
      <c r="BF410" s="30">
        <f t="shared" si="252"/>
        <v>5.7003891050583658E-3</v>
      </c>
      <c r="BG410" s="30">
        <f t="shared" si="253"/>
        <v>1.6420233463035019E-2</v>
      </c>
      <c r="BH410" s="30">
        <f t="shared" si="254"/>
        <v>1.6070038910505836E-2</v>
      </c>
      <c r="BI410" s="30">
        <f t="shared" si="255"/>
        <v>1.0235640648011782E-2</v>
      </c>
      <c r="BJ410" s="30">
        <f t="shared" si="255"/>
        <v>1.1914580265095729E-2</v>
      </c>
      <c r="BK410" s="30">
        <f t="shared" si="256"/>
        <v>1.0603829160530192E-2</v>
      </c>
      <c r="BL410" s="30">
        <f t="shared" si="257"/>
        <v>1.3387334315169367E-2</v>
      </c>
      <c r="BM410" s="30">
        <f t="shared" si="258"/>
        <v>1.5066273932253314E-2</v>
      </c>
      <c r="BN410" s="30">
        <f t="shared" si="246"/>
        <v>1.2371134020618556E-2</v>
      </c>
      <c r="BO410" s="30">
        <f t="shared" si="247"/>
        <v>1.0324005891016201E-2</v>
      </c>
      <c r="BP410" s="30">
        <f t="shared" si="248"/>
        <v>1.0824742268041237E-2</v>
      </c>
    </row>
    <row r="411" spans="1:68" ht="15" x14ac:dyDescent="0.25">
      <c r="A411" s="19" t="s">
        <v>153</v>
      </c>
      <c r="B411" s="27">
        <v>335</v>
      </c>
      <c r="C411" s="27">
        <v>636</v>
      </c>
      <c r="D411" s="27">
        <v>673</v>
      </c>
      <c r="E411" s="27">
        <v>731</v>
      </c>
      <c r="F411" s="27">
        <v>466</v>
      </c>
      <c r="G411" s="27">
        <v>586</v>
      </c>
      <c r="H411" s="27">
        <v>761</v>
      </c>
      <c r="I411" s="27">
        <v>755</v>
      </c>
      <c r="J411" s="27">
        <v>800</v>
      </c>
      <c r="K411" s="27">
        <v>1327</v>
      </c>
      <c r="L411" s="27">
        <v>702</v>
      </c>
      <c r="M411" s="27">
        <v>589</v>
      </c>
      <c r="N411" s="27">
        <v>475</v>
      </c>
      <c r="O411" s="27">
        <v>885</v>
      </c>
      <c r="P411" s="27">
        <v>645</v>
      </c>
      <c r="Q411" s="27">
        <v>741</v>
      </c>
      <c r="R411" s="27">
        <v>581</v>
      </c>
      <c r="S411" s="27">
        <v>836</v>
      </c>
      <c r="T411" s="27">
        <v>953</v>
      </c>
      <c r="U411" s="27">
        <v>818</v>
      </c>
      <c r="V411" s="27">
        <v>764</v>
      </c>
      <c r="W411" s="27">
        <v>1143</v>
      </c>
      <c r="X411" s="27">
        <v>934</v>
      </c>
      <c r="Y411" s="27"/>
      <c r="Z411" s="19" t="s">
        <v>153</v>
      </c>
      <c r="AA411" s="27" t="b">
        <f t="shared" si="219"/>
        <v>1</v>
      </c>
      <c r="AB411"/>
      <c r="AC411" s="19" t="s">
        <v>153</v>
      </c>
      <c r="AD411" s="27">
        <v>76900</v>
      </c>
      <c r="AE411" s="27">
        <v>96600</v>
      </c>
      <c r="AF411" s="32">
        <v>79.7</v>
      </c>
      <c r="AG411" s="32">
        <v>4.9000000000000004</v>
      </c>
      <c r="AH411" s="27">
        <v>75600</v>
      </c>
      <c r="AI411" s="27">
        <v>94800</v>
      </c>
      <c r="AJ411" s="32">
        <v>79.7</v>
      </c>
      <c r="AK411" s="32">
        <v>4.8</v>
      </c>
      <c r="AL411" s="27">
        <v>73200</v>
      </c>
      <c r="AM411" s="27">
        <v>93700</v>
      </c>
      <c r="AN411" s="32">
        <v>78.099999999999994</v>
      </c>
      <c r="AO411" s="32">
        <v>4.7</v>
      </c>
      <c r="AP411"/>
      <c r="AQ411"/>
      <c r="AR411"/>
      <c r="AS411"/>
      <c r="AT411" s="30">
        <f t="shared" si="243"/>
        <v>4.4312169312169308E-3</v>
      </c>
      <c r="AU411" s="30">
        <f t="shared" si="244"/>
        <v>8.4126984126984133E-3</v>
      </c>
      <c r="AV411" s="30">
        <f t="shared" si="245"/>
        <v>8.9021164021164025E-3</v>
      </c>
      <c r="AW411" s="30">
        <f t="shared" si="237"/>
        <v>9.9863387978142079E-3</v>
      </c>
      <c r="AX411" s="30">
        <f t="shared" si="238"/>
        <v>6.3661202185792349E-3</v>
      </c>
      <c r="AY411" s="30">
        <f t="shared" si="239"/>
        <v>8.0054644808743164E-3</v>
      </c>
      <c r="AZ411" s="30">
        <f t="shared" si="240"/>
        <v>1.0396174863387979E-2</v>
      </c>
      <c r="BA411" s="30">
        <f t="shared" si="241"/>
        <v>1.0314207650273225E-2</v>
      </c>
      <c r="BB411" s="30">
        <f t="shared" si="242"/>
        <v>1.092896174863388E-2</v>
      </c>
      <c r="BC411" s="30">
        <f t="shared" si="249"/>
        <v>1.8128415300546447E-2</v>
      </c>
      <c r="BD411" s="30">
        <f t="shared" si="250"/>
        <v>9.5901639344262296E-3</v>
      </c>
      <c r="BE411" s="30">
        <f t="shared" si="251"/>
        <v>8.0464480874316933E-3</v>
      </c>
      <c r="BF411" s="30">
        <f t="shared" si="252"/>
        <v>6.4890710382513664E-3</v>
      </c>
      <c r="BG411" s="30">
        <f t="shared" si="253"/>
        <v>1.209016393442623E-2</v>
      </c>
      <c r="BH411" s="30">
        <f t="shared" si="254"/>
        <v>8.8114754098360653E-3</v>
      </c>
      <c r="BI411" s="30">
        <f t="shared" si="255"/>
        <v>7.9082177161152612E-3</v>
      </c>
      <c r="BJ411" s="30">
        <f t="shared" si="255"/>
        <v>6.2006403415154751E-3</v>
      </c>
      <c r="BK411" s="30">
        <f t="shared" si="256"/>
        <v>8.9220917822838853E-3</v>
      </c>
      <c r="BL411" s="30">
        <f t="shared" si="257"/>
        <v>1.0170757737459979E-2</v>
      </c>
      <c r="BM411" s="30">
        <f t="shared" si="258"/>
        <v>8.7299893276414093E-3</v>
      </c>
      <c r="BN411" s="30">
        <f t="shared" si="246"/>
        <v>8.1536819637139813E-3</v>
      </c>
      <c r="BO411" s="30">
        <f t="shared" si="247"/>
        <v>1.2198505869797226E-2</v>
      </c>
      <c r="BP411" s="30">
        <f t="shared" si="248"/>
        <v>9.9679829242262548E-3</v>
      </c>
    </row>
    <row r="412" spans="1:68" ht="15" x14ac:dyDescent="0.25">
      <c r="A412" s="19" t="s">
        <v>168</v>
      </c>
      <c r="B412" s="27">
        <v>331</v>
      </c>
      <c r="C412" s="27">
        <v>781</v>
      </c>
      <c r="D412" s="27">
        <v>614</v>
      </c>
      <c r="E412" s="27">
        <v>703</v>
      </c>
      <c r="F412" s="27">
        <v>416</v>
      </c>
      <c r="G412" s="27">
        <v>948</v>
      </c>
      <c r="H412" s="27">
        <v>625</v>
      </c>
      <c r="I412" s="27">
        <v>597</v>
      </c>
      <c r="J412" s="27">
        <v>750</v>
      </c>
      <c r="K412" s="27">
        <v>827</v>
      </c>
      <c r="L412" s="27">
        <v>563</v>
      </c>
      <c r="M412" s="27">
        <v>619</v>
      </c>
      <c r="N412" s="27">
        <v>484</v>
      </c>
      <c r="O412" s="27">
        <v>944</v>
      </c>
      <c r="P412" s="27">
        <v>714</v>
      </c>
      <c r="Q412" s="27">
        <v>896</v>
      </c>
      <c r="R412" s="27">
        <v>1043</v>
      </c>
      <c r="S412" s="27">
        <v>1068</v>
      </c>
      <c r="T412" s="27">
        <v>826</v>
      </c>
      <c r="U412" s="27">
        <v>984</v>
      </c>
      <c r="V412" s="27">
        <v>833</v>
      </c>
      <c r="W412" s="27">
        <v>1147</v>
      </c>
      <c r="X412" s="27">
        <v>984</v>
      </c>
      <c r="Y412" s="27"/>
      <c r="Z412" s="19" t="s">
        <v>168</v>
      </c>
      <c r="AA412" s="27" t="b">
        <f t="shared" si="219"/>
        <v>1</v>
      </c>
      <c r="AB412"/>
      <c r="AC412" s="19" t="s">
        <v>168</v>
      </c>
      <c r="AD412" s="27">
        <v>53400</v>
      </c>
      <c r="AE412" s="27">
        <v>66200</v>
      </c>
      <c r="AF412" s="32">
        <v>80.7</v>
      </c>
      <c r="AG412" s="32">
        <v>5.6</v>
      </c>
      <c r="AH412" s="27">
        <v>51200</v>
      </c>
      <c r="AI412" s="27">
        <v>66300</v>
      </c>
      <c r="AJ412" s="32">
        <v>77.3</v>
      </c>
      <c r="AK412" s="32">
        <v>6.3</v>
      </c>
      <c r="AL412" s="27">
        <v>53700</v>
      </c>
      <c r="AM412" s="27">
        <v>65300</v>
      </c>
      <c r="AN412" s="32">
        <v>82.2</v>
      </c>
      <c r="AO412" s="32">
        <v>5.8</v>
      </c>
      <c r="AP412"/>
      <c r="AQ412"/>
      <c r="AR412"/>
      <c r="AS412"/>
      <c r="AT412" s="30">
        <f t="shared" si="243"/>
        <v>6.4648437500000001E-3</v>
      </c>
      <c r="AU412" s="30">
        <f t="shared" si="244"/>
        <v>1.5253906249999999E-2</v>
      </c>
      <c r="AV412" s="30">
        <f t="shared" si="245"/>
        <v>1.1992187499999999E-2</v>
      </c>
      <c r="AW412" s="30">
        <f t="shared" si="237"/>
        <v>1.3091247672253259E-2</v>
      </c>
      <c r="AX412" s="30">
        <f t="shared" si="238"/>
        <v>7.7467411545623834E-3</v>
      </c>
      <c r="AY412" s="30">
        <f t="shared" si="239"/>
        <v>1.7653631284916201E-2</v>
      </c>
      <c r="AZ412" s="30">
        <f t="shared" si="240"/>
        <v>1.1638733705772812E-2</v>
      </c>
      <c r="BA412" s="30">
        <f t="shared" si="241"/>
        <v>1.1117318435754191E-2</v>
      </c>
      <c r="BB412" s="30">
        <f t="shared" si="242"/>
        <v>1.3966480446927373E-2</v>
      </c>
      <c r="BC412" s="30">
        <f t="shared" si="249"/>
        <v>1.5400372439478584E-2</v>
      </c>
      <c r="BD412" s="30">
        <f t="shared" si="250"/>
        <v>1.048417132216015E-2</v>
      </c>
      <c r="BE412" s="30">
        <f t="shared" si="251"/>
        <v>1.1527001862197394E-2</v>
      </c>
      <c r="BF412" s="30">
        <f t="shared" si="252"/>
        <v>9.0130353817504654E-3</v>
      </c>
      <c r="BG412" s="30">
        <f t="shared" si="253"/>
        <v>1.7579143389199255E-2</v>
      </c>
      <c r="BH412" s="30">
        <f t="shared" si="254"/>
        <v>1.3296089385474861E-2</v>
      </c>
      <c r="BI412" s="30">
        <f t="shared" si="255"/>
        <v>1.3721286370597243E-2</v>
      </c>
      <c r="BJ412" s="30">
        <f t="shared" si="255"/>
        <v>1.5972434915773354E-2</v>
      </c>
      <c r="BK412" s="30">
        <f t="shared" si="256"/>
        <v>1.6355283307810106E-2</v>
      </c>
      <c r="BL412" s="30">
        <f t="shared" si="257"/>
        <v>1.2649310872894334E-2</v>
      </c>
      <c r="BM412" s="30">
        <f t="shared" si="258"/>
        <v>1.5068912710566616E-2</v>
      </c>
      <c r="BN412" s="30">
        <f t="shared" si="246"/>
        <v>1.2756508422664625E-2</v>
      </c>
      <c r="BO412" s="30">
        <f t="shared" si="247"/>
        <v>1.7565084226646249E-2</v>
      </c>
      <c r="BP412" s="30">
        <f t="shared" si="248"/>
        <v>1.5068912710566616E-2</v>
      </c>
    </row>
    <row r="413" spans="1:68" ht="15" x14ac:dyDescent="0.25">
      <c r="A413" s="19" t="s">
        <v>192</v>
      </c>
      <c r="B413" s="27">
        <v>110</v>
      </c>
      <c r="C413" s="27">
        <v>154</v>
      </c>
      <c r="D413" s="27">
        <v>156</v>
      </c>
      <c r="E413" s="27">
        <v>128</v>
      </c>
      <c r="F413" s="27">
        <v>112</v>
      </c>
      <c r="G413" s="27">
        <v>108</v>
      </c>
      <c r="H413" s="27">
        <v>171</v>
      </c>
      <c r="I413" s="27">
        <v>100</v>
      </c>
      <c r="J413" s="27">
        <v>165</v>
      </c>
      <c r="K413" s="27">
        <v>102</v>
      </c>
      <c r="L413" s="27">
        <v>122</v>
      </c>
      <c r="M413" s="27">
        <v>108</v>
      </c>
      <c r="N413" s="27">
        <v>140</v>
      </c>
      <c r="O413" s="27">
        <v>180</v>
      </c>
      <c r="P413" s="27">
        <v>158</v>
      </c>
      <c r="Q413" s="27">
        <v>157</v>
      </c>
      <c r="R413" s="27">
        <v>199</v>
      </c>
      <c r="S413" s="27">
        <v>262</v>
      </c>
      <c r="T413" s="27">
        <v>207</v>
      </c>
      <c r="U413" s="27">
        <v>170</v>
      </c>
      <c r="V413" s="27">
        <v>233</v>
      </c>
      <c r="W413" s="27">
        <v>321</v>
      </c>
      <c r="X413" s="27">
        <v>131</v>
      </c>
      <c r="Y413" s="27"/>
      <c r="Z413" s="19" t="s">
        <v>192</v>
      </c>
      <c r="AA413" s="27" t="b">
        <f t="shared" si="219"/>
        <v>1</v>
      </c>
      <c r="AB413"/>
      <c r="AC413" s="19" t="s">
        <v>192</v>
      </c>
      <c r="AD413" s="27">
        <v>15800</v>
      </c>
      <c r="AE413" s="27">
        <v>19300</v>
      </c>
      <c r="AF413" s="32">
        <v>81.900000000000006</v>
      </c>
      <c r="AG413" s="32">
        <v>9.3000000000000007</v>
      </c>
      <c r="AH413" s="27">
        <v>16000</v>
      </c>
      <c r="AI413" s="27">
        <v>18800</v>
      </c>
      <c r="AJ413" s="32">
        <v>85</v>
      </c>
      <c r="AK413" s="32">
        <v>8.8000000000000007</v>
      </c>
      <c r="AL413" s="27">
        <v>14500</v>
      </c>
      <c r="AM413" s="27">
        <v>18700</v>
      </c>
      <c r="AN413" s="32">
        <v>77.400000000000006</v>
      </c>
      <c r="AO413" s="32">
        <v>13</v>
      </c>
      <c r="AP413"/>
      <c r="AQ413"/>
      <c r="AR413"/>
      <c r="AS413"/>
      <c r="AT413" s="30">
        <f t="shared" si="243"/>
        <v>6.875E-3</v>
      </c>
      <c r="AU413" s="30">
        <f t="shared" si="244"/>
        <v>9.6249999999999999E-3</v>
      </c>
      <c r="AV413" s="30">
        <f t="shared" si="245"/>
        <v>9.75E-3</v>
      </c>
      <c r="AW413" s="30">
        <f t="shared" si="237"/>
        <v>8.8275862068965521E-3</v>
      </c>
      <c r="AX413" s="30">
        <f t="shared" si="238"/>
        <v>7.7241379310344829E-3</v>
      </c>
      <c r="AY413" s="30">
        <f t="shared" si="239"/>
        <v>7.4482758620689656E-3</v>
      </c>
      <c r="AZ413" s="30">
        <f t="shared" si="240"/>
        <v>1.1793103448275862E-2</v>
      </c>
      <c r="BA413" s="30">
        <f t="shared" si="241"/>
        <v>6.8965517241379309E-3</v>
      </c>
      <c r="BB413" s="30">
        <f t="shared" si="242"/>
        <v>1.1379310344827587E-2</v>
      </c>
      <c r="BC413" s="30">
        <f t="shared" si="249"/>
        <v>7.0344827586206896E-3</v>
      </c>
      <c r="BD413" s="30">
        <f t="shared" si="250"/>
        <v>8.4137931034482753E-3</v>
      </c>
      <c r="BE413" s="30">
        <f t="shared" si="251"/>
        <v>7.4482758620689656E-3</v>
      </c>
      <c r="BF413" s="30">
        <f t="shared" si="252"/>
        <v>9.655172413793104E-3</v>
      </c>
      <c r="BG413" s="30">
        <f t="shared" si="253"/>
        <v>1.2413793103448275E-2</v>
      </c>
      <c r="BH413" s="30">
        <f t="shared" si="254"/>
        <v>1.0896551724137931E-2</v>
      </c>
      <c r="BI413" s="30">
        <f t="shared" si="255"/>
        <v>8.3957219251336902E-3</v>
      </c>
      <c r="BJ413" s="30">
        <f t="shared" si="255"/>
        <v>1.0641711229946524E-2</v>
      </c>
      <c r="BK413" s="30">
        <f t="shared" si="256"/>
        <v>1.4010695187165776E-2</v>
      </c>
      <c r="BL413" s="30">
        <f t="shared" si="257"/>
        <v>1.1069518716577541E-2</v>
      </c>
      <c r="BM413" s="30">
        <f t="shared" si="258"/>
        <v>9.0909090909090905E-3</v>
      </c>
      <c r="BN413" s="30">
        <f t="shared" si="246"/>
        <v>1.2459893048128343E-2</v>
      </c>
      <c r="BO413" s="30">
        <f t="shared" si="247"/>
        <v>1.7165775401069519E-2</v>
      </c>
      <c r="BP413" s="30">
        <f t="shared" si="248"/>
        <v>7.005347593582888E-3</v>
      </c>
    </row>
    <row r="414" spans="1:68" ht="15" x14ac:dyDescent="0.25">
      <c r="A414"/>
      <c r="B414"/>
      <c r="C414"/>
      <c r="D414"/>
      <c r="E414"/>
      <c r="F414"/>
      <c r="G414"/>
      <c r="H414"/>
      <c r="I414"/>
      <c r="J414"/>
      <c r="K414"/>
      <c r="L414"/>
      <c r="M414"/>
      <c r="N414"/>
      <c r="O414"/>
      <c r="P414"/>
      <c r="Q414"/>
      <c r="R414"/>
      <c r="S414"/>
      <c r="T414"/>
      <c r="U414"/>
      <c r="V414" s="33"/>
      <c r="W414" s="33"/>
      <c r="X414" s="33"/>
      <c r="Y414" s="33"/>
      <c r="Z414" s="19"/>
      <c r="AA414" s="33"/>
      <c r="AB414"/>
      <c r="AC414"/>
      <c r="AD414"/>
      <c r="AE414"/>
      <c r="AF414"/>
      <c r="AG414"/>
      <c r="AH414"/>
      <c r="AI414"/>
      <c r="AJ414"/>
      <c r="AK414"/>
      <c r="AL414"/>
      <c r="AM414"/>
      <c r="AN414"/>
      <c r="AO414"/>
      <c r="AP414"/>
      <c r="AQ414"/>
      <c r="AR414"/>
      <c r="AS414"/>
      <c r="AT414" s="30"/>
      <c r="AU414" s="30"/>
      <c r="AV414" s="30"/>
      <c r="AW414" s="30"/>
      <c r="AX414" s="30"/>
      <c r="AY414" s="30"/>
      <c r="AZ414" s="30"/>
      <c r="BA414" s="30"/>
      <c r="BB414" s="30"/>
      <c r="BC414" s="30"/>
      <c r="BD414" s="30"/>
      <c r="BE414" s="30"/>
      <c r="BF414" s="30"/>
      <c r="BG414" s="30"/>
      <c r="BH414" s="30"/>
      <c r="BI414" s="30"/>
      <c r="BJ414" s="30"/>
      <c r="BK414" s="30"/>
      <c r="BL414" s="30"/>
      <c r="BM414" s="30"/>
    </row>
    <row r="415" spans="1:68" ht="15" x14ac:dyDescent="0.25">
      <c r="A415"/>
      <c r="B415"/>
      <c r="C415"/>
      <c r="D415"/>
      <c r="E415"/>
      <c r="F415"/>
      <c r="G415"/>
      <c r="H415"/>
      <c r="I415"/>
      <c r="J415"/>
      <c r="K415"/>
      <c r="L415"/>
      <c r="M415"/>
      <c r="N415"/>
      <c r="O415"/>
      <c r="P415"/>
      <c r="Q415"/>
      <c r="R415"/>
      <c r="S415"/>
      <c r="T415"/>
      <c r="U415"/>
      <c r="V415" s="33"/>
      <c r="W415" s="33"/>
      <c r="X415" s="33"/>
      <c r="Y415" s="33"/>
      <c r="Z415" s="19"/>
      <c r="AA415" s="33"/>
      <c r="AB415"/>
      <c r="AC415"/>
      <c r="AD415"/>
      <c r="AE415"/>
      <c r="AF415"/>
      <c r="AG415"/>
      <c r="AH415"/>
      <c r="AI415"/>
      <c r="AJ415"/>
      <c r="AK415"/>
      <c r="AL415"/>
      <c r="AM415"/>
      <c r="AN415"/>
      <c r="AO415"/>
      <c r="AP415"/>
      <c r="AQ415"/>
      <c r="AR415"/>
      <c r="AS415"/>
      <c r="AT415" s="30">
        <f>MAX(AT9:AT413)</f>
        <v>3.892761394101877E-2</v>
      </c>
      <c r="AU415" s="30">
        <f t="shared" ref="AU415:BM415" si="259">MAX(AU9:AU413)</f>
        <v>2.9302325581395349E-2</v>
      </c>
      <c r="AV415" s="30">
        <f t="shared" si="259"/>
        <v>2.4597594819611469E-2</v>
      </c>
      <c r="AW415" s="30">
        <f t="shared" si="259"/>
        <v>3.0757575757575758E-2</v>
      </c>
      <c r="AX415" s="30">
        <f t="shared" si="259"/>
        <v>2.1810766721044046E-2</v>
      </c>
      <c r="AY415" s="30">
        <f t="shared" si="259"/>
        <v>3.1657608695652172E-2</v>
      </c>
      <c r="AZ415" s="30">
        <f t="shared" si="259"/>
        <v>2.877076411960133E-2</v>
      </c>
      <c r="BA415" s="30">
        <f t="shared" si="259"/>
        <v>3.1695652173913041E-2</v>
      </c>
      <c r="BB415" s="30">
        <f t="shared" si="259"/>
        <v>3.720508166969147E-2</v>
      </c>
      <c r="BC415" s="30">
        <f t="shared" si="259"/>
        <v>5.1205128205128202E-2</v>
      </c>
      <c r="BD415" s="30">
        <f t="shared" si="259"/>
        <v>5.1847826086956525E-2</v>
      </c>
      <c r="BE415" s="30">
        <f t="shared" si="259"/>
        <v>6.5614406779661016E-2</v>
      </c>
      <c r="BF415" s="30">
        <f t="shared" si="259"/>
        <v>2.4771048744460858E-2</v>
      </c>
      <c r="BG415" s="30">
        <f t="shared" si="259"/>
        <v>3.6866197183098588E-2</v>
      </c>
      <c r="BH415" s="30">
        <f t="shared" si="259"/>
        <v>4.9515981735159816E-2</v>
      </c>
      <c r="BI415" s="30">
        <f t="shared" si="259"/>
        <v>2.6833025261860752E-2</v>
      </c>
      <c r="BJ415" s="30">
        <f t="shared" si="259"/>
        <v>2.8125000000000001E-2</v>
      </c>
      <c r="BK415" s="30">
        <f t="shared" si="259"/>
        <v>4.5769041769041771E-2</v>
      </c>
      <c r="BL415" s="30">
        <f t="shared" si="259"/>
        <v>5.2607003891050587E-2</v>
      </c>
      <c r="BM415" s="30">
        <f t="shared" si="259"/>
        <v>4.3258145363408523E-2</v>
      </c>
      <c r="BN415" s="30">
        <f>MAX(BN9:BN413)</f>
        <v>4.607553366174056E-2</v>
      </c>
      <c r="BO415" s="30">
        <f>MAX(BO9:BO413)</f>
        <v>3.9681978798586572E-2</v>
      </c>
      <c r="BP415" s="30">
        <f>MAX(BP9:BP413)</f>
        <v>4.0100250626566414E-2</v>
      </c>
    </row>
    <row r="416" spans="1:68" ht="15" x14ac:dyDescent="0.25">
      <c r="A416" s="21" t="s">
        <v>631</v>
      </c>
      <c r="B416"/>
      <c r="C416"/>
      <c r="D416"/>
      <c r="E416"/>
      <c r="F416"/>
      <c r="G416"/>
      <c r="H416"/>
      <c r="I416"/>
      <c r="J416"/>
      <c r="K416"/>
      <c r="L416"/>
      <c r="M416"/>
      <c r="N416"/>
      <c r="O416"/>
      <c r="P416"/>
      <c r="Q416"/>
      <c r="R416"/>
      <c r="S416"/>
      <c r="T416"/>
      <c r="U416"/>
      <c r="V416" s="33"/>
      <c r="W416" s="33"/>
      <c r="X416" s="33"/>
      <c r="Y416" s="33"/>
      <c r="Z416" s="19"/>
      <c r="AA416" s="33"/>
      <c r="AB416"/>
      <c r="AC416"/>
      <c r="AD416"/>
      <c r="AE416"/>
      <c r="AF416"/>
      <c r="AG416"/>
      <c r="AH416"/>
      <c r="AI416"/>
      <c r="AJ416"/>
      <c r="AK416"/>
      <c r="AL416"/>
      <c r="AM416"/>
      <c r="AN416"/>
      <c r="AO416"/>
      <c r="AP416"/>
      <c r="AQ416"/>
      <c r="AR416"/>
      <c r="AS416"/>
      <c r="AT416" s="30">
        <f>MIN(AT9:AT413)</f>
        <v>5.7692307692307698E-4</v>
      </c>
      <c r="AU416" s="30">
        <f t="shared" ref="AU416:BM416" si="260">MIN(AU9:AU413)</f>
        <v>2.7642276422764228E-3</v>
      </c>
      <c r="AV416" s="30">
        <f t="shared" si="260"/>
        <v>2.5000000000000001E-3</v>
      </c>
      <c r="AW416" s="30">
        <f t="shared" si="260"/>
        <v>3.1372549019607842E-3</v>
      </c>
      <c r="AX416" s="30">
        <f t="shared" si="260"/>
        <v>2.0784313725490198E-3</v>
      </c>
      <c r="AY416" s="30">
        <f t="shared" si="260"/>
        <v>2.8431372549019606E-3</v>
      </c>
      <c r="AZ416" s="30">
        <f t="shared" si="260"/>
        <v>3.2352941176470589E-3</v>
      </c>
      <c r="BA416" s="30">
        <f t="shared" si="260"/>
        <v>3.6274509803921567E-3</v>
      </c>
      <c r="BB416" s="30">
        <f t="shared" si="260"/>
        <v>2.2549019607843138E-3</v>
      </c>
      <c r="BC416" s="30">
        <f t="shared" si="260"/>
        <v>3.5849056603773585E-3</v>
      </c>
      <c r="BD416" s="30">
        <f t="shared" si="260"/>
        <v>2.8431372549019606E-3</v>
      </c>
      <c r="BE416" s="30">
        <f t="shared" si="260"/>
        <v>3.0980392156862743E-3</v>
      </c>
      <c r="BF416" s="30">
        <f t="shared" si="260"/>
        <v>1.4485981308411215E-3</v>
      </c>
      <c r="BG416" s="30">
        <f t="shared" si="260"/>
        <v>2.8813559322033899E-3</v>
      </c>
      <c r="BH416" s="30">
        <f t="shared" si="260"/>
        <v>2.4299065420560748E-3</v>
      </c>
      <c r="BI416" s="30">
        <f t="shared" si="260"/>
        <v>2.4316109422492403E-3</v>
      </c>
      <c r="BJ416" s="30">
        <f t="shared" si="260"/>
        <v>2.5858951175406872E-3</v>
      </c>
      <c r="BK416" s="30">
        <f t="shared" si="260"/>
        <v>2.7305605786618445E-3</v>
      </c>
      <c r="BL416" s="30">
        <f t="shared" si="260"/>
        <v>1.9891500904159133E-3</v>
      </c>
      <c r="BM416" s="30">
        <f t="shared" si="260"/>
        <v>2.7563025210084035E-3</v>
      </c>
      <c r="BN416" s="30">
        <f>MIN(BN9:BN413)</f>
        <v>3.2188065099457504E-3</v>
      </c>
      <c r="BO416" s="30">
        <f>MIN(BO9:BO413)</f>
        <v>3.3004926108374383E-3</v>
      </c>
      <c r="BP416" s="30">
        <f>MIN(BP9:BP413)</f>
        <v>2.9618226600985221E-3</v>
      </c>
    </row>
    <row r="417" spans="1:65" ht="15" x14ac:dyDescent="0.25">
      <c r="A417" s="21" t="s">
        <v>630</v>
      </c>
      <c r="B417"/>
      <c r="C417"/>
      <c r="D417"/>
      <c r="E417"/>
      <c r="F417"/>
      <c r="G417"/>
      <c r="H417"/>
      <c r="I417"/>
      <c r="J417"/>
      <c r="K417"/>
      <c r="L417"/>
      <c r="M417"/>
      <c r="N417"/>
      <c r="O417"/>
      <c r="P417"/>
      <c r="Q417"/>
      <c r="R417"/>
      <c r="S417"/>
      <c r="T417"/>
      <c r="U417"/>
      <c r="V417" s="33"/>
      <c r="W417" s="33"/>
      <c r="X417" s="33"/>
      <c r="Y417" s="33"/>
      <c r="Z417" s="19"/>
      <c r="AA417" s="33"/>
      <c r="AB417"/>
      <c r="AC417"/>
      <c r="AD417"/>
      <c r="AE417"/>
      <c r="AF417"/>
      <c r="AG417"/>
      <c r="AH417"/>
      <c r="AI417"/>
      <c r="AJ417"/>
      <c r="AK417"/>
      <c r="AL417"/>
      <c r="AM417"/>
      <c r="AN417"/>
      <c r="AO417"/>
      <c r="AP417"/>
      <c r="AQ417"/>
      <c r="AR417"/>
      <c r="AS417"/>
      <c r="AT417" s="30"/>
      <c r="AU417" s="30"/>
      <c r="AV417" s="30"/>
      <c r="AW417" s="30"/>
      <c r="AX417" s="30"/>
      <c r="AY417" s="30"/>
      <c r="AZ417" s="30"/>
      <c r="BA417" s="30"/>
      <c r="BB417" s="30"/>
      <c r="BC417" s="30"/>
      <c r="BD417" s="30"/>
      <c r="BE417" s="30"/>
      <c r="BF417" s="30"/>
      <c r="BG417" s="30"/>
      <c r="BH417" s="30"/>
      <c r="BI417" s="30"/>
      <c r="BJ417" s="30"/>
      <c r="BK417" s="30"/>
      <c r="BL417" s="30"/>
      <c r="BM417" s="30"/>
    </row>
    <row r="418" spans="1:65" ht="15" x14ac:dyDescent="0.25">
      <c r="A418"/>
      <c r="B418"/>
      <c r="C418"/>
      <c r="D418"/>
      <c r="E418"/>
      <c r="F418"/>
      <c r="G418"/>
      <c r="H418"/>
      <c r="I418"/>
      <c r="J418"/>
      <c r="K418"/>
      <c r="L418"/>
      <c r="M418"/>
      <c r="N418"/>
      <c r="O418"/>
      <c r="P418"/>
      <c r="Q418"/>
      <c r="R418"/>
      <c r="S418"/>
      <c r="T418"/>
      <c r="U418"/>
      <c r="V418" s="33"/>
      <c r="W418" s="33"/>
      <c r="X418" s="33"/>
      <c r="Y418" s="33"/>
      <c r="Z418" s="19"/>
      <c r="AA418" s="33"/>
      <c r="AB418"/>
      <c r="AC418"/>
      <c r="AD418"/>
      <c r="AE418"/>
      <c r="AF418"/>
      <c r="AG418"/>
      <c r="AH418"/>
      <c r="AI418"/>
      <c r="AJ418"/>
      <c r="AK418"/>
      <c r="AL418"/>
      <c r="AM418"/>
      <c r="AN418"/>
      <c r="AO418"/>
      <c r="AP418"/>
      <c r="AQ418"/>
      <c r="AR418"/>
      <c r="AS418"/>
      <c r="AT418" s="30"/>
      <c r="AU418" s="30"/>
      <c r="AV418" s="30"/>
      <c r="AW418" s="30"/>
      <c r="AX418" s="30"/>
      <c r="AY418" s="30"/>
      <c r="AZ418" s="30"/>
      <c r="BA418" s="30"/>
      <c r="BB418" s="30"/>
      <c r="BC418" s="30"/>
      <c r="BD418" s="30"/>
      <c r="BE418" s="30"/>
      <c r="BF418" s="30"/>
      <c r="BG418" s="30"/>
      <c r="BH418" s="30"/>
      <c r="BI418" s="30"/>
      <c r="BJ418" s="30"/>
      <c r="BK418" s="30"/>
      <c r="BL418" s="30"/>
      <c r="BM418" s="30"/>
    </row>
    <row r="419" spans="1:65" ht="15" x14ac:dyDescent="0.2">
      <c r="A419" s="19" t="s">
        <v>521</v>
      </c>
      <c r="B419" s="24">
        <v>796</v>
      </c>
      <c r="C419" s="24">
        <v>879</v>
      </c>
      <c r="D419" s="24">
        <v>1023</v>
      </c>
      <c r="E419" s="24">
        <v>998</v>
      </c>
      <c r="F419" s="24">
        <v>909</v>
      </c>
      <c r="G419" s="24">
        <v>1050</v>
      </c>
      <c r="H419" s="24">
        <v>926</v>
      </c>
      <c r="I419" s="24">
        <v>1263</v>
      </c>
      <c r="J419" s="24">
        <v>1287</v>
      </c>
      <c r="K419" s="24">
        <v>959</v>
      </c>
      <c r="L419" s="24">
        <v>1379</v>
      </c>
      <c r="M419" s="24">
        <v>1251</v>
      </c>
      <c r="N419" s="24">
        <v>839</v>
      </c>
      <c r="O419" s="24">
        <v>1056</v>
      </c>
      <c r="P419" s="24">
        <v>1007</v>
      </c>
      <c r="Q419" s="24">
        <v>1086</v>
      </c>
      <c r="R419" s="24">
        <v>1288</v>
      </c>
      <c r="Z419" s="19"/>
      <c r="AG419" s="19" t="s">
        <v>521</v>
      </c>
      <c r="AH419" s="27">
        <v>171800</v>
      </c>
      <c r="AI419" s="27">
        <v>174200</v>
      </c>
      <c r="AJ419" s="27">
        <v>176900</v>
      </c>
      <c r="AL419" s="29">
        <f t="shared" ref="AL419:AL448" si="261">B419/$AH419</f>
        <v>4.6332945285215369E-3</v>
      </c>
      <c r="AM419" s="29">
        <f t="shared" ref="AM419:AM457" si="262">C419/$AH419</f>
        <v>5.1164144353899885E-3</v>
      </c>
      <c r="AN419" s="29">
        <f t="shared" ref="AN419:AN457" si="263">D419/$AH419</f>
        <v>5.9545983701979046E-3</v>
      </c>
      <c r="AO419" s="29">
        <f t="shared" ref="AO419:AO448" si="264">E419/$AI419</f>
        <v>5.7290470723306546E-3</v>
      </c>
      <c r="AP419" s="29">
        <f t="shared" ref="AP419:AP448" si="265">F419/$AI419</f>
        <v>5.2181400688863372E-3</v>
      </c>
      <c r="AQ419" s="29">
        <f t="shared" ref="AQ419:AQ448" si="266">G419/$AI419</f>
        <v>6.0275545350172216E-3</v>
      </c>
      <c r="AR419" s="29">
        <f t="shared" ref="AR419:AR448" si="267">H419/$AJ419</f>
        <v>5.2345958168456752E-3</v>
      </c>
      <c r="AS419" s="29">
        <f t="shared" ref="AS419:AS457" si="268">I419/$AJ419</f>
        <v>7.1396269078575466E-3</v>
      </c>
      <c r="AT419" s="29">
        <f t="shared" ref="AT419:AT457" si="269">J419/$AJ419</f>
        <v>7.2752967778405876E-3</v>
      </c>
      <c r="AU419" s="29">
        <f t="shared" ref="AU419:AU457" si="270">K419/$AJ419</f>
        <v>5.421141888072357E-3</v>
      </c>
      <c r="AV419" s="29">
        <f t="shared" ref="AV419:AV457" si="271">L419/$AJ419</f>
        <v>7.7953646127755793E-3</v>
      </c>
      <c r="AW419" s="29">
        <f t="shared" ref="AW419:AW457" si="272">M419/$AJ419</f>
        <v>7.0717919728660256E-3</v>
      </c>
      <c r="AX419" s="29">
        <f t="shared" ref="AX419:AX457" si="273">N419/$AJ419</f>
        <v>4.7427925381571508E-3</v>
      </c>
      <c r="AY419" s="29">
        <f t="shared" ref="AY419:AY457" si="274">O419/$AJ419</f>
        <v>5.969474279253816E-3</v>
      </c>
      <c r="AZ419" s="29">
        <f t="shared" ref="AZ419:AZ457" si="275">P419/$AJ419</f>
        <v>5.6924816280384399E-3</v>
      </c>
      <c r="BA419" s="29">
        <f t="shared" ref="BA419:BA457" si="276">Q419/$AJ419</f>
        <v>6.1390616167326176E-3</v>
      </c>
      <c r="BB419" s="29">
        <f t="shared" ref="BB419:BB457" si="277">R419/$AJ419</f>
        <v>7.2809496890898816E-3</v>
      </c>
    </row>
    <row r="420" spans="1:65" ht="15" x14ac:dyDescent="0.2">
      <c r="A420" s="19" t="s">
        <v>522</v>
      </c>
      <c r="B420" s="24">
        <v>474</v>
      </c>
      <c r="C420" s="24">
        <v>575</v>
      </c>
      <c r="D420" s="24">
        <v>635</v>
      </c>
      <c r="E420" s="24">
        <v>514</v>
      </c>
      <c r="F420" s="24">
        <v>481</v>
      </c>
      <c r="G420" s="24">
        <v>606</v>
      </c>
      <c r="H420" s="24">
        <v>774</v>
      </c>
      <c r="I420" s="24">
        <v>924</v>
      </c>
      <c r="J420" s="24">
        <v>880</v>
      </c>
      <c r="K420" s="24">
        <v>1037</v>
      </c>
      <c r="L420" s="24">
        <v>1142</v>
      </c>
      <c r="M420" s="24">
        <v>563</v>
      </c>
      <c r="N420" s="24">
        <v>569</v>
      </c>
      <c r="O420" s="24">
        <v>704</v>
      </c>
      <c r="P420" s="24">
        <v>710</v>
      </c>
      <c r="Q420" s="24">
        <v>840</v>
      </c>
      <c r="R420" s="24">
        <v>896</v>
      </c>
      <c r="Z420" s="19"/>
      <c r="AG420" s="19" t="s">
        <v>522</v>
      </c>
      <c r="AH420" s="27">
        <v>112100</v>
      </c>
      <c r="AI420" s="27">
        <v>112800</v>
      </c>
      <c r="AJ420" s="27">
        <v>114800</v>
      </c>
      <c r="AL420" s="29">
        <f t="shared" si="261"/>
        <v>4.2283675289919711E-3</v>
      </c>
      <c r="AM420" s="29">
        <f t="shared" si="262"/>
        <v>5.1293487957181092E-3</v>
      </c>
      <c r="AN420" s="29">
        <f t="shared" si="263"/>
        <v>5.6645851917930421E-3</v>
      </c>
      <c r="AO420" s="29">
        <f t="shared" si="264"/>
        <v>4.5567375886524826E-3</v>
      </c>
      <c r="AP420" s="29">
        <f t="shared" si="265"/>
        <v>4.2641843971631208E-3</v>
      </c>
      <c r="AQ420" s="29">
        <f t="shared" si="266"/>
        <v>5.372340425531915E-3</v>
      </c>
      <c r="AR420" s="29">
        <f t="shared" si="267"/>
        <v>6.7421602787456443E-3</v>
      </c>
      <c r="AS420" s="29">
        <f t="shared" si="268"/>
        <v>8.0487804878048783E-3</v>
      </c>
      <c r="AT420" s="29">
        <f t="shared" si="269"/>
        <v>7.6655052264808362E-3</v>
      </c>
      <c r="AU420" s="29">
        <f t="shared" si="270"/>
        <v>9.0331010452961678E-3</v>
      </c>
      <c r="AV420" s="29">
        <f t="shared" si="271"/>
        <v>9.9477351916376303E-3</v>
      </c>
      <c r="AW420" s="29">
        <f t="shared" si="272"/>
        <v>4.9041811846689898E-3</v>
      </c>
      <c r="AX420" s="29">
        <f t="shared" si="273"/>
        <v>4.9564459930313588E-3</v>
      </c>
      <c r="AY420" s="29">
        <f t="shared" si="274"/>
        <v>6.132404181184669E-3</v>
      </c>
      <c r="AZ420" s="29">
        <f t="shared" si="275"/>
        <v>6.184668989547038E-3</v>
      </c>
      <c r="BA420" s="29">
        <f t="shared" si="276"/>
        <v>7.3170731707317077E-3</v>
      </c>
      <c r="BB420" s="29">
        <f t="shared" si="277"/>
        <v>7.8048780487804878E-3</v>
      </c>
    </row>
    <row r="421" spans="1:65" ht="15" x14ac:dyDescent="0.2">
      <c r="A421" s="19" t="s">
        <v>523</v>
      </c>
      <c r="B421" s="24">
        <v>574</v>
      </c>
      <c r="C421" s="24">
        <v>1013</v>
      </c>
      <c r="D421" s="24">
        <v>863</v>
      </c>
      <c r="E421" s="24">
        <v>959</v>
      </c>
      <c r="F421" s="24">
        <v>935</v>
      </c>
      <c r="G421" s="24">
        <v>1108</v>
      </c>
      <c r="H421" s="24">
        <v>945</v>
      </c>
      <c r="I421" s="24">
        <v>1171</v>
      </c>
      <c r="J421" s="24">
        <v>1503</v>
      </c>
      <c r="K421" s="24">
        <v>1303</v>
      </c>
      <c r="L421" s="24">
        <v>1591</v>
      </c>
      <c r="M421" s="24">
        <v>1159</v>
      </c>
      <c r="N421" s="24">
        <v>1108</v>
      </c>
      <c r="O421" s="24">
        <v>1177</v>
      </c>
      <c r="P421" s="24">
        <v>836</v>
      </c>
      <c r="Q421" s="24">
        <v>1402</v>
      </c>
      <c r="R421" s="24">
        <v>1317</v>
      </c>
      <c r="Z421" s="19"/>
      <c r="AG421" s="19" t="s">
        <v>523</v>
      </c>
      <c r="AH421" s="27">
        <v>120600</v>
      </c>
      <c r="AI421" s="27">
        <v>124600</v>
      </c>
      <c r="AJ421" s="27">
        <v>122500</v>
      </c>
      <c r="AL421" s="29">
        <f t="shared" si="261"/>
        <v>4.759535655058043E-3</v>
      </c>
      <c r="AM421" s="29">
        <f t="shared" si="262"/>
        <v>8.3996683250414598E-3</v>
      </c>
      <c r="AN421" s="29">
        <f t="shared" si="263"/>
        <v>7.1558872305140962E-3</v>
      </c>
      <c r="AO421" s="29">
        <f t="shared" si="264"/>
        <v>7.6966292134831461E-3</v>
      </c>
      <c r="AP421" s="29">
        <f t="shared" si="265"/>
        <v>7.5040128410914925E-3</v>
      </c>
      <c r="AQ421" s="29">
        <f t="shared" si="266"/>
        <v>8.8924558587479934E-3</v>
      </c>
      <c r="AR421" s="29">
        <f t="shared" si="267"/>
        <v>7.7142857142857143E-3</v>
      </c>
      <c r="AS421" s="29">
        <f t="shared" si="268"/>
        <v>9.5591836734693885E-3</v>
      </c>
      <c r="AT421" s="29">
        <f t="shared" si="269"/>
        <v>1.2269387755102041E-2</v>
      </c>
      <c r="AU421" s="29">
        <f t="shared" si="270"/>
        <v>1.0636734693877551E-2</v>
      </c>
      <c r="AV421" s="29">
        <f t="shared" si="271"/>
        <v>1.2987755102040817E-2</v>
      </c>
      <c r="AW421" s="29">
        <f t="shared" si="272"/>
        <v>9.4612244897959181E-3</v>
      </c>
      <c r="AX421" s="29">
        <f t="shared" si="273"/>
        <v>9.0448979591836731E-3</v>
      </c>
      <c r="AY421" s="29">
        <f t="shared" si="274"/>
        <v>9.608163265306122E-3</v>
      </c>
      <c r="AZ421" s="29">
        <f t="shared" si="275"/>
        <v>6.8244897959183672E-3</v>
      </c>
      <c r="BA421" s="29">
        <f t="shared" si="276"/>
        <v>1.1444897959183674E-2</v>
      </c>
      <c r="BB421" s="29">
        <f t="shared" si="277"/>
        <v>1.0751020408163265E-2</v>
      </c>
    </row>
    <row r="422" spans="1:65" ht="15" x14ac:dyDescent="0.2">
      <c r="A422" s="19" t="s">
        <v>524</v>
      </c>
      <c r="B422" s="24">
        <v>546</v>
      </c>
      <c r="C422" s="24">
        <v>918</v>
      </c>
      <c r="D422" s="24">
        <v>824</v>
      </c>
      <c r="E422" s="24">
        <v>872</v>
      </c>
      <c r="F422" s="24">
        <v>672</v>
      </c>
      <c r="G422" s="24">
        <v>623</v>
      </c>
      <c r="H422" s="24">
        <v>731</v>
      </c>
      <c r="I422" s="24">
        <v>1001</v>
      </c>
      <c r="J422" s="24">
        <v>958</v>
      </c>
      <c r="K422" s="24">
        <v>991</v>
      </c>
      <c r="L422" s="24">
        <v>1299</v>
      </c>
      <c r="M422" s="24">
        <v>965</v>
      </c>
      <c r="N422" s="24">
        <v>561</v>
      </c>
      <c r="O422" s="24">
        <v>892</v>
      </c>
      <c r="P422" s="24">
        <v>919</v>
      </c>
      <c r="Q422" s="24">
        <v>1029</v>
      </c>
      <c r="R422" s="24">
        <v>897</v>
      </c>
      <c r="Z422" s="19"/>
      <c r="AG422" s="19" t="s">
        <v>524</v>
      </c>
      <c r="AH422" s="27">
        <v>155300</v>
      </c>
      <c r="AI422" s="27">
        <v>160500</v>
      </c>
      <c r="AJ422" s="27">
        <v>158700</v>
      </c>
      <c r="AL422" s="29">
        <f t="shared" si="261"/>
        <v>3.5157759175788797E-3</v>
      </c>
      <c r="AM422" s="29">
        <f t="shared" si="262"/>
        <v>5.911139729555699E-3</v>
      </c>
      <c r="AN422" s="29">
        <f t="shared" si="263"/>
        <v>5.3058596265292985E-3</v>
      </c>
      <c r="AO422" s="29">
        <f t="shared" si="264"/>
        <v>5.4330218068535828E-3</v>
      </c>
      <c r="AP422" s="29">
        <f t="shared" si="265"/>
        <v>4.186915887850467E-3</v>
      </c>
      <c r="AQ422" s="29">
        <f t="shared" si="266"/>
        <v>3.8816199376947042E-3</v>
      </c>
      <c r="AR422" s="29">
        <f t="shared" si="267"/>
        <v>4.6061751732829241E-3</v>
      </c>
      <c r="AS422" s="29">
        <f t="shared" si="268"/>
        <v>6.3074984247006929E-3</v>
      </c>
      <c r="AT422" s="29">
        <f t="shared" si="269"/>
        <v>6.0365469439193449E-3</v>
      </c>
      <c r="AU422" s="29">
        <f t="shared" si="270"/>
        <v>6.2444864524259609E-3</v>
      </c>
      <c r="AV422" s="29">
        <f t="shared" si="271"/>
        <v>8.185255198487713E-3</v>
      </c>
      <c r="AW422" s="29">
        <f t="shared" si="272"/>
        <v>6.080655324511657E-3</v>
      </c>
      <c r="AX422" s="29">
        <f t="shared" si="273"/>
        <v>3.5349716446124763E-3</v>
      </c>
      <c r="AY422" s="29">
        <f t="shared" si="274"/>
        <v>5.620667926906112E-3</v>
      </c>
      <c r="AZ422" s="29">
        <f t="shared" si="275"/>
        <v>5.7908002520478891E-3</v>
      </c>
      <c r="BA422" s="29">
        <f t="shared" si="276"/>
        <v>6.4839319470699434E-3</v>
      </c>
      <c r="BB422" s="29">
        <f t="shared" si="277"/>
        <v>5.6521739130434784E-3</v>
      </c>
    </row>
    <row r="423" spans="1:65" ht="15" x14ac:dyDescent="0.2">
      <c r="A423" s="19" t="s">
        <v>525</v>
      </c>
      <c r="B423" s="24">
        <v>863</v>
      </c>
      <c r="C423" s="24">
        <v>1599</v>
      </c>
      <c r="D423" s="24">
        <v>1338</v>
      </c>
      <c r="E423" s="24">
        <v>1274</v>
      </c>
      <c r="F423" s="24">
        <v>990</v>
      </c>
      <c r="G423" s="24">
        <v>1177</v>
      </c>
      <c r="H423" s="24">
        <v>1299</v>
      </c>
      <c r="I423" s="24">
        <v>1636</v>
      </c>
      <c r="J423" s="24">
        <v>1616</v>
      </c>
      <c r="K423" s="24">
        <v>1986</v>
      </c>
      <c r="L423" s="24">
        <v>2051</v>
      </c>
      <c r="M423" s="24">
        <v>1403</v>
      </c>
      <c r="N423" s="24">
        <v>1057</v>
      </c>
      <c r="O423" s="24">
        <v>1555</v>
      </c>
      <c r="P423" s="24">
        <v>1239</v>
      </c>
      <c r="Q423" s="24">
        <v>1413</v>
      </c>
      <c r="R423" s="24">
        <v>1628</v>
      </c>
      <c r="Z423" s="19"/>
      <c r="AG423" s="19" t="s">
        <v>525</v>
      </c>
      <c r="AH423" s="27">
        <v>182300</v>
      </c>
      <c r="AI423" s="27">
        <v>178800</v>
      </c>
      <c r="AJ423" s="27">
        <v>174700</v>
      </c>
      <c r="AL423" s="29">
        <f t="shared" si="261"/>
        <v>4.7339550191991221E-3</v>
      </c>
      <c r="AM423" s="29">
        <f t="shared" si="262"/>
        <v>8.7712561711464614E-3</v>
      </c>
      <c r="AN423" s="29">
        <f t="shared" si="263"/>
        <v>7.3395501919912235E-3</v>
      </c>
      <c r="AO423" s="29">
        <f t="shared" si="264"/>
        <v>7.1252796420581653E-3</v>
      </c>
      <c r="AP423" s="29">
        <f t="shared" si="265"/>
        <v>5.5369127516778525E-3</v>
      </c>
      <c r="AQ423" s="29">
        <f t="shared" si="266"/>
        <v>6.5827740492170024E-3</v>
      </c>
      <c r="AR423" s="29">
        <f t="shared" si="267"/>
        <v>7.4356038923869489E-3</v>
      </c>
      <c r="AS423" s="29">
        <f t="shared" si="268"/>
        <v>9.3646250715512299E-3</v>
      </c>
      <c r="AT423" s="29">
        <f t="shared" si="269"/>
        <v>9.2501431024613629E-3</v>
      </c>
      <c r="AU423" s="29">
        <f t="shared" si="270"/>
        <v>1.1368059530623927E-2</v>
      </c>
      <c r="AV423" s="29">
        <f t="shared" si="271"/>
        <v>1.1740125930165999E-2</v>
      </c>
      <c r="AW423" s="29">
        <f t="shared" si="272"/>
        <v>8.0309101316542644E-3</v>
      </c>
      <c r="AX423" s="29">
        <f t="shared" si="273"/>
        <v>6.0503720663995422E-3</v>
      </c>
      <c r="AY423" s="29">
        <f t="shared" si="274"/>
        <v>8.9009730967372636E-3</v>
      </c>
      <c r="AZ423" s="29">
        <f t="shared" si="275"/>
        <v>7.0921579851173444E-3</v>
      </c>
      <c r="BA423" s="29">
        <f t="shared" si="276"/>
        <v>8.0881511161991979E-3</v>
      </c>
      <c r="BB423" s="29">
        <f t="shared" si="277"/>
        <v>9.3188322839152828E-3</v>
      </c>
    </row>
    <row r="424" spans="1:65" ht="15" x14ac:dyDescent="0.2">
      <c r="A424" s="19" t="s">
        <v>526</v>
      </c>
      <c r="B424" s="24">
        <v>863</v>
      </c>
      <c r="C424" s="24">
        <v>1246</v>
      </c>
      <c r="D424" s="24">
        <v>1051</v>
      </c>
      <c r="E424" s="24">
        <v>1446</v>
      </c>
      <c r="F424" s="24">
        <v>915</v>
      </c>
      <c r="G424" s="24">
        <v>1066</v>
      </c>
      <c r="H424" s="24">
        <v>1236</v>
      </c>
      <c r="I424" s="24">
        <v>1183</v>
      </c>
      <c r="J424" s="24">
        <v>1739</v>
      </c>
      <c r="K424" s="24">
        <v>2064</v>
      </c>
      <c r="L424" s="24">
        <v>2239</v>
      </c>
      <c r="M424" s="24">
        <v>1376</v>
      </c>
      <c r="N424" s="24">
        <v>1141</v>
      </c>
      <c r="O424" s="24">
        <v>1335</v>
      </c>
      <c r="P424" s="24">
        <v>1064</v>
      </c>
      <c r="Q424" s="24">
        <v>1294</v>
      </c>
      <c r="R424" s="24">
        <v>1482</v>
      </c>
      <c r="Z424" s="19"/>
      <c r="AG424" s="19" t="s">
        <v>526</v>
      </c>
      <c r="AH424" s="27">
        <v>170000</v>
      </c>
      <c r="AI424" s="27">
        <v>168500</v>
      </c>
      <c r="AJ424" s="27">
        <v>171900</v>
      </c>
      <c r="AL424" s="29">
        <f t="shared" si="261"/>
        <v>5.0764705882352943E-3</v>
      </c>
      <c r="AM424" s="29">
        <f t="shared" si="262"/>
        <v>7.329411764705882E-3</v>
      </c>
      <c r="AN424" s="29">
        <f t="shared" si="263"/>
        <v>6.1823529411764704E-3</v>
      </c>
      <c r="AO424" s="29">
        <f t="shared" si="264"/>
        <v>8.5816023738872396E-3</v>
      </c>
      <c r="AP424" s="29">
        <f t="shared" si="265"/>
        <v>5.4302670623145397E-3</v>
      </c>
      <c r="AQ424" s="29">
        <f t="shared" si="266"/>
        <v>6.3264094955489611E-3</v>
      </c>
      <c r="AR424" s="29">
        <f t="shared" si="267"/>
        <v>7.1902268760907504E-3</v>
      </c>
      <c r="AS424" s="29">
        <f t="shared" si="268"/>
        <v>6.8819080860965682E-3</v>
      </c>
      <c r="AT424" s="29">
        <f t="shared" si="269"/>
        <v>1.0116346713205352E-2</v>
      </c>
      <c r="AU424" s="29">
        <f t="shared" si="270"/>
        <v>1.2006980802792321E-2</v>
      </c>
      <c r="AV424" s="29">
        <f t="shared" si="271"/>
        <v>1.3025014543339151E-2</v>
      </c>
      <c r="AW424" s="29">
        <f t="shared" si="272"/>
        <v>8.0046538685282134E-3</v>
      </c>
      <c r="AX424" s="29">
        <f t="shared" si="273"/>
        <v>6.637579988365329E-3</v>
      </c>
      <c r="AY424" s="29">
        <f t="shared" si="274"/>
        <v>7.7661431064572429E-3</v>
      </c>
      <c r="AZ424" s="29">
        <f t="shared" si="275"/>
        <v>6.1896451425247235E-3</v>
      </c>
      <c r="BA424" s="29">
        <f t="shared" si="276"/>
        <v>7.5276323443862715E-3</v>
      </c>
      <c r="BB424" s="29">
        <f t="shared" si="277"/>
        <v>8.6212914485165795E-3</v>
      </c>
    </row>
    <row r="425" spans="1:65" ht="15" x14ac:dyDescent="0.2">
      <c r="A425" s="19" t="s">
        <v>527</v>
      </c>
      <c r="B425" s="24">
        <v>813</v>
      </c>
      <c r="C425" s="24">
        <v>1180</v>
      </c>
      <c r="D425" s="24">
        <v>846</v>
      </c>
      <c r="E425" s="24">
        <v>1161</v>
      </c>
      <c r="F425" s="24">
        <v>950</v>
      </c>
      <c r="G425" s="24">
        <v>1109</v>
      </c>
      <c r="H425" s="24">
        <v>1026</v>
      </c>
      <c r="I425" s="24">
        <v>1583</v>
      </c>
      <c r="J425" s="24">
        <v>1719</v>
      </c>
      <c r="K425" s="24">
        <v>1224</v>
      </c>
      <c r="L425" s="24">
        <v>2047</v>
      </c>
      <c r="M425" s="24">
        <v>1404</v>
      </c>
      <c r="N425" s="24">
        <v>982</v>
      </c>
      <c r="O425" s="24">
        <v>966</v>
      </c>
      <c r="P425" s="24">
        <v>1292</v>
      </c>
      <c r="Q425" s="24">
        <v>1225</v>
      </c>
      <c r="R425" s="24">
        <v>1567</v>
      </c>
      <c r="Z425" s="19"/>
      <c r="AG425" s="19" t="s">
        <v>527</v>
      </c>
      <c r="AH425" s="27">
        <v>132800</v>
      </c>
      <c r="AI425" s="27">
        <v>135600</v>
      </c>
      <c r="AJ425" s="27">
        <v>138300</v>
      </c>
      <c r="AL425" s="29">
        <f t="shared" si="261"/>
        <v>6.1219879518072291E-3</v>
      </c>
      <c r="AM425" s="29">
        <f t="shared" si="262"/>
        <v>8.885542168674699E-3</v>
      </c>
      <c r="AN425" s="29">
        <f t="shared" si="263"/>
        <v>6.3704819277108438E-3</v>
      </c>
      <c r="AO425" s="29">
        <f t="shared" si="264"/>
        <v>8.5619469026548666E-3</v>
      </c>
      <c r="AP425" s="29">
        <f t="shared" si="265"/>
        <v>7.0058997050147492E-3</v>
      </c>
      <c r="AQ425" s="29">
        <f t="shared" si="266"/>
        <v>8.1784660766961656E-3</v>
      </c>
      <c r="AR425" s="29">
        <f t="shared" si="267"/>
        <v>7.4186550976138828E-3</v>
      </c>
      <c r="AS425" s="29">
        <f t="shared" si="268"/>
        <v>1.1446131597975416E-2</v>
      </c>
      <c r="AT425" s="29">
        <f t="shared" si="269"/>
        <v>1.2429501084598699E-2</v>
      </c>
      <c r="AU425" s="29">
        <f t="shared" si="270"/>
        <v>8.8503253796095444E-3</v>
      </c>
      <c r="AV425" s="29">
        <f t="shared" si="271"/>
        <v>1.4801156905278381E-2</v>
      </c>
      <c r="AW425" s="29">
        <f t="shared" si="272"/>
        <v>1.0151843817787418E-2</v>
      </c>
      <c r="AX425" s="29">
        <f t="shared" si="273"/>
        <v>7.1005061460592917E-3</v>
      </c>
      <c r="AY425" s="29">
        <f t="shared" si="274"/>
        <v>6.9848156182212582E-3</v>
      </c>
      <c r="AZ425" s="29">
        <f t="shared" si="275"/>
        <v>9.3420101229211867E-3</v>
      </c>
      <c r="BA425" s="29">
        <f t="shared" si="276"/>
        <v>8.8575560375994209E-3</v>
      </c>
      <c r="BB425" s="29">
        <f t="shared" si="277"/>
        <v>1.1330441070137382E-2</v>
      </c>
    </row>
    <row r="426" spans="1:65" ht="15" x14ac:dyDescent="0.2">
      <c r="A426" s="19" t="s">
        <v>528</v>
      </c>
      <c r="B426" s="24">
        <v>580</v>
      </c>
      <c r="C426" s="24">
        <v>509</v>
      </c>
      <c r="D426" s="24">
        <v>560</v>
      </c>
      <c r="E426" s="24">
        <v>528</v>
      </c>
      <c r="F426" s="24">
        <v>577</v>
      </c>
      <c r="G426" s="24">
        <v>639</v>
      </c>
      <c r="H426" s="24">
        <v>1005</v>
      </c>
      <c r="I426" s="24">
        <v>938</v>
      </c>
      <c r="J426" s="24">
        <v>1144</v>
      </c>
      <c r="K426" s="24">
        <v>895</v>
      </c>
      <c r="L426" s="24">
        <v>1140</v>
      </c>
      <c r="M426" s="24">
        <v>611</v>
      </c>
      <c r="N426" s="24">
        <v>947</v>
      </c>
      <c r="O426" s="24">
        <v>795</v>
      </c>
      <c r="P426" s="24">
        <v>756</v>
      </c>
      <c r="Q426" s="24">
        <v>795</v>
      </c>
      <c r="R426" s="24">
        <v>1665</v>
      </c>
      <c r="Z426" s="19"/>
      <c r="AG426" s="19" t="s">
        <v>528</v>
      </c>
      <c r="AH426" s="27">
        <v>112000</v>
      </c>
      <c r="AI426" s="27">
        <v>115800</v>
      </c>
      <c r="AJ426" s="27">
        <v>117000</v>
      </c>
      <c r="AL426" s="29">
        <f t="shared" si="261"/>
        <v>5.1785714285714282E-3</v>
      </c>
      <c r="AM426" s="29">
        <f t="shared" si="262"/>
        <v>4.5446428571428573E-3</v>
      </c>
      <c r="AN426" s="29">
        <f t="shared" si="263"/>
        <v>5.0000000000000001E-3</v>
      </c>
      <c r="AO426" s="29">
        <f t="shared" si="264"/>
        <v>4.5595854922279794E-3</v>
      </c>
      <c r="AP426" s="29">
        <f t="shared" si="265"/>
        <v>4.9827288428324701E-3</v>
      </c>
      <c r="AQ426" s="29">
        <f t="shared" si="266"/>
        <v>5.5181347150259066E-3</v>
      </c>
      <c r="AR426" s="29">
        <f t="shared" si="267"/>
        <v>8.5897435897435894E-3</v>
      </c>
      <c r="AS426" s="29">
        <f t="shared" si="268"/>
        <v>8.0170940170940178E-3</v>
      </c>
      <c r="AT426" s="29">
        <f t="shared" si="269"/>
        <v>9.7777777777777776E-3</v>
      </c>
      <c r="AU426" s="29">
        <f t="shared" si="270"/>
        <v>7.6495726495726495E-3</v>
      </c>
      <c r="AV426" s="29">
        <f t="shared" si="271"/>
        <v>9.743589743589744E-3</v>
      </c>
      <c r="AW426" s="29">
        <f t="shared" si="272"/>
        <v>5.2222222222222218E-3</v>
      </c>
      <c r="AX426" s="29">
        <f t="shared" si="273"/>
        <v>8.0940170940170947E-3</v>
      </c>
      <c r="AY426" s="29">
        <f t="shared" si="274"/>
        <v>6.7948717948717952E-3</v>
      </c>
      <c r="AZ426" s="29">
        <f t="shared" si="275"/>
        <v>6.4615384615384613E-3</v>
      </c>
      <c r="BA426" s="29">
        <f t="shared" si="276"/>
        <v>6.7948717948717952E-3</v>
      </c>
      <c r="BB426" s="29">
        <f t="shared" si="277"/>
        <v>1.4230769230769231E-2</v>
      </c>
    </row>
    <row r="427" spans="1:65" ht="15" x14ac:dyDescent="0.2">
      <c r="A427" s="19" t="s">
        <v>529</v>
      </c>
      <c r="B427" s="24">
        <v>343</v>
      </c>
      <c r="C427" s="24">
        <v>632</v>
      </c>
      <c r="D427" s="24">
        <v>548</v>
      </c>
      <c r="E427" s="24">
        <v>517</v>
      </c>
      <c r="F427" s="24">
        <v>381</v>
      </c>
      <c r="G427" s="24">
        <v>618</v>
      </c>
      <c r="H427" s="24">
        <v>491</v>
      </c>
      <c r="I427" s="24">
        <v>699</v>
      </c>
      <c r="J427" s="24">
        <v>725</v>
      </c>
      <c r="K427" s="24">
        <v>742</v>
      </c>
      <c r="L427" s="24">
        <v>895</v>
      </c>
      <c r="M427" s="24">
        <v>1000</v>
      </c>
      <c r="N427" s="24">
        <v>550</v>
      </c>
      <c r="O427" s="24">
        <v>687</v>
      </c>
      <c r="P427" s="24">
        <v>728</v>
      </c>
      <c r="Q427" s="24">
        <v>627</v>
      </c>
      <c r="R427" s="24">
        <v>763</v>
      </c>
      <c r="Z427" s="19"/>
      <c r="AG427" s="19" t="s">
        <v>529</v>
      </c>
      <c r="AH427" s="27">
        <v>122400</v>
      </c>
      <c r="AI427" s="27">
        <v>122200</v>
      </c>
      <c r="AJ427" s="27">
        <v>122800</v>
      </c>
      <c r="AL427" s="29">
        <f t="shared" si="261"/>
        <v>2.8022875816993463E-3</v>
      </c>
      <c r="AM427" s="29">
        <f t="shared" si="262"/>
        <v>5.1633986928104579E-3</v>
      </c>
      <c r="AN427" s="29">
        <f t="shared" si="263"/>
        <v>4.477124183006536E-3</v>
      </c>
      <c r="AO427" s="29">
        <f t="shared" si="264"/>
        <v>4.2307692307692307E-3</v>
      </c>
      <c r="AP427" s="29">
        <f t="shared" si="265"/>
        <v>3.1178396072013095E-3</v>
      </c>
      <c r="AQ427" s="29">
        <f t="shared" si="266"/>
        <v>5.0572831423895256E-3</v>
      </c>
      <c r="AR427" s="29">
        <f t="shared" si="267"/>
        <v>3.9983713355048857E-3</v>
      </c>
      <c r="AS427" s="29">
        <f t="shared" si="268"/>
        <v>5.6921824104234527E-3</v>
      </c>
      <c r="AT427" s="29">
        <f t="shared" si="269"/>
        <v>5.9039087947882736E-3</v>
      </c>
      <c r="AU427" s="29">
        <f t="shared" si="270"/>
        <v>6.042345276872964E-3</v>
      </c>
      <c r="AV427" s="29">
        <f t="shared" si="271"/>
        <v>7.2882736156351787E-3</v>
      </c>
      <c r="AW427" s="29">
        <f t="shared" si="272"/>
        <v>8.1433224755700327E-3</v>
      </c>
      <c r="AX427" s="29">
        <f t="shared" si="273"/>
        <v>4.4788273615635182E-3</v>
      </c>
      <c r="AY427" s="29">
        <f t="shared" si="274"/>
        <v>5.5944625407166127E-3</v>
      </c>
      <c r="AZ427" s="29">
        <f t="shared" si="275"/>
        <v>5.9283387622149838E-3</v>
      </c>
      <c r="BA427" s="29">
        <f t="shared" si="276"/>
        <v>5.1058631921824102E-3</v>
      </c>
      <c r="BB427" s="29">
        <f t="shared" si="277"/>
        <v>6.2133550488599346E-3</v>
      </c>
    </row>
    <row r="428" spans="1:65" ht="15" x14ac:dyDescent="0.2">
      <c r="A428" s="19" t="s">
        <v>530</v>
      </c>
      <c r="B428" s="24">
        <v>561</v>
      </c>
      <c r="C428" s="24">
        <v>862</v>
      </c>
      <c r="D428" s="24">
        <v>869</v>
      </c>
      <c r="E428" s="24">
        <v>787</v>
      </c>
      <c r="F428" s="24">
        <v>783</v>
      </c>
      <c r="G428" s="24">
        <v>688</v>
      </c>
      <c r="H428" s="24">
        <v>799</v>
      </c>
      <c r="I428" s="24">
        <v>944</v>
      </c>
      <c r="J428" s="24">
        <v>841</v>
      </c>
      <c r="K428" s="24">
        <v>1230</v>
      </c>
      <c r="L428" s="24">
        <v>1335</v>
      </c>
      <c r="M428" s="24">
        <v>1130</v>
      </c>
      <c r="N428" s="24">
        <v>920</v>
      </c>
      <c r="O428" s="24">
        <v>924</v>
      </c>
      <c r="P428" s="24">
        <v>1127</v>
      </c>
      <c r="Q428" s="24">
        <v>1259</v>
      </c>
      <c r="R428" s="24">
        <v>1476</v>
      </c>
      <c r="Z428" s="19"/>
      <c r="AG428" s="19" t="s">
        <v>530</v>
      </c>
      <c r="AH428" s="27">
        <v>116100</v>
      </c>
      <c r="AI428" s="27">
        <v>118800</v>
      </c>
      <c r="AJ428" s="27">
        <v>120600</v>
      </c>
      <c r="AL428" s="29">
        <f t="shared" si="261"/>
        <v>4.8320413436692506E-3</v>
      </c>
      <c r="AM428" s="29">
        <f t="shared" si="262"/>
        <v>7.4246339362618432E-3</v>
      </c>
      <c r="AN428" s="29">
        <f t="shared" si="263"/>
        <v>7.4849267872523686E-3</v>
      </c>
      <c r="AO428" s="29">
        <f t="shared" si="264"/>
        <v>6.6245791245791242E-3</v>
      </c>
      <c r="AP428" s="29">
        <f t="shared" si="265"/>
        <v>6.5909090909090908E-3</v>
      </c>
      <c r="AQ428" s="29">
        <f t="shared" si="266"/>
        <v>5.7912457912457915E-3</v>
      </c>
      <c r="AR428" s="29">
        <f t="shared" si="267"/>
        <v>6.625207296849088E-3</v>
      </c>
      <c r="AS428" s="29">
        <f t="shared" si="268"/>
        <v>7.8275290215588725E-3</v>
      </c>
      <c r="AT428" s="29">
        <f t="shared" si="269"/>
        <v>6.9734660033167499E-3</v>
      </c>
      <c r="AU428" s="29">
        <f t="shared" si="270"/>
        <v>1.0199004975124378E-2</v>
      </c>
      <c r="AV428" s="29">
        <f t="shared" si="271"/>
        <v>1.1069651741293532E-2</v>
      </c>
      <c r="AW428" s="29">
        <f t="shared" si="272"/>
        <v>9.369817578772803E-3</v>
      </c>
      <c r="AX428" s="29">
        <f t="shared" si="273"/>
        <v>7.6285240464344945E-3</v>
      </c>
      <c r="AY428" s="29">
        <f t="shared" si="274"/>
        <v>7.6616915422885569E-3</v>
      </c>
      <c r="AZ428" s="29">
        <f t="shared" si="275"/>
        <v>9.3449419568822547E-3</v>
      </c>
      <c r="BA428" s="29">
        <f t="shared" si="276"/>
        <v>1.0439469320066334E-2</v>
      </c>
      <c r="BB428" s="29">
        <f t="shared" si="277"/>
        <v>1.2238805970149255E-2</v>
      </c>
    </row>
    <row r="429" spans="1:65" ht="15" x14ac:dyDescent="0.2">
      <c r="A429" s="19" t="s">
        <v>531</v>
      </c>
      <c r="B429" s="24">
        <v>1082</v>
      </c>
      <c r="C429" s="24">
        <v>1977</v>
      </c>
      <c r="D429" s="24">
        <v>1473</v>
      </c>
      <c r="E429" s="24">
        <v>1846</v>
      </c>
      <c r="F429" s="24">
        <v>1214</v>
      </c>
      <c r="G429" s="24">
        <v>1343</v>
      </c>
      <c r="H429" s="24">
        <v>1880</v>
      </c>
      <c r="I429" s="24">
        <v>1691</v>
      </c>
      <c r="J429" s="24">
        <v>1659</v>
      </c>
      <c r="K429" s="24">
        <v>2590</v>
      </c>
      <c r="L429" s="24">
        <v>2116</v>
      </c>
      <c r="M429" s="24">
        <v>1946</v>
      </c>
      <c r="N429" s="24">
        <v>1446</v>
      </c>
      <c r="O429" s="24">
        <v>2530</v>
      </c>
      <c r="P429" s="24">
        <v>2056</v>
      </c>
      <c r="Q429" s="24">
        <v>2786</v>
      </c>
      <c r="R429" s="24">
        <v>1653</v>
      </c>
      <c r="Z429" s="19"/>
      <c r="AG429" s="19" t="s">
        <v>531</v>
      </c>
      <c r="AH429" s="27">
        <v>136100</v>
      </c>
      <c r="AI429" s="27">
        <v>136900</v>
      </c>
      <c r="AJ429" s="27">
        <v>138500</v>
      </c>
      <c r="AL429" s="29">
        <f t="shared" si="261"/>
        <v>7.9500367376928727E-3</v>
      </c>
      <c r="AM429" s="29">
        <f t="shared" si="262"/>
        <v>1.452608376193975E-2</v>
      </c>
      <c r="AN429" s="29">
        <f t="shared" si="263"/>
        <v>1.0822924320352681E-2</v>
      </c>
      <c r="AO429" s="29">
        <f t="shared" si="264"/>
        <v>1.3484295105916727E-2</v>
      </c>
      <c r="AP429" s="29">
        <f t="shared" si="265"/>
        <v>8.8677867056245439E-3</v>
      </c>
      <c r="AQ429" s="29">
        <f t="shared" si="266"/>
        <v>9.8100803506208905E-3</v>
      </c>
      <c r="AR429" s="29">
        <f t="shared" si="267"/>
        <v>1.3574007220216606E-2</v>
      </c>
      <c r="AS429" s="29">
        <f t="shared" si="268"/>
        <v>1.2209386281588448E-2</v>
      </c>
      <c r="AT429" s="29">
        <f t="shared" si="269"/>
        <v>1.1978339350180505E-2</v>
      </c>
      <c r="AU429" s="29">
        <f t="shared" si="270"/>
        <v>1.8700361010830325E-2</v>
      </c>
      <c r="AV429" s="29">
        <f t="shared" si="271"/>
        <v>1.5277978339350181E-2</v>
      </c>
      <c r="AW429" s="29">
        <f t="shared" si="272"/>
        <v>1.4050541516245487E-2</v>
      </c>
      <c r="AX429" s="29">
        <f t="shared" si="273"/>
        <v>1.044043321299639E-2</v>
      </c>
      <c r="AY429" s="29">
        <f t="shared" si="274"/>
        <v>1.8267148014440432E-2</v>
      </c>
      <c r="AZ429" s="29">
        <f t="shared" si="275"/>
        <v>1.4844765342960288E-2</v>
      </c>
      <c r="BA429" s="29">
        <f t="shared" si="276"/>
        <v>2.0115523465703972E-2</v>
      </c>
      <c r="BB429" s="29">
        <f t="shared" si="277"/>
        <v>1.1935018050541516E-2</v>
      </c>
    </row>
    <row r="430" spans="1:65" ht="15" x14ac:dyDescent="0.2">
      <c r="A430" s="19" t="s">
        <v>532</v>
      </c>
      <c r="B430" s="24">
        <v>539</v>
      </c>
      <c r="C430" s="24">
        <v>1043</v>
      </c>
      <c r="D430" s="24">
        <v>1100</v>
      </c>
      <c r="E430" s="24">
        <v>978</v>
      </c>
      <c r="F430" s="24">
        <v>716</v>
      </c>
      <c r="G430" s="24">
        <v>998</v>
      </c>
      <c r="H430" s="24">
        <v>1227</v>
      </c>
      <c r="I430" s="24">
        <v>1090</v>
      </c>
      <c r="J430" s="24">
        <v>1329</v>
      </c>
      <c r="K430" s="24">
        <v>1942</v>
      </c>
      <c r="L430" s="24">
        <v>1412</v>
      </c>
      <c r="M430" s="24">
        <v>1031</v>
      </c>
      <c r="N430" s="24">
        <v>823</v>
      </c>
      <c r="O430" s="24">
        <v>1012</v>
      </c>
      <c r="P430" s="24">
        <v>1357</v>
      </c>
      <c r="Q430" s="24">
        <v>1160</v>
      </c>
      <c r="R430" s="24">
        <v>1145</v>
      </c>
      <c r="Z430" s="19"/>
      <c r="AG430" s="19" t="s">
        <v>532</v>
      </c>
      <c r="AH430" s="27">
        <v>133200</v>
      </c>
      <c r="AI430" s="27">
        <v>131200</v>
      </c>
      <c r="AJ430" s="27">
        <v>134200</v>
      </c>
      <c r="AL430" s="29">
        <f t="shared" si="261"/>
        <v>4.0465465465465466E-3</v>
      </c>
      <c r="AM430" s="29">
        <f t="shared" si="262"/>
        <v>7.8303303303303307E-3</v>
      </c>
      <c r="AN430" s="29">
        <f t="shared" si="263"/>
        <v>8.2582582582582578E-3</v>
      </c>
      <c r="AO430" s="29">
        <f t="shared" si="264"/>
        <v>7.4542682926829265E-3</v>
      </c>
      <c r="AP430" s="29">
        <f t="shared" si="265"/>
        <v>5.4573170731707314E-3</v>
      </c>
      <c r="AQ430" s="29">
        <f t="shared" si="266"/>
        <v>7.6067073170731705E-3</v>
      </c>
      <c r="AR430" s="29">
        <f t="shared" si="267"/>
        <v>9.1430700447093886E-3</v>
      </c>
      <c r="AS430" s="29">
        <f t="shared" si="268"/>
        <v>8.1222056631892695E-3</v>
      </c>
      <c r="AT430" s="29">
        <f t="shared" si="269"/>
        <v>9.9031296572280186E-3</v>
      </c>
      <c r="AU430" s="29">
        <f t="shared" si="270"/>
        <v>1.4470938897168405E-2</v>
      </c>
      <c r="AV430" s="29">
        <f t="shared" si="271"/>
        <v>1.052160953800298E-2</v>
      </c>
      <c r="AW430" s="29">
        <f t="shared" si="272"/>
        <v>7.6825633383010433E-3</v>
      </c>
      <c r="AX430" s="29">
        <f t="shared" si="273"/>
        <v>6.1326378539493295E-3</v>
      </c>
      <c r="AY430" s="29">
        <f t="shared" si="274"/>
        <v>7.5409836065573775E-3</v>
      </c>
      <c r="AZ430" s="29">
        <f t="shared" si="275"/>
        <v>1.011177347242921E-2</v>
      </c>
      <c r="BA430" s="29">
        <f t="shared" si="276"/>
        <v>8.6438152011922512E-3</v>
      </c>
      <c r="BB430" s="29">
        <f t="shared" si="277"/>
        <v>8.5320417287630401E-3</v>
      </c>
    </row>
    <row r="431" spans="1:65" ht="15" x14ac:dyDescent="0.2">
      <c r="A431" s="19" t="s">
        <v>533</v>
      </c>
      <c r="B431" s="24">
        <v>422</v>
      </c>
      <c r="C431" s="24">
        <v>1017</v>
      </c>
      <c r="D431" s="24">
        <v>881</v>
      </c>
      <c r="E431" s="24">
        <v>639</v>
      </c>
      <c r="F431" s="24">
        <v>415</v>
      </c>
      <c r="G431" s="24">
        <v>819</v>
      </c>
      <c r="H431" s="24">
        <v>839</v>
      </c>
      <c r="I431" s="24">
        <v>1268</v>
      </c>
      <c r="J431" s="24">
        <v>1331</v>
      </c>
      <c r="K431" s="24">
        <v>1056</v>
      </c>
      <c r="L431" s="24">
        <v>950</v>
      </c>
      <c r="M431" s="24">
        <v>877</v>
      </c>
      <c r="N431" s="24">
        <v>536</v>
      </c>
      <c r="O431" s="24">
        <v>873</v>
      </c>
      <c r="P431" s="24">
        <v>1060</v>
      </c>
      <c r="Q431" s="24">
        <v>686</v>
      </c>
      <c r="R431" s="24">
        <v>1068</v>
      </c>
      <c r="Z431" s="19"/>
      <c r="AG431" s="19" t="s">
        <v>533</v>
      </c>
      <c r="AH431" s="27">
        <v>93800</v>
      </c>
      <c r="AI431" s="27">
        <v>92600</v>
      </c>
      <c r="AJ431" s="27">
        <v>91300</v>
      </c>
      <c r="AL431" s="29">
        <f t="shared" si="261"/>
        <v>4.4989339019189762E-3</v>
      </c>
      <c r="AM431" s="29">
        <f t="shared" si="262"/>
        <v>1.0842217484008529E-2</v>
      </c>
      <c r="AN431" s="29">
        <f t="shared" si="263"/>
        <v>9.3923240938166303E-3</v>
      </c>
      <c r="AO431" s="29">
        <f t="shared" si="264"/>
        <v>6.9006479481641472E-3</v>
      </c>
      <c r="AP431" s="29">
        <f t="shared" si="265"/>
        <v>4.4816414686825057E-3</v>
      </c>
      <c r="AQ431" s="29">
        <f t="shared" si="266"/>
        <v>8.8444924406047513E-3</v>
      </c>
      <c r="AR431" s="29">
        <f t="shared" si="267"/>
        <v>9.1894852135815993E-3</v>
      </c>
      <c r="AS431" s="29">
        <f t="shared" si="268"/>
        <v>1.3888280394304491E-2</v>
      </c>
      <c r="AT431" s="29">
        <f t="shared" si="269"/>
        <v>1.4578313253012048E-2</v>
      </c>
      <c r="AU431" s="29">
        <f t="shared" si="270"/>
        <v>1.1566265060240964E-2</v>
      </c>
      <c r="AV431" s="29">
        <f t="shared" si="271"/>
        <v>1.0405257393209201E-2</v>
      </c>
      <c r="AW431" s="29">
        <f t="shared" si="272"/>
        <v>9.6056955093099666E-3</v>
      </c>
      <c r="AX431" s="29">
        <f t="shared" si="273"/>
        <v>5.8707557502738223E-3</v>
      </c>
      <c r="AY431" s="29">
        <f t="shared" si="274"/>
        <v>9.5618838992332974E-3</v>
      </c>
      <c r="AZ431" s="29">
        <f t="shared" si="275"/>
        <v>1.1610076670317633E-2</v>
      </c>
      <c r="BA431" s="29">
        <f t="shared" si="276"/>
        <v>7.5136911281489596E-3</v>
      </c>
      <c r="BB431" s="29">
        <f t="shared" si="277"/>
        <v>1.1697699890470975E-2</v>
      </c>
    </row>
    <row r="432" spans="1:65" ht="15" x14ac:dyDescent="0.2">
      <c r="A432" s="19" t="s">
        <v>534</v>
      </c>
      <c r="B432" s="24">
        <v>504</v>
      </c>
      <c r="C432" s="24">
        <v>497</v>
      </c>
      <c r="D432" s="24">
        <v>543</v>
      </c>
      <c r="E432" s="24">
        <v>433</v>
      </c>
      <c r="F432" s="24">
        <v>427</v>
      </c>
      <c r="G432" s="24">
        <v>575</v>
      </c>
      <c r="H432" s="24">
        <v>511</v>
      </c>
      <c r="I432" s="24">
        <v>644</v>
      </c>
      <c r="J432" s="24">
        <v>566</v>
      </c>
      <c r="K432" s="24">
        <v>783</v>
      </c>
      <c r="L432" s="24">
        <v>1067</v>
      </c>
      <c r="M432" s="24">
        <v>685</v>
      </c>
      <c r="N432" s="24">
        <v>375</v>
      </c>
      <c r="O432" s="24">
        <v>631</v>
      </c>
      <c r="P432" s="24">
        <v>641</v>
      </c>
      <c r="Q432" s="24">
        <v>694</v>
      </c>
      <c r="R432" s="24">
        <v>767</v>
      </c>
      <c r="Z432" s="19"/>
      <c r="AG432" s="19" t="s">
        <v>534</v>
      </c>
      <c r="AH432" s="27">
        <v>116000</v>
      </c>
      <c r="AI432" s="27">
        <v>115700</v>
      </c>
      <c r="AJ432" s="27">
        <v>115300</v>
      </c>
      <c r="AL432" s="29">
        <f t="shared" si="261"/>
        <v>4.3448275862068963E-3</v>
      </c>
      <c r="AM432" s="29">
        <f t="shared" si="262"/>
        <v>4.2844827586206898E-3</v>
      </c>
      <c r="AN432" s="29">
        <f t="shared" si="263"/>
        <v>4.681034482758621E-3</v>
      </c>
      <c r="AO432" s="29">
        <f t="shared" si="264"/>
        <v>3.7424373379429561E-3</v>
      </c>
      <c r="AP432" s="29">
        <f t="shared" si="265"/>
        <v>3.690579083837511E-3</v>
      </c>
      <c r="AQ432" s="29">
        <f t="shared" si="266"/>
        <v>4.9697493517718233E-3</v>
      </c>
      <c r="AR432" s="29">
        <f t="shared" si="267"/>
        <v>4.4319167389418905E-3</v>
      </c>
      <c r="AS432" s="29">
        <f t="shared" si="268"/>
        <v>5.585429314830876E-3</v>
      </c>
      <c r="AT432" s="29">
        <f t="shared" si="269"/>
        <v>4.9089332176929746E-3</v>
      </c>
      <c r="AU432" s="29">
        <f t="shared" si="270"/>
        <v>6.7909800520381614E-3</v>
      </c>
      <c r="AV432" s="29">
        <f t="shared" si="271"/>
        <v>9.2541196877710327E-3</v>
      </c>
      <c r="AW432" s="29">
        <f t="shared" si="272"/>
        <v>5.9410234171725935E-3</v>
      </c>
      <c r="AX432" s="29">
        <f t="shared" si="273"/>
        <v>3.2523850823937554E-3</v>
      </c>
      <c r="AY432" s="29">
        <f t="shared" si="274"/>
        <v>5.472679965307892E-3</v>
      </c>
      <c r="AZ432" s="29">
        <f t="shared" si="275"/>
        <v>5.5594102341717262E-3</v>
      </c>
      <c r="BA432" s="29">
        <f t="shared" si="276"/>
        <v>6.0190806591500431E-3</v>
      </c>
      <c r="BB432" s="29">
        <f t="shared" si="277"/>
        <v>6.6522116218560275E-3</v>
      </c>
    </row>
    <row r="433" spans="1:54" ht="15" x14ac:dyDescent="0.2">
      <c r="A433" s="19" t="s">
        <v>535</v>
      </c>
      <c r="B433" s="24">
        <v>683</v>
      </c>
      <c r="C433" s="24">
        <v>746</v>
      </c>
      <c r="D433" s="24">
        <v>1424</v>
      </c>
      <c r="E433" s="24">
        <v>695</v>
      </c>
      <c r="F433" s="24">
        <v>612</v>
      </c>
      <c r="G433" s="24">
        <v>545</v>
      </c>
      <c r="H433" s="24">
        <v>713</v>
      </c>
      <c r="I433" s="24">
        <v>639</v>
      </c>
      <c r="J433" s="24">
        <v>728</v>
      </c>
      <c r="K433" s="24">
        <v>878</v>
      </c>
      <c r="L433" s="24">
        <v>1009</v>
      </c>
      <c r="M433" s="24">
        <v>800</v>
      </c>
      <c r="N433" s="24">
        <v>789</v>
      </c>
      <c r="O433" s="24">
        <v>856</v>
      </c>
      <c r="P433" s="24">
        <v>926</v>
      </c>
      <c r="Q433" s="24">
        <v>829</v>
      </c>
      <c r="R433" s="24">
        <v>1014</v>
      </c>
      <c r="Z433" s="19"/>
      <c r="AG433" s="19" t="s">
        <v>535</v>
      </c>
      <c r="AH433" s="27">
        <v>131700</v>
      </c>
      <c r="AI433" s="27">
        <v>130600</v>
      </c>
      <c r="AJ433" s="27">
        <v>129300</v>
      </c>
      <c r="AL433" s="29">
        <f t="shared" si="261"/>
        <v>5.1860288534548212E-3</v>
      </c>
      <c r="AM433" s="29">
        <f t="shared" si="262"/>
        <v>5.6643887623386482E-3</v>
      </c>
      <c r="AN433" s="29">
        <f t="shared" si="263"/>
        <v>1.0812452543659833E-2</v>
      </c>
      <c r="AO433" s="29">
        <f t="shared" si="264"/>
        <v>5.3215926493108733E-3</v>
      </c>
      <c r="AP433" s="29">
        <f t="shared" si="265"/>
        <v>4.6860643185298624E-3</v>
      </c>
      <c r="AQ433" s="29">
        <f t="shared" si="266"/>
        <v>4.1730474732006124E-3</v>
      </c>
      <c r="AR433" s="29">
        <f t="shared" si="267"/>
        <v>5.5143078112915699E-3</v>
      </c>
      <c r="AS433" s="29">
        <f t="shared" si="268"/>
        <v>4.9419953596287706E-3</v>
      </c>
      <c r="AT433" s="29">
        <f t="shared" si="269"/>
        <v>5.630317092034029E-3</v>
      </c>
      <c r="AU433" s="29">
        <f t="shared" si="270"/>
        <v>6.7904098994586238E-3</v>
      </c>
      <c r="AV433" s="29">
        <f t="shared" si="271"/>
        <v>7.803557617942769E-3</v>
      </c>
      <c r="AW433" s="29">
        <f t="shared" si="272"/>
        <v>6.1871616395978348E-3</v>
      </c>
      <c r="AX433" s="29">
        <f t="shared" si="273"/>
        <v>6.1020881670533645E-3</v>
      </c>
      <c r="AY433" s="29">
        <f t="shared" si="274"/>
        <v>6.6202629543696831E-3</v>
      </c>
      <c r="AZ433" s="29">
        <f t="shared" si="275"/>
        <v>7.1616395978344937E-3</v>
      </c>
      <c r="BA433" s="29">
        <f t="shared" si="276"/>
        <v>6.4114462490332562E-3</v>
      </c>
      <c r="BB433" s="29">
        <f t="shared" si="277"/>
        <v>7.8422273781902554E-3</v>
      </c>
    </row>
    <row r="434" spans="1:54" ht="15" x14ac:dyDescent="0.2">
      <c r="A434" s="19" t="s">
        <v>536</v>
      </c>
      <c r="B434" s="24">
        <v>389</v>
      </c>
      <c r="C434" s="24">
        <v>611</v>
      </c>
      <c r="D434" s="24">
        <v>584</v>
      </c>
      <c r="E434" s="24">
        <v>417</v>
      </c>
      <c r="F434" s="24">
        <v>450</v>
      </c>
      <c r="G434" s="24">
        <v>649</v>
      </c>
      <c r="H434" s="24">
        <v>635</v>
      </c>
      <c r="I434" s="24">
        <v>602</v>
      </c>
      <c r="J434" s="24">
        <v>1001</v>
      </c>
      <c r="K434" s="24">
        <v>816</v>
      </c>
      <c r="L434" s="24">
        <v>1031</v>
      </c>
      <c r="M434" s="24">
        <v>645</v>
      </c>
      <c r="N434" s="24">
        <v>571</v>
      </c>
      <c r="O434" s="24">
        <v>856</v>
      </c>
      <c r="P434" s="24">
        <v>680</v>
      </c>
      <c r="Q434" s="24">
        <v>718</v>
      </c>
      <c r="R434" s="24">
        <v>606</v>
      </c>
      <c r="Z434" s="19"/>
      <c r="AG434" s="19" t="s">
        <v>536</v>
      </c>
      <c r="AH434" s="27">
        <v>103300</v>
      </c>
      <c r="AI434" s="27">
        <v>101400</v>
      </c>
      <c r="AJ434" s="27">
        <v>101800</v>
      </c>
      <c r="AL434" s="29">
        <f t="shared" si="261"/>
        <v>3.7657308809293322E-3</v>
      </c>
      <c r="AM434" s="29">
        <f t="shared" si="262"/>
        <v>5.9148112294288482E-3</v>
      </c>
      <c r="AN434" s="29">
        <f t="shared" si="263"/>
        <v>5.6534365924491769E-3</v>
      </c>
      <c r="AO434" s="29">
        <f t="shared" si="264"/>
        <v>4.1124260355029588E-3</v>
      </c>
      <c r="AP434" s="29">
        <f t="shared" si="265"/>
        <v>4.4378698224852072E-3</v>
      </c>
      <c r="AQ434" s="29">
        <f t="shared" si="266"/>
        <v>6.4003944773175546E-3</v>
      </c>
      <c r="AR434" s="29">
        <f t="shared" si="267"/>
        <v>6.2377210216110019E-3</v>
      </c>
      <c r="AS434" s="29">
        <f t="shared" si="268"/>
        <v>5.9135559921414541E-3</v>
      </c>
      <c r="AT434" s="29">
        <f t="shared" si="269"/>
        <v>9.8330058939096274E-3</v>
      </c>
      <c r="AU434" s="29">
        <f t="shared" si="270"/>
        <v>8.0157170923379172E-3</v>
      </c>
      <c r="AV434" s="29">
        <f t="shared" si="271"/>
        <v>1.0127701375245579E-2</v>
      </c>
      <c r="AW434" s="29">
        <f t="shared" si="272"/>
        <v>6.3359528487229866E-3</v>
      </c>
      <c r="AX434" s="29">
        <f t="shared" si="273"/>
        <v>5.6090373280943025E-3</v>
      </c>
      <c r="AY434" s="29">
        <f t="shared" si="274"/>
        <v>8.408644400785854E-3</v>
      </c>
      <c r="AZ434" s="29">
        <f t="shared" si="275"/>
        <v>6.6797642436149315E-3</v>
      </c>
      <c r="BA434" s="29">
        <f t="shared" si="276"/>
        <v>7.0530451866404713E-3</v>
      </c>
      <c r="BB434" s="29">
        <f t="shared" si="277"/>
        <v>5.9528487229862474E-3</v>
      </c>
    </row>
    <row r="435" spans="1:54" ht="15" x14ac:dyDescent="0.2">
      <c r="A435" s="19" t="s">
        <v>537</v>
      </c>
      <c r="B435" s="24">
        <v>497</v>
      </c>
      <c r="C435" s="24">
        <v>572</v>
      </c>
      <c r="D435" s="24">
        <v>584</v>
      </c>
      <c r="E435" s="24">
        <v>544</v>
      </c>
      <c r="F435" s="24">
        <v>472</v>
      </c>
      <c r="G435" s="24">
        <v>551</v>
      </c>
      <c r="H435" s="24">
        <v>625</v>
      </c>
      <c r="I435" s="24">
        <v>755</v>
      </c>
      <c r="J435" s="24">
        <v>733</v>
      </c>
      <c r="K435" s="24">
        <v>651</v>
      </c>
      <c r="L435" s="24">
        <v>838</v>
      </c>
      <c r="M435" s="24">
        <v>473</v>
      </c>
      <c r="N435" s="24">
        <v>353</v>
      </c>
      <c r="O435" s="24">
        <v>518</v>
      </c>
      <c r="P435" s="24">
        <v>450</v>
      </c>
      <c r="Q435" s="24">
        <v>474</v>
      </c>
      <c r="R435" s="24">
        <v>454</v>
      </c>
      <c r="Z435" s="19"/>
      <c r="AG435" s="19" t="s">
        <v>537</v>
      </c>
      <c r="AH435" s="27">
        <v>107300</v>
      </c>
      <c r="AI435" s="27">
        <v>108400</v>
      </c>
      <c r="AJ435" s="27">
        <v>106700</v>
      </c>
      <c r="AL435" s="29">
        <f t="shared" si="261"/>
        <v>4.631873252562908E-3</v>
      </c>
      <c r="AM435" s="29">
        <f t="shared" si="262"/>
        <v>5.3308480894687787E-3</v>
      </c>
      <c r="AN435" s="29">
        <f t="shared" si="263"/>
        <v>5.4426840633737183E-3</v>
      </c>
      <c r="AO435" s="29">
        <f t="shared" si="264"/>
        <v>5.018450184501845E-3</v>
      </c>
      <c r="AP435" s="29">
        <f t="shared" si="265"/>
        <v>4.3542435424354245E-3</v>
      </c>
      <c r="AQ435" s="29">
        <f t="shared" si="266"/>
        <v>5.0830258302583028E-3</v>
      </c>
      <c r="AR435" s="29">
        <f t="shared" si="267"/>
        <v>5.857544517338332E-3</v>
      </c>
      <c r="AS435" s="29">
        <f t="shared" si="268"/>
        <v>7.0759137769447044E-3</v>
      </c>
      <c r="AT435" s="29">
        <f t="shared" si="269"/>
        <v>6.8697282099343957E-3</v>
      </c>
      <c r="AU435" s="29">
        <f t="shared" si="270"/>
        <v>6.1012183692596067E-3</v>
      </c>
      <c r="AV435" s="29">
        <f t="shared" si="271"/>
        <v>7.8537956888472347E-3</v>
      </c>
      <c r="AW435" s="29">
        <f t="shared" si="272"/>
        <v>4.4329896907216492E-3</v>
      </c>
      <c r="AX435" s="29">
        <f t="shared" si="273"/>
        <v>3.3083411433926899E-3</v>
      </c>
      <c r="AY435" s="29">
        <f t="shared" si="274"/>
        <v>4.8547328959700096E-3</v>
      </c>
      <c r="AZ435" s="29">
        <f t="shared" si="275"/>
        <v>4.2174320524835992E-3</v>
      </c>
      <c r="BA435" s="29">
        <f t="shared" si="276"/>
        <v>4.4423617619493904E-3</v>
      </c>
      <c r="BB435" s="29">
        <f t="shared" si="277"/>
        <v>4.2549203373945643E-3</v>
      </c>
    </row>
    <row r="436" spans="1:54" ht="15" x14ac:dyDescent="0.2">
      <c r="A436" s="19" t="s">
        <v>538</v>
      </c>
      <c r="B436" s="24">
        <v>322</v>
      </c>
      <c r="C436" s="24">
        <v>888</v>
      </c>
      <c r="D436" s="24">
        <v>705</v>
      </c>
      <c r="E436" s="24">
        <v>631</v>
      </c>
      <c r="F436" s="24">
        <v>498</v>
      </c>
      <c r="G436" s="24">
        <v>461</v>
      </c>
      <c r="H436" s="24">
        <v>613</v>
      </c>
      <c r="I436" s="24">
        <v>765</v>
      </c>
      <c r="J436" s="24">
        <v>996</v>
      </c>
      <c r="K436" s="24">
        <v>865</v>
      </c>
      <c r="L436" s="24">
        <v>1172</v>
      </c>
      <c r="M436" s="24">
        <v>705</v>
      </c>
      <c r="N436" s="24">
        <v>583</v>
      </c>
      <c r="O436" s="24">
        <v>587</v>
      </c>
      <c r="P436" s="24">
        <v>909</v>
      </c>
      <c r="Q436" s="24">
        <v>844</v>
      </c>
      <c r="R436" s="24">
        <v>1005</v>
      </c>
      <c r="Z436" s="19"/>
      <c r="AG436" s="19" t="s">
        <v>538</v>
      </c>
      <c r="AH436" s="27">
        <v>119200</v>
      </c>
      <c r="AI436" s="27">
        <v>121800</v>
      </c>
      <c r="AJ436" s="27">
        <v>120600</v>
      </c>
      <c r="AL436" s="29">
        <f t="shared" si="261"/>
        <v>2.7013422818791947E-3</v>
      </c>
      <c r="AM436" s="29">
        <f t="shared" si="262"/>
        <v>7.4496644295302013E-3</v>
      </c>
      <c r="AN436" s="29">
        <f t="shared" si="263"/>
        <v>5.9144295302013426E-3</v>
      </c>
      <c r="AO436" s="29">
        <f t="shared" si="264"/>
        <v>5.1806239737274221E-3</v>
      </c>
      <c r="AP436" s="29">
        <f t="shared" si="265"/>
        <v>4.0886699507389161E-3</v>
      </c>
      <c r="AQ436" s="29">
        <f t="shared" si="266"/>
        <v>3.7848932676518882E-3</v>
      </c>
      <c r="AR436" s="29">
        <f t="shared" si="267"/>
        <v>5.0829187396351574E-3</v>
      </c>
      <c r="AS436" s="29">
        <f t="shared" si="268"/>
        <v>6.3432835820895518E-3</v>
      </c>
      <c r="AT436" s="29">
        <f t="shared" si="269"/>
        <v>8.2587064676616917E-3</v>
      </c>
      <c r="AU436" s="29">
        <f t="shared" si="270"/>
        <v>7.1724709784411278E-3</v>
      </c>
      <c r="AV436" s="29">
        <f t="shared" si="271"/>
        <v>9.718076285240464E-3</v>
      </c>
      <c r="AW436" s="29">
        <f t="shared" si="272"/>
        <v>5.8457711442786069E-3</v>
      </c>
      <c r="AX436" s="29">
        <f t="shared" si="273"/>
        <v>4.8341625207296846E-3</v>
      </c>
      <c r="AY436" s="29">
        <f t="shared" si="274"/>
        <v>4.8673300165837478E-3</v>
      </c>
      <c r="AZ436" s="29">
        <f t="shared" si="275"/>
        <v>7.5373134328358205E-3</v>
      </c>
      <c r="BA436" s="29">
        <f t="shared" si="276"/>
        <v>6.9983416252072965E-3</v>
      </c>
      <c r="BB436" s="29">
        <f t="shared" si="277"/>
        <v>8.3333333333333332E-3</v>
      </c>
    </row>
    <row r="437" spans="1:54" ht="15" x14ac:dyDescent="0.2">
      <c r="A437" s="19" t="s">
        <v>539</v>
      </c>
      <c r="B437" s="24">
        <v>218</v>
      </c>
      <c r="C437" s="24">
        <v>422</v>
      </c>
      <c r="D437" s="24">
        <v>399</v>
      </c>
      <c r="E437" s="24">
        <v>380</v>
      </c>
      <c r="F437" s="24">
        <v>297</v>
      </c>
      <c r="G437" s="24">
        <v>474</v>
      </c>
      <c r="H437" s="24">
        <v>466</v>
      </c>
      <c r="I437" s="24">
        <v>408</v>
      </c>
      <c r="J437" s="24">
        <v>679</v>
      </c>
      <c r="K437" s="24">
        <v>557</v>
      </c>
      <c r="L437" s="24">
        <v>663</v>
      </c>
      <c r="M437" s="24">
        <v>474</v>
      </c>
      <c r="N437" s="24">
        <v>337</v>
      </c>
      <c r="O437" s="24">
        <v>507</v>
      </c>
      <c r="P437" s="24">
        <v>460</v>
      </c>
      <c r="Q437" s="24">
        <v>405</v>
      </c>
      <c r="R437" s="24">
        <v>561</v>
      </c>
      <c r="Z437" s="19"/>
      <c r="AG437" s="19" t="s">
        <v>539</v>
      </c>
      <c r="AH437" s="27">
        <v>65200</v>
      </c>
      <c r="AI437" s="27">
        <v>64900</v>
      </c>
      <c r="AJ437" s="27">
        <v>64900</v>
      </c>
      <c r="AL437" s="29">
        <f t="shared" si="261"/>
        <v>3.3435582822085889E-3</v>
      </c>
      <c r="AM437" s="29">
        <f t="shared" si="262"/>
        <v>6.4723926380368096E-3</v>
      </c>
      <c r="AN437" s="29">
        <f t="shared" si="263"/>
        <v>6.1196319018404907E-3</v>
      </c>
      <c r="AO437" s="29">
        <f t="shared" si="264"/>
        <v>5.8551617873651776E-3</v>
      </c>
      <c r="AP437" s="29">
        <f t="shared" si="265"/>
        <v>4.5762711864406778E-3</v>
      </c>
      <c r="AQ437" s="29">
        <f t="shared" si="266"/>
        <v>7.3035439137134053E-3</v>
      </c>
      <c r="AR437" s="29">
        <f t="shared" si="267"/>
        <v>7.180277349768875E-3</v>
      </c>
      <c r="AS437" s="29">
        <f t="shared" si="268"/>
        <v>6.286594761171032E-3</v>
      </c>
      <c r="AT437" s="29">
        <f t="shared" si="269"/>
        <v>1.0462249614791988E-2</v>
      </c>
      <c r="AU437" s="29">
        <f t="shared" si="270"/>
        <v>8.5824345146379051E-3</v>
      </c>
      <c r="AV437" s="29">
        <f t="shared" si="271"/>
        <v>1.0215716486902927E-2</v>
      </c>
      <c r="AW437" s="29">
        <f t="shared" si="272"/>
        <v>7.3035439137134053E-3</v>
      </c>
      <c r="AX437" s="29">
        <f t="shared" si="273"/>
        <v>5.1926040061633285E-3</v>
      </c>
      <c r="AY437" s="29">
        <f t="shared" si="274"/>
        <v>7.8120184899845915E-3</v>
      </c>
      <c r="AZ437" s="29">
        <f t="shared" si="275"/>
        <v>7.0878274268104773E-3</v>
      </c>
      <c r="BA437" s="29">
        <f t="shared" si="276"/>
        <v>6.2403697996918335E-3</v>
      </c>
      <c r="BB437" s="29">
        <f t="shared" si="277"/>
        <v>8.6440677966101703E-3</v>
      </c>
    </row>
    <row r="438" spans="1:54" ht="15" x14ac:dyDescent="0.2">
      <c r="A438" s="19" t="s">
        <v>540</v>
      </c>
      <c r="B438" s="24">
        <v>855</v>
      </c>
      <c r="C438" s="24">
        <v>1424</v>
      </c>
      <c r="D438" s="24">
        <v>1168</v>
      </c>
      <c r="E438" s="24">
        <v>1495</v>
      </c>
      <c r="F438" s="24">
        <v>1102</v>
      </c>
      <c r="G438" s="24">
        <v>1711</v>
      </c>
      <c r="H438" s="24">
        <v>1531</v>
      </c>
      <c r="I438" s="24">
        <v>1503</v>
      </c>
      <c r="J438" s="24">
        <v>1925</v>
      </c>
      <c r="K438" s="24">
        <v>1537</v>
      </c>
      <c r="L438" s="24">
        <v>1489</v>
      </c>
      <c r="M438" s="24">
        <v>1173</v>
      </c>
      <c r="N438" s="24">
        <v>901</v>
      </c>
      <c r="O438" s="24">
        <v>1430</v>
      </c>
      <c r="P438" s="24">
        <v>1352</v>
      </c>
      <c r="Q438" s="24">
        <v>1518</v>
      </c>
      <c r="R438" s="24">
        <v>1588</v>
      </c>
      <c r="Z438" s="19"/>
      <c r="AG438" s="19" t="s">
        <v>540</v>
      </c>
      <c r="AH438" s="27">
        <v>134000</v>
      </c>
      <c r="AI438" s="27">
        <v>133600</v>
      </c>
      <c r="AJ438" s="27">
        <v>131500</v>
      </c>
      <c r="AL438" s="29">
        <f t="shared" si="261"/>
        <v>6.3805970149253734E-3</v>
      </c>
      <c r="AM438" s="29">
        <f t="shared" si="262"/>
        <v>1.0626865671641792E-2</v>
      </c>
      <c r="AN438" s="29">
        <f t="shared" si="263"/>
        <v>8.7164179104477612E-3</v>
      </c>
      <c r="AO438" s="29">
        <f t="shared" si="264"/>
        <v>1.1190119760479043E-2</v>
      </c>
      <c r="AP438" s="29">
        <f t="shared" si="265"/>
        <v>8.2485029940119765E-3</v>
      </c>
      <c r="AQ438" s="29">
        <f t="shared" si="266"/>
        <v>1.280688622754491E-2</v>
      </c>
      <c r="AR438" s="29">
        <f t="shared" si="267"/>
        <v>1.1642585551330799E-2</v>
      </c>
      <c r="AS438" s="29">
        <f t="shared" si="268"/>
        <v>1.1429657794676806E-2</v>
      </c>
      <c r="AT438" s="29">
        <f t="shared" si="269"/>
        <v>1.4638783269961977E-2</v>
      </c>
      <c r="AU438" s="29">
        <f t="shared" si="270"/>
        <v>1.1688212927756654E-2</v>
      </c>
      <c r="AV438" s="29">
        <f t="shared" si="271"/>
        <v>1.1323193916349809E-2</v>
      </c>
      <c r="AW438" s="29">
        <f t="shared" si="272"/>
        <v>8.9201520912547527E-3</v>
      </c>
      <c r="AX438" s="29">
        <f t="shared" si="273"/>
        <v>6.8517110266159698E-3</v>
      </c>
      <c r="AY438" s="29">
        <f t="shared" si="274"/>
        <v>1.0874524714828897E-2</v>
      </c>
      <c r="AZ438" s="29">
        <f t="shared" si="275"/>
        <v>1.0281368821292776E-2</v>
      </c>
      <c r="BA438" s="29">
        <f t="shared" si="276"/>
        <v>1.1543726235741444E-2</v>
      </c>
      <c r="BB438" s="29">
        <f t="shared" si="277"/>
        <v>1.2076045627376426E-2</v>
      </c>
    </row>
    <row r="439" spans="1:54" ht="15" x14ac:dyDescent="0.2">
      <c r="A439" s="19" t="s">
        <v>541</v>
      </c>
      <c r="B439" s="24">
        <v>147</v>
      </c>
      <c r="C439" s="24">
        <v>268</v>
      </c>
      <c r="D439" s="24">
        <v>268</v>
      </c>
      <c r="E439" s="24">
        <v>333</v>
      </c>
      <c r="F439" s="24">
        <v>333</v>
      </c>
      <c r="G439" s="24">
        <v>365</v>
      </c>
      <c r="H439" s="24">
        <v>377</v>
      </c>
      <c r="I439" s="24">
        <v>262</v>
      </c>
      <c r="J439" s="24">
        <v>275</v>
      </c>
      <c r="K439" s="24">
        <v>341</v>
      </c>
      <c r="L439" s="24">
        <v>281</v>
      </c>
      <c r="M439" s="24">
        <v>276</v>
      </c>
      <c r="N439" s="24">
        <v>166</v>
      </c>
      <c r="O439" s="24">
        <v>301</v>
      </c>
      <c r="P439" s="24">
        <v>327</v>
      </c>
      <c r="Q439" s="24">
        <v>420</v>
      </c>
      <c r="R439" s="24">
        <v>484</v>
      </c>
      <c r="Z439" s="19"/>
      <c r="AG439" s="19" t="s">
        <v>541</v>
      </c>
      <c r="AH439" s="27">
        <v>57000</v>
      </c>
      <c r="AI439" s="27">
        <v>57000</v>
      </c>
      <c r="AJ439" s="27">
        <v>57600</v>
      </c>
      <c r="AL439" s="29">
        <f t="shared" si="261"/>
        <v>2.5789473684210526E-3</v>
      </c>
      <c r="AM439" s="29">
        <f t="shared" si="262"/>
        <v>4.7017543859649126E-3</v>
      </c>
      <c r="AN439" s="29">
        <f t="shared" si="263"/>
        <v>4.7017543859649126E-3</v>
      </c>
      <c r="AO439" s="29">
        <f t="shared" si="264"/>
        <v>5.842105263157895E-3</v>
      </c>
      <c r="AP439" s="29">
        <f t="shared" si="265"/>
        <v>5.842105263157895E-3</v>
      </c>
      <c r="AQ439" s="29">
        <f t="shared" si="266"/>
        <v>6.4035087719298243E-3</v>
      </c>
      <c r="AR439" s="29">
        <f t="shared" si="267"/>
        <v>6.5451388888888885E-3</v>
      </c>
      <c r="AS439" s="29">
        <f t="shared" si="268"/>
        <v>4.5486111111111109E-3</v>
      </c>
      <c r="AT439" s="29">
        <f t="shared" si="269"/>
        <v>4.7743055555555559E-3</v>
      </c>
      <c r="AU439" s="29">
        <f t="shared" si="270"/>
        <v>5.9201388888888888E-3</v>
      </c>
      <c r="AV439" s="29">
        <f t="shared" si="271"/>
        <v>4.8784722222222224E-3</v>
      </c>
      <c r="AW439" s="29">
        <f t="shared" si="272"/>
        <v>4.7916666666666663E-3</v>
      </c>
      <c r="AX439" s="29">
        <f t="shared" si="273"/>
        <v>2.8819444444444444E-3</v>
      </c>
      <c r="AY439" s="29">
        <f t="shared" si="274"/>
        <v>5.2256944444444443E-3</v>
      </c>
      <c r="AZ439" s="29">
        <f t="shared" si="275"/>
        <v>5.6770833333333335E-3</v>
      </c>
      <c r="BA439" s="29">
        <f t="shared" si="276"/>
        <v>7.2916666666666668E-3</v>
      </c>
      <c r="BB439" s="29">
        <f t="shared" si="277"/>
        <v>8.4027777777777781E-3</v>
      </c>
    </row>
    <row r="440" spans="1:54" ht="15" x14ac:dyDescent="0.2">
      <c r="A440" s="19" t="s">
        <v>542</v>
      </c>
      <c r="B440" s="24">
        <v>395</v>
      </c>
      <c r="C440" s="24">
        <v>725</v>
      </c>
      <c r="D440" s="24">
        <v>732</v>
      </c>
      <c r="E440" s="24">
        <v>652</v>
      </c>
      <c r="F440" s="24">
        <v>518</v>
      </c>
      <c r="G440" s="24">
        <v>801</v>
      </c>
      <c r="H440" s="24">
        <v>670</v>
      </c>
      <c r="I440" s="24">
        <v>888</v>
      </c>
      <c r="J440" s="24">
        <v>890</v>
      </c>
      <c r="K440" s="24">
        <v>768</v>
      </c>
      <c r="L440" s="24">
        <v>764</v>
      </c>
      <c r="M440" s="24">
        <v>893</v>
      </c>
      <c r="N440" s="24">
        <v>604</v>
      </c>
      <c r="O440" s="24">
        <v>1131</v>
      </c>
      <c r="P440" s="24">
        <v>783</v>
      </c>
      <c r="Q440" s="24">
        <v>744</v>
      </c>
      <c r="R440" s="24">
        <v>729</v>
      </c>
      <c r="Z440" s="19"/>
      <c r="AG440" s="19" t="s">
        <v>542</v>
      </c>
      <c r="AH440" s="27">
        <v>126300</v>
      </c>
      <c r="AI440" s="27">
        <v>127000</v>
      </c>
      <c r="AJ440" s="27">
        <v>127200</v>
      </c>
      <c r="AL440" s="29">
        <f t="shared" si="261"/>
        <v>3.1274742676167854E-3</v>
      </c>
      <c r="AM440" s="29">
        <f t="shared" si="262"/>
        <v>5.7403008709422014E-3</v>
      </c>
      <c r="AN440" s="29">
        <f t="shared" si="263"/>
        <v>5.7957244655581948E-3</v>
      </c>
      <c r="AO440" s="29">
        <f t="shared" si="264"/>
        <v>5.1338582677165354E-3</v>
      </c>
      <c r="AP440" s="29">
        <f t="shared" si="265"/>
        <v>4.0787401574803152E-3</v>
      </c>
      <c r="AQ440" s="29">
        <f t="shared" si="266"/>
        <v>6.3070866141732287E-3</v>
      </c>
      <c r="AR440" s="29">
        <f t="shared" si="267"/>
        <v>5.2672955974842764E-3</v>
      </c>
      <c r="AS440" s="29">
        <f t="shared" si="268"/>
        <v>6.9811320754716985E-3</v>
      </c>
      <c r="AT440" s="29">
        <f t="shared" si="269"/>
        <v>6.9968553459119499E-3</v>
      </c>
      <c r="AU440" s="29">
        <f t="shared" si="270"/>
        <v>6.0377358490566035E-3</v>
      </c>
      <c r="AV440" s="29">
        <f t="shared" si="271"/>
        <v>6.0062893081761007E-3</v>
      </c>
      <c r="AW440" s="29">
        <f t="shared" si="272"/>
        <v>7.0204402515723274E-3</v>
      </c>
      <c r="AX440" s="29">
        <f t="shared" si="273"/>
        <v>4.7484276729559752E-3</v>
      </c>
      <c r="AY440" s="29">
        <f t="shared" si="274"/>
        <v>8.8915094339622643E-3</v>
      </c>
      <c r="AZ440" s="29">
        <f t="shared" si="275"/>
        <v>6.1556603773584902E-3</v>
      </c>
      <c r="BA440" s="29">
        <f t="shared" si="276"/>
        <v>5.849056603773585E-3</v>
      </c>
      <c r="BB440" s="29">
        <f t="shared" si="277"/>
        <v>5.7311320754716982E-3</v>
      </c>
    </row>
    <row r="441" spans="1:54" ht="15" x14ac:dyDescent="0.2">
      <c r="A441" s="19" t="s">
        <v>543</v>
      </c>
      <c r="B441" s="24">
        <v>1388</v>
      </c>
      <c r="C441" s="24">
        <v>1751</v>
      </c>
      <c r="D441" s="24">
        <v>1399</v>
      </c>
      <c r="E441" s="24">
        <v>1816</v>
      </c>
      <c r="F441" s="24">
        <v>1343</v>
      </c>
      <c r="G441" s="24">
        <v>1850</v>
      </c>
      <c r="H441" s="24">
        <v>2122</v>
      </c>
      <c r="I441" s="24">
        <v>1971</v>
      </c>
      <c r="J441" s="24">
        <v>2186</v>
      </c>
      <c r="K441" s="24">
        <v>2144</v>
      </c>
      <c r="L441" s="24">
        <v>2447</v>
      </c>
      <c r="M441" s="24">
        <v>1998</v>
      </c>
      <c r="N441" s="24">
        <v>1280</v>
      </c>
      <c r="O441" s="24">
        <v>3807</v>
      </c>
      <c r="P441" s="24">
        <v>1731</v>
      </c>
      <c r="Q441" s="24">
        <v>1914</v>
      </c>
      <c r="R441" s="24">
        <v>2108</v>
      </c>
      <c r="Z441" s="19"/>
      <c r="AG441" s="19" t="s">
        <v>543</v>
      </c>
      <c r="AH441" s="27">
        <v>130200</v>
      </c>
      <c r="AI441" s="27">
        <v>132100</v>
      </c>
      <c r="AJ441" s="27">
        <v>131400</v>
      </c>
      <c r="AL441" s="29">
        <f t="shared" si="261"/>
        <v>1.06605222734255E-2</v>
      </c>
      <c r="AM441" s="29">
        <f t="shared" si="262"/>
        <v>1.3448540706605222E-2</v>
      </c>
      <c r="AN441" s="29">
        <f t="shared" si="263"/>
        <v>1.0745007680491551E-2</v>
      </c>
      <c r="AO441" s="29">
        <f t="shared" si="264"/>
        <v>1.3747161241483724E-2</v>
      </c>
      <c r="AP441" s="29">
        <f t="shared" si="265"/>
        <v>1.0166540499621499E-2</v>
      </c>
      <c r="AQ441" s="29">
        <f t="shared" si="266"/>
        <v>1.4004542013626041E-2</v>
      </c>
      <c r="AR441" s="29">
        <f t="shared" si="267"/>
        <v>1.614916286149163E-2</v>
      </c>
      <c r="AS441" s="29">
        <f t="shared" si="268"/>
        <v>1.4999999999999999E-2</v>
      </c>
      <c r="AT441" s="29">
        <f t="shared" si="269"/>
        <v>1.6636225266362253E-2</v>
      </c>
      <c r="AU441" s="29">
        <f t="shared" si="270"/>
        <v>1.6316590563165905E-2</v>
      </c>
      <c r="AV441" s="29">
        <f t="shared" si="271"/>
        <v>1.8622526636225267E-2</v>
      </c>
      <c r="AW441" s="29">
        <f t="shared" si="272"/>
        <v>1.5205479452054794E-2</v>
      </c>
      <c r="AX441" s="29">
        <f t="shared" si="273"/>
        <v>9.7412480974124818E-3</v>
      </c>
      <c r="AY441" s="29">
        <f t="shared" si="274"/>
        <v>2.8972602739726027E-2</v>
      </c>
      <c r="AZ441" s="29">
        <f t="shared" si="275"/>
        <v>1.317351598173516E-2</v>
      </c>
      <c r="BA441" s="29">
        <f t="shared" si="276"/>
        <v>1.45662100456621E-2</v>
      </c>
      <c r="BB441" s="29">
        <f t="shared" si="277"/>
        <v>1.6042617960426178E-2</v>
      </c>
    </row>
    <row r="442" spans="1:54" ht="15" x14ac:dyDescent="0.2">
      <c r="A442" s="19" t="s">
        <v>544</v>
      </c>
      <c r="B442" s="24">
        <v>677</v>
      </c>
      <c r="C442" s="24">
        <v>1109</v>
      </c>
      <c r="D442" s="24">
        <v>1154</v>
      </c>
      <c r="E442" s="24">
        <v>1144</v>
      </c>
      <c r="F442" s="24">
        <v>1186</v>
      </c>
      <c r="G442" s="24">
        <v>1285</v>
      </c>
      <c r="H442" s="24">
        <v>1193</v>
      </c>
      <c r="I442" s="24">
        <v>2407</v>
      </c>
      <c r="J442" s="24">
        <v>1405</v>
      </c>
      <c r="K442" s="24">
        <v>1609</v>
      </c>
      <c r="L442" s="24">
        <v>1383</v>
      </c>
      <c r="M442" s="24">
        <v>1451</v>
      </c>
      <c r="N442" s="24">
        <v>1476</v>
      </c>
      <c r="O442" s="24">
        <v>1471</v>
      </c>
      <c r="P442" s="24">
        <v>1223</v>
      </c>
      <c r="Q442" s="24">
        <v>2781</v>
      </c>
      <c r="R442" s="24">
        <v>2040</v>
      </c>
      <c r="Z442" s="19"/>
      <c r="AG442" s="19" t="s">
        <v>544</v>
      </c>
      <c r="AH442" s="27">
        <v>106400</v>
      </c>
      <c r="AI442" s="27">
        <v>108600</v>
      </c>
      <c r="AJ442" s="27">
        <v>108900</v>
      </c>
      <c r="AL442" s="29">
        <f t="shared" si="261"/>
        <v>6.3627819548872184E-3</v>
      </c>
      <c r="AM442" s="29">
        <f t="shared" si="262"/>
        <v>1.0422932330827068E-2</v>
      </c>
      <c r="AN442" s="29">
        <f t="shared" si="263"/>
        <v>1.0845864661654136E-2</v>
      </c>
      <c r="AO442" s="29">
        <f t="shared" si="264"/>
        <v>1.0534069981583793E-2</v>
      </c>
      <c r="AP442" s="29">
        <f t="shared" si="265"/>
        <v>1.0920810313075506E-2</v>
      </c>
      <c r="AQ442" s="29">
        <f t="shared" si="266"/>
        <v>1.1832412523020258E-2</v>
      </c>
      <c r="AR442" s="29">
        <f t="shared" si="267"/>
        <v>1.0955004591368228E-2</v>
      </c>
      <c r="AS442" s="29">
        <f t="shared" si="268"/>
        <v>2.2102846648301193E-2</v>
      </c>
      <c r="AT442" s="29">
        <f t="shared" si="269"/>
        <v>1.2901744719926538E-2</v>
      </c>
      <c r="AU442" s="29">
        <f t="shared" si="270"/>
        <v>1.4775022956841138E-2</v>
      </c>
      <c r="AV442" s="29">
        <f t="shared" si="271"/>
        <v>1.2699724517906337E-2</v>
      </c>
      <c r="AW442" s="29">
        <f t="shared" si="272"/>
        <v>1.332415059687787E-2</v>
      </c>
      <c r="AX442" s="29">
        <f t="shared" si="273"/>
        <v>1.3553719008264463E-2</v>
      </c>
      <c r="AY442" s="29">
        <f t="shared" si="274"/>
        <v>1.3507805325987145E-2</v>
      </c>
      <c r="AZ442" s="29">
        <f t="shared" si="275"/>
        <v>1.123048668503214E-2</v>
      </c>
      <c r="BA442" s="29">
        <f t="shared" si="276"/>
        <v>2.5537190082644629E-2</v>
      </c>
      <c r="BB442" s="29">
        <f t="shared" si="277"/>
        <v>1.8732782369146005E-2</v>
      </c>
    </row>
    <row r="443" spans="1:54" ht="15" x14ac:dyDescent="0.2">
      <c r="A443" s="19" t="s">
        <v>545</v>
      </c>
      <c r="B443" s="24">
        <v>604</v>
      </c>
      <c r="C443" s="24">
        <v>951</v>
      </c>
      <c r="D443" s="24">
        <v>967</v>
      </c>
      <c r="E443" s="24">
        <v>951</v>
      </c>
      <c r="F443" s="24">
        <v>755</v>
      </c>
      <c r="G443" s="24">
        <v>1023</v>
      </c>
      <c r="H443" s="24">
        <v>1114</v>
      </c>
      <c r="I443" s="24">
        <v>1031</v>
      </c>
      <c r="J443" s="24">
        <v>1367</v>
      </c>
      <c r="K443" s="24">
        <v>1349</v>
      </c>
      <c r="L443" s="24">
        <v>1302</v>
      </c>
      <c r="M443" s="24">
        <v>1360</v>
      </c>
      <c r="N443" s="24">
        <v>967</v>
      </c>
      <c r="O443" s="24">
        <v>2951</v>
      </c>
      <c r="P443" s="24">
        <v>1221</v>
      </c>
      <c r="Q443" s="24">
        <v>1371</v>
      </c>
      <c r="R443" s="24">
        <v>1097</v>
      </c>
      <c r="Z443" s="19"/>
      <c r="AG443" s="19" t="s">
        <v>545</v>
      </c>
      <c r="AH443" s="27">
        <v>84100</v>
      </c>
      <c r="AI443" s="27">
        <v>83900</v>
      </c>
      <c r="AJ443" s="27">
        <v>84300</v>
      </c>
      <c r="AL443" s="29">
        <f t="shared" si="261"/>
        <v>7.1819262782401904E-3</v>
      </c>
      <c r="AM443" s="29">
        <f t="shared" si="262"/>
        <v>1.1307966706302021E-2</v>
      </c>
      <c r="AN443" s="29">
        <f t="shared" si="263"/>
        <v>1.149821640903686E-2</v>
      </c>
      <c r="AO443" s="29">
        <f t="shared" si="264"/>
        <v>1.1334922526817641E-2</v>
      </c>
      <c r="AP443" s="29">
        <f t="shared" si="265"/>
        <v>8.9988081048867699E-3</v>
      </c>
      <c r="AQ443" s="29">
        <f t="shared" si="266"/>
        <v>1.2193087008343265E-2</v>
      </c>
      <c r="AR443" s="29">
        <f t="shared" si="267"/>
        <v>1.3214709371293001E-2</v>
      </c>
      <c r="AS443" s="29">
        <f t="shared" si="268"/>
        <v>1.2230130486358244E-2</v>
      </c>
      <c r="AT443" s="29">
        <f t="shared" si="269"/>
        <v>1.6215895610913404E-2</v>
      </c>
      <c r="AU443" s="29">
        <f t="shared" si="270"/>
        <v>1.6002372479240808E-2</v>
      </c>
      <c r="AV443" s="29">
        <f t="shared" si="271"/>
        <v>1.5444839857651245E-2</v>
      </c>
      <c r="AW443" s="29">
        <f t="shared" si="272"/>
        <v>1.6132858837485171E-2</v>
      </c>
      <c r="AX443" s="29">
        <f t="shared" si="273"/>
        <v>1.1470937129300118E-2</v>
      </c>
      <c r="AY443" s="29">
        <f t="shared" si="274"/>
        <v>3.5005931198102018E-2</v>
      </c>
      <c r="AZ443" s="29">
        <f t="shared" si="275"/>
        <v>1.4483985765124555E-2</v>
      </c>
      <c r="BA443" s="29">
        <f t="shared" si="276"/>
        <v>1.6263345195729539E-2</v>
      </c>
      <c r="BB443" s="29">
        <f t="shared" si="277"/>
        <v>1.3013048635824436E-2</v>
      </c>
    </row>
    <row r="444" spans="1:54" ht="15" x14ac:dyDescent="0.2">
      <c r="A444" s="19" t="s">
        <v>546</v>
      </c>
      <c r="B444" s="24">
        <v>463</v>
      </c>
      <c r="C444" s="24">
        <v>828</v>
      </c>
      <c r="D444" s="24">
        <v>715</v>
      </c>
      <c r="E444" s="24">
        <v>706</v>
      </c>
      <c r="F444" s="24">
        <v>504</v>
      </c>
      <c r="G444" s="24">
        <v>803</v>
      </c>
      <c r="H444" s="24">
        <v>701</v>
      </c>
      <c r="I444" s="24">
        <v>1024</v>
      </c>
      <c r="J444" s="24">
        <v>807</v>
      </c>
      <c r="K444" s="24">
        <v>1092</v>
      </c>
      <c r="L444" s="24">
        <v>854</v>
      </c>
      <c r="M444" s="24">
        <v>775</v>
      </c>
      <c r="N444" s="24">
        <v>581</v>
      </c>
      <c r="O444" s="24">
        <v>1685</v>
      </c>
      <c r="P444" s="24">
        <v>887</v>
      </c>
      <c r="Q444" s="24">
        <v>1070</v>
      </c>
      <c r="R444" s="24">
        <v>951</v>
      </c>
      <c r="Z444" s="19"/>
      <c r="AG444" s="19" t="s">
        <v>546</v>
      </c>
      <c r="AH444" s="27">
        <v>65700</v>
      </c>
      <c r="AI444" s="27">
        <v>67600</v>
      </c>
      <c r="AJ444" s="27">
        <v>67300</v>
      </c>
      <c r="AL444" s="29">
        <f t="shared" si="261"/>
        <v>7.0471841704718421E-3</v>
      </c>
      <c r="AM444" s="29">
        <f t="shared" si="262"/>
        <v>1.2602739726027398E-2</v>
      </c>
      <c r="AN444" s="29">
        <f t="shared" si="263"/>
        <v>1.0882800608828007E-2</v>
      </c>
      <c r="AO444" s="29">
        <f t="shared" si="264"/>
        <v>1.044378698224852E-2</v>
      </c>
      <c r="AP444" s="29">
        <f t="shared" si="265"/>
        <v>7.4556213017751482E-3</v>
      </c>
      <c r="AQ444" s="29">
        <f t="shared" si="266"/>
        <v>1.1878698224852071E-2</v>
      </c>
      <c r="AR444" s="29">
        <f t="shared" si="267"/>
        <v>1.0416047548291233E-2</v>
      </c>
      <c r="AS444" s="29">
        <f t="shared" si="268"/>
        <v>1.5215453194650817E-2</v>
      </c>
      <c r="AT444" s="29">
        <f t="shared" si="269"/>
        <v>1.1991084695393759E-2</v>
      </c>
      <c r="AU444" s="29">
        <f t="shared" si="270"/>
        <v>1.6225854383358097E-2</v>
      </c>
      <c r="AV444" s="29">
        <f t="shared" si="271"/>
        <v>1.2689450222882615E-2</v>
      </c>
      <c r="AW444" s="29">
        <f t="shared" si="272"/>
        <v>1.1515601783060922E-2</v>
      </c>
      <c r="AX444" s="29">
        <f t="shared" si="273"/>
        <v>8.6329866270430898E-3</v>
      </c>
      <c r="AY444" s="29">
        <f t="shared" si="274"/>
        <v>2.5037147102526004E-2</v>
      </c>
      <c r="AZ444" s="29">
        <f t="shared" si="275"/>
        <v>1.3179791976225855E-2</v>
      </c>
      <c r="BA444" s="29">
        <f t="shared" si="276"/>
        <v>1.5898959881129271E-2</v>
      </c>
      <c r="BB444" s="29">
        <f t="shared" si="277"/>
        <v>1.4130757800891531E-2</v>
      </c>
    </row>
    <row r="445" spans="1:54" ht="15" x14ac:dyDescent="0.2">
      <c r="A445" s="19" t="s">
        <v>547</v>
      </c>
      <c r="B445" s="24">
        <v>894</v>
      </c>
      <c r="C445" s="24">
        <v>1284</v>
      </c>
      <c r="D445" s="24">
        <v>1340</v>
      </c>
      <c r="E445" s="24">
        <v>1622</v>
      </c>
      <c r="F445" s="24">
        <v>1171</v>
      </c>
      <c r="G445" s="24">
        <v>1716</v>
      </c>
      <c r="H445" s="24">
        <v>1636</v>
      </c>
      <c r="I445" s="24">
        <v>1484</v>
      </c>
      <c r="J445" s="24">
        <v>1850</v>
      </c>
      <c r="K445" s="24">
        <v>1618</v>
      </c>
      <c r="L445" s="24">
        <v>1617</v>
      </c>
      <c r="M445" s="24">
        <v>1759</v>
      </c>
      <c r="N445" s="24">
        <v>1209</v>
      </c>
      <c r="O445" s="24">
        <v>2178</v>
      </c>
      <c r="P445" s="24">
        <v>1493</v>
      </c>
      <c r="Q445" s="24">
        <v>2169</v>
      </c>
      <c r="R445" s="24">
        <v>1904</v>
      </c>
      <c r="Z445" s="19"/>
      <c r="AG445" s="19" t="s">
        <v>547</v>
      </c>
      <c r="AH445" s="27">
        <v>123000</v>
      </c>
      <c r="AI445" s="27">
        <v>127400</v>
      </c>
      <c r="AJ445" s="27">
        <v>126300</v>
      </c>
      <c r="AL445" s="29">
        <f t="shared" si="261"/>
        <v>7.2682926829268297E-3</v>
      </c>
      <c r="AM445" s="29">
        <f t="shared" si="262"/>
        <v>1.0439024390243903E-2</v>
      </c>
      <c r="AN445" s="29">
        <f t="shared" si="263"/>
        <v>1.0894308943089431E-2</v>
      </c>
      <c r="AO445" s="29">
        <f t="shared" si="264"/>
        <v>1.2731554160125589E-2</v>
      </c>
      <c r="AP445" s="29">
        <f t="shared" si="265"/>
        <v>9.1915227629513346E-3</v>
      </c>
      <c r="AQ445" s="29">
        <f t="shared" si="266"/>
        <v>1.3469387755102041E-2</v>
      </c>
      <c r="AR445" s="29">
        <f t="shared" si="267"/>
        <v>1.2953285827395092E-2</v>
      </c>
      <c r="AS445" s="29">
        <f t="shared" si="268"/>
        <v>1.1749802058590657E-2</v>
      </c>
      <c r="AT445" s="29">
        <f t="shared" si="269"/>
        <v>1.4647664291369754E-2</v>
      </c>
      <c r="AU445" s="29">
        <f t="shared" si="270"/>
        <v>1.281076801266825E-2</v>
      </c>
      <c r="AV445" s="29">
        <f t="shared" si="271"/>
        <v>1.2802850356294537E-2</v>
      </c>
      <c r="AW445" s="29">
        <f t="shared" si="272"/>
        <v>1.3927157561361836E-2</v>
      </c>
      <c r="AX445" s="29">
        <f t="shared" si="273"/>
        <v>9.5724465558194773E-3</v>
      </c>
      <c r="AY445" s="29">
        <f t="shared" si="274"/>
        <v>1.7244655581947745E-2</v>
      </c>
      <c r="AZ445" s="29">
        <f t="shared" si="275"/>
        <v>1.1821060965954078E-2</v>
      </c>
      <c r="BA445" s="29">
        <f t="shared" si="276"/>
        <v>1.7173396674584323E-2</v>
      </c>
      <c r="BB445" s="29">
        <f t="shared" si="277"/>
        <v>1.5075217735550277E-2</v>
      </c>
    </row>
    <row r="446" spans="1:54" ht="15" x14ac:dyDescent="0.2">
      <c r="A446" s="19" t="s">
        <v>548</v>
      </c>
      <c r="B446" s="24">
        <v>527</v>
      </c>
      <c r="C446" s="24">
        <v>1089</v>
      </c>
      <c r="D446" s="24">
        <v>764</v>
      </c>
      <c r="E446" s="24">
        <v>862</v>
      </c>
      <c r="F446" s="24">
        <v>661</v>
      </c>
      <c r="G446" s="24">
        <v>883</v>
      </c>
      <c r="H446" s="24">
        <v>993</v>
      </c>
      <c r="I446" s="24">
        <v>867</v>
      </c>
      <c r="J446" s="24">
        <v>1134</v>
      </c>
      <c r="K446" s="24">
        <v>1286</v>
      </c>
      <c r="L446" s="24">
        <v>855</v>
      </c>
      <c r="M446" s="24">
        <v>986</v>
      </c>
      <c r="N446" s="24">
        <v>481</v>
      </c>
      <c r="O446" s="24">
        <v>1376</v>
      </c>
      <c r="P446" s="24">
        <v>829</v>
      </c>
      <c r="Q446" s="24">
        <v>955</v>
      </c>
      <c r="R446" s="24">
        <v>1348</v>
      </c>
      <c r="Z446" s="19"/>
      <c r="AG446" s="19" t="s">
        <v>548</v>
      </c>
      <c r="AH446" s="27">
        <v>81400</v>
      </c>
      <c r="AI446" s="27">
        <v>80300</v>
      </c>
      <c r="AJ446" s="27">
        <v>80500</v>
      </c>
      <c r="AL446" s="29">
        <f t="shared" si="261"/>
        <v>6.4742014742014738E-3</v>
      </c>
      <c r="AM446" s="29">
        <f t="shared" si="262"/>
        <v>1.3378378378378379E-2</v>
      </c>
      <c r="AN446" s="29">
        <f t="shared" si="263"/>
        <v>9.3857493857493861E-3</v>
      </c>
      <c r="AO446" s="29">
        <f t="shared" si="264"/>
        <v>1.0734744707347447E-2</v>
      </c>
      <c r="AP446" s="29">
        <f t="shared" si="265"/>
        <v>8.2316313823163137E-3</v>
      </c>
      <c r="AQ446" s="29">
        <f t="shared" si="266"/>
        <v>1.099626400996264E-2</v>
      </c>
      <c r="AR446" s="29">
        <f t="shared" si="267"/>
        <v>1.2335403726708074E-2</v>
      </c>
      <c r="AS446" s="29">
        <f t="shared" si="268"/>
        <v>1.0770186335403727E-2</v>
      </c>
      <c r="AT446" s="29">
        <f t="shared" si="269"/>
        <v>1.4086956521739131E-2</v>
      </c>
      <c r="AU446" s="29">
        <f t="shared" si="270"/>
        <v>1.5975155279503106E-2</v>
      </c>
      <c r="AV446" s="29">
        <f t="shared" si="271"/>
        <v>1.0621118012422361E-2</v>
      </c>
      <c r="AW446" s="29">
        <f t="shared" si="272"/>
        <v>1.2248447204968944E-2</v>
      </c>
      <c r="AX446" s="29">
        <f t="shared" si="273"/>
        <v>5.9751552795031058E-3</v>
      </c>
      <c r="AY446" s="29">
        <f t="shared" si="274"/>
        <v>1.7093167701863355E-2</v>
      </c>
      <c r="AZ446" s="29">
        <f t="shared" si="275"/>
        <v>1.0298136645962732E-2</v>
      </c>
      <c r="BA446" s="29">
        <f t="shared" si="276"/>
        <v>1.1863354037267081E-2</v>
      </c>
      <c r="BB446" s="29">
        <f t="shared" si="277"/>
        <v>1.6745341614906831E-2</v>
      </c>
    </row>
    <row r="447" spans="1:54" ht="15" x14ac:dyDescent="0.2">
      <c r="A447" s="19" t="s">
        <v>549</v>
      </c>
      <c r="B447" s="24">
        <v>345</v>
      </c>
      <c r="C447" s="24">
        <v>585</v>
      </c>
      <c r="D447" s="24">
        <v>543</v>
      </c>
      <c r="E447" s="24">
        <v>647</v>
      </c>
      <c r="F447" s="24">
        <v>900</v>
      </c>
      <c r="G447" s="24">
        <v>729</v>
      </c>
      <c r="H447" s="24">
        <v>580</v>
      </c>
      <c r="I447" s="24">
        <v>647</v>
      </c>
      <c r="J447" s="24">
        <v>688</v>
      </c>
      <c r="K447" s="24">
        <v>647</v>
      </c>
      <c r="L447" s="24">
        <v>661</v>
      </c>
      <c r="M447" s="24">
        <v>534</v>
      </c>
      <c r="N447" s="24">
        <v>725</v>
      </c>
      <c r="O447" s="24">
        <v>598</v>
      </c>
      <c r="P447" s="24">
        <v>715</v>
      </c>
      <c r="Q447" s="24">
        <v>602</v>
      </c>
      <c r="R447" s="24">
        <v>919</v>
      </c>
      <c r="Z447" s="19"/>
      <c r="AG447" s="19" t="s">
        <v>549</v>
      </c>
      <c r="AH447" s="27">
        <v>73700</v>
      </c>
      <c r="AI447" s="27">
        <v>74200</v>
      </c>
      <c r="AJ447" s="27">
        <v>74300</v>
      </c>
      <c r="AL447" s="29">
        <f t="shared" si="261"/>
        <v>4.6811397557666211E-3</v>
      </c>
      <c r="AM447" s="29">
        <f t="shared" si="262"/>
        <v>7.937584803256445E-3</v>
      </c>
      <c r="AN447" s="29">
        <f t="shared" si="263"/>
        <v>7.3677069199457263E-3</v>
      </c>
      <c r="AO447" s="29">
        <f t="shared" si="264"/>
        <v>8.7196765498652289E-3</v>
      </c>
      <c r="AP447" s="29">
        <f t="shared" si="265"/>
        <v>1.2129380053908356E-2</v>
      </c>
      <c r="AQ447" s="29">
        <f t="shared" si="266"/>
        <v>9.8247978436657689E-3</v>
      </c>
      <c r="AR447" s="29">
        <f t="shared" si="267"/>
        <v>7.8061911170928672E-3</v>
      </c>
      <c r="AS447" s="29">
        <f t="shared" si="268"/>
        <v>8.7079407806191118E-3</v>
      </c>
      <c r="AT447" s="29">
        <f t="shared" si="269"/>
        <v>9.2597577388963664E-3</v>
      </c>
      <c r="AU447" s="29">
        <f t="shared" si="270"/>
        <v>8.7079407806191118E-3</v>
      </c>
      <c r="AV447" s="29">
        <f t="shared" si="271"/>
        <v>8.8963660834454911E-3</v>
      </c>
      <c r="AW447" s="29">
        <f t="shared" si="272"/>
        <v>7.1870794078061915E-3</v>
      </c>
      <c r="AX447" s="29">
        <f t="shared" si="273"/>
        <v>9.757738896366084E-3</v>
      </c>
      <c r="AY447" s="29">
        <f t="shared" si="274"/>
        <v>8.0484522207267834E-3</v>
      </c>
      <c r="AZ447" s="29">
        <f t="shared" si="275"/>
        <v>9.6231493943472416E-3</v>
      </c>
      <c r="BA447" s="29">
        <f t="shared" si="276"/>
        <v>8.1022880215343204E-3</v>
      </c>
      <c r="BB447" s="29">
        <f t="shared" si="277"/>
        <v>1.2368775235531629E-2</v>
      </c>
    </row>
    <row r="448" spans="1:54" ht="15" x14ac:dyDescent="0.2">
      <c r="A448" s="19" t="s">
        <v>550</v>
      </c>
      <c r="B448" s="24">
        <v>270</v>
      </c>
      <c r="C448" s="24">
        <v>385</v>
      </c>
      <c r="D448" s="24">
        <v>404</v>
      </c>
      <c r="E448" s="24">
        <v>353</v>
      </c>
      <c r="F448" s="24">
        <v>394</v>
      </c>
      <c r="G448" s="24">
        <v>390</v>
      </c>
      <c r="H448" s="24">
        <v>410</v>
      </c>
      <c r="I448" s="24">
        <v>432</v>
      </c>
      <c r="J448" s="24">
        <v>419</v>
      </c>
      <c r="K448" s="24">
        <v>587</v>
      </c>
      <c r="L448" s="24">
        <v>583</v>
      </c>
      <c r="M448" s="24">
        <v>528</v>
      </c>
      <c r="N448" s="24">
        <v>374</v>
      </c>
      <c r="O448" s="24">
        <v>596</v>
      </c>
      <c r="P448" s="24">
        <v>516</v>
      </c>
      <c r="Q448" s="24">
        <v>505</v>
      </c>
      <c r="R448" s="24">
        <v>728</v>
      </c>
      <c r="Z448" s="19"/>
      <c r="AG448" s="19" t="s">
        <v>550</v>
      </c>
      <c r="AH448" s="27">
        <v>89200</v>
      </c>
      <c r="AI448" s="27">
        <v>88900</v>
      </c>
      <c r="AJ448" s="27">
        <v>87800</v>
      </c>
      <c r="AL448" s="29">
        <f t="shared" si="261"/>
        <v>3.0269058295964127E-3</v>
      </c>
      <c r="AM448" s="29">
        <f t="shared" si="262"/>
        <v>4.3161434977578477E-3</v>
      </c>
      <c r="AN448" s="29">
        <f t="shared" si="263"/>
        <v>4.5291479820627799E-3</v>
      </c>
      <c r="AO448" s="29">
        <f t="shared" si="264"/>
        <v>3.9707536557930263E-3</v>
      </c>
      <c r="AP448" s="29">
        <f t="shared" si="265"/>
        <v>4.4319460067491568E-3</v>
      </c>
      <c r="AQ448" s="29">
        <f t="shared" si="266"/>
        <v>4.3869516310461191E-3</v>
      </c>
      <c r="AR448" s="29">
        <f t="shared" si="267"/>
        <v>4.6697038724373575E-3</v>
      </c>
      <c r="AS448" s="29">
        <f t="shared" si="268"/>
        <v>4.920273348519362E-3</v>
      </c>
      <c r="AT448" s="29">
        <f t="shared" si="269"/>
        <v>4.7722095671981777E-3</v>
      </c>
      <c r="AU448" s="29">
        <f t="shared" si="270"/>
        <v>6.6856492027334855E-3</v>
      </c>
      <c r="AV448" s="29">
        <f t="shared" si="271"/>
        <v>6.6400911161731205E-3</v>
      </c>
      <c r="AW448" s="29">
        <f t="shared" si="272"/>
        <v>6.0136674259681092E-3</v>
      </c>
      <c r="AX448" s="29">
        <f t="shared" si="273"/>
        <v>4.2596810933940776E-3</v>
      </c>
      <c r="AY448" s="29">
        <f t="shared" si="274"/>
        <v>6.7881548974943048E-3</v>
      </c>
      <c r="AZ448" s="29">
        <f t="shared" si="275"/>
        <v>5.8769931662870159E-3</v>
      </c>
      <c r="BA448" s="29">
        <f t="shared" si="276"/>
        <v>5.7517084282460136E-3</v>
      </c>
      <c r="BB448" s="29">
        <f t="shared" si="277"/>
        <v>8.2915717539863328E-3</v>
      </c>
    </row>
    <row r="449" spans="1:54" ht="15" x14ac:dyDescent="0.2">
      <c r="A449" s="19" t="s">
        <v>7</v>
      </c>
      <c r="B449" s="24">
        <v>578</v>
      </c>
      <c r="C449" s="24">
        <v>899</v>
      </c>
      <c r="D449" s="24">
        <v>606</v>
      </c>
      <c r="E449" s="24">
        <v>794</v>
      </c>
      <c r="F449" s="24">
        <v>517</v>
      </c>
      <c r="G449" s="24">
        <v>846</v>
      </c>
      <c r="H449" s="24">
        <v>628</v>
      </c>
      <c r="I449" s="24">
        <v>750</v>
      </c>
      <c r="J449" s="24">
        <v>729</v>
      </c>
      <c r="K449" s="24">
        <v>880</v>
      </c>
      <c r="L449" s="24">
        <v>780</v>
      </c>
      <c r="M449" s="24">
        <v>752</v>
      </c>
      <c r="N449" s="24">
        <v>1037</v>
      </c>
      <c r="O449" s="24">
        <v>1182</v>
      </c>
      <c r="P449" s="24">
        <v>893</v>
      </c>
      <c r="Q449" s="24">
        <v>896</v>
      </c>
      <c r="R449" s="24">
        <v>967</v>
      </c>
      <c r="Z449" s="19"/>
      <c r="AG449" s="19" t="s">
        <v>7</v>
      </c>
      <c r="AH449" s="27">
        <v>88500</v>
      </c>
      <c r="AI449" s="27">
        <v>87600</v>
      </c>
      <c r="AJ449" s="27">
        <v>86100</v>
      </c>
      <c r="AL449" s="29">
        <f>B449/$AH449</f>
        <v>6.5310734463276832E-3</v>
      </c>
      <c r="AM449" s="29">
        <f t="shared" si="262"/>
        <v>1.0158192090395481E-2</v>
      </c>
      <c r="AN449" s="29">
        <f t="shared" si="263"/>
        <v>6.8474576271186438E-3</v>
      </c>
      <c r="AO449" s="29">
        <f>E449/$AI449</f>
        <v>9.0639269406392695E-3</v>
      </c>
      <c r="AP449" s="29">
        <f>F449/$AI449</f>
        <v>5.9018264840182645E-3</v>
      </c>
      <c r="AQ449" s="29">
        <f>G449/$AI449</f>
        <v>9.6575342465753423E-3</v>
      </c>
      <c r="AR449" s="29">
        <f>H449/$AJ449</f>
        <v>7.2938443670150987E-3</v>
      </c>
      <c r="AS449" s="29">
        <f t="shared" si="268"/>
        <v>8.7108013937282226E-3</v>
      </c>
      <c r="AT449" s="29">
        <f t="shared" si="269"/>
        <v>8.4668989547038321E-3</v>
      </c>
      <c r="AU449" s="29">
        <f t="shared" si="270"/>
        <v>1.0220673635307782E-2</v>
      </c>
      <c r="AV449" s="29">
        <f t="shared" si="271"/>
        <v>9.0592334494773528E-3</v>
      </c>
      <c r="AW449" s="29">
        <f t="shared" si="272"/>
        <v>8.7340301974448316E-3</v>
      </c>
      <c r="AX449" s="29">
        <f t="shared" si="273"/>
        <v>1.2044134727061557E-2</v>
      </c>
      <c r="AY449" s="29">
        <f t="shared" si="274"/>
        <v>1.3728222996515679E-2</v>
      </c>
      <c r="AZ449" s="29">
        <f t="shared" si="275"/>
        <v>1.0371660859465738E-2</v>
      </c>
      <c r="BA449" s="29">
        <f t="shared" si="276"/>
        <v>1.040650406504065E-2</v>
      </c>
      <c r="BB449" s="29">
        <f t="shared" si="277"/>
        <v>1.1231126596980256E-2</v>
      </c>
    </row>
    <row r="450" spans="1:54" ht="15" x14ac:dyDescent="0.2">
      <c r="A450" s="19" t="s">
        <v>35</v>
      </c>
      <c r="B450" s="24">
        <v>161</v>
      </c>
      <c r="C450" s="24">
        <v>246</v>
      </c>
      <c r="D450" s="24">
        <v>255</v>
      </c>
      <c r="E450" s="24">
        <v>245</v>
      </c>
      <c r="F450" s="24">
        <v>173</v>
      </c>
      <c r="G450" s="24">
        <v>236</v>
      </c>
      <c r="H450" s="24">
        <v>372</v>
      </c>
      <c r="I450" s="24">
        <v>328</v>
      </c>
      <c r="J450" s="24">
        <v>356</v>
      </c>
      <c r="K450" s="24">
        <v>424</v>
      </c>
      <c r="L450" s="24">
        <v>306</v>
      </c>
      <c r="M450" s="24">
        <v>280</v>
      </c>
      <c r="N450" s="24">
        <v>248</v>
      </c>
      <c r="O450" s="24">
        <v>328</v>
      </c>
      <c r="P450" s="24">
        <v>289</v>
      </c>
      <c r="Q450" s="24">
        <v>280</v>
      </c>
      <c r="R450" s="24">
        <v>290</v>
      </c>
      <c r="Z450" s="19"/>
      <c r="AG450" s="19" t="s">
        <v>35</v>
      </c>
      <c r="AH450" s="27">
        <v>43200</v>
      </c>
      <c r="AI450" s="27">
        <v>45600</v>
      </c>
      <c r="AJ450" s="27">
        <v>44500</v>
      </c>
      <c r="AL450" s="29">
        <f t="shared" ref="AL450:AL513" si="278">B450/$AH450</f>
        <v>3.7268518518518519E-3</v>
      </c>
      <c r="AM450" s="29">
        <f t="shared" si="262"/>
        <v>5.6944444444444447E-3</v>
      </c>
      <c r="AN450" s="29">
        <f t="shared" si="263"/>
        <v>5.9027777777777776E-3</v>
      </c>
      <c r="AO450" s="29">
        <f t="shared" ref="AO450:AO513" si="279">E450/$AI450</f>
        <v>5.3728070175438599E-3</v>
      </c>
      <c r="AP450" s="29">
        <f t="shared" ref="AP450:AP513" si="280">F450/$AI450</f>
        <v>3.7938596491228068E-3</v>
      </c>
      <c r="AQ450" s="29">
        <f t="shared" ref="AQ450:AQ513" si="281">G450/$AI450</f>
        <v>5.175438596491228E-3</v>
      </c>
      <c r="AR450" s="29">
        <f t="shared" ref="AR450:AR513" si="282">H450/$AJ450</f>
        <v>8.3595505617977527E-3</v>
      </c>
      <c r="AS450" s="29">
        <f t="shared" si="268"/>
        <v>7.3707865168539327E-3</v>
      </c>
      <c r="AT450" s="29">
        <f t="shared" si="269"/>
        <v>8.0000000000000002E-3</v>
      </c>
      <c r="AU450" s="29">
        <f t="shared" si="270"/>
        <v>9.528089887640449E-3</v>
      </c>
      <c r="AV450" s="29">
        <f t="shared" si="271"/>
        <v>6.8764044943820223E-3</v>
      </c>
      <c r="AW450" s="29">
        <f t="shared" si="272"/>
        <v>6.2921348314606742E-3</v>
      </c>
      <c r="AX450" s="29">
        <f t="shared" si="273"/>
        <v>5.5730337078651682E-3</v>
      </c>
      <c r="AY450" s="29">
        <f t="shared" si="274"/>
        <v>7.3707865168539327E-3</v>
      </c>
      <c r="AZ450" s="29">
        <f t="shared" si="275"/>
        <v>6.4943820224719097E-3</v>
      </c>
      <c r="BA450" s="29">
        <f t="shared" si="276"/>
        <v>6.2921348314606742E-3</v>
      </c>
      <c r="BB450" s="29">
        <f t="shared" si="277"/>
        <v>6.5168539325842698E-3</v>
      </c>
    </row>
    <row r="451" spans="1:54" ht="15" x14ac:dyDescent="0.2">
      <c r="A451" s="19" t="s">
        <v>142</v>
      </c>
      <c r="B451" s="24">
        <v>180</v>
      </c>
      <c r="C451" s="24">
        <v>356</v>
      </c>
      <c r="D451" s="24">
        <v>387</v>
      </c>
      <c r="E451" s="24">
        <v>329</v>
      </c>
      <c r="F451" s="24">
        <v>177</v>
      </c>
      <c r="G451" s="24">
        <v>330</v>
      </c>
      <c r="H451" s="24">
        <v>401</v>
      </c>
      <c r="I451" s="24">
        <v>451</v>
      </c>
      <c r="J451" s="24">
        <v>441</v>
      </c>
      <c r="K451" s="24">
        <v>417</v>
      </c>
      <c r="L451" s="24">
        <v>705</v>
      </c>
      <c r="M451" s="24">
        <v>611</v>
      </c>
      <c r="N451" s="24">
        <v>655</v>
      </c>
      <c r="O451" s="24">
        <v>272</v>
      </c>
      <c r="P451" s="24">
        <v>352</v>
      </c>
      <c r="Q451" s="24">
        <v>465</v>
      </c>
      <c r="R451" s="24">
        <v>625</v>
      </c>
      <c r="Z451" s="19"/>
      <c r="AG451" s="19" t="s">
        <v>142</v>
      </c>
      <c r="AH451" s="27">
        <v>31800</v>
      </c>
      <c r="AI451" s="27">
        <v>34300</v>
      </c>
      <c r="AJ451" s="27">
        <v>33600</v>
      </c>
      <c r="AL451" s="29">
        <f t="shared" si="278"/>
        <v>5.6603773584905656E-3</v>
      </c>
      <c r="AM451" s="29">
        <f t="shared" si="262"/>
        <v>1.119496855345912E-2</v>
      </c>
      <c r="AN451" s="29">
        <f t="shared" si="263"/>
        <v>1.2169811320754717E-2</v>
      </c>
      <c r="AO451" s="29">
        <f t="shared" si="279"/>
        <v>9.5918367346938781E-3</v>
      </c>
      <c r="AP451" s="29">
        <f t="shared" si="280"/>
        <v>5.1603498542274057E-3</v>
      </c>
      <c r="AQ451" s="29">
        <f t="shared" si="281"/>
        <v>9.6209912536443145E-3</v>
      </c>
      <c r="AR451" s="29">
        <f t="shared" si="282"/>
        <v>1.193452380952381E-2</v>
      </c>
      <c r="AS451" s="29">
        <f t="shared" si="268"/>
        <v>1.3422619047619048E-2</v>
      </c>
      <c r="AT451" s="29">
        <f t="shared" si="269"/>
        <v>1.3125E-2</v>
      </c>
      <c r="AU451" s="29">
        <f t="shared" si="270"/>
        <v>1.2410714285714285E-2</v>
      </c>
      <c r="AV451" s="29">
        <f t="shared" si="271"/>
        <v>2.0982142857142855E-2</v>
      </c>
      <c r="AW451" s="29">
        <f t="shared" si="272"/>
        <v>1.818452380952381E-2</v>
      </c>
      <c r="AX451" s="29">
        <f t="shared" si="273"/>
        <v>1.9494047619047619E-2</v>
      </c>
      <c r="AY451" s="29">
        <f t="shared" si="274"/>
        <v>8.0952380952380946E-3</v>
      </c>
      <c r="AZ451" s="29">
        <f t="shared" si="275"/>
        <v>1.0476190476190476E-2</v>
      </c>
      <c r="BA451" s="29">
        <f t="shared" si="276"/>
        <v>1.3839285714285714E-2</v>
      </c>
      <c r="BB451" s="29">
        <f t="shared" si="277"/>
        <v>1.8601190476190476E-2</v>
      </c>
    </row>
    <row r="452" spans="1:54" ht="15" x14ac:dyDescent="0.2">
      <c r="A452" s="19" t="s">
        <v>199</v>
      </c>
      <c r="B452" s="24">
        <v>398</v>
      </c>
      <c r="C452" s="24">
        <v>932</v>
      </c>
      <c r="D452" s="24">
        <v>848</v>
      </c>
      <c r="E452" s="24">
        <v>759</v>
      </c>
      <c r="F452" s="24">
        <v>588</v>
      </c>
      <c r="G452" s="24">
        <v>706</v>
      </c>
      <c r="H452" s="24">
        <v>822</v>
      </c>
      <c r="I452" s="24">
        <v>698</v>
      </c>
      <c r="J452" s="24">
        <v>1128</v>
      </c>
      <c r="K452" s="24">
        <v>1021</v>
      </c>
      <c r="L452" s="24">
        <v>836</v>
      </c>
      <c r="M452" s="24">
        <v>939</v>
      </c>
      <c r="N452" s="24">
        <v>685</v>
      </c>
      <c r="O452" s="24">
        <v>2298</v>
      </c>
      <c r="P452" s="24">
        <v>726</v>
      </c>
      <c r="Q452" s="24">
        <v>704</v>
      </c>
      <c r="R452" s="24">
        <v>736</v>
      </c>
      <c r="Z452" s="19"/>
      <c r="AG452" s="19" t="s">
        <v>199</v>
      </c>
      <c r="AH452" s="27">
        <v>85800</v>
      </c>
      <c r="AI452" s="27">
        <v>84900</v>
      </c>
      <c r="AJ452" s="27">
        <v>83000</v>
      </c>
      <c r="AL452" s="29">
        <f t="shared" si="278"/>
        <v>4.6386946386946385E-3</v>
      </c>
      <c r="AM452" s="29">
        <f t="shared" si="262"/>
        <v>1.0862470862470863E-2</v>
      </c>
      <c r="AN452" s="29">
        <f t="shared" si="263"/>
        <v>9.8834498834498834E-3</v>
      </c>
      <c r="AO452" s="29">
        <f t="shared" si="279"/>
        <v>8.9399293286219084E-3</v>
      </c>
      <c r="AP452" s="29">
        <f t="shared" si="280"/>
        <v>6.9257950530035332E-3</v>
      </c>
      <c r="AQ452" s="29">
        <f t="shared" si="281"/>
        <v>8.3156654888103653E-3</v>
      </c>
      <c r="AR452" s="29">
        <f t="shared" si="282"/>
        <v>9.9036144578313248E-3</v>
      </c>
      <c r="AS452" s="29">
        <f t="shared" si="268"/>
        <v>8.4096385542168674E-3</v>
      </c>
      <c r="AT452" s="29">
        <f t="shared" si="269"/>
        <v>1.3590361445783133E-2</v>
      </c>
      <c r="AU452" s="29">
        <f t="shared" si="270"/>
        <v>1.2301204819277108E-2</v>
      </c>
      <c r="AV452" s="29">
        <f t="shared" si="271"/>
        <v>1.0072289156626507E-2</v>
      </c>
      <c r="AW452" s="29">
        <f t="shared" si="272"/>
        <v>1.1313253012048193E-2</v>
      </c>
      <c r="AX452" s="29">
        <f t="shared" si="273"/>
        <v>8.2530120481927715E-3</v>
      </c>
      <c r="AY452" s="29">
        <f t="shared" si="274"/>
        <v>2.7686746987951809E-2</v>
      </c>
      <c r="AZ452" s="29">
        <f t="shared" si="275"/>
        <v>8.7469879518072297E-3</v>
      </c>
      <c r="BA452" s="29">
        <f t="shared" si="276"/>
        <v>8.481927710843374E-3</v>
      </c>
      <c r="BB452" s="29">
        <f t="shared" si="277"/>
        <v>8.8674698795180723E-3</v>
      </c>
    </row>
    <row r="453" spans="1:54" ht="15" x14ac:dyDescent="0.2">
      <c r="A453" s="19" t="s">
        <v>57</v>
      </c>
      <c r="B453" s="24">
        <v>156</v>
      </c>
      <c r="C453" s="24">
        <v>325</v>
      </c>
      <c r="D453" s="24">
        <v>236</v>
      </c>
      <c r="E453" s="24">
        <v>365</v>
      </c>
      <c r="F453" s="24">
        <v>291</v>
      </c>
      <c r="G453" s="24">
        <v>366</v>
      </c>
      <c r="H453" s="24">
        <v>361</v>
      </c>
      <c r="I453" s="24">
        <v>463</v>
      </c>
      <c r="J453" s="24">
        <v>273</v>
      </c>
      <c r="K453" s="24">
        <v>430</v>
      </c>
      <c r="L453" s="24">
        <v>338</v>
      </c>
      <c r="M453" s="24">
        <v>360</v>
      </c>
      <c r="N453" s="24">
        <v>467</v>
      </c>
      <c r="O453" s="24">
        <v>384</v>
      </c>
      <c r="P453" s="24">
        <v>381</v>
      </c>
      <c r="Q453" s="24">
        <v>365</v>
      </c>
      <c r="R453" s="24">
        <v>673</v>
      </c>
      <c r="Z453" s="19"/>
      <c r="AG453" s="19" t="s">
        <v>57</v>
      </c>
      <c r="AH453" s="27">
        <v>49700</v>
      </c>
      <c r="AI453" s="27">
        <v>46900</v>
      </c>
      <c r="AJ453" s="27">
        <v>44800</v>
      </c>
      <c r="AL453" s="29">
        <f t="shared" si="278"/>
        <v>3.1388329979879274E-3</v>
      </c>
      <c r="AM453" s="29">
        <f t="shared" si="262"/>
        <v>6.5392354124748494E-3</v>
      </c>
      <c r="AN453" s="29">
        <f t="shared" si="263"/>
        <v>4.7484909456740445E-3</v>
      </c>
      <c r="AO453" s="29">
        <f t="shared" si="279"/>
        <v>7.7825159914712153E-3</v>
      </c>
      <c r="AP453" s="29">
        <f t="shared" si="280"/>
        <v>6.204690831556503E-3</v>
      </c>
      <c r="AQ453" s="29">
        <f t="shared" si="281"/>
        <v>7.8038379530916847E-3</v>
      </c>
      <c r="AR453" s="29">
        <f t="shared" si="282"/>
        <v>8.0580357142857138E-3</v>
      </c>
      <c r="AS453" s="29">
        <f t="shared" si="268"/>
        <v>1.0334821428571429E-2</v>
      </c>
      <c r="AT453" s="29">
        <f t="shared" si="269"/>
        <v>6.0937500000000002E-3</v>
      </c>
      <c r="AU453" s="29">
        <f t="shared" si="270"/>
        <v>9.5982142857142863E-3</v>
      </c>
      <c r="AV453" s="29">
        <f t="shared" si="271"/>
        <v>7.5446428571428574E-3</v>
      </c>
      <c r="AW453" s="29">
        <f t="shared" si="272"/>
        <v>8.0357142857142849E-3</v>
      </c>
      <c r="AX453" s="29">
        <f t="shared" si="273"/>
        <v>1.0424107142857143E-2</v>
      </c>
      <c r="AY453" s="29">
        <f t="shared" si="274"/>
        <v>8.5714285714285719E-3</v>
      </c>
      <c r="AZ453" s="29">
        <f t="shared" si="275"/>
        <v>8.5044642857142853E-3</v>
      </c>
      <c r="BA453" s="29">
        <f t="shared" si="276"/>
        <v>8.1473214285714291E-3</v>
      </c>
      <c r="BB453" s="29">
        <f t="shared" si="277"/>
        <v>1.5022321428571428E-2</v>
      </c>
    </row>
    <row r="454" spans="1:54" ht="15" x14ac:dyDescent="0.2">
      <c r="A454" s="19" t="s">
        <v>81</v>
      </c>
      <c r="B454" s="24">
        <v>214</v>
      </c>
      <c r="C454" s="24">
        <v>769</v>
      </c>
      <c r="D454" s="24">
        <v>307</v>
      </c>
      <c r="E454" s="24">
        <v>296</v>
      </c>
      <c r="F454" s="24">
        <v>311</v>
      </c>
      <c r="G454" s="24">
        <v>319</v>
      </c>
      <c r="H454" s="24">
        <v>282</v>
      </c>
      <c r="I454" s="24">
        <v>388</v>
      </c>
      <c r="J454" s="24">
        <v>332</v>
      </c>
      <c r="K454" s="24">
        <v>509</v>
      </c>
      <c r="L454" s="24">
        <v>388</v>
      </c>
      <c r="M454" s="24">
        <v>598</v>
      </c>
      <c r="N454" s="24">
        <v>176</v>
      </c>
      <c r="O454" s="24">
        <v>223</v>
      </c>
      <c r="P454" s="24">
        <v>368</v>
      </c>
      <c r="Q454" s="24">
        <v>363</v>
      </c>
      <c r="R454" s="24">
        <v>445</v>
      </c>
      <c r="Z454" s="19"/>
      <c r="AG454" s="19" t="s">
        <v>81</v>
      </c>
      <c r="AH454" s="27">
        <v>41000</v>
      </c>
      <c r="AI454" s="27">
        <v>39600</v>
      </c>
      <c r="AJ454" s="27">
        <v>38800</v>
      </c>
      <c r="AL454" s="29">
        <f t="shared" si="278"/>
        <v>5.2195121951219515E-3</v>
      </c>
      <c r="AM454" s="29">
        <f t="shared" si="262"/>
        <v>1.8756097560975609E-2</v>
      </c>
      <c r="AN454" s="29">
        <f t="shared" si="263"/>
        <v>7.4878048780487802E-3</v>
      </c>
      <c r="AO454" s="29">
        <f t="shared" si="279"/>
        <v>7.4747474747474752E-3</v>
      </c>
      <c r="AP454" s="29">
        <f t="shared" si="280"/>
        <v>7.8535353535353538E-3</v>
      </c>
      <c r="AQ454" s="29">
        <f t="shared" si="281"/>
        <v>8.0555555555555554E-3</v>
      </c>
      <c r="AR454" s="29">
        <f t="shared" si="282"/>
        <v>7.2680412371134021E-3</v>
      </c>
      <c r="AS454" s="29">
        <f t="shared" si="268"/>
        <v>0.01</v>
      </c>
      <c r="AT454" s="29">
        <f t="shared" si="269"/>
        <v>8.5567010309278348E-3</v>
      </c>
      <c r="AU454" s="29">
        <f t="shared" si="270"/>
        <v>1.3118556701030928E-2</v>
      </c>
      <c r="AV454" s="29">
        <f t="shared" si="271"/>
        <v>0.01</v>
      </c>
      <c r="AW454" s="29">
        <f t="shared" si="272"/>
        <v>1.5412371134020619E-2</v>
      </c>
      <c r="AX454" s="29">
        <f t="shared" si="273"/>
        <v>4.536082474226804E-3</v>
      </c>
      <c r="AY454" s="29">
        <f t="shared" si="274"/>
        <v>5.7474226804123708E-3</v>
      </c>
      <c r="AZ454" s="29">
        <f t="shared" si="275"/>
        <v>9.4845360824742271E-3</v>
      </c>
      <c r="BA454" s="29">
        <f t="shared" si="276"/>
        <v>9.3556701030927843E-3</v>
      </c>
      <c r="BB454" s="29">
        <f t="shared" si="277"/>
        <v>1.1469072164948453E-2</v>
      </c>
    </row>
    <row r="455" spans="1:54" ht="15" x14ac:dyDescent="0.2">
      <c r="A455" s="19" t="s">
        <v>93</v>
      </c>
      <c r="B455" s="24">
        <v>196</v>
      </c>
      <c r="C455" s="24">
        <v>247</v>
      </c>
      <c r="D455" s="24">
        <v>252</v>
      </c>
      <c r="E455" s="24">
        <v>352</v>
      </c>
      <c r="F455" s="24">
        <v>231</v>
      </c>
      <c r="G455" s="24">
        <v>355</v>
      </c>
      <c r="H455" s="24">
        <v>257</v>
      </c>
      <c r="I455" s="24">
        <v>395</v>
      </c>
      <c r="J455" s="24">
        <v>349</v>
      </c>
      <c r="K455" s="24">
        <v>449</v>
      </c>
      <c r="L455" s="24">
        <v>248</v>
      </c>
      <c r="M455" s="24">
        <v>352</v>
      </c>
      <c r="N455" s="24">
        <v>166</v>
      </c>
      <c r="O455" s="24">
        <v>366</v>
      </c>
      <c r="P455" s="24">
        <v>263</v>
      </c>
      <c r="Q455" s="24">
        <v>299</v>
      </c>
      <c r="R455" s="24">
        <v>824</v>
      </c>
      <c r="Z455" s="19"/>
      <c r="AG455" s="19" t="s">
        <v>93</v>
      </c>
      <c r="AH455" s="27">
        <v>45300</v>
      </c>
      <c r="AI455" s="27">
        <v>46900</v>
      </c>
      <c r="AJ455" s="27">
        <v>47900</v>
      </c>
      <c r="AL455" s="29">
        <f t="shared" si="278"/>
        <v>4.3267108167770419E-3</v>
      </c>
      <c r="AM455" s="29">
        <f t="shared" si="262"/>
        <v>5.4525386313465781E-3</v>
      </c>
      <c r="AN455" s="29">
        <f t="shared" si="263"/>
        <v>5.5629139072847682E-3</v>
      </c>
      <c r="AO455" s="29">
        <f t="shared" si="279"/>
        <v>7.5053304904051169E-3</v>
      </c>
      <c r="AP455" s="29">
        <f t="shared" si="280"/>
        <v>4.9253731343283586E-3</v>
      </c>
      <c r="AQ455" s="29">
        <f t="shared" si="281"/>
        <v>7.5692963752665241E-3</v>
      </c>
      <c r="AR455" s="29">
        <f t="shared" si="282"/>
        <v>5.3653444676409184E-3</v>
      </c>
      <c r="AS455" s="29">
        <f t="shared" si="268"/>
        <v>8.2463465553235908E-3</v>
      </c>
      <c r="AT455" s="29">
        <f t="shared" si="269"/>
        <v>7.2860125260960336E-3</v>
      </c>
      <c r="AU455" s="29">
        <f t="shared" si="270"/>
        <v>9.3736951983298539E-3</v>
      </c>
      <c r="AV455" s="29">
        <f t="shared" si="271"/>
        <v>5.1774530271398748E-3</v>
      </c>
      <c r="AW455" s="29">
        <f t="shared" si="272"/>
        <v>7.3486430062630484E-3</v>
      </c>
      <c r="AX455" s="29">
        <f t="shared" si="273"/>
        <v>3.4655532359081421E-3</v>
      </c>
      <c r="AY455" s="29">
        <f t="shared" si="274"/>
        <v>7.640918580375783E-3</v>
      </c>
      <c r="AZ455" s="29">
        <f t="shared" si="275"/>
        <v>5.490605427974948E-3</v>
      </c>
      <c r="BA455" s="29">
        <f t="shared" si="276"/>
        <v>6.2421711899791231E-3</v>
      </c>
      <c r="BB455" s="29">
        <f t="shared" si="277"/>
        <v>1.720250521920668E-2</v>
      </c>
    </row>
    <row r="456" spans="1:54" ht="15" x14ac:dyDescent="0.2">
      <c r="A456" s="19" t="s">
        <v>131</v>
      </c>
      <c r="B456" s="24">
        <v>154</v>
      </c>
      <c r="C456" s="24">
        <v>169</v>
      </c>
      <c r="D456" s="24">
        <v>223</v>
      </c>
      <c r="E456" s="24">
        <v>231</v>
      </c>
      <c r="F456" s="24">
        <v>123</v>
      </c>
      <c r="G456" s="24">
        <v>233</v>
      </c>
      <c r="H456" s="24">
        <v>315</v>
      </c>
      <c r="I456" s="24">
        <v>310</v>
      </c>
      <c r="J456" s="24">
        <v>184</v>
      </c>
      <c r="K456" s="24">
        <v>211</v>
      </c>
      <c r="L456" s="24">
        <v>184</v>
      </c>
      <c r="M456" s="24">
        <v>245</v>
      </c>
      <c r="N456" s="24">
        <v>222</v>
      </c>
      <c r="O456" s="24">
        <v>323</v>
      </c>
      <c r="P456" s="24">
        <v>211</v>
      </c>
      <c r="Q456" s="24">
        <v>216</v>
      </c>
      <c r="R456" s="24">
        <v>341</v>
      </c>
      <c r="Z456" s="19"/>
      <c r="AG456" s="19" t="s">
        <v>131</v>
      </c>
      <c r="AH456" s="27">
        <v>37200</v>
      </c>
      <c r="AI456" s="27">
        <v>35900</v>
      </c>
      <c r="AJ456" s="27">
        <v>33600</v>
      </c>
      <c r="AL456" s="29">
        <f t="shared" si="278"/>
        <v>4.1397849462365592E-3</v>
      </c>
      <c r="AM456" s="29">
        <f t="shared" si="262"/>
        <v>4.5430107526881723E-3</v>
      </c>
      <c r="AN456" s="29">
        <f t="shared" si="263"/>
        <v>5.9946236559139787E-3</v>
      </c>
      <c r="AO456" s="29">
        <f t="shared" si="279"/>
        <v>6.4345403899721447E-3</v>
      </c>
      <c r="AP456" s="29">
        <f t="shared" si="280"/>
        <v>3.426183844011142E-3</v>
      </c>
      <c r="AQ456" s="29">
        <f t="shared" si="281"/>
        <v>6.49025069637883E-3</v>
      </c>
      <c r="AR456" s="29">
        <f t="shared" si="282"/>
        <v>9.3749999999999997E-3</v>
      </c>
      <c r="AS456" s="29">
        <f t="shared" si="268"/>
        <v>9.2261904761904764E-3</v>
      </c>
      <c r="AT456" s="29">
        <f t="shared" si="269"/>
        <v>5.4761904761904765E-3</v>
      </c>
      <c r="AU456" s="29">
        <f t="shared" si="270"/>
        <v>6.2797619047619052E-3</v>
      </c>
      <c r="AV456" s="29">
        <f t="shared" si="271"/>
        <v>5.4761904761904765E-3</v>
      </c>
      <c r="AW456" s="29">
        <f t="shared" si="272"/>
        <v>7.2916666666666668E-3</v>
      </c>
      <c r="AX456" s="29">
        <f t="shared" si="273"/>
        <v>6.6071428571428574E-3</v>
      </c>
      <c r="AY456" s="29">
        <f t="shared" si="274"/>
        <v>9.6130952380952383E-3</v>
      </c>
      <c r="AZ456" s="29">
        <f t="shared" si="275"/>
        <v>6.2797619047619052E-3</v>
      </c>
      <c r="BA456" s="29">
        <f t="shared" si="276"/>
        <v>6.4285714285714285E-3</v>
      </c>
      <c r="BB456" s="29">
        <f t="shared" si="277"/>
        <v>1.0148809523809523E-2</v>
      </c>
    </row>
    <row r="457" spans="1:54" ht="15" x14ac:dyDescent="0.2">
      <c r="A457" s="19" t="s">
        <v>184</v>
      </c>
      <c r="B457" s="24">
        <v>186</v>
      </c>
      <c r="C457" s="24">
        <v>384</v>
      </c>
      <c r="D457" s="24">
        <v>497</v>
      </c>
      <c r="E457" s="24">
        <v>391</v>
      </c>
      <c r="F457" s="24">
        <v>391</v>
      </c>
      <c r="G457" s="24">
        <v>358</v>
      </c>
      <c r="H457" s="24">
        <v>378</v>
      </c>
      <c r="I457" s="24">
        <v>600</v>
      </c>
      <c r="J457" s="24">
        <v>385</v>
      </c>
      <c r="K457" s="24">
        <v>523</v>
      </c>
      <c r="L457" s="24">
        <v>375</v>
      </c>
      <c r="M457" s="24">
        <v>380</v>
      </c>
      <c r="N457" s="24">
        <v>276</v>
      </c>
      <c r="O457" s="24">
        <v>352</v>
      </c>
      <c r="P457" s="24">
        <v>417</v>
      </c>
      <c r="Q457" s="24">
        <v>313</v>
      </c>
      <c r="R457" s="24">
        <v>871</v>
      </c>
      <c r="Z457" s="19"/>
      <c r="AG457" s="19" t="s">
        <v>184</v>
      </c>
      <c r="AH457" s="27">
        <v>61700</v>
      </c>
      <c r="AI457" s="27">
        <v>60900</v>
      </c>
      <c r="AJ457" s="27">
        <v>62400</v>
      </c>
      <c r="AL457" s="29">
        <f t="shared" si="278"/>
        <v>3.0145867098865476E-3</v>
      </c>
      <c r="AM457" s="29">
        <f t="shared" si="262"/>
        <v>6.2236628849270661E-3</v>
      </c>
      <c r="AN457" s="29">
        <f t="shared" si="263"/>
        <v>8.0551053484602918E-3</v>
      </c>
      <c r="AO457" s="29">
        <f t="shared" si="279"/>
        <v>6.4203612479474545E-3</v>
      </c>
      <c r="AP457" s="29">
        <f t="shared" si="280"/>
        <v>6.4203612479474545E-3</v>
      </c>
      <c r="AQ457" s="29">
        <f t="shared" si="281"/>
        <v>5.8784893267651885E-3</v>
      </c>
      <c r="AR457" s="29">
        <f t="shared" si="282"/>
        <v>6.0576923076923073E-3</v>
      </c>
      <c r="AS457" s="29">
        <f t="shared" si="268"/>
        <v>9.6153846153846159E-3</v>
      </c>
      <c r="AT457" s="29">
        <f t="shared" si="269"/>
        <v>6.1698717948717946E-3</v>
      </c>
      <c r="AU457" s="29">
        <f t="shared" si="270"/>
        <v>8.3814102564102565E-3</v>
      </c>
      <c r="AV457" s="29">
        <f t="shared" si="271"/>
        <v>6.0096153846153849E-3</v>
      </c>
      <c r="AW457" s="29">
        <f t="shared" si="272"/>
        <v>6.0897435897435898E-3</v>
      </c>
      <c r="AX457" s="29">
        <f t="shared" si="273"/>
        <v>4.4230769230769228E-3</v>
      </c>
      <c r="AY457" s="29">
        <f t="shared" si="274"/>
        <v>5.6410256410256415E-3</v>
      </c>
      <c r="AZ457" s="29">
        <f t="shared" si="275"/>
        <v>6.6826923076923079E-3</v>
      </c>
      <c r="BA457" s="29">
        <f t="shared" si="276"/>
        <v>5.0160256410256409E-3</v>
      </c>
      <c r="BB457" s="29">
        <f t="shared" si="277"/>
        <v>1.3958333333333333E-2</v>
      </c>
    </row>
    <row r="458" spans="1:54" ht="15" x14ac:dyDescent="0.2">
      <c r="A458" s="19" t="s">
        <v>11</v>
      </c>
      <c r="B458" s="24">
        <v>530</v>
      </c>
      <c r="C458" s="24">
        <v>961</v>
      </c>
      <c r="D458" s="24">
        <v>836</v>
      </c>
      <c r="E458" s="24">
        <v>901</v>
      </c>
      <c r="F458" s="24">
        <v>653</v>
      </c>
      <c r="G458" s="24">
        <v>884</v>
      </c>
      <c r="H458" s="24">
        <v>898</v>
      </c>
      <c r="I458" s="24">
        <v>897</v>
      </c>
      <c r="J458" s="24">
        <v>882</v>
      </c>
      <c r="K458" s="24">
        <v>1019</v>
      </c>
      <c r="L458" s="24">
        <v>1063</v>
      </c>
      <c r="M458" s="24">
        <v>767</v>
      </c>
      <c r="N458" s="24">
        <v>620</v>
      </c>
      <c r="O458" s="24">
        <v>1686</v>
      </c>
      <c r="P458" s="24">
        <v>743</v>
      </c>
      <c r="Q458" s="24">
        <v>1035</v>
      </c>
      <c r="R458" s="24">
        <v>960</v>
      </c>
      <c r="Z458" s="19"/>
      <c r="AG458" s="19" t="s">
        <v>11</v>
      </c>
      <c r="AH458" s="27">
        <v>89100</v>
      </c>
      <c r="AI458" s="27">
        <v>91100</v>
      </c>
      <c r="AJ458" s="27">
        <v>93300</v>
      </c>
      <c r="AL458" s="29">
        <f t="shared" si="278"/>
        <v>5.948372615039282E-3</v>
      </c>
      <c r="AM458" s="29">
        <f t="shared" ref="AM458:AM521" si="283">C458/$AH458</f>
        <v>1.0785634118967453E-2</v>
      </c>
      <c r="AN458" s="29">
        <f t="shared" ref="AN458:AN521" si="284">D458/$AH458</f>
        <v>9.3827160493827159E-3</v>
      </c>
      <c r="AO458" s="29">
        <f t="shared" si="279"/>
        <v>9.8902305159165749E-3</v>
      </c>
      <c r="AP458" s="29">
        <f t="shared" si="280"/>
        <v>7.1679473106476396E-3</v>
      </c>
      <c r="AQ458" s="29">
        <f t="shared" si="281"/>
        <v>9.7036223929747537E-3</v>
      </c>
      <c r="AR458" s="29">
        <f t="shared" si="282"/>
        <v>9.6248660235798492E-3</v>
      </c>
      <c r="AS458" s="29">
        <f t="shared" ref="AS458:AS521" si="285">I458/$AJ458</f>
        <v>9.6141479099678458E-3</v>
      </c>
      <c r="AT458" s="29">
        <f t="shared" ref="AT458:AT521" si="286">J458/$AJ458</f>
        <v>9.4533762057877821E-3</v>
      </c>
      <c r="AU458" s="29">
        <f t="shared" ref="AU458:AU521" si="287">K458/$AJ458</f>
        <v>1.0921757770632369E-2</v>
      </c>
      <c r="AV458" s="29">
        <f t="shared" ref="AV458:AV521" si="288">L458/$AJ458</f>
        <v>1.1393354769560557E-2</v>
      </c>
      <c r="AW458" s="29">
        <f t="shared" ref="AW458:AW521" si="289">M458/$AJ458</f>
        <v>8.2207931404072888E-3</v>
      </c>
      <c r="AX458" s="29">
        <f t="shared" ref="AX458:AX521" si="290">N458/$AJ458</f>
        <v>6.6452304394426578E-3</v>
      </c>
      <c r="AY458" s="29">
        <f t="shared" ref="AY458:AY521" si="291">O458/$AJ458</f>
        <v>1.8070739549839229E-2</v>
      </c>
      <c r="AZ458" s="29">
        <f t="shared" ref="AZ458:AZ521" si="292">P458/$AJ458</f>
        <v>7.9635584137191847E-3</v>
      </c>
      <c r="BA458" s="29">
        <f t="shared" ref="BA458:BA521" si="293">Q458/$AJ458</f>
        <v>1.1093247588424436E-2</v>
      </c>
      <c r="BB458" s="29">
        <f t="shared" ref="BB458:BB521" si="294">R458/$AJ458</f>
        <v>1.0289389067524116E-2</v>
      </c>
    </row>
    <row r="459" spans="1:54" ht="15" x14ac:dyDescent="0.2">
      <c r="A459" s="19" t="s">
        <v>52</v>
      </c>
      <c r="B459" s="24">
        <v>198</v>
      </c>
      <c r="C459" s="24">
        <v>490</v>
      </c>
      <c r="D459" s="24">
        <v>427</v>
      </c>
      <c r="E459" s="24">
        <v>460</v>
      </c>
      <c r="F459" s="24">
        <v>388</v>
      </c>
      <c r="G459" s="24">
        <v>508</v>
      </c>
      <c r="H459" s="24">
        <v>478</v>
      </c>
      <c r="I459" s="24">
        <v>610</v>
      </c>
      <c r="J459" s="24">
        <v>437</v>
      </c>
      <c r="K459" s="24">
        <v>582</v>
      </c>
      <c r="L459" s="24">
        <v>433</v>
      </c>
      <c r="M459" s="24">
        <v>544</v>
      </c>
      <c r="N459" s="24">
        <v>309</v>
      </c>
      <c r="O459" s="24">
        <v>470</v>
      </c>
      <c r="P459" s="24">
        <v>541</v>
      </c>
      <c r="Q459" s="24">
        <v>656</v>
      </c>
      <c r="R459" s="24">
        <v>516</v>
      </c>
      <c r="Z459" s="19"/>
      <c r="AG459" s="19" t="s">
        <v>52</v>
      </c>
      <c r="AH459" s="27">
        <v>53400</v>
      </c>
      <c r="AI459" s="27">
        <v>54200</v>
      </c>
      <c r="AJ459" s="27">
        <v>56100</v>
      </c>
      <c r="AL459" s="29">
        <f t="shared" si="278"/>
        <v>3.707865168539326E-3</v>
      </c>
      <c r="AM459" s="29">
        <f t="shared" si="283"/>
        <v>9.176029962546817E-3</v>
      </c>
      <c r="AN459" s="29">
        <f t="shared" si="284"/>
        <v>7.9962546816479407E-3</v>
      </c>
      <c r="AO459" s="29">
        <f t="shared" si="279"/>
        <v>8.487084870848708E-3</v>
      </c>
      <c r="AP459" s="29">
        <f t="shared" si="280"/>
        <v>7.158671586715867E-3</v>
      </c>
      <c r="AQ459" s="29">
        <f t="shared" si="281"/>
        <v>9.3726937269372687E-3</v>
      </c>
      <c r="AR459" s="29">
        <f t="shared" si="282"/>
        <v>8.5204991087344025E-3</v>
      </c>
      <c r="AS459" s="29">
        <f t="shared" si="285"/>
        <v>1.0873440285204991E-2</v>
      </c>
      <c r="AT459" s="29">
        <f t="shared" si="286"/>
        <v>7.7896613190730837E-3</v>
      </c>
      <c r="AU459" s="29">
        <f t="shared" si="287"/>
        <v>1.0374331550802139E-2</v>
      </c>
      <c r="AV459" s="29">
        <f t="shared" si="288"/>
        <v>7.7183600713012475E-3</v>
      </c>
      <c r="AW459" s="29">
        <f t="shared" si="289"/>
        <v>9.696969696969697E-3</v>
      </c>
      <c r="AX459" s="29">
        <f t="shared" si="290"/>
        <v>5.5080213903743319E-3</v>
      </c>
      <c r="AY459" s="29">
        <f t="shared" si="291"/>
        <v>8.3778966131907301E-3</v>
      </c>
      <c r="AZ459" s="29">
        <f t="shared" si="292"/>
        <v>9.64349376114082E-3</v>
      </c>
      <c r="BA459" s="29">
        <f t="shared" si="293"/>
        <v>1.1693404634581106E-2</v>
      </c>
      <c r="BB459" s="29">
        <f t="shared" si="294"/>
        <v>9.1978609625668444E-3</v>
      </c>
    </row>
    <row r="460" spans="1:54" ht="15" x14ac:dyDescent="0.2">
      <c r="A460" s="19" t="s">
        <v>58</v>
      </c>
      <c r="B460" s="24">
        <v>285</v>
      </c>
      <c r="C460" s="24">
        <v>447</v>
      </c>
      <c r="D460" s="24">
        <v>418</v>
      </c>
      <c r="E460" s="24">
        <v>510</v>
      </c>
      <c r="F460" s="24">
        <v>520</v>
      </c>
      <c r="G460" s="24">
        <v>765</v>
      </c>
      <c r="H460" s="24">
        <v>614</v>
      </c>
      <c r="I460" s="24">
        <v>759</v>
      </c>
      <c r="J460" s="24">
        <v>921</v>
      </c>
      <c r="K460" s="24">
        <v>941</v>
      </c>
      <c r="L460" s="24">
        <v>833</v>
      </c>
      <c r="M460" s="24">
        <v>602</v>
      </c>
      <c r="N460" s="24">
        <v>448</v>
      </c>
      <c r="O460" s="24">
        <v>700</v>
      </c>
      <c r="P460" s="24">
        <v>757</v>
      </c>
      <c r="Q460" s="24">
        <v>881</v>
      </c>
      <c r="R460" s="24">
        <v>690</v>
      </c>
      <c r="Z460" s="19"/>
      <c r="AG460" s="19" t="s">
        <v>58</v>
      </c>
      <c r="AH460" s="27">
        <v>63000</v>
      </c>
      <c r="AI460" s="27">
        <v>62200</v>
      </c>
      <c r="AJ460" s="27">
        <v>61700</v>
      </c>
      <c r="AL460" s="29">
        <f t="shared" si="278"/>
        <v>4.5238095238095237E-3</v>
      </c>
      <c r="AM460" s="29">
        <f t="shared" si="283"/>
        <v>7.0952380952380954E-3</v>
      </c>
      <c r="AN460" s="29">
        <f t="shared" si="284"/>
        <v>6.634920634920635E-3</v>
      </c>
      <c r="AO460" s="29">
        <f t="shared" si="279"/>
        <v>8.1993569131832804E-3</v>
      </c>
      <c r="AP460" s="29">
        <f t="shared" si="280"/>
        <v>8.3601286173633441E-3</v>
      </c>
      <c r="AQ460" s="29">
        <f t="shared" si="281"/>
        <v>1.2299035369774919E-2</v>
      </c>
      <c r="AR460" s="29">
        <f t="shared" si="282"/>
        <v>9.9513776337115077E-3</v>
      </c>
      <c r="AS460" s="29">
        <f t="shared" si="285"/>
        <v>1.2301458670988655E-2</v>
      </c>
      <c r="AT460" s="29">
        <f t="shared" si="286"/>
        <v>1.4927066450567262E-2</v>
      </c>
      <c r="AU460" s="29">
        <f t="shared" si="287"/>
        <v>1.5251215559157212E-2</v>
      </c>
      <c r="AV460" s="29">
        <f t="shared" si="288"/>
        <v>1.3500810372771475E-2</v>
      </c>
      <c r="AW460" s="29">
        <f t="shared" si="289"/>
        <v>9.756888168557536E-3</v>
      </c>
      <c r="AX460" s="29">
        <f t="shared" si="290"/>
        <v>7.2609400324149106E-3</v>
      </c>
      <c r="AY460" s="29">
        <f t="shared" si="291"/>
        <v>1.1345218800648298E-2</v>
      </c>
      <c r="AZ460" s="29">
        <f t="shared" si="292"/>
        <v>1.2269043760129659E-2</v>
      </c>
      <c r="BA460" s="29">
        <f t="shared" si="293"/>
        <v>1.4278768233387359E-2</v>
      </c>
      <c r="BB460" s="29">
        <f t="shared" si="294"/>
        <v>1.1183144246353322E-2</v>
      </c>
    </row>
    <row r="461" spans="1:54" ht="15" x14ac:dyDescent="0.2">
      <c r="A461" s="19" t="s">
        <v>65</v>
      </c>
      <c r="B461" s="24">
        <v>276</v>
      </c>
      <c r="C461" s="24">
        <v>506</v>
      </c>
      <c r="D461" s="24">
        <v>336</v>
      </c>
      <c r="E461" s="24">
        <v>471</v>
      </c>
      <c r="F461" s="24">
        <v>398</v>
      </c>
      <c r="G461" s="24">
        <v>674</v>
      </c>
      <c r="H461" s="24">
        <v>488</v>
      </c>
      <c r="I461" s="24">
        <v>663</v>
      </c>
      <c r="J461" s="24">
        <v>448</v>
      </c>
      <c r="K461" s="24">
        <v>604</v>
      </c>
      <c r="L461" s="24">
        <v>677</v>
      </c>
      <c r="M461" s="24">
        <v>455</v>
      </c>
      <c r="N461" s="24">
        <v>366</v>
      </c>
      <c r="O461" s="24">
        <v>548</v>
      </c>
      <c r="P461" s="24">
        <v>535</v>
      </c>
      <c r="Q461" s="24">
        <v>790</v>
      </c>
      <c r="R461" s="24">
        <v>710</v>
      </c>
      <c r="Z461" s="19"/>
      <c r="AG461" s="19" t="s">
        <v>65</v>
      </c>
      <c r="AH461" s="27">
        <v>59500</v>
      </c>
      <c r="AI461" s="27">
        <v>59900</v>
      </c>
      <c r="AJ461" s="27">
        <v>59900</v>
      </c>
      <c r="AL461" s="29">
        <f t="shared" si="278"/>
        <v>4.6386554621848739E-3</v>
      </c>
      <c r="AM461" s="29">
        <f t="shared" si="283"/>
        <v>8.5042016806722697E-3</v>
      </c>
      <c r="AN461" s="29">
        <f t="shared" si="284"/>
        <v>5.6470588235294121E-3</v>
      </c>
      <c r="AO461" s="29">
        <f t="shared" si="279"/>
        <v>7.8631051752921528E-3</v>
      </c>
      <c r="AP461" s="29">
        <f t="shared" si="280"/>
        <v>6.64440734557596E-3</v>
      </c>
      <c r="AQ461" s="29">
        <f t="shared" si="281"/>
        <v>1.1252086811352254E-2</v>
      </c>
      <c r="AR461" s="29">
        <f t="shared" si="282"/>
        <v>8.1469115191986647E-3</v>
      </c>
      <c r="AS461" s="29">
        <f t="shared" si="285"/>
        <v>1.1068447412353924E-2</v>
      </c>
      <c r="AT461" s="29">
        <f t="shared" si="286"/>
        <v>7.4791318864774626E-3</v>
      </c>
      <c r="AU461" s="29">
        <f t="shared" si="287"/>
        <v>1.008347245409015E-2</v>
      </c>
      <c r="AV461" s="29">
        <f t="shared" si="288"/>
        <v>1.1302170283806343E-2</v>
      </c>
      <c r="AW461" s="29">
        <f t="shared" si="289"/>
        <v>7.5959933222036731E-3</v>
      </c>
      <c r="AX461" s="29">
        <f t="shared" si="290"/>
        <v>6.1101836393989981E-3</v>
      </c>
      <c r="AY461" s="29">
        <f t="shared" si="291"/>
        <v>9.1485809682804679E-3</v>
      </c>
      <c r="AZ461" s="29">
        <f t="shared" si="292"/>
        <v>8.9315525876460765E-3</v>
      </c>
      <c r="BA461" s="29">
        <f t="shared" si="293"/>
        <v>1.318864774624374E-2</v>
      </c>
      <c r="BB461" s="29">
        <f t="shared" si="294"/>
        <v>1.1853088480801336E-2</v>
      </c>
    </row>
    <row r="462" spans="1:54" ht="15" x14ac:dyDescent="0.2">
      <c r="A462" s="19" t="s">
        <v>72</v>
      </c>
      <c r="B462" s="24">
        <v>74</v>
      </c>
      <c r="C462" s="24">
        <v>167</v>
      </c>
      <c r="D462" s="24">
        <v>183</v>
      </c>
      <c r="E462" s="24">
        <v>202</v>
      </c>
      <c r="F462" s="24">
        <v>180</v>
      </c>
      <c r="G462" s="24">
        <v>213</v>
      </c>
      <c r="H462" s="24">
        <v>232</v>
      </c>
      <c r="I462" s="24">
        <v>334</v>
      </c>
      <c r="J462" s="24">
        <v>177</v>
      </c>
      <c r="K462" s="24">
        <v>283</v>
      </c>
      <c r="L462" s="24">
        <v>168</v>
      </c>
      <c r="M462" s="24">
        <v>135</v>
      </c>
      <c r="N462" s="24">
        <v>194</v>
      </c>
      <c r="O462" s="24">
        <v>263</v>
      </c>
      <c r="P462" s="24">
        <v>141</v>
      </c>
      <c r="Q462" s="24">
        <v>319</v>
      </c>
      <c r="R462" s="24">
        <v>271</v>
      </c>
      <c r="Z462" s="19"/>
      <c r="AG462" s="19" t="s">
        <v>72</v>
      </c>
      <c r="AH462" s="27">
        <v>38600</v>
      </c>
      <c r="AI462" s="27">
        <v>37200</v>
      </c>
      <c r="AJ462" s="27">
        <v>37800</v>
      </c>
      <c r="AL462" s="29">
        <f t="shared" si="278"/>
        <v>1.917098445595855E-3</v>
      </c>
      <c r="AM462" s="29">
        <f t="shared" si="283"/>
        <v>4.3264248704663211E-3</v>
      </c>
      <c r="AN462" s="29">
        <f t="shared" si="284"/>
        <v>4.7409326424870469E-3</v>
      </c>
      <c r="AO462" s="29">
        <f t="shared" si="279"/>
        <v>5.4301075268817205E-3</v>
      </c>
      <c r="AP462" s="29">
        <f t="shared" si="280"/>
        <v>4.8387096774193551E-3</v>
      </c>
      <c r="AQ462" s="29">
        <f t="shared" si="281"/>
        <v>5.7258064516129033E-3</v>
      </c>
      <c r="AR462" s="29">
        <f t="shared" si="282"/>
        <v>6.1375661375661378E-3</v>
      </c>
      <c r="AS462" s="29">
        <f t="shared" si="285"/>
        <v>8.835978835978836E-3</v>
      </c>
      <c r="AT462" s="29">
        <f t="shared" si="286"/>
        <v>4.6825396825396822E-3</v>
      </c>
      <c r="AU462" s="29">
        <f t="shared" si="287"/>
        <v>7.4867724867724869E-3</v>
      </c>
      <c r="AV462" s="29">
        <f t="shared" si="288"/>
        <v>4.4444444444444444E-3</v>
      </c>
      <c r="AW462" s="29">
        <f t="shared" si="289"/>
        <v>3.5714285714285713E-3</v>
      </c>
      <c r="AX462" s="29">
        <f t="shared" si="290"/>
        <v>5.1322751322751322E-3</v>
      </c>
      <c r="AY462" s="29">
        <f t="shared" si="291"/>
        <v>6.9576719576719577E-3</v>
      </c>
      <c r="AZ462" s="29">
        <f t="shared" si="292"/>
        <v>3.7301587301587303E-3</v>
      </c>
      <c r="BA462" s="29">
        <f t="shared" si="293"/>
        <v>8.4391534391534389E-3</v>
      </c>
      <c r="BB462" s="29">
        <f t="shared" si="294"/>
        <v>7.1693121693121691E-3</v>
      </c>
    </row>
    <row r="463" spans="1:54" ht="15" x14ac:dyDescent="0.2">
      <c r="A463" s="19" t="s">
        <v>80</v>
      </c>
      <c r="B463" s="24">
        <v>247</v>
      </c>
      <c r="C463" s="24">
        <v>297</v>
      </c>
      <c r="D463" s="24">
        <v>289</v>
      </c>
      <c r="E463" s="24">
        <v>281</v>
      </c>
      <c r="F463" s="24">
        <v>261</v>
      </c>
      <c r="G463" s="24">
        <v>339</v>
      </c>
      <c r="H463" s="24">
        <v>286</v>
      </c>
      <c r="I463" s="24">
        <v>369</v>
      </c>
      <c r="J463" s="24">
        <v>311</v>
      </c>
      <c r="K463" s="24">
        <v>358</v>
      </c>
      <c r="L463" s="24">
        <v>286</v>
      </c>
      <c r="M463" s="24">
        <v>238</v>
      </c>
      <c r="N463" s="24">
        <v>260</v>
      </c>
      <c r="O463" s="24">
        <v>270</v>
      </c>
      <c r="P463" s="24">
        <v>362</v>
      </c>
      <c r="Q463" s="24">
        <v>332</v>
      </c>
      <c r="R463" s="24">
        <v>365</v>
      </c>
      <c r="Z463" s="19"/>
      <c r="AG463" s="19" t="s">
        <v>80</v>
      </c>
      <c r="AH463" s="27">
        <v>45200</v>
      </c>
      <c r="AI463" s="27">
        <v>44500</v>
      </c>
      <c r="AJ463" s="27">
        <v>44400</v>
      </c>
      <c r="AL463" s="29">
        <f t="shared" si="278"/>
        <v>5.4646017699115047E-3</v>
      </c>
      <c r="AM463" s="29">
        <f t="shared" si="283"/>
        <v>6.5707964601769914E-3</v>
      </c>
      <c r="AN463" s="29">
        <f t="shared" si="284"/>
        <v>6.393805309734513E-3</v>
      </c>
      <c r="AO463" s="29">
        <f t="shared" si="279"/>
        <v>6.3146067415730334E-3</v>
      </c>
      <c r="AP463" s="29">
        <f t="shared" si="280"/>
        <v>5.8651685393258423E-3</v>
      </c>
      <c r="AQ463" s="29">
        <f t="shared" si="281"/>
        <v>7.6179775280898875E-3</v>
      </c>
      <c r="AR463" s="29">
        <f t="shared" si="282"/>
        <v>6.4414414414414416E-3</v>
      </c>
      <c r="AS463" s="29">
        <f t="shared" si="285"/>
        <v>8.3108108108108109E-3</v>
      </c>
      <c r="AT463" s="29">
        <f t="shared" si="286"/>
        <v>7.0045045045045041E-3</v>
      </c>
      <c r="AU463" s="29">
        <f t="shared" si="287"/>
        <v>8.0630630630630622E-3</v>
      </c>
      <c r="AV463" s="29">
        <f t="shared" si="288"/>
        <v>6.4414414414414416E-3</v>
      </c>
      <c r="AW463" s="29">
        <f t="shared" si="289"/>
        <v>5.3603603603603603E-3</v>
      </c>
      <c r="AX463" s="29">
        <f t="shared" si="290"/>
        <v>5.8558558558558559E-3</v>
      </c>
      <c r="AY463" s="29">
        <f t="shared" si="291"/>
        <v>6.0810810810810814E-3</v>
      </c>
      <c r="AZ463" s="29">
        <f t="shared" si="292"/>
        <v>8.1531531531531531E-3</v>
      </c>
      <c r="BA463" s="29">
        <f t="shared" si="293"/>
        <v>7.4774774774774774E-3</v>
      </c>
      <c r="BB463" s="29">
        <f t="shared" si="294"/>
        <v>8.22072072072072E-3</v>
      </c>
    </row>
    <row r="464" spans="1:54" ht="15" x14ac:dyDescent="0.2">
      <c r="A464" s="19" t="s">
        <v>82</v>
      </c>
      <c r="B464" s="24">
        <v>184</v>
      </c>
      <c r="C464" s="24">
        <v>402</v>
      </c>
      <c r="D464" s="24">
        <v>395</v>
      </c>
      <c r="E464" s="24">
        <v>381</v>
      </c>
      <c r="F464" s="24">
        <v>287</v>
      </c>
      <c r="G464" s="24">
        <v>416</v>
      </c>
      <c r="H464" s="24">
        <v>443</v>
      </c>
      <c r="I464" s="24">
        <v>477</v>
      </c>
      <c r="J464" s="24">
        <v>417</v>
      </c>
      <c r="K464" s="24">
        <v>585</v>
      </c>
      <c r="L464" s="24">
        <v>309</v>
      </c>
      <c r="M464" s="24">
        <v>394</v>
      </c>
      <c r="N464" s="24">
        <v>325</v>
      </c>
      <c r="O464" s="24">
        <v>549</v>
      </c>
      <c r="P464" s="24">
        <v>494</v>
      </c>
      <c r="Q464" s="24">
        <v>803</v>
      </c>
      <c r="R464" s="24">
        <v>580</v>
      </c>
      <c r="Z464" s="19"/>
      <c r="AG464" s="19" t="s">
        <v>82</v>
      </c>
      <c r="AH464" s="27">
        <v>57600</v>
      </c>
      <c r="AI464" s="27">
        <v>57300</v>
      </c>
      <c r="AJ464" s="27">
        <v>56400</v>
      </c>
      <c r="AL464" s="29">
        <f t="shared" si="278"/>
        <v>3.1944444444444446E-3</v>
      </c>
      <c r="AM464" s="29">
        <f t="shared" si="283"/>
        <v>6.9791666666666665E-3</v>
      </c>
      <c r="AN464" s="29">
        <f t="shared" si="284"/>
        <v>6.8576388888888888E-3</v>
      </c>
      <c r="AO464" s="29">
        <f t="shared" si="279"/>
        <v>6.6492146596858637E-3</v>
      </c>
      <c r="AP464" s="29">
        <f t="shared" si="280"/>
        <v>5.0087260034904013E-3</v>
      </c>
      <c r="AQ464" s="29">
        <f t="shared" si="281"/>
        <v>7.2600349040139612E-3</v>
      </c>
      <c r="AR464" s="29">
        <f t="shared" si="282"/>
        <v>7.8546099290780144E-3</v>
      </c>
      <c r="AS464" s="29">
        <f t="shared" si="285"/>
        <v>8.4574468085106391E-3</v>
      </c>
      <c r="AT464" s="29">
        <f t="shared" si="286"/>
        <v>7.3936170212765958E-3</v>
      </c>
      <c r="AU464" s="29">
        <f t="shared" si="287"/>
        <v>1.0372340425531914E-2</v>
      </c>
      <c r="AV464" s="29">
        <f t="shared" si="288"/>
        <v>5.4787234042553189E-3</v>
      </c>
      <c r="AW464" s="29">
        <f t="shared" si="289"/>
        <v>6.9858156028368796E-3</v>
      </c>
      <c r="AX464" s="29">
        <f t="shared" si="290"/>
        <v>5.7624113475177301E-3</v>
      </c>
      <c r="AY464" s="29">
        <f t="shared" si="291"/>
        <v>9.7340425531914892E-3</v>
      </c>
      <c r="AZ464" s="29">
        <f t="shared" si="292"/>
        <v>8.7588652482269505E-3</v>
      </c>
      <c r="BA464" s="29">
        <f t="shared" si="293"/>
        <v>1.423758865248227E-2</v>
      </c>
      <c r="BB464" s="29">
        <f t="shared" si="294"/>
        <v>1.0283687943262411E-2</v>
      </c>
    </row>
    <row r="465" spans="1:54" ht="15" x14ac:dyDescent="0.2">
      <c r="A465" s="19" t="s">
        <v>106</v>
      </c>
      <c r="B465" s="24">
        <v>381</v>
      </c>
      <c r="C465" s="24">
        <v>621</v>
      </c>
      <c r="D465" s="24">
        <v>759</v>
      </c>
      <c r="E465" s="24">
        <v>780</v>
      </c>
      <c r="F465" s="24">
        <v>651</v>
      </c>
      <c r="G465" s="24">
        <v>755</v>
      </c>
      <c r="H465" s="24">
        <v>822</v>
      </c>
      <c r="I465" s="24">
        <v>1090</v>
      </c>
      <c r="J465" s="24">
        <v>649</v>
      </c>
      <c r="K465" s="24">
        <v>796</v>
      </c>
      <c r="L465" s="24">
        <v>750</v>
      </c>
      <c r="M465" s="24">
        <v>600</v>
      </c>
      <c r="N465" s="24">
        <v>534</v>
      </c>
      <c r="O465" s="24">
        <v>788</v>
      </c>
      <c r="P465" s="24">
        <v>822</v>
      </c>
      <c r="Q465" s="24">
        <v>896</v>
      </c>
      <c r="R465" s="24">
        <v>1010</v>
      </c>
      <c r="Z465" s="19"/>
      <c r="AG465" s="19" t="s">
        <v>106</v>
      </c>
      <c r="AH465" s="27">
        <v>81500</v>
      </c>
      <c r="AI465" s="27">
        <v>79600</v>
      </c>
      <c r="AJ465" s="27">
        <v>78600</v>
      </c>
      <c r="AL465" s="29">
        <f t="shared" si="278"/>
        <v>4.6748466257668713E-3</v>
      </c>
      <c r="AM465" s="29">
        <f t="shared" si="283"/>
        <v>7.6196319018404911E-3</v>
      </c>
      <c r="AN465" s="29">
        <f t="shared" si="284"/>
        <v>9.3128834355828225E-3</v>
      </c>
      <c r="AO465" s="29">
        <f t="shared" si="279"/>
        <v>9.7989949748743723E-3</v>
      </c>
      <c r="AP465" s="29">
        <f t="shared" si="280"/>
        <v>8.1783919597989956E-3</v>
      </c>
      <c r="AQ465" s="29">
        <f t="shared" si="281"/>
        <v>9.4849246231155787E-3</v>
      </c>
      <c r="AR465" s="29">
        <f t="shared" si="282"/>
        <v>1.0458015267175573E-2</v>
      </c>
      <c r="AS465" s="29">
        <f t="shared" si="285"/>
        <v>1.3867684478371502E-2</v>
      </c>
      <c r="AT465" s="29">
        <f t="shared" si="286"/>
        <v>8.2569974554707378E-3</v>
      </c>
      <c r="AU465" s="29">
        <f t="shared" si="287"/>
        <v>1.0127226463104325E-2</v>
      </c>
      <c r="AV465" s="29">
        <f t="shared" si="288"/>
        <v>9.5419847328244278E-3</v>
      </c>
      <c r="AW465" s="29">
        <f t="shared" si="289"/>
        <v>7.6335877862595417E-3</v>
      </c>
      <c r="AX465" s="29">
        <f t="shared" si="290"/>
        <v>6.7938931297709922E-3</v>
      </c>
      <c r="AY465" s="29">
        <f t="shared" si="291"/>
        <v>1.0025445292620866E-2</v>
      </c>
      <c r="AZ465" s="29">
        <f t="shared" si="292"/>
        <v>1.0458015267175573E-2</v>
      </c>
      <c r="BA465" s="29">
        <f t="shared" si="293"/>
        <v>1.1399491094147583E-2</v>
      </c>
      <c r="BB465" s="29">
        <f t="shared" si="294"/>
        <v>1.2849872773536896E-2</v>
      </c>
    </row>
    <row r="466" spans="1:54" ht="15" x14ac:dyDescent="0.2">
      <c r="A466" s="19" t="s">
        <v>135</v>
      </c>
      <c r="B466" s="24">
        <v>374</v>
      </c>
      <c r="C466" s="24">
        <v>663</v>
      </c>
      <c r="D466" s="24">
        <v>791</v>
      </c>
      <c r="E466" s="24">
        <v>566</v>
      </c>
      <c r="F466" s="24">
        <v>420</v>
      </c>
      <c r="G466" s="24">
        <v>694</v>
      </c>
      <c r="H466" s="24">
        <v>666</v>
      </c>
      <c r="I466" s="24">
        <v>813</v>
      </c>
      <c r="J466" s="24">
        <v>646</v>
      </c>
      <c r="K466" s="24">
        <v>686</v>
      </c>
      <c r="L466" s="24">
        <v>824</v>
      </c>
      <c r="M466" s="24">
        <v>671</v>
      </c>
      <c r="N466" s="24">
        <v>384</v>
      </c>
      <c r="O466" s="24">
        <v>1201</v>
      </c>
      <c r="P466" s="24">
        <v>732</v>
      </c>
      <c r="Q466" s="24">
        <v>577</v>
      </c>
      <c r="R466" s="24">
        <v>718</v>
      </c>
      <c r="Z466" s="19"/>
      <c r="AG466" s="19" t="s">
        <v>135</v>
      </c>
      <c r="AH466" s="27">
        <v>49100</v>
      </c>
      <c r="AI466" s="27">
        <v>49600</v>
      </c>
      <c r="AJ466" s="27">
        <v>50600</v>
      </c>
      <c r="AL466" s="29">
        <f t="shared" si="278"/>
        <v>7.6171079429735236E-3</v>
      </c>
      <c r="AM466" s="29">
        <f t="shared" si="283"/>
        <v>1.3503054989816701E-2</v>
      </c>
      <c r="AN466" s="29">
        <f t="shared" si="284"/>
        <v>1.610997963340122E-2</v>
      </c>
      <c r="AO466" s="29">
        <f t="shared" si="279"/>
        <v>1.1411290322580646E-2</v>
      </c>
      <c r="AP466" s="29">
        <f t="shared" si="280"/>
        <v>8.4677419354838718E-3</v>
      </c>
      <c r="AQ466" s="29">
        <f t="shared" si="281"/>
        <v>1.3991935483870968E-2</v>
      </c>
      <c r="AR466" s="29">
        <f t="shared" si="282"/>
        <v>1.3162055335968379E-2</v>
      </c>
      <c r="AS466" s="29">
        <f t="shared" si="285"/>
        <v>1.6067193675889328E-2</v>
      </c>
      <c r="AT466" s="29">
        <f t="shared" si="286"/>
        <v>1.2766798418972332E-2</v>
      </c>
      <c r="AU466" s="29">
        <f t="shared" si="287"/>
        <v>1.3557312252964427E-2</v>
      </c>
      <c r="AV466" s="29">
        <f t="shared" si="288"/>
        <v>1.6284584980237153E-2</v>
      </c>
      <c r="AW466" s="29">
        <f t="shared" si="289"/>
        <v>1.3260869565217392E-2</v>
      </c>
      <c r="AX466" s="29">
        <f t="shared" si="290"/>
        <v>7.5889328063241104E-3</v>
      </c>
      <c r="AY466" s="29">
        <f t="shared" si="291"/>
        <v>2.3735177865612647E-2</v>
      </c>
      <c r="AZ466" s="29">
        <f t="shared" si="292"/>
        <v>1.4466403162055335E-2</v>
      </c>
      <c r="BA466" s="29">
        <f t="shared" si="293"/>
        <v>1.1403162055335968E-2</v>
      </c>
      <c r="BB466" s="29">
        <f t="shared" si="294"/>
        <v>1.4189723320158103E-2</v>
      </c>
    </row>
    <row r="467" spans="1:54" ht="15" x14ac:dyDescent="0.2">
      <c r="A467" s="19" t="s">
        <v>171</v>
      </c>
      <c r="B467" s="24">
        <v>411</v>
      </c>
      <c r="C467" s="24">
        <v>755</v>
      </c>
      <c r="D467" s="24">
        <v>729</v>
      </c>
      <c r="E467" s="24">
        <v>822</v>
      </c>
      <c r="F467" s="24">
        <v>894</v>
      </c>
      <c r="G467" s="24">
        <v>820</v>
      </c>
      <c r="H467" s="24">
        <v>810</v>
      </c>
      <c r="I467" s="24">
        <v>857</v>
      </c>
      <c r="J467" s="24">
        <v>1394</v>
      </c>
      <c r="K467" s="24">
        <v>1149</v>
      </c>
      <c r="L467" s="24">
        <v>1031</v>
      </c>
      <c r="M467" s="24">
        <v>808</v>
      </c>
      <c r="N467" s="24">
        <v>482</v>
      </c>
      <c r="O467" s="24">
        <v>1101</v>
      </c>
      <c r="P467" s="24">
        <v>768</v>
      </c>
      <c r="Q467" s="24">
        <v>830</v>
      </c>
      <c r="R467" s="24">
        <v>1039</v>
      </c>
      <c r="Z467" s="19"/>
      <c r="AG467" s="19" t="s">
        <v>171</v>
      </c>
      <c r="AH467" s="27">
        <v>59900</v>
      </c>
      <c r="AI467" s="27">
        <v>58700</v>
      </c>
      <c r="AJ467" s="27">
        <v>58300</v>
      </c>
      <c r="AL467" s="29">
        <f t="shared" si="278"/>
        <v>6.8614357262103505E-3</v>
      </c>
      <c r="AM467" s="29">
        <f t="shared" si="283"/>
        <v>1.2604340567612688E-2</v>
      </c>
      <c r="AN467" s="29">
        <f t="shared" si="284"/>
        <v>1.2170283806343907E-2</v>
      </c>
      <c r="AO467" s="29">
        <f t="shared" si="279"/>
        <v>1.4003407155025554E-2</v>
      </c>
      <c r="AP467" s="29">
        <f t="shared" si="280"/>
        <v>1.5229982964224871E-2</v>
      </c>
      <c r="AQ467" s="29">
        <f t="shared" si="281"/>
        <v>1.3969335604770016E-2</v>
      </c>
      <c r="AR467" s="29">
        <f t="shared" si="282"/>
        <v>1.3893653516295026E-2</v>
      </c>
      <c r="AS467" s="29">
        <f t="shared" si="285"/>
        <v>1.469982847341338E-2</v>
      </c>
      <c r="AT467" s="29">
        <f t="shared" si="286"/>
        <v>2.3910806174957118E-2</v>
      </c>
      <c r="AU467" s="29">
        <f t="shared" si="287"/>
        <v>1.9708404802744425E-2</v>
      </c>
      <c r="AV467" s="29">
        <f t="shared" si="288"/>
        <v>1.7684391080617496E-2</v>
      </c>
      <c r="AW467" s="29">
        <f t="shared" si="289"/>
        <v>1.385934819897084E-2</v>
      </c>
      <c r="AX467" s="29">
        <f t="shared" si="290"/>
        <v>8.2675814751286443E-3</v>
      </c>
      <c r="AY467" s="29">
        <f t="shared" si="291"/>
        <v>1.8885077186963979E-2</v>
      </c>
      <c r="AZ467" s="29">
        <f t="shared" si="292"/>
        <v>1.3173241852487135E-2</v>
      </c>
      <c r="BA467" s="29">
        <f t="shared" si="293"/>
        <v>1.4236706689536879E-2</v>
      </c>
      <c r="BB467" s="29">
        <f t="shared" si="294"/>
        <v>1.7821612349914237E-2</v>
      </c>
    </row>
    <row r="468" spans="1:54" ht="15" x14ac:dyDescent="0.2">
      <c r="A468" s="19" t="s">
        <v>194</v>
      </c>
      <c r="B468" s="24">
        <v>366</v>
      </c>
      <c r="C468" s="24">
        <v>777</v>
      </c>
      <c r="D468" s="24">
        <v>672</v>
      </c>
      <c r="E468" s="24">
        <v>597</v>
      </c>
      <c r="F468" s="24">
        <v>510</v>
      </c>
      <c r="G468" s="24">
        <v>623</v>
      </c>
      <c r="H468" s="24">
        <v>593</v>
      </c>
      <c r="I468" s="24">
        <v>667</v>
      </c>
      <c r="J468" s="24">
        <v>540</v>
      </c>
      <c r="K468" s="24">
        <v>739</v>
      </c>
      <c r="L468" s="24">
        <v>610</v>
      </c>
      <c r="M468" s="24">
        <v>520</v>
      </c>
      <c r="N468" s="24">
        <v>497</v>
      </c>
      <c r="O468" s="24">
        <v>876</v>
      </c>
      <c r="P468" s="24">
        <v>589</v>
      </c>
      <c r="Q468" s="24">
        <v>1004</v>
      </c>
      <c r="R468" s="24">
        <v>849</v>
      </c>
      <c r="Z468" s="19"/>
      <c r="AG468" s="19" t="s">
        <v>194</v>
      </c>
      <c r="AH468" s="27">
        <v>58900</v>
      </c>
      <c r="AI468" s="27">
        <v>58800</v>
      </c>
      <c r="AJ468" s="27">
        <v>57800</v>
      </c>
      <c r="AL468" s="29">
        <f t="shared" si="278"/>
        <v>6.2139219015280136E-3</v>
      </c>
      <c r="AM468" s="29">
        <f t="shared" si="283"/>
        <v>1.3191850594227504E-2</v>
      </c>
      <c r="AN468" s="29">
        <f t="shared" si="284"/>
        <v>1.1409168081494057E-2</v>
      </c>
      <c r="AO468" s="29">
        <f t="shared" si="279"/>
        <v>1.0153061224489796E-2</v>
      </c>
      <c r="AP468" s="29">
        <f t="shared" si="280"/>
        <v>8.673469387755102E-3</v>
      </c>
      <c r="AQ468" s="29">
        <f t="shared" si="281"/>
        <v>1.0595238095238095E-2</v>
      </c>
      <c r="AR468" s="29">
        <f t="shared" si="282"/>
        <v>1.0259515570934257E-2</v>
      </c>
      <c r="AS468" s="29">
        <f t="shared" si="285"/>
        <v>1.1539792387543253E-2</v>
      </c>
      <c r="AT468" s="29">
        <f t="shared" si="286"/>
        <v>9.3425605536332171E-3</v>
      </c>
      <c r="AU468" s="29">
        <f t="shared" si="287"/>
        <v>1.2785467128027682E-2</v>
      </c>
      <c r="AV468" s="29">
        <f t="shared" si="288"/>
        <v>1.055363321799308E-2</v>
      </c>
      <c r="AW468" s="29">
        <f t="shared" si="289"/>
        <v>8.996539792387544E-3</v>
      </c>
      <c r="AX468" s="29">
        <f t="shared" si="290"/>
        <v>8.5986159169550175E-3</v>
      </c>
      <c r="AY468" s="29">
        <f t="shared" si="291"/>
        <v>1.5155709342560554E-2</v>
      </c>
      <c r="AZ468" s="29">
        <f t="shared" si="292"/>
        <v>1.0190311418685122E-2</v>
      </c>
      <c r="BA468" s="29">
        <f t="shared" si="293"/>
        <v>1.7370242214532872E-2</v>
      </c>
      <c r="BB468" s="29">
        <f t="shared" si="294"/>
        <v>1.4688581314878893E-2</v>
      </c>
    </row>
    <row r="469" spans="1:54" ht="15" x14ac:dyDescent="0.2">
      <c r="A469" s="19" t="s">
        <v>6</v>
      </c>
      <c r="B469" s="24">
        <v>383</v>
      </c>
      <c r="C469" s="24">
        <v>369</v>
      </c>
      <c r="D469" s="24">
        <v>413</v>
      </c>
      <c r="E469" s="24">
        <v>723</v>
      </c>
      <c r="F469" s="24">
        <v>389</v>
      </c>
      <c r="G469" s="24">
        <v>512</v>
      </c>
      <c r="H469" s="24">
        <v>584</v>
      </c>
      <c r="I469" s="24">
        <v>636</v>
      </c>
      <c r="J469" s="24">
        <v>593</v>
      </c>
      <c r="K469" s="24">
        <v>610</v>
      </c>
      <c r="L469" s="24">
        <v>722</v>
      </c>
      <c r="M469" s="24">
        <v>711</v>
      </c>
      <c r="N469" s="24">
        <v>312</v>
      </c>
      <c r="O469" s="24">
        <v>371</v>
      </c>
      <c r="P469" s="24">
        <v>431</v>
      </c>
      <c r="Q469" s="24">
        <v>546</v>
      </c>
      <c r="R469" s="24">
        <v>585</v>
      </c>
      <c r="Z469" s="19"/>
      <c r="AG469" s="19" t="s">
        <v>6</v>
      </c>
      <c r="AH469" s="27">
        <v>56200</v>
      </c>
      <c r="AI469" s="27">
        <v>56500</v>
      </c>
      <c r="AJ469" s="27">
        <v>55000</v>
      </c>
      <c r="AL469" s="29">
        <f t="shared" si="278"/>
        <v>6.8149466192170818E-3</v>
      </c>
      <c r="AM469" s="29">
        <f t="shared" si="283"/>
        <v>6.5658362989323843E-3</v>
      </c>
      <c r="AN469" s="29">
        <f t="shared" si="284"/>
        <v>7.3487544483985768E-3</v>
      </c>
      <c r="AO469" s="29">
        <f t="shared" si="279"/>
        <v>1.279646017699115E-2</v>
      </c>
      <c r="AP469" s="29">
        <f t="shared" si="280"/>
        <v>6.8849557522123895E-3</v>
      </c>
      <c r="AQ469" s="29">
        <f t="shared" si="281"/>
        <v>9.0619469026548671E-3</v>
      </c>
      <c r="AR469" s="29">
        <f t="shared" si="282"/>
        <v>1.0618181818181818E-2</v>
      </c>
      <c r="AS469" s="29">
        <f t="shared" si="285"/>
        <v>1.1563636363636364E-2</v>
      </c>
      <c r="AT469" s="29">
        <f t="shared" si="286"/>
        <v>1.0781818181818182E-2</v>
      </c>
      <c r="AU469" s="29">
        <f t="shared" si="287"/>
        <v>1.1090909090909091E-2</v>
      </c>
      <c r="AV469" s="29">
        <f t="shared" si="288"/>
        <v>1.3127272727272727E-2</v>
      </c>
      <c r="AW469" s="29">
        <f t="shared" si="289"/>
        <v>1.2927272727272726E-2</v>
      </c>
      <c r="AX469" s="29">
        <f t="shared" si="290"/>
        <v>5.6727272727272729E-3</v>
      </c>
      <c r="AY469" s="29">
        <f t="shared" si="291"/>
        <v>6.7454545454545458E-3</v>
      </c>
      <c r="AZ469" s="29">
        <f t="shared" si="292"/>
        <v>7.8363636363636361E-3</v>
      </c>
      <c r="BA469" s="29">
        <f t="shared" si="293"/>
        <v>9.9272727272727273E-3</v>
      </c>
      <c r="BB469" s="29">
        <f t="shared" si="294"/>
        <v>1.0636363636363637E-2</v>
      </c>
    </row>
    <row r="470" spans="1:54" ht="15" x14ac:dyDescent="0.2">
      <c r="A470" s="19" t="s">
        <v>26</v>
      </c>
      <c r="B470" s="24">
        <v>462</v>
      </c>
      <c r="C470" s="24">
        <v>536</v>
      </c>
      <c r="D470" s="24">
        <v>689</v>
      </c>
      <c r="E470" s="24">
        <v>527</v>
      </c>
      <c r="F470" s="24">
        <v>521</v>
      </c>
      <c r="G470" s="24">
        <v>766</v>
      </c>
      <c r="H470" s="24">
        <v>749</v>
      </c>
      <c r="I470" s="24">
        <v>575</v>
      </c>
      <c r="J470" s="24">
        <v>991</v>
      </c>
      <c r="K470" s="24">
        <v>1134</v>
      </c>
      <c r="L470" s="24">
        <v>615</v>
      </c>
      <c r="M470" s="24">
        <v>963</v>
      </c>
      <c r="N470" s="24">
        <v>333</v>
      </c>
      <c r="O470" s="24">
        <v>577</v>
      </c>
      <c r="P470" s="24">
        <v>652</v>
      </c>
      <c r="Q470" s="24">
        <v>810</v>
      </c>
      <c r="R470" s="24">
        <v>627</v>
      </c>
      <c r="Z470" s="19"/>
      <c r="AG470" s="19" t="s">
        <v>26</v>
      </c>
      <c r="AH470" s="27">
        <v>72700</v>
      </c>
      <c r="AI470" s="27">
        <v>69500</v>
      </c>
      <c r="AJ470" s="27">
        <v>72100</v>
      </c>
      <c r="AL470" s="29">
        <f t="shared" si="278"/>
        <v>6.3548830811554335E-3</v>
      </c>
      <c r="AM470" s="29">
        <f t="shared" si="283"/>
        <v>7.3727647867950479E-3</v>
      </c>
      <c r="AN470" s="29">
        <f t="shared" si="284"/>
        <v>9.4773039889958742E-3</v>
      </c>
      <c r="AO470" s="29">
        <f t="shared" si="279"/>
        <v>7.5827338129496403E-3</v>
      </c>
      <c r="AP470" s="29">
        <f t="shared" si="280"/>
        <v>7.4964028776978416E-3</v>
      </c>
      <c r="AQ470" s="29">
        <f t="shared" si="281"/>
        <v>1.102158273381295E-2</v>
      </c>
      <c r="AR470" s="29">
        <f t="shared" si="282"/>
        <v>1.0388349514563107E-2</v>
      </c>
      <c r="AS470" s="29">
        <f t="shared" si="285"/>
        <v>7.9750346740638002E-3</v>
      </c>
      <c r="AT470" s="29">
        <f t="shared" si="286"/>
        <v>1.3744798890429958E-2</v>
      </c>
      <c r="AU470" s="29">
        <f t="shared" si="287"/>
        <v>1.5728155339805826E-2</v>
      </c>
      <c r="AV470" s="29">
        <f t="shared" si="288"/>
        <v>8.5298196948682386E-3</v>
      </c>
      <c r="AW470" s="29">
        <f t="shared" si="289"/>
        <v>1.3356449375866851E-2</v>
      </c>
      <c r="AX470" s="29">
        <f t="shared" si="290"/>
        <v>4.6185852981969486E-3</v>
      </c>
      <c r="AY470" s="29">
        <f t="shared" si="291"/>
        <v>8.0027739251040224E-3</v>
      </c>
      <c r="AZ470" s="29">
        <f t="shared" si="292"/>
        <v>9.0429958391123437E-3</v>
      </c>
      <c r="BA470" s="29">
        <f t="shared" si="293"/>
        <v>1.1234396671289875E-2</v>
      </c>
      <c r="BB470" s="29">
        <f t="shared" si="294"/>
        <v>8.6962552011095699E-3</v>
      </c>
    </row>
    <row r="471" spans="1:54" ht="15" x14ac:dyDescent="0.2">
      <c r="A471" s="19" t="s">
        <v>45</v>
      </c>
      <c r="B471" s="24">
        <v>700</v>
      </c>
      <c r="C471" s="24">
        <v>871</v>
      </c>
      <c r="D471" s="24">
        <v>704</v>
      </c>
      <c r="E471" s="24">
        <v>836</v>
      </c>
      <c r="F471" s="24">
        <v>737</v>
      </c>
      <c r="G471" s="24">
        <v>987</v>
      </c>
      <c r="H471" s="24">
        <v>877</v>
      </c>
      <c r="I471" s="24">
        <v>950</v>
      </c>
      <c r="J471" s="24">
        <v>694</v>
      </c>
      <c r="K471" s="24">
        <v>1066</v>
      </c>
      <c r="L471" s="24">
        <v>1050</v>
      </c>
      <c r="M471" s="24">
        <v>712</v>
      </c>
      <c r="N471" s="24">
        <v>422</v>
      </c>
      <c r="O471" s="24">
        <v>544</v>
      </c>
      <c r="P471" s="24">
        <v>863</v>
      </c>
      <c r="Q471" s="24">
        <v>835</v>
      </c>
      <c r="R471" s="24">
        <v>999</v>
      </c>
      <c r="Z471" s="19"/>
      <c r="AG471" s="19" t="s">
        <v>45</v>
      </c>
      <c r="AH471" s="27">
        <v>48900</v>
      </c>
      <c r="AI471" s="27">
        <v>50700</v>
      </c>
      <c r="AJ471" s="27">
        <v>51500</v>
      </c>
      <c r="AL471" s="29">
        <f t="shared" si="278"/>
        <v>1.4314928425357873E-2</v>
      </c>
      <c r="AM471" s="29">
        <f t="shared" si="283"/>
        <v>1.7811860940695298E-2</v>
      </c>
      <c r="AN471" s="29">
        <f t="shared" si="284"/>
        <v>1.4396728016359918E-2</v>
      </c>
      <c r="AO471" s="29">
        <f t="shared" si="279"/>
        <v>1.6489151873767257E-2</v>
      </c>
      <c r="AP471" s="29">
        <f t="shared" si="280"/>
        <v>1.4536489151873767E-2</v>
      </c>
      <c r="AQ471" s="29">
        <f t="shared" si="281"/>
        <v>1.9467455621301775E-2</v>
      </c>
      <c r="AR471" s="29">
        <f t="shared" si="282"/>
        <v>1.7029126213592233E-2</v>
      </c>
      <c r="AS471" s="29">
        <f t="shared" si="285"/>
        <v>1.8446601941747572E-2</v>
      </c>
      <c r="AT471" s="29">
        <f t="shared" si="286"/>
        <v>1.3475728155339806E-2</v>
      </c>
      <c r="AU471" s="29">
        <f t="shared" si="287"/>
        <v>2.0699029126213592E-2</v>
      </c>
      <c r="AV471" s="29">
        <f t="shared" si="288"/>
        <v>2.0388349514563107E-2</v>
      </c>
      <c r="AW471" s="29">
        <f t="shared" si="289"/>
        <v>1.3825242718446602E-2</v>
      </c>
      <c r="AX471" s="29">
        <f t="shared" si="290"/>
        <v>8.1941747572815537E-3</v>
      </c>
      <c r="AY471" s="29">
        <f t="shared" si="291"/>
        <v>1.0563106796116505E-2</v>
      </c>
      <c r="AZ471" s="29">
        <f t="shared" si="292"/>
        <v>1.6757281553398059E-2</v>
      </c>
      <c r="BA471" s="29">
        <f t="shared" si="293"/>
        <v>1.6213592233009708E-2</v>
      </c>
      <c r="BB471" s="29">
        <f t="shared" si="294"/>
        <v>1.9398058252427186E-2</v>
      </c>
    </row>
    <row r="472" spans="1:54" ht="15" x14ac:dyDescent="0.2">
      <c r="A472" s="19" t="s">
        <v>48</v>
      </c>
      <c r="B472" s="24">
        <v>183</v>
      </c>
      <c r="C472" s="24">
        <v>437</v>
      </c>
      <c r="D472" s="24">
        <v>301</v>
      </c>
      <c r="E472" s="24">
        <v>248</v>
      </c>
      <c r="F472" s="24">
        <v>407</v>
      </c>
      <c r="G472" s="24">
        <v>470</v>
      </c>
      <c r="H472" s="24">
        <v>391</v>
      </c>
      <c r="I472" s="24">
        <v>230</v>
      </c>
      <c r="J472" s="24">
        <v>299</v>
      </c>
      <c r="K472" s="24">
        <v>286</v>
      </c>
      <c r="L472" s="24">
        <v>246</v>
      </c>
      <c r="M472" s="24">
        <v>319</v>
      </c>
      <c r="N472" s="24">
        <v>162</v>
      </c>
      <c r="O472" s="24">
        <v>187</v>
      </c>
      <c r="P472" s="24">
        <v>246</v>
      </c>
      <c r="Q472" s="24">
        <v>348</v>
      </c>
      <c r="R472" s="24">
        <v>354</v>
      </c>
      <c r="Z472" s="19"/>
      <c r="AG472" s="19" t="s">
        <v>48</v>
      </c>
      <c r="AH472" s="27">
        <v>48500</v>
      </c>
      <c r="AI472" s="27">
        <v>47200</v>
      </c>
      <c r="AJ472" s="27">
        <v>47400</v>
      </c>
      <c r="AL472" s="29">
        <f t="shared" si="278"/>
        <v>3.7731958762886597E-3</v>
      </c>
      <c r="AM472" s="29">
        <f t="shared" si="283"/>
        <v>9.0103092783505156E-3</v>
      </c>
      <c r="AN472" s="29">
        <f t="shared" si="284"/>
        <v>6.2061855670103097E-3</v>
      </c>
      <c r="AO472" s="29">
        <f t="shared" si="279"/>
        <v>5.2542372881355937E-3</v>
      </c>
      <c r="AP472" s="29">
        <f t="shared" si="280"/>
        <v>8.6228813559322028E-3</v>
      </c>
      <c r="AQ472" s="29">
        <f t="shared" si="281"/>
        <v>9.9576271186440669E-3</v>
      </c>
      <c r="AR472" s="29">
        <f t="shared" si="282"/>
        <v>8.2489451476793242E-3</v>
      </c>
      <c r="AS472" s="29">
        <f t="shared" si="285"/>
        <v>4.8523206751054856E-3</v>
      </c>
      <c r="AT472" s="29">
        <f t="shared" si="286"/>
        <v>6.308016877637131E-3</v>
      </c>
      <c r="AU472" s="29">
        <f t="shared" si="287"/>
        <v>6.033755274261603E-3</v>
      </c>
      <c r="AV472" s="29">
        <f t="shared" si="288"/>
        <v>5.1898734177215191E-3</v>
      </c>
      <c r="AW472" s="29">
        <f t="shared" si="289"/>
        <v>6.7299578059071734E-3</v>
      </c>
      <c r="AX472" s="29">
        <f t="shared" si="290"/>
        <v>3.4177215189873417E-3</v>
      </c>
      <c r="AY472" s="29">
        <f t="shared" si="291"/>
        <v>3.9451476793248945E-3</v>
      </c>
      <c r="AZ472" s="29">
        <f t="shared" si="292"/>
        <v>5.1898734177215191E-3</v>
      </c>
      <c r="BA472" s="29">
        <f t="shared" si="293"/>
        <v>7.3417721518987339E-3</v>
      </c>
      <c r="BB472" s="29">
        <f t="shared" si="294"/>
        <v>7.4683544303797466E-3</v>
      </c>
    </row>
    <row r="473" spans="1:54" ht="15" x14ac:dyDescent="0.2">
      <c r="A473" s="19" t="s">
        <v>73</v>
      </c>
      <c r="B473" s="24">
        <v>280</v>
      </c>
      <c r="C473" s="24">
        <v>200</v>
      </c>
      <c r="D473" s="24">
        <v>315</v>
      </c>
      <c r="E473" s="24">
        <v>303</v>
      </c>
      <c r="F473" s="24">
        <v>287</v>
      </c>
      <c r="G473" s="24">
        <v>321</v>
      </c>
      <c r="H473" s="24">
        <v>295</v>
      </c>
      <c r="I473" s="24">
        <v>321</v>
      </c>
      <c r="J473" s="24">
        <v>256</v>
      </c>
      <c r="K473" s="24">
        <v>231</v>
      </c>
      <c r="L473" s="24">
        <v>251</v>
      </c>
      <c r="M473" s="24">
        <v>328</v>
      </c>
      <c r="N473" s="24">
        <v>222</v>
      </c>
      <c r="O473" s="24">
        <v>223</v>
      </c>
      <c r="P473" s="24">
        <v>371</v>
      </c>
      <c r="Q473" s="24">
        <v>197</v>
      </c>
      <c r="R473" s="24">
        <v>448</v>
      </c>
      <c r="Z473" s="19"/>
      <c r="AG473" s="19" t="s">
        <v>73</v>
      </c>
      <c r="AH473" s="27">
        <v>51700</v>
      </c>
      <c r="AI473" s="27">
        <v>50800</v>
      </c>
      <c r="AJ473" s="27">
        <v>50900</v>
      </c>
      <c r="AL473" s="29">
        <f t="shared" si="278"/>
        <v>5.415860735009671E-3</v>
      </c>
      <c r="AM473" s="29">
        <f t="shared" si="283"/>
        <v>3.8684719535783366E-3</v>
      </c>
      <c r="AN473" s="29">
        <f t="shared" si="284"/>
        <v>6.09284332688588E-3</v>
      </c>
      <c r="AO473" s="29">
        <f t="shared" si="279"/>
        <v>5.9645669291338585E-3</v>
      </c>
      <c r="AP473" s="29">
        <f t="shared" si="280"/>
        <v>5.649606299212598E-3</v>
      </c>
      <c r="AQ473" s="29">
        <f t="shared" si="281"/>
        <v>6.3188976377952753E-3</v>
      </c>
      <c r="AR473" s="29">
        <f t="shared" si="282"/>
        <v>5.7956777996070723E-3</v>
      </c>
      <c r="AS473" s="29">
        <f t="shared" si="285"/>
        <v>6.3064833005893909E-3</v>
      </c>
      <c r="AT473" s="29">
        <f t="shared" si="286"/>
        <v>5.0294695481335949E-3</v>
      </c>
      <c r="AU473" s="29">
        <f t="shared" si="287"/>
        <v>4.5383104125736743E-3</v>
      </c>
      <c r="AV473" s="29">
        <f t="shared" si="288"/>
        <v>4.9312377210216111E-3</v>
      </c>
      <c r="AW473" s="29">
        <f t="shared" si="289"/>
        <v>6.4440078585461689E-3</v>
      </c>
      <c r="AX473" s="29">
        <f t="shared" si="290"/>
        <v>4.3614931237721021E-3</v>
      </c>
      <c r="AY473" s="29">
        <f t="shared" si="291"/>
        <v>4.3811394891944992E-3</v>
      </c>
      <c r="AZ473" s="29">
        <f t="shared" si="292"/>
        <v>7.2888015717092339E-3</v>
      </c>
      <c r="BA473" s="29">
        <f t="shared" si="293"/>
        <v>3.8703339882121806E-3</v>
      </c>
      <c r="BB473" s="29">
        <f t="shared" si="294"/>
        <v>8.8015717092337926E-3</v>
      </c>
    </row>
    <row r="474" spans="1:54" ht="15" x14ac:dyDescent="0.2">
      <c r="A474" s="19" t="s">
        <v>96</v>
      </c>
      <c r="B474" s="24">
        <v>535</v>
      </c>
      <c r="C474" s="24">
        <v>924</v>
      </c>
      <c r="D474" s="24">
        <v>836</v>
      </c>
      <c r="E474" s="24">
        <v>758</v>
      </c>
      <c r="F474" s="24">
        <v>600</v>
      </c>
      <c r="G474" s="24">
        <v>910</v>
      </c>
      <c r="H474" s="24">
        <v>1004</v>
      </c>
      <c r="I474" s="24">
        <v>1567</v>
      </c>
      <c r="J474" s="24">
        <v>894</v>
      </c>
      <c r="K474" s="24">
        <v>1215</v>
      </c>
      <c r="L474" s="24">
        <v>914</v>
      </c>
      <c r="M474" s="24">
        <v>947</v>
      </c>
      <c r="N474" s="24">
        <v>544</v>
      </c>
      <c r="O474" s="24">
        <v>797</v>
      </c>
      <c r="P474" s="24">
        <v>977</v>
      </c>
      <c r="Q474" s="24">
        <v>1082</v>
      </c>
      <c r="R474" s="24">
        <v>1027</v>
      </c>
      <c r="Z474" s="19"/>
      <c r="AG474" s="19" t="s">
        <v>96</v>
      </c>
      <c r="AH474" s="27">
        <v>80400</v>
      </c>
      <c r="AI474" s="27">
        <v>78800</v>
      </c>
      <c r="AJ474" s="27">
        <v>77800</v>
      </c>
      <c r="AL474" s="29">
        <f t="shared" si="278"/>
        <v>6.6542288557213929E-3</v>
      </c>
      <c r="AM474" s="29">
        <f t="shared" si="283"/>
        <v>1.1492537313432836E-2</v>
      </c>
      <c r="AN474" s="29">
        <f t="shared" si="284"/>
        <v>1.0398009950248756E-2</v>
      </c>
      <c r="AO474" s="29">
        <f t="shared" si="279"/>
        <v>9.619289340101523E-3</v>
      </c>
      <c r="AP474" s="29">
        <f t="shared" si="280"/>
        <v>7.6142131979695434E-3</v>
      </c>
      <c r="AQ474" s="29">
        <f t="shared" si="281"/>
        <v>1.1548223350253807E-2</v>
      </c>
      <c r="AR474" s="29">
        <f t="shared" si="282"/>
        <v>1.2904884318766068E-2</v>
      </c>
      <c r="AS474" s="29">
        <f t="shared" si="285"/>
        <v>2.01413881748072E-2</v>
      </c>
      <c r="AT474" s="29">
        <f t="shared" si="286"/>
        <v>1.1491002570694088E-2</v>
      </c>
      <c r="AU474" s="29">
        <f t="shared" si="287"/>
        <v>1.5616966580976863E-2</v>
      </c>
      <c r="AV474" s="29">
        <f t="shared" si="288"/>
        <v>1.1748071979434447E-2</v>
      </c>
      <c r="AW474" s="29">
        <f t="shared" si="289"/>
        <v>1.2172236503856041E-2</v>
      </c>
      <c r="AX474" s="29">
        <f t="shared" si="290"/>
        <v>6.9922879177377892E-3</v>
      </c>
      <c r="AY474" s="29">
        <f t="shared" si="291"/>
        <v>1.0244215938303342E-2</v>
      </c>
      <c r="AZ474" s="29">
        <f t="shared" si="292"/>
        <v>1.2557840616966581E-2</v>
      </c>
      <c r="BA474" s="29">
        <f t="shared" si="293"/>
        <v>1.3907455012853471E-2</v>
      </c>
      <c r="BB474" s="29">
        <f t="shared" si="294"/>
        <v>1.320051413881748E-2</v>
      </c>
    </row>
    <row r="475" spans="1:54" ht="15" x14ac:dyDescent="0.2">
      <c r="A475" s="19" t="s">
        <v>140</v>
      </c>
      <c r="B475" s="24">
        <v>269</v>
      </c>
      <c r="C475" s="24">
        <v>471</v>
      </c>
      <c r="D475" s="24">
        <v>524</v>
      </c>
      <c r="E475" s="24">
        <v>374</v>
      </c>
      <c r="F475" s="24">
        <v>256</v>
      </c>
      <c r="G475" s="24">
        <v>354</v>
      </c>
      <c r="H475" s="24">
        <v>437</v>
      </c>
      <c r="I475" s="24">
        <v>387</v>
      </c>
      <c r="J475" s="24">
        <v>497</v>
      </c>
      <c r="K475" s="24">
        <v>483</v>
      </c>
      <c r="L475" s="24">
        <v>369</v>
      </c>
      <c r="M475" s="24">
        <v>492</v>
      </c>
      <c r="N475" s="24">
        <v>378</v>
      </c>
      <c r="O475" s="24">
        <v>481</v>
      </c>
      <c r="P475" s="24">
        <v>491</v>
      </c>
      <c r="Q475" s="24">
        <v>359</v>
      </c>
      <c r="R475" s="24">
        <v>664</v>
      </c>
      <c r="Z475" s="19"/>
      <c r="AG475" s="19" t="s">
        <v>140</v>
      </c>
      <c r="AH475" s="27">
        <v>54600</v>
      </c>
      <c r="AI475" s="27">
        <v>56900</v>
      </c>
      <c r="AJ475" s="27">
        <v>56800</v>
      </c>
      <c r="AL475" s="29">
        <f t="shared" si="278"/>
        <v>4.9267399267399264E-3</v>
      </c>
      <c r="AM475" s="29">
        <f t="shared" si="283"/>
        <v>8.6263736263736263E-3</v>
      </c>
      <c r="AN475" s="29">
        <f t="shared" si="284"/>
        <v>9.5970695970695966E-3</v>
      </c>
      <c r="AO475" s="29">
        <f t="shared" si="279"/>
        <v>6.5729349736379609E-3</v>
      </c>
      <c r="AP475" s="29">
        <f t="shared" si="280"/>
        <v>4.499121265377856E-3</v>
      </c>
      <c r="AQ475" s="29">
        <f t="shared" si="281"/>
        <v>6.2214411247803166E-3</v>
      </c>
      <c r="AR475" s="29">
        <f t="shared" si="282"/>
        <v>7.6936619718309856E-3</v>
      </c>
      <c r="AS475" s="29">
        <f t="shared" si="285"/>
        <v>6.8133802816901408E-3</v>
      </c>
      <c r="AT475" s="29">
        <f t="shared" si="286"/>
        <v>8.7500000000000008E-3</v>
      </c>
      <c r="AU475" s="29">
        <f t="shared" si="287"/>
        <v>8.5035211267605638E-3</v>
      </c>
      <c r="AV475" s="29">
        <f t="shared" si="288"/>
        <v>6.4964788732394365E-3</v>
      </c>
      <c r="AW475" s="29">
        <f t="shared" si="289"/>
        <v>8.6619718309859147E-3</v>
      </c>
      <c r="AX475" s="29">
        <f t="shared" si="290"/>
        <v>6.6549295774647891E-3</v>
      </c>
      <c r="AY475" s="29">
        <f t="shared" si="291"/>
        <v>8.4683098591549297E-3</v>
      </c>
      <c r="AZ475" s="29">
        <f t="shared" si="292"/>
        <v>8.6443661971830985E-3</v>
      </c>
      <c r="BA475" s="29">
        <f t="shared" si="293"/>
        <v>6.3204225352112677E-3</v>
      </c>
      <c r="BB475" s="29">
        <f t="shared" si="294"/>
        <v>1.1690140845070423E-2</v>
      </c>
    </row>
    <row r="476" spans="1:54" ht="15" x14ac:dyDescent="0.2">
      <c r="A476" s="19" t="s">
        <v>141</v>
      </c>
      <c r="B476" s="24">
        <v>143</v>
      </c>
      <c r="C476" s="24">
        <v>376</v>
      </c>
      <c r="D476" s="24">
        <v>258</v>
      </c>
      <c r="E476" s="24">
        <v>239</v>
      </c>
      <c r="F476" s="24">
        <v>236</v>
      </c>
      <c r="G476" s="24">
        <v>472</v>
      </c>
      <c r="H476" s="24">
        <v>273</v>
      </c>
      <c r="I476" s="24">
        <v>359</v>
      </c>
      <c r="J476" s="24">
        <v>355</v>
      </c>
      <c r="K476" s="24">
        <v>348</v>
      </c>
      <c r="L476" s="24">
        <v>393</v>
      </c>
      <c r="M476" s="24">
        <v>332</v>
      </c>
      <c r="N476" s="24">
        <v>206</v>
      </c>
      <c r="O476" s="24">
        <v>433</v>
      </c>
      <c r="P476" s="24">
        <v>328</v>
      </c>
      <c r="Q476" s="24">
        <v>702</v>
      </c>
      <c r="R476" s="24">
        <v>537</v>
      </c>
      <c r="Z476" s="19"/>
      <c r="AG476" s="19" t="s">
        <v>141</v>
      </c>
      <c r="AH476" s="27">
        <v>48100</v>
      </c>
      <c r="AI476" s="27">
        <v>47400</v>
      </c>
      <c r="AJ476" s="27">
        <v>46900</v>
      </c>
      <c r="AL476" s="29">
        <f t="shared" si="278"/>
        <v>2.972972972972973E-3</v>
      </c>
      <c r="AM476" s="29">
        <f t="shared" si="283"/>
        <v>7.8170478170478171E-3</v>
      </c>
      <c r="AN476" s="29">
        <f t="shared" si="284"/>
        <v>5.3638253638253639E-3</v>
      </c>
      <c r="AO476" s="29">
        <f t="shared" si="279"/>
        <v>5.0421940928270046E-3</v>
      </c>
      <c r="AP476" s="29">
        <f t="shared" si="280"/>
        <v>4.9789029535864983E-3</v>
      </c>
      <c r="AQ476" s="29">
        <f t="shared" si="281"/>
        <v>9.9578059071729966E-3</v>
      </c>
      <c r="AR476" s="29">
        <f t="shared" si="282"/>
        <v>5.8208955223880594E-3</v>
      </c>
      <c r="AS476" s="29">
        <f t="shared" si="285"/>
        <v>7.6545842217484008E-3</v>
      </c>
      <c r="AT476" s="29">
        <f t="shared" si="286"/>
        <v>7.5692963752665241E-3</v>
      </c>
      <c r="AU476" s="29">
        <f t="shared" si="287"/>
        <v>7.4200426439232411E-3</v>
      </c>
      <c r="AV476" s="29">
        <f t="shared" si="288"/>
        <v>8.3795309168443501E-3</v>
      </c>
      <c r="AW476" s="29">
        <f t="shared" si="289"/>
        <v>7.0788912579957354E-3</v>
      </c>
      <c r="AX476" s="29">
        <f t="shared" si="290"/>
        <v>4.3923240938166311E-3</v>
      </c>
      <c r="AY476" s="29">
        <f t="shared" si="291"/>
        <v>9.232409381663113E-3</v>
      </c>
      <c r="AZ476" s="29">
        <f t="shared" si="292"/>
        <v>6.9936034115138596E-3</v>
      </c>
      <c r="BA476" s="29">
        <f t="shared" si="293"/>
        <v>1.4968017057569297E-2</v>
      </c>
      <c r="BB476" s="29">
        <f t="shared" si="294"/>
        <v>1.1449893390191897E-2</v>
      </c>
    </row>
    <row r="477" spans="1:54" ht="15" x14ac:dyDescent="0.2">
      <c r="A477" s="19" t="s">
        <v>165</v>
      </c>
      <c r="B477" s="24">
        <v>397</v>
      </c>
      <c r="C477" s="24">
        <v>491</v>
      </c>
      <c r="D477" s="24">
        <v>542</v>
      </c>
      <c r="E477" s="24">
        <v>465</v>
      </c>
      <c r="F477" s="24">
        <v>367</v>
      </c>
      <c r="G477" s="24">
        <v>509</v>
      </c>
      <c r="H477" s="24">
        <v>549</v>
      </c>
      <c r="I477" s="24">
        <v>651</v>
      </c>
      <c r="J477" s="24">
        <v>547</v>
      </c>
      <c r="K477" s="24">
        <v>619</v>
      </c>
      <c r="L477" s="24">
        <v>473</v>
      </c>
      <c r="M477" s="24">
        <v>779</v>
      </c>
      <c r="N477" s="24">
        <v>388</v>
      </c>
      <c r="O477" s="24">
        <v>446</v>
      </c>
      <c r="P477" s="24">
        <v>391</v>
      </c>
      <c r="Q477" s="24">
        <v>582</v>
      </c>
      <c r="R477" s="24">
        <v>731</v>
      </c>
      <c r="Z477" s="19"/>
      <c r="AG477" s="19" t="s">
        <v>165</v>
      </c>
      <c r="AH477" s="27">
        <v>65200</v>
      </c>
      <c r="AI477" s="27">
        <v>65400</v>
      </c>
      <c r="AJ477" s="27">
        <v>65200</v>
      </c>
      <c r="AL477" s="29">
        <f t="shared" si="278"/>
        <v>6.0889570552147242E-3</v>
      </c>
      <c r="AM477" s="29">
        <f t="shared" si="283"/>
        <v>7.5306748466257671E-3</v>
      </c>
      <c r="AN477" s="29">
        <f t="shared" si="284"/>
        <v>8.3128834355828216E-3</v>
      </c>
      <c r="AO477" s="29">
        <f t="shared" si="279"/>
        <v>7.1100917431192664E-3</v>
      </c>
      <c r="AP477" s="29">
        <f t="shared" si="280"/>
        <v>5.6116207951070335E-3</v>
      </c>
      <c r="AQ477" s="29">
        <f t="shared" si="281"/>
        <v>7.7828746177370034E-3</v>
      </c>
      <c r="AR477" s="29">
        <f t="shared" si="282"/>
        <v>8.4202453987730057E-3</v>
      </c>
      <c r="AS477" s="29">
        <f t="shared" si="285"/>
        <v>9.9846625766871165E-3</v>
      </c>
      <c r="AT477" s="29">
        <f t="shared" si="286"/>
        <v>8.3895705521472401E-3</v>
      </c>
      <c r="AU477" s="29">
        <f t="shared" si="287"/>
        <v>9.493865030674847E-3</v>
      </c>
      <c r="AV477" s="29">
        <f t="shared" si="288"/>
        <v>7.254601226993865E-3</v>
      </c>
      <c r="AW477" s="29">
        <f t="shared" si="289"/>
        <v>1.1947852760736196E-2</v>
      </c>
      <c r="AX477" s="29">
        <f t="shared" si="290"/>
        <v>5.9509202453987727E-3</v>
      </c>
      <c r="AY477" s="29">
        <f t="shared" si="291"/>
        <v>6.8404907975460122E-3</v>
      </c>
      <c r="AZ477" s="29">
        <f t="shared" si="292"/>
        <v>5.9969325153374237E-3</v>
      </c>
      <c r="BA477" s="29">
        <f t="shared" si="293"/>
        <v>8.926380368098159E-3</v>
      </c>
      <c r="BB477" s="29">
        <f t="shared" si="294"/>
        <v>1.1211656441717791E-2</v>
      </c>
    </row>
    <row r="478" spans="1:54" ht="15" x14ac:dyDescent="0.2">
      <c r="A478" s="19" t="s">
        <v>173</v>
      </c>
      <c r="B478" s="24">
        <v>224</v>
      </c>
      <c r="C478" s="24">
        <v>340</v>
      </c>
      <c r="D478" s="24">
        <v>435</v>
      </c>
      <c r="E478" s="24">
        <v>284</v>
      </c>
      <c r="F478" s="24">
        <v>332</v>
      </c>
      <c r="G478" s="24">
        <v>454</v>
      </c>
      <c r="H478" s="24">
        <v>318</v>
      </c>
      <c r="I478" s="24">
        <v>368</v>
      </c>
      <c r="J478" s="24">
        <v>465</v>
      </c>
      <c r="K478" s="24">
        <v>439</v>
      </c>
      <c r="L478" s="24">
        <v>560</v>
      </c>
      <c r="M478" s="24">
        <v>227</v>
      </c>
      <c r="N478" s="24">
        <v>274</v>
      </c>
      <c r="O478" s="24">
        <v>345</v>
      </c>
      <c r="P478" s="24">
        <v>463</v>
      </c>
      <c r="Q478" s="24">
        <v>445</v>
      </c>
      <c r="R478" s="24">
        <v>735</v>
      </c>
      <c r="Z478" s="19"/>
      <c r="AG478" s="19" t="s">
        <v>173</v>
      </c>
      <c r="AH478" s="27">
        <v>57100</v>
      </c>
      <c r="AI478" s="27">
        <v>59400</v>
      </c>
      <c r="AJ478" s="27">
        <v>60100</v>
      </c>
      <c r="AL478" s="29">
        <f t="shared" si="278"/>
        <v>3.9229422066549913E-3</v>
      </c>
      <c r="AM478" s="29">
        <f t="shared" si="283"/>
        <v>5.9544658493870407E-3</v>
      </c>
      <c r="AN478" s="29">
        <f t="shared" si="284"/>
        <v>7.6182136602451836E-3</v>
      </c>
      <c r="AO478" s="29">
        <f t="shared" si="279"/>
        <v>4.781144781144781E-3</v>
      </c>
      <c r="AP478" s="29">
        <f t="shared" si="280"/>
        <v>5.5892255892255891E-3</v>
      </c>
      <c r="AQ478" s="29">
        <f t="shared" si="281"/>
        <v>7.6430976430976435E-3</v>
      </c>
      <c r="AR478" s="29">
        <f t="shared" si="282"/>
        <v>5.2911813643926791E-3</v>
      </c>
      <c r="AS478" s="29">
        <f t="shared" si="285"/>
        <v>6.1231281198003331E-3</v>
      </c>
      <c r="AT478" s="29">
        <f t="shared" si="286"/>
        <v>7.7371048252911816E-3</v>
      </c>
      <c r="AU478" s="29">
        <f t="shared" si="287"/>
        <v>7.3044925124792015E-3</v>
      </c>
      <c r="AV478" s="29">
        <f t="shared" si="288"/>
        <v>9.3178036605657232E-3</v>
      </c>
      <c r="AW478" s="29">
        <f t="shared" si="289"/>
        <v>3.7770382695507488E-3</v>
      </c>
      <c r="AX478" s="29">
        <f t="shared" si="290"/>
        <v>4.5590682196339433E-3</v>
      </c>
      <c r="AY478" s="29">
        <f t="shared" si="291"/>
        <v>5.7404326123128117E-3</v>
      </c>
      <c r="AZ478" s="29">
        <f t="shared" si="292"/>
        <v>7.7038269550748755E-3</v>
      </c>
      <c r="BA478" s="29">
        <f t="shared" si="293"/>
        <v>7.4043261231281198E-3</v>
      </c>
      <c r="BB478" s="29">
        <f t="shared" si="294"/>
        <v>1.2229617304492513E-2</v>
      </c>
    </row>
    <row r="479" spans="1:54" ht="15" x14ac:dyDescent="0.2">
      <c r="A479" s="19" t="s">
        <v>175</v>
      </c>
      <c r="B479" s="24">
        <v>505</v>
      </c>
      <c r="C479" s="24">
        <v>618</v>
      </c>
      <c r="D479" s="24">
        <v>455</v>
      </c>
      <c r="E479" s="24">
        <v>576</v>
      </c>
      <c r="F479" s="24">
        <v>397</v>
      </c>
      <c r="G479" s="24">
        <v>765</v>
      </c>
      <c r="H479" s="24">
        <v>730</v>
      </c>
      <c r="I479" s="24">
        <v>947</v>
      </c>
      <c r="J479" s="24">
        <v>1040</v>
      </c>
      <c r="K479" s="24">
        <v>1108</v>
      </c>
      <c r="L479" s="24">
        <v>791</v>
      </c>
      <c r="M479" s="24">
        <v>922</v>
      </c>
      <c r="N479" s="24">
        <v>501</v>
      </c>
      <c r="O479" s="24">
        <v>593</v>
      </c>
      <c r="P479" s="24">
        <v>489</v>
      </c>
      <c r="Q479" s="24">
        <v>806</v>
      </c>
      <c r="R479" s="24">
        <v>711</v>
      </c>
      <c r="Z479" s="19"/>
      <c r="AG479" s="19" t="s">
        <v>175</v>
      </c>
      <c r="AH479" s="27">
        <v>58400</v>
      </c>
      <c r="AI479" s="27">
        <v>59400</v>
      </c>
      <c r="AJ479" s="27">
        <v>59800</v>
      </c>
      <c r="AL479" s="29">
        <f t="shared" si="278"/>
        <v>8.6472602739726019E-3</v>
      </c>
      <c r="AM479" s="29">
        <f t="shared" si="283"/>
        <v>1.0582191780821917E-2</v>
      </c>
      <c r="AN479" s="29">
        <f t="shared" si="284"/>
        <v>7.791095890410959E-3</v>
      </c>
      <c r="AO479" s="29">
        <f t="shared" si="279"/>
        <v>9.696969696969697E-3</v>
      </c>
      <c r="AP479" s="29">
        <f t="shared" si="280"/>
        <v>6.6835016835016837E-3</v>
      </c>
      <c r="AQ479" s="29">
        <f t="shared" si="281"/>
        <v>1.2878787878787878E-2</v>
      </c>
      <c r="AR479" s="29">
        <f t="shared" si="282"/>
        <v>1.2207357859531772E-2</v>
      </c>
      <c r="AS479" s="29">
        <f t="shared" si="285"/>
        <v>1.5836120401337792E-2</v>
      </c>
      <c r="AT479" s="29">
        <f t="shared" si="286"/>
        <v>1.7391304347826087E-2</v>
      </c>
      <c r="AU479" s="29">
        <f t="shared" si="287"/>
        <v>1.8528428093645483E-2</v>
      </c>
      <c r="AV479" s="29">
        <f t="shared" si="288"/>
        <v>1.322742474916388E-2</v>
      </c>
      <c r="AW479" s="29">
        <f t="shared" si="289"/>
        <v>1.5418060200668895E-2</v>
      </c>
      <c r="AX479" s="29">
        <f t="shared" si="290"/>
        <v>8.3779264214046828E-3</v>
      </c>
      <c r="AY479" s="29">
        <f t="shared" si="291"/>
        <v>9.91638795986622E-3</v>
      </c>
      <c r="AZ479" s="29">
        <f t="shared" si="292"/>
        <v>8.1772575250836123E-3</v>
      </c>
      <c r="BA479" s="29">
        <f t="shared" si="293"/>
        <v>1.3478260869565217E-2</v>
      </c>
      <c r="BB479" s="29">
        <f t="shared" si="294"/>
        <v>1.1889632107023412E-2</v>
      </c>
    </row>
    <row r="480" spans="1:54" ht="15" x14ac:dyDescent="0.2">
      <c r="A480" s="19" t="s">
        <v>177</v>
      </c>
      <c r="B480" s="24">
        <v>318</v>
      </c>
      <c r="C480" s="24">
        <v>572</v>
      </c>
      <c r="D480" s="24">
        <v>508</v>
      </c>
      <c r="E480" s="24">
        <v>462</v>
      </c>
      <c r="F480" s="24">
        <v>297</v>
      </c>
      <c r="G480" s="24">
        <v>454</v>
      </c>
      <c r="H480" s="24">
        <v>426</v>
      </c>
      <c r="I480" s="24">
        <v>471</v>
      </c>
      <c r="J480" s="24">
        <v>641</v>
      </c>
      <c r="K480" s="24">
        <v>622</v>
      </c>
      <c r="L480" s="24">
        <v>674</v>
      </c>
      <c r="M480" s="24">
        <v>564</v>
      </c>
      <c r="N480" s="24">
        <v>568</v>
      </c>
      <c r="O480" s="24">
        <v>854</v>
      </c>
      <c r="P480" s="24">
        <v>767</v>
      </c>
      <c r="Q480" s="24">
        <v>582</v>
      </c>
      <c r="R480" s="24">
        <v>573</v>
      </c>
      <c r="Z480" s="19"/>
      <c r="AG480" s="19" t="s">
        <v>177</v>
      </c>
      <c r="AH480" s="27">
        <v>53200</v>
      </c>
      <c r="AI480" s="27">
        <v>54200</v>
      </c>
      <c r="AJ480" s="27">
        <v>53900</v>
      </c>
      <c r="AL480" s="29">
        <f t="shared" si="278"/>
        <v>5.9774436090225562E-3</v>
      </c>
      <c r="AM480" s="29">
        <f t="shared" si="283"/>
        <v>1.075187969924812E-2</v>
      </c>
      <c r="AN480" s="29">
        <f t="shared" si="284"/>
        <v>9.5488721804511279E-3</v>
      </c>
      <c r="AO480" s="29">
        <f t="shared" si="279"/>
        <v>8.5239852398523979E-3</v>
      </c>
      <c r="AP480" s="29">
        <f t="shared" si="280"/>
        <v>5.4797047970479703E-3</v>
      </c>
      <c r="AQ480" s="29">
        <f t="shared" si="281"/>
        <v>8.3763837638376384E-3</v>
      </c>
      <c r="AR480" s="29">
        <f t="shared" si="282"/>
        <v>7.9035250463821895E-3</v>
      </c>
      <c r="AS480" s="29">
        <f t="shared" si="285"/>
        <v>8.7384044526901666E-3</v>
      </c>
      <c r="AT480" s="29">
        <f t="shared" si="286"/>
        <v>1.1892393320964749E-2</v>
      </c>
      <c r="AU480" s="29">
        <f t="shared" si="287"/>
        <v>1.1539888682745825E-2</v>
      </c>
      <c r="AV480" s="29">
        <f t="shared" si="288"/>
        <v>1.2504638218923933E-2</v>
      </c>
      <c r="AW480" s="29">
        <f t="shared" si="289"/>
        <v>1.0463821892393321E-2</v>
      </c>
      <c r="AX480" s="29">
        <f t="shared" si="290"/>
        <v>1.0538033395176252E-2</v>
      </c>
      <c r="AY480" s="29">
        <f t="shared" si="291"/>
        <v>1.5844155844155845E-2</v>
      </c>
      <c r="AZ480" s="29">
        <f t="shared" si="292"/>
        <v>1.4230055658627087E-2</v>
      </c>
      <c r="BA480" s="29">
        <f t="shared" si="293"/>
        <v>1.0797773654916512E-2</v>
      </c>
      <c r="BB480" s="29">
        <f t="shared" si="294"/>
        <v>1.0630797773654917E-2</v>
      </c>
    </row>
    <row r="481" spans="1:54" ht="15" x14ac:dyDescent="0.2">
      <c r="A481" s="19" t="s">
        <v>32</v>
      </c>
      <c r="B481" s="24">
        <v>426</v>
      </c>
      <c r="C481" s="24">
        <v>653</v>
      </c>
      <c r="D481" s="24">
        <v>792</v>
      </c>
      <c r="E481" s="24">
        <v>689</v>
      </c>
      <c r="F481" s="24">
        <v>745</v>
      </c>
      <c r="G481" s="24">
        <v>699</v>
      </c>
      <c r="H481" s="24">
        <v>777</v>
      </c>
      <c r="I481" s="24">
        <v>1020</v>
      </c>
      <c r="J481" s="24">
        <v>966</v>
      </c>
      <c r="K481" s="24">
        <v>1333</v>
      </c>
      <c r="L481" s="24">
        <v>1164</v>
      </c>
      <c r="M481" s="24">
        <v>1045</v>
      </c>
      <c r="N481" s="24">
        <v>854</v>
      </c>
      <c r="O481" s="24">
        <v>1838</v>
      </c>
      <c r="P481" s="24">
        <v>1093</v>
      </c>
      <c r="Q481" s="24">
        <v>1202</v>
      </c>
      <c r="R481" s="24">
        <v>1255</v>
      </c>
      <c r="Z481" s="19"/>
      <c r="AG481" s="19" t="s">
        <v>32</v>
      </c>
      <c r="AH481" s="27">
        <v>72500</v>
      </c>
      <c r="AI481" s="27">
        <v>72100</v>
      </c>
      <c r="AJ481" s="27">
        <v>73300</v>
      </c>
      <c r="AL481" s="29">
        <f t="shared" si="278"/>
        <v>5.8758620689655173E-3</v>
      </c>
      <c r="AM481" s="29">
        <f t="shared" si="283"/>
        <v>9.0068965517241372E-3</v>
      </c>
      <c r="AN481" s="29">
        <f t="shared" si="284"/>
        <v>1.0924137931034483E-2</v>
      </c>
      <c r="AO481" s="29">
        <f t="shared" si="279"/>
        <v>9.5561719833564488E-3</v>
      </c>
      <c r="AP481" s="29">
        <f t="shared" si="280"/>
        <v>1.0332871012482663E-2</v>
      </c>
      <c r="AQ481" s="29">
        <f t="shared" si="281"/>
        <v>9.6948682385575597E-3</v>
      </c>
      <c r="AR481" s="29">
        <f t="shared" si="282"/>
        <v>1.0600272851296043E-2</v>
      </c>
      <c r="AS481" s="29">
        <f t="shared" si="285"/>
        <v>1.3915416098226467E-2</v>
      </c>
      <c r="AT481" s="29">
        <f t="shared" si="286"/>
        <v>1.3178717598908594E-2</v>
      </c>
      <c r="AU481" s="29">
        <f t="shared" si="287"/>
        <v>1.8185538881309686E-2</v>
      </c>
      <c r="AV481" s="29">
        <f t="shared" si="288"/>
        <v>1.5879945429740791E-2</v>
      </c>
      <c r="AW481" s="29">
        <f t="shared" si="289"/>
        <v>1.4256480218281038E-2</v>
      </c>
      <c r="AX481" s="29">
        <f t="shared" si="290"/>
        <v>1.1650750341064119E-2</v>
      </c>
      <c r="AY481" s="29">
        <f t="shared" si="291"/>
        <v>2.5075034106412004E-2</v>
      </c>
      <c r="AZ481" s="29">
        <f t="shared" si="292"/>
        <v>1.4911323328785812E-2</v>
      </c>
      <c r="BA481" s="29">
        <f t="shared" si="293"/>
        <v>1.6398362892223739E-2</v>
      </c>
      <c r="BB481" s="29">
        <f t="shared" si="294"/>
        <v>1.7121418826739426E-2</v>
      </c>
    </row>
    <row r="482" spans="1:54" ht="15" x14ac:dyDescent="0.2">
      <c r="A482" s="19" t="s">
        <v>121</v>
      </c>
      <c r="B482" s="24">
        <v>653</v>
      </c>
      <c r="C482" s="24">
        <v>1218</v>
      </c>
      <c r="D482" s="24">
        <v>1190</v>
      </c>
      <c r="E482" s="24">
        <v>1024</v>
      </c>
      <c r="F482" s="24">
        <v>790</v>
      </c>
      <c r="G482" s="24">
        <v>1287</v>
      </c>
      <c r="H482" s="24">
        <v>1195</v>
      </c>
      <c r="I482" s="24">
        <v>1327</v>
      </c>
      <c r="J482" s="24">
        <v>1524</v>
      </c>
      <c r="K482" s="24">
        <v>1437</v>
      </c>
      <c r="L482" s="24">
        <v>1800</v>
      </c>
      <c r="M482" s="24">
        <v>1444</v>
      </c>
      <c r="N482" s="24">
        <v>1401</v>
      </c>
      <c r="O482" s="24">
        <v>2393</v>
      </c>
      <c r="P482" s="24">
        <v>1851</v>
      </c>
      <c r="Q482" s="24">
        <v>1564</v>
      </c>
      <c r="R482" s="24">
        <v>1893</v>
      </c>
      <c r="Z482" s="19"/>
      <c r="AG482" s="19" t="s">
        <v>121</v>
      </c>
      <c r="AH482" s="27">
        <v>83000</v>
      </c>
      <c r="AI482" s="27">
        <v>84700</v>
      </c>
      <c r="AJ482" s="27">
        <v>85300</v>
      </c>
      <c r="AL482" s="29">
        <f t="shared" si="278"/>
        <v>7.8674698795180732E-3</v>
      </c>
      <c r="AM482" s="29">
        <f t="shared" si="283"/>
        <v>1.4674698795180723E-2</v>
      </c>
      <c r="AN482" s="29">
        <f t="shared" si="284"/>
        <v>1.4337349397590361E-2</v>
      </c>
      <c r="AO482" s="29">
        <f t="shared" si="279"/>
        <v>1.2089728453364817E-2</v>
      </c>
      <c r="AP482" s="29">
        <f t="shared" si="280"/>
        <v>9.3270365997638726E-3</v>
      </c>
      <c r="AQ482" s="29">
        <f t="shared" si="281"/>
        <v>1.5194805194805195E-2</v>
      </c>
      <c r="AR482" s="29">
        <f t="shared" si="282"/>
        <v>1.4009378663540446E-2</v>
      </c>
      <c r="AS482" s="29">
        <f t="shared" si="285"/>
        <v>1.555685814771395E-2</v>
      </c>
      <c r="AT482" s="29">
        <f t="shared" si="286"/>
        <v>1.786635404454865E-2</v>
      </c>
      <c r="AU482" s="29">
        <f t="shared" si="287"/>
        <v>1.6846424384525206E-2</v>
      </c>
      <c r="AV482" s="29">
        <f t="shared" si="288"/>
        <v>2.1101992966002344E-2</v>
      </c>
      <c r="AW482" s="29">
        <f t="shared" si="289"/>
        <v>1.6928487690504104E-2</v>
      </c>
      <c r="AX482" s="29">
        <f t="shared" si="290"/>
        <v>1.6424384525205157E-2</v>
      </c>
      <c r="AY482" s="29">
        <f t="shared" si="291"/>
        <v>2.8053927315357562E-2</v>
      </c>
      <c r="AZ482" s="29">
        <f t="shared" si="292"/>
        <v>2.1699882766705744E-2</v>
      </c>
      <c r="BA482" s="29">
        <f t="shared" si="293"/>
        <v>1.8335287221570927E-2</v>
      </c>
      <c r="BB482" s="29">
        <f t="shared" si="294"/>
        <v>2.2192262602579133E-2</v>
      </c>
    </row>
    <row r="483" spans="1:54" ht="15" x14ac:dyDescent="0.2">
      <c r="A483" s="19" t="s">
        <v>151</v>
      </c>
      <c r="B483" s="24">
        <v>220</v>
      </c>
      <c r="C483" s="24">
        <v>519</v>
      </c>
      <c r="D483" s="24">
        <v>479</v>
      </c>
      <c r="E483" s="24">
        <v>709</v>
      </c>
      <c r="F483" s="24">
        <v>252</v>
      </c>
      <c r="G483" s="24">
        <v>446</v>
      </c>
      <c r="H483" s="24">
        <v>580</v>
      </c>
      <c r="I483" s="24">
        <v>1005</v>
      </c>
      <c r="J483" s="24">
        <v>648</v>
      </c>
      <c r="K483" s="24">
        <v>662</v>
      </c>
      <c r="L483" s="24">
        <v>512</v>
      </c>
      <c r="M483" s="24">
        <v>638</v>
      </c>
      <c r="N483" s="24">
        <v>492</v>
      </c>
      <c r="O483" s="24">
        <v>633</v>
      </c>
      <c r="P483" s="24">
        <v>1760</v>
      </c>
      <c r="Q483" s="24">
        <v>607</v>
      </c>
      <c r="R483" s="24">
        <v>651</v>
      </c>
      <c r="Z483" s="19"/>
      <c r="AG483" s="19" t="s">
        <v>151</v>
      </c>
      <c r="AH483" s="27">
        <v>65400</v>
      </c>
      <c r="AI483" s="27">
        <v>66300</v>
      </c>
      <c r="AJ483" s="27">
        <v>65600</v>
      </c>
      <c r="AL483" s="29">
        <f t="shared" si="278"/>
        <v>3.3639143730886849E-3</v>
      </c>
      <c r="AM483" s="29">
        <f t="shared" si="283"/>
        <v>7.9357798165137616E-3</v>
      </c>
      <c r="AN483" s="29">
        <f t="shared" si="284"/>
        <v>7.3241590214067282E-3</v>
      </c>
      <c r="AO483" s="29">
        <f t="shared" si="279"/>
        <v>1.0693815987933635E-2</v>
      </c>
      <c r="AP483" s="29">
        <f t="shared" si="280"/>
        <v>3.8009049773755658E-3</v>
      </c>
      <c r="AQ483" s="29">
        <f t="shared" si="281"/>
        <v>6.7269984917043739E-3</v>
      </c>
      <c r="AR483" s="29">
        <f t="shared" si="282"/>
        <v>8.8414634146341455E-3</v>
      </c>
      <c r="AS483" s="29">
        <f t="shared" si="285"/>
        <v>1.5320121951219512E-2</v>
      </c>
      <c r="AT483" s="29">
        <f t="shared" si="286"/>
        <v>9.878048780487805E-3</v>
      </c>
      <c r="AU483" s="29">
        <f t="shared" si="287"/>
        <v>1.0091463414634147E-2</v>
      </c>
      <c r="AV483" s="29">
        <f t="shared" si="288"/>
        <v>7.8048780487804878E-3</v>
      </c>
      <c r="AW483" s="29">
        <f t="shared" si="289"/>
        <v>9.7256097560975609E-3</v>
      </c>
      <c r="AX483" s="29">
        <f t="shared" si="290"/>
        <v>7.4999999999999997E-3</v>
      </c>
      <c r="AY483" s="29">
        <f t="shared" si="291"/>
        <v>9.6493902439024389E-3</v>
      </c>
      <c r="AZ483" s="29">
        <f t="shared" si="292"/>
        <v>2.6829268292682926E-2</v>
      </c>
      <c r="BA483" s="29">
        <f t="shared" si="293"/>
        <v>9.2530487804878044E-3</v>
      </c>
      <c r="BB483" s="29">
        <f t="shared" si="294"/>
        <v>9.9237804878048782E-3</v>
      </c>
    </row>
    <row r="484" spans="1:54" ht="15" x14ac:dyDescent="0.2">
      <c r="A484" s="19" t="s">
        <v>179</v>
      </c>
      <c r="B484" s="24">
        <v>290</v>
      </c>
      <c r="C484" s="24">
        <v>564</v>
      </c>
      <c r="D484" s="24">
        <v>590</v>
      </c>
      <c r="E484" s="24">
        <v>527</v>
      </c>
      <c r="F484" s="24">
        <v>373</v>
      </c>
      <c r="G484" s="24">
        <v>500</v>
      </c>
      <c r="H484" s="24">
        <v>512</v>
      </c>
      <c r="I484" s="24">
        <v>525</v>
      </c>
      <c r="J484" s="24">
        <v>587</v>
      </c>
      <c r="K484" s="24">
        <v>919</v>
      </c>
      <c r="L484" s="24">
        <v>746</v>
      </c>
      <c r="M484" s="24">
        <v>770</v>
      </c>
      <c r="N484" s="24">
        <v>597</v>
      </c>
      <c r="O484" s="24">
        <v>1127</v>
      </c>
      <c r="P484" s="24">
        <v>833</v>
      </c>
      <c r="Q484" s="24">
        <v>744</v>
      </c>
      <c r="R484" s="24">
        <v>918</v>
      </c>
      <c r="Z484" s="19"/>
      <c r="AG484" s="19" t="s">
        <v>179</v>
      </c>
      <c r="AH484" s="27">
        <v>57200</v>
      </c>
      <c r="AI484" s="27">
        <v>57600</v>
      </c>
      <c r="AJ484" s="27">
        <v>57700</v>
      </c>
      <c r="AL484" s="29">
        <f t="shared" si="278"/>
        <v>5.0699300699300698E-3</v>
      </c>
      <c r="AM484" s="29">
        <f t="shared" si="283"/>
        <v>9.8601398601398608E-3</v>
      </c>
      <c r="AN484" s="29">
        <f t="shared" si="284"/>
        <v>1.0314685314685315E-2</v>
      </c>
      <c r="AO484" s="29">
        <f t="shared" si="279"/>
        <v>9.1493055555555564E-3</v>
      </c>
      <c r="AP484" s="29">
        <f t="shared" si="280"/>
        <v>6.4756944444444445E-3</v>
      </c>
      <c r="AQ484" s="29">
        <f t="shared" si="281"/>
        <v>8.6805555555555559E-3</v>
      </c>
      <c r="AR484" s="29">
        <f t="shared" si="282"/>
        <v>8.8734835355285969E-3</v>
      </c>
      <c r="AS484" s="29">
        <f t="shared" si="285"/>
        <v>9.0987868284228765E-3</v>
      </c>
      <c r="AT484" s="29">
        <f t="shared" si="286"/>
        <v>1.0173310225303293E-2</v>
      </c>
      <c r="AU484" s="29">
        <f t="shared" si="287"/>
        <v>1.5927209705372616E-2</v>
      </c>
      <c r="AV484" s="29">
        <f t="shared" si="288"/>
        <v>1.2928942807625649E-2</v>
      </c>
      <c r="AW484" s="29">
        <f t="shared" si="289"/>
        <v>1.3344887348353552E-2</v>
      </c>
      <c r="AX484" s="29">
        <f t="shared" si="290"/>
        <v>1.0346620450606586E-2</v>
      </c>
      <c r="AY484" s="29">
        <f t="shared" si="291"/>
        <v>1.953206239168111E-2</v>
      </c>
      <c r="AZ484" s="29">
        <f t="shared" si="292"/>
        <v>1.4436741767764298E-2</v>
      </c>
      <c r="BA484" s="29">
        <f t="shared" si="293"/>
        <v>1.2894280762564991E-2</v>
      </c>
      <c r="BB484" s="29">
        <f t="shared" si="294"/>
        <v>1.5909878682842288E-2</v>
      </c>
    </row>
    <row r="485" spans="1:54" ht="15" x14ac:dyDescent="0.2">
      <c r="A485" s="19" t="s">
        <v>191</v>
      </c>
      <c r="B485" s="24">
        <v>199</v>
      </c>
      <c r="C485" s="24">
        <v>283</v>
      </c>
      <c r="D485" s="24">
        <v>410</v>
      </c>
      <c r="E485" s="24">
        <v>448</v>
      </c>
      <c r="F485" s="24">
        <v>367</v>
      </c>
      <c r="G485" s="24">
        <v>400</v>
      </c>
      <c r="H485" s="24">
        <v>430</v>
      </c>
      <c r="I485" s="24">
        <v>869</v>
      </c>
      <c r="J485" s="24">
        <v>505</v>
      </c>
      <c r="K485" s="24">
        <v>649</v>
      </c>
      <c r="L485" s="24">
        <v>504</v>
      </c>
      <c r="M485" s="24">
        <v>417</v>
      </c>
      <c r="N485" s="24">
        <v>725</v>
      </c>
      <c r="O485" s="24">
        <v>1274</v>
      </c>
      <c r="P485" s="24">
        <v>748</v>
      </c>
      <c r="Q485" s="24">
        <v>885</v>
      </c>
      <c r="R485" s="24">
        <v>626</v>
      </c>
      <c r="Z485" s="19"/>
      <c r="AG485" s="19" t="s">
        <v>191</v>
      </c>
      <c r="AH485" s="27">
        <v>52700</v>
      </c>
      <c r="AI485" s="27">
        <v>53900</v>
      </c>
      <c r="AJ485" s="27">
        <v>54700</v>
      </c>
      <c r="AL485" s="29">
        <f t="shared" si="278"/>
        <v>3.7760910815939279E-3</v>
      </c>
      <c r="AM485" s="29">
        <f t="shared" si="283"/>
        <v>5.3700189753320684E-3</v>
      </c>
      <c r="AN485" s="29">
        <f t="shared" si="284"/>
        <v>7.7798861480075903E-3</v>
      </c>
      <c r="AO485" s="29">
        <f t="shared" si="279"/>
        <v>8.3116883116883117E-3</v>
      </c>
      <c r="AP485" s="29">
        <f t="shared" si="280"/>
        <v>6.8089053803339515E-3</v>
      </c>
      <c r="AQ485" s="29">
        <f t="shared" si="281"/>
        <v>7.4211502782931356E-3</v>
      </c>
      <c r="AR485" s="29">
        <f t="shared" si="282"/>
        <v>7.8610603290676425E-3</v>
      </c>
      <c r="AS485" s="29">
        <f t="shared" si="285"/>
        <v>1.5886654478976234E-2</v>
      </c>
      <c r="AT485" s="29">
        <f t="shared" si="286"/>
        <v>9.2321755027422302E-3</v>
      </c>
      <c r="AU485" s="29">
        <f t="shared" si="287"/>
        <v>1.1864716636197441E-2</v>
      </c>
      <c r="AV485" s="29">
        <f t="shared" si="288"/>
        <v>9.2138939670932361E-3</v>
      </c>
      <c r="AW485" s="29">
        <f t="shared" si="289"/>
        <v>7.623400365630713E-3</v>
      </c>
      <c r="AX485" s="29">
        <f t="shared" si="290"/>
        <v>1.3254113345521023E-2</v>
      </c>
      <c r="AY485" s="29">
        <f t="shared" si="291"/>
        <v>2.3290676416819013E-2</v>
      </c>
      <c r="AZ485" s="29">
        <f t="shared" si="292"/>
        <v>1.3674588665447898E-2</v>
      </c>
      <c r="BA485" s="29">
        <f t="shared" si="293"/>
        <v>1.6179159049360146E-2</v>
      </c>
      <c r="BB485" s="29">
        <f t="shared" si="294"/>
        <v>1.1444241316270566E-2</v>
      </c>
    </row>
    <row r="486" spans="1:54" ht="15" x14ac:dyDescent="0.2">
      <c r="A486" s="19" t="s">
        <v>60</v>
      </c>
      <c r="B486" s="24">
        <v>479</v>
      </c>
      <c r="C486" s="24">
        <v>499</v>
      </c>
      <c r="D486" s="24">
        <v>486</v>
      </c>
      <c r="E486" s="24">
        <v>491</v>
      </c>
      <c r="F486" s="24">
        <v>575</v>
      </c>
      <c r="G486" s="24">
        <v>732</v>
      </c>
      <c r="H486" s="24">
        <v>650</v>
      </c>
      <c r="I486" s="24">
        <v>582</v>
      </c>
      <c r="J486" s="24">
        <v>780</v>
      </c>
      <c r="K486" s="24">
        <v>855</v>
      </c>
      <c r="L486" s="24">
        <v>883</v>
      </c>
      <c r="M486" s="24">
        <v>793</v>
      </c>
      <c r="N486" s="24">
        <v>577</v>
      </c>
      <c r="O486" s="24">
        <v>851</v>
      </c>
      <c r="P486" s="24">
        <v>1122</v>
      </c>
      <c r="Q486" s="24">
        <v>720</v>
      </c>
      <c r="R486" s="24">
        <v>984</v>
      </c>
      <c r="Z486" s="19"/>
      <c r="AG486" s="19" t="s">
        <v>60</v>
      </c>
      <c r="AH486" s="27">
        <v>63200</v>
      </c>
      <c r="AI486" s="27">
        <v>63500</v>
      </c>
      <c r="AJ486" s="27">
        <v>63100</v>
      </c>
      <c r="AL486" s="29">
        <f t="shared" si="278"/>
        <v>7.5791139240506331E-3</v>
      </c>
      <c r="AM486" s="29">
        <f t="shared" si="283"/>
        <v>7.8955696202531647E-3</v>
      </c>
      <c r="AN486" s="29">
        <f t="shared" si="284"/>
        <v>7.6898734177215187E-3</v>
      </c>
      <c r="AO486" s="29">
        <f t="shared" si="279"/>
        <v>7.7322834645669287E-3</v>
      </c>
      <c r="AP486" s="29">
        <f t="shared" si="280"/>
        <v>9.0551181102362203E-3</v>
      </c>
      <c r="AQ486" s="29">
        <f t="shared" si="281"/>
        <v>1.1527559055118109E-2</v>
      </c>
      <c r="AR486" s="29">
        <f t="shared" si="282"/>
        <v>1.0301109350237718E-2</v>
      </c>
      <c r="AS486" s="29">
        <f t="shared" si="285"/>
        <v>9.2234548335974643E-3</v>
      </c>
      <c r="AT486" s="29">
        <f t="shared" si="286"/>
        <v>1.2361331220285262E-2</v>
      </c>
      <c r="AU486" s="29">
        <f t="shared" si="287"/>
        <v>1.3549920760697306E-2</v>
      </c>
      <c r="AV486" s="29">
        <f t="shared" si="288"/>
        <v>1.3993660855784469E-2</v>
      </c>
      <c r="AW486" s="29">
        <f t="shared" si="289"/>
        <v>1.2567353407290016E-2</v>
      </c>
      <c r="AX486" s="29">
        <f t="shared" si="290"/>
        <v>9.1442155309033272E-3</v>
      </c>
      <c r="AY486" s="29">
        <f t="shared" si="291"/>
        <v>1.3486529318541997E-2</v>
      </c>
      <c r="AZ486" s="29">
        <f t="shared" si="292"/>
        <v>1.7781299524564184E-2</v>
      </c>
      <c r="BA486" s="29">
        <f t="shared" si="293"/>
        <v>1.1410459587955626E-2</v>
      </c>
      <c r="BB486" s="29">
        <f t="shared" si="294"/>
        <v>1.5594294770206022E-2</v>
      </c>
    </row>
    <row r="487" spans="1:54" ht="15" x14ac:dyDescent="0.2">
      <c r="A487" s="19" t="s">
        <v>62</v>
      </c>
      <c r="B487" s="24">
        <v>211</v>
      </c>
      <c r="C487" s="24">
        <v>277</v>
      </c>
      <c r="D487" s="24">
        <v>281</v>
      </c>
      <c r="E487" s="24">
        <v>198</v>
      </c>
      <c r="F487" s="24">
        <v>247</v>
      </c>
      <c r="G487" s="24">
        <v>456</v>
      </c>
      <c r="H487" s="24">
        <v>293</v>
      </c>
      <c r="I487" s="24">
        <v>339</v>
      </c>
      <c r="J487" s="24">
        <v>398</v>
      </c>
      <c r="K487" s="24">
        <v>405</v>
      </c>
      <c r="L487" s="24">
        <v>380</v>
      </c>
      <c r="M487" s="24">
        <v>392</v>
      </c>
      <c r="N487" s="24">
        <v>278</v>
      </c>
      <c r="O487" s="24">
        <v>332</v>
      </c>
      <c r="P487" s="24">
        <v>297</v>
      </c>
      <c r="Q487" s="24">
        <v>402</v>
      </c>
      <c r="R487" s="24">
        <v>393</v>
      </c>
      <c r="Z487" s="19"/>
      <c r="AG487" s="19" t="s">
        <v>62</v>
      </c>
      <c r="AH487" s="27">
        <v>37200</v>
      </c>
      <c r="AI487" s="27">
        <v>38300</v>
      </c>
      <c r="AJ487" s="27">
        <v>38300</v>
      </c>
      <c r="AL487" s="29">
        <f t="shared" si="278"/>
        <v>5.6720430107526885E-3</v>
      </c>
      <c r="AM487" s="29">
        <f t="shared" si="283"/>
        <v>7.446236559139785E-3</v>
      </c>
      <c r="AN487" s="29">
        <f t="shared" si="284"/>
        <v>7.5537634408602153E-3</v>
      </c>
      <c r="AO487" s="29">
        <f t="shared" si="279"/>
        <v>5.1697127937336811E-3</v>
      </c>
      <c r="AP487" s="29">
        <f t="shared" si="280"/>
        <v>6.4490861618798955E-3</v>
      </c>
      <c r="AQ487" s="29">
        <f t="shared" si="281"/>
        <v>1.1906005221932114E-2</v>
      </c>
      <c r="AR487" s="29">
        <f t="shared" si="282"/>
        <v>7.6501305483028716E-3</v>
      </c>
      <c r="AS487" s="29">
        <f t="shared" si="285"/>
        <v>8.8511749347258487E-3</v>
      </c>
      <c r="AT487" s="29">
        <f t="shared" si="286"/>
        <v>1.0391644908616188E-2</v>
      </c>
      <c r="AU487" s="29">
        <f t="shared" si="287"/>
        <v>1.0574412532637075E-2</v>
      </c>
      <c r="AV487" s="29">
        <f t="shared" si="288"/>
        <v>9.921671018276762E-3</v>
      </c>
      <c r="AW487" s="29">
        <f t="shared" si="289"/>
        <v>1.0234986945169713E-2</v>
      </c>
      <c r="AX487" s="29">
        <f t="shared" si="290"/>
        <v>7.2584856396866841E-3</v>
      </c>
      <c r="AY487" s="29">
        <f t="shared" si="291"/>
        <v>8.6684073107049613E-3</v>
      </c>
      <c r="AZ487" s="29">
        <f t="shared" si="292"/>
        <v>7.7545691906005226E-3</v>
      </c>
      <c r="BA487" s="29">
        <f t="shared" si="293"/>
        <v>1.0496083550913839E-2</v>
      </c>
      <c r="BB487" s="29">
        <f t="shared" si="294"/>
        <v>1.0261096605744126E-2</v>
      </c>
    </row>
    <row r="488" spans="1:54" ht="15" x14ac:dyDescent="0.2">
      <c r="A488" s="19" t="s">
        <v>75</v>
      </c>
      <c r="B488" s="24">
        <v>587</v>
      </c>
      <c r="C488" s="24">
        <v>908</v>
      </c>
      <c r="D488" s="24">
        <v>938</v>
      </c>
      <c r="E488" s="24">
        <v>903</v>
      </c>
      <c r="F488" s="24">
        <v>915</v>
      </c>
      <c r="G488" s="24">
        <v>869</v>
      </c>
      <c r="H488" s="24">
        <v>937</v>
      </c>
      <c r="I488" s="24">
        <v>957</v>
      </c>
      <c r="J488" s="24">
        <v>1114</v>
      </c>
      <c r="K488" s="24">
        <v>1300</v>
      </c>
      <c r="L488" s="24">
        <v>1373</v>
      </c>
      <c r="M488" s="24">
        <v>1145</v>
      </c>
      <c r="N488" s="24">
        <v>735</v>
      </c>
      <c r="O488" s="24">
        <v>769</v>
      </c>
      <c r="P488" s="24">
        <v>988</v>
      </c>
      <c r="Q488" s="24">
        <v>1042</v>
      </c>
      <c r="R488" s="24">
        <v>1074</v>
      </c>
      <c r="Z488" s="19"/>
      <c r="AG488" s="19" t="s">
        <v>75</v>
      </c>
      <c r="AH488" s="27">
        <v>70800</v>
      </c>
      <c r="AI488" s="27">
        <v>72900</v>
      </c>
      <c r="AJ488" s="27">
        <v>74800</v>
      </c>
      <c r="AL488" s="29">
        <f t="shared" si="278"/>
        <v>8.2909604519774017E-3</v>
      </c>
      <c r="AM488" s="29">
        <f t="shared" si="283"/>
        <v>1.2824858757062147E-2</v>
      </c>
      <c r="AN488" s="29">
        <f t="shared" si="284"/>
        <v>1.3248587570621469E-2</v>
      </c>
      <c r="AO488" s="29">
        <f t="shared" si="279"/>
        <v>1.2386831275720165E-2</v>
      </c>
      <c r="AP488" s="29">
        <f t="shared" si="280"/>
        <v>1.2551440329218106E-2</v>
      </c>
      <c r="AQ488" s="29">
        <f t="shared" si="281"/>
        <v>1.1920438957475995E-2</v>
      </c>
      <c r="AR488" s="29">
        <f t="shared" si="282"/>
        <v>1.2526737967914439E-2</v>
      </c>
      <c r="AS488" s="29">
        <f t="shared" si="285"/>
        <v>1.2794117647058824E-2</v>
      </c>
      <c r="AT488" s="29">
        <f t="shared" si="286"/>
        <v>1.4893048128342246E-2</v>
      </c>
      <c r="AU488" s="29">
        <f t="shared" si="287"/>
        <v>1.7379679144385027E-2</v>
      </c>
      <c r="AV488" s="29">
        <f t="shared" si="288"/>
        <v>1.8355614973262033E-2</v>
      </c>
      <c r="AW488" s="29">
        <f t="shared" si="289"/>
        <v>1.5307486631016044E-2</v>
      </c>
      <c r="AX488" s="29">
        <f t="shared" si="290"/>
        <v>9.8262032085561501E-3</v>
      </c>
      <c r="AY488" s="29">
        <f t="shared" si="291"/>
        <v>1.0280748663101604E-2</v>
      </c>
      <c r="AZ488" s="29">
        <f t="shared" si="292"/>
        <v>1.320855614973262E-2</v>
      </c>
      <c r="BA488" s="29">
        <f t="shared" si="293"/>
        <v>1.3930481283422461E-2</v>
      </c>
      <c r="BB488" s="29">
        <f t="shared" si="294"/>
        <v>1.4358288770053476E-2</v>
      </c>
    </row>
    <row r="489" spans="1:54" ht="15" x14ac:dyDescent="0.2">
      <c r="A489" s="19" t="s">
        <v>105</v>
      </c>
      <c r="B489" s="24">
        <v>245</v>
      </c>
      <c r="C489" s="24">
        <v>327</v>
      </c>
      <c r="D489" s="24">
        <v>563</v>
      </c>
      <c r="E489" s="24">
        <v>445</v>
      </c>
      <c r="F489" s="24">
        <v>185</v>
      </c>
      <c r="G489" s="24">
        <v>408</v>
      </c>
      <c r="H489" s="24">
        <v>227</v>
      </c>
      <c r="I489" s="24">
        <v>355</v>
      </c>
      <c r="J489" s="24">
        <v>372</v>
      </c>
      <c r="K489" s="24">
        <v>389</v>
      </c>
      <c r="L489" s="24">
        <v>354</v>
      </c>
      <c r="M489" s="24">
        <v>416</v>
      </c>
      <c r="N489" s="24">
        <v>211</v>
      </c>
      <c r="O489" s="24">
        <v>366</v>
      </c>
      <c r="P489" s="24">
        <v>354</v>
      </c>
      <c r="Q489" s="24">
        <v>359</v>
      </c>
      <c r="R489" s="24">
        <v>424</v>
      </c>
      <c r="Z489" s="19"/>
      <c r="AG489" s="19" t="s">
        <v>105</v>
      </c>
      <c r="AH489" s="27">
        <v>38300</v>
      </c>
      <c r="AI489" s="27">
        <v>38100</v>
      </c>
      <c r="AJ489" s="27">
        <v>37400</v>
      </c>
      <c r="AL489" s="29">
        <f t="shared" si="278"/>
        <v>6.3968668407310709E-3</v>
      </c>
      <c r="AM489" s="29">
        <f t="shared" si="283"/>
        <v>8.5378590078328976E-3</v>
      </c>
      <c r="AN489" s="29">
        <f t="shared" si="284"/>
        <v>1.4699738903394256E-2</v>
      </c>
      <c r="AO489" s="29">
        <f t="shared" si="279"/>
        <v>1.1679790026246719E-2</v>
      </c>
      <c r="AP489" s="29">
        <f t="shared" si="280"/>
        <v>4.8556430446194225E-3</v>
      </c>
      <c r="AQ489" s="29">
        <f t="shared" si="281"/>
        <v>1.0708661417322834E-2</v>
      </c>
      <c r="AR489" s="29">
        <f t="shared" si="282"/>
        <v>6.0695187165775398E-3</v>
      </c>
      <c r="AS489" s="29">
        <f t="shared" si="285"/>
        <v>9.4919786096256693E-3</v>
      </c>
      <c r="AT489" s="29">
        <f t="shared" si="286"/>
        <v>9.9465240641711233E-3</v>
      </c>
      <c r="AU489" s="29">
        <f t="shared" si="287"/>
        <v>1.0401069518716577E-2</v>
      </c>
      <c r="AV489" s="29">
        <f t="shared" si="288"/>
        <v>9.4652406417112308E-3</v>
      </c>
      <c r="AW489" s="29">
        <f t="shared" si="289"/>
        <v>1.1122994652406418E-2</v>
      </c>
      <c r="AX489" s="29">
        <f t="shared" si="290"/>
        <v>5.6417112299465243E-3</v>
      </c>
      <c r="AY489" s="29">
        <f t="shared" si="291"/>
        <v>9.7860962566844924E-3</v>
      </c>
      <c r="AZ489" s="29">
        <f t="shared" si="292"/>
        <v>9.4652406417112308E-3</v>
      </c>
      <c r="BA489" s="29">
        <f t="shared" si="293"/>
        <v>9.5989304812834231E-3</v>
      </c>
      <c r="BB489" s="29">
        <f t="shared" si="294"/>
        <v>1.1336898395721925E-2</v>
      </c>
    </row>
    <row r="490" spans="1:54" ht="15" x14ac:dyDescent="0.2">
      <c r="A490" s="19" t="s">
        <v>126</v>
      </c>
      <c r="B490" s="24">
        <v>465</v>
      </c>
      <c r="C490" s="24">
        <v>618</v>
      </c>
      <c r="D490" s="24">
        <v>612</v>
      </c>
      <c r="E490" s="24">
        <v>573</v>
      </c>
      <c r="F490" s="24">
        <v>394</v>
      </c>
      <c r="G490" s="24">
        <v>588</v>
      </c>
      <c r="H490" s="24">
        <v>707</v>
      </c>
      <c r="I490" s="24">
        <v>828</v>
      </c>
      <c r="J490" s="24">
        <v>720</v>
      </c>
      <c r="K490" s="24">
        <v>683</v>
      </c>
      <c r="L490" s="24">
        <v>592</v>
      </c>
      <c r="M490" s="24">
        <v>521</v>
      </c>
      <c r="N490" s="24">
        <v>499</v>
      </c>
      <c r="O490" s="24">
        <v>444</v>
      </c>
      <c r="P490" s="24">
        <v>795</v>
      </c>
      <c r="Q490" s="24">
        <v>730</v>
      </c>
      <c r="R490" s="24">
        <v>775</v>
      </c>
      <c r="Z490" s="19"/>
      <c r="AG490" s="19" t="s">
        <v>126</v>
      </c>
      <c r="AH490" s="27">
        <v>70300</v>
      </c>
      <c r="AI490" s="27">
        <v>72000</v>
      </c>
      <c r="AJ490" s="27">
        <v>71600</v>
      </c>
      <c r="AL490" s="29">
        <f t="shared" si="278"/>
        <v>6.6145092460881934E-3</v>
      </c>
      <c r="AM490" s="29">
        <f t="shared" si="283"/>
        <v>8.7908961593172116E-3</v>
      </c>
      <c r="AN490" s="29">
        <f t="shared" si="284"/>
        <v>8.7055476529160746E-3</v>
      </c>
      <c r="AO490" s="29">
        <f t="shared" si="279"/>
        <v>7.9583333333333329E-3</v>
      </c>
      <c r="AP490" s="29">
        <f t="shared" si="280"/>
        <v>5.4722222222222221E-3</v>
      </c>
      <c r="AQ490" s="29">
        <f t="shared" si="281"/>
        <v>8.1666666666666658E-3</v>
      </c>
      <c r="AR490" s="29">
        <f t="shared" si="282"/>
        <v>9.8743016759776543E-3</v>
      </c>
      <c r="AS490" s="29">
        <f t="shared" si="285"/>
        <v>1.1564245810055865E-2</v>
      </c>
      <c r="AT490" s="29">
        <f t="shared" si="286"/>
        <v>1.0055865921787709E-2</v>
      </c>
      <c r="AU490" s="29">
        <f t="shared" si="287"/>
        <v>9.5391061452513963E-3</v>
      </c>
      <c r="AV490" s="29">
        <f t="shared" si="288"/>
        <v>8.2681564245810062E-3</v>
      </c>
      <c r="AW490" s="29">
        <f t="shared" si="289"/>
        <v>7.2765363128491616E-3</v>
      </c>
      <c r="AX490" s="29">
        <f t="shared" si="290"/>
        <v>6.9692737430167599E-3</v>
      </c>
      <c r="AY490" s="29">
        <f t="shared" si="291"/>
        <v>6.2011173184357542E-3</v>
      </c>
      <c r="AZ490" s="29">
        <f t="shared" si="292"/>
        <v>1.1103351955307263E-2</v>
      </c>
      <c r="BA490" s="29">
        <f t="shared" si="293"/>
        <v>1.0195530726256983E-2</v>
      </c>
      <c r="BB490" s="29">
        <f t="shared" si="294"/>
        <v>1.0824022346368716E-2</v>
      </c>
    </row>
    <row r="491" spans="1:54" ht="15" x14ac:dyDescent="0.2">
      <c r="A491" s="19" t="s">
        <v>133</v>
      </c>
      <c r="B491" s="24">
        <v>519</v>
      </c>
      <c r="C491" s="24">
        <v>935</v>
      </c>
      <c r="D491" s="24">
        <v>712</v>
      </c>
      <c r="E491" s="24">
        <v>599</v>
      </c>
      <c r="F491" s="24">
        <v>415</v>
      </c>
      <c r="G491" s="24">
        <v>599</v>
      </c>
      <c r="H491" s="24">
        <v>557</v>
      </c>
      <c r="I491" s="24">
        <v>386</v>
      </c>
      <c r="J491" s="24">
        <v>487</v>
      </c>
      <c r="K491" s="24">
        <v>517</v>
      </c>
      <c r="L491" s="24">
        <v>289</v>
      </c>
      <c r="M491" s="24">
        <v>952</v>
      </c>
      <c r="N491" s="24">
        <v>461</v>
      </c>
      <c r="O491" s="24">
        <v>534</v>
      </c>
      <c r="P491" s="24">
        <v>941</v>
      </c>
      <c r="Q491" s="24">
        <v>505</v>
      </c>
      <c r="R491" s="24">
        <v>906</v>
      </c>
      <c r="Z491" s="19"/>
      <c r="AG491" s="19" t="s">
        <v>133</v>
      </c>
      <c r="AH491" s="27">
        <v>46500</v>
      </c>
      <c r="AI491" s="27">
        <v>44900</v>
      </c>
      <c r="AJ491" s="27">
        <v>45200</v>
      </c>
      <c r="AL491" s="29">
        <f t="shared" si="278"/>
        <v>1.1161290322580645E-2</v>
      </c>
      <c r="AM491" s="29">
        <f t="shared" si="283"/>
        <v>2.010752688172043E-2</v>
      </c>
      <c r="AN491" s="29">
        <f t="shared" si="284"/>
        <v>1.5311827956989247E-2</v>
      </c>
      <c r="AO491" s="29">
        <f t="shared" si="279"/>
        <v>1.334075723830735E-2</v>
      </c>
      <c r="AP491" s="29">
        <f t="shared" si="280"/>
        <v>9.2427616926503333E-3</v>
      </c>
      <c r="AQ491" s="29">
        <f t="shared" si="281"/>
        <v>1.334075723830735E-2</v>
      </c>
      <c r="AR491" s="29">
        <f t="shared" si="282"/>
        <v>1.2323008849557521E-2</v>
      </c>
      <c r="AS491" s="29">
        <f t="shared" si="285"/>
        <v>8.5398230088495567E-3</v>
      </c>
      <c r="AT491" s="29">
        <f t="shared" si="286"/>
        <v>1.077433628318584E-2</v>
      </c>
      <c r="AU491" s="29">
        <f t="shared" si="287"/>
        <v>1.1438053097345132E-2</v>
      </c>
      <c r="AV491" s="29">
        <f t="shared" si="288"/>
        <v>6.393805309734513E-3</v>
      </c>
      <c r="AW491" s="29">
        <f t="shared" si="289"/>
        <v>2.1061946902654866E-2</v>
      </c>
      <c r="AX491" s="29">
        <f t="shared" si="290"/>
        <v>1.0199115044247788E-2</v>
      </c>
      <c r="AY491" s="29">
        <f t="shared" si="291"/>
        <v>1.1814159292035399E-2</v>
      </c>
      <c r="AZ491" s="29">
        <f t="shared" si="292"/>
        <v>2.081858407079646E-2</v>
      </c>
      <c r="BA491" s="29">
        <f t="shared" si="293"/>
        <v>1.1172566371681417E-2</v>
      </c>
      <c r="BB491" s="29">
        <f t="shared" si="294"/>
        <v>2.004424778761062E-2</v>
      </c>
    </row>
    <row r="492" spans="1:54" ht="15" x14ac:dyDescent="0.2">
      <c r="A492" s="19" t="s">
        <v>155</v>
      </c>
      <c r="B492" s="24">
        <v>299</v>
      </c>
      <c r="C492" s="24">
        <v>352</v>
      </c>
      <c r="D492" s="24">
        <v>420</v>
      </c>
      <c r="E492" s="24">
        <v>370</v>
      </c>
      <c r="F492" s="24">
        <v>300</v>
      </c>
      <c r="G492" s="24">
        <v>367</v>
      </c>
      <c r="H492" s="24">
        <v>486</v>
      </c>
      <c r="I492" s="24">
        <v>375</v>
      </c>
      <c r="J492" s="24">
        <v>450</v>
      </c>
      <c r="K492" s="24">
        <v>653</v>
      </c>
      <c r="L492" s="24">
        <v>584</v>
      </c>
      <c r="M492" s="24">
        <v>555</v>
      </c>
      <c r="N492" s="24">
        <v>458</v>
      </c>
      <c r="O492" s="24">
        <v>697</v>
      </c>
      <c r="P492" s="24">
        <v>729</v>
      </c>
      <c r="Q492" s="24">
        <v>574</v>
      </c>
      <c r="R492" s="24">
        <v>632</v>
      </c>
      <c r="Z492" s="19"/>
      <c r="AG492" s="19" t="s">
        <v>155</v>
      </c>
      <c r="AH492" s="27">
        <v>46800</v>
      </c>
      <c r="AI492" s="27">
        <v>49400</v>
      </c>
      <c r="AJ492" s="27">
        <v>51500</v>
      </c>
      <c r="AL492" s="29">
        <f t="shared" si="278"/>
        <v>6.3888888888888893E-3</v>
      </c>
      <c r="AM492" s="29">
        <f t="shared" si="283"/>
        <v>7.5213675213675214E-3</v>
      </c>
      <c r="AN492" s="29">
        <f t="shared" si="284"/>
        <v>8.9743589743589737E-3</v>
      </c>
      <c r="AO492" s="29">
        <f t="shared" si="279"/>
        <v>7.4898785425101212E-3</v>
      </c>
      <c r="AP492" s="29">
        <f t="shared" si="280"/>
        <v>6.0728744939271256E-3</v>
      </c>
      <c r="AQ492" s="29">
        <f t="shared" si="281"/>
        <v>7.42914979757085E-3</v>
      </c>
      <c r="AR492" s="29">
        <f t="shared" si="282"/>
        <v>9.4368932038834952E-3</v>
      </c>
      <c r="AS492" s="29">
        <f t="shared" si="285"/>
        <v>7.2815533980582527E-3</v>
      </c>
      <c r="AT492" s="29">
        <f t="shared" si="286"/>
        <v>8.7378640776699032E-3</v>
      </c>
      <c r="AU492" s="29">
        <f t="shared" si="287"/>
        <v>1.2679611650485437E-2</v>
      </c>
      <c r="AV492" s="29">
        <f t="shared" si="288"/>
        <v>1.1339805825242718E-2</v>
      </c>
      <c r="AW492" s="29">
        <f t="shared" si="289"/>
        <v>1.0776699029126214E-2</v>
      </c>
      <c r="AX492" s="29">
        <f t="shared" si="290"/>
        <v>8.8932038834951457E-3</v>
      </c>
      <c r="AY492" s="29">
        <f t="shared" si="291"/>
        <v>1.3533980582524271E-2</v>
      </c>
      <c r="AZ492" s="29">
        <f t="shared" si="292"/>
        <v>1.4155339805825243E-2</v>
      </c>
      <c r="BA492" s="29">
        <f t="shared" si="293"/>
        <v>1.1145631067961166E-2</v>
      </c>
      <c r="BB492" s="29">
        <f t="shared" si="294"/>
        <v>1.2271844660194174E-2</v>
      </c>
    </row>
    <row r="493" spans="1:54" ht="15" x14ac:dyDescent="0.2">
      <c r="A493" s="19" t="s">
        <v>164</v>
      </c>
      <c r="B493" s="24">
        <v>279</v>
      </c>
      <c r="C493" s="24">
        <v>543</v>
      </c>
      <c r="D493" s="24">
        <v>426</v>
      </c>
      <c r="E493" s="24">
        <v>367</v>
      </c>
      <c r="F493" s="24">
        <v>299</v>
      </c>
      <c r="G493" s="24">
        <v>367</v>
      </c>
      <c r="H493" s="24">
        <v>492</v>
      </c>
      <c r="I493" s="24">
        <v>369</v>
      </c>
      <c r="J493" s="24">
        <v>440</v>
      </c>
      <c r="K493" s="24">
        <v>413</v>
      </c>
      <c r="L493" s="24">
        <v>634</v>
      </c>
      <c r="M493" s="24">
        <v>457</v>
      </c>
      <c r="N493" s="24">
        <v>350</v>
      </c>
      <c r="O493" s="24">
        <v>1272</v>
      </c>
      <c r="P493" s="24">
        <v>422</v>
      </c>
      <c r="Q493" s="24">
        <v>540</v>
      </c>
      <c r="R493" s="24">
        <v>560</v>
      </c>
      <c r="Z493" s="19"/>
      <c r="AG493" s="19" t="s">
        <v>164</v>
      </c>
      <c r="AH493" s="27">
        <v>41100</v>
      </c>
      <c r="AI493" s="27">
        <v>41100</v>
      </c>
      <c r="AJ493" s="27">
        <v>42700</v>
      </c>
      <c r="AL493" s="29">
        <f t="shared" si="278"/>
        <v>6.7883211678832116E-3</v>
      </c>
      <c r="AM493" s="29">
        <f t="shared" si="283"/>
        <v>1.3211678832116788E-2</v>
      </c>
      <c r="AN493" s="29">
        <f t="shared" si="284"/>
        <v>1.0364963503649635E-2</v>
      </c>
      <c r="AO493" s="29">
        <f t="shared" si="279"/>
        <v>8.9294403892944043E-3</v>
      </c>
      <c r="AP493" s="29">
        <f t="shared" si="280"/>
        <v>7.2749391727493914E-3</v>
      </c>
      <c r="AQ493" s="29">
        <f t="shared" si="281"/>
        <v>8.9294403892944043E-3</v>
      </c>
      <c r="AR493" s="29">
        <f t="shared" si="282"/>
        <v>1.152224824355972E-2</v>
      </c>
      <c r="AS493" s="29">
        <f t="shared" si="285"/>
        <v>8.6416861826697899E-3</v>
      </c>
      <c r="AT493" s="29">
        <f t="shared" si="286"/>
        <v>1.0304449648711944E-2</v>
      </c>
      <c r="AU493" s="29">
        <f t="shared" si="287"/>
        <v>9.6721311475409834E-3</v>
      </c>
      <c r="AV493" s="29">
        <f t="shared" si="288"/>
        <v>1.4847775175644028E-2</v>
      </c>
      <c r="AW493" s="29">
        <f t="shared" si="289"/>
        <v>1.0702576112412179E-2</v>
      </c>
      <c r="AX493" s="29">
        <f t="shared" si="290"/>
        <v>8.1967213114754103E-3</v>
      </c>
      <c r="AY493" s="29">
        <f t="shared" si="291"/>
        <v>2.9789227166276348E-2</v>
      </c>
      <c r="AZ493" s="29">
        <f t="shared" si="292"/>
        <v>9.8829039812646374E-3</v>
      </c>
      <c r="BA493" s="29">
        <f t="shared" si="293"/>
        <v>1.2646370023419205E-2</v>
      </c>
      <c r="BB493" s="29">
        <f t="shared" si="294"/>
        <v>1.3114754098360656E-2</v>
      </c>
    </row>
    <row r="494" spans="1:54" ht="15" x14ac:dyDescent="0.2">
      <c r="A494" s="19" t="s">
        <v>167</v>
      </c>
      <c r="B494" s="24">
        <v>192</v>
      </c>
      <c r="C494" s="24">
        <v>518</v>
      </c>
      <c r="D494" s="24">
        <v>229</v>
      </c>
      <c r="E494" s="24">
        <v>262</v>
      </c>
      <c r="F494" s="24">
        <v>174</v>
      </c>
      <c r="G494" s="24">
        <v>238</v>
      </c>
      <c r="H494" s="24">
        <v>290</v>
      </c>
      <c r="I494" s="24">
        <v>213</v>
      </c>
      <c r="J494" s="24">
        <v>789</v>
      </c>
      <c r="K494" s="24">
        <v>402</v>
      </c>
      <c r="L494" s="24">
        <v>685</v>
      </c>
      <c r="M494" s="24">
        <v>273</v>
      </c>
      <c r="N494" s="24">
        <v>238</v>
      </c>
      <c r="O494" s="24">
        <v>330</v>
      </c>
      <c r="P494" s="24">
        <v>229</v>
      </c>
      <c r="Q494" s="24">
        <v>287</v>
      </c>
      <c r="R494" s="24">
        <v>404</v>
      </c>
      <c r="Z494" s="19"/>
      <c r="AG494" s="19" t="s">
        <v>167</v>
      </c>
      <c r="AH494" s="27">
        <v>41700</v>
      </c>
      <c r="AI494" s="27">
        <v>41100</v>
      </c>
      <c r="AJ494" s="27">
        <v>40400</v>
      </c>
      <c r="AL494" s="29">
        <f t="shared" si="278"/>
        <v>4.6043165467625899E-3</v>
      </c>
      <c r="AM494" s="29">
        <f t="shared" si="283"/>
        <v>1.2422062350119905E-2</v>
      </c>
      <c r="AN494" s="29">
        <f t="shared" si="284"/>
        <v>5.4916067146282971E-3</v>
      </c>
      <c r="AO494" s="29">
        <f t="shared" si="279"/>
        <v>6.374695863746959E-3</v>
      </c>
      <c r="AP494" s="29">
        <f t="shared" si="280"/>
        <v>4.2335766423357664E-3</v>
      </c>
      <c r="AQ494" s="29">
        <f t="shared" si="281"/>
        <v>5.7907542579075429E-3</v>
      </c>
      <c r="AR494" s="29">
        <f t="shared" si="282"/>
        <v>7.1782178217821785E-3</v>
      </c>
      <c r="AS494" s="29">
        <f t="shared" si="285"/>
        <v>5.2722772277227726E-3</v>
      </c>
      <c r="AT494" s="29">
        <f t="shared" si="286"/>
        <v>1.952970297029703E-2</v>
      </c>
      <c r="AU494" s="29">
        <f t="shared" si="287"/>
        <v>9.9504950495049507E-3</v>
      </c>
      <c r="AV494" s="29">
        <f t="shared" si="288"/>
        <v>1.6955445544554457E-2</v>
      </c>
      <c r="AW494" s="29">
        <f t="shared" si="289"/>
        <v>6.7574257425742574E-3</v>
      </c>
      <c r="AX494" s="29">
        <f t="shared" si="290"/>
        <v>5.8910891089108911E-3</v>
      </c>
      <c r="AY494" s="29">
        <f t="shared" si="291"/>
        <v>8.1683168316831686E-3</v>
      </c>
      <c r="AZ494" s="29">
        <f t="shared" si="292"/>
        <v>5.6683168316831681E-3</v>
      </c>
      <c r="BA494" s="29">
        <f t="shared" si="293"/>
        <v>7.1039603960396042E-3</v>
      </c>
      <c r="BB494" s="29">
        <f t="shared" si="294"/>
        <v>0.01</v>
      </c>
    </row>
    <row r="495" spans="1:54" ht="15" x14ac:dyDescent="0.2">
      <c r="A495" s="19" t="s">
        <v>183</v>
      </c>
      <c r="B495" s="24">
        <v>236</v>
      </c>
      <c r="C495" s="24">
        <v>368</v>
      </c>
      <c r="D495" s="24">
        <v>455</v>
      </c>
      <c r="E495" s="24">
        <v>533</v>
      </c>
      <c r="F495" s="24">
        <v>329</v>
      </c>
      <c r="G495" s="24">
        <v>408</v>
      </c>
      <c r="H495" s="24">
        <v>462</v>
      </c>
      <c r="I495" s="24">
        <v>619</v>
      </c>
      <c r="J495" s="24">
        <v>465</v>
      </c>
      <c r="K495" s="24">
        <v>548</v>
      </c>
      <c r="L495" s="24">
        <v>441</v>
      </c>
      <c r="M495" s="24">
        <v>379</v>
      </c>
      <c r="N495" s="24">
        <v>324</v>
      </c>
      <c r="O495" s="24">
        <v>429</v>
      </c>
      <c r="P495" s="24">
        <v>572</v>
      </c>
      <c r="Q495" s="24">
        <v>541</v>
      </c>
      <c r="R495" s="24">
        <v>515</v>
      </c>
      <c r="Z495" s="19"/>
      <c r="AG495" s="19" t="s">
        <v>183</v>
      </c>
      <c r="AH495" s="27">
        <v>59300</v>
      </c>
      <c r="AI495" s="27">
        <v>61000</v>
      </c>
      <c r="AJ495" s="27">
        <v>60400</v>
      </c>
      <c r="AL495" s="29">
        <f t="shared" si="278"/>
        <v>3.9797639123102871E-3</v>
      </c>
      <c r="AM495" s="29">
        <f t="shared" si="283"/>
        <v>6.2057335581787521E-3</v>
      </c>
      <c r="AN495" s="29">
        <f t="shared" si="284"/>
        <v>7.6728499156829676E-3</v>
      </c>
      <c r="AO495" s="29">
        <f t="shared" si="279"/>
        <v>8.7377049180327876E-3</v>
      </c>
      <c r="AP495" s="29">
        <f t="shared" si="280"/>
        <v>5.3934426229508194E-3</v>
      </c>
      <c r="AQ495" s="29">
        <f t="shared" si="281"/>
        <v>6.6885245901639346E-3</v>
      </c>
      <c r="AR495" s="29">
        <f t="shared" si="282"/>
        <v>7.6490066225165564E-3</v>
      </c>
      <c r="AS495" s="29">
        <f t="shared" si="285"/>
        <v>1.0248344370860927E-2</v>
      </c>
      <c r="AT495" s="29">
        <f t="shared" si="286"/>
        <v>7.6986754966887417E-3</v>
      </c>
      <c r="AU495" s="29">
        <f t="shared" si="287"/>
        <v>9.0728476821192051E-3</v>
      </c>
      <c r="AV495" s="29">
        <f t="shared" si="288"/>
        <v>7.3013245033112587E-3</v>
      </c>
      <c r="AW495" s="29">
        <f t="shared" si="289"/>
        <v>6.274834437086093E-3</v>
      </c>
      <c r="AX495" s="29">
        <f t="shared" si="290"/>
        <v>5.3642384105960263E-3</v>
      </c>
      <c r="AY495" s="29">
        <f t="shared" si="291"/>
        <v>7.1026490066225167E-3</v>
      </c>
      <c r="AZ495" s="29">
        <f t="shared" si="292"/>
        <v>9.470198675496689E-3</v>
      </c>
      <c r="BA495" s="29">
        <f t="shared" si="293"/>
        <v>8.9569536423841061E-3</v>
      </c>
      <c r="BB495" s="29">
        <f t="shared" si="294"/>
        <v>8.5264900662251654E-3</v>
      </c>
    </row>
    <row r="496" spans="1:54" ht="15" x14ac:dyDescent="0.2">
      <c r="A496" s="19" t="s">
        <v>195</v>
      </c>
      <c r="B496" s="24">
        <v>395</v>
      </c>
      <c r="C496" s="24">
        <v>492</v>
      </c>
      <c r="D496" s="24">
        <v>521</v>
      </c>
      <c r="E496" s="24">
        <v>429</v>
      </c>
      <c r="F496" s="24">
        <v>317</v>
      </c>
      <c r="G496" s="24">
        <v>456</v>
      </c>
      <c r="H496" s="24">
        <v>559</v>
      </c>
      <c r="I496" s="24">
        <v>451</v>
      </c>
      <c r="J496" s="24">
        <v>681</v>
      </c>
      <c r="K496" s="24">
        <v>811</v>
      </c>
      <c r="L496" s="24">
        <v>677</v>
      </c>
      <c r="M496" s="24">
        <v>577</v>
      </c>
      <c r="N496" s="24">
        <v>443</v>
      </c>
      <c r="O496" s="24">
        <v>938</v>
      </c>
      <c r="P496" s="24">
        <v>442</v>
      </c>
      <c r="Q496" s="24">
        <v>595</v>
      </c>
      <c r="R496" s="24">
        <v>533</v>
      </c>
      <c r="Z496" s="19"/>
      <c r="AG496" s="19" t="s">
        <v>195</v>
      </c>
      <c r="AH496" s="27">
        <v>47700</v>
      </c>
      <c r="AI496" s="27">
        <v>49300</v>
      </c>
      <c r="AJ496" s="27">
        <v>48500</v>
      </c>
      <c r="AL496" s="29">
        <f t="shared" si="278"/>
        <v>8.2809224318658274E-3</v>
      </c>
      <c r="AM496" s="29">
        <f t="shared" si="283"/>
        <v>1.0314465408805032E-2</v>
      </c>
      <c r="AN496" s="29">
        <f t="shared" si="284"/>
        <v>1.0922431865828093E-2</v>
      </c>
      <c r="AO496" s="29">
        <f t="shared" si="279"/>
        <v>8.7018255578093298E-3</v>
      </c>
      <c r="AP496" s="29">
        <f t="shared" si="280"/>
        <v>6.4300202839756597E-3</v>
      </c>
      <c r="AQ496" s="29">
        <f t="shared" si="281"/>
        <v>9.2494929006085198E-3</v>
      </c>
      <c r="AR496" s="29">
        <f t="shared" si="282"/>
        <v>1.1525773195876289E-2</v>
      </c>
      <c r="AS496" s="29">
        <f t="shared" si="285"/>
        <v>9.2989690721649483E-3</v>
      </c>
      <c r="AT496" s="29">
        <f t="shared" si="286"/>
        <v>1.4041237113402062E-2</v>
      </c>
      <c r="AU496" s="29">
        <f t="shared" si="287"/>
        <v>1.6721649484536083E-2</v>
      </c>
      <c r="AV496" s="29">
        <f t="shared" si="288"/>
        <v>1.3958762886597939E-2</v>
      </c>
      <c r="AW496" s="29">
        <f t="shared" si="289"/>
        <v>1.1896907216494845E-2</v>
      </c>
      <c r="AX496" s="29">
        <f t="shared" si="290"/>
        <v>9.1340206185567003E-3</v>
      </c>
      <c r="AY496" s="29">
        <f t="shared" si="291"/>
        <v>1.9340206185567012E-2</v>
      </c>
      <c r="AZ496" s="29">
        <f t="shared" si="292"/>
        <v>9.1134020618556695E-3</v>
      </c>
      <c r="BA496" s="29">
        <f t="shared" si="293"/>
        <v>1.2268041237113402E-2</v>
      </c>
      <c r="BB496" s="29">
        <f t="shared" si="294"/>
        <v>1.0989690721649485E-2</v>
      </c>
    </row>
    <row r="497" spans="1:54" ht="15" x14ac:dyDescent="0.2">
      <c r="A497" s="19" t="s">
        <v>1</v>
      </c>
      <c r="B497" s="24">
        <v>126</v>
      </c>
      <c r="C497" s="24">
        <v>177</v>
      </c>
      <c r="D497" s="24">
        <v>234</v>
      </c>
      <c r="E497" s="24">
        <v>159</v>
      </c>
      <c r="F497" s="24">
        <v>230</v>
      </c>
      <c r="G497" s="24">
        <v>200</v>
      </c>
      <c r="H497" s="24">
        <v>229</v>
      </c>
      <c r="I497" s="24">
        <v>283</v>
      </c>
      <c r="J497" s="24">
        <v>225</v>
      </c>
      <c r="K497" s="24">
        <v>214</v>
      </c>
      <c r="L497" s="24">
        <v>168</v>
      </c>
      <c r="M497" s="24">
        <v>161</v>
      </c>
      <c r="N497" s="24">
        <v>123</v>
      </c>
      <c r="O497" s="24">
        <v>127</v>
      </c>
      <c r="P497" s="24">
        <v>146</v>
      </c>
      <c r="Q497" s="24">
        <v>149</v>
      </c>
      <c r="R497" s="24">
        <v>282</v>
      </c>
      <c r="Z497" s="19"/>
      <c r="AG497" s="19" t="s">
        <v>1</v>
      </c>
      <c r="AH497" s="27">
        <v>29900</v>
      </c>
      <c r="AI497" s="27">
        <v>28100</v>
      </c>
      <c r="AJ497" s="27">
        <v>29000</v>
      </c>
      <c r="AL497" s="29">
        <f t="shared" si="278"/>
        <v>4.2140468227424748E-3</v>
      </c>
      <c r="AM497" s="29">
        <f t="shared" si="283"/>
        <v>5.9197324414715716E-3</v>
      </c>
      <c r="AN497" s="29">
        <f t="shared" si="284"/>
        <v>7.8260869565217397E-3</v>
      </c>
      <c r="AO497" s="29">
        <f t="shared" si="279"/>
        <v>5.6583629893238434E-3</v>
      </c>
      <c r="AP497" s="29">
        <f t="shared" si="280"/>
        <v>8.1850533807829185E-3</v>
      </c>
      <c r="AQ497" s="29">
        <f t="shared" si="281"/>
        <v>7.1174377224199285E-3</v>
      </c>
      <c r="AR497" s="29">
        <f t="shared" si="282"/>
        <v>7.8965517241379318E-3</v>
      </c>
      <c r="AS497" s="29">
        <f t="shared" si="285"/>
        <v>9.7586206896551723E-3</v>
      </c>
      <c r="AT497" s="29">
        <f t="shared" si="286"/>
        <v>7.7586206896551723E-3</v>
      </c>
      <c r="AU497" s="29">
        <f t="shared" si="287"/>
        <v>7.3793103448275858E-3</v>
      </c>
      <c r="AV497" s="29">
        <f t="shared" si="288"/>
        <v>5.7931034482758617E-3</v>
      </c>
      <c r="AW497" s="29">
        <f t="shared" si="289"/>
        <v>5.5517241379310347E-3</v>
      </c>
      <c r="AX497" s="29">
        <f t="shared" si="290"/>
        <v>4.2413793103448279E-3</v>
      </c>
      <c r="AY497" s="29">
        <f t="shared" si="291"/>
        <v>4.3793103448275866E-3</v>
      </c>
      <c r="AZ497" s="29">
        <f t="shared" si="292"/>
        <v>5.0344827586206896E-3</v>
      </c>
      <c r="BA497" s="29">
        <f t="shared" si="293"/>
        <v>5.1379310344827588E-3</v>
      </c>
      <c r="BB497" s="29">
        <f t="shared" si="294"/>
        <v>9.7241379310344829E-3</v>
      </c>
    </row>
    <row r="498" spans="1:54" ht="15" x14ac:dyDescent="0.2">
      <c r="A498" s="19" t="s">
        <v>4</v>
      </c>
      <c r="B498" s="24">
        <v>331</v>
      </c>
      <c r="C498" s="24">
        <v>800</v>
      </c>
      <c r="D498" s="24">
        <v>486</v>
      </c>
      <c r="E498" s="24">
        <v>600</v>
      </c>
      <c r="F498" s="24">
        <v>560</v>
      </c>
      <c r="G498" s="24">
        <v>723</v>
      </c>
      <c r="H498" s="24">
        <v>779</v>
      </c>
      <c r="I498" s="24">
        <v>670</v>
      </c>
      <c r="J498" s="24">
        <v>626</v>
      </c>
      <c r="K498" s="24">
        <v>557</v>
      </c>
      <c r="L498" s="24">
        <v>711</v>
      </c>
      <c r="M498" s="24">
        <v>476</v>
      </c>
      <c r="N498" s="24">
        <v>419</v>
      </c>
      <c r="O498" s="24">
        <v>597</v>
      </c>
      <c r="P498" s="24">
        <v>529</v>
      </c>
      <c r="Q498" s="24">
        <v>762</v>
      </c>
      <c r="R498" s="24">
        <v>1181</v>
      </c>
      <c r="Z498" s="19"/>
      <c r="AG498" s="19" t="s">
        <v>4</v>
      </c>
      <c r="AH498" s="27">
        <v>66800</v>
      </c>
      <c r="AI498" s="27">
        <v>67000</v>
      </c>
      <c r="AJ498" s="27">
        <v>64900</v>
      </c>
      <c r="AL498" s="29">
        <f t="shared" si="278"/>
        <v>4.9550898203592816E-3</v>
      </c>
      <c r="AM498" s="29">
        <f t="shared" si="283"/>
        <v>1.1976047904191617E-2</v>
      </c>
      <c r="AN498" s="29">
        <f t="shared" si="284"/>
        <v>7.275449101796407E-3</v>
      </c>
      <c r="AO498" s="29">
        <f t="shared" si="279"/>
        <v>8.9552238805970154E-3</v>
      </c>
      <c r="AP498" s="29">
        <f t="shared" si="280"/>
        <v>8.3582089552238798E-3</v>
      </c>
      <c r="AQ498" s="29">
        <f t="shared" si="281"/>
        <v>1.0791044776119403E-2</v>
      </c>
      <c r="AR498" s="29">
        <f t="shared" si="282"/>
        <v>1.2003081664098613E-2</v>
      </c>
      <c r="AS498" s="29">
        <f t="shared" si="285"/>
        <v>1.0323574730354392E-2</v>
      </c>
      <c r="AT498" s="29">
        <f t="shared" si="286"/>
        <v>9.6456086286594769E-3</v>
      </c>
      <c r="AU498" s="29">
        <f t="shared" si="287"/>
        <v>8.5824345146379051E-3</v>
      </c>
      <c r="AV498" s="29">
        <f t="shared" si="288"/>
        <v>1.0955315870570108E-2</v>
      </c>
      <c r="AW498" s="29">
        <f t="shared" si="289"/>
        <v>7.3343605546995379E-3</v>
      </c>
      <c r="AX498" s="29">
        <f t="shared" si="290"/>
        <v>6.4560862865947616E-3</v>
      </c>
      <c r="AY498" s="29">
        <f t="shared" si="291"/>
        <v>9.1987673343605549E-3</v>
      </c>
      <c r="AZ498" s="29">
        <f t="shared" si="292"/>
        <v>8.151001540832049E-3</v>
      </c>
      <c r="BA498" s="29">
        <f t="shared" si="293"/>
        <v>1.1741140215716487E-2</v>
      </c>
      <c r="BB498" s="29">
        <f t="shared" si="294"/>
        <v>1.8197226502311249E-2</v>
      </c>
    </row>
    <row r="499" spans="1:54" ht="15" x14ac:dyDescent="0.2">
      <c r="A499" s="19" t="s">
        <v>34</v>
      </c>
      <c r="B499" s="24">
        <v>295</v>
      </c>
      <c r="C499" s="24">
        <v>635</v>
      </c>
      <c r="D499" s="24">
        <v>677</v>
      </c>
      <c r="E499" s="24">
        <v>589</v>
      </c>
      <c r="F499" s="24">
        <v>415</v>
      </c>
      <c r="G499" s="24">
        <v>688</v>
      </c>
      <c r="H499" s="24">
        <v>481</v>
      </c>
      <c r="I499" s="24">
        <v>511</v>
      </c>
      <c r="J499" s="24">
        <v>632</v>
      </c>
      <c r="K499" s="24">
        <v>502</v>
      </c>
      <c r="L499" s="24">
        <v>694</v>
      </c>
      <c r="M499" s="24">
        <v>648</v>
      </c>
      <c r="N499" s="24">
        <v>361</v>
      </c>
      <c r="O499" s="24">
        <v>560</v>
      </c>
      <c r="P499" s="24">
        <v>544</v>
      </c>
      <c r="Q499" s="24">
        <v>694</v>
      </c>
      <c r="R499" s="24">
        <v>1622</v>
      </c>
      <c r="Z499" s="19"/>
      <c r="AG499" s="19" t="s">
        <v>34</v>
      </c>
      <c r="AH499" s="27">
        <v>50600</v>
      </c>
      <c r="AI499" s="27">
        <v>51700</v>
      </c>
      <c r="AJ499" s="27">
        <v>52000</v>
      </c>
      <c r="AL499" s="29">
        <f t="shared" si="278"/>
        <v>5.8300395256916998E-3</v>
      </c>
      <c r="AM499" s="29">
        <f t="shared" si="283"/>
        <v>1.2549407114624506E-2</v>
      </c>
      <c r="AN499" s="29">
        <f t="shared" si="284"/>
        <v>1.3379446640316206E-2</v>
      </c>
      <c r="AO499" s="29">
        <f t="shared" si="279"/>
        <v>1.1392649903288201E-2</v>
      </c>
      <c r="AP499" s="29">
        <f t="shared" si="280"/>
        <v>8.0270793036750481E-3</v>
      </c>
      <c r="AQ499" s="29">
        <f t="shared" si="281"/>
        <v>1.3307543520309478E-2</v>
      </c>
      <c r="AR499" s="29">
        <f t="shared" si="282"/>
        <v>9.2499999999999995E-3</v>
      </c>
      <c r="AS499" s="29">
        <f t="shared" si="285"/>
        <v>9.8269230769230768E-3</v>
      </c>
      <c r="AT499" s="29">
        <f t="shared" si="286"/>
        <v>1.2153846153846154E-2</v>
      </c>
      <c r="AU499" s="29">
        <f t="shared" si="287"/>
        <v>9.6538461538461535E-3</v>
      </c>
      <c r="AV499" s="29">
        <f t="shared" si="288"/>
        <v>1.3346153846153846E-2</v>
      </c>
      <c r="AW499" s="29">
        <f t="shared" si="289"/>
        <v>1.2461538461538461E-2</v>
      </c>
      <c r="AX499" s="29">
        <f t="shared" si="290"/>
        <v>6.9423076923076921E-3</v>
      </c>
      <c r="AY499" s="29">
        <f t="shared" si="291"/>
        <v>1.0769230769230769E-2</v>
      </c>
      <c r="AZ499" s="29">
        <f t="shared" si="292"/>
        <v>1.0461538461538461E-2</v>
      </c>
      <c r="BA499" s="29">
        <f t="shared" si="293"/>
        <v>1.3346153846153846E-2</v>
      </c>
      <c r="BB499" s="29">
        <f t="shared" si="294"/>
        <v>3.1192307692307693E-2</v>
      </c>
    </row>
    <row r="500" spans="1:54" ht="15" x14ac:dyDescent="0.2">
      <c r="A500" s="19" t="s">
        <v>43</v>
      </c>
      <c r="B500" s="24">
        <v>382</v>
      </c>
      <c r="C500" s="24">
        <v>957</v>
      </c>
      <c r="D500" s="24">
        <v>803</v>
      </c>
      <c r="E500" s="24">
        <v>915</v>
      </c>
      <c r="F500" s="24">
        <v>1302</v>
      </c>
      <c r="G500" s="24">
        <v>867</v>
      </c>
      <c r="H500" s="24">
        <v>1199</v>
      </c>
      <c r="I500" s="24">
        <v>1000</v>
      </c>
      <c r="J500" s="24">
        <v>1265</v>
      </c>
      <c r="K500" s="24">
        <v>1892</v>
      </c>
      <c r="L500" s="24">
        <v>2234</v>
      </c>
      <c r="M500" s="24">
        <v>1495</v>
      </c>
      <c r="N500" s="24">
        <v>1029</v>
      </c>
      <c r="O500" s="24">
        <v>889</v>
      </c>
      <c r="P500" s="24">
        <v>1323</v>
      </c>
      <c r="Q500" s="24">
        <v>1132</v>
      </c>
      <c r="R500" s="24">
        <v>1335</v>
      </c>
      <c r="Z500" s="19"/>
      <c r="AG500" s="19" t="s">
        <v>43</v>
      </c>
      <c r="AH500" s="27">
        <v>59900</v>
      </c>
      <c r="AI500" s="27">
        <v>61800</v>
      </c>
      <c r="AJ500" s="27">
        <v>60000</v>
      </c>
      <c r="AL500" s="29">
        <f t="shared" si="278"/>
        <v>6.3772954924874795E-3</v>
      </c>
      <c r="AM500" s="29">
        <f t="shared" si="283"/>
        <v>1.5976627712854758E-2</v>
      </c>
      <c r="AN500" s="29">
        <f t="shared" si="284"/>
        <v>1.340567612687813E-2</v>
      </c>
      <c r="AO500" s="29">
        <f t="shared" si="279"/>
        <v>1.4805825242718446E-2</v>
      </c>
      <c r="AP500" s="29">
        <f t="shared" si="280"/>
        <v>2.1067961165048544E-2</v>
      </c>
      <c r="AQ500" s="29">
        <f t="shared" si="281"/>
        <v>1.4029126213592234E-2</v>
      </c>
      <c r="AR500" s="29">
        <f t="shared" si="282"/>
        <v>1.9983333333333332E-2</v>
      </c>
      <c r="AS500" s="29">
        <f t="shared" si="285"/>
        <v>1.6666666666666666E-2</v>
      </c>
      <c r="AT500" s="29">
        <f t="shared" si="286"/>
        <v>2.1083333333333332E-2</v>
      </c>
      <c r="AU500" s="29">
        <f t="shared" si="287"/>
        <v>3.153333333333333E-2</v>
      </c>
      <c r="AV500" s="29">
        <f t="shared" si="288"/>
        <v>3.7233333333333334E-2</v>
      </c>
      <c r="AW500" s="29">
        <f t="shared" si="289"/>
        <v>2.4916666666666667E-2</v>
      </c>
      <c r="AX500" s="29">
        <f t="shared" si="290"/>
        <v>1.7149999999999999E-2</v>
      </c>
      <c r="AY500" s="29">
        <f t="shared" si="291"/>
        <v>1.4816666666666667E-2</v>
      </c>
      <c r="AZ500" s="29">
        <f t="shared" si="292"/>
        <v>2.205E-2</v>
      </c>
      <c r="BA500" s="29">
        <f t="shared" si="293"/>
        <v>1.8866666666666667E-2</v>
      </c>
      <c r="BB500" s="29">
        <f t="shared" si="294"/>
        <v>2.2249999999999999E-2</v>
      </c>
    </row>
    <row r="501" spans="1:54" ht="15" x14ac:dyDescent="0.2">
      <c r="A501" s="19" t="s">
        <v>86</v>
      </c>
      <c r="B501" s="24">
        <v>321</v>
      </c>
      <c r="C501" s="24">
        <v>528</v>
      </c>
      <c r="D501" s="24">
        <v>417</v>
      </c>
      <c r="E501" s="24">
        <v>475</v>
      </c>
      <c r="F501" s="24">
        <v>340</v>
      </c>
      <c r="G501" s="24">
        <v>375</v>
      </c>
      <c r="H501" s="24">
        <v>439</v>
      </c>
      <c r="I501" s="24">
        <v>444</v>
      </c>
      <c r="J501" s="24">
        <v>428</v>
      </c>
      <c r="K501" s="24">
        <v>495</v>
      </c>
      <c r="L501" s="24">
        <v>534</v>
      </c>
      <c r="M501" s="24">
        <v>561</v>
      </c>
      <c r="N501" s="24">
        <v>311</v>
      </c>
      <c r="O501" s="24">
        <v>446</v>
      </c>
      <c r="P501" s="24">
        <v>553</v>
      </c>
      <c r="Q501" s="24">
        <v>514</v>
      </c>
      <c r="R501" s="24">
        <v>1038</v>
      </c>
      <c r="Z501" s="19"/>
      <c r="AG501" s="19" t="s">
        <v>86</v>
      </c>
      <c r="AH501" s="27">
        <v>67400</v>
      </c>
      <c r="AI501" s="27">
        <v>64800</v>
      </c>
      <c r="AJ501" s="27">
        <v>64200</v>
      </c>
      <c r="AL501" s="29">
        <f t="shared" si="278"/>
        <v>4.7626112759643919E-3</v>
      </c>
      <c r="AM501" s="29">
        <f t="shared" si="283"/>
        <v>7.8338278931750736E-3</v>
      </c>
      <c r="AN501" s="29">
        <f t="shared" si="284"/>
        <v>6.1869436201780412E-3</v>
      </c>
      <c r="AO501" s="29">
        <f t="shared" si="279"/>
        <v>7.3302469135802465E-3</v>
      </c>
      <c r="AP501" s="29">
        <f t="shared" si="280"/>
        <v>5.2469135802469136E-3</v>
      </c>
      <c r="AQ501" s="29">
        <f t="shared" si="281"/>
        <v>5.7870370370370367E-3</v>
      </c>
      <c r="AR501" s="29">
        <f t="shared" si="282"/>
        <v>6.8380062305295952E-3</v>
      </c>
      <c r="AS501" s="29">
        <f t="shared" si="285"/>
        <v>6.9158878504672894E-3</v>
      </c>
      <c r="AT501" s="29">
        <f t="shared" si="286"/>
        <v>6.6666666666666671E-3</v>
      </c>
      <c r="AU501" s="29">
        <f t="shared" si="287"/>
        <v>7.7102803738317753E-3</v>
      </c>
      <c r="AV501" s="29">
        <f t="shared" si="288"/>
        <v>8.3177570093457952E-3</v>
      </c>
      <c r="AW501" s="29">
        <f t="shared" si="289"/>
        <v>8.7383177570093465E-3</v>
      </c>
      <c r="AX501" s="29">
        <f t="shared" si="290"/>
        <v>4.8442367601246109E-3</v>
      </c>
      <c r="AY501" s="29">
        <f t="shared" si="291"/>
        <v>6.9470404984423679E-3</v>
      </c>
      <c r="AZ501" s="29">
        <f t="shared" si="292"/>
        <v>8.613707165109034E-3</v>
      </c>
      <c r="BA501" s="29">
        <f t="shared" si="293"/>
        <v>8.006230529595015E-3</v>
      </c>
      <c r="BB501" s="29">
        <f t="shared" si="294"/>
        <v>1.616822429906542E-2</v>
      </c>
    </row>
    <row r="502" spans="1:54" ht="15" x14ac:dyDescent="0.2">
      <c r="A502" s="19" t="s">
        <v>104</v>
      </c>
      <c r="B502" s="24">
        <v>505</v>
      </c>
      <c r="C502" s="24">
        <v>576</v>
      </c>
      <c r="D502" s="24">
        <v>572</v>
      </c>
      <c r="E502" s="24">
        <v>491</v>
      </c>
      <c r="F502" s="24">
        <v>415</v>
      </c>
      <c r="G502" s="24">
        <v>587</v>
      </c>
      <c r="H502" s="24">
        <v>601</v>
      </c>
      <c r="I502" s="24">
        <v>699</v>
      </c>
      <c r="J502" s="24">
        <v>888</v>
      </c>
      <c r="K502" s="24">
        <v>909</v>
      </c>
      <c r="L502" s="24">
        <v>675</v>
      </c>
      <c r="M502" s="24">
        <v>589</v>
      </c>
      <c r="N502" s="24">
        <v>308</v>
      </c>
      <c r="O502" s="24">
        <v>502</v>
      </c>
      <c r="P502" s="24">
        <v>698</v>
      </c>
      <c r="Q502" s="24">
        <v>704</v>
      </c>
      <c r="R502" s="24">
        <v>1378</v>
      </c>
      <c r="Z502" s="19"/>
      <c r="AG502" s="19" t="s">
        <v>104</v>
      </c>
      <c r="AH502" s="27">
        <v>66500</v>
      </c>
      <c r="AI502" s="27">
        <v>66600</v>
      </c>
      <c r="AJ502" s="27">
        <v>66100</v>
      </c>
      <c r="AL502" s="29">
        <f t="shared" si="278"/>
        <v>7.5939849624060149E-3</v>
      </c>
      <c r="AM502" s="29">
        <f t="shared" si="283"/>
        <v>8.661654135338346E-3</v>
      </c>
      <c r="AN502" s="29">
        <f t="shared" si="284"/>
        <v>8.6015037593984954E-3</v>
      </c>
      <c r="AO502" s="29">
        <f t="shared" si="279"/>
        <v>7.372372372372372E-3</v>
      </c>
      <c r="AP502" s="29">
        <f t="shared" si="280"/>
        <v>6.2312312312312315E-3</v>
      </c>
      <c r="AQ502" s="29">
        <f t="shared" si="281"/>
        <v>8.8138138138138134E-3</v>
      </c>
      <c r="AR502" s="29">
        <f t="shared" si="282"/>
        <v>9.0922844175491679E-3</v>
      </c>
      <c r="AS502" s="29">
        <f t="shared" si="285"/>
        <v>1.0574886535552193E-2</v>
      </c>
      <c r="AT502" s="29">
        <f t="shared" si="286"/>
        <v>1.3434190620272315E-2</v>
      </c>
      <c r="AU502" s="29">
        <f t="shared" si="287"/>
        <v>1.3751891074130105E-2</v>
      </c>
      <c r="AV502" s="29">
        <f t="shared" si="288"/>
        <v>1.021180030257186E-2</v>
      </c>
      <c r="AW502" s="29">
        <f t="shared" si="289"/>
        <v>8.9107413010590022E-3</v>
      </c>
      <c r="AX502" s="29">
        <f t="shared" si="290"/>
        <v>4.6596066565809382E-3</v>
      </c>
      <c r="AY502" s="29">
        <f t="shared" si="291"/>
        <v>7.5945537065052948E-3</v>
      </c>
      <c r="AZ502" s="29">
        <f t="shared" si="292"/>
        <v>1.0559757942511346E-2</v>
      </c>
      <c r="BA502" s="29">
        <f t="shared" si="293"/>
        <v>1.065052950075643E-2</v>
      </c>
      <c r="BB502" s="29">
        <f t="shared" si="294"/>
        <v>2.0847201210287443E-2</v>
      </c>
    </row>
    <row r="503" spans="1:54" ht="15" x14ac:dyDescent="0.2">
      <c r="A503" s="19" t="s">
        <v>197</v>
      </c>
      <c r="B503" s="24">
        <v>302</v>
      </c>
      <c r="C503" s="24">
        <v>594</v>
      </c>
      <c r="D503" s="24">
        <v>348</v>
      </c>
      <c r="E503" s="24">
        <v>399</v>
      </c>
      <c r="F503" s="24">
        <v>345</v>
      </c>
      <c r="G503" s="24">
        <v>463</v>
      </c>
      <c r="H503" s="24">
        <v>401</v>
      </c>
      <c r="I503" s="24">
        <v>428</v>
      </c>
      <c r="J503" s="24">
        <v>325</v>
      </c>
      <c r="K503" s="24">
        <v>526</v>
      </c>
      <c r="L503" s="24">
        <v>434</v>
      </c>
      <c r="M503" s="24">
        <v>557</v>
      </c>
      <c r="N503" s="24">
        <v>302</v>
      </c>
      <c r="O503" s="24">
        <v>467</v>
      </c>
      <c r="P503" s="24">
        <v>413</v>
      </c>
      <c r="Q503" s="24">
        <v>504</v>
      </c>
      <c r="R503" s="24">
        <v>798</v>
      </c>
      <c r="Z503" s="19"/>
      <c r="AG503" s="19" t="s">
        <v>197</v>
      </c>
      <c r="AH503" s="27">
        <v>53600</v>
      </c>
      <c r="AI503" s="27">
        <v>51400</v>
      </c>
      <c r="AJ503" s="27">
        <v>49600</v>
      </c>
      <c r="AL503" s="29">
        <f t="shared" si="278"/>
        <v>5.6343283582089556E-3</v>
      </c>
      <c r="AM503" s="29">
        <f t="shared" si="283"/>
        <v>1.1082089552238807E-2</v>
      </c>
      <c r="AN503" s="29">
        <f t="shared" si="284"/>
        <v>6.4925373134328357E-3</v>
      </c>
      <c r="AO503" s="29">
        <f t="shared" si="279"/>
        <v>7.7626459143968875E-3</v>
      </c>
      <c r="AP503" s="29">
        <f t="shared" si="280"/>
        <v>6.7120622568093381E-3</v>
      </c>
      <c r="AQ503" s="29">
        <f t="shared" si="281"/>
        <v>9.0077821011673147E-3</v>
      </c>
      <c r="AR503" s="29">
        <f t="shared" si="282"/>
        <v>8.0846774193548392E-3</v>
      </c>
      <c r="AS503" s="29">
        <f t="shared" si="285"/>
        <v>8.629032258064516E-3</v>
      </c>
      <c r="AT503" s="29">
        <f t="shared" si="286"/>
        <v>6.5524193548387099E-3</v>
      </c>
      <c r="AU503" s="29">
        <f t="shared" si="287"/>
        <v>1.0604838709677419E-2</v>
      </c>
      <c r="AV503" s="29">
        <f t="shared" si="288"/>
        <v>8.7500000000000008E-3</v>
      </c>
      <c r="AW503" s="29">
        <f t="shared" si="289"/>
        <v>1.122983870967742E-2</v>
      </c>
      <c r="AX503" s="29">
        <f t="shared" si="290"/>
        <v>6.0887096774193544E-3</v>
      </c>
      <c r="AY503" s="29">
        <f t="shared" si="291"/>
        <v>9.4153225806451607E-3</v>
      </c>
      <c r="AZ503" s="29">
        <f t="shared" si="292"/>
        <v>8.3266129032258072E-3</v>
      </c>
      <c r="BA503" s="29">
        <f t="shared" si="293"/>
        <v>1.0161290322580644E-2</v>
      </c>
      <c r="BB503" s="29">
        <f t="shared" si="294"/>
        <v>1.6088709677419356E-2</v>
      </c>
    </row>
    <row r="504" spans="1:54" ht="15" x14ac:dyDescent="0.2">
      <c r="A504" s="19" t="s">
        <v>558</v>
      </c>
      <c r="B504" s="24">
        <v>399</v>
      </c>
      <c r="C504" s="24">
        <v>627</v>
      </c>
      <c r="D504" s="24">
        <v>915</v>
      </c>
      <c r="E504" s="24">
        <v>1011</v>
      </c>
      <c r="F504" s="24">
        <v>719</v>
      </c>
      <c r="G504" s="24">
        <v>950</v>
      </c>
      <c r="H504" s="24">
        <v>1078</v>
      </c>
      <c r="I504" s="24">
        <v>860</v>
      </c>
      <c r="J504" s="24">
        <v>1077</v>
      </c>
      <c r="K504" s="24">
        <v>1325</v>
      </c>
      <c r="L504" s="24">
        <v>1366</v>
      </c>
      <c r="M504" s="24">
        <v>976</v>
      </c>
      <c r="N504" s="24">
        <v>673</v>
      </c>
      <c r="O504" s="24">
        <v>896</v>
      </c>
      <c r="P504" s="24">
        <v>1016</v>
      </c>
      <c r="Q504" s="24">
        <v>1091</v>
      </c>
      <c r="R504" s="24">
        <v>1041</v>
      </c>
      <c r="Z504" s="19"/>
      <c r="AG504" s="19" t="s">
        <v>558</v>
      </c>
      <c r="AH504" s="27">
        <v>85700</v>
      </c>
      <c r="AI504" s="27">
        <v>84700</v>
      </c>
      <c r="AJ504" s="27">
        <v>83600</v>
      </c>
      <c r="AL504" s="29">
        <f t="shared" si="278"/>
        <v>4.6557759626604436E-3</v>
      </c>
      <c r="AM504" s="29">
        <f t="shared" si="283"/>
        <v>7.3162193698949824E-3</v>
      </c>
      <c r="AN504" s="29">
        <f t="shared" si="284"/>
        <v>1.0676779463243875E-2</v>
      </c>
      <c r="AO504" s="29">
        <f t="shared" si="279"/>
        <v>1.1936245572609208E-2</v>
      </c>
      <c r="AP504" s="29">
        <f t="shared" si="280"/>
        <v>8.4887839433293987E-3</v>
      </c>
      <c r="AQ504" s="29">
        <f t="shared" si="281"/>
        <v>1.1216056670602124E-2</v>
      </c>
      <c r="AR504" s="29">
        <f t="shared" si="282"/>
        <v>1.2894736842105263E-2</v>
      </c>
      <c r="AS504" s="29">
        <f t="shared" si="285"/>
        <v>1.0287081339712919E-2</v>
      </c>
      <c r="AT504" s="29">
        <f t="shared" si="286"/>
        <v>1.2882775119617225E-2</v>
      </c>
      <c r="AU504" s="29">
        <f t="shared" si="287"/>
        <v>1.5849282296650717E-2</v>
      </c>
      <c r="AV504" s="29">
        <f t="shared" si="288"/>
        <v>1.6339712918660286E-2</v>
      </c>
      <c r="AW504" s="29">
        <f t="shared" si="289"/>
        <v>1.1674641148325358E-2</v>
      </c>
      <c r="AX504" s="29">
        <f t="shared" si="290"/>
        <v>8.0502392344497607E-3</v>
      </c>
      <c r="AY504" s="29">
        <f t="shared" si="291"/>
        <v>1.0717703349282296E-2</v>
      </c>
      <c r="AZ504" s="29">
        <f t="shared" si="292"/>
        <v>1.215311004784689E-2</v>
      </c>
      <c r="BA504" s="29">
        <f t="shared" si="293"/>
        <v>1.3050239234449762E-2</v>
      </c>
      <c r="BB504" s="29">
        <f t="shared" si="294"/>
        <v>1.2452153110047846E-2</v>
      </c>
    </row>
    <row r="505" spans="1:54" ht="15" x14ac:dyDescent="0.2">
      <c r="A505" s="19" t="s">
        <v>559</v>
      </c>
      <c r="B505" s="24">
        <v>731</v>
      </c>
      <c r="C505" s="24">
        <v>1206</v>
      </c>
      <c r="D505" s="24">
        <v>1335</v>
      </c>
      <c r="E505" s="24">
        <v>1425</v>
      </c>
      <c r="F505" s="24">
        <v>1740</v>
      </c>
      <c r="G505" s="24">
        <v>1547</v>
      </c>
      <c r="H505" s="24">
        <v>1218</v>
      </c>
      <c r="I505" s="24">
        <v>1154</v>
      </c>
      <c r="J505" s="24">
        <v>1188</v>
      </c>
      <c r="K505" s="24">
        <v>1468</v>
      </c>
      <c r="L505" s="24">
        <v>1252</v>
      </c>
      <c r="M505" s="24">
        <v>1139</v>
      </c>
      <c r="N505" s="24">
        <v>986</v>
      </c>
      <c r="O505" s="24">
        <v>1246</v>
      </c>
      <c r="P505" s="24">
        <v>1370</v>
      </c>
      <c r="Q505" s="24">
        <v>1839</v>
      </c>
      <c r="R505" s="24">
        <v>1517</v>
      </c>
      <c r="Z505" s="19"/>
      <c r="AG505" s="19" t="s">
        <v>559</v>
      </c>
      <c r="AH505" s="27">
        <v>80300</v>
      </c>
      <c r="AI505" s="27">
        <v>78700</v>
      </c>
      <c r="AJ505" s="27">
        <v>78600</v>
      </c>
      <c r="AL505" s="29">
        <f t="shared" si="278"/>
        <v>9.1033623910336241E-3</v>
      </c>
      <c r="AM505" s="29">
        <f t="shared" si="283"/>
        <v>1.5018679950186799E-2</v>
      </c>
      <c r="AN505" s="29">
        <f t="shared" si="284"/>
        <v>1.6625155666251556E-2</v>
      </c>
      <c r="AO505" s="29">
        <f t="shared" si="279"/>
        <v>1.8106734434561626E-2</v>
      </c>
      <c r="AP505" s="29">
        <f t="shared" si="280"/>
        <v>2.2109275730622619E-2</v>
      </c>
      <c r="AQ505" s="29">
        <f t="shared" si="281"/>
        <v>1.9656925031766199E-2</v>
      </c>
      <c r="AR505" s="29">
        <f t="shared" si="282"/>
        <v>1.549618320610687E-2</v>
      </c>
      <c r="AS505" s="29">
        <f t="shared" si="285"/>
        <v>1.4681933842239186E-2</v>
      </c>
      <c r="AT505" s="29">
        <f t="shared" si="286"/>
        <v>1.5114503816793893E-2</v>
      </c>
      <c r="AU505" s="29">
        <f t="shared" si="287"/>
        <v>1.8676844783715011E-2</v>
      </c>
      <c r="AV505" s="29">
        <f t="shared" si="288"/>
        <v>1.5928753180661576E-2</v>
      </c>
      <c r="AW505" s="29">
        <f t="shared" si="289"/>
        <v>1.4491094147582697E-2</v>
      </c>
      <c r="AX505" s="29">
        <f t="shared" si="290"/>
        <v>1.2544529262086514E-2</v>
      </c>
      <c r="AY505" s="29">
        <f t="shared" si="291"/>
        <v>1.5852417302798981E-2</v>
      </c>
      <c r="AZ505" s="29">
        <f t="shared" si="292"/>
        <v>1.7430025445292621E-2</v>
      </c>
      <c r="BA505" s="29">
        <f t="shared" si="293"/>
        <v>2.3396946564885498E-2</v>
      </c>
      <c r="BB505" s="29">
        <f t="shared" si="294"/>
        <v>1.930025445292621E-2</v>
      </c>
    </row>
    <row r="506" spans="1:54" ht="15" x14ac:dyDescent="0.2">
      <c r="A506" s="19" t="s">
        <v>560</v>
      </c>
      <c r="B506" s="24">
        <v>1537</v>
      </c>
      <c r="C506" s="24">
        <v>2607</v>
      </c>
      <c r="D506" s="24">
        <v>2298</v>
      </c>
      <c r="E506" s="24">
        <v>2631</v>
      </c>
      <c r="F506" s="24">
        <v>2267</v>
      </c>
      <c r="G506" s="24">
        <v>2963</v>
      </c>
      <c r="H506" s="24">
        <v>3184</v>
      </c>
      <c r="I506" s="24">
        <v>3233</v>
      </c>
      <c r="J506" s="24">
        <v>3393</v>
      </c>
      <c r="K506" s="24">
        <v>3339</v>
      </c>
      <c r="L506" s="24">
        <v>3156</v>
      </c>
      <c r="M506" s="24">
        <v>3726</v>
      </c>
      <c r="N506" s="24">
        <v>2812</v>
      </c>
      <c r="O506" s="24">
        <v>3237</v>
      </c>
      <c r="P506" s="24">
        <v>3460</v>
      </c>
      <c r="Q506" s="24">
        <v>3678</v>
      </c>
      <c r="R506" s="24">
        <v>3700</v>
      </c>
      <c r="Z506" s="19"/>
      <c r="AG506" s="19" t="s">
        <v>560</v>
      </c>
      <c r="AH506" s="27">
        <v>248800</v>
      </c>
      <c r="AI506" s="27">
        <v>249500</v>
      </c>
      <c r="AJ506" s="27">
        <v>249300</v>
      </c>
      <c r="AL506" s="29">
        <f t="shared" si="278"/>
        <v>6.1776527331189714E-3</v>
      </c>
      <c r="AM506" s="29">
        <f t="shared" si="283"/>
        <v>1.0478295819935691E-2</v>
      </c>
      <c r="AN506" s="29">
        <f t="shared" si="284"/>
        <v>9.2363344051446944E-3</v>
      </c>
      <c r="AO506" s="29">
        <f t="shared" si="279"/>
        <v>1.0545090180360721E-2</v>
      </c>
      <c r="AP506" s="29">
        <f t="shared" si="280"/>
        <v>9.0861723446893795E-3</v>
      </c>
      <c r="AQ506" s="29">
        <f t="shared" si="281"/>
        <v>1.1875751503006012E-2</v>
      </c>
      <c r="AR506" s="29">
        <f t="shared" si="282"/>
        <v>1.2771760930605697E-2</v>
      </c>
      <c r="AS506" s="29">
        <f t="shared" si="285"/>
        <v>1.2968311271560369E-2</v>
      </c>
      <c r="AT506" s="29">
        <f t="shared" si="286"/>
        <v>1.3610108303249097E-2</v>
      </c>
      <c r="AU506" s="29">
        <f t="shared" si="287"/>
        <v>1.3393501805054152E-2</v>
      </c>
      <c r="AV506" s="29">
        <f t="shared" si="288"/>
        <v>1.2659446450060169E-2</v>
      </c>
      <c r="AW506" s="29">
        <f t="shared" si="289"/>
        <v>1.4945848375451263E-2</v>
      </c>
      <c r="AX506" s="29">
        <f t="shared" si="290"/>
        <v>1.1279582831929402E-2</v>
      </c>
      <c r="AY506" s="29">
        <f t="shared" si="291"/>
        <v>1.2984356197352586E-2</v>
      </c>
      <c r="AZ506" s="29">
        <f t="shared" si="292"/>
        <v>1.3878860810268753E-2</v>
      </c>
      <c r="BA506" s="29">
        <f t="shared" si="293"/>
        <v>1.4753309265944646E-2</v>
      </c>
      <c r="BB506" s="29">
        <f t="shared" si="294"/>
        <v>1.4841556357801846E-2</v>
      </c>
    </row>
    <row r="507" spans="1:54" ht="15" x14ac:dyDescent="0.2">
      <c r="A507" s="19" t="s">
        <v>561</v>
      </c>
      <c r="B507" s="24">
        <v>1265</v>
      </c>
      <c r="C507" s="24">
        <v>2662</v>
      </c>
      <c r="D507" s="24">
        <v>3105</v>
      </c>
      <c r="E507" s="24">
        <v>2826</v>
      </c>
      <c r="F507" s="24">
        <v>2715</v>
      </c>
      <c r="G507" s="24">
        <v>3650</v>
      </c>
      <c r="H507" s="24">
        <v>3734</v>
      </c>
      <c r="I507" s="24">
        <v>2425</v>
      </c>
      <c r="J507" s="24">
        <v>2727</v>
      </c>
      <c r="K507" s="24">
        <v>3265</v>
      </c>
      <c r="L507" s="24">
        <v>1955</v>
      </c>
      <c r="M507" s="24">
        <v>2228</v>
      </c>
      <c r="N507" s="24">
        <v>1251</v>
      </c>
      <c r="O507" s="24">
        <v>2674</v>
      </c>
      <c r="P507" s="24">
        <v>2617</v>
      </c>
      <c r="Q507" s="24">
        <v>2856</v>
      </c>
      <c r="R507" s="24">
        <v>3278</v>
      </c>
      <c r="Z507" s="19"/>
      <c r="AG507" s="19" t="s">
        <v>561</v>
      </c>
      <c r="AH507" s="27">
        <v>248900</v>
      </c>
      <c r="AI507" s="27">
        <v>249000</v>
      </c>
      <c r="AJ507" s="27">
        <v>249300</v>
      </c>
      <c r="AL507" s="29">
        <f t="shared" si="278"/>
        <v>5.0823623945359586E-3</v>
      </c>
      <c r="AM507" s="29">
        <f t="shared" si="283"/>
        <v>1.0695058256327843E-2</v>
      </c>
      <c r="AN507" s="29">
        <f t="shared" si="284"/>
        <v>1.2474889513860988E-2</v>
      </c>
      <c r="AO507" s="29">
        <f t="shared" si="279"/>
        <v>1.1349397590361446E-2</v>
      </c>
      <c r="AP507" s="29">
        <f t="shared" si="280"/>
        <v>1.0903614457831326E-2</v>
      </c>
      <c r="AQ507" s="29">
        <f t="shared" si="281"/>
        <v>1.4658634538152611E-2</v>
      </c>
      <c r="AR507" s="29">
        <f t="shared" si="282"/>
        <v>1.4977938227035701E-2</v>
      </c>
      <c r="AS507" s="29">
        <f t="shared" si="285"/>
        <v>9.7272362615322908E-3</v>
      </c>
      <c r="AT507" s="29">
        <f t="shared" si="286"/>
        <v>1.0938628158844766E-2</v>
      </c>
      <c r="AU507" s="29">
        <f t="shared" si="287"/>
        <v>1.3096670677898114E-2</v>
      </c>
      <c r="AV507" s="29">
        <f t="shared" si="288"/>
        <v>7.8419574809466507E-3</v>
      </c>
      <c r="AW507" s="29">
        <f t="shared" si="289"/>
        <v>8.9370236662655433E-3</v>
      </c>
      <c r="AX507" s="29">
        <f t="shared" si="290"/>
        <v>5.0180505415162455E-3</v>
      </c>
      <c r="AY507" s="29">
        <f t="shared" si="291"/>
        <v>1.0726032892097875E-2</v>
      </c>
      <c r="AZ507" s="29">
        <f t="shared" si="292"/>
        <v>1.0497392699558765E-2</v>
      </c>
      <c r="BA507" s="29">
        <f t="shared" si="293"/>
        <v>1.1456077015643802E-2</v>
      </c>
      <c r="BB507" s="29">
        <f t="shared" si="294"/>
        <v>1.3148816686722823E-2</v>
      </c>
    </row>
    <row r="508" spans="1:54" ht="15" x14ac:dyDescent="0.2">
      <c r="A508" s="19" t="s">
        <v>562</v>
      </c>
      <c r="B508" s="24">
        <v>6</v>
      </c>
      <c r="C508" s="24">
        <v>4</v>
      </c>
      <c r="D508" s="24">
        <v>3</v>
      </c>
      <c r="E508" s="24">
        <v>5</v>
      </c>
      <c r="F508" s="24">
        <v>8</v>
      </c>
      <c r="G508" s="20" t="s">
        <v>507</v>
      </c>
      <c r="H508" s="20" t="s">
        <v>507</v>
      </c>
      <c r="I508" s="24">
        <v>12</v>
      </c>
      <c r="J508" s="24">
        <v>12</v>
      </c>
      <c r="K508" s="20" t="s">
        <v>507</v>
      </c>
      <c r="L508" s="24">
        <v>5</v>
      </c>
      <c r="M508" s="24">
        <v>3</v>
      </c>
      <c r="N508" s="24">
        <v>3</v>
      </c>
      <c r="O508" s="24">
        <v>5</v>
      </c>
      <c r="P508" s="20" t="s">
        <v>507</v>
      </c>
      <c r="Q508" s="24">
        <v>4</v>
      </c>
      <c r="R508" s="20" t="s">
        <v>507</v>
      </c>
      <c r="Z508" s="19"/>
      <c r="AG508" s="19" t="s">
        <v>562</v>
      </c>
      <c r="AH508" s="28" t="s">
        <v>640</v>
      </c>
      <c r="AI508" s="28" t="s">
        <v>640</v>
      </c>
      <c r="AJ508" s="28" t="s">
        <v>640</v>
      </c>
      <c r="AL508" s="29" t="e">
        <f t="shared" si="278"/>
        <v>#VALUE!</v>
      </c>
      <c r="AM508" s="29" t="e">
        <f t="shared" si="283"/>
        <v>#VALUE!</v>
      </c>
      <c r="AN508" s="29" t="e">
        <f t="shared" si="284"/>
        <v>#VALUE!</v>
      </c>
      <c r="AO508" s="29" t="e">
        <f t="shared" si="279"/>
        <v>#VALUE!</v>
      </c>
      <c r="AP508" s="29" t="e">
        <f t="shared" si="280"/>
        <v>#VALUE!</v>
      </c>
      <c r="AQ508" s="29" t="e">
        <f t="shared" si="281"/>
        <v>#VALUE!</v>
      </c>
      <c r="AR508" s="29" t="e">
        <f t="shared" si="282"/>
        <v>#VALUE!</v>
      </c>
      <c r="AS508" s="29" t="e">
        <f t="shared" si="285"/>
        <v>#VALUE!</v>
      </c>
      <c r="AT508" s="29" t="e">
        <f t="shared" si="286"/>
        <v>#VALUE!</v>
      </c>
      <c r="AU508" s="29" t="e">
        <f t="shared" si="287"/>
        <v>#VALUE!</v>
      </c>
      <c r="AV508" s="29" t="e">
        <f t="shared" si="288"/>
        <v>#VALUE!</v>
      </c>
      <c r="AW508" s="29" t="e">
        <f t="shared" si="289"/>
        <v>#VALUE!</v>
      </c>
      <c r="AX508" s="29" t="e">
        <f t="shared" si="290"/>
        <v>#VALUE!</v>
      </c>
      <c r="AY508" s="29" t="e">
        <f t="shared" si="291"/>
        <v>#VALUE!</v>
      </c>
      <c r="AZ508" s="29" t="e">
        <f t="shared" si="292"/>
        <v>#VALUE!</v>
      </c>
      <c r="BA508" s="29" t="e">
        <f t="shared" si="293"/>
        <v>#VALUE!</v>
      </c>
      <c r="BB508" s="29" t="e">
        <f t="shared" si="294"/>
        <v>#VALUE!</v>
      </c>
    </row>
    <row r="509" spans="1:54" ht="15" x14ac:dyDescent="0.2">
      <c r="A509" s="19" t="s">
        <v>563</v>
      </c>
      <c r="B509" s="24">
        <v>441</v>
      </c>
      <c r="C509" s="24">
        <v>752</v>
      </c>
      <c r="D509" s="24">
        <v>737</v>
      </c>
      <c r="E509" s="24">
        <v>855</v>
      </c>
      <c r="F509" s="24">
        <v>824</v>
      </c>
      <c r="G509" s="24">
        <v>1013</v>
      </c>
      <c r="H509" s="24">
        <v>1085</v>
      </c>
      <c r="I509" s="24">
        <v>959</v>
      </c>
      <c r="J509" s="24">
        <v>1064</v>
      </c>
      <c r="K509" s="24">
        <v>1304</v>
      </c>
      <c r="L509" s="24">
        <v>989</v>
      </c>
      <c r="M509" s="24">
        <v>983</v>
      </c>
      <c r="N509" s="24">
        <v>738</v>
      </c>
      <c r="O509" s="24">
        <v>894</v>
      </c>
      <c r="P509" s="24">
        <v>946</v>
      </c>
      <c r="Q509" s="24">
        <v>1370</v>
      </c>
      <c r="R509" s="24">
        <v>1417</v>
      </c>
      <c r="Z509" s="19"/>
      <c r="AG509" s="19" t="s">
        <v>563</v>
      </c>
      <c r="AH509" s="27">
        <v>105700</v>
      </c>
      <c r="AI509" s="27">
        <v>106200</v>
      </c>
      <c r="AJ509" s="27">
        <v>106400</v>
      </c>
      <c r="AL509" s="29">
        <f t="shared" si="278"/>
        <v>4.1721854304635764E-3</v>
      </c>
      <c r="AM509" s="29">
        <f t="shared" si="283"/>
        <v>7.1144749290444655E-3</v>
      </c>
      <c r="AN509" s="29">
        <f t="shared" si="284"/>
        <v>6.9725638599810787E-3</v>
      </c>
      <c r="AO509" s="29">
        <f t="shared" si="279"/>
        <v>8.0508474576271184E-3</v>
      </c>
      <c r="AP509" s="29">
        <f t="shared" si="280"/>
        <v>7.7589453860640303E-3</v>
      </c>
      <c r="AQ509" s="29">
        <f t="shared" si="281"/>
        <v>9.5386064030131834E-3</v>
      </c>
      <c r="AR509" s="29">
        <f t="shared" si="282"/>
        <v>1.0197368421052632E-2</v>
      </c>
      <c r="AS509" s="29">
        <f t="shared" si="285"/>
        <v>9.0131578947368427E-3</v>
      </c>
      <c r="AT509" s="29">
        <f t="shared" si="286"/>
        <v>0.01</v>
      </c>
      <c r="AU509" s="29">
        <f t="shared" si="287"/>
        <v>1.2255639097744362E-2</v>
      </c>
      <c r="AV509" s="29">
        <f t="shared" si="288"/>
        <v>9.2951127819548875E-3</v>
      </c>
      <c r="AW509" s="29">
        <f t="shared" si="289"/>
        <v>9.2387218045112789E-3</v>
      </c>
      <c r="AX509" s="29">
        <f t="shared" si="290"/>
        <v>6.9360902255639094E-3</v>
      </c>
      <c r="AY509" s="29">
        <f t="shared" si="291"/>
        <v>8.4022556390977443E-3</v>
      </c>
      <c r="AZ509" s="29">
        <f t="shared" si="292"/>
        <v>8.8909774436090223E-3</v>
      </c>
      <c r="BA509" s="29">
        <f t="shared" si="293"/>
        <v>1.287593984962406E-2</v>
      </c>
      <c r="BB509" s="29">
        <f t="shared" si="294"/>
        <v>1.3317669172932331E-2</v>
      </c>
    </row>
    <row r="510" spans="1:54" ht="15" x14ac:dyDescent="0.2">
      <c r="A510" s="19" t="s">
        <v>564</v>
      </c>
      <c r="B510" s="24">
        <v>596</v>
      </c>
      <c r="C510" s="24">
        <v>1171</v>
      </c>
      <c r="D510" s="24">
        <v>1138</v>
      </c>
      <c r="E510" s="24">
        <v>1284</v>
      </c>
      <c r="F510" s="24">
        <v>960</v>
      </c>
      <c r="G510" s="24">
        <v>1297</v>
      </c>
      <c r="H510" s="24">
        <v>1192</v>
      </c>
      <c r="I510" s="24">
        <v>1017</v>
      </c>
      <c r="J510" s="24">
        <v>1258</v>
      </c>
      <c r="K510" s="24">
        <v>1525</v>
      </c>
      <c r="L510" s="24">
        <v>1272</v>
      </c>
      <c r="M510" s="24">
        <v>1179</v>
      </c>
      <c r="N510" s="24">
        <v>1127</v>
      </c>
      <c r="O510" s="24">
        <v>1619</v>
      </c>
      <c r="P510" s="24">
        <v>1386</v>
      </c>
      <c r="Q510" s="24">
        <v>1243</v>
      </c>
      <c r="R510" s="24">
        <v>1334</v>
      </c>
      <c r="Z510" s="19"/>
      <c r="AG510" s="19" t="s">
        <v>564</v>
      </c>
      <c r="AH510" s="27">
        <v>127500</v>
      </c>
      <c r="AI510" s="27">
        <v>125700</v>
      </c>
      <c r="AJ510" s="27">
        <v>128200</v>
      </c>
      <c r="AL510" s="29">
        <f t="shared" si="278"/>
        <v>4.6745098039215685E-3</v>
      </c>
      <c r="AM510" s="29">
        <f t="shared" si="283"/>
        <v>9.1843137254901969E-3</v>
      </c>
      <c r="AN510" s="29">
        <f t="shared" si="284"/>
        <v>8.9254901960784307E-3</v>
      </c>
      <c r="AO510" s="29">
        <f t="shared" si="279"/>
        <v>1.0214797136038185E-2</v>
      </c>
      <c r="AP510" s="29">
        <f t="shared" si="280"/>
        <v>7.6372315035799524E-3</v>
      </c>
      <c r="AQ510" s="29">
        <f t="shared" si="281"/>
        <v>1.0318217979315831E-2</v>
      </c>
      <c r="AR510" s="29">
        <f t="shared" si="282"/>
        <v>9.2979719188767546E-3</v>
      </c>
      <c r="AS510" s="29">
        <f t="shared" si="285"/>
        <v>7.932917316692668E-3</v>
      </c>
      <c r="AT510" s="29">
        <f t="shared" si="286"/>
        <v>9.8127925117004675E-3</v>
      </c>
      <c r="AU510" s="29">
        <f t="shared" si="287"/>
        <v>1.1895475819032761E-2</v>
      </c>
      <c r="AV510" s="29">
        <f t="shared" si="288"/>
        <v>9.9219968798751942E-3</v>
      </c>
      <c r="AW510" s="29">
        <f t="shared" si="289"/>
        <v>9.1965678627145084E-3</v>
      </c>
      <c r="AX510" s="29">
        <f t="shared" si="290"/>
        <v>8.7909516380655223E-3</v>
      </c>
      <c r="AY510" s="29">
        <f t="shared" si="291"/>
        <v>1.2628705148205929E-2</v>
      </c>
      <c r="AZ510" s="29">
        <f t="shared" si="292"/>
        <v>1.0811232449297973E-2</v>
      </c>
      <c r="BA510" s="29">
        <f t="shared" si="293"/>
        <v>9.6957878315132601E-3</v>
      </c>
      <c r="BB510" s="29">
        <f t="shared" si="294"/>
        <v>1.0405616224648986E-2</v>
      </c>
    </row>
    <row r="511" spans="1:54" ht="15" x14ac:dyDescent="0.2">
      <c r="A511" s="19" t="s">
        <v>565</v>
      </c>
      <c r="B511" s="24">
        <v>583</v>
      </c>
      <c r="C511" s="24">
        <v>1155</v>
      </c>
      <c r="D511" s="24">
        <v>1024</v>
      </c>
      <c r="E511" s="24">
        <v>1035</v>
      </c>
      <c r="F511" s="24">
        <v>906</v>
      </c>
      <c r="G511" s="24">
        <v>1084</v>
      </c>
      <c r="H511" s="24">
        <v>1030</v>
      </c>
      <c r="I511" s="24">
        <v>1093</v>
      </c>
      <c r="J511" s="24">
        <v>988</v>
      </c>
      <c r="K511" s="24">
        <v>1668</v>
      </c>
      <c r="L511" s="24">
        <v>1370</v>
      </c>
      <c r="M511" s="24">
        <v>756</v>
      </c>
      <c r="N511" s="24">
        <v>671</v>
      </c>
      <c r="O511" s="24">
        <v>1179</v>
      </c>
      <c r="P511" s="24">
        <v>937</v>
      </c>
      <c r="Q511" s="24">
        <v>1367</v>
      </c>
      <c r="R511" s="24">
        <v>1443</v>
      </c>
      <c r="Z511" s="19"/>
      <c r="AG511" s="19" t="s">
        <v>565</v>
      </c>
      <c r="AH511" s="27">
        <v>68500</v>
      </c>
      <c r="AI511" s="27">
        <v>69600</v>
      </c>
      <c r="AJ511" s="27">
        <v>68600</v>
      </c>
      <c r="AL511" s="29">
        <f t="shared" si="278"/>
        <v>8.5109489051094899E-3</v>
      </c>
      <c r="AM511" s="29">
        <f t="shared" si="283"/>
        <v>1.6861313868613139E-2</v>
      </c>
      <c r="AN511" s="29">
        <f t="shared" si="284"/>
        <v>1.4948905109489052E-2</v>
      </c>
      <c r="AO511" s="29">
        <f t="shared" si="279"/>
        <v>1.4870689655172414E-2</v>
      </c>
      <c r="AP511" s="29">
        <f t="shared" si="280"/>
        <v>1.3017241379310344E-2</v>
      </c>
      <c r="AQ511" s="29">
        <f t="shared" si="281"/>
        <v>1.557471264367816E-2</v>
      </c>
      <c r="AR511" s="29">
        <f t="shared" si="282"/>
        <v>1.5014577259475219E-2</v>
      </c>
      <c r="AS511" s="29">
        <f t="shared" si="285"/>
        <v>1.5932944606413993E-2</v>
      </c>
      <c r="AT511" s="29">
        <f t="shared" si="286"/>
        <v>1.4402332361516034E-2</v>
      </c>
      <c r="AU511" s="29">
        <f t="shared" si="287"/>
        <v>2.4314868804664724E-2</v>
      </c>
      <c r="AV511" s="29">
        <f t="shared" si="288"/>
        <v>1.9970845481049562E-2</v>
      </c>
      <c r="AW511" s="29">
        <f t="shared" si="289"/>
        <v>1.1020408163265306E-2</v>
      </c>
      <c r="AX511" s="29">
        <f t="shared" si="290"/>
        <v>9.7813411078717209E-3</v>
      </c>
      <c r="AY511" s="29">
        <f t="shared" si="291"/>
        <v>1.7186588921282799E-2</v>
      </c>
      <c r="AZ511" s="29">
        <f t="shared" si="292"/>
        <v>1.3658892128279884E-2</v>
      </c>
      <c r="BA511" s="29">
        <f t="shared" si="293"/>
        <v>1.9927113702623907E-2</v>
      </c>
      <c r="BB511" s="29">
        <f t="shared" si="294"/>
        <v>2.1034985422740526E-2</v>
      </c>
    </row>
    <row r="512" spans="1:54" ht="15" x14ac:dyDescent="0.2">
      <c r="A512" s="19" t="s">
        <v>566</v>
      </c>
      <c r="B512" s="24">
        <v>1043</v>
      </c>
      <c r="C512" s="24">
        <v>1250</v>
      </c>
      <c r="D512" s="24">
        <v>1128</v>
      </c>
      <c r="E512" s="24">
        <v>1364</v>
      </c>
      <c r="F512" s="24">
        <v>1114</v>
      </c>
      <c r="G512" s="24">
        <v>1167</v>
      </c>
      <c r="H512" s="24">
        <v>1612</v>
      </c>
      <c r="I512" s="24">
        <v>2025</v>
      </c>
      <c r="J512" s="24">
        <v>2129</v>
      </c>
      <c r="K512" s="24">
        <v>1957</v>
      </c>
      <c r="L512" s="24">
        <v>2234</v>
      </c>
      <c r="M512" s="24">
        <v>2571</v>
      </c>
      <c r="N512" s="24">
        <v>1209</v>
      </c>
      <c r="O512" s="24">
        <v>1426</v>
      </c>
      <c r="P512" s="24">
        <v>1249</v>
      </c>
      <c r="Q512" s="24">
        <v>1755</v>
      </c>
      <c r="R512" s="24">
        <v>1721</v>
      </c>
      <c r="Z512" s="19"/>
      <c r="AG512" s="19" t="s">
        <v>566</v>
      </c>
      <c r="AH512" s="27">
        <v>141200</v>
      </c>
      <c r="AI512" s="27">
        <v>139100</v>
      </c>
      <c r="AJ512" s="27">
        <v>139900</v>
      </c>
      <c r="AL512" s="29">
        <f t="shared" si="278"/>
        <v>7.3866855524079324E-3</v>
      </c>
      <c r="AM512" s="29">
        <f t="shared" si="283"/>
        <v>8.8526912181303118E-3</v>
      </c>
      <c r="AN512" s="29">
        <f t="shared" si="284"/>
        <v>7.9886685552407934E-3</v>
      </c>
      <c r="AO512" s="29">
        <f t="shared" si="279"/>
        <v>9.8058950395398994E-3</v>
      </c>
      <c r="AP512" s="29">
        <f t="shared" si="280"/>
        <v>8.0086268871315605E-3</v>
      </c>
      <c r="AQ512" s="29">
        <f t="shared" si="281"/>
        <v>8.3896477354421274E-3</v>
      </c>
      <c r="AR512" s="29">
        <f t="shared" si="282"/>
        <v>1.1522516082916368E-2</v>
      </c>
      <c r="AS512" s="29">
        <f t="shared" si="285"/>
        <v>1.4474624731951394E-2</v>
      </c>
      <c r="AT512" s="29">
        <f t="shared" si="286"/>
        <v>1.5218012866333095E-2</v>
      </c>
      <c r="AU512" s="29">
        <f t="shared" si="287"/>
        <v>1.3988563259471051E-2</v>
      </c>
      <c r="AV512" s="29">
        <f t="shared" si="288"/>
        <v>1.5968548963545388E-2</v>
      </c>
      <c r="AW512" s="29">
        <f t="shared" si="289"/>
        <v>1.8377412437455325E-2</v>
      </c>
      <c r="AX512" s="29">
        <f t="shared" si="290"/>
        <v>8.641887062187277E-3</v>
      </c>
      <c r="AY512" s="29">
        <f t="shared" si="291"/>
        <v>1.0192994996426018E-2</v>
      </c>
      <c r="AZ512" s="29">
        <f t="shared" si="292"/>
        <v>8.9278055754110075E-3</v>
      </c>
      <c r="BA512" s="29">
        <f t="shared" si="293"/>
        <v>1.2544674767691208E-2</v>
      </c>
      <c r="BB512" s="29">
        <f t="shared" si="294"/>
        <v>1.2301644031451037E-2</v>
      </c>
    </row>
    <row r="513" spans="1:54" ht="15" x14ac:dyDescent="0.2">
      <c r="A513" s="19" t="s">
        <v>567</v>
      </c>
      <c r="B513" s="24">
        <v>1134</v>
      </c>
      <c r="C513" s="24">
        <v>1381</v>
      </c>
      <c r="D513" s="24">
        <v>1173</v>
      </c>
      <c r="E513" s="24">
        <v>1167</v>
      </c>
      <c r="F513" s="24">
        <v>1074</v>
      </c>
      <c r="G513" s="24">
        <v>1330</v>
      </c>
      <c r="H513" s="24">
        <v>1457</v>
      </c>
      <c r="I513" s="24">
        <v>1572</v>
      </c>
      <c r="J513" s="24">
        <v>1425</v>
      </c>
      <c r="K513" s="24">
        <v>3288</v>
      </c>
      <c r="L513" s="24">
        <v>1486</v>
      </c>
      <c r="M513" s="24">
        <v>1027</v>
      </c>
      <c r="N513" s="24">
        <v>716</v>
      </c>
      <c r="O513" s="24">
        <v>2596</v>
      </c>
      <c r="P513" s="24">
        <v>1375</v>
      </c>
      <c r="Q513" s="24">
        <v>1253</v>
      </c>
      <c r="R513" s="24">
        <v>1162</v>
      </c>
      <c r="Z513" s="19"/>
      <c r="AG513" s="19" t="s">
        <v>567</v>
      </c>
      <c r="AH513" s="27">
        <v>107400</v>
      </c>
      <c r="AI513" s="27">
        <v>107600</v>
      </c>
      <c r="AJ513" s="27">
        <v>106000</v>
      </c>
      <c r="AL513" s="29">
        <f t="shared" si="278"/>
        <v>1.0558659217877095E-2</v>
      </c>
      <c r="AM513" s="29">
        <f t="shared" si="283"/>
        <v>1.2858472998137803E-2</v>
      </c>
      <c r="AN513" s="29">
        <f t="shared" si="284"/>
        <v>1.0921787709497206E-2</v>
      </c>
      <c r="AO513" s="29">
        <f t="shared" si="279"/>
        <v>1.0845724907063196E-2</v>
      </c>
      <c r="AP513" s="29">
        <f t="shared" si="280"/>
        <v>9.9814126394052044E-3</v>
      </c>
      <c r="AQ513" s="29">
        <f t="shared" si="281"/>
        <v>1.2360594795539033E-2</v>
      </c>
      <c r="AR513" s="29">
        <f t="shared" si="282"/>
        <v>1.3745283018867925E-2</v>
      </c>
      <c r="AS513" s="29">
        <f t="shared" si="285"/>
        <v>1.4830188679245283E-2</v>
      </c>
      <c r="AT513" s="29">
        <f t="shared" si="286"/>
        <v>1.3443396226415095E-2</v>
      </c>
      <c r="AU513" s="29">
        <f t="shared" si="287"/>
        <v>3.1018867924528303E-2</v>
      </c>
      <c r="AV513" s="29">
        <f t="shared" si="288"/>
        <v>1.4018867924528302E-2</v>
      </c>
      <c r="AW513" s="29">
        <f t="shared" si="289"/>
        <v>9.6886792452830182E-3</v>
      </c>
      <c r="AX513" s="29">
        <f t="shared" si="290"/>
        <v>6.7547169811320758E-3</v>
      </c>
      <c r="AY513" s="29">
        <f t="shared" si="291"/>
        <v>2.4490566037735848E-2</v>
      </c>
      <c r="AZ513" s="29">
        <f t="shared" si="292"/>
        <v>1.2971698113207548E-2</v>
      </c>
      <c r="BA513" s="29">
        <f t="shared" si="293"/>
        <v>1.1820754716981132E-2</v>
      </c>
      <c r="BB513" s="29">
        <f t="shared" si="294"/>
        <v>1.0962264150943396E-2</v>
      </c>
    </row>
    <row r="514" spans="1:54" ht="15" x14ac:dyDescent="0.2">
      <c r="A514" s="19" t="s">
        <v>568</v>
      </c>
      <c r="B514" s="24">
        <v>371</v>
      </c>
      <c r="C514" s="24">
        <v>945</v>
      </c>
      <c r="D514" s="24">
        <v>761</v>
      </c>
      <c r="E514" s="24">
        <v>900</v>
      </c>
      <c r="F514" s="24">
        <v>855</v>
      </c>
      <c r="G514" s="24">
        <v>877</v>
      </c>
      <c r="H514" s="24">
        <v>797</v>
      </c>
      <c r="I514" s="24">
        <v>742</v>
      </c>
      <c r="J514" s="24">
        <v>739</v>
      </c>
      <c r="K514" s="24">
        <v>847</v>
      </c>
      <c r="L514" s="24">
        <v>554</v>
      </c>
      <c r="M514" s="24">
        <v>616</v>
      </c>
      <c r="N514" s="24">
        <v>608</v>
      </c>
      <c r="O514" s="24">
        <v>793</v>
      </c>
      <c r="P514" s="24">
        <v>861</v>
      </c>
      <c r="Q514" s="24">
        <v>899</v>
      </c>
      <c r="R514" s="24">
        <v>769</v>
      </c>
      <c r="Z514" s="19"/>
      <c r="AG514" s="19" t="s">
        <v>568</v>
      </c>
      <c r="AH514" s="27">
        <v>59400</v>
      </c>
      <c r="AI514" s="27">
        <v>60100</v>
      </c>
      <c r="AJ514" s="27">
        <v>59500</v>
      </c>
      <c r="AL514" s="29">
        <f t="shared" ref="AL514:AL521" si="295">B514/$AH514</f>
        <v>6.2457912457912455E-3</v>
      </c>
      <c r="AM514" s="29">
        <f t="shared" si="283"/>
        <v>1.5909090909090907E-2</v>
      </c>
      <c r="AN514" s="29">
        <f t="shared" si="284"/>
        <v>1.2811447811447812E-2</v>
      </c>
      <c r="AO514" s="29">
        <f t="shared" ref="AO514:AO521" si="296">E514/$AI514</f>
        <v>1.4975041597337771E-2</v>
      </c>
      <c r="AP514" s="29">
        <f t="shared" ref="AP514:AP521" si="297">F514/$AI514</f>
        <v>1.4226289517470882E-2</v>
      </c>
      <c r="AQ514" s="29">
        <f t="shared" ref="AQ514:AQ521" si="298">G514/$AI514</f>
        <v>1.459234608985025E-2</v>
      </c>
      <c r="AR514" s="29">
        <f t="shared" ref="AR514:AR521" si="299">H514/$AJ514</f>
        <v>1.3394957983193278E-2</v>
      </c>
      <c r="AS514" s="29">
        <f t="shared" si="285"/>
        <v>1.2470588235294117E-2</v>
      </c>
      <c r="AT514" s="29">
        <f t="shared" si="286"/>
        <v>1.2420168067226891E-2</v>
      </c>
      <c r="AU514" s="29">
        <f t="shared" si="287"/>
        <v>1.423529411764706E-2</v>
      </c>
      <c r="AV514" s="29">
        <f t="shared" si="288"/>
        <v>9.3109243697478989E-3</v>
      </c>
      <c r="AW514" s="29">
        <f t="shared" si="289"/>
        <v>1.0352941176470589E-2</v>
      </c>
      <c r="AX514" s="29">
        <f t="shared" si="290"/>
        <v>1.0218487394957983E-2</v>
      </c>
      <c r="AY514" s="29">
        <f t="shared" si="291"/>
        <v>1.3327731092436975E-2</v>
      </c>
      <c r="AZ514" s="29">
        <f t="shared" si="292"/>
        <v>1.4470588235294117E-2</v>
      </c>
      <c r="BA514" s="29">
        <f t="shared" si="293"/>
        <v>1.5109243697478991E-2</v>
      </c>
      <c r="BB514" s="29">
        <f t="shared" si="294"/>
        <v>1.2924369747899159E-2</v>
      </c>
    </row>
    <row r="515" spans="1:54" ht="15" x14ac:dyDescent="0.2">
      <c r="A515" s="19" t="s">
        <v>569</v>
      </c>
      <c r="B515" s="24">
        <v>1404</v>
      </c>
      <c r="C515" s="24">
        <v>1964</v>
      </c>
      <c r="D515" s="24">
        <v>2032</v>
      </c>
      <c r="E515" s="24">
        <v>2461</v>
      </c>
      <c r="F515" s="24">
        <v>2302</v>
      </c>
      <c r="G515" s="24">
        <v>1952</v>
      </c>
      <c r="H515" s="24">
        <v>2051</v>
      </c>
      <c r="I515" s="24">
        <v>2222</v>
      </c>
      <c r="J515" s="24">
        <v>1764</v>
      </c>
      <c r="K515" s="24">
        <v>2180</v>
      </c>
      <c r="L515" s="24">
        <v>2194</v>
      </c>
      <c r="M515" s="24">
        <v>2120</v>
      </c>
      <c r="N515" s="24">
        <v>1412</v>
      </c>
      <c r="O515" s="24">
        <v>2444</v>
      </c>
      <c r="P515" s="24">
        <v>1967</v>
      </c>
      <c r="Q515" s="24">
        <v>2727</v>
      </c>
      <c r="R515" s="24">
        <v>2076</v>
      </c>
      <c r="Z515" s="19"/>
      <c r="AG515" s="19" t="s">
        <v>569</v>
      </c>
      <c r="AH515" s="27">
        <v>220800</v>
      </c>
      <c r="AI515" s="27">
        <v>225800</v>
      </c>
      <c r="AJ515" s="27">
        <v>226600</v>
      </c>
      <c r="AL515" s="29">
        <f t="shared" si="295"/>
        <v>6.3586956521739131E-3</v>
      </c>
      <c r="AM515" s="29">
        <f t="shared" si="283"/>
        <v>8.8949275362318839E-3</v>
      </c>
      <c r="AN515" s="29">
        <f t="shared" si="284"/>
        <v>9.2028985507246371E-3</v>
      </c>
      <c r="AO515" s="29">
        <f t="shared" si="296"/>
        <v>1.0899025686448184E-2</v>
      </c>
      <c r="AP515" s="29">
        <f t="shared" si="297"/>
        <v>1.0194862710363153E-2</v>
      </c>
      <c r="AQ515" s="29">
        <f t="shared" si="298"/>
        <v>8.6448184233835247E-3</v>
      </c>
      <c r="AR515" s="29">
        <f t="shared" si="299"/>
        <v>9.0511915269196816E-3</v>
      </c>
      <c r="AS515" s="29">
        <f t="shared" si="285"/>
        <v>9.8058252427184467E-3</v>
      </c>
      <c r="AT515" s="29">
        <f t="shared" si="286"/>
        <v>7.7846425419240955E-3</v>
      </c>
      <c r="AU515" s="29">
        <f t="shared" si="287"/>
        <v>9.6204766107678731E-3</v>
      </c>
      <c r="AV515" s="29">
        <f t="shared" si="288"/>
        <v>9.682259488084731E-3</v>
      </c>
      <c r="AW515" s="29">
        <f t="shared" si="289"/>
        <v>9.3556928508384818E-3</v>
      </c>
      <c r="AX515" s="29">
        <f t="shared" si="290"/>
        <v>6.2312444836716682E-3</v>
      </c>
      <c r="AY515" s="29">
        <f t="shared" si="291"/>
        <v>1.0785525154457192E-2</v>
      </c>
      <c r="AZ515" s="29">
        <f t="shared" si="292"/>
        <v>8.6804942630185344E-3</v>
      </c>
      <c r="BA515" s="29">
        <f t="shared" si="293"/>
        <v>1.203442188879082E-2</v>
      </c>
      <c r="BB515" s="29">
        <f t="shared" si="294"/>
        <v>9.1615180935569283E-3</v>
      </c>
    </row>
    <row r="516" spans="1:54" ht="15" x14ac:dyDescent="0.2">
      <c r="A516" s="19" t="s">
        <v>50</v>
      </c>
      <c r="B516" s="24">
        <v>265</v>
      </c>
      <c r="C516" s="24">
        <v>1078</v>
      </c>
      <c r="D516" s="24">
        <v>883</v>
      </c>
      <c r="E516" s="24">
        <v>639</v>
      </c>
      <c r="F516" s="24">
        <v>451</v>
      </c>
      <c r="G516" s="24">
        <v>527</v>
      </c>
      <c r="H516" s="24">
        <v>679</v>
      </c>
      <c r="I516" s="24">
        <v>889</v>
      </c>
      <c r="J516" s="24">
        <v>538</v>
      </c>
      <c r="K516" s="24">
        <v>873</v>
      </c>
      <c r="L516" s="24">
        <v>490</v>
      </c>
      <c r="M516" s="24">
        <v>484</v>
      </c>
      <c r="N516" s="24">
        <v>518</v>
      </c>
      <c r="O516" s="24">
        <v>756</v>
      </c>
      <c r="P516" s="24">
        <v>1094</v>
      </c>
      <c r="Q516" s="24">
        <v>1277</v>
      </c>
      <c r="R516" s="24">
        <v>758</v>
      </c>
      <c r="Z516" s="19"/>
      <c r="AG516" s="19" t="s">
        <v>50</v>
      </c>
      <c r="AH516" s="27">
        <v>55500</v>
      </c>
      <c r="AI516" s="27">
        <v>52600</v>
      </c>
      <c r="AJ516" s="27">
        <v>55300</v>
      </c>
      <c r="AL516" s="29">
        <f t="shared" si="295"/>
        <v>4.7747747747747746E-3</v>
      </c>
      <c r="AM516" s="29">
        <f t="shared" si="283"/>
        <v>1.9423423423423423E-2</v>
      </c>
      <c r="AN516" s="29">
        <f t="shared" si="284"/>
        <v>1.5909909909909911E-2</v>
      </c>
      <c r="AO516" s="29">
        <f t="shared" si="296"/>
        <v>1.214828897338403E-2</v>
      </c>
      <c r="AP516" s="29">
        <f t="shared" si="297"/>
        <v>8.5741444866920154E-3</v>
      </c>
      <c r="AQ516" s="29">
        <f t="shared" si="298"/>
        <v>1.0019011406844107E-2</v>
      </c>
      <c r="AR516" s="29">
        <f t="shared" si="299"/>
        <v>1.2278481012658228E-2</v>
      </c>
      <c r="AS516" s="29">
        <f t="shared" si="285"/>
        <v>1.6075949367088609E-2</v>
      </c>
      <c r="AT516" s="29">
        <f t="shared" si="286"/>
        <v>9.7287522603978303E-3</v>
      </c>
      <c r="AU516" s="29">
        <f t="shared" si="287"/>
        <v>1.5786618444846294E-2</v>
      </c>
      <c r="AV516" s="29">
        <f t="shared" si="288"/>
        <v>8.8607594936708865E-3</v>
      </c>
      <c r="AW516" s="29">
        <f t="shared" si="289"/>
        <v>8.7522603978300185E-3</v>
      </c>
      <c r="AX516" s="29">
        <f t="shared" si="290"/>
        <v>9.367088607594937E-3</v>
      </c>
      <c r="AY516" s="29">
        <f t="shared" si="291"/>
        <v>1.3670886075949367E-2</v>
      </c>
      <c r="AZ516" s="29">
        <f t="shared" si="292"/>
        <v>1.9783001808318264E-2</v>
      </c>
      <c r="BA516" s="29">
        <f t="shared" si="293"/>
        <v>2.3092224231464738E-2</v>
      </c>
      <c r="BB516" s="29">
        <f t="shared" si="294"/>
        <v>1.3707052441229656E-2</v>
      </c>
    </row>
    <row r="517" spans="1:54" ht="15" x14ac:dyDescent="0.2">
      <c r="A517" s="19" t="s">
        <v>64</v>
      </c>
      <c r="B517" s="24">
        <v>684</v>
      </c>
      <c r="C517" s="24">
        <v>1403</v>
      </c>
      <c r="D517" s="24">
        <v>1132</v>
      </c>
      <c r="E517" s="24">
        <v>1403</v>
      </c>
      <c r="F517" s="24">
        <v>890</v>
      </c>
      <c r="G517" s="24">
        <v>1115</v>
      </c>
      <c r="H517" s="24">
        <v>1210</v>
      </c>
      <c r="I517" s="24">
        <v>1402</v>
      </c>
      <c r="J517" s="24">
        <v>1424</v>
      </c>
      <c r="K517" s="24">
        <v>1906</v>
      </c>
      <c r="L517" s="24">
        <v>1808</v>
      </c>
      <c r="M517" s="24">
        <v>1259</v>
      </c>
      <c r="N517" s="24">
        <v>1266</v>
      </c>
      <c r="O517" s="24">
        <v>1097</v>
      </c>
      <c r="P517" s="24">
        <v>1654</v>
      </c>
      <c r="Q517" s="24">
        <v>1609</v>
      </c>
      <c r="R517" s="24">
        <v>1772</v>
      </c>
      <c r="Z517" s="19"/>
      <c r="AG517" s="19" t="s">
        <v>64</v>
      </c>
      <c r="AH517" s="27">
        <v>64000</v>
      </c>
      <c r="AI517" s="27">
        <v>61900</v>
      </c>
      <c r="AJ517" s="27">
        <v>60500</v>
      </c>
      <c r="AL517" s="29">
        <f t="shared" si="295"/>
        <v>1.0687500000000001E-2</v>
      </c>
      <c r="AM517" s="29">
        <f t="shared" si="283"/>
        <v>2.1921875E-2</v>
      </c>
      <c r="AN517" s="29">
        <f t="shared" si="284"/>
        <v>1.7687499999999998E-2</v>
      </c>
      <c r="AO517" s="29">
        <f t="shared" si="296"/>
        <v>2.2665589660743134E-2</v>
      </c>
      <c r="AP517" s="29">
        <f t="shared" si="297"/>
        <v>1.4378029079159936E-2</v>
      </c>
      <c r="AQ517" s="29">
        <f t="shared" si="298"/>
        <v>1.801292407108239E-2</v>
      </c>
      <c r="AR517" s="29">
        <f t="shared" si="299"/>
        <v>0.02</v>
      </c>
      <c r="AS517" s="29">
        <f t="shared" si="285"/>
        <v>2.3173553719008266E-2</v>
      </c>
      <c r="AT517" s="29">
        <f t="shared" si="286"/>
        <v>2.3537190082644627E-2</v>
      </c>
      <c r="AU517" s="29">
        <f t="shared" si="287"/>
        <v>3.1504132231404962E-2</v>
      </c>
      <c r="AV517" s="29">
        <f t="shared" si="288"/>
        <v>2.9884297520661157E-2</v>
      </c>
      <c r="AW517" s="29">
        <f t="shared" si="289"/>
        <v>2.0809917355371899E-2</v>
      </c>
      <c r="AX517" s="29">
        <f t="shared" si="290"/>
        <v>2.0925619834710744E-2</v>
      </c>
      <c r="AY517" s="29">
        <f t="shared" si="291"/>
        <v>1.8132231404958676E-2</v>
      </c>
      <c r="AZ517" s="29">
        <f t="shared" si="292"/>
        <v>2.7338842975206612E-2</v>
      </c>
      <c r="BA517" s="29">
        <f t="shared" si="293"/>
        <v>2.659504132231405E-2</v>
      </c>
      <c r="BB517" s="29">
        <f t="shared" si="294"/>
        <v>2.9289256198347106E-2</v>
      </c>
    </row>
    <row r="518" spans="1:54" ht="15" x14ac:dyDescent="0.2">
      <c r="A518" s="19" t="s">
        <v>102</v>
      </c>
      <c r="B518" s="24">
        <v>128</v>
      </c>
      <c r="C518" s="24">
        <v>446</v>
      </c>
      <c r="D518" s="24">
        <v>343</v>
      </c>
      <c r="E518" s="24">
        <v>247</v>
      </c>
      <c r="F518" s="24">
        <v>235</v>
      </c>
      <c r="G518" s="24">
        <v>277</v>
      </c>
      <c r="H518" s="24">
        <v>315</v>
      </c>
      <c r="I518" s="24">
        <v>356</v>
      </c>
      <c r="J518" s="24">
        <v>257</v>
      </c>
      <c r="K518" s="24">
        <v>292</v>
      </c>
      <c r="L518" s="24">
        <v>316</v>
      </c>
      <c r="M518" s="24">
        <v>187</v>
      </c>
      <c r="N518" s="24">
        <v>318</v>
      </c>
      <c r="O518" s="24">
        <v>203</v>
      </c>
      <c r="P518" s="24">
        <v>440</v>
      </c>
      <c r="Q518" s="24">
        <v>483</v>
      </c>
      <c r="R518" s="24">
        <v>355</v>
      </c>
      <c r="Z518" s="19"/>
      <c r="AG518" s="19" t="s">
        <v>102</v>
      </c>
      <c r="AH518" s="27">
        <v>36300</v>
      </c>
      <c r="AI518" s="27">
        <v>37000</v>
      </c>
      <c r="AJ518" s="27">
        <v>36700</v>
      </c>
      <c r="AL518" s="29">
        <f t="shared" si="295"/>
        <v>3.5261707988980717E-3</v>
      </c>
      <c r="AM518" s="29">
        <f t="shared" si="283"/>
        <v>1.2286501377410467E-2</v>
      </c>
      <c r="AN518" s="29">
        <f t="shared" si="284"/>
        <v>9.4490358126721758E-3</v>
      </c>
      <c r="AO518" s="29">
        <f t="shared" si="296"/>
        <v>6.6756756756756758E-3</v>
      </c>
      <c r="AP518" s="29">
        <f t="shared" si="297"/>
        <v>6.3513513513513515E-3</v>
      </c>
      <c r="AQ518" s="29">
        <f t="shared" si="298"/>
        <v>7.4864864864864862E-3</v>
      </c>
      <c r="AR518" s="29">
        <f t="shared" si="299"/>
        <v>8.5831062670299729E-3</v>
      </c>
      <c r="AS518" s="29">
        <f t="shared" si="285"/>
        <v>9.7002724795640319E-3</v>
      </c>
      <c r="AT518" s="29">
        <f t="shared" si="286"/>
        <v>7.0027247956403272E-3</v>
      </c>
      <c r="AU518" s="29">
        <f t="shared" si="287"/>
        <v>7.9564032697547679E-3</v>
      </c>
      <c r="AV518" s="29">
        <f t="shared" si="288"/>
        <v>8.610354223433243E-3</v>
      </c>
      <c r="AW518" s="29">
        <f t="shared" si="289"/>
        <v>5.0953678474114439E-3</v>
      </c>
      <c r="AX518" s="29">
        <f t="shared" si="290"/>
        <v>8.6648501362397816E-3</v>
      </c>
      <c r="AY518" s="29">
        <f t="shared" si="291"/>
        <v>5.5313351498637604E-3</v>
      </c>
      <c r="AZ518" s="29">
        <f t="shared" si="292"/>
        <v>1.1989100817438692E-2</v>
      </c>
      <c r="BA518" s="29">
        <f t="shared" si="293"/>
        <v>1.3160762942779292E-2</v>
      </c>
      <c r="BB518" s="29">
        <f t="shared" si="294"/>
        <v>9.6730245231607635E-3</v>
      </c>
    </row>
    <row r="519" spans="1:54" ht="15" x14ac:dyDescent="0.2">
      <c r="A519" s="19" t="s">
        <v>109</v>
      </c>
      <c r="B519" s="24">
        <v>231</v>
      </c>
      <c r="C519" s="24">
        <v>481</v>
      </c>
      <c r="D519" s="24">
        <v>359</v>
      </c>
      <c r="E519" s="24">
        <v>514</v>
      </c>
      <c r="F519" s="24">
        <v>322</v>
      </c>
      <c r="G519" s="24">
        <v>360</v>
      </c>
      <c r="H519" s="24">
        <v>437</v>
      </c>
      <c r="I519" s="24">
        <v>324</v>
      </c>
      <c r="J519" s="24">
        <v>425</v>
      </c>
      <c r="K519" s="24">
        <v>470</v>
      </c>
      <c r="L519" s="24">
        <v>421</v>
      </c>
      <c r="M519" s="24">
        <v>373</v>
      </c>
      <c r="N519" s="24">
        <v>258</v>
      </c>
      <c r="O519" s="24">
        <v>508</v>
      </c>
      <c r="P519" s="24">
        <v>483</v>
      </c>
      <c r="Q519" s="24">
        <v>567</v>
      </c>
      <c r="R519" s="24">
        <v>444</v>
      </c>
      <c r="Z519" s="19"/>
      <c r="AG519" s="19" t="s">
        <v>109</v>
      </c>
      <c r="AH519" s="27">
        <v>43400</v>
      </c>
      <c r="AI519" s="27">
        <v>43200</v>
      </c>
      <c r="AJ519" s="27">
        <v>44300</v>
      </c>
      <c r="AL519" s="29">
        <f t="shared" si="295"/>
        <v>5.3225806451612902E-3</v>
      </c>
      <c r="AM519" s="29">
        <f t="shared" si="283"/>
        <v>1.108294930875576E-2</v>
      </c>
      <c r="AN519" s="29">
        <f t="shared" si="284"/>
        <v>8.2718894009216597E-3</v>
      </c>
      <c r="AO519" s="29">
        <f t="shared" si="296"/>
        <v>1.1898148148148149E-2</v>
      </c>
      <c r="AP519" s="29">
        <f t="shared" si="297"/>
        <v>7.4537037037037037E-3</v>
      </c>
      <c r="AQ519" s="29">
        <f t="shared" si="298"/>
        <v>8.3333333333333332E-3</v>
      </c>
      <c r="AR519" s="29">
        <f t="shared" si="299"/>
        <v>9.8645598194130931E-3</v>
      </c>
      <c r="AS519" s="29">
        <f t="shared" si="285"/>
        <v>7.3137697516930025E-3</v>
      </c>
      <c r="AT519" s="29">
        <f t="shared" si="286"/>
        <v>9.5936794582392772E-3</v>
      </c>
      <c r="AU519" s="29">
        <f t="shared" si="287"/>
        <v>1.0609480812641084E-2</v>
      </c>
      <c r="AV519" s="29">
        <f t="shared" si="288"/>
        <v>9.5033860045146724E-3</v>
      </c>
      <c r="AW519" s="29">
        <f t="shared" si="289"/>
        <v>8.4198645598194139E-3</v>
      </c>
      <c r="AX519" s="29">
        <f t="shared" si="290"/>
        <v>5.82392776523702E-3</v>
      </c>
      <c r="AY519" s="29">
        <f t="shared" si="291"/>
        <v>1.1467268623024831E-2</v>
      </c>
      <c r="AZ519" s="29">
        <f t="shared" si="292"/>
        <v>1.0902934537246049E-2</v>
      </c>
      <c r="BA519" s="29">
        <f t="shared" si="293"/>
        <v>1.2799097065462754E-2</v>
      </c>
      <c r="BB519" s="29">
        <f t="shared" si="294"/>
        <v>1.0022573363431151E-2</v>
      </c>
    </row>
    <row r="520" spans="1:54" ht="15" x14ac:dyDescent="0.2">
      <c r="A520" s="19" t="s">
        <v>145</v>
      </c>
      <c r="B520" s="24">
        <v>259</v>
      </c>
      <c r="C520" s="24">
        <v>407</v>
      </c>
      <c r="D520" s="24">
        <v>392</v>
      </c>
      <c r="E520" s="24">
        <v>407</v>
      </c>
      <c r="F520" s="24">
        <v>411</v>
      </c>
      <c r="G520" s="24">
        <v>363</v>
      </c>
      <c r="H520" s="24">
        <v>300</v>
      </c>
      <c r="I520" s="24">
        <v>340</v>
      </c>
      <c r="J520" s="24">
        <v>324</v>
      </c>
      <c r="K520" s="24">
        <v>384</v>
      </c>
      <c r="L520" s="24">
        <v>432</v>
      </c>
      <c r="M520" s="24">
        <v>473</v>
      </c>
      <c r="N520" s="24">
        <v>192</v>
      </c>
      <c r="O520" s="24">
        <v>414</v>
      </c>
      <c r="P520" s="24">
        <v>392</v>
      </c>
      <c r="Q520" s="24">
        <v>468</v>
      </c>
      <c r="R520" s="24">
        <v>469</v>
      </c>
      <c r="Z520" s="19"/>
      <c r="AG520" s="19" t="s">
        <v>145</v>
      </c>
      <c r="AH520" s="27">
        <v>39500</v>
      </c>
      <c r="AI520" s="27">
        <v>39500</v>
      </c>
      <c r="AJ520" s="27">
        <v>39700</v>
      </c>
      <c r="AL520" s="29">
        <f t="shared" si="295"/>
        <v>6.5569620253164559E-3</v>
      </c>
      <c r="AM520" s="29">
        <f t="shared" si="283"/>
        <v>1.030379746835443E-2</v>
      </c>
      <c r="AN520" s="29">
        <f t="shared" si="284"/>
        <v>9.9240506329113919E-3</v>
      </c>
      <c r="AO520" s="29">
        <f t="shared" si="296"/>
        <v>1.030379746835443E-2</v>
      </c>
      <c r="AP520" s="29">
        <f t="shared" si="297"/>
        <v>1.040506329113924E-2</v>
      </c>
      <c r="AQ520" s="29">
        <f t="shared" si="298"/>
        <v>9.1898734177215183E-3</v>
      </c>
      <c r="AR520" s="29">
        <f t="shared" si="299"/>
        <v>7.556675062972292E-3</v>
      </c>
      <c r="AS520" s="29">
        <f t="shared" si="285"/>
        <v>8.5642317380352651E-3</v>
      </c>
      <c r="AT520" s="29">
        <f t="shared" si="286"/>
        <v>8.1612090680100759E-3</v>
      </c>
      <c r="AU520" s="29">
        <f t="shared" si="287"/>
        <v>9.6725440806045334E-3</v>
      </c>
      <c r="AV520" s="29">
        <f t="shared" si="288"/>
        <v>1.0881612090680101E-2</v>
      </c>
      <c r="AW520" s="29">
        <f t="shared" si="289"/>
        <v>1.1914357682619647E-2</v>
      </c>
      <c r="AX520" s="29">
        <f t="shared" si="290"/>
        <v>4.8362720403022667E-3</v>
      </c>
      <c r="AY520" s="29">
        <f t="shared" si="291"/>
        <v>1.0428211586901763E-2</v>
      </c>
      <c r="AZ520" s="29">
        <f t="shared" si="292"/>
        <v>9.8740554156171289E-3</v>
      </c>
      <c r="BA520" s="29">
        <f t="shared" si="293"/>
        <v>1.1788413098236776E-2</v>
      </c>
      <c r="BB520" s="29">
        <f t="shared" si="294"/>
        <v>1.1813602015113351E-2</v>
      </c>
    </row>
    <row r="521" spans="1:54" ht="15" x14ac:dyDescent="0.2">
      <c r="A521" s="19" t="s">
        <v>169</v>
      </c>
      <c r="B521" s="24">
        <v>297</v>
      </c>
      <c r="C521" s="24">
        <v>881</v>
      </c>
      <c r="D521" s="24">
        <v>685</v>
      </c>
      <c r="E521" s="24">
        <v>781</v>
      </c>
      <c r="F521" s="24">
        <v>768</v>
      </c>
      <c r="G521" s="24">
        <v>807</v>
      </c>
      <c r="H521" s="24">
        <v>670</v>
      </c>
      <c r="I521" s="24">
        <v>726</v>
      </c>
      <c r="J521" s="24">
        <v>607</v>
      </c>
      <c r="K521" s="24">
        <v>955</v>
      </c>
      <c r="L521" s="24">
        <v>1196</v>
      </c>
      <c r="M521" s="24">
        <v>758</v>
      </c>
      <c r="N521" s="24">
        <v>676</v>
      </c>
      <c r="O521" s="24">
        <v>830</v>
      </c>
      <c r="P521" s="24">
        <v>951</v>
      </c>
      <c r="Q521" s="24">
        <v>880</v>
      </c>
      <c r="R521" s="24">
        <v>900</v>
      </c>
      <c r="Z521" s="19"/>
      <c r="AG521" s="19" t="s">
        <v>169</v>
      </c>
      <c r="AH521" s="27">
        <v>59800</v>
      </c>
      <c r="AI521" s="27">
        <v>58500</v>
      </c>
      <c r="AJ521" s="27">
        <v>57200</v>
      </c>
      <c r="AL521" s="29">
        <f t="shared" si="295"/>
        <v>4.9665551839464884E-3</v>
      </c>
      <c r="AM521" s="29">
        <f t="shared" si="283"/>
        <v>1.4732441471571907E-2</v>
      </c>
      <c r="AN521" s="29">
        <f t="shared" si="284"/>
        <v>1.1454849498327759E-2</v>
      </c>
      <c r="AO521" s="29">
        <f t="shared" si="296"/>
        <v>1.335042735042735E-2</v>
      </c>
      <c r="AP521" s="29">
        <f t="shared" si="297"/>
        <v>1.3128205128205127E-2</v>
      </c>
      <c r="AQ521" s="29">
        <f t="shared" si="298"/>
        <v>1.3794871794871795E-2</v>
      </c>
      <c r="AR521" s="29">
        <f t="shared" si="299"/>
        <v>1.1713286713286713E-2</v>
      </c>
      <c r="AS521" s="29">
        <f t="shared" si="285"/>
        <v>1.2692307692307692E-2</v>
      </c>
      <c r="AT521" s="29">
        <f t="shared" si="286"/>
        <v>1.0611888111888111E-2</v>
      </c>
      <c r="AU521" s="29">
        <f t="shared" si="287"/>
        <v>1.6695804195804197E-2</v>
      </c>
      <c r="AV521" s="29">
        <f t="shared" si="288"/>
        <v>2.0909090909090908E-2</v>
      </c>
      <c r="AW521" s="29">
        <f t="shared" si="289"/>
        <v>1.3251748251748251E-2</v>
      </c>
      <c r="AX521" s="29">
        <f t="shared" si="290"/>
        <v>1.1818181818181818E-2</v>
      </c>
      <c r="AY521" s="29">
        <f t="shared" si="291"/>
        <v>1.451048951048951E-2</v>
      </c>
      <c r="AZ521" s="29">
        <f t="shared" si="292"/>
        <v>1.6625874125874126E-2</v>
      </c>
      <c r="BA521" s="29">
        <f t="shared" si="293"/>
        <v>1.5384615384615385E-2</v>
      </c>
      <c r="BB521" s="29">
        <f t="shared" si="294"/>
        <v>1.5734265734265736E-2</v>
      </c>
    </row>
    <row r="522" spans="1:54" ht="15" x14ac:dyDescent="0.2">
      <c r="A522" s="19" t="s">
        <v>176</v>
      </c>
      <c r="B522" s="24">
        <v>114</v>
      </c>
      <c r="C522" s="24">
        <v>315</v>
      </c>
      <c r="D522" s="24">
        <v>180</v>
      </c>
      <c r="E522" s="24">
        <v>179</v>
      </c>
      <c r="F522" s="24">
        <v>185</v>
      </c>
      <c r="G522" s="24">
        <v>170</v>
      </c>
      <c r="H522" s="24">
        <v>126</v>
      </c>
      <c r="I522" s="24">
        <v>229</v>
      </c>
      <c r="J522" s="24">
        <v>186</v>
      </c>
      <c r="K522" s="24">
        <v>197</v>
      </c>
      <c r="L522" s="24">
        <v>169</v>
      </c>
      <c r="M522" s="24">
        <v>142</v>
      </c>
      <c r="N522" s="24">
        <v>105</v>
      </c>
      <c r="O522" s="24">
        <v>225</v>
      </c>
      <c r="P522" s="24">
        <v>190</v>
      </c>
      <c r="Q522" s="24">
        <v>216</v>
      </c>
      <c r="R522" s="24">
        <v>200</v>
      </c>
      <c r="Z522" s="19"/>
      <c r="AG522" s="19" t="s">
        <v>176</v>
      </c>
      <c r="AH522" s="27">
        <v>29300</v>
      </c>
      <c r="AI522" s="27">
        <v>29000</v>
      </c>
      <c r="AJ522" s="27">
        <v>30200</v>
      </c>
      <c r="AL522" s="29">
        <f t="shared" ref="AL522:AL547" si="300">B522/$AH522</f>
        <v>3.8907849829351534E-3</v>
      </c>
      <c r="AM522" s="29">
        <f t="shared" ref="AM522:AM547" si="301">C522/$AH522</f>
        <v>1.0750853242320819E-2</v>
      </c>
      <c r="AN522" s="29">
        <f t="shared" ref="AN522:AN547" si="302">D522/$AH522</f>
        <v>6.1433447098976105E-3</v>
      </c>
      <c r="AO522" s="29">
        <f t="shared" ref="AO522:AO547" si="303">E522/$AI522</f>
        <v>6.1724137931034482E-3</v>
      </c>
      <c r="AP522" s="29">
        <f t="shared" ref="AP522:AP547" si="304">F522/$AI522</f>
        <v>6.3793103448275866E-3</v>
      </c>
      <c r="AQ522" s="29">
        <f t="shared" ref="AQ522:AQ547" si="305">G522/$AI522</f>
        <v>5.8620689655172415E-3</v>
      </c>
      <c r="AR522" s="29">
        <f t="shared" ref="AR522:AR547" si="306">H522/$AJ522</f>
        <v>4.1721854304635764E-3</v>
      </c>
      <c r="AS522" s="29">
        <f t="shared" ref="AS522:AS547" si="307">I522/$AJ522</f>
        <v>7.5827814569536427E-3</v>
      </c>
      <c r="AT522" s="29">
        <f t="shared" ref="AT522:AT547" si="308">J522/$AJ522</f>
        <v>6.1589403973509932E-3</v>
      </c>
      <c r="AU522" s="29">
        <f t="shared" ref="AU522:AU547" si="309">K522/$AJ522</f>
        <v>6.5231788079470202E-3</v>
      </c>
      <c r="AV522" s="29">
        <f t="shared" ref="AV522:AV547" si="310">L522/$AJ522</f>
        <v>5.5960264900662251E-3</v>
      </c>
      <c r="AW522" s="29">
        <f t="shared" ref="AW522:AW547" si="311">M522/$AJ522</f>
        <v>4.7019867549668876E-3</v>
      </c>
      <c r="AX522" s="29">
        <f t="shared" ref="AX522:AX547" si="312">N522/$AJ522</f>
        <v>3.47682119205298E-3</v>
      </c>
      <c r="AY522" s="29">
        <f t="shared" ref="AY522:AY547" si="313">O522/$AJ522</f>
        <v>7.4503311258278145E-3</v>
      </c>
      <c r="AZ522" s="29">
        <f t="shared" ref="AZ522:AZ547" si="314">P522/$AJ522</f>
        <v>6.2913907284768214E-3</v>
      </c>
      <c r="BA522" s="29">
        <f t="shared" ref="BA522:BA547" si="315">Q522/$AJ522</f>
        <v>7.152317880794702E-3</v>
      </c>
      <c r="BB522" s="29">
        <f t="shared" ref="BB522:BB547" si="316">R522/$AJ522</f>
        <v>6.6225165562913907E-3</v>
      </c>
    </row>
    <row r="523" spans="1:54" ht="15" x14ac:dyDescent="0.2">
      <c r="A523" s="19" t="s">
        <v>187</v>
      </c>
      <c r="B523" s="24">
        <v>84</v>
      </c>
      <c r="C523" s="24">
        <v>183</v>
      </c>
      <c r="D523" s="24">
        <v>202</v>
      </c>
      <c r="E523" s="24">
        <v>162</v>
      </c>
      <c r="F523" s="24">
        <v>81</v>
      </c>
      <c r="G523" s="24">
        <v>151</v>
      </c>
      <c r="H523" s="24">
        <v>146</v>
      </c>
      <c r="I523" s="24">
        <v>235</v>
      </c>
      <c r="J523" s="24">
        <v>146</v>
      </c>
      <c r="K523" s="24">
        <v>129</v>
      </c>
      <c r="L523" s="24">
        <v>146</v>
      </c>
      <c r="M523" s="24">
        <v>145</v>
      </c>
      <c r="N523" s="24">
        <v>114</v>
      </c>
      <c r="O523" s="24">
        <v>152</v>
      </c>
      <c r="P523" s="24">
        <v>141</v>
      </c>
      <c r="Q523" s="24">
        <v>411</v>
      </c>
      <c r="R523" s="24">
        <v>180</v>
      </c>
      <c r="Z523" s="19"/>
      <c r="AG523" s="19" t="s">
        <v>187</v>
      </c>
      <c r="AH523" s="27">
        <v>22100</v>
      </c>
      <c r="AI523" s="27">
        <v>21400</v>
      </c>
      <c r="AJ523" s="27">
        <v>21400</v>
      </c>
      <c r="AL523" s="29">
        <f t="shared" si="300"/>
        <v>3.8009049773755658E-3</v>
      </c>
      <c r="AM523" s="29">
        <f t="shared" si="301"/>
        <v>8.2805429864253391E-3</v>
      </c>
      <c r="AN523" s="29">
        <f t="shared" si="302"/>
        <v>9.1402714932126705E-3</v>
      </c>
      <c r="AO523" s="29">
        <f t="shared" si="303"/>
        <v>7.5700934579439249E-3</v>
      </c>
      <c r="AP523" s="29">
        <f t="shared" si="304"/>
        <v>3.7850467289719625E-3</v>
      </c>
      <c r="AQ523" s="29">
        <f t="shared" si="305"/>
        <v>7.0560747663551398E-3</v>
      </c>
      <c r="AR523" s="29">
        <f t="shared" si="306"/>
        <v>6.8224299065420563E-3</v>
      </c>
      <c r="AS523" s="29">
        <f t="shared" si="307"/>
        <v>1.0981308411214953E-2</v>
      </c>
      <c r="AT523" s="29">
        <f t="shared" si="308"/>
        <v>6.8224299065420563E-3</v>
      </c>
      <c r="AU523" s="29">
        <f t="shared" si="309"/>
        <v>6.0280373831775704E-3</v>
      </c>
      <c r="AV523" s="29">
        <f t="shared" si="310"/>
        <v>6.8224299065420563E-3</v>
      </c>
      <c r="AW523" s="29">
        <f t="shared" si="311"/>
        <v>6.775700934579439E-3</v>
      </c>
      <c r="AX523" s="29">
        <f t="shared" si="312"/>
        <v>5.3271028037383174E-3</v>
      </c>
      <c r="AY523" s="29">
        <f t="shared" si="313"/>
        <v>7.1028037383177572E-3</v>
      </c>
      <c r="AZ523" s="29">
        <f t="shared" si="314"/>
        <v>6.588785046728972E-3</v>
      </c>
      <c r="BA523" s="29">
        <f t="shared" si="315"/>
        <v>1.9205607476635515E-2</v>
      </c>
      <c r="BB523" s="29">
        <f t="shared" si="316"/>
        <v>8.4112149532710283E-3</v>
      </c>
    </row>
    <row r="524" spans="1:54" ht="15" x14ac:dyDescent="0.2">
      <c r="A524" s="19" t="s">
        <v>37</v>
      </c>
      <c r="B524" s="24">
        <v>113</v>
      </c>
      <c r="C524" s="24">
        <v>217</v>
      </c>
      <c r="D524" s="24">
        <v>250</v>
      </c>
      <c r="E524" s="24">
        <v>241</v>
      </c>
      <c r="F524" s="24">
        <v>203</v>
      </c>
      <c r="G524" s="24">
        <v>382</v>
      </c>
      <c r="H524" s="24">
        <v>254</v>
      </c>
      <c r="I524" s="24">
        <v>212</v>
      </c>
      <c r="J524" s="24">
        <v>158</v>
      </c>
      <c r="K524" s="24">
        <v>222</v>
      </c>
      <c r="L524" s="24">
        <v>286</v>
      </c>
      <c r="M524" s="24">
        <v>227</v>
      </c>
      <c r="N524" s="24">
        <v>141</v>
      </c>
      <c r="O524" s="24">
        <v>257</v>
      </c>
      <c r="P524" s="24">
        <v>276</v>
      </c>
      <c r="Q524" s="24">
        <v>280</v>
      </c>
      <c r="R524" s="24">
        <v>262</v>
      </c>
      <c r="Z524" s="19"/>
      <c r="AG524" s="19" t="s">
        <v>37</v>
      </c>
      <c r="AH524" s="27">
        <v>19300</v>
      </c>
      <c r="AI524" s="27">
        <v>19700</v>
      </c>
      <c r="AJ524" s="27">
        <v>18900</v>
      </c>
      <c r="AL524" s="29">
        <f t="shared" si="300"/>
        <v>5.8549222797927465E-3</v>
      </c>
      <c r="AM524" s="29">
        <f t="shared" si="301"/>
        <v>1.1243523316062176E-2</v>
      </c>
      <c r="AN524" s="29">
        <f t="shared" si="302"/>
        <v>1.2953367875647668E-2</v>
      </c>
      <c r="AO524" s="29">
        <f t="shared" si="303"/>
        <v>1.2233502538071065E-2</v>
      </c>
      <c r="AP524" s="29">
        <f t="shared" si="304"/>
        <v>1.0304568527918782E-2</v>
      </c>
      <c r="AQ524" s="29">
        <f t="shared" si="305"/>
        <v>1.9390862944162437E-2</v>
      </c>
      <c r="AR524" s="29">
        <f t="shared" si="306"/>
        <v>1.343915343915344E-2</v>
      </c>
      <c r="AS524" s="29">
        <f t="shared" si="307"/>
        <v>1.1216931216931217E-2</v>
      </c>
      <c r="AT524" s="29">
        <f t="shared" si="308"/>
        <v>8.3597883597883605E-3</v>
      </c>
      <c r="AU524" s="29">
        <f t="shared" si="309"/>
        <v>1.1746031746031746E-2</v>
      </c>
      <c r="AV524" s="29">
        <f t="shared" si="310"/>
        <v>1.5132275132275132E-2</v>
      </c>
      <c r="AW524" s="29">
        <f t="shared" si="311"/>
        <v>1.201058201058201E-2</v>
      </c>
      <c r="AX524" s="29">
        <f t="shared" si="312"/>
        <v>7.4603174603174605E-3</v>
      </c>
      <c r="AY524" s="29">
        <f t="shared" si="313"/>
        <v>1.3597883597883598E-2</v>
      </c>
      <c r="AZ524" s="29">
        <f t="shared" si="314"/>
        <v>1.4603174603174604E-2</v>
      </c>
      <c r="BA524" s="29">
        <f t="shared" si="315"/>
        <v>1.4814814814814815E-2</v>
      </c>
      <c r="BB524" s="29">
        <f t="shared" si="316"/>
        <v>1.3862433862433863E-2</v>
      </c>
    </row>
    <row r="525" spans="1:54" ht="15" x14ac:dyDescent="0.2">
      <c r="A525" s="19" t="s">
        <v>51</v>
      </c>
      <c r="B525" s="24">
        <v>179</v>
      </c>
      <c r="C525" s="24">
        <v>354</v>
      </c>
      <c r="D525" s="24">
        <v>375</v>
      </c>
      <c r="E525" s="24">
        <v>281</v>
      </c>
      <c r="F525" s="24">
        <v>235</v>
      </c>
      <c r="G525" s="24">
        <v>356</v>
      </c>
      <c r="H525" s="24">
        <v>361</v>
      </c>
      <c r="I525" s="24">
        <v>272</v>
      </c>
      <c r="J525" s="24">
        <v>341</v>
      </c>
      <c r="K525" s="24">
        <v>406</v>
      </c>
      <c r="L525" s="24">
        <v>311</v>
      </c>
      <c r="M525" s="24">
        <v>335</v>
      </c>
      <c r="N525" s="24">
        <v>283</v>
      </c>
      <c r="O525" s="24">
        <v>379</v>
      </c>
      <c r="P525" s="24">
        <v>416</v>
      </c>
      <c r="Q525" s="24">
        <v>397</v>
      </c>
      <c r="R525" s="24">
        <v>470</v>
      </c>
      <c r="Z525" s="19"/>
      <c r="AG525" s="19" t="s">
        <v>51</v>
      </c>
      <c r="AH525" s="27">
        <v>38700</v>
      </c>
      <c r="AI525" s="27">
        <v>38900</v>
      </c>
      <c r="AJ525" s="27">
        <v>39800</v>
      </c>
      <c r="AL525" s="29">
        <f t="shared" si="300"/>
        <v>4.6253229974160207E-3</v>
      </c>
      <c r="AM525" s="29">
        <f t="shared" si="301"/>
        <v>9.1472868217054269E-3</v>
      </c>
      <c r="AN525" s="29">
        <f t="shared" si="302"/>
        <v>9.6899224806201549E-3</v>
      </c>
      <c r="AO525" s="29">
        <f t="shared" si="303"/>
        <v>7.2236503856041127E-3</v>
      </c>
      <c r="AP525" s="29">
        <f t="shared" si="304"/>
        <v>6.0411311053984573E-3</v>
      </c>
      <c r="AQ525" s="29">
        <f t="shared" si="305"/>
        <v>9.1516709511568119E-3</v>
      </c>
      <c r="AR525" s="29">
        <f t="shared" si="306"/>
        <v>9.0703517587939694E-3</v>
      </c>
      <c r="AS525" s="29">
        <f t="shared" si="307"/>
        <v>6.8341708542713564E-3</v>
      </c>
      <c r="AT525" s="29">
        <f t="shared" si="308"/>
        <v>8.5678391959798997E-3</v>
      </c>
      <c r="AU525" s="29">
        <f t="shared" si="309"/>
        <v>1.0201005025125628E-2</v>
      </c>
      <c r="AV525" s="29">
        <f t="shared" si="310"/>
        <v>7.8140703517587933E-3</v>
      </c>
      <c r="AW525" s="29">
        <f t="shared" si="311"/>
        <v>8.4170854271356788E-3</v>
      </c>
      <c r="AX525" s="29">
        <f t="shared" si="312"/>
        <v>7.1105527638190957E-3</v>
      </c>
      <c r="AY525" s="29">
        <f t="shared" si="313"/>
        <v>9.5226130653266339E-3</v>
      </c>
      <c r="AZ525" s="29">
        <f t="shared" si="314"/>
        <v>1.0452261306532663E-2</v>
      </c>
      <c r="BA525" s="29">
        <f t="shared" si="315"/>
        <v>9.9748743718592967E-3</v>
      </c>
      <c r="BB525" s="29">
        <f t="shared" si="316"/>
        <v>1.1809045226130653E-2</v>
      </c>
    </row>
    <row r="526" spans="1:54" ht="15" x14ac:dyDescent="0.2">
      <c r="A526" s="19" t="s">
        <v>110</v>
      </c>
      <c r="B526" s="24">
        <v>119</v>
      </c>
      <c r="C526" s="24">
        <v>249</v>
      </c>
      <c r="D526" s="24">
        <v>290</v>
      </c>
      <c r="E526" s="24">
        <v>271</v>
      </c>
      <c r="F526" s="24">
        <v>277</v>
      </c>
      <c r="G526" s="24">
        <v>275</v>
      </c>
      <c r="H526" s="24">
        <v>359</v>
      </c>
      <c r="I526" s="24">
        <v>456</v>
      </c>
      <c r="J526" s="24">
        <v>308</v>
      </c>
      <c r="K526" s="24">
        <v>413</v>
      </c>
      <c r="L526" s="24">
        <v>270</v>
      </c>
      <c r="M526" s="24">
        <v>278</v>
      </c>
      <c r="N526" s="24">
        <v>275</v>
      </c>
      <c r="O526" s="24">
        <v>223</v>
      </c>
      <c r="P526" s="24">
        <v>341</v>
      </c>
      <c r="Q526" s="24">
        <v>298</v>
      </c>
      <c r="R526" s="24">
        <v>261</v>
      </c>
      <c r="Z526" s="19"/>
      <c r="AG526" s="19" t="s">
        <v>110</v>
      </c>
      <c r="AH526" s="27">
        <v>28600</v>
      </c>
      <c r="AI526" s="27">
        <v>29800</v>
      </c>
      <c r="AJ526" s="27">
        <v>29000</v>
      </c>
      <c r="AL526" s="29">
        <f t="shared" si="300"/>
        <v>4.1608391608391609E-3</v>
      </c>
      <c r="AM526" s="29">
        <f t="shared" si="301"/>
        <v>8.7062937062937062E-3</v>
      </c>
      <c r="AN526" s="29">
        <f t="shared" si="302"/>
        <v>1.013986013986014E-2</v>
      </c>
      <c r="AO526" s="29">
        <f t="shared" si="303"/>
        <v>9.0939597315436247E-3</v>
      </c>
      <c r="AP526" s="29">
        <f t="shared" si="304"/>
        <v>9.2953020134228185E-3</v>
      </c>
      <c r="AQ526" s="29">
        <f t="shared" si="305"/>
        <v>9.2281879194630878E-3</v>
      </c>
      <c r="AR526" s="29">
        <f t="shared" si="306"/>
        <v>1.2379310344827586E-2</v>
      </c>
      <c r="AS526" s="29">
        <f t="shared" si="307"/>
        <v>1.5724137931034481E-2</v>
      </c>
      <c r="AT526" s="29">
        <f t="shared" si="308"/>
        <v>1.0620689655172414E-2</v>
      </c>
      <c r="AU526" s="29">
        <f t="shared" si="309"/>
        <v>1.4241379310344828E-2</v>
      </c>
      <c r="AV526" s="29">
        <f t="shared" si="310"/>
        <v>9.3103448275862061E-3</v>
      </c>
      <c r="AW526" s="29">
        <f t="shared" si="311"/>
        <v>9.5862068965517234E-3</v>
      </c>
      <c r="AX526" s="29">
        <f t="shared" si="312"/>
        <v>9.482758620689655E-3</v>
      </c>
      <c r="AY526" s="29">
        <f t="shared" si="313"/>
        <v>7.6896551724137934E-3</v>
      </c>
      <c r="AZ526" s="29">
        <f t="shared" si="314"/>
        <v>1.1758620689655172E-2</v>
      </c>
      <c r="BA526" s="29">
        <f t="shared" si="315"/>
        <v>1.0275862068965518E-2</v>
      </c>
      <c r="BB526" s="29">
        <f t="shared" si="316"/>
        <v>8.9999999999999993E-3</v>
      </c>
    </row>
    <row r="527" spans="1:54" ht="15" x14ac:dyDescent="0.2">
      <c r="A527" s="19" t="s">
        <v>124</v>
      </c>
      <c r="B527" s="24">
        <v>88</v>
      </c>
      <c r="C527" s="24">
        <v>168</v>
      </c>
      <c r="D527" s="24">
        <v>177</v>
      </c>
      <c r="E527" s="24">
        <v>180</v>
      </c>
      <c r="F527" s="24">
        <v>115</v>
      </c>
      <c r="G527" s="24">
        <v>155</v>
      </c>
      <c r="H527" s="24">
        <v>127</v>
      </c>
      <c r="I527" s="24">
        <v>179</v>
      </c>
      <c r="J527" s="24">
        <v>153</v>
      </c>
      <c r="K527" s="24">
        <v>179</v>
      </c>
      <c r="L527" s="24">
        <v>150</v>
      </c>
      <c r="M527" s="24">
        <v>115</v>
      </c>
      <c r="N527" s="24">
        <v>147</v>
      </c>
      <c r="O527" s="24">
        <v>202</v>
      </c>
      <c r="P527" s="24">
        <v>152</v>
      </c>
      <c r="Q527" s="24">
        <v>232</v>
      </c>
      <c r="R527" s="24">
        <v>210</v>
      </c>
      <c r="Z527" s="19"/>
      <c r="AG527" s="19" t="s">
        <v>124</v>
      </c>
      <c r="AH527" s="27">
        <v>20800</v>
      </c>
      <c r="AI527" s="27">
        <v>21300</v>
      </c>
      <c r="AJ527" s="27">
        <v>21800</v>
      </c>
      <c r="AL527" s="29">
        <f t="shared" si="300"/>
        <v>4.2307692307692307E-3</v>
      </c>
      <c r="AM527" s="29">
        <f t="shared" si="301"/>
        <v>8.076923076923077E-3</v>
      </c>
      <c r="AN527" s="29">
        <f t="shared" si="302"/>
        <v>8.5096153846153846E-3</v>
      </c>
      <c r="AO527" s="29">
        <f t="shared" si="303"/>
        <v>8.4507042253521118E-3</v>
      </c>
      <c r="AP527" s="29">
        <f t="shared" si="304"/>
        <v>5.3990610328638498E-3</v>
      </c>
      <c r="AQ527" s="29">
        <f t="shared" si="305"/>
        <v>7.2769953051643197E-3</v>
      </c>
      <c r="AR527" s="29">
        <f t="shared" si="306"/>
        <v>5.8256880733944952E-3</v>
      </c>
      <c r="AS527" s="29">
        <f t="shared" si="307"/>
        <v>8.211009174311926E-3</v>
      </c>
      <c r="AT527" s="29">
        <f t="shared" si="308"/>
        <v>7.0183486238532111E-3</v>
      </c>
      <c r="AU527" s="29">
        <f t="shared" si="309"/>
        <v>8.211009174311926E-3</v>
      </c>
      <c r="AV527" s="29">
        <f t="shared" si="310"/>
        <v>6.8807339449541288E-3</v>
      </c>
      <c r="AW527" s="29">
        <f t="shared" si="311"/>
        <v>5.2752293577981654E-3</v>
      </c>
      <c r="AX527" s="29">
        <f t="shared" si="312"/>
        <v>6.7431192660550457E-3</v>
      </c>
      <c r="AY527" s="29">
        <f t="shared" si="313"/>
        <v>9.2660550458715605E-3</v>
      </c>
      <c r="AZ527" s="29">
        <f t="shared" si="314"/>
        <v>6.9724770642201834E-3</v>
      </c>
      <c r="BA527" s="29">
        <f t="shared" si="315"/>
        <v>1.0642201834862385E-2</v>
      </c>
      <c r="BB527" s="29">
        <f t="shared" si="316"/>
        <v>9.6330275229357804E-3</v>
      </c>
    </row>
    <row r="528" spans="1:54" ht="15" x14ac:dyDescent="0.2">
      <c r="A528" s="19" t="s">
        <v>188</v>
      </c>
      <c r="B528" s="24">
        <v>221</v>
      </c>
      <c r="C528" s="24">
        <v>613</v>
      </c>
      <c r="D528" s="24">
        <v>642</v>
      </c>
      <c r="E528" s="24">
        <v>529</v>
      </c>
      <c r="F528" s="24">
        <v>724</v>
      </c>
      <c r="G528" s="24">
        <v>437</v>
      </c>
      <c r="H528" s="24">
        <v>671</v>
      </c>
      <c r="I528" s="24">
        <v>473</v>
      </c>
      <c r="J528" s="24">
        <v>893</v>
      </c>
      <c r="K528" s="24">
        <v>689</v>
      </c>
      <c r="L528" s="24">
        <v>679</v>
      </c>
      <c r="M528" s="24">
        <v>327</v>
      </c>
      <c r="N528" s="24">
        <v>539</v>
      </c>
      <c r="O528" s="24">
        <v>623</v>
      </c>
      <c r="P528" s="24">
        <v>454</v>
      </c>
      <c r="Q528" s="24">
        <v>736</v>
      </c>
      <c r="R528" s="24">
        <v>672</v>
      </c>
      <c r="Z528" s="19"/>
      <c r="AG528" s="19" t="s">
        <v>188</v>
      </c>
      <c r="AH528" s="27">
        <v>41100</v>
      </c>
      <c r="AI528" s="27">
        <v>41200</v>
      </c>
      <c r="AJ528" s="27">
        <v>41500</v>
      </c>
      <c r="AL528" s="29">
        <f t="shared" si="300"/>
        <v>5.3771289537712895E-3</v>
      </c>
      <c r="AM528" s="29">
        <f t="shared" si="301"/>
        <v>1.4914841849148418E-2</v>
      </c>
      <c r="AN528" s="29">
        <f t="shared" si="302"/>
        <v>1.5620437956204379E-2</v>
      </c>
      <c r="AO528" s="29">
        <f t="shared" si="303"/>
        <v>1.2839805825242719E-2</v>
      </c>
      <c r="AP528" s="29">
        <f t="shared" si="304"/>
        <v>1.7572815533980584E-2</v>
      </c>
      <c r="AQ528" s="29">
        <f t="shared" si="305"/>
        <v>1.0606796116504854E-2</v>
      </c>
      <c r="AR528" s="29">
        <f t="shared" si="306"/>
        <v>1.6168674698795182E-2</v>
      </c>
      <c r="AS528" s="29">
        <f t="shared" si="307"/>
        <v>1.1397590361445784E-2</v>
      </c>
      <c r="AT528" s="29">
        <f t="shared" si="308"/>
        <v>2.1518072289156625E-2</v>
      </c>
      <c r="AU528" s="29">
        <f t="shared" si="309"/>
        <v>1.6602409638554218E-2</v>
      </c>
      <c r="AV528" s="29">
        <f t="shared" si="310"/>
        <v>1.636144578313253E-2</v>
      </c>
      <c r="AW528" s="29">
        <f t="shared" si="311"/>
        <v>7.8795180722891559E-3</v>
      </c>
      <c r="AX528" s="29">
        <f t="shared" si="312"/>
        <v>1.2987951807228915E-2</v>
      </c>
      <c r="AY528" s="29">
        <f t="shared" si="313"/>
        <v>1.5012048192771084E-2</v>
      </c>
      <c r="AZ528" s="29">
        <f t="shared" si="314"/>
        <v>1.0939759036144579E-2</v>
      </c>
      <c r="BA528" s="29">
        <f t="shared" si="315"/>
        <v>1.7734939759036145E-2</v>
      </c>
      <c r="BB528" s="29">
        <f t="shared" si="316"/>
        <v>1.6192771084337348E-2</v>
      </c>
    </row>
    <row r="529" spans="1:54" ht="15" x14ac:dyDescent="0.2">
      <c r="A529" s="19" t="s">
        <v>193</v>
      </c>
      <c r="B529" s="24">
        <v>256</v>
      </c>
      <c r="C529" s="24">
        <v>683</v>
      </c>
      <c r="D529" s="24">
        <v>551</v>
      </c>
      <c r="E529" s="24">
        <v>335</v>
      </c>
      <c r="F529" s="24">
        <v>267</v>
      </c>
      <c r="G529" s="24">
        <v>280</v>
      </c>
      <c r="H529" s="24">
        <v>385</v>
      </c>
      <c r="I529" s="24">
        <v>311</v>
      </c>
      <c r="J529" s="24">
        <v>290</v>
      </c>
      <c r="K529" s="24">
        <v>347</v>
      </c>
      <c r="L529" s="24">
        <v>296</v>
      </c>
      <c r="M529" s="24">
        <v>603</v>
      </c>
      <c r="N529" s="24">
        <v>267</v>
      </c>
      <c r="O529" s="24">
        <v>867</v>
      </c>
      <c r="P529" s="24">
        <v>722</v>
      </c>
      <c r="Q529" s="24">
        <v>522</v>
      </c>
      <c r="R529" s="24">
        <v>988</v>
      </c>
      <c r="Z529" s="19"/>
      <c r="AG529" s="19" t="s">
        <v>193</v>
      </c>
      <c r="AH529" s="27">
        <v>27400</v>
      </c>
      <c r="AI529" s="27">
        <v>27700</v>
      </c>
      <c r="AJ529" s="27">
        <v>26600</v>
      </c>
      <c r="AL529" s="29">
        <f t="shared" si="300"/>
        <v>9.3430656934306577E-3</v>
      </c>
      <c r="AM529" s="29">
        <f t="shared" si="301"/>
        <v>2.4927007299270072E-2</v>
      </c>
      <c r="AN529" s="29">
        <f t="shared" si="302"/>
        <v>2.010948905109489E-2</v>
      </c>
      <c r="AO529" s="29">
        <f t="shared" si="303"/>
        <v>1.2093862815884477E-2</v>
      </c>
      <c r="AP529" s="29">
        <f t="shared" si="304"/>
        <v>9.6389891696750905E-3</v>
      </c>
      <c r="AQ529" s="29">
        <f t="shared" si="305"/>
        <v>1.0108303249097473E-2</v>
      </c>
      <c r="AR529" s="29">
        <f t="shared" si="306"/>
        <v>1.4473684210526316E-2</v>
      </c>
      <c r="AS529" s="29">
        <f t="shared" si="307"/>
        <v>1.169172932330827E-2</v>
      </c>
      <c r="AT529" s="29">
        <f t="shared" si="308"/>
        <v>1.0902255639097745E-2</v>
      </c>
      <c r="AU529" s="29">
        <f t="shared" si="309"/>
        <v>1.3045112781954887E-2</v>
      </c>
      <c r="AV529" s="29">
        <f t="shared" si="310"/>
        <v>1.1127819548872181E-2</v>
      </c>
      <c r="AW529" s="29">
        <f t="shared" si="311"/>
        <v>2.2669172932330828E-2</v>
      </c>
      <c r="AX529" s="29">
        <f t="shared" si="312"/>
        <v>1.0037593984962406E-2</v>
      </c>
      <c r="AY529" s="29">
        <f t="shared" si="313"/>
        <v>3.2593984962406015E-2</v>
      </c>
      <c r="AZ529" s="29">
        <f t="shared" si="314"/>
        <v>2.7142857142857142E-2</v>
      </c>
      <c r="BA529" s="29">
        <f t="shared" si="315"/>
        <v>1.962406015037594E-2</v>
      </c>
      <c r="BB529" s="29">
        <f t="shared" si="316"/>
        <v>3.7142857142857144E-2</v>
      </c>
    </row>
    <row r="530" spans="1:54" ht="15" x14ac:dyDescent="0.2">
      <c r="A530" s="19" t="s">
        <v>31</v>
      </c>
      <c r="B530" s="24">
        <v>524</v>
      </c>
      <c r="C530" s="24">
        <v>1118</v>
      </c>
      <c r="D530" s="24">
        <v>830</v>
      </c>
      <c r="E530" s="24">
        <v>647</v>
      </c>
      <c r="F530" s="24">
        <v>540</v>
      </c>
      <c r="G530" s="24">
        <v>687</v>
      </c>
      <c r="H530" s="24">
        <v>618</v>
      </c>
      <c r="I530" s="24">
        <v>683</v>
      </c>
      <c r="J530" s="24">
        <v>829</v>
      </c>
      <c r="K530" s="24">
        <v>967</v>
      </c>
      <c r="L530" s="24">
        <v>528</v>
      </c>
      <c r="M530" s="24">
        <v>528</v>
      </c>
      <c r="N530" s="24">
        <v>327</v>
      </c>
      <c r="O530" s="24">
        <v>1987</v>
      </c>
      <c r="P530" s="24">
        <v>663</v>
      </c>
      <c r="Q530" s="24">
        <v>851</v>
      </c>
      <c r="R530" s="24">
        <v>631</v>
      </c>
      <c r="Z530" s="19"/>
      <c r="AG530" s="19" t="s">
        <v>31</v>
      </c>
      <c r="AH530" s="27">
        <v>59800</v>
      </c>
      <c r="AI530" s="27">
        <v>59300</v>
      </c>
      <c r="AJ530" s="27">
        <v>59200</v>
      </c>
      <c r="AL530" s="29">
        <f t="shared" si="300"/>
        <v>8.7625418060200671E-3</v>
      </c>
      <c r="AM530" s="29">
        <f t="shared" si="301"/>
        <v>1.8695652173913044E-2</v>
      </c>
      <c r="AN530" s="29">
        <f t="shared" si="302"/>
        <v>1.3879598662207358E-2</v>
      </c>
      <c r="AO530" s="29">
        <f t="shared" si="303"/>
        <v>1.0910623946037099E-2</v>
      </c>
      <c r="AP530" s="29">
        <f t="shared" si="304"/>
        <v>9.1062394603709951E-3</v>
      </c>
      <c r="AQ530" s="29">
        <f t="shared" si="305"/>
        <v>1.1585160202360877E-2</v>
      </c>
      <c r="AR530" s="29">
        <f t="shared" si="306"/>
        <v>1.0439189189189188E-2</v>
      </c>
      <c r="AS530" s="29">
        <f t="shared" si="307"/>
        <v>1.1537162162162162E-2</v>
      </c>
      <c r="AT530" s="29">
        <f t="shared" si="308"/>
        <v>1.4003378378378378E-2</v>
      </c>
      <c r="AU530" s="29">
        <f t="shared" si="309"/>
        <v>1.6334459459459459E-2</v>
      </c>
      <c r="AV530" s="29">
        <f t="shared" si="310"/>
        <v>8.9189189189189198E-3</v>
      </c>
      <c r="AW530" s="29">
        <f t="shared" si="311"/>
        <v>8.9189189189189198E-3</v>
      </c>
      <c r="AX530" s="29">
        <f t="shared" si="312"/>
        <v>5.5236486486486486E-3</v>
      </c>
      <c r="AY530" s="29">
        <f t="shared" si="313"/>
        <v>3.3564189189189186E-2</v>
      </c>
      <c r="AZ530" s="29">
        <f t="shared" si="314"/>
        <v>1.1199324324324324E-2</v>
      </c>
      <c r="BA530" s="29">
        <f t="shared" si="315"/>
        <v>1.4375000000000001E-2</v>
      </c>
      <c r="BB530" s="29">
        <f t="shared" si="316"/>
        <v>1.0658783783783784E-2</v>
      </c>
    </row>
    <row r="531" spans="1:54" ht="15" x14ac:dyDescent="0.2">
      <c r="A531" s="19" t="s">
        <v>41</v>
      </c>
      <c r="B531" s="24">
        <v>253</v>
      </c>
      <c r="C531" s="24">
        <v>535</v>
      </c>
      <c r="D531" s="24">
        <v>437</v>
      </c>
      <c r="E531" s="24">
        <v>392</v>
      </c>
      <c r="F531" s="24">
        <v>353</v>
      </c>
      <c r="G531" s="24">
        <v>725</v>
      </c>
      <c r="H531" s="24">
        <v>423</v>
      </c>
      <c r="I531" s="24">
        <v>511</v>
      </c>
      <c r="J531" s="24">
        <v>364</v>
      </c>
      <c r="K531" s="24">
        <v>476</v>
      </c>
      <c r="L531" s="24">
        <v>369</v>
      </c>
      <c r="M531" s="24">
        <v>605</v>
      </c>
      <c r="N531" s="24">
        <v>205</v>
      </c>
      <c r="O531" s="24">
        <v>847</v>
      </c>
      <c r="P531" s="24">
        <v>478</v>
      </c>
      <c r="Q531" s="24">
        <v>421</v>
      </c>
      <c r="R531" s="24">
        <v>387</v>
      </c>
      <c r="Z531" s="19"/>
      <c r="AG531" s="19" t="s">
        <v>41</v>
      </c>
      <c r="AH531" s="27">
        <v>37400</v>
      </c>
      <c r="AI531" s="27">
        <v>39100</v>
      </c>
      <c r="AJ531" s="27">
        <v>38900</v>
      </c>
      <c r="AL531" s="29">
        <f t="shared" si="300"/>
        <v>6.7647058823529409E-3</v>
      </c>
      <c r="AM531" s="29">
        <f t="shared" si="301"/>
        <v>1.4304812834224599E-2</v>
      </c>
      <c r="AN531" s="29">
        <f t="shared" si="302"/>
        <v>1.1684491978609626E-2</v>
      </c>
      <c r="AO531" s="29">
        <f t="shared" si="303"/>
        <v>1.0025575447570333E-2</v>
      </c>
      <c r="AP531" s="29">
        <f t="shared" si="304"/>
        <v>9.0281329923273656E-3</v>
      </c>
      <c r="AQ531" s="29">
        <f t="shared" si="305"/>
        <v>1.8542199488491048E-2</v>
      </c>
      <c r="AR531" s="29">
        <f t="shared" si="306"/>
        <v>1.0874035989717224E-2</v>
      </c>
      <c r="AS531" s="29">
        <f t="shared" si="307"/>
        <v>1.313624678663239E-2</v>
      </c>
      <c r="AT531" s="29">
        <f t="shared" si="308"/>
        <v>9.3573264781491011E-3</v>
      </c>
      <c r="AU531" s="29">
        <f t="shared" si="309"/>
        <v>1.2236503856041131E-2</v>
      </c>
      <c r="AV531" s="29">
        <f t="shared" si="310"/>
        <v>9.4858611825192809E-3</v>
      </c>
      <c r="AW531" s="29">
        <f t="shared" si="311"/>
        <v>1.5552699228791773E-2</v>
      </c>
      <c r="AX531" s="29">
        <f t="shared" si="312"/>
        <v>5.2699228791773783E-3</v>
      </c>
      <c r="AY531" s="29">
        <f t="shared" si="313"/>
        <v>2.1773778920308483E-2</v>
      </c>
      <c r="AZ531" s="29">
        <f t="shared" si="314"/>
        <v>1.2287917737789204E-2</v>
      </c>
      <c r="BA531" s="29">
        <f t="shared" si="315"/>
        <v>1.0822622107969151E-2</v>
      </c>
      <c r="BB531" s="29">
        <f t="shared" si="316"/>
        <v>9.9485861182519279E-3</v>
      </c>
    </row>
    <row r="532" spans="1:54" ht="15" x14ac:dyDescent="0.2">
      <c r="A532" s="19" t="s">
        <v>68</v>
      </c>
      <c r="B532" s="24">
        <v>157</v>
      </c>
      <c r="C532" s="24">
        <v>169</v>
      </c>
      <c r="D532" s="24">
        <v>252</v>
      </c>
      <c r="E532" s="24">
        <v>252</v>
      </c>
      <c r="F532" s="24">
        <v>223</v>
      </c>
      <c r="G532" s="24">
        <v>185</v>
      </c>
      <c r="H532" s="24">
        <v>230</v>
      </c>
      <c r="I532" s="24">
        <v>159</v>
      </c>
      <c r="J532" s="24">
        <v>187</v>
      </c>
      <c r="K532" s="24">
        <v>235</v>
      </c>
      <c r="L532" s="24">
        <v>146</v>
      </c>
      <c r="M532" s="24">
        <v>179</v>
      </c>
      <c r="N532" s="24">
        <v>94</v>
      </c>
      <c r="O532" s="24">
        <v>131</v>
      </c>
      <c r="P532" s="24">
        <v>212</v>
      </c>
      <c r="Q532" s="24">
        <v>194</v>
      </c>
      <c r="R532" s="24">
        <v>181</v>
      </c>
      <c r="Z532" s="19"/>
      <c r="AG532" s="19" t="s">
        <v>68</v>
      </c>
      <c r="AH532" s="27">
        <v>40600</v>
      </c>
      <c r="AI532" s="27">
        <v>41400</v>
      </c>
      <c r="AJ532" s="27">
        <v>41100</v>
      </c>
      <c r="AL532" s="29">
        <f t="shared" si="300"/>
        <v>3.8669950738916257E-3</v>
      </c>
      <c r="AM532" s="29">
        <f t="shared" si="301"/>
        <v>4.1625615763546796E-3</v>
      </c>
      <c r="AN532" s="29">
        <f t="shared" si="302"/>
        <v>6.2068965517241377E-3</v>
      </c>
      <c r="AO532" s="29">
        <f t="shared" si="303"/>
        <v>6.0869565217391303E-3</v>
      </c>
      <c r="AP532" s="29">
        <f t="shared" si="304"/>
        <v>5.3864734299516907E-3</v>
      </c>
      <c r="AQ532" s="29">
        <f t="shared" si="305"/>
        <v>4.4685990338164255E-3</v>
      </c>
      <c r="AR532" s="29">
        <f t="shared" si="306"/>
        <v>5.5961070559610703E-3</v>
      </c>
      <c r="AS532" s="29">
        <f t="shared" si="307"/>
        <v>3.8686131386861315E-3</v>
      </c>
      <c r="AT532" s="29">
        <f t="shared" si="308"/>
        <v>4.5498783454987835E-3</v>
      </c>
      <c r="AU532" s="29">
        <f t="shared" si="309"/>
        <v>5.7177615571776157E-3</v>
      </c>
      <c r="AV532" s="29">
        <f t="shared" si="310"/>
        <v>3.5523114355231144E-3</v>
      </c>
      <c r="AW532" s="29">
        <f t="shared" si="311"/>
        <v>4.3552311435523117E-3</v>
      </c>
      <c r="AX532" s="29">
        <f t="shared" si="312"/>
        <v>2.2871046228710463E-3</v>
      </c>
      <c r="AY532" s="29">
        <f t="shared" si="313"/>
        <v>3.1873479318734795E-3</v>
      </c>
      <c r="AZ532" s="29">
        <f t="shared" si="314"/>
        <v>5.1581508515815087E-3</v>
      </c>
      <c r="BA532" s="29">
        <f t="shared" si="315"/>
        <v>4.7201946472019462E-3</v>
      </c>
      <c r="BB532" s="29">
        <f t="shared" si="316"/>
        <v>4.403892944038929E-3</v>
      </c>
    </row>
    <row r="533" spans="1:54" ht="15" x14ac:dyDescent="0.2">
      <c r="A533" s="19" t="s">
        <v>71</v>
      </c>
      <c r="B533" s="24">
        <v>817</v>
      </c>
      <c r="C533" s="24">
        <v>879</v>
      </c>
      <c r="D533" s="24">
        <v>1186</v>
      </c>
      <c r="E533" s="24">
        <v>875</v>
      </c>
      <c r="F533" s="24">
        <v>693</v>
      </c>
      <c r="G533" s="24">
        <v>919</v>
      </c>
      <c r="H533" s="24">
        <v>874</v>
      </c>
      <c r="I533" s="24">
        <v>884</v>
      </c>
      <c r="J533" s="24">
        <v>963</v>
      </c>
      <c r="K533" s="24">
        <v>1133</v>
      </c>
      <c r="L533" s="24">
        <v>835</v>
      </c>
      <c r="M533" s="24">
        <v>706</v>
      </c>
      <c r="N533" s="24">
        <v>626</v>
      </c>
      <c r="O533" s="24">
        <v>662</v>
      </c>
      <c r="P533" s="24">
        <v>824</v>
      </c>
      <c r="Q533" s="24">
        <v>800</v>
      </c>
      <c r="R533" s="24">
        <v>729</v>
      </c>
      <c r="Z533" s="19"/>
      <c r="AG533" s="19" t="s">
        <v>71</v>
      </c>
      <c r="AH533" s="27">
        <v>61100</v>
      </c>
      <c r="AI533" s="27">
        <v>60700</v>
      </c>
      <c r="AJ533" s="27">
        <v>62300</v>
      </c>
      <c r="AL533" s="29">
        <f t="shared" si="300"/>
        <v>1.337152209492635E-2</v>
      </c>
      <c r="AM533" s="29">
        <f t="shared" si="301"/>
        <v>1.4386252045826513E-2</v>
      </c>
      <c r="AN533" s="29">
        <f t="shared" si="302"/>
        <v>1.9410801963993453E-2</v>
      </c>
      <c r="AO533" s="29">
        <f t="shared" si="303"/>
        <v>1.4415156507413509E-2</v>
      </c>
      <c r="AP533" s="29">
        <f t="shared" si="304"/>
        <v>1.1416803953871499E-2</v>
      </c>
      <c r="AQ533" s="29">
        <f t="shared" si="305"/>
        <v>1.514003294892916E-2</v>
      </c>
      <c r="AR533" s="29">
        <f t="shared" si="306"/>
        <v>1.4028892455858748E-2</v>
      </c>
      <c r="AS533" s="29">
        <f t="shared" si="307"/>
        <v>1.4189406099518459E-2</v>
      </c>
      <c r="AT533" s="29">
        <f t="shared" si="308"/>
        <v>1.5457463884430176E-2</v>
      </c>
      <c r="AU533" s="29">
        <f t="shared" si="309"/>
        <v>1.8186195826645265E-2</v>
      </c>
      <c r="AV533" s="29">
        <f t="shared" si="310"/>
        <v>1.3402889245585874E-2</v>
      </c>
      <c r="AW533" s="29">
        <f t="shared" si="311"/>
        <v>1.1332263242375603E-2</v>
      </c>
      <c r="AX533" s="29">
        <f t="shared" si="312"/>
        <v>1.0048154093097913E-2</v>
      </c>
      <c r="AY533" s="29">
        <f t="shared" si="313"/>
        <v>1.0626003210272874E-2</v>
      </c>
      <c r="AZ533" s="29">
        <f t="shared" si="314"/>
        <v>1.3226324237560193E-2</v>
      </c>
      <c r="BA533" s="29">
        <f t="shared" si="315"/>
        <v>1.2841091492776886E-2</v>
      </c>
      <c r="BB533" s="29">
        <f t="shared" si="316"/>
        <v>1.1701444622792937E-2</v>
      </c>
    </row>
    <row r="534" spans="1:54" ht="15" x14ac:dyDescent="0.2">
      <c r="A534" s="19" t="s">
        <v>162</v>
      </c>
      <c r="B534" s="24">
        <v>255</v>
      </c>
      <c r="C534" s="24">
        <v>528</v>
      </c>
      <c r="D534" s="24">
        <v>482</v>
      </c>
      <c r="E534" s="24">
        <v>459</v>
      </c>
      <c r="F534" s="24">
        <v>380</v>
      </c>
      <c r="G534" s="24">
        <v>581</v>
      </c>
      <c r="H534" s="24">
        <v>496</v>
      </c>
      <c r="I534" s="24">
        <v>448</v>
      </c>
      <c r="J534" s="24">
        <v>516</v>
      </c>
      <c r="K534" s="24">
        <v>497</v>
      </c>
      <c r="L534" s="24">
        <v>464</v>
      </c>
      <c r="M534" s="24">
        <v>495</v>
      </c>
      <c r="N534" s="24">
        <v>319</v>
      </c>
      <c r="O534" s="24">
        <v>361</v>
      </c>
      <c r="P534" s="24">
        <v>459</v>
      </c>
      <c r="Q534" s="24">
        <v>513</v>
      </c>
      <c r="R534" s="24">
        <v>397</v>
      </c>
      <c r="Z534" s="19"/>
      <c r="AG534" s="19" t="s">
        <v>162</v>
      </c>
      <c r="AH534" s="27">
        <v>56800</v>
      </c>
      <c r="AI534" s="27">
        <v>58000</v>
      </c>
      <c r="AJ534" s="27">
        <v>58400</v>
      </c>
      <c r="AL534" s="29">
        <f t="shared" si="300"/>
        <v>4.4894366197183099E-3</v>
      </c>
      <c r="AM534" s="29">
        <f t="shared" si="301"/>
        <v>9.2957746478873234E-3</v>
      </c>
      <c r="AN534" s="29">
        <f t="shared" si="302"/>
        <v>8.4859154929577459E-3</v>
      </c>
      <c r="AO534" s="29">
        <f t="shared" si="303"/>
        <v>7.9137931034482766E-3</v>
      </c>
      <c r="AP534" s="29">
        <f t="shared" si="304"/>
        <v>6.5517241379310347E-3</v>
      </c>
      <c r="AQ534" s="29">
        <f t="shared" si="305"/>
        <v>1.0017241379310345E-2</v>
      </c>
      <c r="AR534" s="29">
        <f t="shared" si="306"/>
        <v>8.493150684931507E-3</v>
      </c>
      <c r="AS534" s="29">
        <f t="shared" si="307"/>
        <v>7.6712328767123287E-3</v>
      </c>
      <c r="AT534" s="29">
        <f t="shared" si="308"/>
        <v>8.8356164383561649E-3</v>
      </c>
      <c r="AU534" s="29">
        <f t="shared" si="309"/>
        <v>8.5102739726027402E-3</v>
      </c>
      <c r="AV534" s="29">
        <f t="shared" si="310"/>
        <v>7.9452054794520548E-3</v>
      </c>
      <c r="AW534" s="29">
        <f t="shared" si="311"/>
        <v>8.4760273972602738E-3</v>
      </c>
      <c r="AX534" s="29">
        <f t="shared" si="312"/>
        <v>5.4623287671232874E-3</v>
      </c>
      <c r="AY534" s="29">
        <f t="shared" si="313"/>
        <v>6.1815068493150686E-3</v>
      </c>
      <c r="AZ534" s="29">
        <f t="shared" si="314"/>
        <v>7.8595890410958907E-3</v>
      </c>
      <c r="BA534" s="29">
        <f t="shared" si="315"/>
        <v>8.7842465753424654E-3</v>
      </c>
      <c r="BB534" s="29">
        <f t="shared" si="316"/>
        <v>6.7979452054794517E-3</v>
      </c>
    </row>
    <row r="535" spans="1:54" ht="15" x14ac:dyDescent="0.2">
      <c r="A535" s="19" t="s">
        <v>172</v>
      </c>
      <c r="B535" s="24">
        <v>341</v>
      </c>
      <c r="C535" s="24">
        <v>654</v>
      </c>
      <c r="D535" s="24">
        <v>590</v>
      </c>
      <c r="E535" s="24">
        <v>451</v>
      </c>
      <c r="F535" s="24">
        <v>377</v>
      </c>
      <c r="G535" s="24">
        <v>675</v>
      </c>
      <c r="H535" s="24">
        <v>425</v>
      </c>
      <c r="I535" s="24">
        <v>577</v>
      </c>
      <c r="J535" s="24">
        <v>508</v>
      </c>
      <c r="K535" s="24">
        <v>665</v>
      </c>
      <c r="L535" s="24">
        <v>787</v>
      </c>
      <c r="M535" s="24">
        <v>766</v>
      </c>
      <c r="N535" s="24">
        <v>441</v>
      </c>
      <c r="O535" s="24">
        <v>380</v>
      </c>
      <c r="P535" s="24">
        <v>470</v>
      </c>
      <c r="Q535" s="24">
        <v>525</v>
      </c>
      <c r="R535" s="24">
        <v>490</v>
      </c>
      <c r="Z535" s="19"/>
      <c r="AG535" s="19" t="s">
        <v>172</v>
      </c>
      <c r="AH535" s="27">
        <v>41200</v>
      </c>
      <c r="AI535" s="27">
        <v>40100</v>
      </c>
      <c r="AJ535" s="27">
        <v>40400</v>
      </c>
      <c r="AL535" s="29">
        <f t="shared" si="300"/>
        <v>8.2766990291262138E-3</v>
      </c>
      <c r="AM535" s="29">
        <f t="shared" si="301"/>
        <v>1.5873786407766991E-2</v>
      </c>
      <c r="AN535" s="29">
        <f t="shared" si="302"/>
        <v>1.4320388349514563E-2</v>
      </c>
      <c r="AO535" s="29">
        <f t="shared" si="303"/>
        <v>1.1246882793017457E-2</v>
      </c>
      <c r="AP535" s="29">
        <f t="shared" si="304"/>
        <v>9.4014962593516205E-3</v>
      </c>
      <c r="AQ535" s="29">
        <f t="shared" si="305"/>
        <v>1.683291770573566E-2</v>
      </c>
      <c r="AR535" s="29">
        <f t="shared" si="306"/>
        <v>1.051980198019802E-2</v>
      </c>
      <c r="AS535" s="29">
        <f t="shared" si="307"/>
        <v>1.4282178217821783E-2</v>
      </c>
      <c r="AT535" s="29">
        <f t="shared" si="308"/>
        <v>1.2574257425742575E-2</v>
      </c>
      <c r="AU535" s="29">
        <f t="shared" si="309"/>
        <v>1.6460396039603961E-2</v>
      </c>
      <c r="AV535" s="29">
        <f t="shared" si="310"/>
        <v>1.948019801980198E-2</v>
      </c>
      <c r="AW535" s="29">
        <f t="shared" si="311"/>
        <v>1.896039603960396E-2</v>
      </c>
      <c r="AX535" s="29">
        <f t="shared" si="312"/>
        <v>1.0915841584158415E-2</v>
      </c>
      <c r="AY535" s="29">
        <f t="shared" si="313"/>
        <v>9.4059405940594056E-3</v>
      </c>
      <c r="AZ535" s="29">
        <f t="shared" si="314"/>
        <v>1.1633663366336634E-2</v>
      </c>
      <c r="BA535" s="29">
        <f t="shared" si="315"/>
        <v>1.2995049504950494E-2</v>
      </c>
      <c r="BB535" s="29">
        <f t="shared" si="316"/>
        <v>1.2128712871287129E-2</v>
      </c>
    </row>
    <row r="536" spans="1:54" ht="15" x14ac:dyDescent="0.2">
      <c r="A536" s="19" t="s">
        <v>101</v>
      </c>
      <c r="B536" s="24">
        <v>193</v>
      </c>
      <c r="C536" s="24">
        <v>497</v>
      </c>
      <c r="D536" s="24">
        <v>517</v>
      </c>
      <c r="E536" s="24">
        <v>621</v>
      </c>
      <c r="F536" s="24">
        <v>356</v>
      </c>
      <c r="G536" s="24">
        <v>514</v>
      </c>
      <c r="H536" s="24">
        <v>517</v>
      </c>
      <c r="I536" s="24">
        <v>532</v>
      </c>
      <c r="J536" s="24">
        <v>538</v>
      </c>
      <c r="K536" s="24">
        <v>809</v>
      </c>
      <c r="L536" s="24">
        <v>392</v>
      </c>
      <c r="M536" s="24">
        <v>1031</v>
      </c>
      <c r="N536" s="24">
        <v>287</v>
      </c>
      <c r="O536" s="24">
        <v>437</v>
      </c>
      <c r="P536" s="24">
        <v>460</v>
      </c>
      <c r="Q536" s="24">
        <v>618</v>
      </c>
      <c r="R536" s="24">
        <v>417</v>
      </c>
      <c r="Z536" s="19"/>
      <c r="AG536" s="19" t="s">
        <v>101</v>
      </c>
      <c r="AH536" s="27">
        <v>51900</v>
      </c>
      <c r="AI536" s="27">
        <v>52800</v>
      </c>
      <c r="AJ536" s="27">
        <v>51900</v>
      </c>
      <c r="AL536" s="29">
        <f t="shared" si="300"/>
        <v>3.7186897880539501E-3</v>
      </c>
      <c r="AM536" s="29">
        <f t="shared" si="301"/>
        <v>9.576107899807321E-3</v>
      </c>
      <c r="AN536" s="29">
        <f t="shared" si="302"/>
        <v>9.961464354527938E-3</v>
      </c>
      <c r="AO536" s="29">
        <f t="shared" si="303"/>
        <v>1.1761363636363636E-2</v>
      </c>
      <c r="AP536" s="29">
        <f t="shared" si="304"/>
        <v>6.7424242424242425E-3</v>
      </c>
      <c r="AQ536" s="29">
        <f t="shared" si="305"/>
        <v>9.7348484848484851E-3</v>
      </c>
      <c r="AR536" s="29">
        <f t="shared" si="306"/>
        <v>9.961464354527938E-3</v>
      </c>
      <c r="AS536" s="29">
        <f t="shared" si="307"/>
        <v>1.02504816955684E-2</v>
      </c>
      <c r="AT536" s="29">
        <f t="shared" si="308"/>
        <v>1.0366088631984585E-2</v>
      </c>
      <c r="AU536" s="29">
        <f t="shared" si="309"/>
        <v>1.558766859344894E-2</v>
      </c>
      <c r="AV536" s="29">
        <f t="shared" si="310"/>
        <v>7.5529865125240851E-3</v>
      </c>
      <c r="AW536" s="29">
        <f t="shared" si="311"/>
        <v>1.9865125240847784E-2</v>
      </c>
      <c r="AX536" s="29">
        <f t="shared" si="312"/>
        <v>5.5298651252408482E-3</v>
      </c>
      <c r="AY536" s="29">
        <f t="shared" si="313"/>
        <v>8.4200385356454719E-3</v>
      </c>
      <c r="AZ536" s="29">
        <f t="shared" si="314"/>
        <v>8.8631984585741813E-3</v>
      </c>
      <c r="BA536" s="29">
        <f t="shared" si="315"/>
        <v>1.1907514450867051E-2</v>
      </c>
      <c r="BB536" s="29">
        <f t="shared" si="316"/>
        <v>8.0346820809248549E-3</v>
      </c>
    </row>
    <row r="537" spans="1:54" ht="15" x14ac:dyDescent="0.2">
      <c r="A537" s="19" t="s">
        <v>138</v>
      </c>
      <c r="B537" s="24">
        <v>329</v>
      </c>
      <c r="C537" s="24">
        <v>540</v>
      </c>
      <c r="D537" s="24">
        <v>685</v>
      </c>
      <c r="E537" s="24">
        <v>536</v>
      </c>
      <c r="F537" s="24">
        <v>427</v>
      </c>
      <c r="G537" s="24">
        <v>609</v>
      </c>
      <c r="H537" s="24">
        <v>1240</v>
      </c>
      <c r="I537" s="24">
        <v>551</v>
      </c>
      <c r="J537" s="24">
        <v>663</v>
      </c>
      <c r="K537" s="24">
        <v>611</v>
      </c>
      <c r="L537" s="24">
        <v>547</v>
      </c>
      <c r="M537" s="24">
        <v>520</v>
      </c>
      <c r="N537" s="24">
        <v>293</v>
      </c>
      <c r="O537" s="24">
        <v>844</v>
      </c>
      <c r="P537" s="24">
        <v>826</v>
      </c>
      <c r="Q537" s="24">
        <v>695</v>
      </c>
      <c r="R537" s="24">
        <v>809</v>
      </c>
      <c r="Z537" s="19"/>
      <c r="AG537" s="19" t="s">
        <v>138</v>
      </c>
      <c r="AH537" s="27">
        <v>48700</v>
      </c>
      <c r="AI537" s="27">
        <v>50100</v>
      </c>
      <c r="AJ537" s="27">
        <v>51800</v>
      </c>
      <c r="AL537" s="29">
        <f t="shared" si="300"/>
        <v>6.7556468172484596E-3</v>
      </c>
      <c r="AM537" s="29">
        <f t="shared" si="301"/>
        <v>1.1088295687885011E-2</v>
      </c>
      <c r="AN537" s="29">
        <f t="shared" si="302"/>
        <v>1.406570841889117E-2</v>
      </c>
      <c r="AO537" s="29">
        <f t="shared" si="303"/>
        <v>1.0698602794411177E-2</v>
      </c>
      <c r="AP537" s="29">
        <f t="shared" si="304"/>
        <v>8.522954091816368E-3</v>
      </c>
      <c r="AQ537" s="29">
        <f t="shared" si="305"/>
        <v>1.2155688622754492E-2</v>
      </c>
      <c r="AR537" s="29">
        <f t="shared" si="306"/>
        <v>2.3938223938223938E-2</v>
      </c>
      <c r="AS537" s="29">
        <f t="shared" si="307"/>
        <v>1.0637065637065637E-2</v>
      </c>
      <c r="AT537" s="29">
        <f t="shared" si="308"/>
        <v>1.27992277992278E-2</v>
      </c>
      <c r="AU537" s="29">
        <f t="shared" si="309"/>
        <v>1.1795366795366795E-2</v>
      </c>
      <c r="AV537" s="29">
        <f t="shared" si="310"/>
        <v>1.0559845559845561E-2</v>
      </c>
      <c r="AW537" s="29">
        <f t="shared" si="311"/>
        <v>1.0038610038610039E-2</v>
      </c>
      <c r="AX537" s="29">
        <f t="shared" si="312"/>
        <v>5.6563706563706566E-3</v>
      </c>
      <c r="AY537" s="29">
        <f t="shared" si="313"/>
        <v>1.6293436293436294E-2</v>
      </c>
      <c r="AZ537" s="29">
        <f t="shared" si="314"/>
        <v>1.5945945945945946E-2</v>
      </c>
      <c r="BA537" s="29">
        <f t="shared" si="315"/>
        <v>1.3416988416988417E-2</v>
      </c>
      <c r="BB537" s="29">
        <f t="shared" si="316"/>
        <v>1.5617760617760618E-2</v>
      </c>
    </row>
    <row r="538" spans="1:54" ht="15" x14ac:dyDescent="0.2">
      <c r="A538" s="19" t="s">
        <v>153</v>
      </c>
      <c r="B538" s="24">
        <v>335</v>
      </c>
      <c r="C538" s="24">
        <v>636</v>
      </c>
      <c r="D538" s="24">
        <v>673</v>
      </c>
      <c r="E538" s="24">
        <v>731</v>
      </c>
      <c r="F538" s="24">
        <v>466</v>
      </c>
      <c r="G538" s="24">
        <v>586</v>
      </c>
      <c r="H538" s="24">
        <v>761</v>
      </c>
      <c r="I538" s="24">
        <v>755</v>
      </c>
      <c r="J538" s="24">
        <v>800</v>
      </c>
      <c r="K538" s="24">
        <v>1327</v>
      </c>
      <c r="L538" s="24">
        <v>702</v>
      </c>
      <c r="M538" s="24">
        <v>589</v>
      </c>
      <c r="N538" s="24">
        <v>475</v>
      </c>
      <c r="O538" s="24">
        <v>885</v>
      </c>
      <c r="P538" s="24">
        <v>645</v>
      </c>
      <c r="Q538" s="24">
        <v>741</v>
      </c>
      <c r="R538" s="24">
        <v>581</v>
      </c>
      <c r="Z538" s="19"/>
      <c r="AG538" s="19" t="s">
        <v>153</v>
      </c>
      <c r="AH538" s="27">
        <v>76000</v>
      </c>
      <c r="AI538" s="27">
        <v>74900</v>
      </c>
      <c r="AJ538" s="27">
        <v>73900</v>
      </c>
      <c r="AL538" s="29">
        <f t="shared" si="300"/>
        <v>4.4078947368421054E-3</v>
      </c>
      <c r="AM538" s="29">
        <f t="shared" si="301"/>
        <v>8.3684210526315788E-3</v>
      </c>
      <c r="AN538" s="29">
        <f t="shared" si="302"/>
        <v>8.8552631578947376E-3</v>
      </c>
      <c r="AO538" s="29">
        <f t="shared" si="303"/>
        <v>9.7596795727636857E-3</v>
      </c>
      <c r="AP538" s="29">
        <f t="shared" si="304"/>
        <v>6.2216288384512684E-3</v>
      </c>
      <c r="AQ538" s="29">
        <f t="shared" si="305"/>
        <v>7.8237650200267024E-3</v>
      </c>
      <c r="AR538" s="29">
        <f t="shared" si="306"/>
        <v>1.0297699594046007E-2</v>
      </c>
      <c r="AS538" s="29">
        <f t="shared" si="307"/>
        <v>1.0216508795669824E-2</v>
      </c>
      <c r="AT538" s="29">
        <f t="shared" si="308"/>
        <v>1.0825439783491205E-2</v>
      </c>
      <c r="AU538" s="29">
        <f t="shared" si="309"/>
        <v>1.7956698240866036E-2</v>
      </c>
      <c r="AV538" s="29">
        <f t="shared" si="310"/>
        <v>9.4993234100135323E-3</v>
      </c>
      <c r="AW538" s="29">
        <f t="shared" si="311"/>
        <v>7.9702300405953986E-3</v>
      </c>
      <c r="AX538" s="29">
        <f t="shared" si="312"/>
        <v>6.4276048714479025E-3</v>
      </c>
      <c r="AY538" s="29">
        <f t="shared" si="313"/>
        <v>1.1975642760487145E-2</v>
      </c>
      <c r="AZ538" s="29">
        <f t="shared" si="314"/>
        <v>8.7280108254397838E-3</v>
      </c>
      <c r="BA538" s="29">
        <f t="shared" si="315"/>
        <v>1.0027063599458728E-2</v>
      </c>
      <c r="BB538" s="29">
        <f t="shared" si="316"/>
        <v>7.8619756427604874E-3</v>
      </c>
    </row>
    <row r="539" spans="1:54" ht="15" x14ac:dyDescent="0.2">
      <c r="A539" s="19" t="s">
        <v>168</v>
      </c>
      <c r="B539" s="24">
        <v>331</v>
      </c>
      <c r="C539" s="24">
        <v>781</v>
      </c>
      <c r="D539" s="24">
        <v>614</v>
      </c>
      <c r="E539" s="24">
        <v>703</v>
      </c>
      <c r="F539" s="24">
        <v>416</v>
      </c>
      <c r="G539" s="24">
        <v>948</v>
      </c>
      <c r="H539" s="24">
        <v>625</v>
      </c>
      <c r="I539" s="24">
        <v>597</v>
      </c>
      <c r="J539" s="24">
        <v>750</v>
      </c>
      <c r="K539" s="24">
        <v>827</v>
      </c>
      <c r="L539" s="24">
        <v>563</v>
      </c>
      <c r="M539" s="24">
        <v>619</v>
      </c>
      <c r="N539" s="24">
        <v>484</v>
      </c>
      <c r="O539" s="24">
        <v>944</v>
      </c>
      <c r="P539" s="24">
        <v>714</v>
      </c>
      <c r="Q539" s="24">
        <v>896</v>
      </c>
      <c r="R539" s="24">
        <v>1043</v>
      </c>
      <c r="Z539" s="19"/>
      <c r="AG539" s="19" t="s">
        <v>168</v>
      </c>
      <c r="AH539" s="27">
        <v>51100</v>
      </c>
      <c r="AI539" s="27">
        <v>51000</v>
      </c>
      <c r="AJ539" s="27">
        <v>53800</v>
      </c>
      <c r="AL539" s="29">
        <f t="shared" si="300"/>
        <v>6.477495107632094E-3</v>
      </c>
      <c r="AM539" s="29">
        <f t="shared" si="301"/>
        <v>1.5283757338551859E-2</v>
      </c>
      <c r="AN539" s="29">
        <f t="shared" si="302"/>
        <v>1.2015655577299413E-2</v>
      </c>
      <c r="AO539" s="29">
        <f t="shared" si="303"/>
        <v>1.3784313725490197E-2</v>
      </c>
      <c r="AP539" s="29">
        <f t="shared" si="304"/>
        <v>8.1568627450980397E-3</v>
      </c>
      <c r="AQ539" s="29">
        <f t="shared" si="305"/>
        <v>1.8588235294117648E-2</v>
      </c>
      <c r="AR539" s="29">
        <f t="shared" si="306"/>
        <v>1.1617100371747211E-2</v>
      </c>
      <c r="AS539" s="29">
        <f t="shared" si="307"/>
        <v>1.1096654275092937E-2</v>
      </c>
      <c r="AT539" s="29">
        <f t="shared" si="308"/>
        <v>1.3940520446096654E-2</v>
      </c>
      <c r="AU539" s="29">
        <f t="shared" si="309"/>
        <v>1.537174721189591E-2</v>
      </c>
      <c r="AV539" s="29">
        <f t="shared" si="310"/>
        <v>1.0464684014869888E-2</v>
      </c>
      <c r="AW539" s="29">
        <f t="shared" si="311"/>
        <v>1.1505576208178438E-2</v>
      </c>
      <c r="AX539" s="29">
        <f t="shared" si="312"/>
        <v>8.9962825278810405E-3</v>
      </c>
      <c r="AY539" s="29">
        <f t="shared" si="313"/>
        <v>1.7546468401486989E-2</v>
      </c>
      <c r="AZ539" s="29">
        <f t="shared" si="314"/>
        <v>1.3271375464684015E-2</v>
      </c>
      <c r="BA539" s="29">
        <f t="shared" si="315"/>
        <v>1.6654275092936804E-2</v>
      </c>
      <c r="BB539" s="29">
        <f t="shared" si="316"/>
        <v>1.9386617100371747E-2</v>
      </c>
    </row>
    <row r="540" spans="1:54" ht="15" x14ac:dyDescent="0.2">
      <c r="A540" s="19" t="s">
        <v>192</v>
      </c>
      <c r="B540" s="24">
        <v>110</v>
      </c>
      <c r="C540" s="24">
        <v>154</v>
      </c>
      <c r="D540" s="24">
        <v>156</v>
      </c>
      <c r="E540" s="24">
        <v>128</v>
      </c>
      <c r="F540" s="24">
        <v>112</v>
      </c>
      <c r="G540" s="24">
        <v>108</v>
      </c>
      <c r="H540" s="24">
        <v>171</v>
      </c>
      <c r="I540" s="24">
        <v>100</v>
      </c>
      <c r="J540" s="24">
        <v>165</v>
      </c>
      <c r="K540" s="24">
        <v>102</v>
      </c>
      <c r="L540" s="24">
        <v>122</v>
      </c>
      <c r="M540" s="24">
        <v>108</v>
      </c>
      <c r="N540" s="24">
        <v>140</v>
      </c>
      <c r="O540" s="24">
        <v>180</v>
      </c>
      <c r="P540" s="24">
        <v>158</v>
      </c>
      <c r="Q540" s="24">
        <v>157</v>
      </c>
      <c r="R540" s="24">
        <v>199</v>
      </c>
      <c r="Z540" s="19"/>
      <c r="AG540" s="19" t="s">
        <v>192</v>
      </c>
      <c r="AH540" s="27">
        <v>16000</v>
      </c>
      <c r="AI540" s="27">
        <v>15600</v>
      </c>
      <c r="AJ540" s="27">
        <v>14800</v>
      </c>
      <c r="AL540" s="29">
        <f t="shared" si="300"/>
        <v>6.875E-3</v>
      </c>
      <c r="AM540" s="29">
        <f t="shared" si="301"/>
        <v>9.6249999999999999E-3</v>
      </c>
      <c r="AN540" s="29">
        <f t="shared" si="302"/>
        <v>9.75E-3</v>
      </c>
      <c r="AO540" s="29">
        <f t="shared" si="303"/>
        <v>8.2051282051282051E-3</v>
      </c>
      <c r="AP540" s="29">
        <f t="shared" si="304"/>
        <v>7.1794871794871795E-3</v>
      </c>
      <c r="AQ540" s="29">
        <f t="shared" si="305"/>
        <v>6.9230769230769233E-3</v>
      </c>
      <c r="AR540" s="29">
        <f t="shared" si="306"/>
        <v>1.1554054054054054E-2</v>
      </c>
      <c r="AS540" s="29">
        <f t="shared" si="307"/>
        <v>6.7567567567567571E-3</v>
      </c>
      <c r="AT540" s="29">
        <f t="shared" si="308"/>
        <v>1.1148648648648649E-2</v>
      </c>
      <c r="AU540" s="29">
        <f t="shared" si="309"/>
        <v>6.8918918918918918E-3</v>
      </c>
      <c r="AV540" s="29">
        <f t="shared" si="310"/>
        <v>8.243243243243244E-3</v>
      </c>
      <c r="AW540" s="29">
        <f t="shared" si="311"/>
        <v>7.2972972972972974E-3</v>
      </c>
      <c r="AX540" s="29">
        <f t="shared" si="312"/>
        <v>9.45945945945946E-3</v>
      </c>
      <c r="AY540" s="29">
        <f t="shared" si="313"/>
        <v>1.2162162162162163E-2</v>
      </c>
      <c r="AZ540" s="29">
        <f t="shared" si="314"/>
        <v>1.0675675675675676E-2</v>
      </c>
      <c r="BA540" s="29">
        <f t="shared" si="315"/>
        <v>1.0608108108108107E-2</v>
      </c>
      <c r="BB540" s="29">
        <f t="shared" si="316"/>
        <v>1.3445945945945946E-2</v>
      </c>
    </row>
    <row r="541" spans="1:54" ht="15" x14ac:dyDescent="0.2">
      <c r="A541" s="19" t="s">
        <v>574</v>
      </c>
      <c r="B541" s="24">
        <v>166</v>
      </c>
      <c r="C541" s="24">
        <v>223</v>
      </c>
      <c r="D541" s="24">
        <v>282</v>
      </c>
      <c r="E541" s="24">
        <v>302</v>
      </c>
      <c r="F541" s="24">
        <v>333</v>
      </c>
      <c r="G541" s="24">
        <v>256</v>
      </c>
      <c r="H541" s="24">
        <v>289</v>
      </c>
      <c r="I541" s="24">
        <v>319</v>
      </c>
      <c r="J541" s="24">
        <v>225</v>
      </c>
      <c r="K541" s="24">
        <v>292</v>
      </c>
      <c r="L541" s="24">
        <v>359</v>
      </c>
      <c r="M541" s="24">
        <v>179</v>
      </c>
      <c r="N541" s="24">
        <v>162</v>
      </c>
      <c r="O541" s="24">
        <v>338</v>
      </c>
      <c r="P541" s="24">
        <v>235</v>
      </c>
      <c r="Q541" s="24">
        <v>313</v>
      </c>
      <c r="R541" s="24">
        <v>196</v>
      </c>
      <c r="Z541" s="19"/>
      <c r="AG541" s="19" t="s">
        <v>574</v>
      </c>
      <c r="AH541" s="27">
        <v>30600</v>
      </c>
      <c r="AI541" s="27">
        <v>30400</v>
      </c>
      <c r="AJ541" s="27">
        <v>30600</v>
      </c>
      <c r="AL541" s="29">
        <f t="shared" si="300"/>
        <v>5.4248366013071895E-3</v>
      </c>
      <c r="AM541" s="29">
        <f t="shared" si="301"/>
        <v>7.287581699346405E-3</v>
      </c>
      <c r="AN541" s="29">
        <f t="shared" si="302"/>
        <v>9.2156862745098045E-3</v>
      </c>
      <c r="AO541" s="29">
        <f t="shared" si="303"/>
        <v>9.9342105263157902E-3</v>
      </c>
      <c r="AP541" s="29">
        <f t="shared" si="304"/>
        <v>1.0953947368421053E-2</v>
      </c>
      <c r="AQ541" s="29">
        <f t="shared" si="305"/>
        <v>8.4210526315789472E-3</v>
      </c>
      <c r="AR541" s="29">
        <f t="shared" si="306"/>
        <v>9.4444444444444445E-3</v>
      </c>
      <c r="AS541" s="29">
        <f t="shared" si="307"/>
        <v>1.042483660130719E-2</v>
      </c>
      <c r="AT541" s="29">
        <f t="shared" si="308"/>
        <v>7.3529411764705881E-3</v>
      </c>
      <c r="AU541" s="29">
        <f t="shared" si="309"/>
        <v>9.5424836601307184E-3</v>
      </c>
      <c r="AV541" s="29">
        <f t="shared" si="310"/>
        <v>1.173202614379085E-2</v>
      </c>
      <c r="AW541" s="29">
        <f t="shared" si="311"/>
        <v>5.8496732026143789E-3</v>
      </c>
      <c r="AX541" s="29">
        <f t="shared" si="312"/>
        <v>5.2941176470588233E-3</v>
      </c>
      <c r="AY541" s="29">
        <f t="shared" si="313"/>
        <v>1.1045751633986928E-2</v>
      </c>
      <c r="AZ541" s="29">
        <f t="shared" si="314"/>
        <v>7.6797385620915029E-3</v>
      </c>
      <c r="BA541" s="29">
        <f t="shared" si="315"/>
        <v>1.022875816993464E-2</v>
      </c>
      <c r="BB541" s="29">
        <f t="shared" si="316"/>
        <v>6.4052287581699346E-3</v>
      </c>
    </row>
    <row r="542" spans="1:54" ht="15" x14ac:dyDescent="0.2">
      <c r="A542" s="19" t="s">
        <v>575</v>
      </c>
      <c r="B542" s="24">
        <v>367</v>
      </c>
      <c r="C542" s="24">
        <v>789</v>
      </c>
      <c r="D542" s="24">
        <v>931</v>
      </c>
      <c r="E542" s="24">
        <v>741</v>
      </c>
      <c r="F542" s="24">
        <v>765</v>
      </c>
      <c r="G542" s="24">
        <v>690</v>
      </c>
      <c r="H542" s="24">
        <v>525</v>
      </c>
      <c r="I542" s="24">
        <v>666</v>
      </c>
      <c r="J542" s="24">
        <v>668</v>
      </c>
      <c r="K542" s="24">
        <v>618</v>
      </c>
      <c r="L542" s="24">
        <v>659</v>
      </c>
      <c r="M542" s="24">
        <v>497</v>
      </c>
      <c r="N542" s="24">
        <v>327</v>
      </c>
      <c r="O542" s="24">
        <v>823</v>
      </c>
      <c r="P542" s="24">
        <v>818</v>
      </c>
      <c r="Q542" s="24">
        <v>842</v>
      </c>
      <c r="R542" s="24">
        <v>650</v>
      </c>
      <c r="Z542" s="19"/>
      <c r="AG542" s="19" t="s">
        <v>575</v>
      </c>
      <c r="AH542" s="27">
        <v>53400</v>
      </c>
      <c r="AI542" s="27">
        <v>52600</v>
      </c>
      <c r="AJ542" s="27">
        <v>51900</v>
      </c>
      <c r="AL542" s="29">
        <f t="shared" si="300"/>
        <v>6.8726591760299629E-3</v>
      </c>
      <c r="AM542" s="29">
        <f t="shared" si="301"/>
        <v>1.4775280898876404E-2</v>
      </c>
      <c r="AN542" s="29">
        <f t="shared" si="302"/>
        <v>1.7434456928838951E-2</v>
      </c>
      <c r="AO542" s="29">
        <f t="shared" si="303"/>
        <v>1.4087452471482889E-2</v>
      </c>
      <c r="AP542" s="29">
        <f t="shared" si="304"/>
        <v>1.4543726235741445E-2</v>
      </c>
      <c r="AQ542" s="29">
        <f t="shared" si="305"/>
        <v>1.3117870722433461E-2</v>
      </c>
      <c r="AR542" s="29">
        <f t="shared" si="306"/>
        <v>1.0115606936416185E-2</v>
      </c>
      <c r="AS542" s="29">
        <f t="shared" si="307"/>
        <v>1.2832369942196532E-2</v>
      </c>
      <c r="AT542" s="29">
        <f t="shared" si="308"/>
        <v>1.2870905587668593E-2</v>
      </c>
      <c r="AU542" s="29">
        <f t="shared" si="309"/>
        <v>1.1907514450867051E-2</v>
      </c>
      <c r="AV542" s="29">
        <f t="shared" si="310"/>
        <v>1.2697495183044315E-2</v>
      </c>
      <c r="AW542" s="29">
        <f t="shared" si="311"/>
        <v>9.576107899807321E-3</v>
      </c>
      <c r="AX542" s="29">
        <f t="shared" si="312"/>
        <v>6.3005780346820812E-3</v>
      </c>
      <c r="AY542" s="29">
        <f t="shared" si="313"/>
        <v>1.5857418111753372E-2</v>
      </c>
      <c r="AZ542" s="29">
        <f t="shared" si="314"/>
        <v>1.5761078998073219E-2</v>
      </c>
      <c r="BA542" s="29">
        <f t="shared" si="315"/>
        <v>1.6223506743737959E-2</v>
      </c>
      <c r="BB542" s="29">
        <f t="shared" si="316"/>
        <v>1.2524084778420038E-2</v>
      </c>
    </row>
    <row r="543" spans="1:54" ht="15" x14ac:dyDescent="0.2">
      <c r="A543" s="19" t="s">
        <v>576</v>
      </c>
      <c r="B543" s="24">
        <v>314</v>
      </c>
      <c r="C543" s="24">
        <v>399</v>
      </c>
      <c r="D543" s="24">
        <v>631</v>
      </c>
      <c r="E543" s="24">
        <v>753</v>
      </c>
      <c r="F543" s="24">
        <v>515</v>
      </c>
      <c r="G543" s="24">
        <v>638</v>
      </c>
      <c r="H543" s="24">
        <v>537</v>
      </c>
      <c r="I543" s="24">
        <v>608</v>
      </c>
      <c r="J543" s="24">
        <v>542</v>
      </c>
      <c r="K543" s="24">
        <v>1559</v>
      </c>
      <c r="L543" s="24">
        <v>731</v>
      </c>
      <c r="M543" s="24">
        <v>459</v>
      </c>
      <c r="N543" s="24">
        <v>298</v>
      </c>
      <c r="O543" s="24">
        <v>724</v>
      </c>
      <c r="P543" s="24">
        <v>628</v>
      </c>
      <c r="Q543" s="24">
        <v>876</v>
      </c>
      <c r="R543" s="24">
        <v>544</v>
      </c>
      <c r="Z543" s="19"/>
      <c r="AG543" s="19" t="s">
        <v>576</v>
      </c>
      <c r="AH543" s="27">
        <v>47400</v>
      </c>
      <c r="AI543" s="27">
        <v>47400</v>
      </c>
      <c r="AJ543" s="27">
        <v>47800</v>
      </c>
      <c r="AL543" s="29">
        <f t="shared" si="300"/>
        <v>6.6244725738396626E-3</v>
      </c>
      <c r="AM543" s="29">
        <f t="shared" si="301"/>
        <v>8.4177215189873422E-3</v>
      </c>
      <c r="AN543" s="29">
        <f t="shared" si="302"/>
        <v>1.3312236286919832E-2</v>
      </c>
      <c r="AO543" s="29">
        <f t="shared" si="303"/>
        <v>1.5886075949367088E-2</v>
      </c>
      <c r="AP543" s="29">
        <f t="shared" si="304"/>
        <v>1.0864978902953586E-2</v>
      </c>
      <c r="AQ543" s="29">
        <f t="shared" si="305"/>
        <v>1.3459915611814347E-2</v>
      </c>
      <c r="AR543" s="29">
        <f t="shared" si="306"/>
        <v>1.1234309623430963E-2</v>
      </c>
      <c r="AS543" s="29">
        <f t="shared" si="307"/>
        <v>1.2719665271966527E-2</v>
      </c>
      <c r="AT543" s="29">
        <f t="shared" si="308"/>
        <v>1.1338912133891214E-2</v>
      </c>
      <c r="AU543" s="29">
        <f t="shared" si="309"/>
        <v>3.2615062761506275E-2</v>
      </c>
      <c r="AV543" s="29">
        <f t="shared" si="310"/>
        <v>1.5292887029288703E-2</v>
      </c>
      <c r="AW543" s="29">
        <f t="shared" si="311"/>
        <v>9.6025104602510455E-3</v>
      </c>
      <c r="AX543" s="29">
        <f t="shared" si="312"/>
        <v>6.2343096234309626E-3</v>
      </c>
      <c r="AY543" s="29">
        <f t="shared" si="313"/>
        <v>1.5146443514644352E-2</v>
      </c>
      <c r="AZ543" s="29">
        <f t="shared" si="314"/>
        <v>1.3138075313807531E-2</v>
      </c>
      <c r="BA543" s="29">
        <f t="shared" si="315"/>
        <v>1.8326359832635985E-2</v>
      </c>
      <c r="BB543" s="29">
        <f t="shared" si="316"/>
        <v>1.1380753138075314E-2</v>
      </c>
    </row>
    <row r="544" spans="1:54" ht="15" x14ac:dyDescent="0.2">
      <c r="A544" s="19" t="s">
        <v>577</v>
      </c>
      <c r="B544" s="24">
        <v>242</v>
      </c>
      <c r="C544" s="24">
        <v>435</v>
      </c>
      <c r="D544" s="24">
        <v>504</v>
      </c>
      <c r="E544" s="24">
        <v>569</v>
      </c>
      <c r="F544" s="24">
        <v>439</v>
      </c>
      <c r="G544" s="24">
        <v>523</v>
      </c>
      <c r="H544" s="24">
        <v>632</v>
      </c>
      <c r="I544" s="24">
        <v>646</v>
      </c>
      <c r="J544" s="24">
        <v>694</v>
      </c>
      <c r="K544" s="24">
        <v>432</v>
      </c>
      <c r="L544" s="24">
        <v>477</v>
      </c>
      <c r="M544" s="24">
        <v>340</v>
      </c>
      <c r="N544" s="24">
        <v>224</v>
      </c>
      <c r="O544" s="24">
        <v>703</v>
      </c>
      <c r="P544" s="24">
        <v>557</v>
      </c>
      <c r="Q544" s="24">
        <v>673</v>
      </c>
      <c r="R544" s="24">
        <v>410</v>
      </c>
      <c r="Z544" s="19"/>
      <c r="AG544" s="19" t="s">
        <v>577</v>
      </c>
      <c r="AH544" s="27">
        <v>43200</v>
      </c>
      <c r="AI544" s="27">
        <v>43700</v>
      </c>
      <c r="AJ544" s="27">
        <v>43800</v>
      </c>
      <c r="AL544" s="29">
        <f t="shared" si="300"/>
        <v>5.6018518518518518E-3</v>
      </c>
      <c r="AM544" s="29">
        <f t="shared" si="301"/>
        <v>1.0069444444444445E-2</v>
      </c>
      <c r="AN544" s="29">
        <f t="shared" si="302"/>
        <v>1.1666666666666667E-2</v>
      </c>
      <c r="AO544" s="29">
        <f t="shared" si="303"/>
        <v>1.3020594965675057E-2</v>
      </c>
      <c r="AP544" s="29">
        <f t="shared" si="304"/>
        <v>1.0045766590389017E-2</v>
      </c>
      <c r="AQ544" s="29">
        <f t="shared" si="305"/>
        <v>1.1967963386727688E-2</v>
      </c>
      <c r="AR544" s="29">
        <f t="shared" si="306"/>
        <v>1.4429223744292237E-2</v>
      </c>
      <c r="AS544" s="29">
        <f t="shared" si="307"/>
        <v>1.4748858447488584E-2</v>
      </c>
      <c r="AT544" s="29">
        <f t="shared" si="308"/>
        <v>1.5844748858447489E-2</v>
      </c>
      <c r="AU544" s="29">
        <f t="shared" si="309"/>
        <v>9.8630136986301367E-3</v>
      </c>
      <c r="AV544" s="29">
        <f t="shared" si="310"/>
        <v>1.089041095890411E-2</v>
      </c>
      <c r="AW544" s="29">
        <f t="shared" si="311"/>
        <v>7.7625570776255707E-3</v>
      </c>
      <c r="AX544" s="29">
        <f t="shared" si="312"/>
        <v>5.1141552511415524E-3</v>
      </c>
      <c r="AY544" s="29">
        <f t="shared" si="313"/>
        <v>1.6050228310502283E-2</v>
      </c>
      <c r="AZ544" s="29">
        <f t="shared" si="314"/>
        <v>1.2716894977168949E-2</v>
      </c>
      <c r="BA544" s="29">
        <f t="shared" si="315"/>
        <v>1.5365296803652968E-2</v>
      </c>
      <c r="BB544" s="29">
        <f t="shared" si="316"/>
        <v>9.3607305936073051E-3</v>
      </c>
    </row>
    <row r="545" spans="1:54" ht="15" x14ac:dyDescent="0.2">
      <c r="A545" s="19" t="s">
        <v>578</v>
      </c>
      <c r="B545" s="24">
        <v>861</v>
      </c>
      <c r="C545" s="24">
        <v>1053</v>
      </c>
      <c r="D545" s="24">
        <v>1224</v>
      </c>
      <c r="E545" s="24">
        <v>1478</v>
      </c>
      <c r="F545" s="24">
        <v>783</v>
      </c>
      <c r="G545" s="24">
        <v>1768</v>
      </c>
      <c r="H545" s="24">
        <v>1159</v>
      </c>
      <c r="I545" s="24">
        <v>1232</v>
      </c>
      <c r="J545" s="24">
        <v>1139</v>
      </c>
      <c r="K545" s="24">
        <v>1154</v>
      </c>
      <c r="L545" s="24">
        <v>1276</v>
      </c>
      <c r="M545" s="24">
        <v>960</v>
      </c>
      <c r="N545" s="24">
        <v>640</v>
      </c>
      <c r="O545" s="24">
        <v>1084</v>
      </c>
      <c r="P545" s="24">
        <v>1069</v>
      </c>
      <c r="Q545" s="24">
        <v>1608</v>
      </c>
      <c r="R545" s="24">
        <v>1158</v>
      </c>
      <c r="Z545" s="19"/>
      <c r="AG545" s="19" t="s">
        <v>578</v>
      </c>
      <c r="AH545" s="27">
        <v>74400</v>
      </c>
      <c r="AI545" s="27">
        <v>74100</v>
      </c>
      <c r="AJ545" s="27">
        <v>73600</v>
      </c>
      <c r="AL545" s="29">
        <f t="shared" si="300"/>
        <v>1.157258064516129E-2</v>
      </c>
      <c r="AM545" s="29">
        <f t="shared" si="301"/>
        <v>1.4153225806451612E-2</v>
      </c>
      <c r="AN545" s="29">
        <f t="shared" si="302"/>
        <v>1.6451612903225808E-2</v>
      </c>
      <c r="AO545" s="29">
        <f t="shared" si="303"/>
        <v>1.9946018893387315E-2</v>
      </c>
      <c r="AP545" s="29">
        <f t="shared" si="304"/>
        <v>1.0566801619433198E-2</v>
      </c>
      <c r="AQ545" s="29">
        <f t="shared" si="305"/>
        <v>2.3859649122807018E-2</v>
      </c>
      <c r="AR545" s="29">
        <f t="shared" si="306"/>
        <v>1.5747282608695651E-2</v>
      </c>
      <c r="AS545" s="29">
        <f t="shared" si="307"/>
        <v>1.6739130434782607E-2</v>
      </c>
      <c r="AT545" s="29">
        <f t="shared" si="308"/>
        <v>1.547554347826087E-2</v>
      </c>
      <c r="AU545" s="29">
        <f t="shared" si="309"/>
        <v>1.5679347826086956E-2</v>
      </c>
      <c r="AV545" s="29">
        <f t="shared" si="310"/>
        <v>1.7336956521739132E-2</v>
      </c>
      <c r="AW545" s="29">
        <f t="shared" si="311"/>
        <v>1.3043478260869565E-2</v>
      </c>
      <c r="AX545" s="29">
        <f t="shared" si="312"/>
        <v>8.6956521739130436E-3</v>
      </c>
      <c r="AY545" s="29">
        <f t="shared" si="313"/>
        <v>1.4728260869565217E-2</v>
      </c>
      <c r="AZ545" s="29">
        <f t="shared" si="314"/>
        <v>1.4524456521739131E-2</v>
      </c>
      <c r="BA545" s="29">
        <f t="shared" si="315"/>
        <v>2.1847826086956523E-2</v>
      </c>
      <c r="BB545" s="29">
        <f t="shared" si="316"/>
        <v>1.5733695652173914E-2</v>
      </c>
    </row>
    <row r="546" spans="1:54" ht="15" x14ac:dyDescent="0.2">
      <c r="A546" s="19" t="s">
        <v>579</v>
      </c>
      <c r="B546" s="24">
        <v>387</v>
      </c>
      <c r="C546" s="24">
        <v>691</v>
      </c>
      <c r="D546" s="24">
        <v>913</v>
      </c>
      <c r="E546" s="24">
        <v>1059</v>
      </c>
      <c r="F546" s="24">
        <v>961</v>
      </c>
      <c r="G546" s="24">
        <v>1218</v>
      </c>
      <c r="H546" s="24">
        <v>922</v>
      </c>
      <c r="I546" s="24">
        <v>1561</v>
      </c>
      <c r="J546" s="24">
        <v>860</v>
      </c>
      <c r="K546" s="24">
        <v>793</v>
      </c>
      <c r="L546" s="24">
        <v>984</v>
      </c>
      <c r="M546" s="24">
        <v>777</v>
      </c>
      <c r="N546" s="24">
        <v>424</v>
      </c>
      <c r="O546" s="24">
        <v>1847</v>
      </c>
      <c r="P546" s="24">
        <v>1000</v>
      </c>
      <c r="Q546" s="24">
        <v>1035</v>
      </c>
      <c r="R546" s="24">
        <v>867</v>
      </c>
      <c r="Z546" s="19"/>
      <c r="AG546" s="19" t="s">
        <v>579</v>
      </c>
      <c r="AH546" s="27">
        <v>66700</v>
      </c>
      <c r="AI546" s="27">
        <v>66000</v>
      </c>
      <c r="AJ546" s="27">
        <v>66100</v>
      </c>
      <c r="AL546" s="29">
        <f t="shared" si="300"/>
        <v>5.8020989505247374E-3</v>
      </c>
      <c r="AM546" s="29">
        <f t="shared" si="301"/>
        <v>1.0359820089955023E-2</v>
      </c>
      <c r="AN546" s="29">
        <f t="shared" si="302"/>
        <v>1.368815592203898E-2</v>
      </c>
      <c r="AO546" s="29">
        <f t="shared" si="303"/>
        <v>1.6045454545454547E-2</v>
      </c>
      <c r="AP546" s="29">
        <f t="shared" si="304"/>
        <v>1.456060606060606E-2</v>
      </c>
      <c r="AQ546" s="29">
        <f t="shared" si="305"/>
        <v>1.8454545454545456E-2</v>
      </c>
      <c r="AR546" s="29">
        <f t="shared" si="306"/>
        <v>1.394856278366112E-2</v>
      </c>
      <c r="AS546" s="29">
        <f t="shared" si="307"/>
        <v>2.3615733736762481E-2</v>
      </c>
      <c r="AT546" s="29">
        <f t="shared" si="308"/>
        <v>1.3010590015128594E-2</v>
      </c>
      <c r="AU546" s="29">
        <f t="shared" si="309"/>
        <v>1.1996974281391831E-2</v>
      </c>
      <c r="AV546" s="29">
        <f t="shared" si="310"/>
        <v>1.4886535552193646E-2</v>
      </c>
      <c r="AW546" s="29">
        <f t="shared" si="311"/>
        <v>1.1754916792738275E-2</v>
      </c>
      <c r="AX546" s="29">
        <f t="shared" si="312"/>
        <v>6.414523449319213E-3</v>
      </c>
      <c r="AY546" s="29">
        <f t="shared" si="313"/>
        <v>2.7942511346444782E-2</v>
      </c>
      <c r="AZ546" s="29">
        <f t="shared" si="314"/>
        <v>1.5128593040847202E-2</v>
      </c>
      <c r="BA546" s="29">
        <f t="shared" si="315"/>
        <v>1.5658093797276854E-2</v>
      </c>
      <c r="BB546" s="29">
        <f t="shared" si="316"/>
        <v>1.3116490166414524E-2</v>
      </c>
    </row>
    <row r="547" spans="1:54" ht="15" x14ac:dyDescent="0.2">
      <c r="A547" s="19" t="s">
        <v>580</v>
      </c>
      <c r="B547" s="24">
        <v>332</v>
      </c>
      <c r="C547" s="24">
        <v>662</v>
      </c>
      <c r="D547" s="24">
        <v>668</v>
      </c>
      <c r="E547" s="24">
        <v>549</v>
      </c>
      <c r="F547" s="24">
        <v>586</v>
      </c>
      <c r="G547" s="24">
        <v>535</v>
      </c>
      <c r="H547" s="24">
        <v>604</v>
      </c>
      <c r="I547" s="24">
        <v>470</v>
      </c>
      <c r="J547" s="24">
        <v>477</v>
      </c>
      <c r="K547" s="24">
        <v>620</v>
      </c>
      <c r="L547" s="24">
        <v>808</v>
      </c>
      <c r="M547" s="24">
        <v>404</v>
      </c>
      <c r="N547" s="24">
        <v>345</v>
      </c>
      <c r="O547" s="24">
        <v>502</v>
      </c>
      <c r="P547" s="24">
        <v>490</v>
      </c>
      <c r="Q547" s="24">
        <v>814</v>
      </c>
      <c r="R547" s="24">
        <v>616</v>
      </c>
      <c r="Z547" s="19"/>
      <c r="AG547" s="19" t="s">
        <v>580</v>
      </c>
      <c r="AH547" s="27">
        <v>59400</v>
      </c>
      <c r="AI547" s="27">
        <v>60500</v>
      </c>
      <c r="AJ547" s="27">
        <v>60800</v>
      </c>
      <c r="AL547" s="29">
        <f t="shared" si="300"/>
        <v>5.5892255892255891E-3</v>
      </c>
      <c r="AM547" s="29">
        <f t="shared" si="301"/>
        <v>1.1144781144781145E-2</v>
      </c>
      <c r="AN547" s="29">
        <f t="shared" si="302"/>
        <v>1.1245791245791247E-2</v>
      </c>
      <c r="AO547" s="29">
        <f t="shared" si="303"/>
        <v>9.0743801652892562E-3</v>
      </c>
      <c r="AP547" s="29">
        <f t="shared" si="304"/>
        <v>9.6859504132231402E-3</v>
      </c>
      <c r="AQ547" s="29">
        <f t="shared" si="305"/>
        <v>8.842975206611571E-3</v>
      </c>
      <c r="AR547" s="29">
        <f t="shared" si="306"/>
        <v>9.9342105263157902E-3</v>
      </c>
      <c r="AS547" s="29">
        <f t="shared" si="307"/>
        <v>7.7302631578947366E-3</v>
      </c>
      <c r="AT547" s="29">
        <f t="shared" si="308"/>
        <v>7.845394736842105E-3</v>
      </c>
      <c r="AU547" s="29">
        <f t="shared" si="309"/>
        <v>1.0197368421052632E-2</v>
      </c>
      <c r="AV547" s="29">
        <f t="shared" si="310"/>
        <v>1.3289473684210526E-2</v>
      </c>
      <c r="AW547" s="29">
        <f t="shared" si="311"/>
        <v>6.6447368421052632E-3</v>
      </c>
      <c r="AX547" s="29">
        <f t="shared" si="312"/>
        <v>5.6743421052631582E-3</v>
      </c>
      <c r="AY547" s="29">
        <f t="shared" si="313"/>
        <v>8.2565789473684204E-3</v>
      </c>
      <c r="AZ547" s="29">
        <f t="shared" si="314"/>
        <v>8.0592105263157902E-3</v>
      </c>
      <c r="BA547" s="29">
        <f t="shared" si="315"/>
        <v>1.3388157894736841E-2</v>
      </c>
      <c r="BB547" s="29">
        <f t="shared" si="316"/>
        <v>1.013157894736842E-2</v>
      </c>
    </row>
    <row r="548" spans="1:54" ht="15" x14ac:dyDescent="0.2">
      <c r="A548" s="19" t="s">
        <v>581</v>
      </c>
      <c r="B548" s="24">
        <v>160</v>
      </c>
      <c r="C548" s="24">
        <v>260</v>
      </c>
      <c r="D548" s="24">
        <v>345</v>
      </c>
      <c r="E548" s="24">
        <v>420</v>
      </c>
      <c r="F548" s="24">
        <v>303</v>
      </c>
      <c r="G548" s="24">
        <v>315</v>
      </c>
      <c r="H548" s="24">
        <v>365</v>
      </c>
      <c r="I548" s="24">
        <v>262</v>
      </c>
      <c r="J548" s="24">
        <v>289</v>
      </c>
      <c r="K548" s="24">
        <v>229</v>
      </c>
      <c r="L548" s="24">
        <v>290</v>
      </c>
      <c r="M548" s="24">
        <v>219</v>
      </c>
      <c r="N548" s="24">
        <v>152</v>
      </c>
      <c r="O548" s="24">
        <v>286</v>
      </c>
      <c r="P548" s="24">
        <v>288</v>
      </c>
      <c r="Q548" s="24">
        <v>258</v>
      </c>
      <c r="R548" s="24">
        <v>231</v>
      </c>
      <c r="Z548" s="19"/>
      <c r="AG548" s="19" t="s">
        <v>581</v>
      </c>
      <c r="AH548" s="27">
        <v>34200</v>
      </c>
      <c r="AI548" s="27">
        <v>33500</v>
      </c>
      <c r="AJ548" s="27">
        <v>33100</v>
      </c>
      <c r="AL548" s="29">
        <f t="shared" ref="AL548:AL594" si="317">B548/$AH548</f>
        <v>4.6783625730994153E-3</v>
      </c>
      <c r="AM548" s="29">
        <f t="shared" ref="AM548:AM594" si="318">C548/$AH548</f>
        <v>7.6023391812865496E-3</v>
      </c>
      <c r="AN548" s="29">
        <f t="shared" ref="AN548:AN594" si="319">D548/$AH548</f>
        <v>1.0087719298245614E-2</v>
      </c>
      <c r="AO548" s="29">
        <f t="shared" ref="AO548:AO594" si="320">E548/$AI548</f>
        <v>1.2537313432835821E-2</v>
      </c>
      <c r="AP548" s="29">
        <f t="shared" ref="AP548:AP594" si="321">F548/$AI548</f>
        <v>9.0447761194029849E-3</v>
      </c>
      <c r="AQ548" s="29">
        <f t="shared" ref="AQ548:AQ594" si="322">G548/$AI548</f>
        <v>9.4029850746268663E-3</v>
      </c>
      <c r="AR548" s="29">
        <f t="shared" ref="AR548:AR594" si="323">H548/$AJ548</f>
        <v>1.1027190332326284E-2</v>
      </c>
      <c r="AS548" s="29">
        <f t="shared" ref="AS548:AS594" si="324">I548/$AJ548</f>
        <v>7.9154078549848947E-3</v>
      </c>
      <c r="AT548" s="29">
        <f t="shared" ref="AT548:AT594" si="325">J548/$AJ548</f>
        <v>8.7311178247734145E-3</v>
      </c>
      <c r="AU548" s="29">
        <f t="shared" ref="AU548:AU594" si="326">K548/$AJ548</f>
        <v>6.9184290030211478E-3</v>
      </c>
      <c r="AV548" s="29">
        <f t="shared" ref="AV548:AV594" si="327">L548/$AJ548</f>
        <v>8.7613293051359512E-3</v>
      </c>
      <c r="AW548" s="29">
        <f t="shared" ref="AW548:AW594" si="328">M548/$AJ548</f>
        <v>6.6163141993957706E-3</v>
      </c>
      <c r="AX548" s="29">
        <f t="shared" ref="AX548:AX594" si="329">N548/$AJ548</f>
        <v>4.5921450151057402E-3</v>
      </c>
      <c r="AY548" s="29">
        <f t="shared" ref="AY548:AY594" si="330">O548/$AJ548</f>
        <v>8.640483383685801E-3</v>
      </c>
      <c r="AZ548" s="29">
        <f t="shared" ref="AZ548:AZ594" si="331">P548/$AJ548</f>
        <v>8.7009063444108761E-3</v>
      </c>
      <c r="BA548" s="29">
        <f t="shared" ref="BA548:BA594" si="332">Q548/$AJ548</f>
        <v>7.7945619335347436E-3</v>
      </c>
      <c r="BB548" s="29">
        <f t="shared" ref="BB548:BB594" si="333">R548/$AJ548</f>
        <v>6.9788519637462238E-3</v>
      </c>
    </row>
    <row r="549" spans="1:54" ht="15" x14ac:dyDescent="0.2">
      <c r="A549" s="19" t="s">
        <v>582</v>
      </c>
      <c r="B549" s="24">
        <v>211</v>
      </c>
      <c r="C549" s="24">
        <v>588</v>
      </c>
      <c r="D549" s="24">
        <v>405</v>
      </c>
      <c r="E549" s="24">
        <v>481</v>
      </c>
      <c r="F549" s="24">
        <v>444</v>
      </c>
      <c r="G549" s="24">
        <v>364</v>
      </c>
      <c r="H549" s="24">
        <v>318</v>
      </c>
      <c r="I549" s="24">
        <v>347</v>
      </c>
      <c r="J549" s="24">
        <v>421</v>
      </c>
      <c r="K549" s="24">
        <v>470</v>
      </c>
      <c r="L549" s="24">
        <v>401</v>
      </c>
      <c r="M549" s="24">
        <v>337</v>
      </c>
      <c r="N549" s="24">
        <v>166</v>
      </c>
      <c r="O549" s="24">
        <v>416</v>
      </c>
      <c r="P549" s="24">
        <v>349</v>
      </c>
      <c r="Q549" s="24">
        <v>543</v>
      </c>
      <c r="R549" s="24">
        <v>505</v>
      </c>
      <c r="Z549" s="19"/>
      <c r="AG549" s="19" t="s">
        <v>582</v>
      </c>
      <c r="AH549" s="27">
        <v>51000</v>
      </c>
      <c r="AI549" s="27">
        <v>50900</v>
      </c>
      <c r="AJ549" s="27">
        <v>49900</v>
      </c>
      <c r="AL549" s="29">
        <f t="shared" si="317"/>
        <v>4.1372549019607846E-3</v>
      </c>
      <c r="AM549" s="29">
        <f t="shared" si="318"/>
        <v>1.1529411764705882E-2</v>
      </c>
      <c r="AN549" s="29">
        <f t="shared" si="319"/>
        <v>7.9411764705882345E-3</v>
      </c>
      <c r="AO549" s="29">
        <f t="shared" si="320"/>
        <v>9.4499017681728883E-3</v>
      </c>
      <c r="AP549" s="29">
        <f t="shared" si="321"/>
        <v>8.7229862475442042E-3</v>
      </c>
      <c r="AQ549" s="29">
        <f t="shared" si="322"/>
        <v>7.1512770137524559E-3</v>
      </c>
      <c r="AR549" s="29">
        <f t="shared" si="323"/>
        <v>6.3727454909819643E-3</v>
      </c>
      <c r="AS549" s="29">
        <f t="shared" si="324"/>
        <v>6.9539078156312627E-3</v>
      </c>
      <c r="AT549" s="29">
        <f t="shared" si="325"/>
        <v>8.4368737474949905E-3</v>
      </c>
      <c r="AU549" s="29">
        <f t="shared" si="326"/>
        <v>9.4188376753507018E-3</v>
      </c>
      <c r="AV549" s="29">
        <f t="shared" si="327"/>
        <v>8.0360721442885776E-3</v>
      </c>
      <c r="AW549" s="29">
        <f t="shared" si="328"/>
        <v>6.7535070140280562E-3</v>
      </c>
      <c r="AX549" s="29">
        <f t="shared" si="329"/>
        <v>3.3266533066132263E-3</v>
      </c>
      <c r="AY549" s="29">
        <f t="shared" si="330"/>
        <v>8.3366733466933868E-3</v>
      </c>
      <c r="AZ549" s="29">
        <f t="shared" si="331"/>
        <v>6.9939879759519036E-3</v>
      </c>
      <c r="BA549" s="29">
        <f t="shared" si="332"/>
        <v>1.0881763527054108E-2</v>
      </c>
      <c r="BB549" s="29">
        <f t="shared" si="333"/>
        <v>1.0120240480961924E-2</v>
      </c>
    </row>
    <row r="550" spans="1:54" ht="15" x14ac:dyDescent="0.2">
      <c r="A550" s="19" t="s">
        <v>583</v>
      </c>
      <c r="B550" s="24">
        <v>471</v>
      </c>
      <c r="C550" s="24">
        <v>966</v>
      </c>
      <c r="D550" s="24">
        <v>817</v>
      </c>
      <c r="E550" s="24">
        <v>1007</v>
      </c>
      <c r="F550" s="24">
        <v>814</v>
      </c>
      <c r="G550" s="24">
        <v>1257</v>
      </c>
      <c r="H550" s="24">
        <v>680</v>
      </c>
      <c r="I550" s="24">
        <v>814</v>
      </c>
      <c r="J550" s="24">
        <v>639</v>
      </c>
      <c r="K550" s="24">
        <v>1000</v>
      </c>
      <c r="L550" s="24">
        <v>727</v>
      </c>
      <c r="M550" s="24">
        <v>691</v>
      </c>
      <c r="N550" s="24">
        <v>509</v>
      </c>
      <c r="O550" s="24">
        <v>766</v>
      </c>
      <c r="P550" s="24">
        <v>782</v>
      </c>
      <c r="Q550" s="24">
        <v>902</v>
      </c>
      <c r="R550" s="24">
        <v>832</v>
      </c>
      <c r="Z550" s="19"/>
      <c r="AG550" s="19" t="s">
        <v>583</v>
      </c>
      <c r="AH550" s="27">
        <v>78800</v>
      </c>
      <c r="AI550" s="27">
        <v>79600</v>
      </c>
      <c r="AJ550" s="27">
        <v>80600</v>
      </c>
      <c r="AL550" s="29">
        <f t="shared" si="317"/>
        <v>5.9771573604060916E-3</v>
      </c>
      <c r="AM550" s="29">
        <f t="shared" si="318"/>
        <v>1.2258883248730965E-2</v>
      </c>
      <c r="AN550" s="29">
        <f t="shared" si="319"/>
        <v>1.0368020304568529E-2</v>
      </c>
      <c r="AO550" s="29">
        <f t="shared" si="320"/>
        <v>1.2650753768844222E-2</v>
      </c>
      <c r="AP550" s="29">
        <f t="shared" si="321"/>
        <v>1.0226130653266332E-2</v>
      </c>
      <c r="AQ550" s="29">
        <f t="shared" si="322"/>
        <v>1.5791457286432161E-2</v>
      </c>
      <c r="AR550" s="29">
        <f t="shared" si="323"/>
        <v>8.4367245657568247E-3</v>
      </c>
      <c r="AS550" s="29">
        <f t="shared" si="324"/>
        <v>1.009925558312655E-2</v>
      </c>
      <c r="AT550" s="29">
        <f t="shared" si="325"/>
        <v>7.9280397022332503E-3</v>
      </c>
      <c r="AU550" s="29">
        <f t="shared" si="326"/>
        <v>1.2406947890818859E-2</v>
      </c>
      <c r="AV550" s="29">
        <f t="shared" si="327"/>
        <v>9.0198511166253107E-3</v>
      </c>
      <c r="AW550" s="29">
        <f t="shared" si="328"/>
        <v>8.5732009925558305E-3</v>
      </c>
      <c r="AX550" s="29">
        <f t="shared" si="329"/>
        <v>6.3151364764267989E-3</v>
      </c>
      <c r="AY550" s="29">
        <f t="shared" si="330"/>
        <v>9.503722084367245E-3</v>
      </c>
      <c r="AZ550" s="29">
        <f t="shared" si="331"/>
        <v>9.7022332506203467E-3</v>
      </c>
      <c r="BA550" s="29">
        <f t="shared" si="332"/>
        <v>1.1191066997518611E-2</v>
      </c>
      <c r="BB550" s="29">
        <f t="shared" si="333"/>
        <v>1.032258064516129E-2</v>
      </c>
    </row>
    <row r="551" spans="1:54" ht="15" x14ac:dyDescent="0.2">
      <c r="A551" s="19" t="s">
        <v>584</v>
      </c>
      <c r="B551" s="24">
        <v>1290</v>
      </c>
      <c r="C551" s="24">
        <v>1591</v>
      </c>
      <c r="D551" s="24">
        <v>1522</v>
      </c>
      <c r="E551" s="24">
        <v>1535</v>
      </c>
      <c r="F551" s="24">
        <v>1218</v>
      </c>
      <c r="G551" s="24">
        <v>1837</v>
      </c>
      <c r="H551" s="24">
        <v>1925</v>
      </c>
      <c r="I551" s="24">
        <v>2669</v>
      </c>
      <c r="J551" s="24">
        <v>1989</v>
      </c>
      <c r="K551" s="24">
        <v>2311</v>
      </c>
      <c r="L551" s="24">
        <v>1690</v>
      </c>
      <c r="M551" s="24">
        <v>2335</v>
      </c>
      <c r="N551" s="24">
        <v>1054</v>
      </c>
      <c r="O551" s="24">
        <v>1993</v>
      </c>
      <c r="P551" s="24">
        <v>2565</v>
      </c>
      <c r="Q551" s="24">
        <v>2428</v>
      </c>
      <c r="R551" s="24">
        <v>2575</v>
      </c>
      <c r="Z551" s="19"/>
      <c r="AG551" s="19" t="s">
        <v>584</v>
      </c>
      <c r="AH551" s="27">
        <v>100400</v>
      </c>
      <c r="AI551" s="27">
        <v>100000</v>
      </c>
      <c r="AJ551" s="27">
        <v>100600</v>
      </c>
      <c r="AL551" s="29">
        <f t="shared" si="317"/>
        <v>1.2848605577689243E-2</v>
      </c>
      <c r="AM551" s="29">
        <f t="shared" si="318"/>
        <v>1.5846613545816735E-2</v>
      </c>
      <c r="AN551" s="29">
        <f t="shared" si="319"/>
        <v>1.5159362549800796E-2</v>
      </c>
      <c r="AO551" s="29">
        <f t="shared" si="320"/>
        <v>1.5350000000000001E-2</v>
      </c>
      <c r="AP551" s="29">
        <f t="shared" si="321"/>
        <v>1.218E-2</v>
      </c>
      <c r="AQ551" s="29">
        <f t="shared" si="322"/>
        <v>1.8370000000000001E-2</v>
      </c>
      <c r="AR551" s="29">
        <f t="shared" si="323"/>
        <v>1.9135188866799206E-2</v>
      </c>
      <c r="AS551" s="29">
        <f t="shared" si="324"/>
        <v>2.6530815109343936E-2</v>
      </c>
      <c r="AT551" s="29">
        <f t="shared" si="325"/>
        <v>1.9771371769383699E-2</v>
      </c>
      <c r="AU551" s="29">
        <f t="shared" si="326"/>
        <v>2.2972166998011929E-2</v>
      </c>
      <c r="AV551" s="29">
        <f t="shared" si="327"/>
        <v>1.679920477137177E-2</v>
      </c>
      <c r="AW551" s="29">
        <f t="shared" si="328"/>
        <v>2.3210735586481113E-2</v>
      </c>
      <c r="AX551" s="29">
        <f t="shared" si="329"/>
        <v>1.0477137176938369E-2</v>
      </c>
      <c r="AY551" s="29">
        <f t="shared" si="330"/>
        <v>1.9811133200795229E-2</v>
      </c>
      <c r="AZ551" s="29">
        <f t="shared" si="331"/>
        <v>2.5497017892644136E-2</v>
      </c>
      <c r="BA551" s="29">
        <f t="shared" si="332"/>
        <v>2.4135188866799204E-2</v>
      </c>
      <c r="BB551" s="29">
        <f t="shared" si="333"/>
        <v>2.5596421471172963E-2</v>
      </c>
    </row>
    <row r="552" spans="1:54" ht="15" x14ac:dyDescent="0.2">
      <c r="A552" s="19" t="s">
        <v>585</v>
      </c>
      <c r="B552" s="24">
        <v>257</v>
      </c>
      <c r="C552" s="24">
        <v>601</v>
      </c>
      <c r="D552" s="24">
        <v>638</v>
      </c>
      <c r="E552" s="24">
        <v>666</v>
      </c>
      <c r="F552" s="24">
        <v>668</v>
      </c>
      <c r="G552" s="24">
        <v>649</v>
      </c>
      <c r="H552" s="24">
        <v>867</v>
      </c>
      <c r="I552" s="24">
        <v>620</v>
      </c>
      <c r="J552" s="24">
        <v>1800</v>
      </c>
      <c r="K552" s="24">
        <v>2103</v>
      </c>
      <c r="L552" s="24">
        <v>1730</v>
      </c>
      <c r="M552" s="24">
        <v>1390</v>
      </c>
      <c r="N552" s="24">
        <v>647</v>
      </c>
      <c r="O552" s="24">
        <v>416</v>
      </c>
      <c r="P552" s="24">
        <v>508</v>
      </c>
      <c r="Q552" s="24">
        <v>669</v>
      </c>
      <c r="R552" s="24">
        <v>732</v>
      </c>
      <c r="Z552" s="19"/>
      <c r="AG552" s="19" t="s">
        <v>585</v>
      </c>
      <c r="AH552" s="27">
        <v>60100</v>
      </c>
      <c r="AI552" s="27">
        <v>59300</v>
      </c>
      <c r="AJ552" s="27">
        <v>60200</v>
      </c>
      <c r="AL552" s="29">
        <f t="shared" si="317"/>
        <v>4.2762063227953411E-3</v>
      </c>
      <c r="AM552" s="29">
        <f t="shared" si="318"/>
        <v>0.01</v>
      </c>
      <c r="AN552" s="29">
        <f t="shared" si="319"/>
        <v>1.0615640599001663E-2</v>
      </c>
      <c r="AO552" s="29">
        <f t="shared" si="320"/>
        <v>1.1231028667790894E-2</v>
      </c>
      <c r="AP552" s="29">
        <f t="shared" si="321"/>
        <v>1.1264755480607083E-2</v>
      </c>
      <c r="AQ552" s="29">
        <f t="shared" si="322"/>
        <v>1.0944350758853288E-2</v>
      </c>
      <c r="AR552" s="29">
        <f t="shared" si="323"/>
        <v>1.4401993355481727E-2</v>
      </c>
      <c r="AS552" s="29">
        <f t="shared" si="324"/>
        <v>1.0299003322259137E-2</v>
      </c>
      <c r="AT552" s="29">
        <f t="shared" si="325"/>
        <v>2.9900332225913623E-2</v>
      </c>
      <c r="AU552" s="29">
        <f t="shared" si="326"/>
        <v>3.4933554817275746E-2</v>
      </c>
      <c r="AV552" s="29">
        <f t="shared" si="327"/>
        <v>2.8737541528239204E-2</v>
      </c>
      <c r="AW552" s="29">
        <f t="shared" si="328"/>
        <v>2.3089700996677742E-2</v>
      </c>
      <c r="AX552" s="29">
        <f t="shared" si="329"/>
        <v>1.074750830564784E-2</v>
      </c>
      <c r="AY552" s="29">
        <f t="shared" si="330"/>
        <v>6.9102990033222591E-3</v>
      </c>
      <c r="AZ552" s="29">
        <f t="shared" si="331"/>
        <v>8.438538205980067E-3</v>
      </c>
      <c r="BA552" s="29">
        <f t="shared" si="332"/>
        <v>1.1112956810631229E-2</v>
      </c>
      <c r="BB552" s="29">
        <f t="shared" si="333"/>
        <v>1.2159468438538205E-2</v>
      </c>
    </row>
    <row r="553" spans="1:54" ht="15" x14ac:dyDescent="0.2">
      <c r="A553" s="19" t="s">
        <v>586</v>
      </c>
      <c r="B553" s="24">
        <v>572</v>
      </c>
      <c r="C553" s="24">
        <v>740</v>
      </c>
      <c r="D553" s="24">
        <v>607</v>
      </c>
      <c r="E553" s="24">
        <v>771</v>
      </c>
      <c r="F553" s="24">
        <v>1094</v>
      </c>
      <c r="G553" s="24">
        <v>1161</v>
      </c>
      <c r="H553" s="24">
        <v>788</v>
      </c>
      <c r="I553" s="24">
        <v>753</v>
      </c>
      <c r="J553" s="24">
        <v>783</v>
      </c>
      <c r="K553" s="24">
        <v>802</v>
      </c>
      <c r="L553" s="24">
        <v>655</v>
      </c>
      <c r="M553" s="24">
        <v>1015</v>
      </c>
      <c r="N553" s="24">
        <v>695</v>
      </c>
      <c r="O553" s="24">
        <v>731</v>
      </c>
      <c r="P553" s="24">
        <v>534</v>
      </c>
      <c r="Q553" s="24">
        <v>819</v>
      </c>
      <c r="R553" s="24">
        <v>914</v>
      </c>
      <c r="Z553" s="19"/>
      <c r="AG553" s="19" t="s">
        <v>586</v>
      </c>
      <c r="AH553" s="27">
        <v>63500</v>
      </c>
      <c r="AI553" s="27">
        <v>63500</v>
      </c>
      <c r="AJ553" s="27">
        <v>63700</v>
      </c>
      <c r="AL553" s="29">
        <f t="shared" si="317"/>
        <v>9.0078740157480321E-3</v>
      </c>
      <c r="AM553" s="29">
        <f t="shared" si="318"/>
        <v>1.1653543307086614E-2</v>
      </c>
      <c r="AN553" s="29">
        <f t="shared" si="319"/>
        <v>9.5590551181102355E-3</v>
      </c>
      <c r="AO553" s="29">
        <f t="shared" si="320"/>
        <v>1.2141732283464567E-2</v>
      </c>
      <c r="AP553" s="29">
        <f t="shared" si="321"/>
        <v>1.7228346456692915E-2</v>
      </c>
      <c r="AQ553" s="29">
        <f t="shared" si="322"/>
        <v>1.8283464566929135E-2</v>
      </c>
      <c r="AR553" s="29">
        <f t="shared" si="323"/>
        <v>1.2370486656200943E-2</v>
      </c>
      <c r="AS553" s="29">
        <f t="shared" si="324"/>
        <v>1.1821036106750393E-2</v>
      </c>
      <c r="AT553" s="29">
        <f t="shared" si="325"/>
        <v>1.2291993720565149E-2</v>
      </c>
      <c r="AU553" s="29">
        <f t="shared" si="326"/>
        <v>1.2590266875981162E-2</v>
      </c>
      <c r="AV553" s="29">
        <f t="shared" si="327"/>
        <v>1.0282574568288854E-2</v>
      </c>
      <c r="AW553" s="29">
        <f t="shared" si="328"/>
        <v>1.5934065934065933E-2</v>
      </c>
      <c r="AX553" s="29">
        <f t="shared" si="329"/>
        <v>1.0910518053375196E-2</v>
      </c>
      <c r="AY553" s="29">
        <f t="shared" si="330"/>
        <v>1.1475667189952904E-2</v>
      </c>
      <c r="AZ553" s="29">
        <f t="shared" si="331"/>
        <v>8.3830455259026691E-3</v>
      </c>
      <c r="BA553" s="29">
        <f t="shared" si="332"/>
        <v>1.2857142857142857E-2</v>
      </c>
      <c r="BB553" s="29">
        <f t="shared" si="333"/>
        <v>1.434850863422292E-2</v>
      </c>
    </row>
    <row r="554" spans="1:54" ht="15" x14ac:dyDescent="0.2">
      <c r="A554" s="19" t="s">
        <v>587</v>
      </c>
      <c r="B554" s="24">
        <v>231</v>
      </c>
      <c r="C554" s="24">
        <v>369</v>
      </c>
      <c r="D554" s="24">
        <v>340</v>
      </c>
      <c r="E554" s="24">
        <v>528</v>
      </c>
      <c r="F554" s="24">
        <v>339</v>
      </c>
      <c r="G554" s="24">
        <v>299</v>
      </c>
      <c r="H554" s="24">
        <v>333</v>
      </c>
      <c r="I554" s="24">
        <v>351</v>
      </c>
      <c r="J554" s="24">
        <v>335</v>
      </c>
      <c r="K554" s="24">
        <v>497</v>
      </c>
      <c r="L554" s="24">
        <v>458</v>
      </c>
      <c r="M554" s="24">
        <v>271</v>
      </c>
      <c r="N554" s="24">
        <v>328</v>
      </c>
      <c r="O554" s="24">
        <v>384</v>
      </c>
      <c r="P554" s="24">
        <v>439</v>
      </c>
      <c r="Q554" s="24">
        <v>384</v>
      </c>
      <c r="R554" s="24">
        <v>556</v>
      </c>
      <c r="Z554" s="19"/>
      <c r="AG554" s="19" t="s">
        <v>587</v>
      </c>
      <c r="AH554" s="27">
        <v>59400</v>
      </c>
      <c r="AI554" s="27">
        <v>58500</v>
      </c>
      <c r="AJ554" s="27">
        <v>58800</v>
      </c>
      <c r="AL554" s="29">
        <f t="shared" si="317"/>
        <v>3.8888888888888888E-3</v>
      </c>
      <c r="AM554" s="29">
        <f t="shared" si="318"/>
        <v>6.2121212121212122E-3</v>
      </c>
      <c r="AN554" s="29">
        <f t="shared" si="319"/>
        <v>5.723905723905724E-3</v>
      </c>
      <c r="AO554" s="29">
        <f t="shared" si="320"/>
        <v>9.0256410256410249E-3</v>
      </c>
      <c r="AP554" s="29">
        <f t="shared" si="321"/>
        <v>5.7948717948717952E-3</v>
      </c>
      <c r="AQ554" s="29">
        <f t="shared" si="322"/>
        <v>5.1111111111111114E-3</v>
      </c>
      <c r="AR554" s="29">
        <f t="shared" si="323"/>
        <v>5.6632653061224492E-3</v>
      </c>
      <c r="AS554" s="29">
        <f t="shared" si="324"/>
        <v>5.9693877551020404E-3</v>
      </c>
      <c r="AT554" s="29">
        <f t="shared" si="325"/>
        <v>5.6972789115646259E-3</v>
      </c>
      <c r="AU554" s="29">
        <f t="shared" si="326"/>
        <v>8.4523809523809525E-3</v>
      </c>
      <c r="AV554" s="29">
        <f t="shared" si="327"/>
        <v>7.7891156462585034E-3</v>
      </c>
      <c r="AW554" s="29">
        <f t="shared" si="328"/>
        <v>4.6088435374149663E-3</v>
      </c>
      <c r="AX554" s="29">
        <f t="shared" si="329"/>
        <v>5.5782312925170066E-3</v>
      </c>
      <c r="AY554" s="29">
        <f t="shared" si="330"/>
        <v>6.5306122448979594E-3</v>
      </c>
      <c r="AZ554" s="29">
        <f t="shared" si="331"/>
        <v>7.465986394557823E-3</v>
      </c>
      <c r="BA554" s="29">
        <f t="shared" si="332"/>
        <v>6.5306122448979594E-3</v>
      </c>
      <c r="BB554" s="29">
        <f t="shared" si="333"/>
        <v>9.4557823129251695E-3</v>
      </c>
    </row>
    <row r="555" spans="1:54" ht="15" x14ac:dyDescent="0.2">
      <c r="A555" s="19" t="s">
        <v>588</v>
      </c>
      <c r="B555" s="24">
        <v>1596</v>
      </c>
      <c r="C555" s="24">
        <v>2414</v>
      </c>
      <c r="D555" s="24">
        <v>3522</v>
      </c>
      <c r="E555" s="24">
        <v>2038</v>
      </c>
      <c r="F555" s="24">
        <v>1889</v>
      </c>
      <c r="G555" s="24">
        <v>2278</v>
      </c>
      <c r="H555" s="24">
        <v>2414</v>
      </c>
      <c r="I555" s="24">
        <v>2387</v>
      </c>
      <c r="J555" s="24">
        <v>2046</v>
      </c>
      <c r="K555" s="24">
        <v>3234</v>
      </c>
      <c r="L555" s="24">
        <v>2457</v>
      </c>
      <c r="M555" s="24">
        <v>2482</v>
      </c>
      <c r="N555" s="24">
        <v>1676</v>
      </c>
      <c r="O555" s="24">
        <v>2569</v>
      </c>
      <c r="P555" s="24">
        <v>2602</v>
      </c>
      <c r="Q555" s="24">
        <v>2144</v>
      </c>
      <c r="R555" s="24">
        <v>2172</v>
      </c>
      <c r="Z555" s="19"/>
      <c r="AG555" s="19" t="s">
        <v>588</v>
      </c>
      <c r="AH555" s="27">
        <v>167200</v>
      </c>
      <c r="AI555" s="27">
        <v>172600</v>
      </c>
      <c r="AJ555" s="27">
        <v>170700</v>
      </c>
      <c r="AL555" s="29">
        <f t="shared" si="317"/>
        <v>9.5454545454545462E-3</v>
      </c>
      <c r="AM555" s="29">
        <f t="shared" si="318"/>
        <v>1.4437799043062201E-2</v>
      </c>
      <c r="AN555" s="29">
        <f t="shared" si="319"/>
        <v>2.1064593301435407E-2</v>
      </c>
      <c r="AO555" s="29">
        <f t="shared" si="320"/>
        <v>1.1807647740440325E-2</v>
      </c>
      <c r="AP555" s="29">
        <f t="shared" si="321"/>
        <v>1.0944380069524914E-2</v>
      </c>
      <c r="AQ555" s="29">
        <f t="shared" si="322"/>
        <v>1.3198146002317498E-2</v>
      </c>
      <c r="AR555" s="29">
        <f t="shared" si="323"/>
        <v>1.4141769185705916E-2</v>
      </c>
      <c r="AS555" s="29">
        <f t="shared" si="324"/>
        <v>1.3983596953719977E-2</v>
      </c>
      <c r="AT555" s="29">
        <f t="shared" si="325"/>
        <v>1.1985940246045695E-2</v>
      </c>
      <c r="AU555" s="29">
        <f t="shared" si="326"/>
        <v>1.8945518453427065E-2</v>
      </c>
      <c r="AV555" s="29">
        <f t="shared" si="327"/>
        <v>1.4393673110720562E-2</v>
      </c>
      <c r="AW555" s="29">
        <f t="shared" si="328"/>
        <v>1.4540128881077915E-2</v>
      </c>
      <c r="AX555" s="29">
        <f t="shared" si="329"/>
        <v>9.8183948447568836E-3</v>
      </c>
      <c r="AY555" s="29">
        <f t="shared" si="330"/>
        <v>1.5049794961921499E-2</v>
      </c>
      <c r="AZ555" s="29">
        <f t="shared" si="331"/>
        <v>1.5243116578793204E-2</v>
      </c>
      <c r="BA555" s="29">
        <f t="shared" si="332"/>
        <v>1.2560046865846514E-2</v>
      </c>
      <c r="BB555" s="29">
        <f t="shared" si="333"/>
        <v>1.2724077328646749E-2</v>
      </c>
    </row>
    <row r="556" spans="1:54" ht="15" x14ac:dyDescent="0.2">
      <c r="A556" s="19" t="s">
        <v>589</v>
      </c>
      <c r="B556" s="24">
        <v>571</v>
      </c>
      <c r="C556" s="24">
        <v>806</v>
      </c>
      <c r="D556" s="24">
        <v>677</v>
      </c>
      <c r="E556" s="24">
        <v>720</v>
      </c>
      <c r="F556" s="24">
        <v>531</v>
      </c>
      <c r="G556" s="24">
        <v>776</v>
      </c>
      <c r="H556" s="24">
        <v>887</v>
      </c>
      <c r="I556" s="24">
        <v>848</v>
      </c>
      <c r="J556" s="24">
        <v>898</v>
      </c>
      <c r="K556" s="24">
        <v>1214</v>
      </c>
      <c r="L556" s="24">
        <v>1076</v>
      </c>
      <c r="M556" s="24">
        <v>658</v>
      </c>
      <c r="N556" s="24">
        <v>428</v>
      </c>
      <c r="O556" s="24">
        <v>720</v>
      </c>
      <c r="P556" s="24">
        <v>636</v>
      </c>
      <c r="Q556" s="24">
        <v>788</v>
      </c>
      <c r="R556" s="24">
        <v>1037</v>
      </c>
      <c r="Z556" s="19"/>
      <c r="AG556" s="19" t="s">
        <v>589</v>
      </c>
      <c r="AH556" s="27">
        <v>105000</v>
      </c>
      <c r="AI556" s="27">
        <v>105900</v>
      </c>
      <c r="AJ556" s="27">
        <v>103600</v>
      </c>
      <c r="AL556" s="29">
        <f t="shared" si="317"/>
        <v>5.4380952380952384E-3</v>
      </c>
      <c r="AM556" s="29">
        <f t="shared" si="318"/>
        <v>7.6761904761904762E-3</v>
      </c>
      <c r="AN556" s="29">
        <f t="shared" si="319"/>
        <v>6.4476190476190475E-3</v>
      </c>
      <c r="AO556" s="29">
        <f t="shared" si="320"/>
        <v>6.7988668555240793E-3</v>
      </c>
      <c r="AP556" s="29">
        <f t="shared" si="321"/>
        <v>5.0141643059490081E-3</v>
      </c>
      <c r="AQ556" s="29">
        <f t="shared" si="322"/>
        <v>7.3276676109537298E-3</v>
      </c>
      <c r="AR556" s="29">
        <f t="shared" si="323"/>
        <v>8.5617760617760618E-3</v>
      </c>
      <c r="AS556" s="29">
        <f t="shared" si="324"/>
        <v>8.1853281853281855E-3</v>
      </c>
      <c r="AT556" s="29">
        <f t="shared" si="325"/>
        <v>8.6679536679536671E-3</v>
      </c>
      <c r="AU556" s="29">
        <f t="shared" si="326"/>
        <v>1.1718146718146718E-2</v>
      </c>
      <c r="AV556" s="29">
        <f t="shared" si="327"/>
        <v>1.0386100386100387E-2</v>
      </c>
      <c r="AW556" s="29">
        <f t="shared" si="328"/>
        <v>6.3513513513513515E-3</v>
      </c>
      <c r="AX556" s="29">
        <f t="shared" si="329"/>
        <v>4.1312741312741312E-3</v>
      </c>
      <c r="AY556" s="29">
        <f t="shared" si="330"/>
        <v>6.9498069498069494E-3</v>
      </c>
      <c r="AZ556" s="29">
        <f t="shared" si="331"/>
        <v>6.1389961389961391E-3</v>
      </c>
      <c r="BA556" s="29">
        <f t="shared" si="332"/>
        <v>7.6061776061776059E-3</v>
      </c>
      <c r="BB556" s="29">
        <f t="shared" si="333"/>
        <v>1.000965250965251E-2</v>
      </c>
    </row>
    <row r="557" spans="1:54" ht="15" x14ac:dyDescent="0.2">
      <c r="A557" s="19" t="s">
        <v>590</v>
      </c>
      <c r="B557" s="24">
        <v>236</v>
      </c>
      <c r="C557" s="24">
        <v>274</v>
      </c>
      <c r="D557" s="24">
        <v>287</v>
      </c>
      <c r="E557" s="24">
        <v>144</v>
      </c>
      <c r="F557" s="24">
        <v>213</v>
      </c>
      <c r="G557" s="24">
        <v>145</v>
      </c>
      <c r="H557" s="24">
        <v>304</v>
      </c>
      <c r="I557" s="24">
        <v>176</v>
      </c>
      <c r="J557" s="24">
        <v>225</v>
      </c>
      <c r="K557" s="24">
        <v>232</v>
      </c>
      <c r="L557" s="24">
        <v>227</v>
      </c>
      <c r="M557" s="24">
        <v>247</v>
      </c>
      <c r="N557" s="24">
        <v>155</v>
      </c>
      <c r="O557" s="24">
        <v>151</v>
      </c>
      <c r="P557" s="24">
        <v>234</v>
      </c>
      <c r="Q557" s="24">
        <v>249</v>
      </c>
      <c r="R557" s="24">
        <v>258</v>
      </c>
      <c r="Z557" s="19"/>
      <c r="AG557" s="19" t="s">
        <v>590</v>
      </c>
      <c r="AH557" s="27">
        <v>25300</v>
      </c>
      <c r="AI557" s="27">
        <v>25100</v>
      </c>
      <c r="AJ557" s="27">
        <v>25000</v>
      </c>
      <c r="AL557" s="29">
        <f t="shared" si="317"/>
        <v>9.3280632411067189E-3</v>
      </c>
      <c r="AM557" s="29">
        <f t="shared" si="318"/>
        <v>1.08300395256917E-2</v>
      </c>
      <c r="AN557" s="29">
        <f t="shared" si="319"/>
        <v>1.1343873517786561E-2</v>
      </c>
      <c r="AO557" s="29">
        <f t="shared" si="320"/>
        <v>5.7370517928286855E-3</v>
      </c>
      <c r="AP557" s="29">
        <f t="shared" si="321"/>
        <v>8.4860557768924299E-3</v>
      </c>
      <c r="AQ557" s="29">
        <f t="shared" si="322"/>
        <v>5.7768924302788842E-3</v>
      </c>
      <c r="AR557" s="29">
        <f t="shared" si="323"/>
        <v>1.2160000000000001E-2</v>
      </c>
      <c r="AS557" s="29">
        <f t="shared" si="324"/>
        <v>7.0400000000000003E-3</v>
      </c>
      <c r="AT557" s="29">
        <f t="shared" si="325"/>
        <v>8.9999999999999993E-3</v>
      </c>
      <c r="AU557" s="29">
        <f t="shared" si="326"/>
        <v>9.2800000000000001E-3</v>
      </c>
      <c r="AV557" s="29">
        <f t="shared" si="327"/>
        <v>9.0799999999999995E-3</v>
      </c>
      <c r="AW557" s="29">
        <f t="shared" si="328"/>
        <v>9.8799999999999999E-3</v>
      </c>
      <c r="AX557" s="29">
        <f t="shared" si="329"/>
        <v>6.1999999999999998E-3</v>
      </c>
      <c r="AY557" s="29">
        <f t="shared" si="330"/>
        <v>6.0400000000000002E-3</v>
      </c>
      <c r="AZ557" s="29">
        <f t="shared" si="331"/>
        <v>9.3600000000000003E-3</v>
      </c>
      <c r="BA557" s="29">
        <f t="shared" si="332"/>
        <v>9.9600000000000001E-3</v>
      </c>
      <c r="BB557" s="29">
        <f t="shared" si="333"/>
        <v>1.0319999999999999E-2</v>
      </c>
    </row>
    <row r="558" spans="1:54" ht="15" x14ac:dyDescent="0.2">
      <c r="A558" s="19" t="s">
        <v>591</v>
      </c>
      <c r="B558" s="24">
        <v>509</v>
      </c>
      <c r="C558" s="24">
        <v>674</v>
      </c>
      <c r="D558" s="24">
        <v>668</v>
      </c>
      <c r="E558" s="24">
        <v>613</v>
      </c>
      <c r="F558" s="24">
        <v>477</v>
      </c>
      <c r="G558" s="24">
        <v>616</v>
      </c>
      <c r="H558" s="24">
        <v>738</v>
      </c>
      <c r="I558" s="24">
        <v>659</v>
      </c>
      <c r="J558" s="24">
        <v>722</v>
      </c>
      <c r="K558" s="24">
        <v>972</v>
      </c>
      <c r="L558" s="24">
        <v>673</v>
      </c>
      <c r="M558" s="24">
        <v>671</v>
      </c>
      <c r="N558" s="24">
        <v>502</v>
      </c>
      <c r="O558" s="24">
        <v>867</v>
      </c>
      <c r="P558" s="24">
        <v>575</v>
      </c>
      <c r="Q558" s="24">
        <v>674</v>
      </c>
      <c r="R558" s="24">
        <v>665</v>
      </c>
      <c r="Z558" s="19"/>
      <c r="AG558" s="19" t="s">
        <v>591</v>
      </c>
      <c r="AH558" s="27">
        <v>77100</v>
      </c>
      <c r="AI558" s="27">
        <v>76500</v>
      </c>
      <c r="AJ558" s="27">
        <v>76600</v>
      </c>
      <c r="AL558" s="29">
        <f t="shared" si="317"/>
        <v>6.6018158236057067E-3</v>
      </c>
      <c r="AM558" s="29">
        <f t="shared" si="318"/>
        <v>8.7418936446173809E-3</v>
      </c>
      <c r="AN558" s="29">
        <f t="shared" si="319"/>
        <v>8.6640726329442284E-3</v>
      </c>
      <c r="AO558" s="29">
        <f t="shared" si="320"/>
        <v>8.0130718954248368E-3</v>
      </c>
      <c r="AP558" s="29">
        <f t="shared" si="321"/>
        <v>6.2352941176470585E-3</v>
      </c>
      <c r="AQ558" s="29">
        <f t="shared" si="322"/>
        <v>8.0522875816993467E-3</v>
      </c>
      <c r="AR558" s="29">
        <f t="shared" si="323"/>
        <v>9.6344647519582237E-3</v>
      </c>
      <c r="AS558" s="29">
        <f t="shared" si="324"/>
        <v>8.6031331592689303E-3</v>
      </c>
      <c r="AT558" s="29">
        <f t="shared" si="325"/>
        <v>9.4255874673629236E-3</v>
      </c>
      <c r="AU558" s="29">
        <f t="shared" si="326"/>
        <v>1.2689295039164491E-2</v>
      </c>
      <c r="AV558" s="29">
        <f t="shared" si="327"/>
        <v>8.7859007832898177E-3</v>
      </c>
      <c r="AW558" s="29">
        <f t="shared" si="328"/>
        <v>8.759791122715405E-3</v>
      </c>
      <c r="AX558" s="29">
        <f t="shared" si="329"/>
        <v>6.5535248041775455E-3</v>
      </c>
      <c r="AY558" s="29">
        <f t="shared" si="330"/>
        <v>1.1318537859007834E-2</v>
      </c>
      <c r="AZ558" s="29">
        <f t="shared" si="331"/>
        <v>7.5065274151436033E-3</v>
      </c>
      <c r="BA558" s="29">
        <f t="shared" si="332"/>
        <v>8.7989556135770232E-3</v>
      </c>
      <c r="BB558" s="29">
        <f t="shared" si="333"/>
        <v>8.6814621409921668E-3</v>
      </c>
    </row>
    <row r="559" spans="1:54" ht="15" x14ac:dyDescent="0.2">
      <c r="A559" s="19" t="s">
        <v>592</v>
      </c>
      <c r="B559" s="24">
        <v>202</v>
      </c>
      <c r="C559" s="24">
        <v>208</v>
      </c>
      <c r="D559" s="24">
        <v>231</v>
      </c>
      <c r="E559" s="24">
        <v>210</v>
      </c>
      <c r="F559" s="24">
        <v>159</v>
      </c>
      <c r="G559" s="24">
        <v>222</v>
      </c>
      <c r="H559" s="24">
        <v>209</v>
      </c>
      <c r="I559" s="24">
        <v>235</v>
      </c>
      <c r="J559" s="24">
        <v>206</v>
      </c>
      <c r="K559" s="24">
        <v>324</v>
      </c>
      <c r="L559" s="24">
        <v>232</v>
      </c>
      <c r="M559" s="24">
        <v>250</v>
      </c>
      <c r="N559" s="24">
        <v>180</v>
      </c>
      <c r="O559" s="24">
        <v>213</v>
      </c>
      <c r="P559" s="24">
        <v>211</v>
      </c>
      <c r="Q559" s="24">
        <v>211</v>
      </c>
      <c r="R559" s="24">
        <v>402</v>
      </c>
      <c r="Z559" s="19"/>
      <c r="AG559" s="19" t="s">
        <v>592</v>
      </c>
      <c r="AH559" s="27">
        <v>30200</v>
      </c>
      <c r="AI559" s="27">
        <v>29100</v>
      </c>
      <c r="AJ559" s="27">
        <v>29500</v>
      </c>
      <c r="AL559" s="29">
        <f t="shared" si="317"/>
        <v>6.6887417218543044E-3</v>
      </c>
      <c r="AM559" s="29">
        <f t="shared" si="318"/>
        <v>6.8874172185430464E-3</v>
      </c>
      <c r="AN559" s="29">
        <f t="shared" si="319"/>
        <v>7.6490066225165564E-3</v>
      </c>
      <c r="AO559" s="29">
        <f t="shared" si="320"/>
        <v>7.2164948453608251E-3</v>
      </c>
      <c r="AP559" s="29">
        <f t="shared" si="321"/>
        <v>5.4639175257731962E-3</v>
      </c>
      <c r="AQ559" s="29">
        <f t="shared" si="322"/>
        <v>7.6288659793814434E-3</v>
      </c>
      <c r="AR559" s="29">
        <f t="shared" si="323"/>
        <v>7.0847457627118641E-3</v>
      </c>
      <c r="AS559" s="29">
        <f t="shared" si="324"/>
        <v>7.9661016949152536E-3</v>
      </c>
      <c r="AT559" s="29">
        <f t="shared" si="325"/>
        <v>6.9830508474576268E-3</v>
      </c>
      <c r="AU559" s="29">
        <f t="shared" si="326"/>
        <v>1.0983050847457628E-2</v>
      </c>
      <c r="AV559" s="29">
        <f t="shared" si="327"/>
        <v>7.8644067796610172E-3</v>
      </c>
      <c r="AW559" s="29">
        <f t="shared" si="328"/>
        <v>8.4745762711864406E-3</v>
      </c>
      <c r="AX559" s="29">
        <f t="shared" si="329"/>
        <v>6.1016949152542374E-3</v>
      </c>
      <c r="AY559" s="29">
        <f t="shared" si="330"/>
        <v>7.2203389830508471E-3</v>
      </c>
      <c r="AZ559" s="29">
        <f t="shared" si="331"/>
        <v>7.1525423728813556E-3</v>
      </c>
      <c r="BA559" s="29">
        <f t="shared" si="332"/>
        <v>7.1525423728813556E-3</v>
      </c>
      <c r="BB559" s="29">
        <f t="shared" si="333"/>
        <v>1.3627118644067796E-2</v>
      </c>
    </row>
    <row r="560" spans="1:54" ht="15" x14ac:dyDescent="0.2">
      <c r="A560" s="19" t="s">
        <v>593</v>
      </c>
      <c r="B560" s="24">
        <v>411</v>
      </c>
      <c r="C560" s="24">
        <v>374</v>
      </c>
      <c r="D560" s="24">
        <v>374</v>
      </c>
      <c r="E560" s="24">
        <v>453</v>
      </c>
      <c r="F560" s="24">
        <v>319</v>
      </c>
      <c r="G560" s="24">
        <v>458</v>
      </c>
      <c r="H560" s="24">
        <v>486</v>
      </c>
      <c r="I560" s="24">
        <v>622</v>
      </c>
      <c r="J560" s="24">
        <v>590</v>
      </c>
      <c r="K560" s="24">
        <v>636</v>
      </c>
      <c r="L560" s="24">
        <v>670</v>
      </c>
      <c r="M560" s="24">
        <v>403</v>
      </c>
      <c r="N560" s="24">
        <v>187</v>
      </c>
      <c r="O560" s="24">
        <v>505</v>
      </c>
      <c r="P560" s="24">
        <v>397</v>
      </c>
      <c r="Q560" s="24">
        <v>380</v>
      </c>
      <c r="R560" s="24">
        <v>499</v>
      </c>
      <c r="Z560" s="19"/>
      <c r="AG560" s="19" t="s">
        <v>593</v>
      </c>
      <c r="AH560" s="27">
        <v>40900</v>
      </c>
      <c r="AI560" s="27">
        <v>41000</v>
      </c>
      <c r="AJ560" s="27">
        <v>41500</v>
      </c>
      <c r="AL560" s="29">
        <f t="shared" si="317"/>
        <v>1.0048899755501222E-2</v>
      </c>
      <c r="AM560" s="29">
        <f t="shared" si="318"/>
        <v>9.1442542787286071E-3</v>
      </c>
      <c r="AN560" s="29">
        <f t="shared" si="319"/>
        <v>9.1442542787286071E-3</v>
      </c>
      <c r="AO560" s="29">
        <f t="shared" si="320"/>
        <v>1.1048780487804877E-2</v>
      </c>
      <c r="AP560" s="29">
        <f t="shared" si="321"/>
        <v>7.7804878048780488E-3</v>
      </c>
      <c r="AQ560" s="29">
        <f t="shared" si="322"/>
        <v>1.1170731707317073E-2</v>
      </c>
      <c r="AR560" s="29">
        <f t="shared" si="323"/>
        <v>1.1710843373493976E-2</v>
      </c>
      <c r="AS560" s="29">
        <f t="shared" si="324"/>
        <v>1.4987951807228915E-2</v>
      </c>
      <c r="AT560" s="29">
        <f t="shared" si="325"/>
        <v>1.4216867469879518E-2</v>
      </c>
      <c r="AU560" s="29">
        <f t="shared" si="326"/>
        <v>1.5325301204819277E-2</v>
      </c>
      <c r="AV560" s="29">
        <f t="shared" si="327"/>
        <v>1.6144578313253014E-2</v>
      </c>
      <c r="AW560" s="29">
        <f t="shared" si="328"/>
        <v>9.7108433734939756E-3</v>
      </c>
      <c r="AX560" s="29">
        <f t="shared" si="329"/>
        <v>4.5060240963855419E-3</v>
      </c>
      <c r="AY560" s="29">
        <f t="shared" si="330"/>
        <v>1.2168674698795181E-2</v>
      </c>
      <c r="AZ560" s="29">
        <f t="shared" si="331"/>
        <v>9.5662650602409641E-3</v>
      </c>
      <c r="BA560" s="29">
        <f t="shared" si="332"/>
        <v>9.1566265060240969E-3</v>
      </c>
      <c r="BB560" s="29">
        <f t="shared" si="333"/>
        <v>1.2024096385542169E-2</v>
      </c>
    </row>
    <row r="561" spans="1:54" ht="15" x14ac:dyDescent="0.2">
      <c r="A561" s="19" t="s">
        <v>594</v>
      </c>
      <c r="B561" s="24">
        <v>305</v>
      </c>
      <c r="C561" s="24">
        <v>471</v>
      </c>
      <c r="D561" s="24">
        <v>435</v>
      </c>
      <c r="E561" s="24">
        <v>447</v>
      </c>
      <c r="F561" s="24">
        <v>534</v>
      </c>
      <c r="G561" s="24">
        <v>508</v>
      </c>
      <c r="H561" s="24">
        <v>666</v>
      </c>
      <c r="I561" s="24">
        <v>505</v>
      </c>
      <c r="J561" s="24">
        <v>697</v>
      </c>
      <c r="K561" s="24">
        <v>708</v>
      </c>
      <c r="L561" s="24">
        <v>652</v>
      </c>
      <c r="M561" s="24">
        <v>435</v>
      </c>
      <c r="N561" s="24">
        <v>415</v>
      </c>
      <c r="O561" s="24">
        <v>608</v>
      </c>
      <c r="P561" s="24">
        <v>348</v>
      </c>
      <c r="Q561" s="24">
        <v>439</v>
      </c>
      <c r="R561" s="24">
        <v>426</v>
      </c>
      <c r="Z561" s="19"/>
      <c r="AG561" s="19" t="s">
        <v>594</v>
      </c>
      <c r="AH561" s="27">
        <v>40400</v>
      </c>
      <c r="AI561" s="27">
        <v>40200</v>
      </c>
      <c r="AJ561" s="27">
        <v>40500</v>
      </c>
      <c r="AL561" s="29">
        <f t="shared" si="317"/>
        <v>7.5495049504950493E-3</v>
      </c>
      <c r="AM561" s="29">
        <f t="shared" si="318"/>
        <v>1.1658415841584158E-2</v>
      </c>
      <c r="AN561" s="29">
        <f t="shared" si="319"/>
        <v>1.0767326732673266E-2</v>
      </c>
      <c r="AO561" s="29">
        <f t="shared" si="320"/>
        <v>1.1119402985074626E-2</v>
      </c>
      <c r="AP561" s="29">
        <f t="shared" si="321"/>
        <v>1.3283582089552239E-2</v>
      </c>
      <c r="AQ561" s="29">
        <f t="shared" si="322"/>
        <v>1.263681592039801E-2</v>
      </c>
      <c r="AR561" s="29">
        <f t="shared" si="323"/>
        <v>1.6444444444444446E-2</v>
      </c>
      <c r="AS561" s="29">
        <f t="shared" si="324"/>
        <v>1.2469135802469136E-2</v>
      </c>
      <c r="AT561" s="29">
        <f t="shared" si="325"/>
        <v>1.7209876543209875E-2</v>
      </c>
      <c r="AU561" s="29">
        <f t="shared" si="326"/>
        <v>1.748148148148148E-2</v>
      </c>
      <c r="AV561" s="29">
        <f t="shared" si="327"/>
        <v>1.6098765432098764E-2</v>
      </c>
      <c r="AW561" s="29">
        <f t="shared" si="328"/>
        <v>1.074074074074074E-2</v>
      </c>
      <c r="AX561" s="29">
        <f t="shared" si="329"/>
        <v>1.0246913580246913E-2</v>
      </c>
      <c r="AY561" s="29">
        <f t="shared" si="330"/>
        <v>1.5012345679012346E-2</v>
      </c>
      <c r="AZ561" s="29">
        <f t="shared" si="331"/>
        <v>8.5925925925925926E-3</v>
      </c>
      <c r="BA561" s="29">
        <f t="shared" si="332"/>
        <v>1.0839506172839505E-2</v>
      </c>
      <c r="BB561" s="29">
        <f t="shared" si="333"/>
        <v>1.0518518518518519E-2</v>
      </c>
    </row>
    <row r="562" spans="1:54" ht="15" x14ac:dyDescent="0.2">
      <c r="A562" s="19" t="s">
        <v>595</v>
      </c>
      <c r="B562" s="24">
        <v>664</v>
      </c>
      <c r="C562" s="24">
        <v>690</v>
      </c>
      <c r="D562" s="24">
        <v>719</v>
      </c>
      <c r="E562" s="24">
        <v>1160</v>
      </c>
      <c r="F562" s="24">
        <v>848</v>
      </c>
      <c r="G562" s="24">
        <v>979</v>
      </c>
      <c r="H562" s="24">
        <v>1058</v>
      </c>
      <c r="I562" s="24">
        <v>1004</v>
      </c>
      <c r="J562" s="24">
        <v>1197</v>
      </c>
      <c r="K562" s="24">
        <v>1371</v>
      </c>
      <c r="L562" s="24">
        <v>1503</v>
      </c>
      <c r="M562" s="24">
        <v>971</v>
      </c>
      <c r="N562" s="24">
        <v>573</v>
      </c>
      <c r="O562" s="24">
        <v>776</v>
      </c>
      <c r="P562" s="24">
        <v>1068</v>
      </c>
      <c r="Q562" s="24">
        <v>910</v>
      </c>
      <c r="R562" s="24">
        <v>947</v>
      </c>
      <c r="Z562" s="19"/>
      <c r="AG562" s="19" t="s">
        <v>595</v>
      </c>
      <c r="AH562" s="27">
        <v>65400</v>
      </c>
      <c r="AI562" s="27">
        <v>65900</v>
      </c>
      <c r="AJ562" s="27">
        <v>66400</v>
      </c>
      <c r="AL562" s="29">
        <f t="shared" si="317"/>
        <v>1.0152905198776759E-2</v>
      </c>
      <c r="AM562" s="29">
        <f t="shared" si="318"/>
        <v>1.0550458715596331E-2</v>
      </c>
      <c r="AN562" s="29">
        <f t="shared" si="319"/>
        <v>1.0993883792048929E-2</v>
      </c>
      <c r="AO562" s="29">
        <f t="shared" si="320"/>
        <v>1.7602427921092564E-2</v>
      </c>
      <c r="AP562" s="29">
        <f t="shared" si="321"/>
        <v>1.2867981790591806E-2</v>
      </c>
      <c r="AQ562" s="29">
        <f t="shared" si="322"/>
        <v>1.4855842185128983E-2</v>
      </c>
      <c r="AR562" s="29">
        <f t="shared" si="323"/>
        <v>1.5933734939759036E-2</v>
      </c>
      <c r="AS562" s="29">
        <f t="shared" si="324"/>
        <v>1.5120481927710844E-2</v>
      </c>
      <c r="AT562" s="29">
        <f t="shared" si="325"/>
        <v>1.802710843373494E-2</v>
      </c>
      <c r="AU562" s="29">
        <f t="shared" si="326"/>
        <v>2.0647590361445783E-2</v>
      </c>
      <c r="AV562" s="29">
        <f t="shared" si="327"/>
        <v>2.2635542168674697E-2</v>
      </c>
      <c r="AW562" s="29">
        <f t="shared" si="328"/>
        <v>1.4623493975903614E-2</v>
      </c>
      <c r="AX562" s="29">
        <f t="shared" si="329"/>
        <v>8.6295180722891565E-3</v>
      </c>
      <c r="AY562" s="29">
        <f t="shared" si="330"/>
        <v>1.1686746987951807E-2</v>
      </c>
      <c r="AZ562" s="29">
        <f t="shared" si="331"/>
        <v>1.6084337349397591E-2</v>
      </c>
      <c r="BA562" s="29">
        <f t="shared" si="332"/>
        <v>1.3704819277108433E-2</v>
      </c>
      <c r="BB562" s="29">
        <f t="shared" si="333"/>
        <v>1.4262048192771085E-2</v>
      </c>
    </row>
    <row r="563" spans="1:54" ht="15" x14ac:dyDescent="0.2">
      <c r="A563" s="19" t="s">
        <v>596</v>
      </c>
      <c r="B563" s="24">
        <v>742</v>
      </c>
      <c r="C563" s="24">
        <v>1548</v>
      </c>
      <c r="D563" s="24">
        <v>1756</v>
      </c>
      <c r="E563" s="24">
        <v>1641</v>
      </c>
      <c r="F563" s="24">
        <v>1773</v>
      </c>
      <c r="G563" s="24">
        <v>1885</v>
      </c>
      <c r="H563" s="24">
        <v>1705</v>
      </c>
      <c r="I563" s="24">
        <v>1594</v>
      </c>
      <c r="J563" s="24">
        <v>1849</v>
      </c>
      <c r="K563" s="24">
        <v>2020</v>
      </c>
      <c r="L563" s="24">
        <v>2689</v>
      </c>
      <c r="M563" s="24">
        <v>2337</v>
      </c>
      <c r="N563" s="24">
        <v>1270</v>
      </c>
      <c r="O563" s="24">
        <v>2165</v>
      </c>
      <c r="P563" s="24">
        <v>2327</v>
      </c>
      <c r="Q563" s="24">
        <v>2082</v>
      </c>
      <c r="R563" s="24">
        <v>1821</v>
      </c>
      <c r="Z563" s="19"/>
      <c r="AG563" s="19" t="s">
        <v>596</v>
      </c>
      <c r="AH563" s="27">
        <v>122100</v>
      </c>
      <c r="AI563" s="27">
        <v>120500</v>
      </c>
      <c r="AJ563" s="27">
        <v>121700</v>
      </c>
      <c r="AL563" s="29">
        <f t="shared" si="317"/>
        <v>6.0769860769860767E-3</v>
      </c>
      <c r="AM563" s="29">
        <f t="shared" si="318"/>
        <v>1.2678132678132678E-2</v>
      </c>
      <c r="AN563" s="29">
        <f t="shared" si="319"/>
        <v>1.4381654381654382E-2</v>
      </c>
      <c r="AO563" s="29">
        <f t="shared" si="320"/>
        <v>1.3618257261410789E-2</v>
      </c>
      <c r="AP563" s="29">
        <f t="shared" si="321"/>
        <v>1.4713692946058092E-2</v>
      </c>
      <c r="AQ563" s="29">
        <f t="shared" si="322"/>
        <v>1.5643153526970953E-2</v>
      </c>
      <c r="AR563" s="29">
        <f t="shared" si="323"/>
        <v>1.4009860312243222E-2</v>
      </c>
      <c r="AS563" s="29">
        <f t="shared" si="324"/>
        <v>1.3097781429745275E-2</v>
      </c>
      <c r="AT563" s="29">
        <f t="shared" si="325"/>
        <v>1.5193097781429745E-2</v>
      </c>
      <c r="AU563" s="29">
        <f t="shared" si="326"/>
        <v>1.6598192276088743E-2</v>
      </c>
      <c r="AV563" s="29">
        <f t="shared" si="327"/>
        <v>2.209531635168447E-2</v>
      </c>
      <c r="AW563" s="29">
        <f t="shared" si="328"/>
        <v>1.9202958093672968E-2</v>
      </c>
      <c r="AX563" s="29">
        <f t="shared" si="329"/>
        <v>1.0435497124075595E-2</v>
      </c>
      <c r="AY563" s="29">
        <f t="shared" si="330"/>
        <v>1.7789646672144617E-2</v>
      </c>
      <c r="AZ563" s="29">
        <f t="shared" si="331"/>
        <v>1.9120788824979456E-2</v>
      </c>
      <c r="BA563" s="29">
        <f t="shared" si="332"/>
        <v>1.7107641741988495E-2</v>
      </c>
      <c r="BB563" s="29">
        <f t="shared" si="333"/>
        <v>1.496302382908792E-2</v>
      </c>
    </row>
    <row r="564" spans="1:54" ht="15" x14ac:dyDescent="0.2">
      <c r="A564" s="19" t="s">
        <v>597</v>
      </c>
      <c r="B564" s="24">
        <v>332</v>
      </c>
      <c r="C564" s="24">
        <v>714</v>
      </c>
      <c r="D564" s="24">
        <v>497</v>
      </c>
      <c r="E564" s="24">
        <v>617</v>
      </c>
      <c r="F564" s="24">
        <v>641</v>
      </c>
      <c r="G564" s="24">
        <v>776</v>
      </c>
      <c r="H564" s="24">
        <v>967</v>
      </c>
      <c r="I564" s="24">
        <v>798</v>
      </c>
      <c r="J564" s="24">
        <v>833</v>
      </c>
      <c r="K564" s="24">
        <v>991</v>
      </c>
      <c r="L564" s="24">
        <v>853</v>
      </c>
      <c r="M564" s="24">
        <v>685</v>
      </c>
      <c r="N564" s="24">
        <v>408</v>
      </c>
      <c r="O564" s="24">
        <v>824</v>
      </c>
      <c r="P564" s="24">
        <v>694</v>
      </c>
      <c r="Q564" s="24">
        <v>827</v>
      </c>
      <c r="R564" s="24">
        <v>751</v>
      </c>
      <c r="Z564" s="19"/>
      <c r="AG564" s="19" t="s">
        <v>597</v>
      </c>
      <c r="AH564" s="27">
        <v>133100</v>
      </c>
      <c r="AI564" s="27">
        <v>133100</v>
      </c>
      <c r="AJ564" s="27">
        <v>132100</v>
      </c>
      <c r="AL564" s="29">
        <f t="shared" si="317"/>
        <v>2.494365138993238E-3</v>
      </c>
      <c r="AM564" s="29">
        <f t="shared" si="318"/>
        <v>5.3643876784372655E-3</v>
      </c>
      <c r="AN564" s="29">
        <f t="shared" si="319"/>
        <v>3.7340345604808417E-3</v>
      </c>
      <c r="AO564" s="29">
        <f t="shared" si="320"/>
        <v>4.6356123215627347E-3</v>
      </c>
      <c r="AP564" s="29">
        <f t="shared" si="321"/>
        <v>4.8159278737791135E-3</v>
      </c>
      <c r="AQ564" s="29">
        <f t="shared" si="322"/>
        <v>5.8302028549962435E-3</v>
      </c>
      <c r="AR564" s="29">
        <f t="shared" si="323"/>
        <v>7.3202119606358817E-3</v>
      </c>
      <c r="AS564" s="29">
        <f t="shared" si="324"/>
        <v>6.0408781226343683E-3</v>
      </c>
      <c r="AT564" s="29">
        <f t="shared" si="325"/>
        <v>6.3058289174867527E-3</v>
      </c>
      <c r="AU564" s="29">
        <f t="shared" si="326"/>
        <v>7.5018925056775168E-3</v>
      </c>
      <c r="AV564" s="29">
        <f t="shared" si="327"/>
        <v>6.4572293716881153E-3</v>
      </c>
      <c r="AW564" s="29">
        <f t="shared" si="328"/>
        <v>5.1854655563966694E-3</v>
      </c>
      <c r="AX564" s="29">
        <f t="shared" si="329"/>
        <v>3.0885692657077971E-3</v>
      </c>
      <c r="AY564" s="29">
        <f t="shared" si="330"/>
        <v>6.2376987130961393E-3</v>
      </c>
      <c r="AZ564" s="29">
        <f t="shared" si="331"/>
        <v>5.2535957607872828E-3</v>
      </c>
      <c r="BA564" s="29">
        <f t="shared" si="332"/>
        <v>6.2604087812263435E-3</v>
      </c>
      <c r="BB564" s="29">
        <f t="shared" si="333"/>
        <v>5.6850870552611656E-3</v>
      </c>
    </row>
    <row r="565" spans="1:54" ht="15" x14ac:dyDescent="0.2">
      <c r="A565" s="19" t="s">
        <v>598</v>
      </c>
      <c r="B565" s="24">
        <v>208</v>
      </c>
      <c r="C565" s="24">
        <v>469</v>
      </c>
      <c r="D565" s="24">
        <v>380</v>
      </c>
      <c r="E565" s="24">
        <v>431</v>
      </c>
      <c r="F565" s="24">
        <v>307</v>
      </c>
      <c r="G565" s="24">
        <v>476</v>
      </c>
      <c r="H565" s="24">
        <v>434</v>
      </c>
      <c r="I565" s="24">
        <v>429</v>
      </c>
      <c r="J565" s="24">
        <v>492</v>
      </c>
      <c r="K565" s="24">
        <v>698</v>
      </c>
      <c r="L565" s="24">
        <v>413</v>
      </c>
      <c r="M565" s="24">
        <v>350</v>
      </c>
      <c r="N565" s="24">
        <v>221</v>
      </c>
      <c r="O565" s="24">
        <v>549</v>
      </c>
      <c r="P565" s="24">
        <v>634</v>
      </c>
      <c r="Q565" s="24">
        <v>341</v>
      </c>
      <c r="R565" s="24">
        <v>372</v>
      </c>
      <c r="Z565" s="19"/>
      <c r="AG565" s="19" t="s">
        <v>598</v>
      </c>
      <c r="AH565" s="27">
        <v>53500</v>
      </c>
      <c r="AI565" s="27">
        <v>53400</v>
      </c>
      <c r="AJ565" s="27">
        <v>53100</v>
      </c>
      <c r="AL565" s="29">
        <f t="shared" si="317"/>
        <v>3.8878504672897195E-3</v>
      </c>
      <c r="AM565" s="29">
        <f t="shared" si="318"/>
        <v>8.7663551401869159E-3</v>
      </c>
      <c r="AN565" s="29">
        <f t="shared" si="319"/>
        <v>7.1028037383177572E-3</v>
      </c>
      <c r="AO565" s="29">
        <f t="shared" si="320"/>
        <v>8.0711610486891381E-3</v>
      </c>
      <c r="AP565" s="29">
        <f t="shared" si="321"/>
        <v>5.749063670411985E-3</v>
      </c>
      <c r="AQ565" s="29">
        <f t="shared" si="322"/>
        <v>8.9138576779026219E-3</v>
      </c>
      <c r="AR565" s="29">
        <f t="shared" si="323"/>
        <v>8.1732580037664777E-3</v>
      </c>
      <c r="AS565" s="29">
        <f t="shared" si="324"/>
        <v>8.0790960451977405E-3</v>
      </c>
      <c r="AT565" s="29">
        <f t="shared" si="325"/>
        <v>9.2655367231638426E-3</v>
      </c>
      <c r="AU565" s="29">
        <f t="shared" si="326"/>
        <v>1.3145009416195856E-2</v>
      </c>
      <c r="AV565" s="29">
        <f t="shared" si="327"/>
        <v>7.7777777777777776E-3</v>
      </c>
      <c r="AW565" s="29">
        <f t="shared" si="328"/>
        <v>6.5913370998116763E-3</v>
      </c>
      <c r="AX565" s="29">
        <f t="shared" si="329"/>
        <v>4.1619585687382296E-3</v>
      </c>
      <c r="AY565" s="29">
        <f t="shared" si="330"/>
        <v>1.0338983050847458E-2</v>
      </c>
      <c r="AZ565" s="29">
        <f t="shared" si="331"/>
        <v>1.1939736346516008E-2</v>
      </c>
      <c r="BA565" s="29">
        <f t="shared" si="332"/>
        <v>6.4218455743879476E-3</v>
      </c>
      <c r="BB565" s="29">
        <f t="shared" si="333"/>
        <v>7.0056497175141246E-3</v>
      </c>
    </row>
    <row r="566" spans="1:54" ht="15" x14ac:dyDescent="0.2">
      <c r="A566" s="19" t="s">
        <v>599</v>
      </c>
      <c r="B566" s="24">
        <v>123</v>
      </c>
      <c r="C566" s="24">
        <v>234</v>
      </c>
      <c r="D566" s="24">
        <v>377</v>
      </c>
      <c r="E566" s="24">
        <v>271</v>
      </c>
      <c r="F566" s="24">
        <v>211</v>
      </c>
      <c r="G566" s="24">
        <v>298</v>
      </c>
      <c r="H566" s="24">
        <v>302</v>
      </c>
      <c r="I566" s="24">
        <v>286</v>
      </c>
      <c r="J566" s="24">
        <v>356</v>
      </c>
      <c r="K566" s="24">
        <v>184</v>
      </c>
      <c r="L566" s="24">
        <v>211</v>
      </c>
      <c r="M566" s="24">
        <v>259</v>
      </c>
      <c r="N566" s="24">
        <v>172</v>
      </c>
      <c r="O566" s="24">
        <v>330</v>
      </c>
      <c r="P566" s="24">
        <v>342</v>
      </c>
      <c r="Q566" s="24">
        <v>371</v>
      </c>
      <c r="R566" s="24">
        <v>373</v>
      </c>
      <c r="Z566" s="19"/>
      <c r="AG566" s="19" t="s">
        <v>599</v>
      </c>
      <c r="AH566" s="27">
        <v>40700</v>
      </c>
      <c r="AI566" s="27">
        <v>41300</v>
      </c>
      <c r="AJ566" s="27">
        <v>41100</v>
      </c>
      <c r="AL566" s="29">
        <f t="shared" si="317"/>
        <v>3.0221130221130222E-3</v>
      </c>
      <c r="AM566" s="29">
        <f t="shared" si="318"/>
        <v>5.7493857493857497E-3</v>
      </c>
      <c r="AN566" s="29">
        <f t="shared" si="319"/>
        <v>9.2628992628992629E-3</v>
      </c>
      <c r="AO566" s="29">
        <f t="shared" si="320"/>
        <v>6.561743341404358E-3</v>
      </c>
      <c r="AP566" s="29">
        <f t="shared" si="321"/>
        <v>5.1089588377723968E-3</v>
      </c>
      <c r="AQ566" s="29">
        <f t="shared" si="322"/>
        <v>7.215496368038741E-3</v>
      </c>
      <c r="AR566" s="29">
        <f t="shared" si="323"/>
        <v>7.3479318734793186E-3</v>
      </c>
      <c r="AS566" s="29">
        <f t="shared" si="324"/>
        <v>6.9586374695863743E-3</v>
      </c>
      <c r="AT566" s="29">
        <f t="shared" si="325"/>
        <v>8.6618004866180053E-3</v>
      </c>
      <c r="AU566" s="29">
        <f t="shared" si="326"/>
        <v>4.4768856447688563E-3</v>
      </c>
      <c r="AV566" s="29">
        <f t="shared" si="327"/>
        <v>5.1338199513381996E-3</v>
      </c>
      <c r="AW566" s="29">
        <f t="shared" si="328"/>
        <v>6.3017031630170318E-3</v>
      </c>
      <c r="AX566" s="29">
        <f t="shared" si="329"/>
        <v>4.1849148418491482E-3</v>
      </c>
      <c r="AY566" s="29">
        <f t="shared" si="330"/>
        <v>8.0291970802919711E-3</v>
      </c>
      <c r="AZ566" s="29">
        <f t="shared" si="331"/>
        <v>8.3211678832116782E-3</v>
      </c>
      <c r="BA566" s="29">
        <f t="shared" si="332"/>
        <v>9.0267639902676406E-3</v>
      </c>
      <c r="BB566" s="29">
        <f t="shared" si="333"/>
        <v>9.0754257907542588E-3</v>
      </c>
    </row>
    <row r="567" spans="1:54" ht="15" x14ac:dyDescent="0.2">
      <c r="A567" s="19" t="s">
        <v>600</v>
      </c>
      <c r="B567" s="24">
        <v>101</v>
      </c>
      <c r="C567" s="24">
        <v>229</v>
      </c>
      <c r="D567" s="24">
        <v>169</v>
      </c>
      <c r="E567" s="24">
        <v>190</v>
      </c>
      <c r="F567" s="24">
        <v>131</v>
      </c>
      <c r="G567" s="24">
        <v>140</v>
      </c>
      <c r="H567" s="24">
        <v>137</v>
      </c>
      <c r="I567" s="24">
        <v>199</v>
      </c>
      <c r="J567" s="24">
        <v>146</v>
      </c>
      <c r="K567" s="24">
        <v>150</v>
      </c>
      <c r="L567" s="24">
        <v>106</v>
      </c>
      <c r="M567" s="24">
        <v>189</v>
      </c>
      <c r="N567" s="24">
        <v>47</v>
      </c>
      <c r="O567" s="24">
        <v>182</v>
      </c>
      <c r="P567" s="24">
        <v>182</v>
      </c>
      <c r="Q567" s="24">
        <v>80</v>
      </c>
      <c r="R567" s="24">
        <v>118</v>
      </c>
      <c r="Z567" s="19"/>
      <c r="AG567" s="19" t="s">
        <v>600</v>
      </c>
      <c r="AH567" s="27">
        <v>25900</v>
      </c>
      <c r="AI567" s="27">
        <v>25600</v>
      </c>
      <c r="AJ567" s="27">
        <v>24600</v>
      </c>
      <c r="AL567" s="29">
        <f t="shared" si="317"/>
        <v>3.8996138996138996E-3</v>
      </c>
      <c r="AM567" s="29">
        <f t="shared" si="318"/>
        <v>8.8416988416988411E-3</v>
      </c>
      <c r="AN567" s="29">
        <f t="shared" si="319"/>
        <v>6.5250965250965255E-3</v>
      </c>
      <c r="AO567" s="29">
        <f t="shared" si="320"/>
        <v>7.4218749999999997E-3</v>
      </c>
      <c r="AP567" s="29">
        <f t="shared" si="321"/>
        <v>5.1171875000000002E-3</v>
      </c>
      <c r="AQ567" s="29">
        <f t="shared" si="322"/>
        <v>5.4687499999999997E-3</v>
      </c>
      <c r="AR567" s="29">
        <f t="shared" si="323"/>
        <v>5.5691056910569109E-3</v>
      </c>
      <c r="AS567" s="29">
        <f t="shared" si="324"/>
        <v>8.0894308943089428E-3</v>
      </c>
      <c r="AT567" s="29">
        <f t="shared" si="325"/>
        <v>5.9349593495934957E-3</v>
      </c>
      <c r="AU567" s="29">
        <f t="shared" si="326"/>
        <v>6.0975609756097563E-3</v>
      </c>
      <c r="AV567" s="29">
        <f t="shared" si="327"/>
        <v>4.3089430894308941E-3</v>
      </c>
      <c r="AW567" s="29">
        <f t="shared" si="328"/>
        <v>7.6829268292682926E-3</v>
      </c>
      <c r="AX567" s="29">
        <f t="shared" si="329"/>
        <v>1.910569105691057E-3</v>
      </c>
      <c r="AY567" s="29">
        <f t="shared" si="330"/>
        <v>7.3983739837398376E-3</v>
      </c>
      <c r="AZ567" s="29">
        <f t="shared" si="331"/>
        <v>7.3983739837398376E-3</v>
      </c>
      <c r="BA567" s="29">
        <f t="shared" si="332"/>
        <v>3.2520325203252032E-3</v>
      </c>
      <c r="BB567" s="29">
        <f t="shared" si="333"/>
        <v>4.796747967479675E-3</v>
      </c>
    </row>
    <row r="568" spans="1:54" ht="15" x14ac:dyDescent="0.2">
      <c r="A568" s="19" t="s">
        <v>601</v>
      </c>
      <c r="B568" s="24">
        <v>298</v>
      </c>
      <c r="C568" s="24">
        <v>504</v>
      </c>
      <c r="D568" s="24">
        <v>547</v>
      </c>
      <c r="E568" s="24">
        <v>473</v>
      </c>
      <c r="F568" s="24">
        <v>451</v>
      </c>
      <c r="G568" s="24">
        <v>559</v>
      </c>
      <c r="H568" s="24">
        <v>563</v>
      </c>
      <c r="I568" s="24">
        <v>686</v>
      </c>
      <c r="J568" s="24">
        <v>673</v>
      </c>
      <c r="K568" s="24">
        <v>654</v>
      </c>
      <c r="L568" s="24">
        <v>442</v>
      </c>
      <c r="M568" s="24">
        <v>522</v>
      </c>
      <c r="N568" s="24">
        <v>357</v>
      </c>
      <c r="O568" s="24">
        <v>780</v>
      </c>
      <c r="P568" s="24">
        <v>451</v>
      </c>
      <c r="Q568" s="24">
        <v>493</v>
      </c>
      <c r="R568" s="24">
        <v>411</v>
      </c>
      <c r="Z568" s="19"/>
      <c r="AG568" s="19" t="s">
        <v>601</v>
      </c>
      <c r="AH568" s="27">
        <v>68100</v>
      </c>
      <c r="AI568" s="27">
        <v>68000</v>
      </c>
      <c r="AJ568" s="27">
        <v>68600</v>
      </c>
      <c r="AL568" s="29">
        <f t="shared" si="317"/>
        <v>4.3759177679882529E-3</v>
      </c>
      <c r="AM568" s="29">
        <f t="shared" si="318"/>
        <v>7.4008810572687225E-3</v>
      </c>
      <c r="AN568" s="29">
        <f t="shared" si="319"/>
        <v>8.0323054331864902E-3</v>
      </c>
      <c r="AO568" s="29">
        <f t="shared" si="320"/>
        <v>6.9558823529411763E-3</v>
      </c>
      <c r="AP568" s="29">
        <f t="shared" si="321"/>
        <v>6.6323529411764703E-3</v>
      </c>
      <c r="AQ568" s="29">
        <f t="shared" si="322"/>
        <v>8.2205882352941184E-3</v>
      </c>
      <c r="AR568" s="29">
        <f t="shared" si="323"/>
        <v>8.2069970845481052E-3</v>
      </c>
      <c r="AS568" s="29">
        <f t="shared" si="324"/>
        <v>0.01</v>
      </c>
      <c r="AT568" s="29">
        <f t="shared" si="325"/>
        <v>9.8104956268221574E-3</v>
      </c>
      <c r="AU568" s="29">
        <f t="shared" si="326"/>
        <v>9.5335276967930035E-3</v>
      </c>
      <c r="AV568" s="29">
        <f t="shared" si="327"/>
        <v>6.4431486880466475E-3</v>
      </c>
      <c r="AW568" s="29">
        <f t="shared" si="328"/>
        <v>7.6093294460641402E-3</v>
      </c>
      <c r="AX568" s="29">
        <f t="shared" si="329"/>
        <v>5.2040816326530612E-3</v>
      </c>
      <c r="AY568" s="29">
        <f t="shared" si="330"/>
        <v>1.1370262390670554E-2</v>
      </c>
      <c r="AZ568" s="29">
        <f t="shared" si="331"/>
        <v>6.5743440233236149E-3</v>
      </c>
      <c r="BA568" s="29">
        <f t="shared" si="332"/>
        <v>7.186588921282799E-3</v>
      </c>
      <c r="BB568" s="29">
        <f t="shared" si="333"/>
        <v>5.991253644314869E-3</v>
      </c>
    </row>
    <row r="569" spans="1:54" ht="15" x14ac:dyDescent="0.2">
      <c r="A569" s="19" t="s">
        <v>602</v>
      </c>
      <c r="B569" s="24">
        <v>470</v>
      </c>
      <c r="C569" s="24">
        <v>881</v>
      </c>
      <c r="D569" s="24">
        <v>876</v>
      </c>
      <c r="E569" s="24">
        <v>733</v>
      </c>
      <c r="F569" s="24">
        <v>668</v>
      </c>
      <c r="G569" s="24">
        <v>738</v>
      </c>
      <c r="H569" s="24">
        <v>725</v>
      </c>
      <c r="I569" s="24">
        <v>838</v>
      </c>
      <c r="J569" s="24">
        <v>733</v>
      </c>
      <c r="K569" s="24">
        <v>953</v>
      </c>
      <c r="L569" s="24">
        <v>887</v>
      </c>
      <c r="M569" s="24">
        <v>652</v>
      </c>
      <c r="N569" s="24">
        <v>497</v>
      </c>
      <c r="O569" s="24">
        <v>800</v>
      </c>
      <c r="P569" s="24">
        <v>1035</v>
      </c>
      <c r="Q569" s="24">
        <v>777</v>
      </c>
      <c r="R569" s="24">
        <v>785</v>
      </c>
      <c r="Z569" s="19"/>
      <c r="AG569" s="19" t="s">
        <v>602</v>
      </c>
      <c r="AH569" s="27">
        <v>72300</v>
      </c>
      <c r="AI569" s="27">
        <v>73000</v>
      </c>
      <c r="AJ569" s="27">
        <v>71700</v>
      </c>
      <c r="AL569" s="29">
        <f t="shared" si="317"/>
        <v>6.5006915629322272E-3</v>
      </c>
      <c r="AM569" s="29">
        <f t="shared" si="318"/>
        <v>1.2185338865836792E-2</v>
      </c>
      <c r="AN569" s="29">
        <f t="shared" si="319"/>
        <v>1.2116182572614109E-2</v>
      </c>
      <c r="AO569" s="29">
        <f t="shared" si="320"/>
        <v>1.0041095890410958E-2</v>
      </c>
      <c r="AP569" s="29">
        <f t="shared" si="321"/>
        <v>9.15068493150685E-3</v>
      </c>
      <c r="AQ569" s="29">
        <f t="shared" si="322"/>
        <v>1.0109589041095891E-2</v>
      </c>
      <c r="AR569" s="29">
        <f t="shared" si="323"/>
        <v>1.0111576011157601E-2</v>
      </c>
      <c r="AS569" s="29">
        <f t="shared" si="324"/>
        <v>1.1687587168758716E-2</v>
      </c>
      <c r="AT569" s="29">
        <f t="shared" si="325"/>
        <v>1.0223152022315203E-2</v>
      </c>
      <c r="AU569" s="29">
        <f t="shared" si="326"/>
        <v>1.3291492329149232E-2</v>
      </c>
      <c r="AV569" s="29">
        <f t="shared" si="327"/>
        <v>1.2370990237099025E-2</v>
      </c>
      <c r="AW569" s="29">
        <f t="shared" si="328"/>
        <v>9.0934449093444912E-3</v>
      </c>
      <c r="AX569" s="29">
        <f t="shared" si="329"/>
        <v>6.9316596931659697E-3</v>
      </c>
      <c r="AY569" s="29">
        <f t="shared" si="330"/>
        <v>1.1157601115760111E-2</v>
      </c>
      <c r="AZ569" s="29">
        <f t="shared" si="331"/>
        <v>1.4435146443514645E-2</v>
      </c>
      <c r="BA569" s="29">
        <f t="shared" si="332"/>
        <v>1.0836820083682008E-2</v>
      </c>
      <c r="BB569" s="29">
        <f t="shared" si="333"/>
        <v>1.0948396094839609E-2</v>
      </c>
    </row>
    <row r="570" spans="1:54" ht="15" x14ac:dyDescent="0.2">
      <c r="A570" s="19" t="s">
        <v>603</v>
      </c>
      <c r="B570" s="24">
        <v>138</v>
      </c>
      <c r="C570" s="24">
        <v>356</v>
      </c>
      <c r="D570" s="24">
        <v>227</v>
      </c>
      <c r="E570" s="24">
        <v>263</v>
      </c>
      <c r="F570" s="24">
        <v>315</v>
      </c>
      <c r="G570" s="24">
        <v>347</v>
      </c>
      <c r="H570" s="24">
        <v>426</v>
      </c>
      <c r="I570" s="24">
        <v>328</v>
      </c>
      <c r="J570" s="24">
        <v>564</v>
      </c>
      <c r="K570" s="24">
        <v>374</v>
      </c>
      <c r="L570" s="24">
        <v>310</v>
      </c>
      <c r="M570" s="24">
        <v>373</v>
      </c>
      <c r="N570" s="24">
        <v>235</v>
      </c>
      <c r="O570" s="24">
        <v>356</v>
      </c>
      <c r="P570" s="24">
        <v>353</v>
      </c>
      <c r="Q570" s="24">
        <v>471</v>
      </c>
      <c r="R570" s="24">
        <v>376</v>
      </c>
      <c r="Z570" s="19"/>
      <c r="AG570" s="19" t="s">
        <v>603</v>
      </c>
      <c r="AH570" s="27">
        <v>58900</v>
      </c>
      <c r="AI570" s="27">
        <v>58400</v>
      </c>
      <c r="AJ570" s="27">
        <v>58100</v>
      </c>
      <c r="AL570" s="29">
        <f t="shared" si="317"/>
        <v>2.3429541595925297E-3</v>
      </c>
      <c r="AM570" s="29">
        <f t="shared" si="318"/>
        <v>6.0441426146010183E-3</v>
      </c>
      <c r="AN570" s="29">
        <f t="shared" si="319"/>
        <v>3.8539898132427843E-3</v>
      </c>
      <c r="AO570" s="29">
        <f t="shared" si="320"/>
        <v>4.5034246575342465E-3</v>
      </c>
      <c r="AP570" s="29">
        <f t="shared" si="321"/>
        <v>5.3938356164383566E-3</v>
      </c>
      <c r="AQ570" s="29">
        <f t="shared" si="322"/>
        <v>5.9417808219178079E-3</v>
      </c>
      <c r="AR570" s="29">
        <f t="shared" si="323"/>
        <v>7.3321858864027539E-3</v>
      </c>
      <c r="AS570" s="29">
        <f t="shared" si="324"/>
        <v>5.6454388984509465E-3</v>
      </c>
      <c r="AT570" s="29">
        <f t="shared" si="325"/>
        <v>9.7074010327022377E-3</v>
      </c>
      <c r="AU570" s="29">
        <f t="shared" si="326"/>
        <v>6.4371772805507741E-3</v>
      </c>
      <c r="AV570" s="29">
        <f t="shared" si="327"/>
        <v>5.3356282271944926E-3</v>
      </c>
      <c r="AW570" s="29">
        <f t="shared" si="328"/>
        <v>6.4199655765920828E-3</v>
      </c>
      <c r="AX570" s="29">
        <f t="shared" si="329"/>
        <v>4.044750430292599E-3</v>
      </c>
      <c r="AY570" s="29">
        <f t="shared" si="330"/>
        <v>6.1273666092943203E-3</v>
      </c>
      <c r="AZ570" s="29">
        <f t="shared" si="331"/>
        <v>6.0757314974182446E-3</v>
      </c>
      <c r="BA570" s="29">
        <f t="shared" si="332"/>
        <v>8.1067125645438894E-3</v>
      </c>
      <c r="BB570" s="29">
        <f t="shared" si="333"/>
        <v>6.4716006884681584E-3</v>
      </c>
    </row>
    <row r="571" spans="1:54" ht="15" x14ac:dyDescent="0.2">
      <c r="A571" s="19" t="s">
        <v>604</v>
      </c>
      <c r="B571" s="24">
        <v>90</v>
      </c>
      <c r="C571" s="24">
        <v>191</v>
      </c>
      <c r="D571" s="24">
        <v>171</v>
      </c>
      <c r="E571" s="24">
        <v>197</v>
      </c>
      <c r="F571" s="24">
        <v>106</v>
      </c>
      <c r="G571" s="24">
        <v>178</v>
      </c>
      <c r="H571" s="24">
        <v>198</v>
      </c>
      <c r="I571" s="24">
        <v>235</v>
      </c>
      <c r="J571" s="24">
        <v>337</v>
      </c>
      <c r="K571" s="24">
        <v>243</v>
      </c>
      <c r="L571" s="24">
        <v>262</v>
      </c>
      <c r="M571" s="24">
        <v>158</v>
      </c>
      <c r="N571" s="24">
        <v>120</v>
      </c>
      <c r="O571" s="24">
        <v>290</v>
      </c>
      <c r="P571" s="24">
        <v>197</v>
      </c>
      <c r="Q571" s="24">
        <v>184</v>
      </c>
      <c r="R571" s="24">
        <v>237</v>
      </c>
      <c r="Z571" s="19"/>
      <c r="AG571" s="19" t="s">
        <v>604</v>
      </c>
      <c r="AH571" s="27">
        <v>51600</v>
      </c>
      <c r="AI571" s="27">
        <v>50200</v>
      </c>
      <c r="AJ571" s="27">
        <v>50500</v>
      </c>
      <c r="AL571" s="29">
        <f t="shared" si="317"/>
        <v>1.7441860465116279E-3</v>
      </c>
      <c r="AM571" s="29">
        <f t="shared" si="318"/>
        <v>3.7015503875968991E-3</v>
      </c>
      <c r="AN571" s="29">
        <f t="shared" si="319"/>
        <v>3.3139534883720929E-3</v>
      </c>
      <c r="AO571" s="29">
        <f t="shared" si="320"/>
        <v>3.9243027888446217E-3</v>
      </c>
      <c r="AP571" s="29">
        <f t="shared" si="321"/>
        <v>2.1115537848605576E-3</v>
      </c>
      <c r="AQ571" s="29">
        <f t="shared" si="322"/>
        <v>3.5458167330677292E-3</v>
      </c>
      <c r="AR571" s="29">
        <f t="shared" si="323"/>
        <v>3.9207920792079208E-3</v>
      </c>
      <c r="AS571" s="29">
        <f t="shared" si="324"/>
        <v>4.6534653465346533E-3</v>
      </c>
      <c r="AT571" s="29">
        <f t="shared" si="325"/>
        <v>6.6732673267326731E-3</v>
      </c>
      <c r="AU571" s="29">
        <f t="shared" si="326"/>
        <v>4.8118811881188118E-3</v>
      </c>
      <c r="AV571" s="29">
        <f t="shared" si="327"/>
        <v>5.1881188118811884E-3</v>
      </c>
      <c r="AW571" s="29">
        <f t="shared" si="328"/>
        <v>3.1287128712871289E-3</v>
      </c>
      <c r="AX571" s="29">
        <f t="shared" si="329"/>
        <v>2.3762376237623762E-3</v>
      </c>
      <c r="AY571" s="29">
        <f t="shared" si="330"/>
        <v>5.7425742574257425E-3</v>
      </c>
      <c r="AZ571" s="29">
        <f t="shared" si="331"/>
        <v>3.900990099009901E-3</v>
      </c>
      <c r="BA571" s="29">
        <f t="shared" si="332"/>
        <v>3.6435643564356438E-3</v>
      </c>
      <c r="BB571" s="29">
        <f t="shared" si="333"/>
        <v>4.6930693069306929E-3</v>
      </c>
    </row>
    <row r="572" spans="1:54" ht="15" x14ac:dyDescent="0.2">
      <c r="A572" s="19" t="s">
        <v>605</v>
      </c>
      <c r="B572" s="24">
        <v>204</v>
      </c>
      <c r="C572" s="24">
        <v>413</v>
      </c>
      <c r="D572" s="24">
        <v>207</v>
      </c>
      <c r="E572" s="24">
        <v>452</v>
      </c>
      <c r="F572" s="24">
        <v>416</v>
      </c>
      <c r="G572" s="24">
        <v>339</v>
      </c>
      <c r="H572" s="24">
        <v>491</v>
      </c>
      <c r="I572" s="24">
        <v>540</v>
      </c>
      <c r="J572" s="24">
        <v>612</v>
      </c>
      <c r="K572" s="24">
        <v>489</v>
      </c>
      <c r="L572" s="24">
        <v>256</v>
      </c>
      <c r="M572" s="24">
        <v>272</v>
      </c>
      <c r="N572" s="24">
        <v>168</v>
      </c>
      <c r="O572" s="24">
        <v>295</v>
      </c>
      <c r="P572" s="24">
        <v>315</v>
      </c>
      <c r="Q572" s="24">
        <v>594</v>
      </c>
      <c r="R572" s="24">
        <v>403</v>
      </c>
      <c r="Z572" s="19"/>
      <c r="AG572" s="19" t="s">
        <v>605</v>
      </c>
      <c r="AH572" s="27">
        <v>47600</v>
      </c>
      <c r="AI572" s="27">
        <v>47100</v>
      </c>
      <c r="AJ572" s="27">
        <v>47900</v>
      </c>
      <c r="AL572" s="29">
        <f t="shared" si="317"/>
        <v>4.2857142857142859E-3</v>
      </c>
      <c r="AM572" s="29">
        <f t="shared" si="318"/>
        <v>8.6764705882352942E-3</v>
      </c>
      <c r="AN572" s="29">
        <f t="shared" si="319"/>
        <v>4.348739495798319E-3</v>
      </c>
      <c r="AO572" s="29">
        <f t="shared" si="320"/>
        <v>9.59660297239915E-3</v>
      </c>
      <c r="AP572" s="29">
        <f t="shared" si="321"/>
        <v>8.8322717622080684E-3</v>
      </c>
      <c r="AQ572" s="29">
        <f t="shared" si="322"/>
        <v>7.1974522292993634E-3</v>
      </c>
      <c r="AR572" s="29">
        <f t="shared" si="323"/>
        <v>1.0250521920668058E-2</v>
      </c>
      <c r="AS572" s="29">
        <f t="shared" si="324"/>
        <v>1.1273486430062631E-2</v>
      </c>
      <c r="AT572" s="29">
        <f t="shared" si="325"/>
        <v>1.2776617954070981E-2</v>
      </c>
      <c r="AU572" s="29">
        <f t="shared" si="326"/>
        <v>1.0208768267223382E-2</v>
      </c>
      <c r="AV572" s="29">
        <f t="shared" si="327"/>
        <v>5.3444676409185807E-3</v>
      </c>
      <c r="AW572" s="29">
        <f t="shared" si="328"/>
        <v>5.6784968684759915E-3</v>
      </c>
      <c r="AX572" s="29">
        <f t="shared" si="329"/>
        <v>3.5073068893528184E-3</v>
      </c>
      <c r="AY572" s="29">
        <f t="shared" si="330"/>
        <v>6.1586638830897706E-3</v>
      </c>
      <c r="AZ572" s="29">
        <f t="shared" si="331"/>
        <v>6.5762004175365348E-3</v>
      </c>
      <c r="BA572" s="29">
        <f t="shared" si="332"/>
        <v>1.2400835073068894E-2</v>
      </c>
      <c r="BB572" s="29">
        <f t="shared" si="333"/>
        <v>8.4133611691022958E-3</v>
      </c>
    </row>
    <row r="573" spans="1:54" ht="15" x14ac:dyDescent="0.2">
      <c r="A573" s="19" t="s">
        <v>606</v>
      </c>
      <c r="B573" s="24">
        <v>88</v>
      </c>
      <c r="C573" s="24">
        <v>129</v>
      </c>
      <c r="D573" s="24">
        <v>509</v>
      </c>
      <c r="E573" s="24">
        <v>143</v>
      </c>
      <c r="F573" s="24">
        <v>184</v>
      </c>
      <c r="G573" s="24">
        <v>196</v>
      </c>
      <c r="H573" s="24">
        <v>140</v>
      </c>
      <c r="I573" s="24">
        <v>226</v>
      </c>
      <c r="J573" s="24">
        <v>233</v>
      </c>
      <c r="K573" s="24">
        <v>294</v>
      </c>
      <c r="L573" s="24">
        <v>150</v>
      </c>
      <c r="M573" s="24">
        <v>158</v>
      </c>
      <c r="N573" s="24">
        <v>62</v>
      </c>
      <c r="O573" s="24">
        <v>167</v>
      </c>
      <c r="P573" s="24">
        <v>104</v>
      </c>
      <c r="Q573" s="24">
        <v>186</v>
      </c>
      <c r="R573" s="24">
        <v>143</v>
      </c>
      <c r="Z573" s="19"/>
      <c r="AG573" s="19" t="s">
        <v>606</v>
      </c>
      <c r="AH573" s="27">
        <v>43100</v>
      </c>
      <c r="AI573" s="27">
        <v>43000</v>
      </c>
      <c r="AJ573" s="27">
        <v>43700</v>
      </c>
      <c r="AL573" s="29">
        <f t="shared" si="317"/>
        <v>2.0417633410672853E-3</v>
      </c>
      <c r="AM573" s="29">
        <f t="shared" si="318"/>
        <v>2.9930394431554523E-3</v>
      </c>
      <c r="AN573" s="29">
        <f t="shared" si="319"/>
        <v>1.1809744779582366E-2</v>
      </c>
      <c r="AO573" s="29">
        <f t="shared" si="320"/>
        <v>3.3255813953488372E-3</v>
      </c>
      <c r="AP573" s="29">
        <f t="shared" si="321"/>
        <v>4.2790697674418609E-3</v>
      </c>
      <c r="AQ573" s="29">
        <f t="shared" si="322"/>
        <v>4.5581395348837208E-3</v>
      </c>
      <c r="AR573" s="29">
        <f t="shared" si="323"/>
        <v>3.2036613272311211E-3</v>
      </c>
      <c r="AS573" s="29">
        <f t="shared" si="324"/>
        <v>5.1716247139588101E-3</v>
      </c>
      <c r="AT573" s="29">
        <f t="shared" si="325"/>
        <v>5.3318077803203665E-3</v>
      </c>
      <c r="AU573" s="29">
        <f t="shared" si="326"/>
        <v>6.727688787185355E-3</v>
      </c>
      <c r="AV573" s="29">
        <f t="shared" si="327"/>
        <v>3.4324942791762012E-3</v>
      </c>
      <c r="AW573" s="29">
        <f t="shared" si="328"/>
        <v>3.6155606407322653E-3</v>
      </c>
      <c r="AX573" s="29">
        <f t="shared" si="329"/>
        <v>1.4187643020594966E-3</v>
      </c>
      <c r="AY573" s="29">
        <f t="shared" si="330"/>
        <v>3.8215102974828376E-3</v>
      </c>
      <c r="AZ573" s="29">
        <f t="shared" si="331"/>
        <v>2.3798627002288328E-3</v>
      </c>
      <c r="BA573" s="29">
        <f t="shared" si="332"/>
        <v>4.2562929061784899E-3</v>
      </c>
      <c r="BB573" s="29">
        <f t="shared" si="333"/>
        <v>3.2723112128146452E-3</v>
      </c>
    </row>
    <row r="574" spans="1:54" ht="15" x14ac:dyDescent="0.2">
      <c r="A574" s="19" t="s">
        <v>607</v>
      </c>
      <c r="B574" s="24">
        <v>1638</v>
      </c>
      <c r="C574" s="24">
        <v>2807</v>
      </c>
      <c r="D574" s="24">
        <v>2400</v>
      </c>
      <c r="E574" s="24">
        <v>3131</v>
      </c>
      <c r="F574" s="24">
        <v>2690</v>
      </c>
      <c r="G574" s="24">
        <v>3252</v>
      </c>
      <c r="H574" s="24">
        <v>3136</v>
      </c>
      <c r="I574" s="24">
        <v>3600</v>
      </c>
      <c r="J574" s="24">
        <v>3226</v>
      </c>
      <c r="K574" s="24">
        <v>4636</v>
      </c>
      <c r="L574" s="24">
        <v>4080</v>
      </c>
      <c r="M574" s="24">
        <v>2834</v>
      </c>
      <c r="N574" s="24">
        <v>2014</v>
      </c>
      <c r="O574" s="24">
        <v>3729</v>
      </c>
      <c r="P574" s="24">
        <v>3302</v>
      </c>
      <c r="Q574" s="24">
        <v>3187</v>
      </c>
      <c r="R574" s="24">
        <v>3600</v>
      </c>
      <c r="Z574" s="19"/>
      <c r="AG574" s="19" t="s">
        <v>607</v>
      </c>
      <c r="AH574" s="27">
        <v>258900</v>
      </c>
      <c r="AI574" s="27">
        <v>261900</v>
      </c>
      <c r="AJ574" s="27">
        <v>264900</v>
      </c>
      <c r="AL574" s="29">
        <f t="shared" si="317"/>
        <v>6.3267670915411354E-3</v>
      </c>
      <c r="AM574" s="29">
        <f t="shared" si="318"/>
        <v>1.0842023947470065E-2</v>
      </c>
      <c r="AN574" s="29">
        <f t="shared" si="319"/>
        <v>9.2699884125144842E-3</v>
      </c>
      <c r="AO574" s="29">
        <f t="shared" si="320"/>
        <v>1.1954944635357007E-2</v>
      </c>
      <c r="AP574" s="29">
        <f t="shared" si="321"/>
        <v>1.0271095838106148E-2</v>
      </c>
      <c r="AQ574" s="29">
        <f t="shared" si="322"/>
        <v>1.2416953035509737E-2</v>
      </c>
      <c r="AR574" s="29">
        <f t="shared" si="323"/>
        <v>1.183842959607399E-2</v>
      </c>
      <c r="AS574" s="29">
        <f t="shared" si="324"/>
        <v>1.3590033975084938E-2</v>
      </c>
      <c r="AT574" s="29">
        <f t="shared" si="325"/>
        <v>1.2178180445451114E-2</v>
      </c>
      <c r="AU574" s="29">
        <f t="shared" si="326"/>
        <v>1.7500943752359381E-2</v>
      </c>
      <c r="AV574" s="29">
        <f t="shared" si="327"/>
        <v>1.5402038505096263E-2</v>
      </c>
      <c r="AW574" s="29">
        <f t="shared" si="328"/>
        <v>1.0698376745941865E-2</v>
      </c>
      <c r="AX574" s="29">
        <f t="shared" si="329"/>
        <v>7.6028690071725177E-3</v>
      </c>
      <c r="AY574" s="29">
        <f t="shared" si="330"/>
        <v>1.4077010192525481E-2</v>
      </c>
      <c r="AZ574" s="29">
        <f t="shared" si="331"/>
        <v>1.2465081162702906E-2</v>
      </c>
      <c r="BA574" s="29">
        <f t="shared" si="332"/>
        <v>1.2030955077387693E-2</v>
      </c>
      <c r="BB574" s="29">
        <f t="shared" si="333"/>
        <v>1.3590033975084938E-2</v>
      </c>
    </row>
    <row r="575" spans="1:54" ht="15" x14ac:dyDescent="0.2">
      <c r="A575" s="19" t="s">
        <v>608</v>
      </c>
      <c r="B575" s="24">
        <v>16</v>
      </c>
      <c r="C575" s="24">
        <v>65</v>
      </c>
      <c r="D575" s="24">
        <v>55</v>
      </c>
      <c r="E575" s="24">
        <v>61</v>
      </c>
      <c r="F575" s="24">
        <v>53</v>
      </c>
      <c r="G575" s="24">
        <v>82</v>
      </c>
      <c r="H575" s="24">
        <v>71</v>
      </c>
      <c r="I575" s="24">
        <v>88</v>
      </c>
      <c r="J575" s="24">
        <v>66</v>
      </c>
      <c r="K575" s="24">
        <v>95</v>
      </c>
      <c r="L575" s="24">
        <v>36</v>
      </c>
      <c r="M575" s="24">
        <v>70</v>
      </c>
      <c r="N575" s="24">
        <v>53</v>
      </c>
      <c r="O575" s="24">
        <v>82</v>
      </c>
      <c r="P575" s="24">
        <v>47</v>
      </c>
      <c r="Q575" s="24">
        <v>84</v>
      </c>
      <c r="R575" s="24">
        <v>50</v>
      </c>
      <c r="Z575" s="19"/>
      <c r="AG575" s="19" t="s">
        <v>608</v>
      </c>
      <c r="AH575" s="27">
        <v>10800</v>
      </c>
      <c r="AI575" s="27">
        <v>11000</v>
      </c>
      <c r="AJ575" s="27">
        <v>11000</v>
      </c>
      <c r="AL575" s="29">
        <f t="shared" si="317"/>
        <v>1.4814814814814814E-3</v>
      </c>
      <c r="AM575" s="29">
        <f t="shared" si="318"/>
        <v>6.0185185185185185E-3</v>
      </c>
      <c r="AN575" s="29">
        <f t="shared" si="319"/>
        <v>5.092592592592593E-3</v>
      </c>
      <c r="AO575" s="29">
        <f t="shared" si="320"/>
        <v>5.5454545454545453E-3</v>
      </c>
      <c r="AP575" s="29">
        <f t="shared" si="321"/>
        <v>4.8181818181818178E-3</v>
      </c>
      <c r="AQ575" s="29">
        <f t="shared" si="322"/>
        <v>7.4545454545454541E-3</v>
      </c>
      <c r="AR575" s="29">
        <f t="shared" si="323"/>
        <v>6.4545454545454541E-3</v>
      </c>
      <c r="AS575" s="29">
        <f t="shared" si="324"/>
        <v>8.0000000000000002E-3</v>
      </c>
      <c r="AT575" s="29">
        <f t="shared" si="325"/>
        <v>6.0000000000000001E-3</v>
      </c>
      <c r="AU575" s="29">
        <f t="shared" si="326"/>
        <v>8.6363636363636365E-3</v>
      </c>
      <c r="AV575" s="29">
        <f t="shared" si="327"/>
        <v>3.2727272727272726E-3</v>
      </c>
      <c r="AW575" s="29">
        <f t="shared" si="328"/>
        <v>6.3636363636363638E-3</v>
      </c>
      <c r="AX575" s="29">
        <f t="shared" si="329"/>
        <v>4.8181818181818178E-3</v>
      </c>
      <c r="AY575" s="29">
        <f t="shared" si="330"/>
        <v>7.4545454545454541E-3</v>
      </c>
      <c r="AZ575" s="29">
        <f t="shared" si="331"/>
        <v>4.2727272727272727E-3</v>
      </c>
      <c r="BA575" s="29">
        <f t="shared" si="332"/>
        <v>7.6363636363636364E-3</v>
      </c>
      <c r="BB575" s="29">
        <f t="shared" si="333"/>
        <v>4.5454545454545452E-3</v>
      </c>
    </row>
    <row r="576" spans="1:54" ht="15" x14ac:dyDescent="0.2">
      <c r="A576" s="19" t="s">
        <v>609</v>
      </c>
      <c r="B576" s="24">
        <v>429</v>
      </c>
      <c r="C576" s="24">
        <v>768</v>
      </c>
      <c r="D576" s="24">
        <v>487</v>
      </c>
      <c r="E576" s="24">
        <v>783</v>
      </c>
      <c r="F576" s="24">
        <v>482</v>
      </c>
      <c r="G576" s="24">
        <v>620</v>
      </c>
      <c r="H576" s="24">
        <v>731</v>
      </c>
      <c r="I576" s="24">
        <v>654</v>
      </c>
      <c r="J576" s="24">
        <v>866</v>
      </c>
      <c r="K576" s="24">
        <v>972</v>
      </c>
      <c r="L576" s="24">
        <v>906</v>
      </c>
      <c r="M576" s="24">
        <v>789</v>
      </c>
      <c r="N576" s="24">
        <v>625</v>
      </c>
      <c r="O576" s="24">
        <v>810</v>
      </c>
      <c r="P576" s="24">
        <v>911</v>
      </c>
      <c r="Q576" s="24">
        <v>1035</v>
      </c>
      <c r="R576" s="24">
        <v>793</v>
      </c>
      <c r="Z576" s="19"/>
      <c r="AG576" s="19" t="s">
        <v>609</v>
      </c>
      <c r="AH576" s="27">
        <v>78500</v>
      </c>
      <c r="AI576" s="27">
        <v>78200</v>
      </c>
      <c r="AJ576" s="27">
        <v>77200</v>
      </c>
      <c r="AL576" s="29">
        <f t="shared" si="317"/>
        <v>5.464968152866242E-3</v>
      </c>
      <c r="AM576" s="29">
        <f t="shared" si="318"/>
        <v>9.7834394904458607E-3</v>
      </c>
      <c r="AN576" s="29">
        <f t="shared" si="319"/>
        <v>6.2038216560509557E-3</v>
      </c>
      <c r="AO576" s="29">
        <f t="shared" si="320"/>
        <v>1.0012787723785166E-2</v>
      </c>
      <c r="AP576" s="29">
        <f t="shared" si="321"/>
        <v>6.163682864450128E-3</v>
      </c>
      <c r="AQ576" s="29">
        <f t="shared" si="322"/>
        <v>7.9283887468030688E-3</v>
      </c>
      <c r="AR576" s="29">
        <f t="shared" si="323"/>
        <v>9.4689119170984458E-3</v>
      </c>
      <c r="AS576" s="29">
        <f t="shared" si="324"/>
        <v>8.4715025906735748E-3</v>
      </c>
      <c r="AT576" s="29">
        <f t="shared" si="325"/>
        <v>1.1217616580310881E-2</v>
      </c>
      <c r="AU576" s="29">
        <f t="shared" si="326"/>
        <v>1.2590673575129534E-2</v>
      </c>
      <c r="AV576" s="29">
        <f t="shared" si="327"/>
        <v>1.1735751295336787E-2</v>
      </c>
      <c r="AW576" s="29">
        <f t="shared" si="328"/>
        <v>1.022020725388601E-2</v>
      </c>
      <c r="AX576" s="29">
        <f t="shared" si="329"/>
        <v>8.095854922279792E-3</v>
      </c>
      <c r="AY576" s="29">
        <f t="shared" si="330"/>
        <v>1.0492227979274611E-2</v>
      </c>
      <c r="AZ576" s="29">
        <f t="shared" si="331"/>
        <v>1.1800518134715027E-2</v>
      </c>
      <c r="BA576" s="29">
        <f t="shared" si="332"/>
        <v>1.3406735751295336E-2</v>
      </c>
      <c r="BB576" s="29">
        <f t="shared" si="333"/>
        <v>1.0272020725388601E-2</v>
      </c>
    </row>
    <row r="577" spans="1:54" ht="15" x14ac:dyDescent="0.2">
      <c r="A577" s="19" t="s">
        <v>610</v>
      </c>
      <c r="B577" s="24">
        <v>608</v>
      </c>
      <c r="C577" s="24">
        <v>1754</v>
      </c>
      <c r="D577" s="24">
        <v>1531</v>
      </c>
      <c r="E577" s="24">
        <v>1678</v>
      </c>
      <c r="F577" s="24">
        <v>1511</v>
      </c>
      <c r="G577" s="24">
        <v>1363</v>
      </c>
      <c r="H577" s="24">
        <v>1295</v>
      </c>
      <c r="I577" s="24">
        <v>1802</v>
      </c>
      <c r="J577" s="24">
        <v>1847</v>
      </c>
      <c r="K577" s="24">
        <v>1945</v>
      </c>
      <c r="L577" s="24">
        <v>1548</v>
      </c>
      <c r="M577" s="24">
        <v>1303</v>
      </c>
      <c r="N577" s="24">
        <v>978</v>
      </c>
      <c r="O577" s="24">
        <v>1855</v>
      </c>
      <c r="P577" s="24">
        <v>1653</v>
      </c>
      <c r="Q577" s="24">
        <v>1739</v>
      </c>
      <c r="R577" s="24">
        <v>1958</v>
      </c>
      <c r="Z577" s="19"/>
      <c r="AG577" s="19" t="s">
        <v>610</v>
      </c>
      <c r="AH577" s="27">
        <v>184900</v>
      </c>
      <c r="AI577" s="27">
        <v>186200</v>
      </c>
      <c r="AJ577" s="27">
        <v>182900</v>
      </c>
      <c r="AL577" s="29">
        <f t="shared" si="317"/>
        <v>3.288263926446728E-3</v>
      </c>
      <c r="AM577" s="29">
        <f t="shared" si="318"/>
        <v>9.4862087614926982E-3</v>
      </c>
      <c r="AN577" s="29">
        <f t="shared" si="319"/>
        <v>8.2801514332071398E-3</v>
      </c>
      <c r="AO577" s="29">
        <f t="shared" si="320"/>
        <v>9.0118152524167553E-3</v>
      </c>
      <c r="AP577" s="29">
        <f t="shared" si="321"/>
        <v>8.1149301825993551E-3</v>
      </c>
      <c r="AQ577" s="29">
        <f t="shared" si="322"/>
        <v>7.3200859291084851E-3</v>
      </c>
      <c r="AR577" s="29">
        <f t="shared" si="323"/>
        <v>7.0803717878622201E-3</v>
      </c>
      <c r="AS577" s="29">
        <f t="shared" si="324"/>
        <v>9.8523783488244938E-3</v>
      </c>
      <c r="AT577" s="29">
        <f t="shared" si="325"/>
        <v>1.0098414434117004E-2</v>
      </c>
      <c r="AU577" s="29">
        <f t="shared" si="326"/>
        <v>1.0634226353198469E-2</v>
      </c>
      <c r="AV577" s="29">
        <f t="shared" si="327"/>
        <v>8.4636413340623291E-3</v>
      </c>
      <c r="AW577" s="29">
        <f t="shared" si="328"/>
        <v>7.1241115363586656E-3</v>
      </c>
      <c r="AX577" s="29">
        <f t="shared" si="329"/>
        <v>5.3471842536905413E-3</v>
      </c>
      <c r="AY577" s="29">
        <f t="shared" si="330"/>
        <v>1.0142154182613449E-2</v>
      </c>
      <c r="AZ577" s="29">
        <f t="shared" si="331"/>
        <v>9.037725533078184E-3</v>
      </c>
      <c r="BA577" s="29">
        <f t="shared" si="332"/>
        <v>9.5079278294149805E-3</v>
      </c>
      <c r="BB577" s="29">
        <f t="shared" si="333"/>
        <v>1.0705303444505194E-2</v>
      </c>
    </row>
    <row r="578" spans="1:54" ht="15" x14ac:dyDescent="0.2">
      <c r="A578" s="19" t="s">
        <v>611</v>
      </c>
      <c r="B578" s="24">
        <v>1770</v>
      </c>
      <c r="C578" s="24">
        <v>3440</v>
      </c>
      <c r="D578" s="24">
        <v>3378</v>
      </c>
      <c r="E578" s="24">
        <v>2983</v>
      </c>
      <c r="F578" s="24">
        <v>2960</v>
      </c>
      <c r="G578" s="24">
        <v>3260</v>
      </c>
      <c r="H578" s="24">
        <v>3018</v>
      </c>
      <c r="I578" s="24">
        <v>3857</v>
      </c>
      <c r="J578" s="24">
        <v>3850</v>
      </c>
      <c r="K578" s="24">
        <v>4105</v>
      </c>
      <c r="L578" s="24">
        <v>5321</v>
      </c>
      <c r="M578" s="24">
        <v>5769</v>
      </c>
      <c r="N578" s="24">
        <v>3994</v>
      </c>
      <c r="O578" s="24">
        <v>3358</v>
      </c>
      <c r="P578" s="24">
        <v>3688</v>
      </c>
      <c r="Q578" s="24">
        <v>4137</v>
      </c>
      <c r="R578" s="24">
        <v>3903</v>
      </c>
      <c r="Z578" s="19"/>
      <c r="AG578" s="19" t="s">
        <v>611</v>
      </c>
      <c r="AH578" s="27">
        <v>289900</v>
      </c>
      <c r="AI578" s="27">
        <v>289900</v>
      </c>
      <c r="AJ578" s="27">
        <v>293400</v>
      </c>
      <c r="AL578" s="29">
        <f t="shared" si="317"/>
        <v>6.1055536391859261E-3</v>
      </c>
      <c r="AM578" s="29">
        <f t="shared" si="318"/>
        <v>1.1866160745084512E-2</v>
      </c>
      <c r="AN578" s="29">
        <f t="shared" si="319"/>
        <v>1.165229389444636E-2</v>
      </c>
      <c r="AO578" s="29">
        <f t="shared" si="320"/>
        <v>1.0289755087961367E-2</v>
      </c>
      <c r="AP578" s="29">
        <f t="shared" si="321"/>
        <v>1.0210417385305278E-2</v>
      </c>
      <c r="AQ578" s="29">
        <f t="shared" si="322"/>
        <v>1.1245256985167299E-2</v>
      </c>
      <c r="AR578" s="29">
        <f t="shared" si="323"/>
        <v>1.0286298568507157E-2</v>
      </c>
      <c r="AS578" s="29">
        <f t="shared" si="324"/>
        <v>1.314587593728698E-2</v>
      </c>
      <c r="AT578" s="29">
        <f t="shared" si="325"/>
        <v>1.3122017723244717E-2</v>
      </c>
      <c r="AU578" s="29">
        <f t="shared" si="326"/>
        <v>1.3991138377641444E-2</v>
      </c>
      <c r="AV578" s="29">
        <f t="shared" si="327"/>
        <v>1.8135650988411724E-2</v>
      </c>
      <c r="AW578" s="29">
        <f t="shared" si="328"/>
        <v>1.9662576687116566E-2</v>
      </c>
      <c r="AX578" s="29">
        <f t="shared" si="329"/>
        <v>1.3612815269256987E-2</v>
      </c>
      <c r="AY578" s="29">
        <f t="shared" si="330"/>
        <v>1.1445126107702795E-2</v>
      </c>
      <c r="AZ578" s="29">
        <f t="shared" si="331"/>
        <v>1.2569870483980913E-2</v>
      </c>
      <c r="BA578" s="29">
        <f t="shared" si="332"/>
        <v>1.4100204498977505E-2</v>
      </c>
      <c r="BB578" s="29">
        <f t="shared" si="333"/>
        <v>1.3302658486707567E-2</v>
      </c>
    </row>
    <row r="579" spans="1:54" ht="15" x14ac:dyDescent="0.2">
      <c r="A579" s="19" t="s">
        <v>612</v>
      </c>
      <c r="B579" s="24">
        <v>505</v>
      </c>
      <c r="C579" s="24">
        <v>899</v>
      </c>
      <c r="D579" s="24">
        <v>1262</v>
      </c>
      <c r="E579" s="24">
        <v>1173</v>
      </c>
      <c r="F579" s="24">
        <v>949</v>
      </c>
      <c r="G579" s="24">
        <v>1648</v>
      </c>
      <c r="H579" s="24">
        <v>1164</v>
      </c>
      <c r="I579" s="24">
        <v>1214</v>
      </c>
      <c r="J579" s="24">
        <v>1262</v>
      </c>
      <c r="K579" s="24">
        <v>1321</v>
      </c>
      <c r="L579" s="24">
        <v>1335</v>
      </c>
      <c r="M579" s="24">
        <v>1185</v>
      </c>
      <c r="N579" s="24">
        <v>575</v>
      </c>
      <c r="O579" s="24">
        <v>1335</v>
      </c>
      <c r="P579" s="24">
        <v>1311</v>
      </c>
      <c r="Q579" s="24">
        <v>1555</v>
      </c>
      <c r="R579" s="24">
        <v>1226</v>
      </c>
      <c r="Z579" s="19"/>
      <c r="AG579" s="19" t="s">
        <v>612</v>
      </c>
      <c r="AH579" s="27">
        <v>112900</v>
      </c>
      <c r="AI579" s="27">
        <v>113100</v>
      </c>
      <c r="AJ579" s="27">
        <v>112700</v>
      </c>
      <c r="AL579" s="29">
        <f t="shared" si="317"/>
        <v>4.4729849424269266E-3</v>
      </c>
      <c r="AM579" s="29">
        <f t="shared" si="318"/>
        <v>7.9627989371124884E-3</v>
      </c>
      <c r="AN579" s="29">
        <f t="shared" si="319"/>
        <v>1.1178033658104517E-2</v>
      </c>
      <c r="AO579" s="29">
        <f t="shared" si="320"/>
        <v>1.0371352785145888E-2</v>
      </c>
      <c r="AP579" s="29">
        <f t="shared" si="321"/>
        <v>8.390804597701149E-3</v>
      </c>
      <c r="AQ579" s="29">
        <f t="shared" si="322"/>
        <v>1.4571175950486296E-2</v>
      </c>
      <c r="AR579" s="29">
        <f t="shared" si="323"/>
        <v>1.0328305235137534E-2</v>
      </c>
      <c r="AS579" s="29">
        <f t="shared" si="324"/>
        <v>1.0771960958296361E-2</v>
      </c>
      <c r="AT579" s="29">
        <f t="shared" si="325"/>
        <v>1.1197870452528838E-2</v>
      </c>
      <c r="AU579" s="29">
        <f t="shared" si="326"/>
        <v>1.1721384205856255E-2</v>
      </c>
      <c r="AV579" s="29">
        <f t="shared" si="327"/>
        <v>1.1845607808340727E-2</v>
      </c>
      <c r="AW579" s="29">
        <f t="shared" si="328"/>
        <v>1.0514640638864241E-2</v>
      </c>
      <c r="AX579" s="29">
        <f t="shared" si="329"/>
        <v>5.1020408163265302E-3</v>
      </c>
      <c r="AY579" s="29">
        <f t="shared" si="330"/>
        <v>1.1845607808340727E-2</v>
      </c>
      <c r="AZ579" s="29">
        <f t="shared" si="331"/>
        <v>1.163265306122449E-2</v>
      </c>
      <c r="BA579" s="29">
        <f t="shared" si="332"/>
        <v>1.3797692990239575E-2</v>
      </c>
      <c r="BB579" s="29">
        <f t="shared" si="333"/>
        <v>1.087843833185448E-2</v>
      </c>
    </row>
    <row r="580" spans="1:54" ht="15" x14ac:dyDescent="0.2">
      <c r="A580" s="19" t="s">
        <v>613</v>
      </c>
      <c r="B580" s="24">
        <v>200</v>
      </c>
      <c r="C580" s="24">
        <v>187</v>
      </c>
      <c r="D580" s="24">
        <v>288</v>
      </c>
      <c r="E580" s="24">
        <v>144</v>
      </c>
      <c r="F580" s="24">
        <v>134</v>
      </c>
      <c r="G580" s="24">
        <v>289</v>
      </c>
      <c r="H580" s="24">
        <v>222</v>
      </c>
      <c r="I580" s="24">
        <v>157</v>
      </c>
      <c r="J580" s="24">
        <v>438</v>
      </c>
      <c r="K580" s="24">
        <v>1997</v>
      </c>
      <c r="L580" s="24">
        <v>1078</v>
      </c>
      <c r="M580" s="24">
        <v>1302</v>
      </c>
      <c r="N580" s="24">
        <v>142</v>
      </c>
      <c r="O580" s="24">
        <v>291</v>
      </c>
      <c r="P580" s="24">
        <v>192</v>
      </c>
      <c r="Q580" s="24">
        <v>400</v>
      </c>
      <c r="R580" s="24">
        <v>324</v>
      </c>
      <c r="Z580" s="19"/>
      <c r="AG580" s="19" t="s">
        <v>613</v>
      </c>
      <c r="AH580" s="27">
        <v>38800</v>
      </c>
      <c r="AI580" s="27">
        <v>39100</v>
      </c>
      <c r="AJ580" s="27">
        <v>39100</v>
      </c>
      <c r="AL580" s="29">
        <f t="shared" si="317"/>
        <v>5.1546391752577319E-3</v>
      </c>
      <c r="AM580" s="29">
        <f t="shared" si="318"/>
        <v>4.8195876288659794E-3</v>
      </c>
      <c r="AN580" s="29">
        <f t="shared" si="319"/>
        <v>7.4226804123711338E-3</v>
      </c>
      <c r="AO580" s="29">
        <f t="shared" si="320"/>
        <v>3.6828644501278773E-3</v>
      </c>
      <c r="AP580" s="29">
        <f t="shared" si="321"/>
        <v>3.4271099744245526E-3</v>
      </c>
      <c r="AQ580" s="29">
        <f t="shared" si="322"/>
        <v>7.391304347826087E-3</v>
      </c>
      <c r="AR580" s="29">
        <f t="shared" si="323"/>
        <v>5.6777493606138107E-3</v>
      </c>
      <c r="AS580" s="29">
        <f t="shared" si="324"/>
        <v>4.0153452685421998E-3</v>
      </c>
      <c r="AT580" s="29">
        <f t="shared" si="325"/>
        <v>1.1202046035805626E-2</v>
      </c>
      <c r="AU580" s="29">
        <f t="shared" si="326"/>
        <v>5.1074168797953963E-2</v>
      </c>
      <c r="AV580" s="29">
        <f t="shared" si="327"/>
        <v>2.7570332480818416E-2</v>
      </c>
      <c r="AW580" s="29">
        <f t="shared" si="328"/>
        <v>3.3299232736572891E-2</v>
      </c>
      <c r="AX580" s="29">
        <f t="shared" si="329"/>
        <v>3.6317135549872124E-3</v>
      </c>
      <c r="AY580" s="29">
        <f t="shared" si="330"/>
        <v>7.4424552429667524E-3</v>
      </c>
      <c r="AZ580" s="29">
        <f t="shared" si="331"/>
        <v>4.9104859335038359E-3</v>
      </c>
      <c r="BA580" s="29">
        <f t="shared" si="332"/>
        <v>1.0230179028132993E-2</v>
      </c>
      <c r="BB580" s="29">
        <f t="shared" si="333"/>
        <v>8.2864450127877239E-3</v>
      </c>
    </row>
    <row r="581" spans="1:54" ht="15" x14ac:dyDescent="0.2">
      <c r="A581" s="19" t="s">
        <v>614</v>
      </c>
      <c r="B581" s="24">
        <v>172</v>
      </c>
      <c r="C581" s="24">
        <v>380</v>
      </c>
      <c r="D581" s="24">
        <v>223</v>
      </c>
      <c r="E581" s="24">
        <v>377</v>
      </c>
      <c r="F581" s="24">
        <v>326</v>
      </c>
      <c r="G581" s="24">
        <v>478</v>
      </c>
      <c r="H581" s="24">
        <v>330</v>
      </c>
      <c r="I581" s="24">
        <v>399</v>
      </c>
      <c r="J581" s="24">
        <v>390</v>
      </c>
      <c r="K581" s="24">
        <v>387</v>
      </c>
      <c r="L581" s="24">
        <v>374</v>
      </c>
      <c r="M581" s="24">
        <v>251</v>
      </c>
      <c r="N581" s="24">
        <v>234</v>
      </c>
      <c r="O581" s="24">
        <v>276</v>
      </c>
      <c r="P581" s="24">
        <v>392</v>
      </c>
      <c r="Q581" s="24">
        <v>505</v>
      </c>
      <c r="R581" s="24">
        <v>341</v>
      </c>
      <c r="Z581" s="19"/>
      <c r="AG581" s="19" t="s">
        <v>614</v>
      </c>
      <c r="AH581" s="27">
        <v>41700</v>
      </c>
      <c r="AI581" s="27">
        <v>41600</v>
      </c>
      <c r="AJ581" s="27">
        <v>41900</v>
      </c>
      <c r="AL581" s="29">
        <f t="shared" si="317"/>
        <v>4.1247002398081536E-3</v>
      </c>
      <c r="AM581" s="29">
        <f t="shared" si="318"/>
        <v>9.1127098321342921E-3</v>
      </c>
      <c r="AN581" s="29">
        <f t="shared" si="319"/>
        <v>5.3477218225419666E-3</v>
      </c>
      <c r="AO581" s="29">
        <f t="shared" si="320"/>
        <v>9.0624999999999994E-3</v>
      </c>
      <c r="AP581" s="29">
        <f t="shared" si="321"/>
        <v>7.8365384615384608E-3</v>
      </c>
      <c r="AQ581" s="29">
        <f t="shared" si="322"/>
        <v>1.1490384615384616E-2</v>
      </c>
      <c r="AR581" s="29">
        <f t="shared" si="323"/>
        <v>7.8758949880668259E-3</v>
      </c>
      <c r="AS581" s="29">
        <f t="shared" si="324"/>
        <v>9.5226730310262533E-3</v>
      </c>
      <c r="AT581" s="29">
        <f t="shared" si="325"/>
        <v>9.3078758949880665E-3</v>
      </c>
      <c r="AU581" s="29">
        <f t="shared" si="326"/>
        <v>9.2362768496420042E-3</v>
      </c>
      <c r="AV581" s="29">
        <f t="shared" si="327"/>
        <v>8.9260143198090693E-3</v>
      </c>
      <c r="AW581" s="29">
        <f t="shared" si="328"/>
        <v>5.990453460620525E-3</v>
      </c>
      <c r="AX581" s="29">
        <f t="shared" si="329"/>
        <v>5.5847255369928404E-3</v>
      </c>
      <c r="AY581" s="29">
        <f t="shared" si="330"/>
        <v>6.587112171837709E-3</v>
      </c>
      <c r="AZ581" s="29">
        <f t="shared" si="331"/>
        <v>9.3556085918854413E-3</v>
      </c>
      <c r="BA581" s="29">
        <f t="shared" si="332"/>
        <v>1.2052505966587112E-2</v>
      </c>
      <c r="BB581" s="29">
        <f t="shared" si="333"/>
        <v>8.1384248210023859E-3</v>
      </c>
    </row>
    <row r="582" spans="1:54" ht="15" x14ac:dyDescent="0.2">
      <c r="A582" s="19" t="s">
        <v>615</v>
      </c>
      <c r="B582" s="24">
        <v>266</v>
      </c>
      <c r="C582" s="24">
        <v>525</v>
      </c>
      <c r="D582" s="24">
        <v>614</v>
      </c>
      <c r="E582" s="24">
        <v>504</v>
      </c>
      <c r="F582" s="24">
        <v>461</v>
      </c>
      <c r="G582" s="24">
        <v>405</v>
      </c>
      <c r="H582" s="24">
        <v>372</v>
      </c>
      <c r="I582" s="24">
        <v>415</v>
      </c>
      <c r="J582" s="24">
        <v>478</v>
      </c>
      <c r="K582" s="24">
        <v>436</v>
      </c>
      <c r="L582" s="24">
        <v>525</v>
      </c>
      <c r="M582" s="24">
        <v>314</v>
      </c>
      <c r="N582" s="24">
        <v>160</v>
      </c>
      <c r="O582" s="24">
        <v>570</v>
      </c>
      <c r="P582" s="24">
        <v>408</v>
      </c>
      <c r="Q582" s="24">
        <v>423</v>
      </c>
      <c r="R582" s="24">
        <v>386</v>
      </c>
      <c r="Z582" s="19"/>
      <c r="AG582" s="19" t="s">
        <v>615</v>
      </c>
      <c r="AH582" s="27">
        <v>44400</v>
      </c>
      <c r="AI582" s="27">
        <v>44100</v>
      </c>
      <c r="AJ582" s="27">
        <v>44500</v>
      </c>
      <c r="AL582" s="29">
        <f t="shared" si="317"/>
        <v>5.9909909909909914E-3</v>
      </c>
      <c r="AM582" s="29">
        <f t="shared" si="318"/>
        <v>1.1824324324324325E-2</v>
      </c>
      <c r="AN582" s="29">
        <f t="shared" si="319"/>
        <v>1.3828828828828828E-2</v>
      </c>
      <c r="AO582" s="29">
        <f t="shared" si="320"/>
        <v>1.1428571428571429E-2</v>
      </c>
      <c r="AP582" s="29">
        <f t="shared" si="321"/>
        <v>1.0453514739229026E-2</v>
      </c>
      <c r="AQ582" s="29">
        <f t="shared" si="322"/>
        <v>9.1836734693877559E-3</v>
      </c>
      <c r="AR582" s="29">
        <f t="shared" si="323"/>
        <v>8.3595505617977527E-3</v>
      </c>
      <c r="AS582" s="29">
        <f t="shared" si="324"/>
        <v>9.3258426966292135E-3</v>
      </c>
      <c r="AT582" s="29">
        <f t="shared" si="325"/>
        <v>1.0741573033707865E-2</v>
      </c>
      <c r="AU582" s="29">
        <f t="shared" si="326"/>
        <v>9.7977528089887647E-3</v>
      </c>
      <c r="AV582" s="29">
        <f t="shared" si="327"/>
        <v>1.1797752808988765E-2</v>
      </c>
      <c r="AW582" s="29">
        <f t="shared" si="328"/>
        <v>7.0561797752808986E-3</v>
      </c>
      <c r="AX582" s="29">
        <f t="shared" si="329"/>
        <v>3.5955056179775282E-3</v>
      </c>
      <c r="AY582" s="29">
        <f t="shared" si="330"/>
        <v>1.2808988764044944E-2</v>
      </c>
      <c r="AZ582" s="29">
        <f t="shared" si="331"/>
        <v>9.1685393258426964E-3</v>
      </c>
      <c r="BA582" s="29">
        <f t="shared" si="332"/>
        <v>9.5056179775280907E-3</v>
      </c>
      <c r="BB582" s="29">
        <f t="shared" si="333"/>
        <v>8.6741573033707869E-3</v>
      </c>
    </row>
    <row r="583" spans="1:54" ht="15" x14ac:dyDescent="0.2">
      <c r="A583" s="19" t="s">
        <v>616</v>
      </c>
      <c r="B583" s="24">
        <v>280</v>
      </c>
      <c r="C583" s="24">
        <v>340</v>
      </c>
      <c r="D583" s="24">
        <v>425</v>
      </c>
      <c r="E583" s="24">
        <v>389</v>
      </c>
      <c r="F583" s="24">
        <v>399</v>
      </c>
      <c r="G583" s="24">
        <v>386</v>
      </c>
      <c r="H583" s="24">
        <v>410</v>
      </c>
      <c r="I583" s="24">
        <v>333</v>
      </c>
      <c r="J583" s="24">
        <v>505</v>
      </c>
      <c r="K583" s="24">
        <v>560</v>
      </c>
      <c r="L583" s="24">
        <v>424</v>
      </c>
      <c r="M583" s="24">
        <v>376</v>
      </c>
      <c r="N583" s="24">
        <v>365</v>
      </c>
      <c r="O583" s="24">
        <v>545</v>
      </c>
      <c r="P583" s="24">
        <v>476</v>
      </c>
      <c r="Q583" s="24">
        <v>367</v>
      </c>
      <c r="R583" s="24">
        <v>410</v>
      </c>
      <c r="Z583" s="19"/>
      <c r="AG583" s="19" t="s">
        <v>616</v>
      </c>
      <c r="AH583" s="27">
        <v>60100</v>
      </c>
      <c r="AI583" s="27">
        <v>61400</v>
      </c>
      <c r="AJ583" s="27">
        <v>60900</v>
      </c>
      <c r="AL583" s="29">
        <f t="shared" si="317"/>
        <v>4.6589018302828616E-3</v>
      </c>
      <c r="AM583" s="29">
        <f t="shared" si="318"/>
        <v>5.6572379367720469E-3</v>
      </c>
      <c r="AN583" s="29">
        <f t="shared" si="319"/>
        <v>7.071547420965058E-3</v>
      </c>
      <c r="AO583" s="29">
        <f t="shared" si="320"/>
        <v>6.3355048859934857E-3</v>
      </c>
      <c r="AP583" s="29">
        <f t="shared" si="321"/>
        <v>6.4983713355048862E-3</v>
      </c>
      <c r="AQ583" s="29">
        <f t="shared" si="322"/>
        <v>6.2866449511400652E-3</v>
      </c>
      <c r="AR583" s="29">
        <f t="shared" si="323"/>
        <v>6.7323481116584568E-3</v>
      </c>
      <c r="AS583" s="29">
        <f t="shared" si="324"/>
        <v>5.4679802955665026E-3</v>
      </c>
      <c r="AT583" s="29">
        <f t="shared" si="325"/>
        <v>8.2922824302134653E-3</v>
      </c>
      <c r="AU583" s="29">
        <f t="shared" si="326"/>
        <v>9.1954022988505746E-3</v>
      </c>
      <c r="AV583" s="29">
        <f t="shared" si="327"/>
        <v>6.9622331691297206E-3</v>
      </c>
      <c r="AW583" s="29">
        <f t="shared" si="328"/>
        <v>6.1740558292282428E-3</v>
      </c>
      <c r="AX583" s="29">
        <f t="shared" si="329"/>
        <v>5.9934318555008208E-3</v>
      </c>
      <c r="AY583" s="29">
        <f t="shared" si="330"/>
        <v>8.9490968801313638E-3</v>
      </c>
      <c r="AZ583" s="29">
        <f t="shared" si="331"/>
        <v>7.8160919540229881E-3</v>
      </c>
      <c r="BA583" s="29">
        <f t="shared" si="332"/>
        <v>6.0262725779967156E-3</v>
      </c>
      <c r="BB583" s="29">
        <f t="shared" si="333"/>
        <v>6.7323481116584568E-3</v>
      </c>
    </row>
    <row r="584" spans="1:54" ht="15" x14ac:dyDescent="0.2">
      <c r="A584" s="19" t="s">
        <v>617</v>
      </c>
      <c r="B584" s="24">
        <v>759</v>
      </c>
      <c r="C584" s="24">
        <v>1521</v>
      </c>
      <c r="D584" s="24">
        <v>1574</v>
      </c>
      <c r="E584" s="24">
        <v>1260</v>
      </c>
      <c r="F584" s="24">
        <v>1343</v>
      </c>
      <c r="G584" s="24">
        <v>1474</v>
      </c>
      <c r="H584" s="24">
        <v>1472</v>
      </c>
      <c r="I584" s="24">
        <v>1499</v>
      </c>
      <c r="J584" s="24">
        <v>1569</v>
      </c>
      <c r="K584" s="24">
        <v>2071</v>
      </c>
      <c r="L584" s="24">
        <v>2068</v>
      </c>
      <c r="M584" s="24">
        <v>1193</v>
      </c>
      <c r="N584" s="24">
        <v>812</v>
      </c>
      <c r="O584" s="24">
        <v>1593</v>
      </c>
      <c r="P584" s="24">
        <v>1304</v>
      </c>
      <c r="Q584" s="24">
        <v>1153</v>
      </c>
      <c r="R584" s="24">
        <v>1203</v>
      </c>
      <c r="Z584" s="19"/>
      <c r="AG584" s="19" t="s">
        <v>617</v>
      </c>
      <c r="AH584" s="27">
        <v>165200</v>
      </c>
      <c r="AI584" s="27">
        <v>163100</v>
      </c>
      <c r="AJ584" s="27">
        <v>161900</v>
      </c>
      <c r="AL584" s="29">
        <f t="shared" si="317"/>
        <v>4.5944309927360774E-3</v>
      </c>
      <c r="AM584" s="29">
        <f t="shared" si="318"/>
        <v>9.2070217917675553E-3</v>
      </c>
      <c r="AN584" s="29">
        <f t="shared" si="319"/>
        <v>9.5278450363196123E-3</v>
      </c>
      <c r="AO584" s="29">
        <f t="shared" si="320"/>
        <v>7.725321888412017E-3</v>
      </c>
      <c r="AP584" s="29">
        <f t="shared" si="321"/>
        <v>8.2342121397915389E-3</v>
      </c>
      <c r="AQ584" s="29">
        <f t="shared" si="322"/>
        <v>9.0374003678724713E-3</v>
      </c>
      <c r="AR584" s="29">
        <f t="shared" si="323"/>
        <v>9.0920321185917231E-3</v>
      </c>
      <c r="AS584" s="29">
        <f t="shared" si="324"/>
        <v>9.2588017294626315E-3</v>
      </c>
      <c r="AT584" s="29">
        <f t="shared" si="325"/>
        <v>9.6911673872760971E-3</v>
      </c>
      <c r="AU584" s="29">
        <f t="shared" si="326"/>
        <v>1.2791846819024089E-2</v>
      </c>
      <c r="AV584" s="29">
        <f t="shared" si="327"/>
        <v>1.2773316862260655E-2</v>
      </c>
      <c r="AW584" s="29">
        <f t="shared" si="328"/>
        <v>7.368746139592341E-3</v>
      </c>
      <c r="AX584" s="29">
        <f t="shared" si="329"/>
        <v>5.015441630636195E-3</v>
      </c>
      <c r="AY584" s="29">
        <f t="shared" si="330"/>
        <v>9.8394070413835698E-3</v>
      </c>
      <c r="AZ584" s="29">
        <f t="shared" si="331"/>
        <v>8.0543545398394072E-3</v>
      </c>
      <c r="BA584" s="29">
        <f t="shared" si="332"/>
        <v>7.1216800494132183E-3</v>
      </c>
      <c r="BB584" s="29">
        <f t="shared" si="333"/>
        <v>7.4305126621371214E-3</v>
      </c>
    </row>
    <row r="585" spans="1:54" ht="15" x14ac:dyDescent="0.2">
      <c r="A585" s="19" t="s">
        <v>618</v>
      </c>
      <c r="B585" s="24">
        <v>6</v>
      </c>
      <c r="C585" s="24">
        <v>68</v>
      </c>
      <c r="D585" s="24">
        <v>26</v>
      </c>
      <c r="E585" s="24">
        <v>32</v>
      </c>
      <c r="F585" s="24">
        <v>46</v>
      </c>
      <c r="G585" s="24">
        <v>29</v>
      </c>
      <c r="H585" s="24">
        <v>33</v>
      </c>
      <c r="I585" s="24">
        <v>37</v>
      </c>
      <c r="J585" s="24">
        <v>23</v>
      </c>
      <c r="K585" s="24">
        <v>37</v>
      </c>
      <c r="L585" s="24">
        <v>29</v>
      </c>
      <c r="M585" s="24">
        <v>35</v>
      </c>
      <c r="N585" s="24">
        <v>32</v>
      </c>
      <c r="O585" s="24">
        <v>46</v>
      </c>
      <c r="P585" s="24">
        <v>68</v>
      </c>
      <c r="Q585" s="24">
        <v>43</v>
      </c>
      <c r="R585" s="24">
        <v>73</v>
      </c>
      <c r="Z585" s="19"/>
      <c r="AG585" s="19" t="s">
        <v>618</v>
      </c>
      <c r="AH585" s="27">
        <v>10300</v>
      </c>
      <c r="AI585" s="27">
        <v>10400</v>
      </c>
      <c r="AJ585" s="27">
        <v>10300</v>
      </c>
      <c r="AL585" s="29">
        <f t="shared" si="317"/>
        <v>5.8252427184466023E-4</v>
      </c>
      <c r="AM585" s="29">
        <f t="shared" si="318"/>
        <v>6.6019417475728153E-3</v>
      </c>
      <c r="AN585" s="29">
        <f t="shared" si="319"/>
        <v>2.524271844660194E-3</v>
      </c>
      <c r="AO585" s="29">
        <f t="shared" si="320"/>
        <v>3.0769230769230769E-3</v>
      </c>
      <c r="AP585" s="29">
        <f t="shared" si="321"/>
        <v>4.4230769230769228E-3</v>
      </c>
      <c r="AQ585" s="29">
        <f t="shared" si="322"/>
        <v>2.7884615384615383E-3</v>
      </c>
      <c r="AR585" s="29">
        <f t="shared" si="323"/>
        <v>3.2038834951456309E-3</v>
      </c>
      <c r="AS585" s="29">
        <f t="shared" si="324"/>
        <v>3.592233009708738E-3</v>
      </c>
      <c r="AT585" s="29">
        <f t="shared" si="325"/>
        <v>2.2330097087378642E-3</v>
      </c>
      <c r="AU585" s="29">
        <f t="shared" si="326"/>
        <v>3.592233009708738E-3</v>
      </c>
      <c r="AV585" s="29">
        <f t="shared" si="327"/>
        <v>2.8155339805825243E-3</v>
      </c>
      <c r="AW585" s="29">
        <f t="shared" si="328"/>
        <v>3.3980582524271844E-3</v>
      </c>
      <c r="AX585" s="29">
        <f t="shared" si="329"/>
        <v>3.1067961165048546E-3</v>
      </c>
      <c r="AY585" s="29">
        <f t="shared" si="330"/>
        <v>4.4660194174757284E-3</v>
      </c>
      <c r="AZ585" s="29">
        <f t="shared" si="331"/>
        <v>6.6019417475728153E-3</v>
      </c>
      <c r="BA585" s="29">
        <f t="shared" si="332"/>
        <v>4.1747572815533981E-3</v>
      </c>
      <c r="BB585" s="29">
        <f t="shared" si="333"/>
        <v>7.0873786407766991E-3</v>
      </c>
    </row>
    <row r="586" spans="1:54" ht="15" x14ac:dyDescent="0.2">
      <c r="A586" s="19" t="s">
        <v>619</v>
      </c>
      <c r="B586" s="24">
        <v>486</v>
      </c>
      <c r="C586" s="24">
        <v>821</v>
      </c>
      <c r="D586" s="24">
        <v>802</v>
      </c>
      <c r="E586" s="24">
        <v>833</v>
      </c>
      <c r="F586" s="24">
        <v>731</v>
      </c>
      <c r="G586" s="24">
        <v>908</v>
      </c>
      <c r="H586" s="24">
        <v>856</v>
      </c>
      <c r="I586" s="24">
        <v>828</v>
      </c>
      <c r="J586" s="24">
        <v>824</v>
      </c>
      <c r="K586" s="24">
        <v>1133</v>
      </c>
      <c r="L586" s="24">
        <v>1020</v>
      </c>
      <c r="M586" s="24">
        <v>554</v>
      </c>
      <c r="N586" s="24">
        <v>427</v>
      </c>
      <c r="O586" s="24">
        <v>882</v>
      </c>
      <c r="P586" s="24">
        <v>733</v>
      </c>
      <c r="Q586" s="24">
        <v>590</v>
      </c>
      <c r="R586" s="24">
        <v>804</v>
      </c>
      <c r="Z586" s="19"/>
      <c r="AG586" s="19" t="s">
        <v>619</v>
      </c>
      <c r="AH586" s="27">
        <v>73200</v>
      </c>
      <c r="AI586" s="27">
        <v>73400</v>
      </c>
      <c r="AJ586" s="27">
        <v>72900</v>
      </c>
      <c r="AL586" s="29">
        <f t="shared" si="317"/>
        <v>6.6393442622950816E-3</v>
      </c>
      <c r="AM586" s="29">
        <f t="shared" si="318"/>
        <v>1.121584699453552E-2</v>
      </c>
      <c r="AN586" s="29">
        <f t="shared" si="319"/>
        <v>1.0956284153005464E-2</v>
      </c>
      <c r="AO586" s="29">
        <f t="shared" si="320"/>
        <v>1.1348773841961852E-2</v>
      </c>
      <c r="AP586" s="29">
        <f t="shared" si="321"/>
        <v>9.959128065395095E-3</v>
      </c>
      <c r="AQ586" s="29">
        <f t="shared" si="322"/>
        <v>1.2370572207084469E-2</v>
      </c>
      <c r="AR586" s="29">
        <f t="shared" si="323"/>
        <v>1.1742112482853223E-2</v>
      </c>
      <c r="AS586" s="29">
        <f t="shared" si="324"/>
        <v>1.1358024691358024E-2</v>
      </c>
      <c r="AT586" s="29">
        <f t="shared" si="325"/>
        <v>1.130315500685871E-2</v>
      </c>
      <c r="AU586" s="29">
        <f t="shared" si="326"/>
        <v>1.5541838134430727E-2</v>
      </c>
      <c r="AV586" s="29">
        <f t="shared" si="327"/>
        <v>1.3991769547325103E-2</v>
      </c>
      <c r="AW586" s="29">
        <f t="shared" si="328"/>
        <v>7.5994513031550064E-3</v>
      </c>
      <c r="AX586" s="29">
        <f t="shared" si="329"/>
        <v>5.8573388203017832E-3</v>
      </c>
      <c r="AY586" s="29">
        <f t="shared" si="330"/>
        <v>1.2098765432098766E-2</v>
      </c>
      <c r="AZ586" s="29">
        <f t="shared" si="331"/>
        <v>1.0054869684499314E-2</v>
      </c>
      <c r="BA586" s="29">
        <f t="shared" si="332"/>
        <v>8.0932784636488335E-3</v>
      </c>
      <c r="BB586" s="29">
        <f t="shared" si="333"/>
        <v>1.1028806584362141E-2</v>
      </c>
    </row>
    <row r="587" spans="1:54" ht="15" x14ac:dyDescent="0.2">
      <c r="A587" s="19" t="s">
        <v>620</v>
      </c>
      <c r="B587" s="24">
        <v>564</v>
      </c>
      <c r="C587" s="24">
        <v>1238</v>
      </c>
      <c r="D587" s="24">
        <v>1391</v>
      </c>
      <c r="E587" s="24">
        <v>740</v>
      </c>
      <c r="F587" s="24">
        <v>469</v>
      </c>
      <c r="G587" s="24">
        <v>724</v>
      </c>
      <c r="H587" s="24">
        <v>723</v>
      </c>
      <c r="I587" s="24">
        <v>1019</v>
      </c>
      <c r="J587" s="24">
        <v>1079</v>
      </c>
      <c r="K587" s="24">
        <v>1148</v>
      </c>
      <c r="L587" s="24">
        <v>730</v>
      </c>
      <c r="M587" s="24">
        <v>795</v>
      </c>
      <c r="N587" s="24">
        <v>636</v>
      </c>
      <c r="O587" s="24">
        <v>1120</v>
      </c>
      <c r="P587" s="24">
        <v>1748</v>
      </c>
      <c r="Q587" s="24">
        <v>1026</v>
      </c>
      <c r="R587" s="24">
        <v>924</v>
      </c>
      <c r="Z587" s="19"/>
      <c r="AG587" s="19" t="s">
        <v>620</v>
      </c>
      <c r="AH587" s="27">
        <v>82800</v>
      </c>
      <c r="AI587" s="27">
        <v>82000</v>
      </c>
      <c r="AJ587" s="27">
        <v>81000</v>
      </c>
      <c r="AL587" s="29">
        <f t="shared" si="317"/>
        <v>6.8115942028985511E-3</v>
      </c>
      <c r="AM587" s="29">
        <f t="shared" si="318"/>
        <v>1.4951690821256039E-2</v>
      </c>
      <c r="AN587" s="29">
        <f t="shared" si="319"/>
        <v>1.6799516908212561E-2</v>
      </c>
      <c r="AO587" s="29">
        <f t="shared" si="320"/>
        <v>9.0243902439024384E-3</v>
      </c>
      <c r="AP587" s="29">
        <f t="shared" si="321"/>
        <v>5.7195121951219511E-3</v>
      </c>
      <c r="AQ587" s="29">
        <f t="shared" si="322"/>
        <v>8.829268292682926E-3</v>
      </c>
      <c r="AR587" s="29">
        <f t="shared" si="323"/>
        <v>8.9259259259259257E-3</v>
      </c>
      <c r="AS587" s="29">
        <f t="shared" si="324"/>
        <v>1.2580246913580248E-2</v>
      </c>
      <c r="AT587" s="29">
        <f t="shared" si="325"/>
        <v>1.3320987654320987E-2</v>
      </c>
      <c r="AU587" s="29">
        <f t="shared" si="326"/>
        <v>1.4172839506172839E-2</v>
      </c>
      <c r="AV587" s="29">
        <f t="shared" si="327"/>
        <v>9.0123456790123461E-3</v>
      </c>
      <c r="AW587" s="29">
        <f t="shared" si="328"/>
        <v>9.8148148148148144E-3</v>
      </c>
      <c r="AX587" s="29">
        <f t="shared" si="329"/>
        <v>7.8518518518518512E-3</v>
      </c>
      <c r="AY587" s="29">
        <f t="shared" si="330"/>
        <v>1.3827160493827161E-2</v>
      </c>
      <c r="AZ587" s="29">
        <f t="shared" si="331"/>
        <v>2.1580246913580247E-2</v>
      </c>
      <c r="BA587" s="29">
        <f t="shared" si="332"/>
        <v>1.2666666666666666E-2</v>
      </c>
      <c r="BB587" s="29">
        <f t="shared" si="333"/>
        <v>1.1407407407407408E-2</v>
      </c>
    </row>
    <row r="588" spans="1:54" ht="15" x14ac:dyDescent="0.2">
      <c r="A588" s="19" t="s">
        <v>621</v>
      </c>
      <c r="B588" s="24">
        <v>248</v>
      </c>
      <c r="C588" s="24">
        <v>473</v>
      </c>
      <c r="D588" s="24">
        <v>347</v>
      </c>
      <c r="E588" s="24">
        <v>353</v>
      </c>
      <c r="F588" s="24">
        <v>259</v>
      </c>
      <c r="G588" s="24">
        <v>262</v>
      </c>
      <c r="H588" s="24">
        <v>227</v>
      </c>
      <c r="I588" s="24">
        <v>273</v>
      </c>
      <c r="J588" s="24">
        <v>476</v>
      </c>
      <c r="K588" s="24">
        <v>432</v>
      </c>
      <c r="L588" s="24">
        <v>328</v>
      </c>
      <c r="M588" s="24">
        <v>280</v>
      </c>
      <c r="N588" s="24">
        <v>203</v>
      </c>
      <c r="O588" s="24">
        <v>362</v>
      </c>
      <c r="P588" s="24">
        <v>425</v>
      </c>
      <c r="Q588" s="24">
        <v>439</v>
      </c>
      <c r="R588" s="24">
        <v>347</v>
      </c>
      <c r="Z588" s="19"/>
      <c r="AG588" s="19" t="s">
        <v>621</v>
      </c>
      <c r="AH588" s="27">
        <v>54100</v>
      </c>
      <c r="AI588" s="27">
        <v>54400</v>
      </c>
      <c r="AJ588" s="27">
        <v>54500</v>
      </c>
      <c r="AL588" s="29">
        <f t="shared" si="317"/>
        <v>4.5841035120147873E-3</v>
      </c>
      <c r="AM588" s="29">
        <f t="shared" si="318"/>
        <v>8.7430683918669136E-3</v>
      </c>
      <c r="AN588" s="29">
        <f t="shared" si="319"/>
        <v>6.4140480591497228E-3</v>
      </c>
      <c r="AO588" s="29">
        <f t="shared" si="320"/>
        <v>6.488970588235294E-3</v>
      </c>
      <c r="AP588" s="29">
        <f t="shared" si="321"/>
        <v>4.7610294117647056E-3</v>
      </c>
      <c r="AQ588" s="29">
        <f t="shared" si="322"/>
        <v>4.8161764705882352E-3</v>
      </c>
      <c r="AR588" s="29">
        <f t="shared" si="323"/>
        <v>4.1651376146788991E-3</v>
      </c>
      <c r="AS588" s="29">
        <f t="shared" si="324"/>
        <v>5.0091743119266051E-3</v>
      </c>
      <c r="AT588" s="29">
        <f t="shared" si="325"/>
        <v>8.7339449541284399E-3</v>
      </c>
      <c r="AU588" s="29">
        <f t="shared" si="326"/>
        <v>7.9266055045871565E-3</v>
      </c>
      <c r="AV588" s="29">
        <f t="shared" si="327"/>
        <v>6.018348623853211E-3</v>
      </c>
      <c r="AW588" s="29">
        <f t="shared" si="328"/>
        <v>5.1376146788990823E-3</v>
      </c>
      <c r="AX588" s="29">
        <f t="shared" si="329"/>
        <v>3.7247706422018348E-3</v>
      </c>
      <c r="AY588" s="29">
        <f t="shared" si="330"/>
        <v>6.6422018348623853E-3</v>
      </c>
      <c r="AZ588" s="29">
        <f t="shared" si="331"/>
        <v>7.7981651376146793E-3</v>
      </c>
      <c r="BA588" s="29">
        <f t="shared" si="332"/>
        <v>8.0550458715596338E-3</v>
      </c>
      <c r="BB588" s="29">
        <f t="shared" si="333"/>
        <v>6.36697247706422E-3</v>
      </c>
    </row>
    <row r="589" spans="1:54" ht="15" x14ac:dyDescent="0.2">
      <c r="A589" s="19" t="s">
        <v>622</v>
      </c>
      <c r="B589" s="24">
        <v>18</v>
      </c>
      <c r="C589" s="24">
        <v>34</v>
      </c>
      <c r="D589" s="24">
        <v>49</v>
      </c>
      <c r="E589" s="24">
        <v>98</v>
      </c>
      <c r="F589" s="24">
        <v>43</v>
      </c>
      <c r="G589" s="24">
        <v>98</v>
      </c>
      <c r="H589" s="24">
        <v>72</v>
      </c>
      <c r="I589" s="24">
        <v>65</v>
      </c>
      <c r="J589" s="24">
        <v>102</v>
      </c>
      <c r="K589" s="24">
        <v>88</v>
      </c>
      <c r="L589" s="24">
        <v>78</v>
      </c>
      <c r="M589" s="24">
        <v>73</v>
      </c>
      <c r="N589" s="24">
        <v>27</v>
      </c>
      <c r="O589" s="24">
        <v>34</v>
      </c>
      <c r="P589" s="24">
        <v>46</v>
      </c>
      <c r="Q589" s="24">
        <v>42</v>
      </c>
      <c r="R589" s="24">
        <v>58</v>
      </c>
      <c r="Z589" s="19"/>
      <c r="AG589" s="19" t="s">
        <v>622</v>
      </c>
      <c r="AH589" s="27">
        <v>12200</v>
      </c>
      <c r="AI589" s="27">
        <v>12300</v>
      </c>
      <c r="AJ589" s="27">
        <v>11900</v>
      </c>
      <c r="AL589" s="29">
        <f t="shared" si="317"/>
        <v>1.4754098360655738E-3</v>
      </c>
      <c r="AM589" s="29">
        <f t="shared" si="318"/>
        <v>2.7868852459016396E-3</v>
      </c>
      <c r="AN589" s="29">
        <f t="shared" si="319"/>
        <v>4.0163934426229505E-3</v>
      </c>
      <c r="AO589" s="29">
        <f t="shared" si="320"/>
        <v>7.9674796747967475E-3</v>
      </c>
      <c r="AP589" s="29">
        <f t="shared" si="321"/>
        <v>3.4959349593495937E-3</v>
      </c>
      <c r="AQ589" s="29">
        <f t="shared" si="322"/>
        <v>7.9674796747967475E-3</v>
      </c>
      <c r="AR589" s="29">
        <f t="shared" si="323"/>
        <v>6.0504201680672267E-3</v>
      </c>
      <c r="AS589" s="29">
        <f t="shared" si="324"/>
        <v>5.4621848739495795E-3</v>
      </c>
      <c r="AT589" s="29">
        <f t="shared" si="325"/>
        <v>8.5714285714285719E-3</v>
      </c>
      <c r="AU589" s="29">
        <f t="shared" si="326"/>
        <v>7.3949579831932774E-3</v>
      </c>
      <c r="AV589" s="29">
        <f t="shared" si="327"/>
        <v>6.5546218487394954E-3</v>
      </c>
      <c r="AW589" s="29">
        <f t="shared" si="328"/>
        <v>6.1344537815126053E-3</v>
      </c>
      <c r="AX589" s="29">
        <f t="shared" si="329"/>
        <v>2.2689075630252099E-3</v>
      </c>
      <c r="AY589" s="29">
        <f t="shared" si="330"/>
        <v>2.8571428571428571E-3</v>
      </c>
      <c r="AZ589" s="29">
        <f t="shared" si="331"/>
        <v>3.8655462184873949E-3</v>
      </c>
      <c r="BA589" s="29">
        <f t="shared" si="332"/>
        <v>3.5294117647058825E-3</v>
      </c>
      <c r="BB589" s="29">
        <f t="shared" si="333"/>
        <v>4.8739495798319332E-3</v>
      </c>
    </row>
    <row r="590" spans="1:54" ht="15" x14ac:dyDescent="0.2">
      <c r="A590" s="19" t="s">
        <v>623</v>
      </c>
      <c r="B590" s="24">
        <v>305</v>
      </c>
      <c r="C590" s="24">
        <v>692</v>
      </c>
      <c r="D590" s="24">
        <v>544</v>
      </c>
      <c r="E590" s="24">
        <v>460</v>
      </c>
      <c r="F590" s="24">
        <v>457</v>
      </c>
      <c r="G590" s="24">
        <v>454</v>
      </c>
      <c r="H590" s="24">
        <v>461</v>
      </c>
      <c r="I590" s="24">
        <v>425</v>
      </c>
      <c r="J590" s="24">
        <v>619</v>
      </c>
      <c r="K590" s="24">
        <v>461</v>
      </c>
      <c r="L590" s="24">
        <v>417</v>
      </c>
      <c r="M590" s="24">
        <v>418</v>
      </c>
      <c r="N590" s="24">
        <v>384</v>
      </c>
      <c r="O590" s="24">
        <v>952</v>
      </c>
      <c r="P590" s="24">
        <v>508</v>
      </c>
      <c r="Q590" s="24">
        <v>581</v>
      </c>
      <c r="R590" s="24">
        <v>394</v>
      </c>
      <c r="Z590" s="19"/>
      <c r="AG590" s="19" t="s">
        <v>623</v>
      </c>
      <c r="AH590" s="27">
        <v>52300</v>
      </c>
      <c r="AI590" s="27">
        <v>51500</v>
      </c>
      <c r="AJ590" s="27">
        <v>51700</v>
      </c>
      <c r="AL590" s="29">
        <f t="shared" si="317"/>
        <v>5.8317399617590819E-3</v>
      </c>
      <c r="AM590" s="29">
        <f t="shared" si="318"/>
        <v>1.3231357552581261E-2</v>
      </c>
      <c r="AN590" s="29">
        <f t="shared" si="319"/>
        <v>1.0401529636711281E-2</v>
      </c>
      <c r="AO590" s="29">
        <f t="shared" si="320"/>
        <v>8.9320388349514567E-3</v>
      </c>
      <c r="AP590" s="29">
        <f t="shared" si="321"/>
        <v>8.8737864077669901E-3</v>
      </c>
      <c r="AQ590" s="29">
        <f t="shared" si="322"/>
        <v>8.8155339805825236E-3</v>
      </c>
      <c r="AR590" s="29">
        <f t="shared" si="323"/>
        <v>8.916827852998065E-3</v>
      </c>
      <c r="AS590" s="29">
        <f t="shared" si="324"/>
        <v>8.2205029013539647E-3</v>
      </c>
      <c r="AT590" s="29">
        <f t="shared" si="325"/>
        <v>1.1972920696324952E-2</v>
      </c>
      <c r="AU590" s="29">
        <f t="shared" si="326"/>
        <v>8.916827852998065E-3</v>
      </c>
      <c r="AV590" s="29">
        <f t="shared" si="327"/>
        <v>8.0657640232108321E-3</v>
      </c>
      <c r="AW590" s="29">
        <f t="shared" si="328"/>
        <v>8.0851063829787233E-3</v>
      </c>
      <c r="AX590" s="29">
        <f t="shared" si="329"/>
        <v>7.4274661508704062E-3</v>
      </c>
      <c r="AY590" s="29">
        <f t="shared" si="330"/>
        <v>1.8413926499032882E-2</v>
      </c>
      <c r="AZ590" s="29">
        <f t="shared" si="331"/>
        <v>9.8259187620889747E-3</v>
      </c>
      <c r="BA590" s="29">
        <f t="shared" si="332"/>
        <v>1.1237911025145068E-2</v>
      </c>
      <c r="BB590" s="29">
        <f t="shared" si="333"/>
        <v>7.6208897485493228E-3</v>
      </c>
    </row>
    <row r="591" spans="1:54" ht="15" x14ac:dyDescent="0.2">
      <c r="A591" s="19" t="s">
        <v>624</v>
      </c>
      <c r="B591" s="24">
        <v>712</v>
      </c>
      <c r="C591" s="24">
        <v>1290</v>
      </c>
      <c r="D591" s="24">
        <v>1146</v>
      </c>
      <c r="E591" s="24">
        <v>1001</v>
      </c>
      <c r="F591" s="24">
        <v>1056</v>
      </c>
      <c r="G591" s="24">
        <v>1195</v>
      </c>
      <c r="H591" s="24">
        <v>1661</v>
      </c>
      <c r="I591" s="24">
        <v>1028</v>
      </c>
      <c r="J591" s="24">
        <v>1340</v>
      </c>
      <c r="K591" s="24">
        <v>1333</v>
      </c>
      <c r="L591" s="24">
        <v>1263</v>
      </c>
      <c r="M591" s="24">
        <v>823</v>
      </c>
      <c r="N591" s="24">
        <v>544</v>
      </c>
      <c r="O591" s="24">
        <v>1139</v>
      </c>
      <c r="P591" s="24">
        <v>1076</v>
      </c>
      <c r="Q591" s="24">
        <v>1160</v>
      </c>
      <c r="R591" s="24">
        <v>1236</v>
      </c>
      <c r="Z591" s="19"/>
      <c r="AG591" s="19" t="s">
        <v>624</v>
      </c>
      <c r="AH591" s="27">
        <v>155900</v>
      </c>
      <c r="AI591" s="27">
        <v>154800</v>
      </c>
      <c r="AJ591" s="27">
        <v>153600</v>
      </c>
      <c r="AL591" s="29">
        <f t="shared" si="317"/>
        <v>4.5670301475304684E-3</v>
      </c>
      <c r="AM591" s="29">
        <f t="shared" si="318"/>
        <v>8.274534958306606E-3</v>
      </c>
      <c r="AN591" s="29">
        <f t="shared" si="319"/>
        <v>7.3508659397049387E-3</v>
      </c>
      <c r="AO591" s="29">
        <f t="shared" si="320"/>
        <v>6.4664082687338502E-3</v>
      </c>
      <c r="AP591" s="29">
        <f t="shared" si="321"/>
        <v>6.8217054263565889E-3</v>
      </c>
      <c r="AQ591" s="29">
        <f t="shared" si="322"/>
        <v>7.7196382428940565E-3</v>
      </c>
      <c r="AR591" s="29">
        <f t="shared" si="323"/>
        <v>1.0813802083333334E-2</v>
      </c>
      <c r="AS591" s="29">
        <f t="shared" si="324"/>
        <v>6.6927083333333335E-3</v>
      </c>
      <c r="AT591" s="29">
        <f t="shared" si="325"/>
        <v>8.7239583333333336E-3</v>
      </c>
      <c r="AU591" s="29">
        <f t="shared" si="326"/>
        <v>8.6783854166666667E-3</v>
      </c>
      <c r="AV591" s="29">
        <f t="shared" si="327"/>
        <v>8.2226562499999999E-3</v>
      </c>
      <c r="AW591" s="29">
        <f t="shared" si="328"/>
        <v>5.3580729166666664E-3</v>
      </c>
      <c r="AX591" s="29">
        <f t="shared" si="329"/>
        <v>3.5416666666666665E-3</v>
      </c>
      <c r="AY591" s="29">
        <f t="shared" si="330"/>
        <v>7.4153645833333337E-3</v>
      </c>
      <c r="AZ591" s="29">
        <f t="shared" si="331"/>
        <v>7.0052083333333329E-3</v>
      </c>
      <c r="BA591" s="29">
        <f t="shared" si="332"/>
        <v>7.5520833333333334E-3</v>
      </c>
      <c r="BB591" s="29">
        <f t="shared" si="333"/>
        <v>8.0468750000000002E-3</v>
      </c>
    </row>
    <row r="592" spans="1:54" ht="15" x14ac:dyDescent="0.2">
      <c r="A592" s="19" t="s">
        <v>625</v>
      </c>
      <c r="B592" s="24">
        <v>259</v>
      </c>
      <c r="C592" s="24">
        <v>469</v>
      </c>
      <c r="D592" s="24">
        <v>390</v>
      </c>
      <c r="E592" s="24">
        <v>377</v>
      </c>
      <c r="F592" s="24">
        <v>424</v>
      </c>
      <c r="G592" s="24">
        <v>342</v>
      </c>
      <c r="H592" s="24">
        <v>476</v>
      </c>
      <c r="I592" s="24">
        <v>439</v>
      </c>
      <c r="J592" s="24">
        <v>427</v>
      </c>
      <c r="K592" s="24">
        <v>468</v>
      </c>
      <c r="L592" s="24">
        <v>317</v>
      </c>
      <c r="M592" s="24">
        <v>268</v>
      </c>
      <c r="N592" s="24">
        <v>230</v>
      </c>
      <c r="O592" s="24">
        <v>355</v>
      </c>
      <c r="P592" s="24">
        <v>354</v>
      </c>
      <c r="Q592" s="24">
        <v>370</v>
      </c>
      <c r="R592" s="24">
        <v>394</v>
      </c>
      <c r="Z592" s="19"/>
      <c r="AG592" s="19" t="s">
        <v>625</v>
      </c>
      <c r="AH592" s="27">
        <v>42800</v>
      </c>
      <c r="AI592" s="27">
        <v>42500</v>
      </c>
      <c r="AJ592" s="27">
        <v>42400</v>
      </c>
      <c r="AL592" s="29">
        <f t="shared" si="317"/>
        <v>6.0514018691588782E-3</v>
      </c>
      <c r="AM592" s="29">
        <f t="shared" si="318"/>
        <v>1.0957943925233644E-2</v>
      </c>
      <c r="AN592" s="29">
        <f t="shared" si="319"/>
        <v>9.1121495327102803E-3</v>
      </c>
      <c r="AO592" s="29">
        <f t="shared" si="320"/>
        <v>8.870588235294118E-3</v>
      </c>
      <c r="AP592" s="29">
        <f t="shared" si="321"/>
        <v>9.976470588235295E-3</v>
      </c>
      <c r="AQ592" s="29">
        <f t="shared" si="322"/>
        <v>8.0470588235294124E-3</v>
      </c>
      <c r="AR592" s="29">
        <f t="shared" si="323"/>
        <v>1.1226415094339623E-2</v>
      </c>
      <c r="AS592" s="29">
        <f t="shared" si="324"/>
        <v>1.0353773584905661E-2</v>
      </c>
      <c r="AT592" s="29">
        <f t="shared" si="325"/>
        <v>1.0070754716981132E-2</v>
      </c>
      <c r="AU592" s="29">
        <f t="shared" si="326"/>
        <v>1.1037735849056604E-2</v>
      </c>
      <c r="AV592" s="29">
        <f t="shared" si="327"/>
        <v>7.4764150943396231E-3</v>
      </c>
      <c r="AW592" s="29">
        <f t="shared" si="328"/>
        <v>6.3207547169811321E-3</v>
      </c>
      <c r="AX592" s="29">
        <f t="shared" si="329"/>
        <v>5.4245283018867921E-3</v>
      </c>
      <c r="AY592" s="29">
        <f t="shared" si="330"/>
        <v>8.3726415094339621E-3</v>
      </c>
      <c r="AZ592" s="29">
        <f t="shared" si="331"/>
        <v>8.3490566037735855E-3</v>
      </c>
      <c r="BA592" s="29">
        <f t="shared" si="332"/>
        <v>8.7264150943396224E-3</v>
      </c>
      <c r="BB592" s="29">
        <f t="shared" si="333"/>
        <v>9.2924528301886796E-3</v>
      </c>
    </row>
    <row r="593" spans="1:54" ht="15" x14ac:dyDescent="0.2">
      <c r="A593" s="19" t="s">
        <v>626</v>
      </c>
      <c r="B593" s="24">
        <v>101</v>
      </c>
      <c r="C593" s="24">
        <v>168</v>
      </c>
      <c r="D593" s="24">
        <v>163</v>
      </c>
      <c r="E593" s="24">
        <v>263</v>
      </c>
      <c r="F593" s="24">
        <v>213</v>
      </c>
      <c r="G593" s="24">
        <v>239</v>
      </c>
      <c r="H593" s="24">
        <v>247</v>
      </c>
      <c r="I593" s="24">
        <v>225</v>
      </c>
      <c r="J593" s="24">
        <v>376</v>
      </c>
      <c r="K593" s="24">
        <v>463</v>
      </c>
      <c r="L593" s="24">
        <v>192</v>
      </c>
      <c r="M593" s="24">
        <v>455</v>
      </c>
      <c r="N593" s="24">
        <v>198</v>
      </c>
      <c r="O593" s="24">
        <v>271</v>
      </c>
      <c r="P593" s="24">
        <v>505</v>
      </c>
      <c r="Q593" s="24">
        <v>374</v>
      </c>
      <c r="R593" s="24">
        <v>327</v>
      </c>
      <c r="Z593" s="19"/>
      <c r="AG593" s="19" t="s">
        <v>626</v>
      </c>
      <c r="AH593" s="27">
        <v>45500</v>
      </c>
      <c r="AI593" s="27">
        <v>45800</v>
      </c>
      <c r="AJ593" s="27">
        <v>45700</v>
      </c>
      <c r="AL593" s="29">
        <f t="shared" si="317"/>
        <v>2.2197802197802198E-3</v>
      </c>
      <c r="AM593" s="29">
        <f t="shared" si="318"/>
        <v>3.6923076923076922E-3</v>
      </c>
      <c r="AN593" s="29">
        <f t="shared" si="319"/>
        <v>3.5824175824175825E-3</v>
      </c>
      <c r="AO593" s="29">
        <f t="shared" si="320"/>
        <v>5.7423580786026204E-3</v>
      </c>
      <c r="AP593" s="29">
        <f t="shared" si="321"/>
        <v>4.6506550218340615E-3</v>
      </c>
      <c r="AQ593" s="29">
        <f t="shared" si="322"/>
        <v>5.2183406113537117E-3</v>
      </c>
      <c r="AR593" s="29">
        <f t="shared" si="323"/>
        <v>5.4048140043763673E-3</v>
      </c>
      <c r="AS593" s="29">
        <f t="shared" si="324"/>
        <v>4.9234135667396064E-3</v>
      </c>
      <c r="AT593" s="29">
        <f t="shared" si="325"/>
        <v>8.2275711159737423E-3</v>
      </c>
      <c r="AU593" s="29">
        <f t="shared" si="326"/>
        <v>1.013129102844639E-2</v>
      </c>
      <c r="AV593" s="29">
        <f t="shared" si="327"/>
        <v>4.2013129102844637E-3</v>
      </c>
      <c r="AW593" s="29">
        <f t="shared" si="328"/>
        <v>9.9562363238512031E-3</v>
      </c>
      <c r="AX593" s="29">
        <f t="shared" si="329"/>
        <v>4.3326039387308534E-3</v>
      </c>
      <c r="AY593" s="29">
        <f t="shared" si="330"/>
        <v>5.9299781181619254E-3</v>
      </c>
      <c r="AZ593" s="29">
        <f t="shared" si="331"/>
        <v>1.1050328227571116E-2</v>
      </c>
      <c r="BA593" s="29">
        <f t="shared" si="332"/>
        <v>8.1838074398249451E-3</v>
      </c>
      <c r="BB593" s="29">
        <f t="shared" si="333"/>
        <v>7.1553610503282275E-3</v>
      </c>
    </row>
    <row r="594" spans="1:54" ht="15" x14ac:dyDescent="0.2">
      <c r="A594" s="19" t="s">
        <v>627</v>
      </c>
      <c r="B594" s="24">
        <v>525</v>
      </c>
      <c r="C594" s="24">
        <v>928</v>
      </c>
      <c r="D594" s="24">
        <v>1112</v>
      </c>
      <c r="E594" s="24">
        <v>1236</v>
      </c>
      <c r="F594" s="24">
        <v>1025</v>
      </c>
      <c r="G594" s="24">
        <v>1053</v>
      </c>
      <c r="H594" s="24">
        <v>1152</v>
      </c>
      <c r="I594" s="24">
        <v>1048</v>
      </c>
      <c r="J594" s="24">
        <v>1464</v>
      </c>
      <c r="K594" s="24">
        <v>1637</v>
      </c>
      <c r="L594" s="24">
        <v>1266</v>
      </c>
      <c r="M594" s="24">
        <v>1143</v>
      </c>
      <c r="N594" s="24">
        <v>617</v>
      </c>
      <c r="O594" s="24">
        <v>1218</v>
      </c>
      <c r="P594" s="24">
        <v>975</v>
      </c>
      <c r="Q594" s="24">
        <v>1504</v>
      </c>
      <c r="R594" s="24">
        <v>1028</v>
      </c>
      <c r="Z594" s="19"/>
      <c r="AG594" s="19" t="s">
        <v>627</v>
      </c>
      <c r="AH594" s="27">
        <v>88600</v>
      </c>
      <c r="AI594" s="27">
        <v>88400</v>
      </c>
      <c r="AJ594" s="27">
        <v>89100</v>
      </c>
      <c r="AL594" s="29">
        <f t="shared" si="317"/>
        <v>5.9255079006772012E-3</v>
      </c>
      <c r="AM594" s="29">
        <f t="shared" si="318"/>
        <v>1.0474040632054177E-2</v>
      </c>
      <c r="AN594" s="29">
        <f t="shared" si="319"/>
        <v>1.2550790067720091E-2</v>
      </c>
      <c r="AO594" s="29">
        <f t="shared" si="320"/>
        <v>1.3981900452488687E-2</v>
      </c>
      <c r="AP594" s="29">
        <f t="shared" si="321"/>
        <v>1.159502262443439E-2</v>
      </c>
      <c r="AQ594" s="29">
        <f t="shared" si="322"/>
        <v>1.1911764705882353E-2</v>
      </c>
      <c r="AR594" s="29">
        <f t="shared" si="323"/>
        <v>1.2929292929292929E-2</v>
      </c>
      <c r="AS594" s="29">
        <f t="shared" si="324"/>
        <v>1.1762065095398429E-2</v>
      </c>
      <c r="AT594" s="29">
        <f t="shared" si="325"/>
        <v>1.6430976430976432E-2</v>
      </c>
      <c r="AU594" s="29">
        <f t="shared" si="326"/>
        <v>1.8372615039281705E-2</v>
      </c>
      <c r="AV594" s="29">
        <f t="shared" si="327"/>
        <v>1.4208754208754209E-2</v>
      </c>
      <c r="AW594" s="29">
        <f t="shared" si="328"/>
        <v>1.2828282828282828E-2</v>
      </c>
      <c r="AX594" s="29">
        <f t="shared" si="329"/>
        <v>6.9248035914702584E-3</v>
      </c>
      <c r="AY594" s="29">
        <f t="shared" si="330"/>
        <v>1.3670033670033671E-2</v>
      </c>
      <c r="AZ594" s="29">
        <f t="shared" si="331"/>
        <v>1.0942760942760943E-2</v>
      </c>
      <c r="BA594" s="29">
        <f t="shared" si="332"/>
        <v>1.6879910213243546E-2</v>
      </c>
      <c r="BB594" s="29">
        <f t="shared" si="333"/>
        <v>1.153759820426487E-2</v>
      </c>
    </row>
    <row r="595" spans="1:54" x14ac:dyDescent="0.2">
      <c r="AL595" s="29"/>
      <c r="AM595" s="29"/>
      <c r="AN595" s="29"/>
      <c r="AO595" s="29"/>
      <c r="AP595" s="29"/>
      <c r="AQ595" s="29"/>
      <c r="AR595" s="29"/>
      <c r="AS595" s="29"/>
      <c r="AT595" s="29"/>
      <c r="AU595" s="29"/>
      <c r="AV595" s="29"/>
      <c r="AW595" s="29"/>
      <c r="AX595" s="29"/>
      <c r="AY595" s="29"/>
      <c r="AZ595" s="29"/>
      <c r="BA595" s="29"/>
      <c r="BB595" s="29"/>
    </row>
    <row r="596" spans="1:54" x14ac:dyDescent="0.2">
      <c r="A596" s="21" t="s">
        <v>631</v>
      </c>
      <c r="AL596" s="29"/>
      <c r="AM596" s="29"/>
      <c r="AN596" s="29"/>
      <c r="AO596" s="29"/>
      <c r="AP596" s="29"/>
      <c r="AQ596" s="29"/>
      <c r="AR596" s="29"/>
      <c r="AS596" s="29"/>
      <c r="AT596" s="29"/>
      <c r="AU596" s="29"/>
      <c r="AV596" s="29"/>
      <c r="AW596" s="29"/>
      <c r="AX596" s="29"/>
      <c r="AY596" s="29"/>
      <c r="AZ596" s="29"/>
      <c r="BA596" s="29"/>
      <c r="BB596" s="29"/>
    </row>
    <row r="597" spans="1:54" x14ac:dyDescent="0.2">
      <c r="A597" s="21" t="s">
        <v>630</v>
      </c>
      <c r="AL597" s="29"/>
      <c r="AM597" s="29"/>
      <c r="AN597" s="29"/>
      <c r="AO597" s="29"/>
      <c r="AP597" s="29"/>
      <c r="AQ597" s="29"/>
      <c r="AR597" s="29"/>
      <c r="AS597" s="29"/>
      <c r="AT597" s="29"/>
      <c r="AU597" s="29"/>
      <c r="AV597" s="29"/>
      <c r="AW597" s="29"/>
      <c r="AX597" s="29"/>
      <c r="AY597" s="29"/>
      <c r="AZ597" s="29"/>
      <c r="BA597" s="29"/>
      <c r="BB597" s="29"/>
    </row>
    <row r="598" spans="1:54" x14ac:dyDescent="0.2">
      <c r="AL598" s="29"/>
      <c r="AM598" s="29"/>
      <c r="AN598" s="29"/>
      <c r="AO598" s="29"/>
      <c r="AP598" s="29"/>
      <c r="AQ598" s="29"/>
      <c r="AR598" s="29"/>
      <c r="AS598" s="29"/>
      <c r="AT598" s="29"/>
      <c r="AU598" s="29"/>
      <c r="AV598" s="29"/>
      <c r="AW598" s="29"/>
      <c r="AX598" s="29"/>
      <c r="AY598" s="29"/>
      <c r="AZ598" s="29"/>
      <c r="BA598" s="29"/>
      <c r="BB598" s="29"/>
    </row>
  </sheetData>
  <mergeCells count="3">
    <mergeCell ref="AD7:AG7"/>
    <mergeCell ref="AH7:AK7"/>
    <mergeCell ref="AL7:AO7"/>
  </mergeCells>
  <pageMargins left="0.75" right="0.75" top="1" bottom="1" header="0.5" footer="0.5"/>
  <pageSetup paperSize="9" orientation="portrait" horizontalDpi="4294967292" verticalDpi="4294967292"/>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S342"/>
  <sheetViews>
    <sheetView workbookViewId="0">
      <pane xSplit="2" ySplit="2" topLeftCell="C192" activePane="bottomRight" state="frozen"/>
      <selection pane="topRight" activeCell="C1" sqref="C1"/>
      <selection pane="bottomLeft" activeCell="A3" sqref="A3"/>
      <selection pane="bottomRight" activeCell="B205" sqref="B205:B206"/>
    </sheetView>
  </sheetViews>
  <sheetFormatPr defaultColWidth="8.85546875" defaultRowHeight="15" x14ac:dyDescent="0.25"/>
  <cols>
    <col min="1" max="1" width="7.85546875" bestFit="1" customWidth="1"/>
    <col min="2" max="2" width="33.42578125" bestFit="1" customWidth="1"/>
    <col min="3" max="3" width="28.85546875" bestFit="1" customWidth="1"/>
    <col min="4" max="4" width="42.140625" bestFit="1" customWidth="1"/>
    <col min="5" max="5" width="14.28515625" bestFit="1" customWidth="1"/>
    <col min="6" max="6" width="18.140625" bestFit="1" customWidth="1"/>
    <col min="7" max="7" width="16.85546875" bestFit="1" customWidth="1"/>
    <col min="8" max="8" width="22.85546875" bestFit="1" customWidth="1"/>
    <col min="9" max="9" width="22.140625" bestFit="1" customWidth="1"/>
    <col min="10" max="10" width="18.28515625" bestFit="1" customWidth="1"/>
    <col min="11" max="11" width="16.85546875" bestFit="1" customWidth="1"/>
    <col min="12" max="12" width="22.85546875" bestFit="1" customWidth="1"/>
    <col min="13" max="13" width="22.140625" bestFit="1" customWidth="1"/>
    <col min="14" max="14" width="18.28515625" bestFit="1" customWidth="1"/>
    <col min="15" max="15" width="16.85546875" bestFit="1" customWidth="1"/>
    <col min="16" max="16" width="22.85546875" bestFit="1" customWidth="1"/>
    <col min="17" max="17" width="12.85546875" customWidth="1"/>
    <col min="18" max="18" width="13.28515625" bestFit="1" customWidth="1"/>
    <col min="19" max="19" width="14.28515625" bestFit="1" customWidth="1"/>
    <col min="20" max="20" width="12.42578125" bestFit="1" customWidth="1"/>
    <col min="21" max="21" width="11.140625" bestFit="1" customWidth="1"/>
    <col min="22" max="22" width="11" bestFit="1" customWidth="1"/>
    <col min="33" max="35" width="8.85546875" style="42"/>
  </cols>
  <sheetData>
    <row r="1" spans="1:45" x14ac:dyDescent="0.25">
      <c r="A1" t="s">
        <v>416</v>
      </c>
      <c r="B1" s="36" t="s">
        <v>692</v>
      </c>
      <c r="F1" s="35">
        <f>'Data Flows'!B1306</f>
        <v>39508</v>
      </c>
      <c r="G1" s="35">
        <f>'Data Flows'!C1306</f>
        <v>39600</v>
      </c>
      <c r="H1" s="35">
        <f>'Data Flows'!D1306</f>
        <v>39692</v>
      </c>
      <c r="I1" s="35">
        <f>'Data Flows'!E1306</f>
        <v>39783</v>
      </c>
      <c r="J1" s="35">
        <f>'Data Flows'!F1306</f>
        <v>39873</v>
      </c>
      <c r="K1" s="35">
        <f>'Data Flows'!G1306</f>
        <v>39965</v>
      </c>
      <c r="L1" s="35">
        <f>'Data Flows'!H1306</f>
        <v>40057</v>
      </c>
      <c r="M1" s="35">
        <f>'Data Flows'!I1306</f>
        <v>40148</v>
      </c>
      <c r="N1" s="35">
        <f>'Data Flows'!J1306</f>
        <v>40238</v>
      </c>
      <c r="O1" s="35">
        <f>'Data Flows'!K1306</f>
        <v>40330</v>
      </c>
      <c r="P1" s="35">
        <f>'Data Flows'!L1306</f>
        <v>40422</v>
      </c>
      <c r="Q1" s="35">
        <f>'Data Flows'!M1306</f>
        <v>40513</v>
      </c>
      <c r="R1" s="35">
        <f>'Data Flows'!N1306</f>
        <v>40603</v>
      </c>
      <c r="S1" s="35">
        <f>'Data Flows'!O1306</f>
        <v>40695</v>
      </c>
      <c r="T1" s="35">
        <f>'Data Flows'!P1306</f>
        <v>40787</v>
      </c>
      <c r="U1" s="35">
        <f>'Data Flows'!Q1306</f>
        <v>40878</v>
      </c>
      <c r="V1" s="35">
        <f>'Data Flows'!R1306</f>
        <v>40969</v>
      </c>
      <c r="W1" s="35">
        <f>'Data Flows'!S1306</f>
        <v>41061</v>
      </c>
      <c r="X1" s="35">
        <f>'Data Flows'!T1306</f>
        <v>41153</v>
      </c>
      <c r="Y1" s="35">
        <f>'Data Flows'!U1306</f>
        <v>41244</v>
      </c>
      <c r="Z1" s="35">
        <f>'Data Flows'!V1306</f>
        <v>41334</v>
      </c>
      <c r="AA1" s="35">
        <f>'Data Flows'!W1306</f>
        <v>41426</v>
      </c>
      <c r="AB1" s="35">
        <f>'Data Flows'!X1306</f>
        <v>41456</v>
      </c>
      <c r="AC1" s="35">
        <f>'Data Flows'!Y1306</f>
        <v>41487</v>
      </c>
      <c r="AD1" s="35">
        <f>'Data Flows'!Z1306</f>
        <v>41518</v>
      </c>
      <c r="AE1" s="35">
        <f>'Data Flows'!AA1306</f>
        <v>41548</v>
      </c>
      <c r="AF1" s="35">
        <f>'Data Flows'!AB1306</f>
        <v>41579</v>
      </c>
      <c r="AG1" s="35">
        <f>'Data Flows'!AC1306</f>
        <v>41609</v>
      </c>
      <c r="AH1" s="35">
        <f>'Data Flows'!AD1306</f>
        <v>41640</v>
      </c>
      <c r="AI1" s="35">
        <f>'Data Flows'!AE1306</f>
        <v>41671</v>
      </c>
      <c r="AJ1" s="35">
        <f>'Data Flows'!AF1306</f>
        <v>41699</v>
      </c>
      <c r="AK1" s="35">
        <f>'Data Flows'!AG1306</f>
        <v>41730</v>
      </c>
      <c r="AL1" s="35">
        <f>'Data Flows'!AH1306</f>
        <v>41760</v>
      </c>
      <c r="AM1" s="35">
        <f>'Data Flows'!AI1306</f>
        <v>41791</v>
      </c>
      <c r="AN1" s="35">
        <f>'Data Flows'!AJ1306</f>
        <v>41821</v>
      </c>
      <c r="AO1" s="35">
        <f>'Data Flows'!AK1306</f>
        <v>41852</v>
      </c>
      <c r="AP1" s="35">
        <f>'Data Flows'!AL1306</f>
        <v>41883</v>
      </c>
      <c r="AQ1" s="35">
        <f>'Data Flows'!AM1306</f>
        <v>41913</v>
      </c>
      <c r="AR1" s="35">
        <f>'Data Flows'!AN1306</f>
        <v>41944</v>
      </c>
      <c r="AS1" s="35">
        <f>'Data Flows'!AO1306</f>
        <v>41974</v>
      </c>
    </row>
    <row r="2" spans="1:45" x14ac:dyDescent="0.25">
      <c r="D2" t="s">
        <v>204</v>
      </c>
      <c r="E2" t="s">
        <v>205</v>
      </c>
      <c r="AL2" s="45"/>
      <c r="AM2" s="45"/>
      <c r="AN2" s="45"/>
      <c r="AO2" s="45"/>
    </row>
    <row r="3" spans="1:45" x14ac:dyDescent="0.25">
      <c r="A3" s="1" t="s">
        <v>0</v>
      </c>
      <c r="B3" s="2" t="s">
        <v>1</v>
      </c>
      <c r="C3" s="3" t="s">
        <v>1</v>
      </c>
      <c r="D3" t="s">
        <v>206</v>
      </c>
      <c r="E3" t="str">
        <f>VLOOKUP($C3,Sheet1!$A$3:$B$328,2,FALSE)</f>
        <v>Urban with City and Town</v>
      </c>
      <c r="F3" s="38">
        <f>VLOOKUP($B3,'Data Flows'!$A$1307:$W$1944,2,FALSE)</f>
        <v>1.0724637681159421</v>
      </c>
      <c r="G3" s="38">
        <f>VLOOKUP($B3,'Data Flows'!$A$1307:$W$1944,3,FALSE)</f>
        <v>1.01840490797546</v>
      </c>
      <c r="H3" s="38">
        <f>VLOOKUP($B3,'Data Flows'!$A$1307:$W$1944,4,FALSE)</f>
        <v>1.2514970059880239</v>
      </c>
      <c r="I3" s="38">
        <f>VLOOKUP($B3,'Data Flows'!$A$1307:$W$1944,5,FALSE)</f>
        <v>1.4193548387096775</v>
      </c>
      <c r="J3" s="38">
        <f>VLOOKUP($B3,'Data Flows'!$A$1307:$W$1944,6,FALSE)</f>
        <v>1.2457627118644068</v>
      </c>
      <c r="K3" s="38">
        <f>VLOOKUP($B3,'Data Flows'!$A$1307:$W$1944,7,FALSE)</f>
        <v>0.97887323943661975</v>
      </c>
      <c r="L3" s="38">
        <f>VLOOKUP($B3,'Data Flows'!$A$1307:$W$1944,8,FALSE)</f>
        <v>0.83</v>
      </c>
      <c r="M3" s="38">
        <f>VLOOKUP($B3,'Data Flows'!$A$1307:$W$1944,9,FALSE)</f>
        <v>0.84328358208955223</v>
      </c>
      <c r="N3" s="38">
        <f>VLOOKUP($B3,'Data Flows'!$A$1307:$W$1944,10,FALSE)</f>
        <v>0.73760932944606417</v>
      </c>
      <c r="O3" s="38">
        <f>VLOOKUP($B3,'Data Flows'!$A$1307:$W$1944,11,FALSE)</f>
        <v>0.72075471698113203</v>
      </c>
      <c r="P3" s="38">
        <f>VLOOKUP($B3,'Data Flows'!$A$1307:$W$1944,12,FALSE)</f>
        <v>0.97165991902834004</v>
      </c>
      <c r="Q3" s="38">
        <f>VLOOKUP($B3,'Data Flows'!$A$1307:$W$1944,13,FALSE)</f>
        <v>1.0294117647058822</v>
      </c>
      <c r="R3" s="38">
        <f>VLOOKUP($B3,'Data Flows'!$A$1307:$W$1944,14,FALSE)</f>
        <v>0.94650205761316875</v>
      </c>
      <c r="S3" s="38">
        <f>VLOOKUP($B3,'Data Flows'!$A$1307:$W$1944,15,FALSE)</f>
        <v>0.80530973451327437</v>
      </c>
      <c r="T3" s="38">
        <f>VLOOKUP($B3,'Data Flows'!$A$1307:$W$1944,16,FALSE)</f>
        <v>1.0588235294117647</v>
      </c>
      <c r="U3" s="38">
        <f>VLOOKUP($B3,'Data Flows'!$A$1307:$W$1944,17,FALSE)</f>
        <v>1.0195121951219512</v>
      </c>
      <c r="V3" s="38">
        <f>VLOOKUP($B3,'Data Flows'!$A$1307:$W$1944,18,FALSE)</f>
        <v>0.86752136752136755</v>
      </c>
      <c r="W3" s="38">
        <f>VLOOKUP($B3,'Data Flows'!$A$1307:$W$1944,19,FALSE)</f>
        <v>0.85253456221198154</v>
      </c>
      <c r="X3" s="38">
        <f>VLOOKUP($B3,'Data Flows'!$A$1307:$W$1944,20,FALSE)</f>
        <v>0.97402597402597402</v>
      </c>
      <c r="Y3" s="38">
        <f>VLOOKUP($B3,'Data Flows'!$A$1307:$W$1944,21,FALSE)</f>
        <v>1.0398009950248757</v>
      </c>
      <c r="Z3" s="38">
        <f>VLOOKUP($B3,'Data Flows'!$A$1307:$W$1944,22,FALSE)</f>
        <v>1.0574162679425838</v>
      </c>
      <c r="AA3" s="38">
        <f>VLOOKUP($B3,'Data Flows'!$A$1307:$W$1944,23,FALSE)</f>
        <v>0.84862385321100919</v>
      </c>
      <c r="AB3" s="38">
        <f>VLOOKUP($B3,'Data Flows'!$A$1307:$AB$1944,24,FALSE)</f>
        <v>0.87242798353909468</v>
      </c>
      <c r="AC3" s="38">
        <f>VLOOKUP($B3,'Data Flows'!$A$1307:$AB$1944,25,FALSE)</f>
        <v>0.79716981132075471</v>
      </c>
      <c r="AD3" s="38">
        <f>VLOOKUP($B3,'Data Flows'!$A$1307:$AB$1944,26,FALSE)</f>
        <v>0.81140350877192979</v>
      </c>
      <c r="AE3" s="38">
        <f>VLOOKUP($B3,'Data Flows'!$A$1307:$AB$1944,27,FALSE)</f>
        <v>0.7857142857142857</v>
      </c>
      <c r="AF3" s="38">
        <f>VLOOKUP($B3,'Data Flows'!$A$1307:$AB$1944,28,FALSE)</f>
        <v>1.0044444444444445</v>
      </c>
      <c r="AG3" s="38">
        <f>VLOOKUP($B3,'Data Flows'!$A$1307:$AE$1944,29,FALSE)</f>
        <v>0.78921568627450978</v>
      </c>
      <c r="AH3" s="38">
        <f>VLOOKUP($B3,'Data Flows'!$A$1307:$AE$1944,30,FALSE)</f>
        <v>1.118881118881119</v>
      </c>
      <c r="AI3" s="38">
        <f>VLOOKUP($B3,'Data Flows'!$A$1307:$AE$1944,31,FALSE)</f>
        <v>1.0206185567010309</v>
      </c>
      <c r="AJ3" s="38">
        <f>VLOOKUP($B3,'Data Flows'!$A$1307:$AF$1944,32,FALSE)</f>
        <v>0.88947368421052631</v>
      </c>
      <c r="AK3" s="38">
        <f>VLOOKUP($B3,'Data Flows'!$A$1307:$AG$1944,33,FALSE)</f>
        <v>0.84183673469387754</v>
      </c>
      <c r="AL3" s="38">
        <f>VLOOKUP($B3,'Data Flows'!$A$1307:$AH$1944,34,FALSE)</f>
        <v>0.71282051282051284</v>
      </c>
      <c r="AM3" s="38">
        <f>VLOOKUP($B3,'Data Flows'!$A$1307:$AI$1944,35,FALSE)</f>
        <v>0.92168674698795183</v>
      </c>
      <c r="AN3" s="38">
        <f>VLOOKUP($B3,'Data Flows'!$A$1307:$AJ$1944,36,FALSE)</f>
        <v>1.0769230769230769</v>
      </c>
      <c r="AO3" s="38">
        <f>VLOOKUP($B3,'Data Flows'!$A$1307:$AK$1944,37,FALSE)</f>
        <v>0.83333333333333337</v>
      </c>
      <c r="AP3" s="38">
        <f>VLOOKUP($B3,'Data Flows'!$A$1307:$AO$1944,38,FALSE)</f>
        <v>0.84967320261437906</v>
      </c>
      <c r="AQ3" s="38">
        <f>VLOOKUP($B3,'Data Flows'!$A$1307:$AO$1944,39,FALSE)</f>
        <v>0.86904761904761907</v>
      </c>
      <c r="AR3" s="38">
        <f>VLOOKUP($B3,'Data Flows'!$A$1307:$AO$1944,40,FALSE)</f>
        <v>0.89516129032258063</v>
      </c>
      <c r="AS3" s="38">
        <f>VLOOKUP($B3,'Data Flows'!$A$1307:$AO$1944,41,FALSE)</f>
        <v>1.08</v>
      </c>
    </row>
    <row r="4" spans="1:45" x14ac:dyDescent="0.25">
      <c r="A4" s="1" t="s">
        <v>0</v>
      </c>
      <c r="B4" s="2" t="s">
        <v>2</v>
      </c>
      <c r="C4" s="3" t="s">
        <v>2</v>
      </c>
      <c r="D4" t="s">
        <v>207</v>
      </c>
      <c r="E4" s="47" t="str">
        <f>VLOOKUP($C4,Sheet1!$A$3:$B$328,2,FALSE)</f>
        <v>Mainly Rural Average</v>
      </c>
      <c r="F4" s="38">
        <f>VLOOKUP($B4,'Data Flows'!$A$1307:$W$1944,2,FALSE)</f>
        <v>0.78980891719745228</v>
      </c>
      <c r="G4" s="38">
        <f>VLOOKUP($B4,'Data Flows'!$A$1307:$W$1944,3,FALSE)</f>
        <v>1</v>
      </c>
      <c r="H4" s="38">
        <f>VLOOKUP($B4,'Data Flows'!$A$1307:$W$1944,4,FALSE)</f>
        <v>1.1851851851851851</v>
      </c>
      <c r="I4" s="38">
        <f>VLOOKUP($B4,'Data Flows'!$A$1307:$W$1944,5,FALSE)</f>
        <v>1.2923588039867109</v>
      </c>
      <c r="J4" s="38">
        <f>VLOOKUP($B4,'Data Flows'!$A$1307:$W$1944,6,FALSE)</f>
        <v>1.0739726027397261</v>
      </c>
      <c r="K4" s="38">
        <f>VLOOKUP($B4,'Data Flows'!$A$1307:$W$1944,7,FALSE)</f>
        <v>0.92761394101876671</v>
      </c>
      <c r="L4" s="38">
        <f>VLOOKUP($B4,'Data Flows'!$A$1307:$W$1944,8,FALSE)</f>
        <v>0.9838709677419355</v>
      </c>
      <c r="M4" s="38">
        <f>VLOOKUP($B4,'Data Flows'!$A$1307:$W$1944,9,FALSE)</f>
        <v>1.1142857142857143</v>
      </c>
      <c r="N4" s="38">
        <f>VLOOKUP($B4,'Data Flows'!$A$1307:$W$1944,10,FALSE)</f>
        <v>0.85555555555555551</v>
      </c>
      <c r="O4" s="38">
        <f>VLOOKUP($B4,'Data Flows'!$A$1307:$W$1944,11,FALSE)</f>
        <v>0.8704663212435233</v>
      </c>
      <c r="P4" s="38">
        <f>VLOOKUP($B4,'Data Flows'!$A$1307:$W$1944,12,FALSE)</f>
        <v>0.98313253012048196</v>
      </c>
      <c r="Q4" s="38">
        <f>VLOOKUP($B4,'Data Flows'!$A$1307:$W$1944,13,FALSE)</f>
        <v>1.0809248554913296</v>
      </c>
      <c r="R4" s="38">
        <f>VLOOKUP($B4,'Data Flows'!$A$1307:$W$1944,14,FALSE)</f>
        <v>0.89574468085106385</v>
      </c>
      <c r="S4" s="38">
        <f>VLOOKUP($B4,'Data Flows'!$A$1307:$W$1944,15,FALSE)</f>
        <v>0.99492385786802029</v>
      </c>
      <c r="T4" s="38">
        <f>VLOOKUP($B4,'Data Flows'!$A$1307:$W$1944,16,FALSE)</f>
        <v>1.2212121212121212</v>
      </c>
      <c r="U4" s="38">
        <f>VLOOKUP($B4,'Data Flows'!$A$1307:$W$1944,17,FALSE)</f>
        <v>0.95316804407713496</v>
      </c>
      <c r="V4" s="38">
        <f>VLOOKUP($B4,'Data Flows'!$A$1307:$W$1944,18,FALSE)</f>
        <v>0.86522911051212936</v>
      </c>
      <c r="W4" s="38">
        <f>VLOOKUP($B4,'Data Flows'!$A$1307:$W$1944,19,FALSE)</f>
        <v>0.76344086021505375</v>
      </c>
      <c r="X4" s="38">
        <f>VLOOKUP($B4,'Data Flows'!$A$1307:$W$1944,20,FALSE)</f>
        <v>1.1871165644171779</v>
      </c>
      <c r="Y4" s="38">
        <f>VLOOKUP($B4,'Data Flows'!$A$1307:$W$1944,21,FALSE)</f>
        <v>0.83734939759036142</v>
      </c>
      <c r="Z4" s="38">
        <f>VLOOKUP($B4,'Data Flows'!$A$1307:$W$1944,22,FALSE)</f>
        <v>0.77842565597667635</v>
      </c>
      <c r="AA4" s="38">
        <f>VLOOKUP($B4,'Data Flows'!$A$1307:$W$1944,23,FALSE)</f>
        <v>0.86280487804878048</v>
      </c>
      <c r="AB4" s="38">
        <f>VLOOKUP($B4,'Data Flows'!$A$1307:$AB$1944,24,FALSE)</f>
        <v>0.85897435897435892</v>
      </c>
      <c r="AC4" s="38">
        <f>VLOOKUP($B4,'Data Flows'!$A$1307:$AB$1944,25,FALSE)</f>
        <v>0.7379134860050891</v>
      </c>
      <c r="AD4" s="38">
        <f>VLOOKUP($B4,'Data Flows'!$A$1307:$AB$1944,26,FALSE)</f>
        <v>0.96</v>
      </c>
      <c r="AE4" s="38">
        <f>VLOOKUP($B4,'Data Flows'!$A$1307:$AB$1944,27,FALSE)</f>
        <v>0.70854271356783916</v>
      </c>
      <c r="AF4" s="38">
        <f>VLOOKUP($B4,'Data Flows'!$A$1307:$AB$1944,28,FALSE)</f>
        <v>0.79939209726443772</v>
      </c>
      <c r="AG4" s="38">
        <f>VLOOKUP($B4,'Data Flows'!$A$1307:$AE$1944,29,FALSE)</f>
        <v>1.0653846153846154</v>
      </c>
      <c r="AH4" s="38">
        <f>VLOOKUP($B4,'Data Flows'!$A$1307:$AE$1944,30,FALSE)</f>
        <v>1.1950000000000001</v>
      </c>
      <c r="AI4" s="38">
        <f>VLOOKUP($B4,'Data Flows'!$A$1307:$AE$1944,31,FALSE)</f>
        <v>1.1298245614035087</v>
      </c>
      <c r="AJ4" s="38">
        <f>VLOOKUP($B4,'Data Flows'!$A$1307:$AF$1944,32,FALSE)</f>
        <v>0.96333333333333337</v>
      </c>
      <c r="AK4" s="38">
        <f>VLOOKUP($B4,'Data Flows'!$A$1307:$AG$1944,33,FALSE)</f>
        <v>0.72566371681415931</v>
      </c>
      <c r="AL4" s="38">
        <f>VLOOKUP($B4,'Data Flows'!$A$1307:$AH$1944,34,FALSE)</f>
        <v>0.83038869257950532</v>
      </c>
      <c r="AM4" s="38">
        <f>VLOOKUP($B4,'Data Flows'!$A$1307:$AI$1944,35,FALSE)</f>
        <v>0.73408239700374533</v>
      </c>
      <c r="AN4" s="38">
        <f>VLOOKUP($B4,'Data Flows'!$A$1307:$AJ$1944,36,FALSE)</f>
        <v>1.0464135021097047</v>
      </c>
      <c r="AO4" s="38">
        <f>VLOOKUP($B4,'Data Flows'!$A$1307:$AK$1944,37,FALSE)</f>
        <v>0.81395348837209303</v>
      </c>
      <c r="AP4" s="38">
        <f>VLOOKUP($B4,'Data Flows'!$A$1307:$AO$1944,38,FALSE)</f>
        <v>0.90476190476190477</v>
      </c>
      <c r="AQ4" s="38">
        <f>VLOOKUP($B4,'Data Flows'!$A$1307:$AO$1944,39,FALSE)</f>
        <v>0.89310344827586208</v>
      </c>
      <c r="AR4" s="38">
        <f>VLOOKUP($B4,'Data Flows'!$A$1307:$AO$1944,40,FALSE)</f>
        <v>0.91764705882352937</v>
      </c>
      <c r="AS4" s="38">
        <f>VLOOKUP($B4,'Data Flows'!$A$1307:$AO$1944,41,FALSE)</f>
        <v>0.95726495726495731</v>
      </c>
    </row>
    <row r="5" spans="1:45" x14ac:dyDescent="0.25">
      <c r="A5" s="1" t="s">
        <v>0</v>
      </c>
      <c r="B5" s="2" t="s">
        <v>3</v>
      </c>
      <c r="C5" s="3" t="s">
        <v>3</v>
      </c>
      <c r="D5" t="s">
        <v>208</v>
      </c>
      <c r="E5" s="47" t="str">
        <f>VLOOKUP($C5,Sheet1!$A$3:$B$328,2,FALSE)</f>
        <v>Urban with Minor Conurbation</v>
      </c>
      <c r="F5" s="38">
        <f>VLOOKUP($B5,'Data Flows'!$A$1307:$W$1944,2,FALSE)</f>
        <v>0.98753894080996885</v>
      </c>
      <c r="G5" s="38">
        <f>VLOOKUP($B5,'Data Flows'!$A$1307:$W$1944,3,FALSE)</f>
        <v>1.1661721068249258</v>
      </c>
      <c r="H5" s="38">
        <f>VLOOKUP($B5,'Data Flows'!$A$1307:$W$1944,4,FALSE)</f>
        <v>1.1279069767441861</v>
      </c>
      <c r="I5" s="38">
        <f>VLOOKUP($B5,'Data Flows'!$A$1307:$W$1944,5,FALSE)</f>
        <v>1.7184986595174263</v>
      </c>
      <c r="J5" s="38">
        <f>VLOOKUP($B5,'Data Flows'!$A$1307:$W$1944,6,FALSE)</f>
        <v>1.1581632653061225</v>
      </c>
      <c r="K5" s="38">
        <f>VLOOKUP($B5,'Data Flows'!$A$1307:$W$1944,7,FALSE)</f>
        <v>0.95522388059701491</v>
      </c>
      <c r="L5" s="38">
        <f>VLOOKUP($B5,'Data Flows'!$A$1307:$W$1944,8,FALSE)</f>
        <v>0.8814589665653495</v>
      </c>
      <c r="M5" s="38">
        <f>VLOOKUP($B5,'Data Flows'!$A$1307:$W$1944,9,FALSE)</f>
        <v>1.1647509578544062</v>
      </c>
      <c r="N5" s="38">
        <f>VLOOKUP($B5,'Data Flows'!$A$1307:$W$1944,10,FALSE)</f>
        <v>0.97043478260869565</v>
      </c>
      <c r="O5" s="38">
        <f>VLOOKUP($B5,'Data Flows'!$A$1307:$W$1944,11,FALSE)</f>
        <v>0.79396092362344584</v>
      </c>
      <c r="P5" s="38">
        <f>VLOOKUP($B5,'Data Flows'!$A$1307:$W$1944,12,FALSE)</f>
        <v>0.95338345864661656</v>
      </c>
      <c r="Q5" s="38">
        <f>VLOOKUP($B5,'Data Flows'!$A$1307:$W$1944,13,FALSE)</f>
        <v>1.0511811023622046</v>
      </c>
      <c r="R5" s="38">
        <f>VLOOKUP($B5,'Data Flows'!$A$1307:$W$1944,14,FALSE)</f>
        <v>1.1577060931899641</v>
      </c>
      <c r="S5" s="38">
        <f>VLOOKUP($B5,'Data Flows'!$A$1307:$W$1944,15,FALSE)</f>
        <v>0.93478260869565222</v>
      </c>
      <c r="T5" s="38">
        <f>VLOOKUP($B5,'Data Flows'!$A$1307:$W$1944,16,FALSE)</f>
        <v>0.83360790774299831</v>
      </c>
      <c r="U5" s="38">
        <f>VLOOKUP($B5,'Data Flows'!$A$1307:$W$1944,17,FALSE)</f>
        <v>1.1329588014981273</v>
      </c>
      <c r="V5" s="38">
        <f>VLOOKUP($B5,'Data Flows'!$A$1307:$W$1944,18,FALSE)</f>
        <v>0.99301919720767884</v>
      </c>
      <c r="W5" s="38">
        <f>VLOOKUP($B5,'Data Flows'!$A$1307:$W$1944,19,FALSE)</f>
        <v>0.76094276094276092</v>
      </c>
      <c r="X5" s="38">
        <f>VLOOKUP($B5,'Data Flows'!$A$1307:$W$1944,20,FALSE)</f>
        <v>0.80466472303206993</v>
      </c>
      <c r="Y5" s="38">
        <f>VLOOKUP($B5,'Data Flows'!$A$1307:$W$1944,21,FALSE)</f>
        <v>1.011605415860735</v>
      </c>
      <c r="Z5" s="38">
        <f>VLOOKUP($B5,'Data Flows'!$A$1307:$W$1944,22,FALSE)</f>
        <v>0.84666666666666668</v>
      </c>
      <c r="AA5" s="38">
        <f>VLOOKUP($B5,'Data Flows'!$A$1307:$W$1944,23,FALSE)</f>
        <v>0.67093235831809872</v>
      </c>
      <c r="AB5" s="38">
        <f>VLOOKUP($B5,'Data Flows'!$A$1307:$AB$1944,24,FALSE)</f>
        <v>0.75287356321839083</v>
      </c>
      <c r="AC5" s="38">
        <f>VLOOKUP($B5,'Data Flows'!$A$1307:$AB$1944,25,FALSE)</f>
        <v>0.84381338742393508</v>
      </c>
      <c r="AD5" s="38">
        <f>VLOOKUP($B5,'Data Flows'!$A$1307:$AB$1944,26,FALSE)</f>
        <v>0.85277246653919692</v>
      </c>
      <c r="AE5" s="38">
        <f>VLOOKUP($B5,'Data Flows'!$A$1307:$AB$1944,27,FALSE)</f>
        <v>0.77255639097744366</v>
      </c>
      <c r="AF5" s="38">
        <f>VLOOKUP($B5,'Data Flows'!$A$1307:$AB$1944,28,FALSE)</f>
        <v>0.8123620309050773</v>
      </c>
      <c r="AG5" s="38">
        <f>VLOOKUP($B5,'Data Flows'!$A$1307:$AE$1944,29,FALSE)</f>
        <v>1.0603015075376885</v>
      </c>
      <c r="AH5" s="38">
        <f>VLOOKUP($B5,'Data Flows'!$A$1307:$AE$1944,30,FALSE)</f>
        <v>1.487719298245614</v>
      </c>
      <c r="AI5" s="38">
        <f>VLOOKUP($B5,'Data Flows'!$A$1307:$AE$1944,31,FALSE)</f>
        <v>1.2211302211302211</v>
      </c>
      <c r="AJ5" s="38">
        <f>VLOOKUP($B5,'Data Flows'!$A$1307:$AF$1944,32,FALSE)</f>
        <v>0.85350318471337583</v>
      </c>
      <c r="AK5" s="38">
        <f>VLOOKUP($B5,'Data Flows'!$A$1307:$AG$1944,33,FALSE)</f>
        <v>0.80697674418604648</v>
      </c>
      <c r="AL5" s="38">
        <f>VLOOKUP($B5,'Data Flows'!$A$1307:$AH$1944,34,FALSE)</f>
        <v>0.74257425742574257</v>
      </c>
      <c r="AM5" s="38">
        <f>VLOOKUP($B5,'Data Flows'!$A$1307:$AI$1944,35,FALSE)</f>
        <v>0.82412060301507539</v>
      </c>
      <c r="AN5" s="38">
        <f>VLOOKUP($B5,'Data Flows'!$A$1307:$AJ$1944,36,FALSE)</f>
        <v>0.93034825870646765</v>
      </c>
      <c r="AO5" s="38">
        <f>VLOOKUP($B5,'Data Flows'!$A$1307:$AK$1944,37,FALSE)</f>
        <v>0.76940639269406397</v>
      </c>
      <c r="AP5" s="38">
        <f>VLOOKUP($B5,'Data Flows'!$A$1307:$AO$1944,38,FALSE)</f>
        <v>0.90251572327044027</v>
      </c>
      <c r="AQ5" s="38">
        <f>VLOOKUP($B5,'Data Flows'!$A$1307:$AO$1944,39,FALSE)</f>
        <v>0.85922330097087374</v>
      </c>
      <c r="AR5" s="38">
        <f>VLOOKUP($B5,'Data Flows'!$A$1307:$AO$1944,40,FALSE)</f>
        <v>0.79419525065963059</v>
      </c>
      <c r="AS5" s="38">
        <f>VLOOKUP($B5,'Data Flows'!$A$1307:$AO$1944,41,FALSE)</f>
        <v>0.94719471947194722</v>
      </c>
    </row>
    <row r="6" spans="1:45" x14ac:dyDescent="0.25">
      <c r="A6" s="1" t="s">
        <v>0</v>
      </c>
      <c r="B6" s="2" t="s">
        <v>4</v>
      </c>
      <c r="C6" s="3" t="s">
        <v>4</v>
      </c>
      <c r="D6" t="s">
        <v>209</v>
      </c>
      <c r="E6" s="47" t="str">
        <f>VLOOKUP($C6,Sheet1!$A$3:$B$328,2,FALSE)</f>
        <v>Urban with City and Town</v>
      </c>
      <c r="F6" s="38">
        <f>VLOOKUP($B6,'Data Flows'!$A$1307:$W$1944,2,FALSE)</f>
        <v>0.93495934959349591</v>
      </c>
      <c r="G6" s="38">
        <f>VLOOKUP($B6,'Data Flows'!$A$1307:$W$1944,3,FALSE)</f>
        <v>0.88717948717948714</v>
      </c>
      <c r="H6" s="38">
        <f>VLOOKUP($B6,'Data Flows'!$A$1307:$W$1944,4,FALSE)</f>
        <v>1.248780487804878</v>
      </c>
      <c r="I6" s="38">
        <f>VLOOKUP($B6,'Data Flows'!$A$1307:$W$1944,5,FALSE)</f>
        <v>1.7688022284122562</v>
      </c>
      <c r="J6" s="38">
        <f>VLOOKUP($B6,'Data Flows'!$A$1307:$W$1944,6,FALSE)</f>
        <v>1.0862619808306708</v>
      </c>
      <c r="K6" s="38">
        <f>VLOOKUP($B6,'Data Flows'!$A$1307:$W$1944,7,FALSE)</f>
        <v>0.90990990990990994</v>
      </c>
      <c r="L6" s="38">
        <f>VLOOKUP($B6,'Data Flows'!$A$1307:$W$1944,8,FALSE)</f>
        <v>1.0163934426229508</v>
      </c>
      <c r="M6" s="38">
        <f>VLOOKUP($B6,'Data Flows'!$A$1307:$W$1944,9,FALSE)</f>
        <v>0.93440000000000001</v>
      </c>
      <c r="N6" s="38">
        <f>VLOOKUP($B6,'Data Flows'!$A$1307:$W$1944,10,FALSE)</f>
        <v>0.77158034528552455</v>
      </c>
      <c r="O6" s="38">
        <f>VLOOKUP($B6,'Data Flows'!$A$1307:$W$1944,11,FALSE)</f>
        <v>0.78660436137071654</v>
      </c>
      <c r="P6" s="38">
        <f>VLOOKUP($B6,'Data Flows'!$A$1307:$W$1944,12,FALSE)</f>
        <v>0.98407643312101911</v>
      </c>
      <c r="Q6" s="38">
        <f>VLOOKUP($B6,'Data Flows'!$A$1307:$W$1944,13,FALSE)</f>
        <v>1.2062868369351669</v>
      </c>
      <c r="R6" s="38">
        <f>VLOOKUP($B6,'Data Flows'!$A$1307:$W$1944,14,FALSE)</f>
        <v>1.0208333333333333</v>
      </c>
      <c r="S6" s="38">
        <f>VLOOKUP($B6,'Data Flows'!$A$1307:$W$1944,15,FALSE)</f>
        <v>0.95238095238095233</v>
      </c>
      <c r="T6" s="38">
        <f>VLOOKUP($B6,'Data Flows'!$A$1307:$W$1944,16,FALSE)</f>
        <v>1.016822429906542</v>
      </c>
      <c r="U6" s="38">
        <f>VLOOKUP($B6,'Data Flows'!$A$1307:$W$1944,17,FALSE)</f>
        <v>0.98916967509025266</v>
      </c>
      <c r="V6" s="38">
        <f>VLOOKUP($B6,'Data Flows'!$A$1307:$W$1944,18,FALSE)</f>
        <v>0.80774748923959827</v>
      </c>
      <c r="W6" s="38">
        <f>VLOOKUP($B6,'Data Flows'!$A$1307:$W$1944,19,FALSE)</f>
        <v>0.81700554528650648</v>
      </c>
      <c r="X6" s="38">
        <f>VLOOKUP($B6,'Data Flows'!$A$1307:$W$1944,20,FALSE)</f>
        <v>1.1252371916508539</v>
      </c>
      <c r="Y6" s="38">
        <f>VLOOKUP($B6,'Data Flows'!$A$1307:$W$1944,21,FALSE)</f>
        <v>0.94522968197879864</v>
      </c>
      <c r="Z6" s="38">
        <f>VLOOKUP($B6,'Data Flows'!$A$1307:$W$1944,22,FALSE)</f>
        <v>0.882943143812709</v>
      </c>
      <c r="AA6" s="38">
        <f>VLOOKUP($B6,'Data Flows'!$A$1307:$W$1944,23,FALSE)</f>
        <v>0.76840215439856374</v>
      </c>
      <c r="AB6" s="38">
        <f>VLOOKUP($B6,'Data Flows'!$A$1307:$AB$1944,24,FALSE)</f>
        <v>0.77068965517241383</v>
      </c>
      <c r="AC6" s="38">
        <f>VLOOKUP($B6,'Data Flows'!$A$1307:$AB$1944,25,FALSE)</f>
        <v>1.01840490797546</v>
      </c>
      <c r="AD6" s="38">
        <f>VLOOKUP($B6,'Data Flows'!$A$1307:$AB$1944,26,FALSE)</f>
        <v>0.8127147766323024</v>
      </c>
      <c r="AE6" s="38">
        <f>VLOOKUP($B6,'Data Flows'!$A$1307:$AB$1944,27,FALSE)</f>
        <v>0.81418918918918914</v>
      </c>
      <c r="AF6" s="38">
        <f>VLOOKUP($B6,'Data Flows'!$A$1307:$AB$1944,28,FALSE)</f>
        <v>0.99372384937238489</v>
      </c>
      <c r="AG6" s="38">
        <f>VLOOKUP($B6,'Data Flows'!$A$1307:$AE$1944,29,FALSE)</f>
        <v>0.92374727668845313</v>
      </c>
      <c r="AH6" s="38">
        <f>VLOOKUP($B6,'Data Flows'!$A$1307:$AE$1944,30,FALSE)</f>
        <v>1.2970588235294118</v>
      </c>
      <c r="AI6" s="38">
        <f>VLOOKUP($B6,'Data Flows'!$A$1307:$AE$1944,31,FALSE)</f>
        <v>1.0364025695931478</v>
      </c>
      <c r="AJ6" s="38">
        <f>VLOOKUP($B6,'Data Flows'!$A$1307:$AF$1944,32,FALSE)</f>
        <v>0.75</v>
      </c>
      <c r="AK6" s="38">
        <f>VLOOKUP($B6,'Data Flows'!$A$1307:$AG$1944,33,FALSE)</f>
        <v>0.70576923076923082</v>
      </c>
      <c r="AL6" s="38">
        <f>VLOOKUP($B6,'Data Flows'!$A$1307:$AH$1944,34,FALSE)</f>
        <v>0.72997711670480547</v>
      </c>
      <c r="AM6" s="38">
        <f>VLOOKUP($B6,'Data Flows'!$A$1307:$AI$1944,35,FALSE)</f>
        <v>0.75358851674641147</v>
      </c>
      <c r="AN6" s="38">
        <f>VLOOKUP($B6,'Data Flows'!$A$1307:$AJ$1944,36,FALSE)</f>
        <v>0.98356164383561639</v>
      </c>
      <c r="AO6" s="38">
        <f>VLOOKUP($B6,'Data Flows'!$A$1307:$AK$1944,37,FALSE)</f>
        <v>0.90053763440860213</v>
      </c>
      <c r="AP6" s="38">
        <f>VLOOKUP($B6,'Data Flows'!$A$1307:$AO$1944,38,FALSE)</f>
        <v>0.80303030303030298</v>
      </c>
      <c r="AQ6" s="38">
        <f>VLOOKUP($B6,'Data Flows'!$A$1307:$AO$1944,39,FALSE)</f>
        <v>1.1757925072046109</v>
      </c>
      <c r="AR6" s="38">
        <f>VLOOKUP($B6,'Data Flows'!$A$1307:$AO$1944,40,FALSE)</f>
        <v>0.98333333333333328</v>
      </c>
      <c r="AS6" s="38">
        <f>VLOOKUP($B6,'Data Flows'!$A$1307:$AO$1944,41,FALSE)</f>
        <v>1.0325443786982249</v>
      </c>
    </row>
    <row r="7" spans="1:45" x14ac:dyDescent="0.25">
      <c r="A7" s="1" t="s">
        <v>0</v>
      </c>
      <c r="B7" s="2" t="s">
        <v>5</v>
      </c>
      <c r="C7" s="3" t="s">
        <v>5</v>
      </c>
      <c r="D7" t="s">
        <v>210</v>
      </c>
      <c r="E7" s="47" t="str">
        <f>VLOOKUP($C7,Sheet1!$A$3:$B$328,2,FALSE)</f>
        <v>Urban with City and Town</v>
      </c>
      <c r="F7" s="38">
        <f>VLOOKUP($B7,'Data Flows'!$A$1307:$W$1944,2,FALSE)</f>
        <v>0.93512304250559286</v>
      </c>
      <c r="G7" s="38">
        <f>VLOOKUP($B7,'Data Flows'!$A$1307:$W$1944,3,FALSE)</f>
        <v>1.0045558086560364</v>
      </c>
      <c r="H7" s="38">
        <f>VLOOKUP($B7,'Data Flows'!$A$1307:$W$1944,4,FALSE)</f>
        <v>1.203862660944206</v>
      </c>
      <c r="I7" s="38">
        <f>VLOOKUP($B7,'Data Flows'!$A$1307:$W$1944,5,FALSE)</f>
        <v>1.6371490280777539</v>
      </c>
      <c r="J7" s="38">
        <f>VLOOKUP($B7,'Data Flows'!$A$1307:$W$1944,6,FALSE)</f>
        <v>1.1244695898161245</v>
      </c>
      <c r="K7" s="38">
        <f>VLOOKUP($B7,'Data Flows'!$A$1307:$W$1944,7,FALSE)</f>
        <v>0.90130796670630198</v>
      </c>
      <c r="L7" s="38">
        <f>VLOOKUP($B7,'Data Flows'!$A$1307:$W$1944,8,FALSE)</f>
        <v>1.0668380462724936</v>
      </c>
      <c r="M7" s="38">
        <f>VLOOKUP($B7,'Data Flows'!$A$1307:$W$1944,9,FALSE)</f>
        <v>1.098883572567783</v>
      </c>
      <c r="N7" s="38">
        <f>VLOOKUP($B7,'Data Flows'!$A$1307:$W$1944,10,FALSE)</f>
        <v>0.80927152317880791</v>
      </c>
      <c r="O7" s="38">
        <f>VLOOKUP($B7,'Data Flows'!$A$1307:$W$1944,11,FALSE)</f>
        <v>0.71865889212827994</v>
      </c>
      <c r="P7" s="38">
        <f>VLOOKUP($B7,'Data Flows'!$A$1307:$W$1944,12,FALSE)</f>
        <v>0.9193083573487032</v>
      </c>
      <c r="Q7" s="38">
        <f>VLOOKUP($B7,'Data Flows'!$A$1307:$W$1944,13,FALSE)</f>
        <v>1.3182674199623352</v>
      </c>
      <c r="R7" s="38">
        <f>VLOOKUP($B7,'Data Flows'!$A$1307:$W$1944,14,FALSE)</f>
        <v>1.0325925925925925</v>
      </c>
      <c r="S7" s="38">
        <f>VLOOKUP($B7,'Data Flows'!$A$1307:$W$1944,15,FALSE)</f>
        <v>1.0213815789473684</v>
      </c>
      <c r="T7" s="38">
        <f>VLOOKUP($B7,'Data Flows'!$A$1307:$W$1944,16,FALSE)</f>
        <v>1.0063391442155309</v>
      </c>
      <c r="U7" s="38">
        <f>VLOOKUP($B7,'Data Flows'!$A$1307:$W$1944,17,FALSE)</f>
        <v>1.2664298401420959</v>
      </c>
      <c r="V7" s="38">
        <f>VLOOKUP($B7,'Data Flows'!$A$1307:$W$1944,18,FALSE)</f>
        <v>0.93877551020408168</v>
      </c>
      <c r="W7" s="38">
        <f>VLOOKUP($B7,'Data Flows'!$A$1307:$W$1944,19,FALSE)</f>
        <v>0.79090909090909089</v>
      </c>
      <c r="X7" s="38">
        <f>VLOOKUP($B7,'Data Flows'!$A$1307:$W$1944,20,FALSE)</f>
        <v>0.92476060191518472</v>
      </c>
      <c r="Y7" s="38">
        <f>VLOOKUP($B7,'Data Flows'!$A$1307:$W$1944,21,FALSE)</f>
        <v>0.94285714285714284</v>
      </c>
      <c r="Z7" s="38">
        <f>VLOOKUP($B7,'Data Flows'!$A$1307:$W$1944,22,FALSE)</f>
        <v>0.90879478827361559</v>
      </c>
      <c r="AA7" s="38">
        <f>VLOOKUP($B7,'Data Flows'!$A$1307:$W$1944,23,FALSE)</f>
        <v>0.83525535420098851</v>
      </c>
      <c r="AB7" s="38">
        <f>VLOOKUP($B7,'Data Flows'!$A$1307:$AB$1944,24,FALSE)</f>
        <v>0.8560250391236307</v>
      </c>
      <c r="AC7" s="38">
        <f>VLOOKUP($B7,'Data Flows'!$A$1307:$AB$1944,25,FALSE)</f>
        <v>0.83570300157977884</v>
      </c>
      <c r="AD7" s="38">
        <f>VLOOKUP($B7,'Data Flows'!$A$1307:$AB$1944,26,FALSE)</f>
        <v>0.76632801161103048</v>
      </c>
      <c r="AE7" s="38">
        <f>VLOOKUP($B7,'Data Flows'!$A$1307:$AB$1944,27,FALSE)</f>
        <v>0.67647058823529416</v>
      </c>
      <c r="AF7" s="38">
        <f>VLOOKUP($B7,'Data Flows'!$A$1307:$AB$1944,28,FALSE)</f>
        <v>0.83305785123966947</v>
      </c>
      <c r="AG7" s="38">
        <f>VLOOKUP($B7,'Data Flows'!$A$1307:$AE$1944,29,FALSE)</f>
        <v>1.0567226890756303</v>
      </c>
      <c r="AH7" s="38">
        <f>VLOOKUP($B7,'Data Flows'!$A$1307:$AE$1944,30,FALSE)</f>
        <v>1.4871794871794872</v>
      </c>
      <c r="AI7" s="38">
        <f>VLOOKUP($B7,'Data Flows'!$A$1307:$AE$1944,31,FALSE)</f>
        <v>1.1897533206831119</v>
      </c>
      <c r="AJ7" s="38">
        <f>VLOOKUP($B7,'Data Flows'!$A$1307:$AF$1944,32,FALSE)</f>
        <v>0.8949211908931699</v>
      </c>
      <c r="AK7" s="38">
        <f>VLOOKUP($B7,'Data Flows'!$A$1307:$AG$1944,33,FALSE)</f>
        <v>0.90727272727272723</v>
      </c>
      <c r="AL7" s="38">
        <f>VLOOKUP($B7,'Data Flows'!$A$1307:$AH$1944,34,FALSE)</f>
        <v>0.80234833659491189</v>
      </c>
      <c r="AM7" s="38">
        <f>VLOOKUP($B7,'Data Flows'!$A$1307:$AI$1944,35,FALSE)</f>
        <v>0.65547703180212014</v>
      </c>
      <c r="AN7" s="38">
        <f>VLOOKUP($B7,'Data Flows'!$A$1307:$AJ$1944,36,FALSE)</f>
        <v>0.95799999999999996</v>
      </c>
      <c r="AO7" s="38">
        <f>VLOOKUP($B7,'Data Flows'!$A$1307:$AK$1944,37,FALSE)</f>
        <v>0.89178356713426854</v>
      </c>
      <c r="AP7" s="38">
        <f>VLOOKUP($B7,'Data Flows'!$A$1307:$AO$1944,38,FALSE)</f>
        <v>0.77951002227171495</v>
      </c>
      <c r="AQ7" s="38">
        <f>VLOOKUP($B7,'Data Flows'!$A$1307:$AO$1944,39,FALSE)</f>
        <v>0.82398452611218564</v>
      </c>
      <c r="AR7" s="38">
        <f>VLOOKUP($B7,'Data Flows'!$A$1307:$AO$1944,40,FALSE)</f>
        <v>0.77568134171907754</v>
      </c>
      <c r="AS7" s="38">
        <f>VLOOKUP($B7,'Data Flows'!$A$1307:$AO$1944,41,FALSE)</f>
        <v>0.94974874371859297</v>
      </c>
    </row>
    <row r="8" spans="1:45" x14ac:dyDescent="0.25">
      <c r="A8" s="1" t="s">
        <v>0</v>
      </c>
      <c r="B8" s="2" t="s">
        <v>6</v>
      </c>
      <c r="C8" s="3" t="s">
        <v>6</v>
      </c>
      <c r="D8" t="s">
        <v>211</v>
      </c>
      <c r="E8" s="47" t="str">
        <f>VLOOKUP($C8,Sheet1!$A$3:$B$328,2,FALSE)</f>
        <v>Urban with Significant Rural (rural including hub towns 26-49%)</v>
      </c>
      <c r="F8" s="38">
        <f>VLOOKUP($B8,'Data Flows'!$A$1307:$W$1944,2,FALSE)</f>
        <v>0.94670846394984332</v>
      </c>
      <c r="G8" s="38">
        <f>VLOOKUP($B8,'Data Flows'!$A$1307:$W$1944,3,FALSE)</f>
        <v>1.0068027210884354</v>
      </c>
      <c r="H8" s="38">
        <f>VLOOKUP($B8,'Data Flows'!$A$1307:$W$1944,4,FALSE)</f>
        <v>1.1032448377581121</v>
      </c>
      <c r="I8" s="38">
        <f>VLOOKUP($B8,'Data Flows'!$A$1307:$W$1944,5,FALSE)</f>
        <v>1.7358490566037736</v>
      </c>
      <c r="J8" s="38">
        <f>VLOOKUP($B8,'Data Flows'!$A$1307:$W$1944,6,FALSE)</f>
        <v>1.3656174334140436</v>
      </c>
      <c r="K8" s="38">
        <f>VLOOKUP($B8,'Data Flows'!$A$1307:$W$1944,7,FALSE)</f>
        <v>0.75277777777777777</v>
      </c>
      <c r="L8" s="38">
        <f>VLOOKUP($B8,'Data Flows'!$A$1307:$W$1944,8,FALSE)</f>
        <v>1.0904255319148937</v>
      </c>
      <c r="M8" s="38">
        <f>VLOOKUP($B8,'Data Flows'!$A$1307:$W$1944,9,FALSE)</f>
        <v>1.0604534005037782</v>
      </c>
      <c r="N8" s="38">
        <f>VLOOKUP($B8,'Data Flows'!$A$1307:$W$1944,10,FALSE)</f>
        <v>1.0647058823529412</v>
      </c>
      <c r="O8" s="38">
        <f>VLOOKUP($B8,'Data Flows'!$A$1307:$W$1944,11,FALSE)</f>
        <v>0.73605150214592274</v>
      </c>
      <c r="P8" s="38">
        <f>VLOOKUP($B8,'Data Flows'!$A$1307:$W$1944,12,FALSE)</f>
        <v>0.94291338582677164</v>
      </c>
      <c r="Q8" s="38">
        <f>VLOOKUP($B8,'Data Flows'!$A$1307:$W$1944,13,FALSE)</f>
        <v>1.2091836734693877</v>
      </c>
      <c r="R8" s="38">
        <f>VLOOKUP($B8,'Data Flows'!$A$1307:$W$1944,14,FALSE)</f>
        <v>0.87211367673179396</v>
      </c>
      <c r="S8" s="38">
        <f>VLOOKUP($B8,'Data Flows'!$A$1307:$W$1944,15,FALSE)</f>
        <v>0.78585858585858581</v>
      </c>
      <c r="T8" s="38">
        <f>VLOOKUP($B8,'Data Flows'!$A$1307:$W$1944,16,FALSE)</f>
        <v>1.0191846522781776</v>
      </c>
      <c r="U8" s="38">
        <f>VLOOKUP($B8,'Data Flows'!$A$1307:$W$1944,17,FALSE)</f>
        <v>1.0994764397905759</v>
      </c>
      <c r="V8" s="38">
        <f>VLOOKUP($B8,'Data Flows'!$A$1307:$W$1944,18,FALSE)</f>
        <v>0.94176706827309242</v>
      </c>
      <c r="W8" s="38">
        <f>VLOOKUP($B8,'Data Flows'!$A$1307:$W$1944,19,FALSE)</f>
        <v>0.90579710144927539</v>
      </c>
      <c r="X8" s="38">
        <f>VLOOKUP($B8,'Data Flows'!$A$1307:$W$1944,20,FALSE)</f>
        <v>1.0459518599562363</v>
      </c>
      <c r="Y8" s="38">
        <f>VLOOKUP($B8,'Data Flows'!$A$1307:$W$1944,21,FALSE)</f>
        <v>0.87173396674584325</v>
      </c>
      <c r="Z8" s="38">
        <f>VLOOKUP($B8,'Data Flows'!$A$1307:$W$1944,22,FALSE)</f>
        <v>0.82723577235772361</v>
      </c>
      <c r="AA8" s="38">
        <f>VLOOKUP($B8,'Data Flows'!$A$1307:$W$1944,23,FALSE)</f>
        <v>0.80092592592592593</v>
      </c>
      <c r="AB8" s="38">
        <f>VLOOKUP($B8,'Data Flows'!$A$1307:$AB$1944,24,FALSE)</f>
        <v>0.90417690417690422</v>
      </c>
      <c r="AC8" s="38">
        <f>VLOOKUP($B8,'Data Flows'!$A$1307:$AB$1944,25,FALSE)</f>
        <v>0.85964912280701755</v>
      </c>
      <c r="AD8" s="38">
        <f>VLOOKUP($B8,'Data Flows'!$A$1307:$AB$1944,26,FALSE)</f>
        <v>0.77559912854030499</v>
      </c>
      <c r="AE8" s="38">
        <f>VLOOKUP($B8,'Data Flows'!$A$1307:$AB$1944,27,FALSE)</f>
        <v>0.99750000000000005</v>
      </c>
      <c r="AF8" s="38">
        <f>VLOOKUP($B8,'Data Flows'!$A$1307:$AB$1944,28,FALSE)</f>
        <v>0.92764857881136953</v>
      </c>
      <c r="AG8" s="38">
        <f>VLOOKUP($B8,'Data Flows'!$A$1307:$AE$1944,29,FALSE)</f>
        <v>0.94202898550724634</v>
      </c>
      <c r="AH8" s="38">
        <f>VLOOKUP($B8,'Data Flows'!$A$1307:$AE$1944,30,FALSE)</f>
        <v>1.1103202846975089</v>
      </c>
      <c r="AI8" s="38">
        <f>VLOOKUP($B8,'Data Flows'!$A$1307:$AE$1944,31,FALSE)</f>
        <v>1.0171428571428571</v>
      </c>
      <c r="AJ8" s="38">
        <f>VLOOKUP($B8,'Data Flows'!$A$1307:$AF$1944,32,FALSE)</f>
        <v>0.83606557377049184</v>
      </c>
      <c r="AK8" s="38">
        <f>VLOOKUP($B8,'Data Flows'!$A$1307:$AG$1944,33,FALSE)</f>
        <v>0.79889807162534432</v>
      </c>
      <c r="AL8" s="38">
        <f>VLOOKUP($B8,'Data Flows'!$A$1307:$AH$1944,34,FALSE)</f>
        <v>0.9102990033222591</v>
      </c>
      <c r="AM8" s="38">
        <f>VLOOKUP($B8,'Data Flows'!$A$1307:$AI$1944,35,FALSE)</f>
        <v>0.71010638297872342</v>
      </c>
      <c r="AN8" s="38">
        <f>VLOOKUP($B8,'Data Flows'!$A$1307:$AJ$1944,36,FALSE)</f>
        <v>0.81305637982195844</v>
      </c>
      <c r="AO8" s="38">
        <f>VLOOKUP($B8,'Data Flows'!$A$1307:$AK$1944,37,FALSE)</f>
        <v>0.90476190476190477</v>
      </c>
      <c r="AP8" s="38">
        <f>VLOOKUP($B8,'Data Flows'!$A$1307:$AO$1944,38,FALSE)</f>
        <v>0.76306620209059228</v>
      </c>
      <c r="AQ8" s="38">
        <f>VLOOKUP($B8,'Data Flows'!$A$1307:$AO$1944,39,FALSE)</f>
        <v>0.86217948717948723</v>
      </c>
      <c r="AR8" s="38">
        <f>VLOOKUP($B8,'Data Flows'!$A$1307:$AO$1944,40,FALSE)</f>
        <v>1.0454545454545454</v>
      </c>
      <c r="AS8" s="38">
        <f>VLOOKUP($B8,'Data Flows'!$A$1307:$AO$1944,41,FALSE)</f>
        <v>0.77902621722846443</v>
      </c>
    </row>
    <row r="9" spans="1:45" x14ac:dyDescent="0.25">
      <c r="A9" s="1" t="s">
        <v>0</v>
      </c>
      <c r="B9" s="2" t="s">
        <v>7</v>
      </c>
      <c r="C9" s="3" t="s">
        <v>7</v>
      </c>
      <c r="D9" t="s">
        <v>212</v>
      </c>
      <c r="E9" s="47" t="str">
        <f>VLOOKUP($C9,Sheet1!$A$3:$B$328,2,FALSE)</f>
        <v>Largely Rural Average</v>
      </c>
      <c r="F9" s="38">
        <f>VLOOKUP($B9,'Data Flows'!$A$1307:$W$1944,2,FALSE)</f>
        <v>1.1126760563380282</v>
      </c>
      <c r="G9" s="38">
        <f>VLOOKUP($B9,'Data Flows'!$A$1307:$W$1944,3,FALSE)</f>
        <v>1.0805860805860805</v>
      </c>
      <c r="H9" s="38">
        <f>VLOOKUP($B9,'Data Flows'!$A$1307:$W$1944,4,FALSE)</f>
        <v>1.1439790575916231</v>
      </c>
      <c r="I9" s="38">
        <f>VLOOKUP($B9,'Data Flows'!$A$1307:$W$1944,5,FALSE)</f>
        <v>1.5058823529411764</v>
      </c>
      <c r="J9" s="38">
        <f>VLOOKUP($B9,'Data Flows'!$A$1307:$W$1944,6,FALSE)</f>
        <v>1.1943573667711598</v>
      </c>
      <c r="K9" s="38">
        <f>VLOOKUP($B9,'Data Flows'!$A$1307:$W$1944,7,FALSE)</f>
        <v>0.87306064880112833</v>
      </c>
      <c r="L9" s="38">
        <f>VLOOKUP($B9,'Data Flows'!$A$1307:$W$1944,8,FALSE)</f>
        <v>1.026470588235294</v>
      </c>
      <c r="M9" s="38">
        <f>VLOOKUP($B9,'Data Flows'!$A$1307:$W$1944,9,FALSE)</f>
        <v>0.76815642458100564</v>
      </c>
      <c r="N9" s="38">
        <f>VLOOKUP($B9,'Data Flows'!$A$1307:$W$1944,10,FALSE)</f>
        <v>1.030252100840336</v>
      </c>
      <c r="O9" s="38">
        <f>VLOOKUP($B9,'Data Flows'!$A$1307:$W$1944,11,FALSE)</f>
        <v>0.72403100775193796</v>
      </c>
      <c r="P9" s="38">
        <f>VLOOKUP($B9,'Data Flows'!$A$1307:$W$1944,12,FALSE)</f>
        <v>0.9683042789223455</v>
      </c>
      <c r="Q9" s="38">
        <f>VLOOKUP($B9,'Data Flows'!$A$1307:$W$1944,13,FALSE)</f>
        <v>1.0094339622641511</v>
      </c>
      <c r="R9" s="38">
        <f>VLOOKUP($B9,'Data Flows'!$A$1307:$W$1944,14,FALSE)</f>
        <v>0.94107744107744107</v>
      </c>
      <c r="S9" s="38">
        <f>VLOOKUP($B9,'Data Flows'!$A$1307:$W$1944,15,FALSE)</f>
        <v>1.0058027079303675</v>
      </c>
      <c r="T9" s="38">
        <f>VLOOKUP($B9,'Data Flows'!$A$1307:$W$1944,16,FALSE)</f>
        <v>0.95371900826446276</v>
      </c>
      <c r="U9" s="38">
        <f>VLOOKUP($B9,'Data Flows'!$A$1307:$W$1944,17,FALSE)</f>
        <v>0.9118236472945892</v>
      </c>
      <c r="V9" s="38">
        <f>VLOOKUP($B9,'Data Flows'!$A$1307:$W$1944,18,FALSE)</f>
        <v>1.0524344569288389</v>
      </c>
      <c r="W9" s="38">
        <f>VLOOKUP($B9,'Data Flows'!$A$1307:$W$1944,19,FALSE)</f>
        <v>0.96353166986564298</v>
      </c>
      <c r="X9" s="38">
        <f>VLOOKUP($B9,'Data Flows'!$A$1307:$W$1944,20,FALSE)</f>
        <v>0.93675213675213675</v>
      </c>
      <c r="Y9" s="38">
        <f>VLOOKUP($B9,'Data Flows'!$A$1307:$W$1944,21,FALSE)</f>
        <v>0.96799999999999997</v>
      </c>
      <c r="Z9" s="38">
        <f>VLOOKUP($B9,'Data Flows'!$A$1307:$W$1944,22,FALSE)</f>
        <v>0.97115384615384615</v>
      </c>
      <c r="AA9" s="38">
        <f>VLOOKUP($B9,'Data Flows'!$A$1307:$W$1944,23,FALSE)</f>
        <v>0.73664825046040516</v>
      </c>
      <c r="AB9" s="38">
        <f>VLOOKUP($B9,'Data Flows'!$A$1307:$AB$1944,24,FALSE)</f>
        <v>1.0567226890756303</v>
      </c>
      <c r="AC9" s="38">
        <f>VLOOKUP($B9,'Data Flows'!$A$1307:$AB$1944,25,FALSE)</f>
        <v>0.77007299270072993</v>
      </c>
      <c r="AD9" s="38">
        <f>VLOOKUP($B9,'Data Flows'!$A$1307:$AB$1944,26,FALSE)</f>
        <v>0.75709219858156029</v>
      </c>
      <c r="AE9" s="38">
        <f>VLOOKUP($B9,'Data Flows'!$A$1307:$AB$1944,27,FALSE)</f>
        <v>0.87165775401069523</v>
      </c>
      <c r="AF9" s="38">
        <f>VLOOKUP($B9,'Data Flows'!$A$1307:$AB$1944,28,FALSE)</f>
        <v>0.84292035398230092</v>
      </c>
      <c r="AG9" s="38">
        <f>VLOOKUP($B9,'Data Flows'!$A$1307:$AE$1944,29,FALSE)</f>
        <v>0.89333333333333331</v>
      </c>
      <c r="AH9" s="38">
        <f>VLOOKUP($B9,'Data Flows'!$A$1307:$AE$1944,30,FALSE)</f>
        <v>1.2013888888888888</v>
      </c>
      <c r="AI9" s="38">
        <f>VLOOKUP($B9,'Data Flows'!$A$1307:$AE$1944,31,FALSE)</f>
        <v>1.0078947368421052</v>
      </c>
      <c r="AJ9" s="38">
        <f>VLOOKUP($B9,'Data Flows'!$A$1307:$AF$1944,32,FALSE)</f>
        <v>0.89302325581395348</v>
      </c>
      <c r="AK9" s="38">
        <f>VLOOKUP($B9,'Data Flows'!$A$1307:$AG$1944,33,FALSE)</f>
        <v>0.73933649289099523</v>
      </c>
      <c r="AL9" s="38">
        <f>VLOOKUP($B9,'Data Flows'!$A$1307:$AH$1944,34,FALSE)</f>
        <v>0.96121883656509699</v>
      </c>
      <c r="AM9" s="38">
        <f>VLOOKUP($B9,'Data Flows'!$A$1307:$AI$1944,35,FALSE)</f>
        <v>0.89610389610389607</v>
      </c>
      <c r="AN9" s="38">
        <f>VLOOKUP($B9,'Data Flows'!$A$1307:$AJ$1944,36,FALSE)</f>
        <v>0.85</v>
      </c>
      <c r="AO9" s="38">
        <f>VLOOKUP($B9,'Data Flows'!$A$1307:$AK$1944,37,FALSE)</f>
        <v>0.85831062670299729</v>
      </c>
      <c r="AP9" s="38">
        <f>VLOOKUP($B9,'Data Flows'!$A$1307:$AO$1944,38,FALSE)</f>
        <v>0.66163141993957708</v>
      </c>
      <c r="AQ9" s="38">
        <f>VLOOKUP($B9,'Data Flows'!$A$1307:$AO$1944,39,FALSE)</f>
        <v>0.9045092838196287</v>
      </c>
      <c r="AR9" s="38">
        <f>VLOOKUP($B9,'Data Flows'!$A$1307:$AO$1944,40,FALSE)</f>
        <v>0.84472049689440998</v>
      </c>
      <c r="AS9" s="38">
        <f>VLOOKUP($B9,'Data Flows'!$A$1307:$AO$1944,41,FALSE)</f>
        <v>0.79256965944272451</v>
      </c>
    </row>
    <row r="10" spans="1:45" x14ac:dyDescent="0.25">
      <c r="A10" s="1" t="s">
        <v>0</v>
      </c>
      <c r="B10" s="4" t="s">
        <v>8</v>
      </c>
      <c r="C10" s="3" t="s">
        <v>8</v>
      </c>
      <c r="D10" t="s">
        <v>213</v>
      </c>
      <c r="E10" s="47" t="str">
        <f>VLOOKUP($C10,Sheet1!$A$3:$B$328,2,FALSE)</f>
        <v>Mainly Rural Average</v>
      </c>
      <c r="F10" s="38">
        <f>VLOOKUP($B10,'Data Flows'!$A$1307:$W$1944,2,FALSE)</f>
        <v>1.0379746835443038</v>
      </c>
      <c r="G10" s="38">
        <f>VLOOKUP($B10,'Data Flows'!$A$1307:$W$1944,3,FALSE)</f>
        <v>1.0735294117647058</v>
      </c>
      <c r="H10" s="38">
        <f>VLOOKUP($B10,'Data Flows'!$A$1307:$W$1944,4,FALSE)</f>
        <v>0.90222222222222226</v>
      </c>
      <c r="I10" s="38">
        <f>VLOOKUP($B10,'Data Flows'!$A$1307:$W$1944,5,FALSE)</f>
        <v>1.8135593220338984</v>
      </c>
      <c r="J10" s="38">
        <f>VLOOKUP($B10,'Data Flows'!$A$1307:$W$1944,6,FALSE)</f>
        <v>1.3529411764705883</v>
      </c>
      <c r="K10" s="38">
        <f>VLOOKUP($B10,'Data Flows'!$A$1307:$W$1944,7,FALSE)</f>
        <v>0.82920792079207917</v>
      </c>
      <c r="L10" s="38">
        <f>VLOOKUP($B10,'Data Flows'!$A$1307:$W$1944,8,FALSE)</f>
        <v>0.93905817174515238</v>
      </c>
      <c r="M10" s="38">
        <f>VLOOKUP($B10,'Data Flows'!$A$1307:$W$1944,9,FALSE)</f>
        <v>0.91558441558441561</v>
      </c>
      <c r="N10" s="38">
        <f>VLOOKUP($B10,'Data Flows'!$A$1307:$W$1944,10,FALSE)</f>
        <v>0.78106508875739644</v>
      </c>
      <c r="O10" s="38">
        <f>VLOOKUP($B10,'Data Flows'!$A$1307:$W$1944,11,FALSE)</f>
        <v>0.81071428571428572</v>
      </c>
      <c r="P10" s="38">
        <f>VLOOKUP($B10,'Data Flows'!$A$1307:$W$1944,12,FALSE)</f>
        <v>0.93666666666666665</v>
      </c>
      <c r="Q10" s="38">
        <f>VLOOKUP($B10,'Data Flows'!$A$1307:$W$1944,13,FALSE)</f>
        <v>1.0261194029850746</v>
      </c>
      <c r="R10" s="38">
        <f>VLOOKUP($B10,'Data Flows'!$A$1307:$W$1944,14,FALSE)</f>
        <v>0.85172413793103452</v>
      </c>
      <c r="S10" s="38">
        <f>VLOOKUP($B10,'Data Flows'!$A$1307:$W$1944,15,FALSE)</f>
        <v>1.0932203389830508</v>
      </c>
      <c r="T10" s="38">
        <f>VLOOKUP($B10,'Data Flows'!$A$1307:$W$1944,16,FALSE)</f>
        <v>0.87234042553191493</v>
      </c>
      <c r="U10" s="38">
        <f>VLOOKUP($B10,'Data Flows'!$A$1307:$W$1944,17,FALSE)</f>
        <v>1.1352657004830917</v>
      </c>
      <c r="V10" s="38">
        <f>VLOOKUP($B10,'Data Flows'!$A$1307:$W$1944,18,FALSE)</f>
        <v>0.97026022304832715</v>
      </c>
      <c r="W10" s="38">
        <f>VLOOKUP($B10,'Data Flows'!$A$1307:$W$1944,19,FALSE)</f>
        <v>0.94736842105263153</v>
      </c>
      <c r="X10" s="38">
        <f>VLOOKUP($B10,'Data Flows'!$A$1307:$W$1944,20,FALSE)</f>
        <v>1.1245136186770428</v>
      </c>
      <c r="Y10" s="38">
        <f>VLOOKUP($B10,'Data Flows'!$A$1307:$W$1944,21,FALSE)</f>
        <v>0.9294605809128631</v>
      </c>
      <c r="Z10" s="38">
        <f>VLOOKUP($B10,'Data Flows'!$A$1307:$W$1944,22,FALSE)</f>
        <v>0.78888888888888886</v>
      </c>
      <c r="AA10" s="38">
        <f>VLOOKUP($B10,'Data Flows'!$A$1307:$W$1944,23,FALSE)</f>
        <v>0.76170212765957446</v>
      </c>
      <c r="AB10" s="38">
        <f>VLOOKUP($B10,'Data Flows'!$A$1307:$AB$1944,24,FALSE)</f>
        <v>0.74683544303797467</v>
      </c>
      <c r="AC10" s="38">
        <f>VLOOKUP($B10,'Data Flows'!$A$1307:$AB$1944,25,FALSE)</f>
        <v>0.97890295358649793</v>
      </c>
      <c r="AD10" s="38">
        <f>VLOOKUP($B10,'Data Flows'!$A$1307:$AB$1944,26,FALSE)</f>
        <v>0.8582677165354331</v>
      </c>
      <c r="AE10" s="38">
        <f>VLOOKUP($B10,'Data Flows'!$A$1307:$AB$1944,27,FALSE)</f>
        <v>0.78431372549019607</v>
      </c>
      <c r="AF10" s="38">
        <f>VLOOKUP($B10,'Data Flows'!$A$1307:$AB$1944,28,FALSE)</f>
        <v>0.88841201716738194</v>
      </c>
      <c r="AG10" s="38">
        <f>VLOOKUP($B10,'Data Flows'!$A$1307:$AE$1944,29,FALSE)</f>
        <v>0.83888888888888891</v>
      </c>
      <c r="AH10" s="38">
        <f>VLOOKUP($B10,'Data Flows'!$A$1307:$AE$1944,30,FALSE)</f>
        <v>0.96951219512195119</v>
      </c>
      <c r="AI10" s="38">
        <f>VLOOKUP($B10,'Data Flows'!$A$1307:$AE$1944,31,FALSE)</f>
        <v>0.99444444444444446</v>
      </c>
      <c r="AJ10" s="38">
        <f>VLOOKUP($B10,'Data Flows'!$A$1307:$AF$1944,32,FALSE)</f>
        <v>0.92820512820512824</v>
      </c>
      <c r="AK10" s="38">
        <f>VLOOKUP($B10,'Data Flows'!$A$1307:$AG$1944,33,FALSE)</f>
        <v>0.61777777777777776</v>
      </c>
      <c r="AL10" s="38">
        <f>VLOOKUP($B10,'Data Flows'!$A$1307:$AH$1944,34,FALSE)</f>
        <v>0.72</v>
      </c>
      <c r="AM10" s="38">
        <f>VLOOKUP($B10,'Data Flows'!$A$1307:$AI$1944,35,FALSE)</f>
        <v>0.79874213836477992</v>
      </c>
      <c r="AN10" s="38">
        <f>VLOOKUP($B10,'Data Flows'!$A$1307:$AJ$1944,36,FALSE)</f>
        <v>0.98809523809523814</v>
      </c>
      <c r="AO10" s="38">
        <f>VLOOKUP($B10,'Data Flows'!$A$1307:$AK$1944,37,FALSE)</f>
        <v>0.97041420118343191</v>
      </c>
      <c r="AP10" s="38">
        <f>VLOOKUP($B10,'Data Flows'!$A$1307:$AO$1944,38,FALSE)</f>
        <v>0.74117647058823533</v>
      </c>
      <c r="AQ10" s="38">
        <f>VLOOKUP($B10,'Data Flows'!$A$1307:$AO$1944,39,FALSE)</f>
        <v>0.76076555023923442</v>
      </c>
      <c r="AR10" s="38">
        <f>VLOOKUP($B10,'Data Flows'!$A$1307:$AO$1944,40,FALSE)</f>
        <v>0.79393939393939394</v>
      </c>
      <c r="AS10" s="38">
        <f>VLOOKUP($B10,'Data Flows'!$A$1307:$AO$1944,41,FALSE)</f>
        <v>0.96273291925465843</v>
      </c>
    </row>
    <row r="11" spans="1:45" x14ac:dyDescent="0.25">
      <c r="A11" s="1" t="s">
        <v>0</v>
      </c>
      <c r="B11" s="2" t="s">
        <v>9</v>
      </c>
      <c r="C11" s="3" t="s">
        <v>9</v>
      </c>
      <c r="D11" t="s">
        <v>214</v>
      </c>
      <c r="E11" s="47" t="str">
        <f>VLOOKUP($C11,Sheet1!$A$3:$B$328,2,FALSE)</f>
        <v>Urban with Significant Rural (rural including hub towns 26-49%)</v>
      </c>
      <c r="F11" s="38">
        <f>VLOOKUP($B11,'Data Flows'!$A$1307:$W$1944,2,FALSE)</f>
        <v>0.91156462585034015</v>
      </c>
      <c r="G11" s="38">
        <f>VLOOKUP($B11,'Data Flows'!$A$1307:$W$1944,3,FALSE)</f>
        <v>0.8666666666666667</v>
      </c>
      <c r="H11" s="38">
        <f>VLOOKUP($B11,'Data Flows'!$A$1307:$W$1944,4,FALSE)</f>
        <v>0.99369085173501581</v>
      </c>
      <c r="I11" s="38">
        <f>VLOOKUP($B11,'Data Flows'!$A$1307:$W$1944,5,FALSE)</f>
        <v>1.2261904761904763</v>
      </c>
      <c r="J11" s="38">
        <f>VLOOKUP($B11,'Data Flows'!$A$1307:$W$1944,6,FALSE)</f>
        <v>0.95663956639566394</v>
      </c>
      <c r="K11" s="38">
        <f>VLOOKUP($B11,'Data Flows'!$A$1307:$W$1944,7,FALSE)</f>
        <v>1.1789137380191694</v>
      </c>
      <c r="L11" s="38">
        <f>VLOOKUP($B11,'Data Flows'!$A$1307:$W$1944,8,FALSE)</f>
        <v>0.90231362467866327</v>
      </c>
      <c r="M11" s="38">
        <f>VLOOKUP($B11,'Data Flows'!$A$1307:$W$1944,9,FALSE)</f>
        <v>1.0192307692307692</v>
      </c>
      <c r="N11" s="38">
        <f>VLOOKUP($B11,'Data Flows'!$A$1307:$W$1944,10,FALSE)</f>
        <v>0.96781609195402296</v>
      </c>
      <c r="O11" s="38">
        <f>VLOOKUP($B11,'Data Flows'!$A$1307:$W$1944,11,FALSE)</f>
        <v>0.70135746606334837</v>
      </c>
      <c r="P11" s="38">
        <f>VLOOKUP($B11,'Data Flows'!$A$1307:$W$1944,12,FALSE)</f>
        <v>0.88914027149321262</v>
      </c>
      <c r="Q11" s="38">
        <f>VLOOKUP($B11,'Data Flows'!$A$1307:$W$1944,13,FALSE)</f>
        <v>0.89258312020460362</v>
      </c>
      <c r="R11" s="38">
        <f>VLOOKUP($B11,'Data Flows'!$A$1307:$W$1944,14,FALSE)</f>
        <v>1.2472826086956521</v>
      </c>
      <c r="S11" s="38">
        <f>VLOOKUP($B11,'Data Flows'!$A$1307:$W$1944,15,FALSE)</f>
        <v>0.84928229665071775</v>
      </c>
      <c r="T11" s="38">
        <f>VLOOKUP($B11,'Data Flows'!$A$1307:$W$1944,16,FALSE)</f>
        <v>1.0074812967581048</v>
      </c>
      <c r="U11" s="38">
        <f>VLOOKUP($B11,'Data Flows'!$A$1307:$W$1944,17,FALSE)</f>
        <v>1.110032362459547</v>
      </c>
      <c r="V11" s="38">
        <f>VLOOKUP($B11,'Data Flows'!$A$1307:$W$1944,18,FALSE)</f>
        <v>0.99388379204892963</v>
      </c>
      <c r="W11" s="38">
        <f>VLOOKUP($B11,'Data Flows'!$A$1307:$W$1944,19,FALSE)</f>
        <v>0.87031700288184433</v>
      </c>
      <c r="X11" s="38">
        <f>VLOOKUP($B11,'Data Flows'!$A$1307:$W$1944,20,FALSE)</f>
        <v>1.0621468926553672</v>
      </c>
      <c r="Y11" s="38">
        <f>VLOOKUP($B11,'Data Flows'!$A$1307:$W$1944,21,FALSE)</f>
        <v>0.88349514563106801</v>
      </c>
      <c r="Z11" s="38">
        <f>VLOOKUP($B11,'Data Flows'!$A$1307:$W$1944,22,FALSE)</f>
        <v>1.0422077922077921</v>
      </c>
      <c r="AA11" s="38">
        <f>VLOOKUP($B11,'Data Flows'!$A$1307:$W$1944,23,FALSE)</f>
        <v>0.83566433566433562</v>
      </c>
      <c r="AB11" s="38">
        <f>VLOOKUP($B11,'Data Flows'!$A$1307:$AB$1944,24,FALSE)</f>
        <v>0.91304347826086951</v>
      </c>
      <c r="AC11" s="38">
        <f>VLOOKUP($B11,'Data Flows'!$A$1307:$AB$1944,25,FALSE)</f>
        <v>0.91166077738515905</v>
      </c>
      <c r="AD11" s="38">
        <f>VLOOKUP($B11,'Data Flows'!$A$1307:$AB$1944,26,FALSE)</f>
        <v>0.86111111111111116</v>
      </c>
      <c r="AE11" s="38">
        <f>VLOOKUP($B11,'Data Flows'!$A$1307:$AB$1944,27,FALSE)</f>
        <v>0.83832335329341312</v>
      </c>
      <c r="AF11" s="38">
        <f>VLOOKUP($B11,'Data Flows'!$A$1307:$AB$1944,28,FALSE)</f>
        <v>0.87539936102236426</v>
      </c>
      <c r="AG11" s="38">
        <f>VLOOKUP($B11,'Data Flows'!$A$1307:$AE$1944,29,FALSE)</f>
        <v>1.2281553398058251</v>
      </c>
      <c r="AH11" s="38">
        <f>VLOOKUP($B11,'Data Flows'!$A$1307:$AE$1944,30,FALSE)</f>
        <v>1.1902439024390243</v>
      </c>
      <c r="AI11" s="38">
        <f>VLOOKUP($B11,'Data Flows'!$A$1307:$AE$1944,31,FALSE)</f>
        <v>1.0806451612903225</v>
      </c>
      <c r="AJ11" s="38">
        <f>VLOOKUP($B11,'Data Flows'!$A$1307:$AF$1944,32,FALSE)</f>
        <v>0.88850174216027877</v>
      </c>
      <c r="AK11" s="38">
        <f>VLOOKUP($B11,'Data Flows'!$A$1307:$AG$1944,33,FALSE)</f>
        <v>0.90909090909090906</v>
      </c>
      <c r="AL11" s="38">
        <f>VLOOKUP($B11,'Data Flows'!$A$1307:$AH$1944,34,FALSE)</f>
        <v>0.79577464788732399</v>
      </c>
      <c r="AM11" s="38">
        <f>VLOOKUP($B11,'Data Flows'!$A$1307:$AI$1944,35,FALSE)</f>
        <v>0.82857142857142863</v>
      </c>
      <c r="AN11" s="38">
        <f>VLOOKUP($B11,'Data Flows'!$A$1307:$AJ$1944,36,FALSE)</f>
        <v>0.82432432432432434</v>
      </c>
      <c r="AO11" s="38">
        <f>VLOOKUP($B11,'Data Flows'!$A$1307:$AK$1944,37,FALSE)</f>
        <v>0.8784313725490196</v>
      </c>
      <c r="AP11" s="38">
        <f>VLOOKUP($B11,'Data Flows'!$A$1307:$AO$1944,38,FALSE)</f>
        <v>1.0514018691588785</v>
      </c>
      <c r="AQ11" s="38">
        <f>VLOOKUP($B11,'Data Flows'!$A$1307:$AO$1944,39,FALSE)</f>
        <v>0.95289855072463769</v>
      </c>
      <c r="AR11" s="38">
        <f>VLOOKUP($B11,'Data Flows'!$A$1307:$AO$1944,40,FALSE)</f>
        <v>1.0040160642570282</v>
      </c>
      <c r="AS11" s="38">
        <f>VLOOKUP($B11,'Data Flows'!$A$1307:$AO$1944,41,FALSE)</f>
        <v>1.1639344262295082</v>
      </c>
    </row>
    <row r="12" spans="1:45" x14ac:dyDescent="0.25">
      <c r="A12" s="1" t="s">
        <v>0</v>
      </c>
      <c r="B12" s="2" t="s">
        <v>10</v>
      </c>
      <c r="C12" s="3" t="s">
        <v>10</v>
      </c>
      <c r="D12" t="s">
        <v>215</v>
      </c>
      <c r="E12" s="47" t="str">
        <f>VLOOKUP($C12,Sheet1!$A$3:$B$328,2,FALSE)</f>
        <v>Urban with City and Town</v>
      </c>
      <c r="F12" s="38">
        <f>VLOOKUP($B12,'Data Flows'!$A$1307:$W$1944,2,FALSE)</f>
        <v>1.1055555555555556</v>
      </c>
      <c r="G12" s="38">
        <f>VLOOKUP($B12,'Data Flows'!$A$1307:$W$1944,3,FALSE)</f>
        <v>0.98668885191347755</v>
      </c>
      <c r="H12" s="38">
        <f>VLOOKUP($B12,'Data Flows'!$A$1307:$W$1944,4,FALSE)</f>
        <v>1.0393081761006289</v>
      </c>
      <c r="I12" s="38">
        <f>VLOOKUP($B12,'Data Flows'!$A$1307:$W$1944,5,FALSE)</f>
        <v>1.72</v>
      </c>
      <c r="J12" s="38">
        <f>VLOOKUP($B12,'Data Flows'!$A$1307:$W$1944,6,FALSE)</f>
        <v>1.2744444444444445</v>
      </c>
      <c r="K12" s="38">
        <f>VLOOKUP($B12,'Data Flows'!$A$1307:$W$1944,7,FALSE)</f>
        <v>0.89402697495183048</v>
      </c>
      <c r="L12" s="38">
        <f>VLOOKUP($B12,'Data Flows'!$A$1307:$W$1944,8,FALSE)</f>
        <v>0.93457943925233644</v>
      </c>
      <c r="M12" s="38">
        <f>VLOOKUP($B12,'Data Flows'!$A$1307:$W$1944,9,FALSE)</f>
        <v>1.0019980019980019</v>
      </c>
      <c r="N12" s="38">
        <f>VLOOKUP($B12,'Data Flows'!$A$1307:$W$1944,10,FALSE)</f>
        <v>1.0039138943248533</v>
      </c>
      <c r="O12" s="38">
        <f>VLOOKUP($B12,'Data Flows'!$A$1307:$W$1944,11,FALSE)</f>
        <v>0.81329113924050633</v>
      </c>
      <c r="P12" s="38">
        <f>VLOOKUP($B12,'Data Flows'!$A$1307:$W$1944,12,FALSE)</f>
        <v>0.81075697211155373</v>
      </c>
      <c r="Q12" s="38">
        <f>VLOOKUP($B12,'Data Flows'!$A$1307:$W$1944,13,FALSE)</f>
        <v>1.0773809523809523</v>
      </c>
      <c r="R12" s="38">
        <f>VLOOKUP($B12,'Data Flows'!$A$1307:$W$1944,14,FALSE)</f>
        <v>1.0239130434782608</v>
      </c>
      <c r="S12" s="38">
        <f>VLOOKUP($B12,'Data Flows'!$A$1307:$W$1944,15,FALSE)</f>
        <v>0.92553191489361697</v>
      </c>
      <c r="T12" s="38">
        <f>VLOOKUP($B12,'Data Flows'!$A$1307:$W$1944,16,FALSE)</f>
        <v>1.0803357314148681</v>
      </c>
      <c r="U12" s="38">
        <f>VLOOKUP($B12,'Data Flows'!$A$1307:$W$1944,17,FALSE)</f>
        <v>1.0713359273670557</v>
      </c>
      <c r="V12" s="38">
        <f>VLOOKUP($B12,'Data Flows'!$A$1307:$W$1944,18,FALSE)</f>
        <v>0.96514161220043571</v>
      </c>
      <c r="W12" s="38">
        <f>VLOOKUP($B12,'Data Flows'!$A$1307:$W$1944,19,FALSE)</f>
        <v>0.8671875</v>
      </c>
      <c r="X12" s="38">
        <f>VLOOKUP($B12,'Data Flows'!$A$1307:$W$1944,20,FALSE)</f>
        <v>1.0317100792751981</v>
      </c>
      <c r="Y12" s="38">
        <f>VLOOKUP($B12,'Data Flows'!$A$1307:$W$1944,21,FALSE)</f>
        <v>1.0486202365308803</v>
      </c>
      <c r="Z12" s="38">
        <f>VLOOKUP($B12,'Data Flows'!$A$1307:$W$1944,22,FALSE)</f>
        <v>1.0145808019441069</v>
      </c>
      <c r="AA12" s="38">
        <f>VLOOKUP($B12,'Data Flows'!$A$1307:$W$1944,23,FALSE)</f>
        <v>0.78099652375434536</v>
      </c>
      <c r="AB12" s="38">
        <f>VLOOKUP($B12,'Data Flows'!$A$1307:$AB$1944,24,FALSE)</f>
        <v>0.95481569560047563</v>
      </c>
      <c r="AC12" s="38">
        <f>VLOOKUP($B12,'Data Flows'!$A$1307:$AB$1944,25,FALSE)</f>
        <v>0.86533957845433251</v>
      </c>
      <c r="AD12" s="38">
        <f>VLOOKUP($B12,'Data Flows'!$A$1307:$AB$1944,26,FALSE)</f>
        <v>0.83070452155625663</v>
      </c>
      <c r="AE12" s="38">
        <f>VLOOKUP($B12,'Data Flows'!$A$1307:$AB$1944,27,FALSE)</f>
        <v>0.8370786516853933</v>
      </c>
      <c r="AF12" s="38">
        <f>VLOOKUP($B12,'Data Flows'!$A$1307:$AB$1944,28,FALSE)</f>
        <v>0.83372365339578458</v>
      </c>
      <c r="AG12" s="38">
        <f>VLOOKUP($B12,'Data Flows'!$A$1307:$AE$1944,29,FALSE)</f>
        <v>0.83740831295843521</v>
      </c>
      <c r="AH12" s="38">
        <f>VLOOKUP($B12,'Data Flows'!$A$1307:$AE$1944,30,FALSE)</f>
        <v>1.1004636785162287</v>
      </c>
      <c r="AI12" s="38">
        <f>VLOOKUP($B12,'Data Flows'!$A$1307:$AE$1944,31,FALSE)</f>
        <v>0.95220125786163523</v>
      </c>
      <c r="AJ12" s="38">
        <f>VLOOKUP($B12,'Data Flows'!$A$1307:$AF$1944,32,FALSE)</f>
        <v>0.78467153284671531</v>
      </c>
      <c r="AK12" s="38">
        <f>VLOOKUP($B12,'Data Flows'!$A$1307:$AG$1944,33,FALSE)</f>
        <v>0.74842767295597479</v>
      </c>
      <c r="AL12" s="38">
        <f>VLOOKUP($B12,'Data Flows'!$A$1307:$AH$1944,34,FALSE)</f>
        <v>0.72354497354497349</v>
      </c>
      <c r="AM12" s="38">
        <f>VLOOKUP($B12,'Data Flows'!$A$1307:$AI$1944,35,FALSE)</f>
        <v>0.72859025032938074</v>
      </c>
      <c r="AN12" s="38">
        <f>VLOOKUP($B12,'Data Flows'!$A$1307:$AJ$1944,36,FALSE)</f>
        <v>0.81756756756756754</v>
      </c>
      <c r="AO12" s="38">
        <f>VLOOKUP($B12,'Data Flows'!$A$1307:$AK$1944,37,FALSE)</f>
        <v>0.88450292397660824</v>
      </c>
      <c r="AP12" s="38">
        <f>VLOOKUP($B12,'Data Flows'!$A$1307:$AO$1944,38,FALSE)</f>
        <v>0.90333919156414766</v>
      </c>
      <c r="AQ12" s="38">
        <f>VLOOKUP($B12,'Data Flows'!$A$1307:$AO$1944,39,FALSE)</f>
        <v>0.82808398950131235</v>
      </c>
      <c r="AR12" s="38">
        <f>VLOOKUP($B12,'Data Flows'!$A$1307:$AO$1944,40,FALSE)</f>
        <v>0.87920489296636084</v>
      </c>
      <c r="AS12" s="38">
        <f>VLOOKUP($B12,'Data Flows'!$A$1307:$AO$1944,41,FALSE)</f>
        <v>0.8820826952526799</v>
      </c>
    </row>
    <row r="13" spans="1:45" x14ac:dyDescent="0.25">
      <c r="A13" s="1" t="s">
        <v>0</v>
      </c>
      <c r="B13" s="2" t="s">
        <v>11</v>
      </c>
      <c r="C13" s="3" t="s">
        <v>11</v>
      </c>
      <c r="D13" t="s">
        <v>216</v>
      </c>
      <c r="E13" s="47" t="str">
        <f>VLOOKUP($C13,Sheet1!$A$3:$B$328,2,FALSE)</f>
        <v>Urban with Significant Rural (rural including hub towns 26-49%)</v>
      </c>
      <c r="F13" s="38">
        <f>VLOOKUP($B13,'Data Flows'!$A$1307:$W$1944,2,FALSE)</f>
        <v>0.88555858310626701</v>
      </c>
      <c r="G13" s="38">
        <f>VLOOKUP($B13,'Data Flows'!$A$1307:$W$1944,3,FALSE)</f>
        <v>1.2936802973977695</v>
      </c>
      <c r="H13" s="38">
        <f>VLOOKUP($B13,'Data Flows'!$A$1307:$W$1944,4,FALSE)</f>
        <v>1.1732283464566928</v>
      </c>
      <c r="I13" s="38">
        <f>VLOOKUP($B13,'Data Flows'!$A$1307:$W$1944,5,FALSE)</f>
        <v>1.0261044176706828</v>
      </c>
      <c r="J13" s="38">
        <f>VLOOKUP($B13,'Data Flows'!$A$1307:$W$1944,6,FALSE)</f>
        <v>1.2150375939849625</v>
      </c>
      <c r="K13" s="38">
        <f>VLOOKUP($B13,'Data Flows'!$A$1307:$W$1944,7,FALSE)</f>
        <v>1.0792393026941363</v>
      </c>
      <c r="L13" s="38">
        <f>VLOOKUP($B13,'Data Flows'!$A$1307:$W$1944,8,FALSE)</f>
        <v>0.87170263788968827</v>
      </c>
      <c r="M13" s="38">
        <f>VLOOKUP($B13,'Data Flows'!$A$1307:$W$1944,9,FALSE)</f>
        <v>0.88702290076335877</v>
      </c>
      <c r="N13" s="38">
        <f>VLOOKUP($B13,'Data Flows'!$A$1307:$W$1944,10,FALSE)</f>
        <v>1.0012360939431397</v>
      </c>
      <c r="O13" s="38">
        <f>VLOOKUP($B13,'Data Flows'!$A$1307:$W$1944,11,FALSE)</f>
        <v>0.69056603773584901</v>
      </c>
      <c r="P13" s="38">
        <f>VLOOKUP($B13,'Data Flows'!$A$1307:$W$1944,12,FALSE)</f>
        <v>0.93823529411764706</v>
      </c>
      <c r="Q13" s="38">
        <f>VLOOKUP($B13,'Data Flows'!$A$1307:$W$1944,13,FALSE)</f>
        <v>0.99451553930530168</v>
      </c>
      <c r="R13" s="38">
        <f>VLOOKUP($B13,'Data Flows'!$A$1307:$W$1944,14,FALSE)</f>
        <v>0.95184135977337114</v>
      </c>
      <c r="S13" s="38">
        <f>VLOOKUP($B13,'Data Flows'!$A$1307:$W$1944,15,FALSE)</f>
        <v>0.8330550918196995</v>
      </c>
      <c r="T13" s="38">
        <f>VLOOKUP($B13,'Data Flows'!$A$1307:$W$1944,16,FALSE)</f>
        <v>0.96062992125984248</v>
      </c>
      <c r="U13" s="38">
        <f>VLOOKUP($B13,'Data Flows'!$A$1307:$W$1944,17,FALSE)</f>
        <v>0.8908765652951699</v>
      </c>
      <c r="V13" s="38">
        <f>VLOOKUP($B13,'Data Flows'!$A$1307:$W$1944,18,FALSE)</f>
        <v>1.1987951807228916</v>
      </c>
      <c r="W13" s="38">
        <f>VLOOKUP($B13,'Data Flows'!$A$1307:$W$1944,19,FALSE)</f>
        <v>0.92730844793713163</v>
      </c>
      <c r="X13" s="38">
        <f>VLOOKUP($B13,'Data Flows'!$A$1307:$W$1944,20,FALSE)</f>
        <v>1.0173775671406002</v>
      </c>
      <c r="Y13" s="38">
        <f>VLOOKUP($B13,'Data Flows'!$A$1307:$W$1944,21,FALSE)</f>
        <v>0.92364990689013038</v>
      </c>
      <c r="Z13" s="38">
        <f>VLOOKUP($B13,'Data Flows'!$A$1307:$W$1944,22,FALSE)</f>
        <v>0.89700996677740863</v>
      </c>
      <c r="AA13" s="38">
        <f>VLOOKUP($B13,'Data Flows'!$A$1307:$W$1944,23,FALSE)</f>
        <v>0.73344651952461803</v>
      </c>
      <c r="AB13" s="38">
        <f>VLOOKUP($B13,'Data Flows'!$A$1307:$AB$1944,24,FALSE)</f>
        <v>0.98579040852575484</v>
      </c>
      <c r="AC13" s="38">
        <f>VLOOKUP($B13,'Data Flows'!$A$1307:$AB$1944,25,FALSE)</f>
        <v>1.1457905544147844</v>
      </c>
      <c r="AD13" s="38">
        <f>VLOOKUP($B13,'Data Flows'!$A$1307:$AB$1944,26,FALSE)</f>
        <v>0.83280757097791802</v>
      </c>
      <c r="AE13" s="38">
        <f>VLOOKUP($B13,'Data Flows'!$A$1307:$AB$1944,27,FALSE)</f>
        <v>0.99831365935919059</v>
      </c>
      <c r="AF13" s="38">
        <f>VLOOKUP($B13,'Data Flows'!$A$1307:$AB$1944,28,FALSE)</f>
        <v>0.72742474916387956</v>
      </c>
      <c r="AG13" s="38">
        <f>VLOOKUP($B13,'Data Flows'!$A$1307:$AE$1944,29,FALSE)</f>
        <v>0.74003795066413658</v>
      </c>
      <c r="AH13" s="38">
        <f>VLOOKUP($B13,'Data Flows'!$A$1307:$AE$1944,30,FALSE)</f>
        <v>1.1885856079404467</v>
      </c>
      <c r="AI13" s="38">
        <f>VLOOKUP($B13,'Data Flows'!$A$1307:$AE$1944,31,FALSE)</f>
        <v>1.0718816067653276</v>
      </c>
      <c r="AJ13" s="38">
        <f>VLOOKUP($B13,'Data Flows'!$A$1307:$AF$1944,32,FALSE)</f>
        <v>0.75546719681908547</v>
      </c>
      <c r="AK13" s="38">
        <f>VLOOKUP($B13,'Data Flows'!$A$1307:$AG$1944,33,FALSE)</f>
        <v>0.86547085201793716</v>
      </c>
      <c r="AL13" s="38">
        <f>VLOOKUP($B13,'Data Flows'!$A$1307:$AH$1944,34,FALSE)</f>
        <v>0.71724137931034482</v>
      </c>
      <c r="AM13" s="38">
        <f>VLOOKUP($B13,'Data Flows'!$A$1307:$AI$1944,35,FALSE)</f>
        <v>0.8303571428571429</v>
      </c>
      <c r="AN13" s="38">
        <f>VLOOKUP($B13,'Data Flows'!$A$1307:$AJ$1944,36,FALSE)</f>
        <v>0.98789346246973364</v>
      </c>
      <c r="AO13" s="38">
        <f>VLOOKUP($B13,'Data Flows'!$A$1307:$AK$1944,37,FALSE)</f>
        <v>0.89724310776942351</v>
      </c>
      <c r="AP13" s="38">
        <f>VLOOKUP($B13,'Data Flows'!$A$1307:$AO$1944,38,FALSE)</f>
        <v>0.92105263157894735</v>
      </c>
      <c r="AQ13" s="38">
        <f>VLOOKUP($B13,'Data Flows'!$A$1307:$AO$1944,39,FALSE)</f>
        <v>0.7816091954022989</v>
      </c>
      <c r="AR13" s="38">
        <f>VLOOKUP($B13,'Data Flows'!$A$1307:$AO$1944,40,FALSE)</f>
        <v>0.76623376623376627</v>
      </c>
      <c r="AS13" s="38">
        <f>VLOOKUP($B13,'Data Flows'!$A$1307:$AO$1944,41,FALSE)</f>
        <v>0.78635014836795247</v>
      </c>
    </row>
    <row r="14" spans="1:45" x14ac:dyDescent="0.25">
      <c r="A14" s="1" t="s">
        <v>0</v>
      </c>
      <c r="B14" s="2" t="s">
        <v>12</v>
      </c>
      <c r="C14" s="3" t="s">
        <v>12</v>
      </c>
      <c r="D14" t="s">
        <v>217</v>
      </c>
      <c r="E14" s="47" t="str">
        <f>VLOOKUP($C14,Sheet1!$A$3:$B$328,2,FALSE)</f>
        <v>Largely Rural Average</v>
      </c>
      <c r="F14" s="38">
        <f>VLOOKUP($B14,'Data Flows'!$A$1307:$W$1944,2,FALSE)</f>
        <v>0.89655172413793105</v>
      </c>
      <c r="G14" s="38">
        <f>VLOOKUP($B14,'Data Flows'!$A$1307:$W$1944,3,FALSE)</f>
        <v>0.85569620253164558</v>
      </c>
      <c r="H14" s="38">
        <f>VLOOKUP($B14,'Data Flows'!$A$1307:$W$1944,4,FALSE)</f>
        <v>1.2939632545931758</v>
      </c>
      <c r="I14" s="38">
        <f>VLOOKUP($B14,'Data Flows'!$A$1307:$W$1944,5,FALSE)</f>
        <v>1.7777777777777777</v>
      </c>
      <c r="J14" s="38">
        <f>VLOOKUP($B14,'Data Flows'!$A$1307:$W$1944,6,FALSE)</f>
        <v>1.2344013490725128</v>
      </c>
      <c r="K14" s="38">
        <f>VLOOKUP($B14,'Data Flows'!$A$1307:$W$1944,7,FALSE)</f>
        <v>0.87804878048780488</v>
      </c>
      <c r="L14" s="38">
        <f>VLOOKUP($B14,'Data Flows'!$A$1307:$W$1944,8,FALSE)</f>
        <v>1.0425531914893618</v>
      </c>
      <c r="M14" s="38">
        <f>VLOOKUP($B14,'Data Flows'!$A$1307:$W$1944,9,FALSE)</f>
        <v>0.97934595524956969</v>
      </c>
      <c r="N14" s="38">
        <f>VLOOKUP($B14,'Data Flows'!$A$1307:$W$1944,10,FALSE)</f>
        <v>0.97142857142857142</v>
      </c>
      <c r="O14" s="38">
        <f>VLOOKUP($B14,'Data Flows'!$A$1307:$W$1944,11,FALSE)</f>
        <v>0.72878787878787876</v>
      </c>
      <c r="P14" s="38">
        <f>VLOOKUP($B14,'Data Flows'!$A$1307:$W$1944,12,FALSE)</f>
        <v>0.99825479930191974</v>
      </c>
      <c r="Q14" s="38">
        <f>VLOOKUP($B14,'Data Flows'!$A$1307:$W$1944,13,FALSE)</f>
        <v>1.2074592074592074</v>
      </c>
      <c r="R14" s="38">
        <f>VLOOKUP($B14,'Data Flows'!$A$1307:$W$1944,14,FALSE)</f>
        <v>1.1499999999999999</v>
      </c>
      <c r="S14" s="38">
        <f>VLOOKUP($B14,'Data Flows'!$A$1307:$W$1944,15,FALSE)</f>
        <v>0.95274102079395084</v>
      </c>
      <c r="T14" s="38">
        <f>VLOOKUP($B14,'Data Flows'!$A$1307:$W$1944,16,FALSE)</f>
        <v>0.9873646209386282</v>
      </c>
      <c r="U14" s="38">
        <f>VLOOKUP($B14,'Data Flows'!$A$1307:$W$1944,17,FALSE)</f>
        <v>1.1443965517241379</v>
      </c>
      <c r="V14" s="38">
        <f>VLOOKUP($B14,'Data Flows'!$A$1307:$W$1944,18,FALSE)</f>
        <v>0.89925373134328357</v>
      </c>
      <c r="W14" s="38">
        <f>VLOOKUP($B14,'Data Flows'!$A$1307:$W$1944,19,FALSE)</f>
        <v>0.8867924528301887</v>
      </c>
      <c r="X14" s="38">
        <f>VLOOKUP($B14,'Data Flows'!$A$1307:$W$1944,20,FALSE)</f>
        <v>1.0484848484848486</v>
      </c>
      <c r="Y14" s="38">
        <f>VLOOKUP($B14,'Data Flows'!$A$1307:$W$1944,21,FALSE)</f>
        <v>0.88649706457925637</v>
      </c>
      <c r="Z14" s="38">
        <f>VLOOKUP($B14,'Data Flows'!$A$1307:$W$1944,22,FALSE)</f>
        <v>0.91313559322033899</v>
      </c>
      <c r="AA14" s="38">
        <f>VLOOKUP($B14,'Data Flows'!$A$1307:$W$1944,23,FALSE)</f>
        <v>0.79340659340659336</v>
      </c>
      <c r="AB14" s="38">
        <f>VLOOKUP($B14,'Data Flows'!$A$1307:$AB$1944,24,FALSE)</f>
        <v>0.89552238805970152</v>
      </c>
      <c r="AC14" s="38">
        <f>VLOOKUP($B14,'Data Flows'!$A$1307:$AB$1944,25,FALSE)</f>
        <v>0.8893905191873589</v>
      </c>
      <c r="AD14" s="38">
        <f>VLOOKUP($B14,'Data Flows'!$A$1307:$AB$1944,26,FALSE)</f>
        <v>0.96296296296296291</v>
      </c>
      <c r="AE14" s="38">
        <f>VLOOKUP($B14,'Data Flows'!$A$1307:$AB$1944,27,FALSE)</f>
        <v>0.89243027888446214</v>
      </c>
      <c r="AF14" s="38">
        <f>VLOOKUP($B14,'Data Flows'!$A$1307:$AB$1944,28,FALSE)</f>
        <v>0.95180722891566261</v>
      </c>
      <c r="AG14" s="38">
        <f>VLOOKUP($B14,'Data Flows'!$A$1307:$AE$1944,29,FALSE)</f>
        <v>1.0099750623441397</v>
      </c>
      <c r="AH14" s="38">
        <f>VLOOKUP($B14,'Data Flows'!$A$1307:$AE$1944,30,FALSE)</f>
        <v>1.3726235741444868</v>
      </c>
      <c r="AI14" s="38">
        <f>VLOOKUP($B14,'Data Flows'!$A$1307:$AE$1944,31,FALSE)</f>
        <v>1.1105651105651106</v>
      </c>
      <c r="AJ14" s="38">
        <f>VLOOKUP($B14,'Data Flows'!$A$1307:$AF$1944,32,FALSE)</f>
        <v>0.79083665338645415</v>
      </c>
      <c r="AK14" s="38">
        <f>VLOOKUP($B14,'Data Flows'!$A$1307:$AG$1944,33,FALSE)</f>
        <v>0.73505976095617531</v>
      </c>
      <c r="AL14" s="38">
        <f>VLOOKUP($B14,'Data Flows'!$A$1307:$AH$1944,34,FALSE)</f>
        <v>0.62247191011235958</v>
      </c>
      <c r="AM14" s="38">
        <f>VLOOKUP($B14,'Data Flows'!$A$1307:$AI$1944,35,FALSE)</f>
        <v>0.70544554455445541</v>
      </c>
      <c r="AN14" s="38">
        <f>VLOOKUP($B14,'Data Flows'!$A$1307:$AJ$1944,36,FALSE)</f>
        <v>0.9614325068870524</v>
      </c>
      <c r="AO14" s="38">
        <f>VLOOKUP($B14,'Data Flows'!$A$1307:$AK$1944,37,FALSE)</f>
        <v>0.92054794520547945</v>
      </c>
      <c r="AP14" s="38">
        <f>VLOOKUP($B14,'Data Flows'!$A$1307:$AO$1944,38,FALSE)</f>
        <v>0.85483870967741937</v>
      </c>
      <c r="AQ14" s="38">
        <f>VLOOKUP($B14,'Data Flows'!$A$1307:$AO$1944,39,FALSE)</f>
        <v>0.85401459854014594</v>
      </c>
      <c r="AR14" s="38">
        <f>VLOOKUP($B14,'Data Flows'!$A$1307:$AO$1944,40,FALSE)</f>
        <v>0.88397790055248615</v>
      </c>
      <c r="AS14" s="38">
        <f>VLOOKUP($B14,'Data Flows'!$A$1307:$AO$1944,41,FALSE)</f>
        <v>0.88011695906432752</v>
      </c>
    </row>
    <row r="15" spans="1:45" x14ac:dyDescent="0.25">
      <c r="A15" s="1" t="s">
        <v>0</v>
      </c>
      <c r="B15" s="2" t="s">
        <v>13</v>
      </c>
      <c r="C15" s="3" t="s">
        <v>13</v>
      </c>
      <c r="D15" t="s">
        <v>218</v>
      </c>
      <c r="E15" s="47" t="str">
        <f>VLOOKUP($C15,Sheet1!$A$3:$B$328,2,FALSE)</f>
        <v>Urban with City and Town</v>
      </c>
      <c r="F15" s="38">
        <f>VLOOKUP($B15,'Data Flows'!$A$1307:$W$1944,2,FALSE)</f>
        <v>1.095808383233533</v>
      </c>
      <c r="G15" s="38">
        <f>VLOOKUP($B15,'Data Flows'!$A$1307:$W$1944,3,FALSE)</f>
        <v>1.192090395480226</v>
      </c>
      <c r="H15" s="38">
        <f>VLOOKUP($B15,'Data Flows'!$A$1307:$W$1944,4,FALSE)</f>
        <v>1.2927927927927927</v>
      </c>
      <c r="I15" s="38">
        <f>VLOOKUP($B15,'Data Flows'!$A$1307:$W$1944,5,FALSE)</f>
        <v>1.4615384615384615</v>
      </c>
      <c r="J15" s="38">
        <f>VLOOKUP($B15,'Data Flows'!$A$1307:$W$1944,6,FALSE)</f>
        <v>1.270718232044199</v>
      </c>
      <c r="K15" s="38">
        <f>VLOOKUP($B15,'Data Flows'!$A$1307:$W$1944,7,FALSE)</f>
        <v>1.0380434782608696</v>
      </c>
      <c r="L15" s="38">
        <f>VLOOKUP($B15,'Data Flows'!$A$1307:$W$1944,8,FALSE)</f>
        <v>0.97447795823665895</v>
      </c>
      <c r="M15" s="38">
        <f>VLOOKUP($B15,'Data Flows'!$A$1307:$W$1944,9,FALSE)</f>
        <v>0.88046647230320696</v>
      </c>
      <c r="N15" s="38">
        <f>VLOOKUP($B15,'Data Flows'!$A$1307:$W$1944,10,FALSE)</f>
        <v>0.98898071625344353</v>
      </c>
      <c r="O15" s="38">
        <f>VLOOKUP($B15,'Data Flows'!$A$1307:$W$1944,11,FALSE)</f>
        <v>0.71944444444444444</v>
      </c>
      <c r="P15" s="38">
        <f>VLOOKUP($B15,'Data Flows'!$A$1307:$W$1944,12,FALSE)</f>
        <v>0.91145833333333337</v>
      </c>
      <c r="Q15" s="38">
        <f>VLOOKUP($B15,'Data Flows'!$A$1307:$W$1944,13,FALSE)</f>
        <v>1.1517509727626458</v>
      </c>
      <c r="R15" s="38">
        <f>VLOOKUP($B15,'Data Flows'!$A$1307:$W$1944,14,FALSE)</f>
        <v>1.0385852090032155</v>
      </c>
      <c r="S15" s="38">
        <f>VLOOKUP($B15,'Data Flows'!$A$1307:$W$1944,15,FALSE)</f>
        <v>1.0561797752808988</v>
      </c>
      <c r="T15" s="38">
        <f>VLOOKUP($B15,'Data Flows'!$A$1307:$W$1944,16,FALSE)</f>
        <v>0.92612137203166223</v>
      </c>
      <c r="U15" s="38">
        <f>VLOOKUP($B15,'Data Flows'!$A$1307:$W$1944,17,FALSE)</f>
        <v>0.96959459459459463</v>
      </c>
      <c r="V15" s="38">
        <f>VLOOKUP($B15,'Data Flows'!$A$1307:$W$1944,18,FALSE)</f>
        <v>0.86510263929618769</v>
      </c>
      <c r="W15" s="38">
        <f>VLOOKUP($B15,'Data Flows'!$A$1307:$W$1944,19,FALSE)</f>
        <v>0.87279151943462896</v>
      </c>
      <c r="X15" s="38">
        <f>VLOOKUP($B15,'Data Flows'!$A$1307:$W$1944,20,FALSE)</f>
        <v>1.0090634441087614</v>
      </c>
      <c r="Y15" s="38">
        <f>VLOOKUP($B15,'Data Flows'!$A$1307:$W$1944,21,FALSE)</f>
        <v>1.0037313432835822</v>
      </c>
      <c r="Z15" s="38">
        <f>VLOOKUP($B15,'Data Flows'!$A$1307:$W$1944,22,FALSE)</f>
        <v>0.80781758957654726</v>
      </c>
      <c r="AA15" s="38">
        <f>VLOOKUP($B15,'Data Flows'!$A$1307:$W$1944,23,FALSE)</f>
        <v>0.88934426229508201</v>
      </c>
      <c r="AB15" s="38">
        <f>VLOOKUP($B15,'Data Flows'!$A$1307:$AB$1944,24,FALSE)</f>
        <v>1.1740890688259109</v>
      </c>
      <c r="AC15" s="38">
        <f>VLOOKUP($B15,'Data Flows'!$A$1307:$AB$1944,25,FALSE)</f>
        <v>0.87179487179487181</v>
      </c>
      <c r="AD15" s="38">
        <f>VLOOKUP($B15,'Data Flows'!$A$1307:$AB$1944,26,FALSE)</f>
        <v>0.84642857142857142</v>
      </c>
      <c r="AE15" s="38">
        <f>VLOOKUP($B15,'Data Flows'!$A$1307:$AB$1944,27,FALSE)</f>
        <v>0.67222222222222228</v>
      </c>
      <c r="AF15" s="38">
        <f>VLOOKUP($B15,'Data Flows'!$A$1307:$AB$1944,28,FALSE)</f>
        <v>0.79783393501805056</v>
      </c>
      <c r="AG15" s="38">
        <f>VLOOKUP($B15,'Data Flows'!$A$1307:$AE$1944,29,FALSE)</f>
        <v>0.73404255319148937</v>
      </c>
      <c r="AH15" s="38">
        <f>VLOOKUP($B15,'Data Flows'!$A$1307:$AE$1944,30,FALSE)</f>
        <v>1.38</v>
      </c>
      <c r="AI15" s="38">
        <f>VLOOKUP($B15,'Data Flows'!$A$1307:$AE$1944,31,FALSE)</f>
        <v>0.96356275303643724</v>
      </c>
      <c r="AJ15" s="38">
        <f>VLOOKUP($B15,'Data Flows'!$A$1307:$AF$1944,32,FALSE)</f>
        <v>0.83050847457627119</v>
      </c>
      <c r="AK15" s="38">
        <f>VLOOKUP($B15,'Data Flows'!$A$1307:$AG$1944,33,FALSE)</f>
        <v>0.72687224669603523</v>
      </c>
      <c r="AL15" s="38">
        <f>VLOOKUP($B15,'Data Flows'!$A$1307:$AH$1944,34,FALSE)</f>
        <v>0.75897435897435894</v>
      </c>
      <c r="AM15" s="38">
        <f>VLOOKUP($B15,'Data Flows'!$A$1307:$AI$1944,35,FALSE)</f>
        <v>0.78061224489795922</v>
      </c>
      <c r="AN15" s="38">
        <f>VLOOKUP($B15,'Data Flows'!$A$1307:$AJ$1944,36,FALSE)</f>
        <v>0.84</v>
      </c>
      <c r="AO15" s="38">
        <f>VLOOKUP($B15,'Data Flows'!$A$1307:$AK$1944,37,FALSE)</f>
        <v>1.2513966480446927</v>
      </c>
      <c r="AP15" s="38">
        <f>VLOOKUP($B15,'Data Flows'!$A$1307:$AO$1944,38,FALSE)</f>
        <v>0.84530386740331487</v>
      </c>
      <c r="AQ15" s="38">
        <f>VLOOKUP($B15,'Data Flows'!$A$1307:$AO$1944,39,FALSE)</f>
        <v>0.83823529411764708</v>
      </c>
      <c r="AR15" s="38">
        <f>VLOOKUP($B15,'Data Flows'!$A$1307:$AO$1944,40,FALSE)</f>
        <v>0.82758620689655171</v>
      </c>
      <c r="AS15" s="38">
        <f>VLOOKUP($B15,'Data Flows'!$A$1307:$AO$1944,41,FALSE)</f>
        <v>0.71497584541062797</v>
      </c>
    </row>
    <row r="16" spans="1:45" x14ac:dyDescent="0.25">
      <c r="A16" s="1" t="s">
        <v>0</v>
      </c>
      <c r="B16" s="2" t="s">
        <v>14</v>
      </c>
      <c r="C16" s="3" t="s">
        <v>14</v>
      </c>
      <c r="D16" t="s">
        <v>219</v>
      </c>
      <c r="E16" s="47" t="str">
        <f>VLOOKUP($C16,Sheet1!$A$3:$B$328,2,FALSE)</f>
        <v>Urban with Significant Rural (rural including hub towns 26-49%)</v>
      </c>
      <c r="F16" s="38">
        <f>VLOOKUP($B16,'Data Flows'!$A$1307:$W$1944,2,FALSE)</f>
        <v>0.95222929936305734</v>
      </c>
      <c r="G16" s="38">
        <f>VLOOKUP($B16,'Data Flows'!$A$1307:$W$1944,3,FALSE)</f>
        <v>1.0128617363344052</v>
      </c>
      <c r="H16" s="38">
        <f>VLOOKUP($B16,'Data Flows'!$A$1307:$W$1944,4,FALSE)</f>
        <v>1.0581717451523547</v>
      </c>
      <c r="I16" s="38">
        <f>VLOOKUP($B16,'Data Flows'!$A$1307:$W$1944,5,FALSE)</f>
        <v>1.7380073800738007</v>
      </c>
      <c r="J16" s="38">
        <f>VLOOKUP($B16,'Data Flows'!$A$1307:$W$1944,6,FALSE)</f>
        <v>1.2004662004662006</v>
      </c>
      <c r="K16" s="38">
        <f>VLOOKUP($B16,'Data Flows'!$A$1307:$W$1944,7,FALSE)</f>
        <v>0.91666666666666663</v>
      </c>
      <c r="L16" s="38">
        <f>VLOOKUP($B16,'Data Flows'!$A$1307:$W$1944,8,FALSE)</f>
        <v>0.89519650655021832</v>
      </c>
      <c r="M16" s="38">
        <f>VLOOKUP($B16,'Data Flows'!$A$1307:$W$1944,9,FALSE)</f>
        <v>1.1205128205128205</v>
      </c>
      <c r="N16" s="38">
        <f>VLOOKUP($B16,'Data Flows'!$A$1307:$W$1944,10,FALSE)</f>
        <v>0.78828828828828834</v>
      </c>
      <c r="O16" s="38">
        <f>VLOOKUP($B16,'Data Flows'!$A$1307:$W$1944,11,FALSE)</f>
        <v>0.70574162679425834</v>
      </c>
      <c r="P16" s="38">
        <f>VLOOKUP($B16,'Data Flows'!$A$1307:$W$1944,12,FALSE)</f>
        <v>0.92074592074592077</v>
      </c>
      <c r="Q16" s="38">
        <f>VLOOKUP($B16,'Data Flows'!$A$1307:$W$1944,13,FALSE)</f>
        <v>1.2203947368421053</v>
      </c>
      <c r="R16" s="38">
        <f>VLOOKUP($B16,'Data Flows'!$A$1307:$W$1944,14,FALSE)</f>
        <v>1.1256281407035176</v>
      </c>
      <c r="S16" s="38">
        <f>VLOOKUP($B16,'Data Flows'!$A$1307:$W$1944,15,FALSE)</f>
        <v>0.96825396825396826</v>
      </c>
      <c r="T16" s="38">
        <f>VLOOKUP($B16,'Data Flows'!$A$1307:$W$1944,16,FALSE)</f>
        <v>0.93473193473193472</v>
      </c>
      <c r="U16" s="38">
        <f>VLOOKUP($B16,'Data Flows'!$A$1307:$W$1944,17,FALSE)</f>
        <v>0.93059125964010281</v>
      </c>
      <c r="V16" s="38">
        <f>VLOOKUP($B16,'Data Flows'!$A$1307:$W$1944,18,FALSE)</f>
        <v>0.85012919896640826</v>
      </c>
      <c r="W16" s="38">
        <f>VLOOKUP($B16,'Data Flows'!$A$1307:$W$1944,19,FALSE)</f>
        <v>0.82233502538071068</v>
      </c>
      <c r="X16" s="38">
        <f>VLOOKUP($B16,'Data Flows'!$A$1307:$W$1944,20,FALSE)</f>
        <v>0.88539325842696626</v>
      </c>
      <c r="Y16" s="38">
        <f>VLOOKUP($B16,'Data Flows'!$A$1307:$W$1944,21,FALSE)</f>
        <v>0.91530054644808745</v>
      </c>
      <c r="Z16" s="38">
        <f>VLOOKUP($B16,'Data Flows'!$A$1307:$W$1944,22,FALSE)</f>
        <v>1.1807909604519775</v>
      </c>
      <c r="AA16" s="38">
        <f>VLOOKUP($B16,'Data Flows'!$A$1307:$W$1944,23,FALSE)</f>
        <v>0.78723404255319152</v>
      </c>
      <c r="AB16" s="38">
        <f>VLOOKUP($B16,'Data Flows'!$A$1307:$AB$1944,24,FALSE)</f>
        <v>0.9147286821705426</v>
      </c>
      <c r="AC16" s="38">
        <f>VLOOKUP($B16,'Data Flows'!$A$1307:$AB$1944,25,FALSE)</f>
        <v>0.83661971830985915</v>
      </c>
      <c r="AD16" s="38">
        <f>VLOOKUP($B16,'Data Flows'!$A$1307:$AB$1944,26,FALSE)</f>
        <v>0.84224598930481287</v>
      </c>
      <c r="AE16" s="38">
        <f>VLOOKUP($B16,'Data Flows'!$A$1307:$AB$1944,27,FALSE)</f>
        <v>0.81725888324873097</v>
      </c>
      <c r="AF16" s="38">
        <f>VLOOKUP($B16,'Data Flows'!$A$1307:$AB$1944,28,FALSE)</f>
        <v>0.84523809523809523</v>
      </c>
      <c r="AG16" s="38">
        <f>VLOOKUP($B16,'Data Flows'!$A$1307:$AE$1944,29,FALSE)</f>
        <v>0.93225806451612903</v>
      </c>
      <c r="AH16" s="38">
        <f>VLOOKUP($B16,'Data Flows'!$A$1307:$AE$1944,30,FALSE)</f>
        <v>1.5333333333333334</v>
      </c>
      <c r="AI16" s="38">
        <f>VLOOKUP($B16,'Data Flows'!$A$1307:$AE$1944,31,FALSE)</f>
        <v>1.0415430267062316</v>
      </c>
      <c r="AJ16" s="38">
        <f>VLOOKUP($B16,'Data Flows'!$A$1307:$AF$1944,32,FALSE)</f>
        <v>0.83333333333333337</v>
      </c>
      <c r="AK16" s="38">
        <f>VLOOKUP($B16,'Data Flows'!$A$1307:$AG$1944,33,FALSE)</f>
        <v>0.73184357541899436</v>
      </c>
      <c r="AL16" s="38">
        <f>VLOOKUP($B16,'Data Flows'!$A$1307:$AH$1944,34,FALSE)</f>
        <v>0.86206896551724133</v>
      </c>
      <c r="AM16" s="38">
        <f>VLOOKUP($B16,'Data Flows'!$A$1307:$AI$1944,35,FALSE)</f>
        <v>0.6954022988505747</v>
      </c>
      <c r="AN16" s="38">
        <f>VLOOKUP($B16,'Data Flows'!$A$1307:$AJ$1944,36,FALSE)</f>
        <v>0.8193979933110368</v>
      </c>
      <c r="AO16" s="38">
        <f>VLOOKUP($B16,'Data Flows'!$A$1307:$AK$1944,37,FALSE)</f>
        <v>0.76041666666666663</v>
      </c>
      <c r="AP16" s="38">
        <f>VLOOKUP($B16,'Data Flows'!$A$1307:$AO$1944,38,FALSE)</f>
        <v>0.86580086580086579</v>
      </c>
      <c r="AQ16" s="38">
        <f>VLOOKUP($B16,'Data Flows'!$A$1307:$AO$1944,39,FALSE)</f>
        <v>0.92253521126760563</v>
      </c>
      <c r="AR16" s="38">
        <f>VLOOKUP($B16,'Data Flows'!$A$1307:$AO$1944,40,FALSE)</f>
        <v>0.88284518828451886</v>
      </c>
      <c r="AS16" s="38">
        <f>VLOOKUP($B16,'Data Flows'!$A$1307:$AO$1944,41,FALSE)</f>
        <v>0.74285714285714288</v>
      </c>
    </row>
    <row r="17" spans="1:45" x14ac:dyDescent="0.25">
      <c r="A17" s="1" t="s">
        <v>0</v>
      </c>
      <c r="B17" s="2" t="s">
        <v>15</v>
      </c>
      <c r="C17" s="3" t="s">
        <v>15</v>
      </c>
      <c r="D17" t="s">
        <v>220</v>
      </c>
      <c r="E17" s="47" t="str">
        <f>VLOOKUP($C17,Sheet1!$A$3:$B$328,2,FALSE)</f>
        <v>Urban with Significant Rural (rural including hub towns 26-49%)</v>
      </c>
      <c r="F17" s="38">
        <f>VLOOKUP($B17,'Data Flows'!$A$1307:$W$1944,2,FALSE)</f>
        <v>0.85915492957746475</v>
      </c>
      <c r="G17" s="38">
        <f>VLOOKUP($B17,'Data Flows'!$A$1307:$W$1944,3,FALSE)</f>
        <v>1.0233644859813085</v>
      </c>
      <c r="H17" s="38">
        <f>VLOOKUP($B17,'Data Flows'!$A$1307:$W$1944,4,FALSE)</f>
        <v>0.99618320610687028</v>
      </c>
      <c r="I17" s="38">
        <f>VLOOKUP($B17,'Data Flows'!$A$1307:$W$1944,5,FALSE)</f>
        <v>1.7165775401069518</v>
      </c>
      <c r="J17" s="38">
        <f>VLOOKUP($B17,'Data Flows'!$A$1307:$W$1944,6,FALSE)</f>
        <v>1.2218181818181819</v>
      </c>
      <c r="K17" s="38">
        <f>VLOOKUP($B17,'Data Flows'!$A$1307:$W$1944,7,FALSE)</f>
        <v>0.8443804034582133</v>
      </c>
      <c r="L17" s="38">
        <f>VLOOKUP($B17,'Data Flows'!$A$1307:$W$1944,8,FALSE)</f>
        <v>0.88198757763975155</v>
      </c>
      <c r="M17" s="38">
        <f>VLOOKUP($B17,'Data Flows'!$A$1307:$W$1944,9,FALSE)</f>
        <v>0.89144736842105265</v>
      </c>
      <c r="N17" s="38">
        <f>VLOOKUP($B17,'Data Flows'!$A$1307:$W$1944,10,FALSE)</f>
        <v>0.8493975903614458</v>
      </c>
      <c r="O17" s="38">
        <f>VLOOKUP($B17,'Data Flows'!$A$1307:$W$1944,11,FALSE)</f>
        <v>0.70532915360501569</v>
      </c>
      <c r="P17" s="38">
        <f>VLOOKUP($B17,'Data Flows'!$A$1307:$W$1944,12,FALSE)</f>
        <v>0.94612794612794615</v>
      </c>
      <c r="Q17" s="38">
        <f>VLOOKUP($B17,'Data Flows'!$A$1307:$W$1944,13,FALSE)</f>
        <v>0.95709570957095713</v>
      </c>
      <c r="R17" s="38">
        <f>VLOOKUP($B17,'Data Flows'!$A$1307:$W$1944,14,FALSE)</f>
        <v>1.0055096418732783</v>
      </c>
      <c r="S17" s="38">
        <f>VLOOKUP($B17,'Data Flows'!$A$1307:$W$1944,15,FALSE)</f>
        <v>0.8306010928961749</v>
      </c>
      <c r="T17" s="38">
        <f>VLOOKUP($B17,'Data Flows'!$A$1307:$W$1944,16,FALSE)</f>
        <v>1.0069930069930071</v>
      </c>
      <c r="U17" s="38">
        <f>VLOOKUP($B17,'Data Flows'!$A$1307:$W$1944,17,FALSE)</f>
        <v>1.253968253968254</v>
      </c>
      <c r="V17" s="38">
        <f>VLOOKUP($B17,'Data Flows'!$A$1307:$W$1944,18,FALSE)</f>
        <v>0.8099415204678363</v>
      </c>
      <c r="W17" s="38">
        <f>VLOOKUP($B17,'Data Flows'!$A$1307:$W$1944,19,FALSE)</f>
        <v>0.79930795847750868</v>
      </c>
      <c r="X17" s="38">
        <f>VLOOKUP($B17,'Data Flows'!$A$1307:$W$1944,20,FALSE)</f>
        <v>1.0193798449612403</v>
      </c>
      <c r="Y17" s="38">
        <f>VLOOKUP($B17,'Data Flows'!$A$1307:$W$1944,21,FALSE)</f>
        <v>0.890625</v>
      </c>
      <c r="Z17" s="38">
        <f>VLOOKUP($B17,'Data Flows'!$A$1307:$W$1944,22,FALSE)</f>
        <v>0.94160583941605835</v>
      </c>
      <c r="AA17" s="38">
        <f>VLOOKUP($B17,'Data Flows'!$A$1307:$W$1944,23,FALSE)</f>
        <v>0.8401639344262295</v>
      </c>
      <c r="AB17" s="38">
        <f>VLOOKUP($B17,'Data Flows'!$A$1307:$AB$1944,24,FALSE)</f>
        <v>0.65454545454545454</v>
      </c>
      <c r="AC17" s="38">
        <f>VLOOKUP($B17,'Data Flows'!$A$1307:$AB$1944,25,FALSE)</f>
        <v>0.77985074626865669</v>
      </c>
      <c r="AD17" s="38">
        <f>VLOOKUP($B17,'Data Flows'!$A$1307:$AB$1944,26,FALSE)</f>
        <v>0.85873605947955389</v>
      </c>
      <c r="AE17" s="38">
        <f>VLOOKUP($B17,'Data Flows'!$A$1307:$AB$1944,27,FALSE)</f>
        <v>0.8671875</v>
      </c>
      <c r="AF17" s="38">
        <f>VLOOKUP($B17,'Data Flows'!$A$1307:$AB$1944,28,FALSE)</f>
        <v>1.0442477876106195</v>
      </c>
      <c r="AG17" s="38">
        <f>VLOOKUP($B17,'Data Flows'!$A$1307:$AE$1944,29,FALSE)</f>
        <v>0.90476190476190477</v>
      </c>
      <c r="AH17" s="38">
        <f>VLOOKUP($B17,'Data Flows'!$A$1307:$AE$1944,30,FALSE)</f>
        <v>1.6071428571428572</v>
      </c>
      <c r="AI17" s="38">
        <f>VLOOKUP($B17,'Data Flows'!$A$1307:$AE$1944,31,FALSE)</f>
        <v>1.2110091743119267</v>
      </c>
      <c r="AJ17" s="38">
        <f>VLOOKUP($B17,'Data Flows'!$A$1307:$AF$1944,32,FALSE)</f>
        <v>0.65200000000000002</v>
      </c>
      <c r="AK17" s="38">
        <f>VLOOKUP($B17,'Data Flows'!$A$1307:$AG$1944,33,FALSE)</f>
        <v>0.77510040160642568</v>
      </c>
      <c r="AL17" s="38">
        <f>VLOOKUP($B17,'Data Flows'!$A$1307:$AH$1944,34,FALSE)</f>
        <v>0.77294685990338163</v>
      </c>
      <c r="AM17" s="38">
        <f>VLOOKUP($B17,'Data Flows'!$A$1307:$AI$1944,35,FALSE)</f>
        <v>0.64782608695652177</v>
      </c>
      <c r="AN17" s="38">
        <f>VLOOKUP($B17,'Data Flows'!$A$1307:$AJ$1944,36,FALSE)</f>
        <v>1.0239520958083832</v>
      </c>
      <c r="AO17" s="38">
        <f>VLOOKUP($B17,'Data Flows'!$A$1307:$AK$1944,37,FALSE)</f>
        <v>1.0786516853932584</v>
      </c>
      <c r="AP17" s="38">
        <f>VLOOKUP($B17,'Data Flows'!$A$1307:$AO$1944,38,FALSE)</f>
        <v>0.90419161676646709</v>
      </c>
      <c r="AQ17" s="38">
        <f>VLOOKUP($B17,'Data Flows'!$A$1307:$AO$1944,39,FALSE)</f>
        <v>0.92349726775956287</v>
      </c>
      <c r="AR17" s="38">
        <f>VLOOKUP($B17,'Data Flows'!$A$1307:$AO$1944,40,FALSE)</f>
        <v>0.85853658536585364</v>
      </c>
      <c r="AS17" s="38">
        <f>VLOOKUP($B17,'Data Flows'!$A$1307:$AO$1944,41,FALSE)</f>
        <v>0.95</v>
      </c>
    </row>
    <row r="18" spans="1:45" x14ac:dyDescent="0.25">
      <c r="A18" s="1" t="s">
        <v>0</v>
      </c>
      <c r="B18" s="2" t="s">
        <v>16</v>
      </c>
      <c r="C18" s="3" t="s">
        <v>16</v>
      </c>
      <c r="D18" t="s">
        <v>221</v>
      </c>
      <c r="E18" s="47" t="str">
        <f>VLOOKUP($C18,Sheet1!$A$3:$B$328,2,FALSE)</f>
        <v>Largely Rural Average</v>
      </c>
      <c r="F18" s="38">
        <f>VLOOKUP($B18,'Data Flows'!$A$1307:$W$1944,2,FALSE)</f>
        <v>0.8867924528301887</v>
      </c>
      <c r="G18" s="38">
        <f>VLOOKUP($B18,'Data Flows'!$A$1307:$W$1944,3,FALSE)</f>
        <v>0.96726190476190477</v>
      </c>
      <c r="H18" s="38">
        <f>VLOOKUP($B18,'Data Flows'!$A$1307:$W$1944,4,FALSE)</f>
        <v>1.0576036866359446</v>
      </c>
      <c r="I18" s="38">
        <f>VLOOKUP($B18,'Data Flows'!$A$1307:$W$1944,5,FALSE)</f>
        <v>1.6808510638297873</v>
      </c>
      <c r="J18" s="38">
        <f>VLOOKUP($B18,'Data Flows'!$A$1307:$W$1944,6,FALSE)</f>
        <v>1.4003590664272891</v>
      </c>
      <c r="K18" s="38">
        <f>VLOOKUP($B18,'Data Flows'!$A$1307:$W$1944,7,FALSE)</f>
        <v>1.0219780219780219</v>
      </c>
      <c r="L18" s="38">
        <f>VLOOKUP($B18,'Data Flows'!$A$1307:$W$1944,8,FALSE)</f>
        <v>0.93071895424836604</v>
      </c>
      <c r="M18" s="38">
        <f>VLOOKUP($B18,'Data Flows'!$A$1307:$W$1944,9,FALSE)</f>
        <v>0.9555555555555556</v>
      </c>
      <c r="N18" s="38">
        <f>VLOOKUP($B18,'Data Flows'!$A$1307:$W$1944,10,FALSE)</f>
        <v>0.82943603851444292</v>
      </c>
      <c r="O18" s="38">
        <f>VLOOKUP($B18,'Data Flows'!$A$1307:$W$1944,11,FALSE)</f>
        <v>0.80241327300150833</v>
      </c>
      <c r="P18" s="38">
        <f>VLOOKUP($B18,'Data Flows'!$A$1307:$W$1944,12,FALSE)</f>
        <v>0.91283676703645011</v>
      </c>
      <c r="Q18" s="38">
        <f>VLOOKUP($B18,'Data Flows'!$A$1307:$W$1944,13,FALSE)</f>
        <v>1.1774530271398747</v>
      </c>
      <c r="R18" s="38">
        <f>VLOOKUP($B18,'Data Flows'!$A$1307:$W$1944,14,FALSE)</f>
        <v>0.96959459459459463</v>
      </c>
      <c r="S18" s="38">
        <f>VLOOKUP($B18,'Data Flows'!$A$1307:$W$1944,15,FALSE)</f>
        <v>0.96169354838709675</v>
      </c>
      <c r="T18" s="38">
        <f>VLOOKUP($B18,'Data Flows'!$A$1307:$W$1944,16,FALSE)</f>
        <v>1.0116666666666667</v>
      </c>
      <c r="U18" s="38">
        <f>VLOOKUP($B18,'Data Flows'!$A$1307:$W$1944,17,FALSE)</f>
        <v>1.0657084188911705</v>
      </c>
      <c r="V18" s="38">
        <f>VLOOKUP($B18,'Data Flows'!$A$1307:$W$1944,18,FALSE)</f>
        <v>0.91516245487364623</v>
      </c>
      <c r="W18" s="38">
        <f>VLOOKUP($B18,'Data Flows'!$A$1307:$W$1944,19,FALSE)</f>
        <v>0.94388777555110226</v>
      </c>
      <c r="X18" s="38">
        <f>VLOOKUP($B18,'Data Flows'!$A$1307:$W$1944,20,FALSE)</f>
        <v>0.98141891891891897</v>
      </c>
      <c r="Y18" s="38">
        <f>VLOOKUP($B18,'Data Flows'!$A$1307:$W$1944,21,FALSE)</f>
        <v>1.0488798370672099</v>
      </c>
      <c r="Z18" s="38">
        <f>VLOOKUP($B18,'Data Flows'!$A$1307:$W$1944,22,FALSE)</f>
        <v>1.0313152400835073</v>
      </c>
      <c r="AA18" s="38">
        <f>VLOOKUP($B18,'Data Flows'!$A$1307:$W$1944,23,FALSE)</f>
        <v>0.77281191806331473</v>
      </c>
      <c r="AB18" s="38">
        <f>VLOOKUP($B18,'Data Flows'!$A$1307:$AB$1944,24,FALSE)</f>
        <v>0.81574239713774599</v>
      </c>
      <c r="AC18" s="38">
        <f>VLOOKUP($B18,'Data Flows'!$A$1307:$AB$1944,25,FALSE)</f>
        <v>0.87689393939393945</v>
      </c>
      <c r="AD18" s="38">
        <f>VLOOKUP($B18,'Data Flows'!$A$1307:$AB$1944,26,FALSE)</f>
        <v>0.8925925925925926</v>
      </c>
      <c r="AE18" s="38">
        <f>VLOOKUP($B18,'Data Flows'!$A$1307:$AB$1944,27,FALSE)</f>
        <v>0.74464285714285716</v>
      </c>
      <c r="AF18" s="38">
        <f>VLOOKUP($B18,'Data Flows'!$A$1307:$AB$1944,28,FALSE)</f>
        <v>0.96017699115044253</v>
      </c>
      <c r="AG18" s="38">
        <f>VLOOKUP($B18,'Data Flows'!$A$1307:$AE$1944,29,FALSE)</f>
        <v>0.76680672268907568</v>
      </c>
      <c r="AH18" s="38">
        <f>VLOOKUP($B18,'Data Flows'!$A$1307:$AE$1944,30,FALSE)</f>
        <v>1.2049689440993789</v>
      </c>
      <c r="AI18" s="38">
        <f>VLOOKUP($B18,'Data Flows'!$A$1307:$AE$1944,31,FALSE)</f>
        <v>1.0138888888888888</v>
      </c>
      <c r="AJ18" s="38">
        <f>VLOOKUP($B18,'Data Flows'!$A$1307:$AF$1944,32,FALSE)</f>
        <v>0.83399999999999996</v>
      </c>
      <c r="AK18" s="38">
        <f>VLOOKUP($B18,'Data Flows'!$A$1307:$AG$1944,33,FALSE)</f>
        <v>0.86405529953917048</v>
      </c>
      <c r="AL18" s="38">
        <f>VLOOKUP($B18,'Data Flows'!$A$1307:$AH$1944,34,FALSE)</f>
        <v>0.80719794344473006</v>
      </c>
      <c r="AM18" s="38">
        <f>VLOOKUP($B18,'Data Flows'!$A$1307:$AI$1944,35,FALSE)</f>
        <v>0.74382022471910114</v>
      </c>
      <c r="AN18" s="38">
        <f>VLOOKUP($B18,'Data Flows'!$A$1307:$AJ$1944,36,FALSE)</f>
        <v>0.85201793721973096</v>
      </c>
      <c r="AO18" s="38">
        <f>VLOOKUP($B18,'Data Flows'!$A$1307:$AK$1944,37,FALSE)</f>
        <v>0.87376237623762376</v>
      </c>
      <c r="AP18" s="38">
        <f>VLOOKUP($B18,'Data Flows'!$A$1307:$AO$1944,38,FALSE)</f>
        <v>0.82544378698224852</v>
      </c>
      <c r="AQ18" s="38">
        <f>VLOOKUP($B18,'Data Flows'!$A$1307:$AO$1944,39,FALSE)</f>
        <v>0.87749999999999995</v>
      </c>
      <c r="AR18" s="38">
        <f>VLOOKUP($B18,'Data Flows'!$A$1307:$AO$1944,40,FALSE)</f>
        <v>0.9640718562874252</v>
      </c>
      <c r="AS18" s="38">
        <f>VLOOKUP($B18,'Data Flows'!$A$1307:$AO$1944,41,FALSE)</f>
        <v>0.83939393939393936</v>
      </c>
    </row>
    <row r="19" spans="1:45" x14ac:dyDescent="0.25">
      <c r="A19" s="1" t="s">
        <v>0</v>
      </c>
      <c r="B19" s="2" t="s">
        <v>17</v>
      </c>
      <c r="C19" s="3" t="s">
        <v>17</v>
      </c>
      <c r="D19" t="s">
        <v>222</v>
      </c>
      <c r="E19" s="47" t="str">
        <f>VLOOKUP($C19,Sheet1!$A$3:$B$328,2,FALSE)</f>
        <v>Mainly Rural Average</v>
      </c>
      <c r="F19" s="38">
        <f>VLOOKUP($B19,'Data Flows'!$A$1307:$W$1944,2,FALSE)</f>
        <v>1.2318435754189945</v>
      </c>
      <c r="G19" s="38">
        <f>VLOOKUP($B19,'Data Flows'!$A$1307:$W$1944,3,FALSE)</f>
        <v>0.89106145251396651</v>
      </c>
      <c r="H19" s="38">
        <f>VLOOKUP($B19,'Data Flows'!$A$1307:$W$1944,4,FALSE)</f>
        <v>0.9949874686716792</v>
      </c>
      <c r="I19" s="38">
        <f>VLOOKUP($B19,'Data Flows'!$A$1307:$W$1944,5,FALSE)</f>
        <v>1.7275362318840579</v>
      </c>
      <c r="J19" s="38">
        <f>VLOOKUP($B19,'Data Flows'!$A$1307:$W$1944,6,FALSE)</f>
        <v>1.2171532846715329</v>
      </c>
      <c r="K19" s="38">
        <f>VLOOKUP($B19,'Data Flows'!$A$1307:$W$1944,7,FALSE)</f>
        <v>0.81423611111111116</v>
      </c>
      <c r="L19" s="38">
        <f>VLOOKUP($B19,'Data Flows'!$A$1307:$W$1944,8,FALSE)</f>
        <v>0.78328173374613008</v>
      </c>
      <c r="M19" s="38">
        <f>VLOOKUP($B19,'Data Flows'!$A$1307:$W$1944,9,FALSE)</f>
        <v>0.95661157024793386</v>
      </c>
      <c r="N19" s="38">
        <f>VLOOKUP($B19,'Data Flows'!$A$1307:$W$1944,10,FALSE)</f>
        <v>0.86168224299065421</v>
      </c>
      <c r="O19" s="38">
        <f>VLOOKUP($B19,'Data Flows'!$A$1307:$W$1944,11,FALSE)</f>
        <v>0.73608617594254933</v>
      </c>
      <c r="P19" s="38">
        <f>VLOOKUP($B19,'Data Flows'!$A$1307:$W$1944,12,FALSE)</f>
        <v>0.98828125</v>
      </c>
      <c r="Q19" s="38">
        <f>VLOOKUP($B19,'Data Flows'!$A$1307:$W$1944,13,FALSE)</f>
        <v>1.0564334085778782</v>
      </c>
      <c r="R19" s="38">
        <f>VLOOKUP($B19,'Data Flows'!$A$1307:$W$1944,14,FALSE)</f>
        <v>0.96448598130841123</v>
      </c>
      <c r="S19" s="38">
        <f>VLOOKUP($B19,'Data Flows'!$A$1307:$W$1944,15,FALSE)</f>
        <v>0.99152542372881358</v>
      </c>
      <c r="T19" s="38">
        <f>VLOOKUP($B19,'Data Flows'!$A$1307:$W$1944,16,FALSE)</f>
        <v>0.92994746059544664</v>
      </c>
      <c r="U19" s="38">
        <f>VLOOKUP($B19,'Data Flows'!$A$1307:$W$1944,17,FALSE)</f>
        <v>1.0850574712643679</v>
      </c>
      <c r="V19" s="38">
        <f>VLOOKUP($B19,'Data Flows'!$A$1307:$W$1944,18,FALSE)</f>
        <v>0.95984703632887192</v>
      </c>
      <c r="W19" s="38">
        <f>VLOOKUP($B19,'Data Flows'!$A$1307:$W$1944,19,FALSE)</f>
        <v>0.72432432432432436</v>
      </c>
      <c r="X19" s="38">
        <f>VLOOKUP($B19,'Data Flows'!$A$1307:$W$1944,20,FALSE)</f>
        <v>1.0892494929006085</v>
      </c>
      <c r="Y19" s="38">
        <f>VLOOKUP($B19,'Data Flows'!$A$1307:$W$1944,21,FALSE)</f>
        <v>0.91612903225806452</v>
      </c>
      <c r="Z19" s="38">
        <f>VLOOKUP($B19,'Data Flows'!$A$1307:$W$1944,22,FALSE)</f>
        <v>0.9149338374291115</v>
      </c>
      <c r="AA19" s="38">
        <f>VLOOKUP($B19,'Data Flows'!$A$1307:$W$1944,23,FALSE)</f>
        <v>0.84868421052631582</v>
      </c>
      <c r="AB19" s="38">
        <f>VLOOKUP($B19,'Data Flows'!$A$1307:$AB$1944,24,FALSE)</f>
        <v>0.94117647058823528</v>
      </c>
      <c r="AC19" s="38">
        <f>VLOOKUP($B19,'Data Flows'!$A$1307:$AB$1944,25,FALSE)</f>
        <v>0.74559686888454013</v>
      </c>
      <c r="AD19" s="38">
        <f>VLOOKUP($B19,'Data Flows'!$A$1307:$AB$1944,26,FALSE)</f>
        <v>0.79554655870445345</v>
      </c>
      <c r="AE19" s="38">
        <f>VLOOKUP($B19,'Data Flows'!$A$1307:$AB$1944,27,FALSE)</f>
        <v>0.83531746031746035</v>
      </c>
      <c r="AF19" s="38">
        <f>VLOOKUP($B19,'Data Flows'!$A$1307:$AB$1944,28,FALSE)</f>
        <v>0.89277899343544853</v>
      </c>
      <c r="AG19" s="38">
        <f>VLOOKUP($B19,'Data Flows'!$A$1307:$AE$1944,29,FALSE)</f>
        <v>0.97416020671834624</v>
      </c>
      <c r="AH19" s="38">
        <f>VLOOKUP($B19,'Data Flows'!$A$1307:$AE$1944,30,FALSE)</f>
        <v>1.2801418439716312</v>
      </c>
      <c r="AI19" s="38">
        <f>VLOOKUP($B19,'Data Flows'!$A$1307:$AE$1944,31,FALSE)</f>
        <v>1.0938215102974829</v>
      </c>
      <c r="AJ19" s="38">
        <f>VLOOKUP($B19,'Data Flows'!$A$1307:$AF$1944,32,FALSE)</f>
        <v>0.94360086767895879</v>
      </c>
      <c r="AK19" s="38">
        <f>VLOOKUP($B19,'Data Flows'!$A$1307:$AG$1944,33,FALSE)</f>
        <v>0.69144144144144148</v>
      </c>
      <c r="AL19" s="38">
        <f>VLOOKUP($B19,'Data Flows'!$A$1307:$AH$1944,34,FALSE)</f>
        <v>0.68397291196388266</v>
      </c>
      <c r="AM19" s="38">
        <f>VLOOKUP($B19,'Data Flows'!$A$1307:$AI$1944,35,FALSE)</f>
        <v>0.67298578199052128</v>
      </c>
      <c r="AN19" s="38">
        <f>VLOOKUP($B19,'Data Flows'!$A$1307:$AJ$1944,36,FALSE)</f>
        <v>0.90358126721763088</v>
      </c>
      <c r="AO19" s="38">
        <f>VLOOKUP($B19,'Data Flows'!$A$1307:$AK$1944,37,FALSE)</f>
        <v>0.75063613231552162</v>
      </c>
      <c r="AP19" s="38">
        <f>VLOOKUP($B19,'Data Flows'!$A$1307:$AO$1944,38,FALSE)</f>
        <v>0.82089552238805974</v>
      </c>
      <c r="AQ19" s="38">
        <f>VLOOKUP($B19,'Data Flows'!$A$1307:$AO$1944,39,FALSE)</f>
        <v>0.87536231884057969</v>
      </c>
      <c r="AR19" s="38">
        <f>VLOOKUP($B19,'Data Flows'!$A$1307:$AO$1944,40,FALSE)</f>
        <v>0.79271708683473385</v>
      </c>
      <c r="AS19" s="38">
        <f>VLOOKUP($B19,'Data Flows'!$A$1307:$AO$1944,41,FALSE)</f>
        <v>0.9391025641025641</v>
      </c>
    </row>
    <row r="20" spans="1:45" x14ac:dyDescent="0.25">
      <c r="A20" s="1" t="s">
        <v>0</v>
      </c>
      <c r="B20" s="2" t="s">
        <v>18</v>
      </c>
      <c r="C20" s="3" t="s">
        <v>18</v>
      </c>
      <c r="D20" t="s">
        <v>223</v>
      </c>
      <c r="E20" s="47" t="str">
        <f>VLOOKUP($C20,Sheet1!$A$3:$B$328,2,FALSE)</f>
        <v>Urban with Significant Rural (rural including hub towns 26-49%)</v>
      </c>
      <c r="F20" s="38">
        <f>VLOOKUP($B20,'Data Flows'!$A$1307:$W$1944,2,FALSE)</f>
        <v>1.0593220338983051</v>
      </c>
      <c r="G20" s="38">
        <f>VLOOKUP($B20,'Data Flows'!$A$1307:$W$1944,3,FALSE)</f>
        <v>0.98319327731092432</v>
      </c>
      <c r="H20" s="38">
        <f>VLOOKUP($B20,'Data Flows'!$A$1307:$W$1944,4,FALSE)</f>
        <v>1.6</v>
      </c>
      <c r="I20" s="38">
        <f>VLOOKUP($B20,'Data Flows'!$A$1307:$W$1944,5,FALSE)</f>
        <v>1.8916666666666666</v>
      </c>
      <c r="J20" s="38">
        <f>VLOOKUP($B20,'Data Flows'!$A$1307:$W$1944,6,FALSE)</f>
        <v>1.306532663316583</v>
      </c>
      <c r="K20" s="38">
        <f>VLOOKUP($B20,'Data Flows'!$A$1307:$W$1944,7,FALSE)</f>
        <v>0.95951417004048578</v>
      </c>
      <c r="L20" s="38">
        <f>VLOOKUP($B20,'Data Flows'!$A$1307:$W$1944,8,FALSE)</f>
        <v>0.87588652482269502</v>
      </c>
      <c r="M20" s="38">
        <f>VLOOKUP($B20,'Data Flows'!$A$1307:$W$1944,9,FALSE)</f>
        <v>0.92760180995475117</v>
      </c>
      <c r="N20" s="38">
        <f>VLOOKUP($B20,'Data Flows'!$A$1307:$W$1944,10,FALSE)</f>
        <v>0.93191489361702129</v>
      </c>
      <c r="O20" s="38">
        <f>VLOOKUP($B20,'Data Flows'!$A$1307:$W$1944,11,FALSE)</f>
        <v>0.81614349775784756</v>
      </c>
      <c r="P20" s="38">
        <f>VLOOKUP($B20,'Data Flows'!$A$1307:$W$1944,12,FALSE)</f>
        <v>1.0708333333333333</v>
      </c>
      <c r="Q20" s="38">
        <f>VLOOKUP($B20,'Data Flows'!$A$1307:$W$1944,13,FALSE)</f>
        <v>1.1186440677966101</v>
      </c>
      <c r="R20" s="38">
        <f>VLOOKUP($B20,'Data Flows'!$A$1307:$W$1944,14,FALSE)</f>
        <v>0.74358974358974361</v>
      </c>
      <c r="S20" s="38">
        <f>VLOOKUP($B20,'Data Flows'!$A$1307:$W$1944,15,FALSE)</f>
        <v>0.8258928571428571</v>
      </c>
      <c r="T20" s="38">
        <f>VLOOKUP($B20,'Data Flows'!$A$1307:$W$1944,16,FALSE)</f>
        <v>1.1068376068376069</v>
      </c>
      <c r="U20" s="38">
        <f>VLOOKUP($B20,'Data Flows'!$A$1307:$W$1944,17,FALSE)</f>
        <v>1.0456852791878173</v>
      </c>
      <c r="V20" s="38">
        <f>VLOOKUP($B20,'Data Flows'!$A$1307:$W$1944,18,FALSE)</f>
        <v>1.0420560747663552</v>
      </c>
      <c r="W20" s="38">
        <f>VLOOKUP($B20,'Data Flows'!$A$1307:$W$1944,19,FALSE)</f>
        <v>0.80487804878048785</v>
      </c>
      <c r="X20" s="38">
        <f>VLOOKUP($B20,'Data Flows'!$A$1307:$W$1944,20,FALSE)</f>
        <v>1.0585774058577406</v>
      </c>
      <c r="Y20" s="38">
        <f>VLOOKUP($B20,'Data Flows'!$A$1307:$W$1944,21,FALSE)</f>
        <v>0.90047393364928907</v>
      </c>
      <c r="Z20" s="38">
        <f>VLOOKUP($B20,'Data Flows'!$A$1307:$W$1944,22,FALSE)</f>
        <v>0.88209606986899558</v>
      </c>
      <c r="AA20" s="38">
        <f>VLOOKUP($B20,'Data Flows'!$A$1307:$W$1944,23,FALSE)</f>
        <v>0.85572139303482586</v>
      </c>
      <c r="AB20" s="38">
        <f>VLOOKUP($B20,'Data Flows'!$A$1307:$AB$1944,24,FALSE)</f>
        <v>0.90954773869346739</v>
      </c>
      <c r="AC20" s="38">
        <f>VLOOKUP($B20,'Data Flows'!$A$1307:$AB$1944,25,FALSE)</f>
        <v>0.98630136986301364</v>
      </c>
      <c r="AD20" s="38">
        <f>VLOOKUP($B20,'Data Flows'!$A$1307:$AB$1944,26,FALSE)</f>
        <v>0.8303571428571429</v>
      </c>
      <c r="AE20" s="38">
        <f>VLOOKUP($B20,'Data Flows'!$A$1307:$AB$1944,27,FALSE)</f>
        <v>0.84978540772532185</v>
      </c>
      <c r="AF20" s="38">
        <f>VLOOKUP($B20,'Data Flows'!$A$1307:$AB$1944,28,FALSE)</f>
        <v>0.70175438596491224</v>
      </c>
      <c r="AG20" s="38">
        <f>VLOOKUP($B20,'Data Flows'!$A$1307:$AE$1944,29,FALSE)</f>
        <v>0.87425149700598803</v>
      </c>
      <c r="AH20" s="38">
        <f>VLOOKUP($B20,'Data Flows'!$A$1307:$AE$1944,30,FALSE)</f>
        <v>1.3719008264462811</v>
      </c>
      <c r="AI20" s="38">
        <f>VLOOKUP($B20,'Data Flows'!$A$1307:$AE$1944,31,FALSE)</f>
        <v>1.0406976744186047</v>
      </c>
      <c r="AJ20" s="38">
        <f>VLOOKUP($B20,'Data Flows'!$A$1307:$AF$1944,32,FALSE)</f>
        <v>0.83798882681564246</v>
      </c>
      <c r="AK20" s="38">
        <f>VLOOKUP($B20,'Data Flows'!$A$1307:$AG$1944,33,FALSE)</f>
        <v>0.53711790393013104</v>
      </c>
      <c r="AL20" s="38">
        <f>VLOOKUP($B20,'Data Flows'!$A$1307:$AH$1944,34,FALSE)</f>
        <v>0.77272727272727271</v>
      </c>
      <c r="AM20" s="38">
        <f>VLOOKUP($B20,'Data Flows'!$A$1307:$AI$1944,35,FALSE)</f>
        <v>0.6203208556149733</v>
      </c>
      <c r="AN20" s="38">
        <f>VLOOKUP($B20,'Data Flows'!$A$1307:$AJ$1944,36,FALSE)</f>
        <v>0.82068965517241377</v>
      </c>
      <c r="AO20" s="38">
        <f>VLOOKUP($B20,'Data Flows'!$A$1307:$AK$1944,37,FALSE)</f>
        <v>0.91304347826086951</v>
      </c>
      <c r="AP20" s="38">
        <f>VLOOKUP($B20,'Data Flows'!$A$1307:$AO$1944,38,FALSE)</f>
        <v>0.89655172413793105</v>
      </c>
      <c r="AQ20" s="38">
        <f>VLOOKUP($B20,'Data Flows'!$A$1307:$AO$1944,39,FALSE)</f>
        <v>1.1359999999999999</v>
      </c>
      <c r="AR20" s="38">
        <f>VLOOKUP($B20,'Data Flows'!$A$1307:$AO$1944,40,FALSE)</f>
        <v>0.97122302158273377</v>
      </c>
      <c r="AS20" s="38">
        <f>VLOOKUP($B20,'Data Flows'!$A$1307:$AO$1944,41,FALSE)</f>
        <v>1</v>
      </c>
    </row>
    <row r="21" spans="1:45" x14ac:dyDescent="0.25">
      <c r="A21" s="1" t="s">
        <v>0</v>
      </c>
      <c r="B21" s="2" t="s">
        <v>19</v>
      </c>
      <c r="C21" s="3" t="s">
        <v>19</v>
      </c>
      <c r="D21" t="s">
        <v>224</v>
      </c>
      <c r="E21" s="47" t="str">
        <f>VLOOKUP($C21,Sheet1!$A$3:$B$328,2,FALSE)</f>
        <v>Urban with Significant Rural (rural including hub towns 26-49%)</v>
      </c>
      <c r="F21" s="38">
        <f>VLOOKUP($B21,'Data Flows'!$A$1307:$W$1944,2,FALSE)</f>
        <v>0.96444444444444444</v>
      </c>
      <c r="G21" s="38">
        <f>VLOOKUP($B21,'Data Flows'!$A$1307:$W$1944,3,FALSE)</f>
        <v>0.94117647058823528</v>
      </c>
      <c r="H21" s="38">
        <f>VLOOKUP($B21,'Data Flows'!$A$1307:$W$1944,4,FALSE)</f>
        <v>1.0491228070175438</v>
      </c>
      <c r="I21" s="38">
        <f>VLOOKUP($B21,'Data Flows'!$A$1307:$W$1944,5,FALSE)</f>
        <v>1.42560553633218</v>
      </c>
      <c r="J21" s="38">
        <f>VLOOKUP($B21,'Data Flows'!$A$1307:$W$1944,6,FALSE)</f>
        <v>1.3438320209973753</v>
      </c>
      <c r="K21" s="38">
        <f>VLOOKUP($B21,'Data Flows'!$A$1307:$W$1944,7,FALSE)</f>
        <v>0.83796296296296291</v>
      </c>
      <c r="L21" s="38">
        <f>VLOOKUP($B21,'Data Flows'!$A$1307:$W$1944,8,FALSE)</f>
        <v>0.78125</v>
      </c>
      <c r="M21" s="38">
        <f>VLOOKUP($B21,'Data Flows'!$A$1307:$W$1944,9,FALSE)</f>
        <v>1.173134328358209</v>
      </c>
      <c r="N21" s="38">
        <f>VLOOKUP($B21,'Data Flows'!$A$1307:$W$1944,10,FALSE)</f>
        <v>0.94236311239193082</v>
      </c>
      <c r="O21" s="38">
        <f>VLOOKUP($B21,'Data Flows'!$A$1307:$W$1944,11,FALSE)</f>
        <v>0.62827225130890052</v>
      </c>
      <c r="P21" s="38">
        <f>VLOOKUP($B21,'Data Flows'!$A$1307:$W$1944,12,FALSE)</f>
        <v>1.0085470085470085</v>
      </c>
      <c r="Q21" s="38">
        <f>VLOOKUP($B21,'Data Flows'!$A$1307:$W$1944,13,FALSE)</f>
        <v>0.89502762430939231</v>
      </c>
      <c r="R21" s="38">
        <f>VLOOKUP($B21,'Data Flows'!$A$1307:$W$1944,14,FALSE)</f>
        <v>0.93979057591623039</v>
      </c>
      <c r="S21" s="38">
        <f>VLOOKUP($B21,'Data Flows'!$A$1307:$W$1944,15,FALSE)</f>
        <v>0.95652173913043481</v>
      </c>
      <c r="T21" s="38">
        <f>VLOOKUP($B21,'Data Flows'!$A$1307:$W$1944,16,FALSE)</f>
        <v>0.99426934097421205</v>
      </c>
      <c r="U21" s="38">
        <f>VLOOKUP($B21,'Data Flows'!$A$1307:$W$1944,17,FALSE)</f>
        <v>1.0638297872340425</v>
      </c>
      <c r="V21" s="38">
        <f>VLOOKUP($B21,'Data Flows'!$A$1307:$W$1944,18,FALSE)</f>
        <v>0.96264367816091956</v>
      </c>
      <c r="W21" s="38">
        <f>VLOOKUP($B21,'Data Flows'!$A$1307:$W$1944,19,FALSE)</f>
        <v>0.9178082191780822</v>
      </c>
      <c r="X21" s="38">
        <f>VLOOKUP($B21,'Data Flows'!$A$1307:$W$1944,20,FALSE)</f>
        <v>0.93548387096774188</v>
      </c>
      <c r="Y21" s="38">
        <f>VLOOKUP($B21,'Data Flows'!$A$1307:$W$1944,21,FALSE)</f>
        <v>0.98064516129032253</v>
      </c>
      <c r="Z21" s="38">
        <f>VLOOKUP($B21,'Data Flows'!$A$1307:$W$1944,22,FALSE)</f>
        <v>0.96551724137931039</v>
      </c>
      <c r="AA21" s="38">
        <f>VLOOKUP($B21,'Data Flows'!$A$1307:$W$1944,23,FALSE)</f>
        <v>0.6607142857142857</v>
      </c>
      <c r="AB21" s="38">
        <f>VLOOKUP($B21,'Data Flows'!$A$1307:$AB$1944,24,FALSE)</f>
        <v>1.0130718954248366</v>
      </c>
      <c r="AC21" s="38">
        <f>VLOOKUP($B21,'Data Flows'!$A$1307:$AB$1944,25,FALSE)</f>
        <v>0.82</v>
      </c>
      <c r="AD21" s="38">
        <f>VLOOKUP($B21,'Data Flows'!$A$1307:$AB$1944,26,FALSE)</f>
        <v>0.88611111111111107</v>
      </c>
      <c r="AE21" s="38">
        <f>VLOOKUP($B21,'Data Flows'!$A$1307:$AB$1944,27,FALSE)</f>
        <v>0.89053254437869822</v>
      </c>
      <c r="AF21" s="38">
        <f>VLOOKUP($B21,'Data Flows'!$A$1307:$AB$1944,28,FALSE)</f>
        <v>0.84097859327217128</v>
      </c>
      <c r="AG21" s="38">
        <f>VLOOKUP($B21,'Data Flows'!$A$1307:$AE$1944,29,FALSE)</f>
        <v>0.86538461538461542</v>
      </c>
      <c r="AH21" s="38">
        <f>VLOOKUP($B21,'Data Flows'!$A$1307:$AE$1944,30,FALSE)</f>
        <v>1.1822660098522169</v>
      </c>
      <c r="AI21" s="38">
        <f>VLOOKUP($B21,'Data Flows'!$A$1307:$AE$1944,31,FALSE)</f>
        <v>1.0144927536231885</v>
      </c>
      <c r="AJ21" s="38">
        <f>VLOOKUP($B21,'Data Flows'!$A$1307:$AF$1944,32,FALSE)</f>
        <v>0.79032258064516125</v>
      </c>
      <c r="AK21" s="38">
        <f>VLOOKUP($B21,'Data Flows'!$A$1307:$AG$1944,33,FALSE)</f>
        <v>0.84507042253521125</v>
      </c>
      <c r="AL21" s="38">
        <f>VLOOKUP($B21,'Data Flows'!$A$1307:$AH$1944,34,FALSE)</f>
        <v>0.62589928057553956</v>
      </c>
      <c r="AM21" s="38">
        <f>VLOOKUP($B21,'Data Flows'!$A$1307:$AI$1944,35,FALSE)</f>
        <v>0.69918699186991873</v>
      </c>
      <c r="AN21" s="38">
        <f>VLOOKUP($B21,'Data Flows'!$A$1307:$AJ$1944,36,FALSE)</f>
        <v>0.95391705069124422</v>
      </c>
      <c r="AO21" s="38">
        <f>VLOOKUP($B21,'Data Flows'!$A$1307:$AK$1944,37,FALSE)</f>
        <v>0.89224137931034486</v>
      </c>
      <c r="AP21" s="38">
        <f>VLOOKUP($B21,'Data Flows'!$A$1307:$AO$1944,38,FALSE)</f>
        <v>0.82926829268292679</v>
      </c>
      <c r="AQ21" s="38">
        <f>VLOOKUP($B21,'Data Flows'!$A$1307:$AO$1944,39,FALSE)</f>
        <v>0.83132530120481929</v>
      </c>
      <c r="AR21" s="38">
        <f>VLOOKUP($B21,'Data Flows'!$A$1307:$AO$1944,40,FALSE)</f>
        <v>0.86419753086419748</v>
      </c>
      <c r="AS21" s="38">
        <f>VLOOKUP($B21,'Data Flows'!$A$1307:$AO$1944,41,FALSE)</f>
        <v>0.77294685990338163</v>
      </c>
    </row>
    <row r="22" spans="1:45" x14ac:dyDescent="0.25">
      <c r="A22" s="1" t="s">
        <v>0</v>
      </c>
      <c r="B22" s="2" t="s">
        <v>20</v>
      </c>
      <c r="C22" s="3" t="s">
        <v>20</v>
      </c>
      <c r="D22" t="s">
        <v>225</v>
      </c>
      <c r="E22" s="47" t="str">
        <f>VLOOKUP($C22,Sheet1!$A$3:$B$328,2,FALSE)</f>
        <v>Urban with City and Town</v>
      </c>
      <c r="F22" s="38">
        <f>VLOOKUP($B22,'Data Flows'!$A$1307:$W$1944,2,FALSE)</f>
        <v>0.83549783549783552</v>
      </c>
      <c r="G22" s="38">
        <f>VLOOKUP($B22,'Data Flows'!$A$1307:$W$1944,3,FALSE)</f>
        <v>1.0304568527918783</v>
      </c>
      <c r="H22" s="38">
        <f>VLOOKUP($B22,'Data Flows'!$A$1307:$W$1944,4,FALSE)</f>
        <v>1.1906779661016949</v>
      </c>
      <c r="I22" s="38">
        <f>VLOOKUP($B22,'Data Flows'!$A$1307:$W$1944,5,FALSE)</f>
        <v>1.4851063829787234</v>
      </c>
      <c r="J22" s="38">
        <f>VLOOKUP($B22,'Data Flows'!$A$1307:$W$1944,6,FALSE)</f>
        <v>1.2250000000000001</v>
      </c>
      <c r="K22" s="38">
        <f>VLOOKUP($B22,'Data Flows'!$A$1307:$W$1944,7,FALSE)</f>
        <v>1.0914127423822715</v>
      </c>
      <c r="L22" s="38">
        <f>VLOOKUP($B22,'Data Flows'!$A$1307:$W$1944,8,FALSE)</f>
        <v>1.026634382566586</v>
      </c>
      <c r="M22" s="38">
        <f>VLOOKUP($B22,'Data Flows'!$A$1307:$W$1944,9,FALSE)</f>
        <v>0.94910179640718562</v>
      </c>
      <c r="N22" s="38">
        <f>VLOOKUP($B22,'Data Flows'!$A$1307:$W$1944,10,FALSE)</f>
        <v>0.76844783715012721</v>
      </c>
      <c r="O22" s="38">
        <f>VLOOKUP($B22,'Data Flows'!$A$1307:$W$1944,11,FALSE)</f>
        <v>0.75221238938053092</v>
      </c>
      <c r="P22" s="38">
        <f>VLOOKUP($B22,'Data Flows'!$A$1307:$W$1944,12,FALSE)</f>
        <v>0.94490358126721763</v>
      </c>
      <c r="Q22" s="38">
        <f>VLOOKUP($B22,'Data Flows'!$A$1307:$W$1944,13,FALSE)</f>
        <v>1.0389221556886228</v>
      </c>
      <c r="R22" s="38">
        <f>VLOOKUP($B22,'Data Flows'!$A$1307:$W$1944,14,FALSE)</f>
        <v>1.0481927710843373</v>
      </c>
      <c r="S22" s="38">
        <f>VLOOKUP($B22,'Data Flows'!$A$1307:$W$1944,15,FALSE)</f>
        <v>0.98653198653198648</v>
      </c>
      <c r="T22" s="38">
        <f>VLOOKUP($B22,'Data Flows'!$A$1307:$W$1944,16,FALSE)</f>
        <v>0.99076923076923074</v>
      </c>
      <c r="U22" s="38">
        <f>VLOOKUP($B22,'Data Flows'!$A$1307:$W$1944,17,FALSE)</f>
        <v>0.90476190476190477</v>
      </c>
      <c r="V22" s="38">
        <f>VLOOKUP($B22,'Data Flows'!$A$1307:$W$1944,18,FALSE)</f>
        <v>0.8571428571428571</v>
      </c>
      <c r="W22" s="38">
        <f>VLOOKUP($B22,'Data Flows'!$A$1307:$W$1944,19,FALSE)</f>
        <v>1.1265306122448979</v>
      </c>
      <c r="X22" s="38">
        <f>VLOOKUP($B22,'Data Flows'!$A$1307:$W$1944,20,FALSE)</f>
        <v>1.0421686746987953</v>
      </c>
      <c r="Y22" s="38">
        <f>VLOOKUP($B22,'Data Flows'!$A$1307:$W$1944,21,FALSE)</f>
        <v>0.84589041095890416</v>
      </c>
      <c r="Z22" s="38">
        <f>VLOOKUP($B22,'Data Flows'!$A$1307:$W$1944,22,FALSE)</f>
        <v>0.94676806083650189</v>
      </c>
      <c r="AA22" s="38">
        <f>VLOOKUP($B22,'Data Flows'!$A$1307:$W$1944,23,FALSE)</f>
        <v>0.85606060606060608</v>
      </c>
      <c r="AB22" s="38">
        <f>VLOOKUP($B22,'Data Flows'!$A$1307:$AB$1944,24,FALSE)</f>
        <v>1.0823529411764705</v>
      </c>
      <c r="AC22" s="38">
        <f>VLOOKUP($B22,'Data Flows'!$A$1307:$AB$1944,25,FALSE)</f>
        <v>0.96031746031746035</v>
      </c>
      <c r="AD22" s="38">
        <f>VLOOKUP($B22,'Data Flows'!$A$1307:$AB$1944,26,FALSE)</f>
        <v>0.80434782608695654</v>
      </c>
      <c r="AE22" s="38">
        <f>VLOOKUP($B22,'Data Flows'!$A$1307:$AB$1944,27,FALSE)</f>
        <v>0.94809688581314877</v>
      </c>
      <c r="AF22" s="38">
        <f>VLOOKUP($B22,'Data Flows'!$A$1307:$AB$1944,28,FALSE)</f>
        <v>0.88076923076923075</v>
      </c>
      <c r="AG22" s="38">
        <f>VLOOKUP($B22,'Data Flows'!$A$1307:$AE$1944,29,FALSE)</f>
        <v>0.954337899543379</v>
      </c>
      <c r="AH22" s="38">
        <f>VLOOKUP($B22,'Data Flows'!$A$1307:$AE$1944,30,FALSE)</f>
        <v>1.1494252873563218</v>
      </c>
      <c r="AI22" s="38">
        <f>VLOOKUP($B22,'Data Flows'!$A$1307:$AE$1944,31,FALSE)</f>
        <v>0.96491228070175439</v>
      </c>
      <c r="AJ22" s="38">
        <f>VLOOKUP($B22,'Data Flows'!$A$1307:$AF$1944,32,FALSE)</f>
        <v>0.79090909090909089</v>
      </c>
      <c r="AK22" s="38">
        <f>VLOOKUP($B22,'Data Flows'!$A$1307:$AG$1944,33,FALSE)</f>
        <v>0.67136150234741787</v>
      </c>
      <c r="AL22" s="38">
        <f>VLOOKUP($B22,'Data Flows'!$A$1307:$AH$1944,34,FALSE)</f>
        <v>0.69458128078817738</v>
      </c>
      <c r="AM22" s="38">
        <f>VLOOKUP($B22,'Data Flows'!$A$1307:$AI$1944,35,FALSE)</f>
        <v>0.85492227979274615</v>
      </c>
      <c r="AN22" s="38">
        <f>VLOOKUP($B22,'Data Flows'!$A$1307:$AJ$1944,36,FALSE)</f>
        <v>1.0136363636363637</v>
      </c>
      <c r="AO22" s="38">
        <f>VLOOKUP($B22,'Data Flows'!$A$1307:$AK$1944,37,FALSE)</f>
        <v>0.85922330097087374</v>
      </c>
      <c r="AP22" s="38">
        <f>VLOOKUP($B22,'Data Flows'!$A$1307:$AO$1944,38,FALSE)</f>
        <v>0.90683229813664601</v>
      </c>
      <c r="AQ22" s="38">
        <f>VLOOKUP($B22,'Data Flows'!$A$1307:$AO$1944,39,FALSE)</f>
        <v>0.76603773584905666</v>
      </c>
      <c r="AR22" s="38">
        <f>VLOOKUP($B22,'Data Flows'!$A$1307:$AO$1944,40,FALSE)</f>
        <v>0.71717171717171713</v>
      </c>
      <c r="AS22" s="38">
        <f>VLOOKUP($B22,'Data Flows'!$A$1307:$AO$1944,41,FALSE)</f>
        <v>1.1586206896551725</v>
      </c>
    </row>
    <row r="23" spans="1:45" x14ac:dyDescent="0.25">
      <c r="A23" s="1" t="s">
        <v>0</v>
      </c>
      <c r="B23" s="2" t="s">
        <v>21</v>
      </c>
      <c r="C23" s="3" t="s">
        <v>21</v>
      </c>
      <c r="D23" t="s">
        <v>226</v>
      </c>
      <c r="E23" s="47" t="str">
        <f>VLOOKUP($C23,Sheet1!$A$3:$B$328,2,FALSE)</f>
        <v>Urban with Major Conurbation</v>
      </c>
      <c r="F23" s="38">
        <f>VLOOKUP($B23,'Data Flows'!$A$1307:$W$1944,2,FALSE)</f>
        <v>1.017391304347826</v>
      </c>
      <c r="G23" s="38">
        <f>VLOOKUP($B23,'Data Flows'!$A$1307:$W$1944,3,FALSE)</f>
        <v>0.97021276595744677</v>
      </c>
      <c r="H23" s="38">
        <f>VLOOKUP($B23,'Data Flows'!$A$1307:$W$1944,4,FALSE)</f>
        <v>1.1030927835051547</v>
      </c>
      <c r="I23" s="38">
        <f>VLOOKUP($B23,'Data Flows'!$A$1307:$W$1944,5,FALSE)</f>
        <v>1.6624472573839661</v>
      </c>
      <c r="J23" s="38">
        <f>VLOOKUP($B23,'Data Flows'!$A$1307:$W$1944,6,FALSE)</f>
        <v>1.4639498432601881</v>
      </c>
      <c r="K23" s="38">
        <f>VLOOKUP($B23,'Data Flows'!$A$1307:$W$1944,7,FALSE)</f>
        <v>0.92873563218390809</v>
      </c>
      <c r="L23" s="38">
        <f>VLOOKUP($B23,'Data Flows'!$A$1307:$W$1944,8,FALSE)</f>
        <v>0.92668024439918528</v>
      </c>
      <c r="M23" s="38">
        <f>VLOOKUP($B23,'Data Flows'!$A$1307:$W$1944,9,FALSE)</f>
        <v>0.96675191815856776</v>
      </c>
      <c r="N23" s="38">
        <f>VLOOKUP($B23,'Data Flows'!$A$1307:$W$1944,10,FALSE)</f>
        <v>1.0351288056206089</v>
      </c>
      <c r="O23" s="38">
        <f>VLOOKUP($B23,'Data Flows'!$A$1307:$W$1944,11,FALSE)</f>
        <v>0.70469798657718119</v>
      </c>
      <c r="P23" s="38">
        <f>VLOOKUP($B23,'Data Flows'!$A$1307:$W$1944,12,FALSE)</f>
        <v>1.1192214111922141</v>
      </c>
      <c r="Q23" s="38">
        <f>VLOOKUP($B23,'Data Flows'!$A$1307:$W$1944,13,FALSE)</f>
        <v>0.989247311827957</v>
      </c>
      <c r="R23" s="38">
        <f>VLOOKUP($B23,'Data Flows'!$A$1307:$W$1944,14,FALSE)</f>
        <v>0.98337292161520184</v>
      </c>
      <c r="S23" s="38">
        <f>VLOOKUP($B23,'Data Flows'!$A$1307:$W$1944,15,FALSE)</f>
        <v>0.90930232558139534</v>
      </c>
      <c r="T23" s="38">
        <f>VLOOKUP($B23,'Data Flows'!$A$1307:$W$1944,16,FALSE)</f>
        <v>1.1774580335731415</v>
      </c>
      <c r="U23" s="38">
        <f>VLOOKUP($B23,'Data Flows'!$A$1307:$W$1944,17,FALSE)</f>
        <v>0.85158150851581504</v>
      </c>
      <c r="V23" s="38">
        <f>VLOOKUP($B23,'Data Flows'!$A$1307:$W$1944,18,FALSE)</f>
        <v>0.84375</v>
      </c>
      <c r="W23" s="38">
        <f>VLOOKUP($B23,'Data Flows'!$A$1307:$W$1944,19,FALSE)</f>
        <v>0.8857868020304569</v>
      </c>
      <c r="X23" s="38">
        <f>VLOOKUP($B23,'Data Flows'!$A$1307:$W$1944,20,FALSE)</f>
        <v>1.0835322195704058</v>
      </c>
      <c r="Y23" s="38">
        <f>VLOOKUP($B23,'Data Flows'!$A$1307:$W$1944,21,FALSE)</f>
        <v>1.0218579234972678</v>
      </c>
      <c r="Z23" s="38">
        <f>VLOOKUP($B23,'Data Flows'!$A$1307:$W$1944,22,FALSE)</f>
        <v>0.87810945273631846</v>
      </c>
      <c r="AA23" s="38">
        <f>VLOOKUP($B23,'Data Flows'!$A$1307:$W$1944,23,FALSE)</f>
        <v>0.7768817204301075</v>
      </c>
      <c r="AB23" s="38">
        <f>VLOOKUP($B23,'Data Flows'!$A$1307:$AB$1944,24,FALSE)</f>
        <v>0.87563451776649748</v>
      </c>
      <c r="AC23" s="38">
        <f>VLOOKUP($B23,'Data Flows'!$A$1307:$AB$1944,25,FALSE)</f>
        <v>0.87886597938144329</v>
      </c>
      <c r="AD23" s="38">
        <f>VLOOKUP($B23,'Data Flows'!$A$1307:$AB$1944,26,FALSE)</f>
        <v>0.84634146341463412</v>
      </c>
      <c r="AE23" s="38">
        <f>VLOOKUP($B23,'Data Flows'!$A$1307:$AB$1944,27,FALSE)</f>
        <v>0.86857142857142855</v>
      </c>
      <c r="AF23" s="38">
        <f>VLOOKUP($B23,'Data Flows'!$A$1307:$AB$1944,28,FALSE)</f>
        <v>0.80213903743315507</v>
      </c>
      <c r="AG23" s="38">
        <f>VLOOKUP($B23,'Data Flows'!$A$1307:$AE$1944,29,FALSE)</f>
        <v>0.72492836676217765</v>
      </c>
      <c r="AH23" s="38">
        <f>VLOOKUP($B23,'Data Flows'!$A$1307:$AE$1944,30,FALSE)</f>
        <v>1.1623931623931625</v>
      </c>
      <c r="AI23" s="38">
        <f>VLOOKUP($B23,'Data Flows'!$A$1307:$AE$1944,31,FALSE)</f>
        <v>1.035820895522388</v>
      </c>
      <c r="AJ23" s="38">
        <f>VLOOKUP($B23,'Data Flows'!$A$1307:$AF$1944,32,FALSE)</f>
        <v>0.88338192419825068</v>
      </c>
      <c r="AK23" s="38">
        <f>VLOOKUP($B23,'Data Flows'!$A$1307:$AG$1944,33,FALSE)</f>
        <v>0.71779141104294475</v>
      </c>
      <c r="AL23" s="38">
        <f>VLOOKUP($B23,'Data Flows'!$A$1307:$AH$1944,34,FALSE)</f>
        <v>0.77926421404682278</v>
      </c>
      <c r="AM23" s="38">
        <f>VLOOKUP($B23,'Data Flows'!$A$1307:$AI$1944,35,FALSE)</f>
        <v>0.68955223880597016</v>
      </c>
      <c r="AN23" s="38">
        <f>VLOOKUP($B23,'Data Flows'!$A$1307:$AJ$1944,36,FALSE)</f>
        <v>0.79354838709677422</v>
      </c>
      <c r="AO23" s="38">
        <f>VLOOKUP($B23,'Data Flows'!$A$1307:$AK$1944,37,FALSE)</f>
        <v>0.90579710144927539</v>
      </c>
      <c r="AP23" s="38">
        <f>VLOOKUP($B23,'Data Flows'!$A$1307:$AO$1944,38,FALSE)</f>
        <v>0.7967479674796748</v>
      </c>
      <c r="AQ23" s="38">
        <f>VLOOKUP($B23,'Data Flows'!$A$1307:$AO$1944,39,FALSE)</f>
        <v>0.79194630872483218</v>
      </c>
      <c r="AR23" s="38">
        <f>VLOOKUP($B23,'Data Flows'!$A$1307:$AO$1944,40,FALSE)</f>
        <v>0.84</v>
      </c>
      <c r="AS23" s="38">
        <f>VLOOKUP($B23,'Data Flows'!$A$1307:$AO$1944,41,FALSE)</f>
        <v>0.90756302521008403</v>
      </c>
    </row>
    <row r="24" spans="1:45" x14ac:dyDescent="0.25">
      <c r="A24" s="1" t="s">
        <v>0</v>
      </c>
      <c r="B24" s="2" t="s">
        <v>22</v>
      </c>
      <c r="C24" s="3" t="s">
        <v>22</v>
      </c>
      <c r="D24" t="s">
        <v>227</v>
      </c>
      <c r="E24" s="47" t="str">
        <f>VLOOKUP($C24,Sheet1!$A$3:$B$328,2,FALSE)</f>
        <v>Urban with Minor Conurbation</v>
      </c>
      <c r="F24" s="38">
        <f>VLOOKUP($B24,'Data Flows'!$A$1307:$W$1944,2,FALSE)</f>
        <v>0.94648829431438131</v>
      </c>
      <c r="G24" s="38">
        <f>VLOOKUP($B24,'Data Flows'!$A$1307:$W$1944,3,FALSE)</f>
        <v>1.1496350364963503</v>
      </c>
      <c r="H24" s="38">
        <f>VLOOKUP($B24,'Data Flows'!$A$1307:$W$1944,4,FALSE)</f>
        <v>1.1818181818181819</v>
      </c>
      <c r="I24" s="38">
        <f>VLOOKUP($B24,'Data Flows'!$A$1307:$W$1944,5,FALSE)</f>
        <v>1.5474860335195531</v>
      </c>
      <c r="J24" s="38">
        <f>VLOOKUP($B24,'Data Flows'!$A$1307:$W$1944,6,FALSE)</f>
        <v>1.1402439024390243</v>
      </c>
      <c r="K24" s="38">
        <f>VLOOKUP($B24,'Data Flows'!$A$1307:$W$1944,7,FALSE)</f>
        <v>0.93429158110882959</v>
      </c>
      <c r="L24" s="38">
        <f>VLOOKUP($B24,'Data Flows'!$A$1307:$W$1944,8,FALSE)</f>
        <v>0.95412844036697253</v>
      </c>
      <c r="M24" s="38">
        <f>VLOOKUP($B24,'Data Flows'!$A$1307:$W$1944,9,FALSE)</f>
        <v>1.1017369727047146</v>
      </c>
      <c r="N24" s="38">
        <f>VLOOKUP($B24,'Data Flows'!$A$1307:$W$1944,10,FALSE)</f>
        <v>0.84191829484902314</v>
      </c>
      <c r="O24" s="38">
        <f>VLOOKUP($B24,'Data Flows'!$A$1307:$W$1944,11,FALSE)</f>
        <v>0.80873180873180872</v>
      </c>
      <c r="P24" s="38">
        <f>VLOOKUP($B24,'Data Flows'!$A$1307:$W$1944,12,FALSE)</f>
        <v>0.95787545787545791</v>
      </c>
      <c r="Q24" s="38">
        <f>VLOOKUP($B24,'Data Flows'!$A$1307:$W$1944,13,FALSE)</f>
        <v>1.0290178571428572</v>
      </c>
      <c r="R24" s="38">
        <f>VLOOKUP($B24,'Data Flows'!$A$1307:$W$1944,14,FALSE)</f>
        <v>1.046242774566474</v>
      </c>
      <c r="S24" s="38">
        <f>VLOOKUP($B24,'Data Flows'!$A$1307:$W$1944,15,FALSE)</f>
        <v>1.0021834061135371</v>
      </c>
      <c r="T24" s="38">
        <f>VLOOKUP($B24,'Data Flows'!$A$1307:$W$1944,16,FALSE)</f>
        <v>0.98497854077253222</v>
      </c>
      <c r="U24" s="38">
        <f>VLOOKUP($B24,'Data Flows'!$A$1307:$W$1944,17,FALSE)</f>
        <v>1.149643705463183</v>
      </c>
      <c r="V24" s="38">
        <f>VLOOKUP($B24,'Data Flows'!$A$1307:$W$1944,18,FALSE)</f>
        <v>0.93657505285412257</v>
      </c>
      <c r="W24" s="38">
        <f>VLOOKUP($B24,'Data Flows'!$A$1307:$W$1944,19,FALSE)</f>
        <v>0.78242677824267781</v>
      </c>
      <c r="X24" s="38">
        <f>VLOOKUP($B24,'Data Flows'!$A$1307:$W$1944,20,FALSE)</f>
        <v>0.8836772983114447</v>
      </c>
      <c r="Y24" s="38">
        <f>VLOOKUP($B24,'Data Flows'!$A$1307:$W$1944,21,FALSE)</f>
        <v>0.9414316702819957</v>
      </c>
      <c r="Z24" s="38">
        <f>VLOOKUP($B24,'Data Flows'!$A$1307:$W$1944,22,FALSE)</f>
        <v>0.94965675057208243</v>
      </c>
      <c r="AA24" s="38">
        <f>VLOOKUP($B24,'Data Flows'!$A$1307:$W$1944,23,FALSE)</f>
        <v>0.74709976798143851</v>
      </c>
      <c r="AB24" s="38">
        <f>VLOOKUP($B24,'Data Flows'!$A$1307:$AB$1944,24,FALSE)</f>
        <v>0.85371179039301315</v>
      </c>
      <c r="AC24" s="38">
        <f>VLOOKUP($B24,'Data Flows'!$A$1307:$AB$1944,25,FALSE)</f>
        <v>0.85995623632385121</v>
      </c>
      <c r="AD24" s="38">
        <f>VLOOKUP($B24,'Data Flows'!$A$1307:$AB$1944,26,FALSE)</f>
        <v>0.85412262156448204</v>
      </c>
      <c r="AE24" s="38">
        <f>VLOOKUP($B24,'Data Flows'!$A$1307:$AB$1944,27,FALSE)</f>
        <v>0.79737335834896805</v>
      </c>
      <c r="AF24" s="38">
        <f>VLOOKUP($B24,'Data Flows'!$A$1307:$AB$1944,28,FALSE)</f>
        <v>0.70135746606334837</v>
      </c>
      <c r="AG24" s="38">
        <f>VLOOKUP($B24,'Data Flows'!$A$1307:$AE$1944,29,FALSE)</f>
        <v>1.0056179775280898</v>
      </c>
      <c r="AH24" s="38">
        <f>VLOOKUP($B24,'Data Flows'!$A$1307:$AE$1944,30,FALSE)</f>
        <v>1.3554006968641115</v>
      </c>
      <c r="AI24" s="38">
        <f>VLOOKUP($B24,'Data Flows'!$A$1307:$AE$1944,31,FALSE)</f>
        <v>1.0909090909090908</v>
      </c>
      <c r="AJ24" s="38">
        <f>VLOOKUP($B24,'Data Flows'!$A$1307:$AF$1944,32,FALSE)</f>
        <v>0.82727272727272727</v>
      </c>
      <c r="AK24" s="38">
        <f>VLOOKUP($B24,'Data Flows'!$A$1307:$AG$1944,33,FALSE)</f>
        <v>0.65972222222222221</v>
      </c>
      <c r="AL24" s="38">
        <f>VLOOKUP($B24,'Data Flows'!$A$1307:$AH$1944,34,FALSE)</f>
        <v>0.84943181818181823</v>
      </c>
      <c r="AM24" s="38">
        <f>VLOOKUP($B24,'Data Flows'!$A$1307:$AI$1944,35,FALSE)</f>
        <v>0.78181818181818186</v>
      </c>
      <c r="AN24" s="38">
        <f>VLOOKUP($B24,'Data Flows'!$A$1307:$AJ$1944,36,FALSE)</f>
        <v>0.956989247311828</v>
      </c>
      <c r="AO24" s="38">
        <f>VLOOKUP($B24,'Data Flows'!$A$1307:$AK$1944,37,FALSE)</f>
        <v>0.98575498575498577</v>
      </c>
      <c r="AP24" s="38">
        <f>VLOOKUP($B24,'Data Flows'!$A$1307:$AO$1944,38,FALSE)</f>
        <v>0.76878612716763006</v>
      </c>
      <c r="AQ24" s="38">
        <f>VLOOKUP($B24,'Data Flows'!$A$1307:$AO$1944,39,FALSE)</f>
        <v>0.75696202531645573</v>
      </c>
      <c r="AR24" s="38">
        <f>VLOOKUP($B24,'Data Flows'!$A$1307:$AO$1944,40,FALSE)</f>
        <v>0.83701657458563539</v>
      </c>
      <c r="AS24" s="38">
        <f>VLOOKUP($B24,'Data Flows'!$A$1307:$AO$1944,41,FALSE)</f>
        <v>0.91695501730103801</v>
      </c>
    </row>
    <row r="25" spans="1:45" x14ac:dyDescent="0.25">
      <c r="A25" s="1" t="s">
        <v>0</v>
      </c>
      <c r="B25" s="2" t="s">
        <v>23</v>
      </c>
      <c r="C25" s="3" t="s">
        <v>23</v>
      </c>
      <c r="D25" t="s">
        <v>228</v>
      </c>
      <c r="E25" s="47" t="str">
        <f>VLOOKUP($C25,Sheet1!$A$3:$B$328,2,FALSE)</f>
        <v>Urban with City and Town</v>
      </c>
      <c r="F25" s="38">
        <f>VLOOKUP($B25,'Data Flows'!$A$1307:$W$1944,2,FALSE)</f>
        <v>0.85</v>
      </c>
      <c r="G25" s="38">
        <f>VLOOKUP($B25,'Data Flows'!$A$1307:$W$1944,3,FALSE)</f>
        <v>0.92152917505030185</v>
      </c>
      <c r="H25" s="38">
        <f>VLOOKUP($B25,'Data Flows'!$A$1307:$W$1944,4,FALSE)</f>
        <v>1.1398467432950192</v>
      </c>
      <c r="I25" s="38">
        <f>VLOOKUP($B25,'Data Flows'!$A$1307:$W$1944,5,FALSE)</f>
        <v>1.5288220551378446</v>
      </c>
      <c r="J25" s="38">
        <f>VLOOKUP($B25,'Data Flows'!$A$1307:$W$1944,6,FALSE)</f>
        <v>1.1278458844133099</v>
      </c>
      <c r="K25" s="38">
        <f>VLOOKUP($B25,'Data Flows'!$A$1307:$W$1944,7,FALSE)</f>
        <v>0.81009296148738374</v>
      </c>
      <c r="L25" s="38">
        <f>VLOOKUP($B25,'Data Flows'!$A$1307:$W$1944,8,FALSE)</f>
        <v>0.86010362694300513</v>
      </c>
      <c r="M25" s="38">
        <f>VLOOKUP($B25,'Data Flows'!$A$1307:$W$1944,9,FALSE)</f>
        <v>1.0838926174496644</v>
      </c>
      <c r="N25" s="38">
        <f>VLOOKUP($B25,'Data Flows'!$A$1307:$W$1944,10,FALSE)</f>
        <v>0.85838150289017345</v>
      </c>
      <c r="O25" s="38">
        <f>VLOOKUP($B25,'Data Flows'!$A$1307:$W$1944,11,FALSE)</f>
        <v>0.84319999999999995</v>
      </c>
      <c r="P25" s="38">
        <f>VLOOKUP($B25,'Data Flows'!$A$1307:$W$1944,12,FALSE)</f>
        <v>0.86950354609929081</v>
      </c>
      <c r="Q25" s="38">
        <f>VLOOKUP($B25,'Data Flows'!$A$1307:$W$1944,13,FALSE)</f>
        <v>1.0849056603773586</v>
      </c>
      <c r="R25" s="38">
        <f>VLOOKUP($B25,'Data Flows'!$A$1307:$W$1944,14,FALSE)</f>
        <v>0.99833887043189373</v>
      </c>
      <c r="S25" s="38">
        <f>VLOOKUP($B25,'Data Flows'!$A$1307:$W$1944,15,FALSE)</f>
        <v>0.97499999999999998</v>
      </c>
      <c r="T25" s="38">
        <f>VLOOKUP($B25,'Data Flows'!$A$1307:$W$1944,16,FALSE)</f>
        <v>1.1141552511415524</v>
      </c>
      <c r="U25" s="38">
        <f>VLOOKUP($B25,'Data Flows'!$A$1307:$W$1944,17,FALSE)</f>
        <v>1.030252100840336</v>
      </c>
      <c r="V25" s="38">
        <f>VLOOKUP($B25,'Data Flows'!$A$1307:$W$1944,18,FALSE)</f>
        <v>0.97712418300653592</v>
      </c>
      <c r="W25" s="38">
        <f>VLOOKUP($B25,'Data Flows'!$A$1307:$W$1944,19,FALSE)</f>
        <v>0.93581081081081086</v>
      </c>
      <c r="X25" s="38">
        <f>VLOOKUP($B25,'Data Flows'!$A$1307:$W$1944,20,FALSE)</f>
        <v>1.0143540669856459</v>
      </c>
      <c r="Y25" s="38">
        <f>VLOOKUP($B25,'Data Flows'!$A$1307:$W$1944,21,FALSE)</f>
        <v>0.88336192109777012</v>
      </c>
      <c r="Z25" s="38">
        <f>VLOOKUP($B25,'Data Flows'!$A$1307:$W$1944,22,FALSE)</f>
        <v>0.84027777777777779</v>
      </c>
      <c r="AA25" s="38">
        <f>VLOOKUP($B25,'Data Flows'!$A$1307:$W$1944,23,FALSE)</f>
        <v>0.98859315589353614</v>
      </c>
      <c r="AB25" s="38">
        <f>VLOOKUP($B25,'Data Flows'!$A$1307:$AB$1944,24,FALSE)</f>
        <v>1.0129390018484288</v>
      </c>
      <c r="AC25" s="38">
        <f>VLOOKUP($B25,'Data Flows'!$A$1307:$AB$1944,25,FALSE)</f>
        <v>0.88809946714031973</v>
      </c>
      <c r="AD25" s="38">
        <f>VLOOKUP($B25,'Data Flows'!$A$1307:$AB$1944,26,FALSE)</f>
        <v>0.78869047619047616</v>
      </c>
      <c r="AE25" s="38">
        <f>VLOOKUP($B25,'Data Flows'!$A$1307:$AB$1944,27,FALSE)</f>
        <v>0.67988668555240794</v>
      </c>
      <c r="AF25" s="38">
        <f>VLOOKUP($B25,'Data Flows'!$A$1307:$AB$1944,28,FALSE)</f>
        <v>0.89165186500888094</v>
      </c>
      <c r="AG25" s="38">
        <f>VLOOKUP($B25,'Data Flows'!$A$1307:$AE$1944,29,FALSE)</f>
        <v>1.0042553191489361</v>
      </c>
      <c r="AH25" s="38">
        <f>VLOOKUP($B25,'Data Flows'!$A$1307:$AE$1944,30,FALSE)</f>
        <v>1.2724637681159421</v>
      </c>
      <c r="AI25" s="38">
        <f>VLOOKUP($B25,'Data Flows'!$A$1307:$AE$1944,31,FALSE)</f>
        <v>0.91947565543071164</v>
      </c>
      <c r="AJ25" s="38">
        <f>VLOOKUP($B25,'Data Flows'!$A$1307:$AF$1944,32,FALSE)</f>
        <v>0.90095238095238095</v>
      </c>
      <c r="AK25" s="38">
        <f>VLOOKUP($B25,'Data Flows'!$A$1307:$AG$1944,33,FALSE)</f>
        <v>0.83491461100569264</v>
      </c>
      <c r="AL25" s="38">
        <f>VLOOKUP($B25,'Data Flows'!$A$1307:$AH$1944,34,FALSE)</f>
        <v>0.87603305785123964</v>
      </c>
      <c r="AM25" s="38">
        <f>VLOOKUP($B25,'Data Flows'!$A$1307:$AI$1944,35,FALSE)</f>
        <v>0.83396226415094343</v>
      </c>
      <c r="AN25" s="38">
        <f>VLOOKUP($B25,'Data Flows'!$A$1307:$AJ$1944,36,FALSE)</f>
        <v>0.93951612903225812</v>
      </c>
      <c r="AO25" s="38">
        <f>VLOOKUP($B25,'Data Flows'!$A$1307:$AK$1944,37,FALSE)</f>
        <v>0.84722222222222221</v>
      </c>
      <c r="AP25" s="38">
        <f>VLOOKUP($B25,'Data Flows'!$A$1307:$AO$1944,38,FALSE)</f>
        <v>0.78855721393034828</v>
      </c>
      <c r="AQ25" s="38">
        <f>VLOOKUP($B25,'Data Flows'!$A$1307:$AO$1944,39,FALSE)</f>
        <v>0.7074954296160878</v>
      </c>
      <c r="AR25" s="38">
        <f>VLOOKUP($B25,'Data Flows'!$A$1307:$AO$1944,40,FALSE)</f>
        <v>0.72405660377358494</v>
      </c>
      <c r="AS25" s="38">
        <f>VLOOKUP($B25,'Data Flows'!$A$1307:$AO$1944,41,FALSE)</f>
        <v>0.92409240924092406</v>
      </c>
    </row>
    <row r="26" spans="1:45" x14ac:dyDescent="0.25">
      <c r="A26" s="1" t="s">
        <v>0</v>
      </c>
      <c r="B26" s="2" t="s">
        <v>24</v>
      </c>
      <c r="C26" s="3" t="s">
        <v>24</v>
      </c>
      <c r="D26" t="s">
        <v>229</v>
      </c>
      <c r="E26" s="47" t="str">
        <f>VLOOKUP($C26,Sheet1!$A$3:$B$328,2,FALSE)</f>
        <v>Urban with City and Town</v>
      </c>
      <c r="F26" s="38">
        <f>VLOOKUP($B26,'Data Flows'!$A$1307:$W$1944,2,FALSE)</f>
        <v>0.94466403162055335</v>
      </c>
      <c r="G26" s="38">
        <f>VLOOKUP($B26,'Data Flows'!$A$1307:$W$1944,3,FALSE)</f>
        <v>0.80263157894736847</v>
      </c>
      <c r="H26" s="38">
        <f>VLOOKUP($B26,'Data Flows'!$A$1307:$W$1944,4,FALSE)</f>
        <v>1.0267062314540059</v>
      </c>
      <c r="I26" s="38">
        <f>VLOOKUP($B26,'Data Flows'!$A$1307:$W$1944,5,FALSE)</f>
        <v>1.4415094339622641</v>
      </c>
      <c r="J26" s="38">
        <f>VLOOKUP($B26,'Data Flows'!$A$1307:$W$1944,6,FALSE)</f>
        <v>1.2694300518134716</v>
      </c>
      <c r="K26" s="38">
        <f>VLOOKUP($B26,'Data Flows'!$A$1307:$W$1944,7,FALSE)</f>
        <v>0.96478873239436624</v>
      </c>
      <c r="L26" s="38">
        <f>VLOOKUP($B26,'Data Flows'!$A$1307:$W$1944,8,FALSE)</f>
        <v>0.98913043478260865</v>
      </c>
      <c r="M26" s="38">
        <f>VLOOKUP($B26,'Data Flows'!$A$1307:$W$1944,9,FALSE)</f>
        <v>1.0309278350515463</v>
      </c>
      <c r="N26" s="38">
        <f>VLOOKUP($B26,'Data Flows'!$A$1307:$W$1944,10,FALSE)</f>
        <v>0.98181818181818181</v>
      </c>
      <c r="O26" s="38">
        <f>VLOOKUP($B26,'Data Flows'!$A$1307:$W$1944,11,FALSE)</f>
        <v>0.80216802168021684</v>
      </c>
      <c r="P26" s="38">
        <f>VLOOKUP($B26,'Data Flows'!$A$1307:$W$1944,12,FALSE)</f>
        <v>1.0588235294117647</v>
      </c>
      <c r="Q26" s="38">
        <f>VLOOKUP($B26,'Data Flows'!$A$1307:$W$1944,13,FALSE)</f>
        <v>0.93112947658402201</v>
      </c>
      <c r="R26" s="38">
        <f>VLOOKUP($B26,'Data Flows'!$A$1307:$W$1944,14,FALSE)</f>
        <v>0.89521640091116172</v>
      </c>
      <c r="S26" s="38">
        <f>VLOOKUP($B26,'Data Flows'!$A$1307:$W$1944,15,FALSE)</f>
        <v>1.0687830687830688</v>
      </c>
      <c r="T26" s="38">
        <f>VLOOKUP($B26,'Data Flows'!$A$1307:$W$1944,16,FALSE)</f>
        <v>1.0654450261780104</v>
      </c>
      <c r="U26" s="38">
        <f>VLOOKUP($B26,'Data Flows'!$A$1307:$W$1944,17,FALSE)</f>
        <v>0.83291139240506329</v>
      </c>
      <c r="V26" s="38">
        <f>VLOOKUP($B26,'Data Flows'!$A$1307:$W$1944,18,FALSE)</f>
        <v>0.96899224806201545</v>
      </c>
      <c r="W26" s="38">
        <f>VLOOKUP($B26,'Data Flows'!$A$1307:$W$1944,19,FALSE)</f>
        <v>0.90909090909090906</v>
      </c>
      <c r="X26" s="38">
        <f>VLOOKUP($B26,'Data Flows'!$A$1307:$W$1944,20,FALSE)</f>
        <v>1.0542005420054201</v>
      </c>
      <c r="Y26" s="38">
        <f>VLOOKUP($B26,'Data Flows'!$A$1307:$W$1944,21,FALSE)</f>
        <v>0.99137931034482762</v>
      </c>
      <c r="Z26" s="38">
        <f>VLOOKUP($B26,'Data Flows'!$A$1307:$W$1944,22,FALSE)</f>
        <v>0.95714285714285718</v>
      </c>
      <c r="AA26" s="38">
        <f>VLOOKUP($B26,'Data Flows'!$A$1307:$W$1944,23,FALSE)</f>
        <v>0.81095890410958904</v>
      </c>
      <c r="AB26" s="38">
        <f>VLOOKUP($B26,'Data Flows'!$A$1307:$AB$1944,24,FALSE)</f>
        <v>0.97337278106508873</v>
      </c>
      <c r="AC26" s="38">
        <f>VLOOKUP($B26,'Data Flows'!$A$1307:$AB$1944,25,FALSE)</f>
        <v>0.88857142857142857</v>
      </c>
      <c r="AD26" s="38">
        <f>VLOOKUP($B26,'Data Flows'!$A$1307:$AB$1944,26,FALSE)</f>
        <v>0.967741935483871</v>
      </c>
      <c r="AE26" s="38">
        <f>VLOOKUP($B26,'Data Flows'!$A$1307:$AB$1944,27,FALSE)</f>
        <v>0.87341772151898733</v>
      </c>
      <c r="AF26" s="38">
        <f>VLOOKUP($B26,'Data Flows'!$A$1307:$AB$1944,28,FALSE)</f>
        <v>0.85057471264367812</v>
      </c>
      <c r="AG26" s="38">
        <f>VLOOKUP($B26,'Data Flows'!$A$1307:$AE$1944,29,FALSE)</f>
        <v>0.83221476510067116</v>
      </c>
      <c r="AH26" s="38">
        <f>VLOOKUP($B26,'Data Flows'!$A$1307:$AE$1944,30,FALSE)</f>
        <v>1.1735849056603773</v>
      </c>
      <c r="AI26" s="38">
        <f>VLOOKUP($B26,'Data Flows'!$A$1307:$AE$1944,31,FALSE)</f>
        <v>0.90257879656160456</v>
      </c>
      <c r="AJ26" s="38">
        <f>VLOOKUP($B26,'Data Flows'!$A$1307:$AF$1944,32,FALSE)</f>
        <v>0.85373134328358213</v>
      </c>
      <c r="AK26" s="38">
        <f>VLOOKUP($B26,'Data Flows'!$A$1307:$AG$1944,33,FALSE)</f>
        <v>1.0035587188612101</v>
      </c>
      <c r="AL26" s="38">
        <f>VLOOKUP($B26,'Data Flows'!$A$1307:$AH$1944,34,FALSE)</f>
        <v>0.66225165562913912</v>
      </c>
      <c r="AM26" s="38">
        <f>VLOOKUP($B26,'Data Flows'!$A$1307:$AI$1944,35,FALSE)</f>
        <v>0.57910447761194028</v>
      </c>
      <c r="AN26" s="38">
        <f>VLOOKUP($B26,'Data Flows'!$A$1307:$AJ$1944,36,FALSE)</f>
        <v>0.7814569536423841</v>
      </c>
      <c r="AO26" s="38">
        <f>VLOOKUP($B26,'Data Flows'!$A$1307:$AK$1944,37,FALSE)</f>
        <v>0.85767790262172283</v>
      </c>
      <c r="AP26" s="38">
        <f>VLOOKUP($B26,'Data Flows'!$A$1307:$AO$1944,38,FALSE)</f>
        <v>0.75609756097560976</v>
      </c>
      <c r="AQ26" s="38">
        <f>VLOOKUP($B26,'Data Flows'!$A$1307:$AO$1944,39,FALSE)</f>
        <v>0.89323843416370108</v>
      </c>
      <c r="AR26" s="38">
        <f>VLOOKUP($B26,'Data Flows'!$A$1307:$AO$1944,40,FALSE)</f>
        <v>0.9</v>
      </c>
      <c r="AS26" s="38">
        <f>VLOOKUP($B26,'Data Flows'!$A$1307:$AO$1944,41,FALSE)</f>
        <v>1.0871794871794871</v>
      </c>
    </row>
    <row r="27" spans="1:45" x14ac:dyDescent="0.25">
      <c r="A27" s="1" t="s">
        <v>0</v>
      </c>
      <c r="B27" s="2" t="s">
        <v>25</v>
      </c>
      <c r="C27" s="3" t="s">
        <v>25</v>
      </c>
      <c r="D27" t="s">
        <v>230</v>
      </c>
      <c r="E27" s="47" t="str">
        <f>VLOOKUP($C27,Sheet1!$A$3:$B$328,2,FALSE)</f>
        <v>Urban with Significant Rural (rural including hub towns 26-49%)</v>
      </c>
      <c r="F27" s="38">
        <f>VLOOKUP($B27,'Data Flows'!$A$1307:$W$1944,2,FALSE)</f>
        <v>0.93401015228426398</v>
      </c>
      <c r="G27" s="38">
        <f>VLOOKUP($B27,'Data Flows'!$A$1307:$W$1944,3,FALSE)</f>
        <v>1.0784313725490196</v>
      </c>
      <c r="H27" s="38">
        <f>VLOOKUP($B27,'Data Flows'!$A$1307:$W$1944,4,FALSE)</f>
        <v>1.25</v>
      </c>
      <c r="I27" s="38">
        <f>VLOOKUP($B27,'Data Flows'!$A$1307:$W$1944,5,FALSE)</f>
        <v>2.9634703196347032</v>
      </c>
      <c r="J27" s="38">
        <f>VLOOKUP($B27,'Data Flows'!$A$1307:$W$1944,6,FALSE)</f>
        <v>1.1589825119236883</v>
      </c>
      <c r="K27" s="38">
        <f>VLOOKUP($B27,'Data Flows'!$A$1307:$W$1944,7,FALSE)</f>
        <v>0.87878787878787878</v>
      </c>
      <c r="L27" s="38">
        <f>VLOOKUP($B27,'Data Flows'!$A$1307:$W$1944,8,FALSE)</f>
        <v>0.94</v>
      </c>
      <c r="M27" s="38">
        <f>VLOOKUP($B27,'Data Flows'!$A$1307:$W$1944,9,FALSE)</f>
        <v>1.1224899598393574</v>
      </c>
      <c r="N27" s="38">
        <f>VLOOKUP($B27,'Data Flows'!$A$1307:$W$1944,10,FALSE)</f>
        <v>0.82042833607907739</v>
      </c>
      <c r="O27" s="38">
        <f>VLOOKUP($B27,'Data Flows'!$A$1307:$W$1944,11,FALSE)</f>
        <v>0.79482439926062842</v>
      </c>
      <c r="P27" s="38">
        <f>VLOOKUP($B27,'Data Flows'!$A$1307:$W$1944,12,FALSE)</f>
        <v>0.87985212569316085</v>
      </c>
      <c r="Q27" s="38">
        <f>VLOOKUP($B27,'Data Flows'!$A$1307:$W$1944,13,FALSE)</f>
        <v>1.2025052192066805</v>
      </c>
      <c r="R27" s="38">
        <f>VLOOKUP($B27,'Data Flows'!$A$1307:$W$1944,14,FALSE)</f>
        <v>1.0498154981549817</v>
      </c>
      <c r="S27" s="38">
        <f>VLOOKUP($B27,'Data Flows'!$A$1307:$W$1944,15,FALSE)</f>
        <v>0.88411214953271033</v>
      </c>
      <c r="T27" s="38">
        <f>VLOOKUP($B27,'Data Flows'!$A$1307:$W$1944,16,FALSE)</f>
        <v>0.92323651452282163</v>
      </c>
      <c r="U27" s="38">
        <f>VLOOKUP($B27,'Data Flows'!$A$1307:$W$1944,17,FALSE)</f>
        <v>1.0377358490566038</v>
      </c>
      <c r="V27" s="38">
        <f>VLOOKUP($B27,'Data Flows'!$A$1307:$W$1944,18,FALSE)</f>
        <v>0.77949709864603478</v>
      </c>
      <c r="W27" s="38">
        <f>VLOOKUP($B27,'Data Flows'!$A$1307:$W$1944,19,FALSE)</f>
        <v>0.87015945330296129</v>
      </c>
      <c r="X27" s="38">
        <f>VLOOKUP($B27,'Data Flows'!$A$1307:$W$1944,20,FALSE)</f>
        <v>0.917184265010352</v>
      </c>
      <c r="Y27" s="38">
        <f>VLOOKUP($B27,'Data Flows'!$A$1307:$W$1944,21,FALSE)</f>
        <v>0.99555555555555553</v>
      </c>
      <c r="Z27" s="38">
        <f>VLOOKUP($B27,'Data Flows'!$A$1307:$W$1944,22,FALSE)</f>
        <v>0.88520971302428253</v>
      </c>
      <c r="AA27" s="38">
        <f>VLOOKUP($B27,'Data Flows'!$A$1307:$W$1944,23,FALSE)</f>
        <v>0.7526427061310782</v>
      </c>
      <c r="AB27" s="38">
        <f>VLOOKUP($B27,'Data Flows'!$A$1307:$AB$1944,24,FALSE)</f>
        <v>1.0566037735849056</v>
      </c>
      <c r="AC27" s="38">
        <f>VLOOKUP($B27,'Data Flows'!$A$1307:$AB$1944,25,FALSE)</f>
        <v>0.79318181818181821</v>
      </c>
      <c r="AD27" s="38">
        <f>VLOOKUP($B27,'Data Flows'!$A$1307:$AB$1944,26,FALSE)</f>
        <v>0.78082191780821919</v>
      </c>
      <c r="AE27" s="38">
        <f>VLOOKUP($B27,'Data Flows'!$A$1307:$AB$1944,27,FALSE)</f>
        <v>0.71561338289962828</v>
      </c>
      <c r="AF27" s="38">
        <f>VLOOKUP($B27,'Data Flows'!$A$1307:$AB$1944,28,FALSE)</f>
        <v>0.81113801452784506</v>
      </c>
      <c r="AG27" s="38">
        <f>VLOOKUP($B27,'Data Flows'!$A$1307:$AE$1944,29,FALSE)</f>
        <v>1.0387811634349031</v>
      </c>
      <c r="AH27" s="38">
        <f>VLOOKUP($B27,'Data Flows'!$A$1307:$AE$1944,30,FALSE)</f>
        <v>1.524390243902439</v>
      </c>
      <c r="AI27" s="38">
        <f>VLOOKUP($B27,'Data Flows'!$A$1307:$AE$1944,31,FALSE)</f>
        <v>0.98275862068965514</v>
      </c>
      <c r="AJ27" s="38">
        <f>VLOOKUP($B27,'Data Flows'!$A$1307:$AF$1944,32,FALSE)</f>
        <v>0.73443983402489632</v>
      </c>
      <c r="AK27" s="38">
        <f>VLOOKUP($B27,'Data Flows'!$A$1307:$AG$1944,33,FALSE)</f>
        <v>0.91586538461538458</v>
      </c>
      <c r="AL27" s="38">
        <f>VLOOKUP($B27,'Data Flows'!$A$1307:$AH$1944,34,FALSE)</f>
        <v>0.73047858942065491</v>
      </c>
      <c r="AM27" s="38">
        <f>VLOOKUP($B27,'Data Flows'!$A$1307:$AI$1944,35,FALSE)</f>
        <v>0.67990074441687343</v>
      </c>
      <c r="AN27" s="38">
        <f>VLOOKUP($B27,'Data Flows'!$A$1307:$AJ$1944,36,FALSE)</f>
        <v>0.93279569892473113</v>
      </c>
      <c r="AO27" s="38">
        <f>VLOOKUP($B27,'Data Flows'!$A$1307:$AK$1944,37,FALSE)</f>
        <v>0.703125</v>
      </c>
      <c r="AP27" s="38">
        <f>VLOOKUP($B27,'Data Flows'!$A$1307:$AO$1944,38,FALSE)</f>
        <v>0.96515679442508706</v>
      </c>
      <c r="AQ27" s="38">
        <f>VLOOKUP($B27,'Data Flows'!$A$1307:$AO$1944,39,FALSE)</f>
        <v>0.68641975308641978</v>
      </c>
      <c r="AR27" s="38">
        <f>VLOOKUP($B27,'Data Flows'!$A$1307:$AO$1944,40,FALSE)</f>
        <v>0.82407407407407407</v>
      </c>
      <c r="AS27" s="38">
        <f>VLOOKUP($B27,'Data Flows'!$A$1307:$AO$1944,41,FALSE)</f>
        <v>0.9460431654676259</v>
      </c>
    </row>
    <row r="28" spans="1:45" x14ac:dyDescent="0.25">
      <c r="A28" s="1" t="s">
        <v>0</v>
      </c>
      <c r="B28" s="2" t="s">
        <v>26</v>
      </c>
      <c r="C28" s="3" t="s">
        <v>26</v>
      </c>
      <c r="D28" t="s">
        <v>231</v>
      </c>
      <c r="E28" s="47" t="str">
        <f>VLOOKUP($C28,Sheet1!$A$3:$B$328,2,FALSE)</f>
        <v>Urban with City and Town</v>
      </c>
      <c r="F28" s="38">
        <f>VLOOKUP($B28,'Data Flows'!$A$1307:$W$1944,2,FALSE)</f>
        <v>0.93076923076923079</v>
      </c>
      <c r="G28" s="38">
        <f>VLOOKUP($B28,'Data Flows'!$A$1307:$W$1944,3,FALSE)</f>
        <v>0.94324324324324327</v>
      </c>
      <c r="H28" s="38">
        <f>VLOOKUP($B28,'Data Flows'!$A$1307:$W$1944,4,FALSE)</f>
        <v>1.0350109409190371</v>
      </c>
      <c r="I28" s="38">
        <f>VLOOKUP($B28,'Data Flows'!$A$1307:$W$1944,5,FALSE)</f>
        <v>1.6451612903225807</v>
      </c>
      <c r="J28" s="38">
        <f>VLOOKUP($B28,'Data Flows'!$A$1307:$W$1944,6,FALSE)</f>
        <v>1.2006861063464838</v>
      </c>
      <c r="K28" s="38">
        <f>VLOOKUP($B28,'Data Flows'!$A$1307:$W$1944,7,FALSE)</f>
        <v>0.92084006462035539</v>
      </c>
      <c r="L28" s="38">
        <f>VLOOKUP($B28,'Data Flows'!$A$1307:$W$1944,8,FALSE)</f>
        <v>0.92816901408450703</v>
      </c>
      <c r="M28" s="38">
        <f>VLOOKUP($B28,'Data Flows'!$A$1307:$W$1944,9,FALSE)</f>
        <v>1.0515097690941386</v>
      </c>
      <c r="N28" s="38">
        <f>VLOOKUP($B28,'Data Flows'!$A$1307:$W$1944,10,FALSE)</f>
        <v>0.86518518518518517</v>
      </c>
      <c r="O28" s="38">
        <f>VLOOKUP($B28,'Data Flows'!$A$1307:$W$1944,11,FALSE)</f>
        <v>0.79120879120879117</v>
      </c>
      <c r="P28" s="38">
        <f>VLOOKUP($B28,'Data Flows'!$A$1307:$W$1944,12,FALSE)</f>
        <v>1.029654036243822</v>
      </c>
      <c r="Q28" s="38">
        <f>VLOOKUP($B28,'Data Flows'!$A$1307:$W$1944,13,FALSE)</f>
        <v>1</v>
      </c>
      <c r="R28" s="38">
        <f>VLOOKUP($B28,'Data Flows'!$A$1307:$W$1944,14,FALSE)</f>
        <v>1.0427631578947369</v>
      </c>
      <c r="S28" s="38">
        <f>VLOOKUP($B28,'Data Flows'!$A$1307:$W$1944,15,FALSE)</f>
        <v>0.91413237924865831</v>
      </c>
      <c r="T28" s="38">
        <f>VLOOKUP($B28,'Data Flows'!$A$1307:$W$1944,16,FALSE)</f>
        <v>0.96187175043327555</v>
      </c>
      <c r="U28" s="38">
        <f>VLOOKUP($B28,'Data Flows'!$A$1307:$W$1944,17,FALSE)</f>
        <v>1.0576208178438662</v>
      </c>
      <c r="V28" s="38">
        <f>VLOOKUP($B28,'Data Flows'!$A$1307:$W$1944,18,FALSE)</f>
        <v>0.88815789473684215</v>
      </c>
      <c r="W28" s="38">
        <f>VLOOKUP($B28,'Data Flows'!$A$1307:$W$1944,19,FALSE)</f>
        <v>0.88759689922480622</v>
      </c>
      <c r="X28" s="38">
        <f>VLOOKUP($B28,'Data Flows'!$A$1307:$W$1944,20,FALSE)</f>
        <v>1.050259965337955</v>
      </c>
      <c r="Y28" s="38">
        <f>VLOOKUP($B28,'Data Flows'!$A$1307:$W$1944,21,FALSE)</f>
        <v>1.0698113207547171</v>
      </c>
      <c r="Z28" s="38">
        <f>VLOOKUP($B28,'Data Flows'!$A$1307:$W$1944,22,FALSE)</f>
        <v>0.97864077669902916</v>
      </c>
      <c r="AA28" s="38">
        <f>VLOOKUP($B28,'Data Flows'!$A$1307:$W$1944,23,FALSE)</f>
        <v>0.81818181818181823</v>
      </c>
      <c r="AB28" s="38">
        <f>VLOOKUP($B28,'Data Flows'!$A$1307:$AB$1944,24,FALSE)</f>
        <v>0.839458413926499</v>
      </c>
      <c r="AC28" s="38">
        <f>VLOOKUP($B28,'Data Flows'!$A$1307:$AB$1944,25,FALSE)</f>
        <v>0.90170132325141772</v>
      </c>
      <c r="AD28" s="38">
        <f>VLOOKUP($B28,'Data Flows'!$A$1307:$AB$1944,26,FALSE)</f>
        <v>0.93333333333333335</v>
      </c>
      <c r="AE28" s="38">
        <f>VLOOKUP($B28,'Data Flows'!$A$1307:$AB$1944,27,FALSE)</f>
        <v>0.91714836223506746</v>
      </c>
      <c r="AF28" s="38">
        <f>VLOOKUP($B28,'Data Flows'!$A$1307:$AB$1944,28,FALSE)</f>
        <v>0.84912959381044484</v>
      </c>
      <c r="AG28" s="38">
        <f>VLOOKUP($B28,'Data Flows'!$A$1307:$AE$1944,29,FALSE)</f>
        <v>0.97459584295612012</v>
      </c>
      <c r="AH28" s="38">
        <f>VLOOKUP($B28,'Data Flows'!$A$1307:$AE$1944,30,FALSE)</f>
        <v>1.1590909090909092</v>
      </c>
      <c r="AI28" s="38">
        <f>VLOOKUP($B28,'Data Flows'!$A$1307:$AE$1944,31,FALSE)</f>
        <v>0.99789029535864981</v>
      </c>
      <c r="AJ28" s="38">
        <f>VLOOKUP($B28,'Data Flows'!$A$1307:$AF$1944,32,FALSE)</f>
        <v>0.87252747252747254</v>
      </c>
      <c r="AK28" s="38">
        <f>VLOOKUP($B28,'Data Flows'!$A$1307:$AG$1944,33,FALSE)</f>
        <v>0.7</v>
      </c>
      <c r="AL28" s="38">
        <f>VLOOKUP($B28,'Data Flows'!$A$1307:$AH$1944,34,FALSE)</f>
        <v>0.74160206718346255</v>
      </c>
      <c r="AM28" s="38">
        <f>VLOOKUP($B28,'Data Flows'!$A$1307:$AI$1944,35,FALSE)</f>
        <v>0.65750528541226216</v>
      </c>
      <c r="AN28" s="38">
        <f>VLOOKUP($B28,'Data Flows'!$A$1307:$AJ$1944,36,FALSE)</f>
        <v>0.89420654911838793</v>
      </c>
      <c r="AO28" s="38">
        <f>VLOOKUP($B28,'Data Flows'!$A$1307:$AK$1944,37,FALSE)</f>
        <v>0.89378238341968907</v>
      </c>
      <c r="AP28" s="38">
        <f>VLOOKUP($B28,'Data Flows'!$A$1307:$AO$1944,38,FALSE)</f>
        <v>0.88178913738019171</v>
      </c>
      <c r="AQ28" s="38">
        <f>VLOOKUP($B28,'Data Flows'!$A$1307:$AO$1944,39,FALSE)</f>
        <v>0.86165048543689315</v>
      </c>
      <c r="AR28" s="38">
        <f>VLOOKUP($B28,'Data Flows'!$A$1307:$AO$1944,40,FALSE)</f>
        <v>0.91388888888888886</v>
      </c>
      <c r="AS28" s="38">
        <f>VLOOKUP($B28,'Data Flows'!$A$1307:$AO$1944,41,FALSE)</f>
        <v>0.95601173020527863</v>
      </c>
    </row>
    <row r="29" spans="1:45" x14ac:dyDescent="0.25">
      <c r="A29" s="1" t="s">
        <v>0</v>
      </c>
      <c r="B29" s="2" t="s">
        <v>27</v>
      </c>
      <c r="C29" s="3" t="s">
        <v>27</v>
      </c>
      <c r="D29" t="s">
        <v>232</v>
      </c>
      <c r="E29" s="47" t="str">
        <f>VLOOKUP($C29,Sheet1!$A$3:$B$328,2,FALSE)</f>
        <v>Urban with Significant Rural (rural including hub towns 26-49%)</v>
      </c>
      <c r="F29" s="38">
        <f>VLOOKUP($B29,'Data Flows'!$A$1307:$W$1944,2,FALSE)</f>
        <v>1.1137026239067056</v>
      </c>
      <c r="G29" s="38">
        <f>VLOOKUP($B29,'Data Flows'!$A$1307:$W$1944,3,FALSE)</f>
        <v>1.0473684210526315</v>
      </c>
      <c r="H29" s="38">
        <f>VLOOKUP($B29,'Data Flows'!$A$1307:$W$1944,4,FALSE)</f>
        <v>0.95612009237875284</v>
      </c>
      <c r="I29" s="38">
        <f>VLOOKUP($B29,'Data Flows'!$A$1307:$W$1944,5,FALSE)</f>
        <v>1.264935064935065</v>
      </c>
      <c r="J29" s="38">
        <f>VLOOKUP($B29,'Data Flows'!$A$1307:$W$1944,6,FALSE)</f>
        <v>1.0649606299212599</v>
      </c>
      <c r="K29" s="38">
        <f>VLOOKUP($B29,'Data Flows'!$A$1307:$W$1944,7,FALSE)</f>
        <v>0.80843585237258353</v>
      </c>
      <c r="L29" s="38">
        <f>VLOOKUP($B29,'Data Flows'!$A$1307:$W$1944,8,FALSE)</f>
        <v>0.96282527881040891</v>
      </c>
      <c r="M29" s="38">
        <f>VLOOKUP($B29,'Data Flows'!$A$1307:$W$1944,9,FALSE)</f>
        <v>0.875</v>
      </c>
      <c r="N29" s="38">
        <f>VLOOKUP($B29,'Data Flows'!$A$1307:$W$1944,10,FALSE)</f>
        <v>0.88632326820603913</v>
      </c>
      <c r="O29" s="38">
        <f>VLOOKUP($B29,'Data Flows'!$A$1307:$W$1944,11,FALSE)</f>
        <v>0.83763837638376382</v>
      </c>
      <c r="P29" s="38">
        <f>VLOOKUP($B29,'Data Flows'!$A$1307:$W$1944,12,FALSE)</f>
        <v>0.91328413284132837</v>
      </c>
      <c r="Q29" s="38">
        <f>VLOOKUP($B29,'Data Flows'!$A$1307:$W$1944,13,FALSE)</f>
        <v>1.08203125</v>
      </c>
      <c r="R29" s="38">
        <f>VLOOKUP($B29,'Data Flows'!$A$1307:$W$1944,14,FALSE)</f>
        <v>1.0238532110091743</v>
      </c>
      <c r="S29" s="38">
        <f>VLOOKUP($B29,'Data Flows'!$A$1307:$W$1944,15,FALSE)</f>
        <v>0.89393939393939392</v>
      </c>
      <c r="T29" s="38">
        <f>VLOOKUP($B29,'Data Flows'!$A$1307:$W$1944,16,FALSE)</f>
        <v>0.9980732177263969</v>
      </c>
      <c r="U29" s="38">
        <f>VLOOKUP($B29,'Data Flows'!$A$1307:$W$1944,17,FALSE)</f>
        <v>0.94799999999999995</v>
      </c>
      <c r="V29" s="38">
        <f>VLOOKUP($B29,'Data Flows'!$A$1307:$W$1944,18,FALSE)</f>
        <v>1.0556745182012848</v>
      </c>
      <c r="W29" s="38">
        <f>VLOOKUP($B29,'Data Flows'!$A$1307:$W$1944,19,FALSE)</f>
        <v>0.8507157464212679</v>
      </c>
      <c r="X29" s="38">
        <f>VLOOKUP($B29,'Data Flows'!$A$1307:$W$1944,20,FALSE)</f>
        <v>0.84842519685039375</v>
      </c>
      <c r="Y29" s="38">
        <f>VLOOKUP($B29,'Data Flows'!$A$1307:$W$1944,21,FALSE)</f>
        <v>1.0232018561484919</v>
      </c>
      <c r="Z29" s="38">
        <f>VLOOKUP($B29,'Data Flows'!$A$1307:$W$1944,22,FALSE)</f>
        <v>0.88602150537634405</v>
      </c>
      <c r="AA29" s="38">
        <f>VLOOKUP($B29,'Data Flows'!$A$1307:$W$1944,23,FALSE)</f>
        <v>0.82736842105263153</v>
      </c>
      <c r="AB29" s="38">
        <f>VLOOKUP($B29,'Data Flows'!$A$1307:$AB$1944,24,FALSE)</f>
        <v>0.81458333333333333</v>
      </c>
      <c r="AC29" s="38">
        <f>VLOOKUP($B29,'Data Flows'!$A$1307:$AB$1944,25,FALSE)</f>
        <v>0.8101545253863135</v>
      </c>
      <c r="AD29" s="38">
        <f>VLOOKUP($B29,'Data Flows'!$A$1307:$AB$1944,26,FALSE)</f>
        <v>0.81449893390191896</v>
      </c>
      <c r="AE29" s="38">
        <f>VLOOKUP($B29,'Data Flows'!$A$1307:$AB$1944,27,FALSE)</f>
        <v>0.61250000000000004</v>
      </c>
      <c r="AF29" s="38">
        <f>VLOOKUP($B29,'Data Flows'!$A$1307:$AB$1944,28,FALSE)</f>
        <v>0.89588377723970947</v>
      </c>
      <c r="AG29" s="38">
        <f>VLOOKUP($B29,'Data Flows'!$A$1307:$AE$1944,29,FALSE)</f>
        <v>0.83238636363636365</v>
      </c>
      <c r="AH29" s="38">
        <f>VLOOKUP($B29,'Data Flows'!$A$1307:$AE$1944,30,FALSE)</f>
        <v>1.4531835205992509</v>
      </c>
      <c r="AI29" s="38">
        <f>VLOOKUP($B29,'Data Flows'!$A$1307:$AE$1944,31,FALSE)</f>
        <v>1.2267441860465116</v>
      </c>
      <c r="AJ29" s="38">
        <f>VLOOKUP($B29,'Data Flows'!$A$1307:$AF$1944,32,FALSE)</f>
        <v>0.79468599033816423</v>
      </c>
      <c r="AK29" s="38">
        <f>VLOOKUP($B29,'Data Flows'!$A$1307:$AG$1944,33,FALSE)</f>
        <v>0.93103448275862066</v>
      </c>
      <c r="AL29" s="38">
        <f>VLOOKUP($B29,'Data Flows'!$A$1307:$AH$1944,34,FALSE)</f>
        <v>0.90447761194029852</v>
      </c>
      <c r="AM29" s="38">
        <f>VLOOKUP($B29,'Data Flows'!$A$1307:$AI$1944,35,FALSE)</f>
        <v>0.7458563535911602</v>
      </c>
      <c r="AN29" s="38">
        <f>VLOOKUP($B29,'Data Flows'!$A$1307:$AJ$1944,36,FALSE)</f>
        <v>0.85344827586206895</v>
      </c>
      <c r="AO29" s="38">
        <f>VLOOKUP($B29,'Data Flows'!$A$1307:$AK$1944,37,FALSE)</f>
        <v>0.90331491712707179</v>
      </c>
      <c r="AP29" s="38">
        <f>VLOOKUP($B29,'Data Flows'!$A$1307:$AO$1944,38,FALSE)</f>
        <v>0.7129032258064516</v>
      </c>
      <c r="AQ29" s="38">
        <f>VLOOKUP($B29,'Data Flows'!$A$1307:$AO$1944,39,FALSE)</f>
        <v>0.71177944862155385</v>
      </c>
      <c r="AR29" s="38">
        <f>VLOOKUP($B29,'Data Flows'!$A$1307:$AO$1944,40,FALSE)</f>
        <v>0.83890577507598785</v>
      </c>
      <c r="AS29" s="38">
        <f>VLOOKUP($B29,'Data Flows'!$A$1307:$AO$1944,41,FALSE)</f>
        <v>0.80937499999999996</v>
      </c>
    </row>
    <row r="30" spans="1:45" x14ac:dyDescent="0.25">
      <c r="A30" s="1" t="s">
        <v>0</v>
      </c>
      <c r="B30" s="2" t="s">
        <v>28</v>
      </c>
      <c r="C30" s="3" t="s">
        <v>28</v>
      </c>
      <c r="D30" t="s">
        <v>233</v>
      </c>
      <c r="E30" s="47" t="str">
        <f>VLOOKUP($C30,Sheet1!$A$3:$B$328,2,FALSE)</f>
        <v>Urban with City and Town</v>
      </c>
      <c r="F30" s="38">
        <f>VLOOKUP($B30,'Data Flows'!$A$1307:$W$1944,2,FALSE)</f>
        <v>1.1730769230769231</v>
      </c>
      <c r="G30" s="38">
        <f>VLOOKUP($B30,'Data Flows'!$A$1307:$W$1944,3,FALSE)</f>
        <v>0.97083333333333333</v>
      </c>
      <c r="H30" s="38">
        <f>VLOOKUP($B30,'Data Flows'!$A$1307:$W$1944,4,FALSE)</f>
        <v>1.2863636363636364</v>
      </c>
      <c r="I30" s="38">
        <f>VLOOKUP($B30,'Data Flows'!$A$1307:$W$1944,5,FALSE)</f>
        <v>1.6818181818181819</v>
      </c>
      <c r="J30" s="38">
        <f>VLOOKUP($B30,'Data Flows'!$A$1307:$W$1944,6,FALSE)</f>
        <v>1.1471321695760599</v>
      </c>
      <c r="K30" s="38">
        <f>VLOOKUP($B30,'Data Flows'!$A$1307:$W$1944,7,FALSE)</f>
        <v>0.82020202020202015</v>
      </c>
      <c r="L30" s="38">
        <f>VLOOKUP($B30,'Data Flows'!$A$1307:$W$1944,8,FALSE)</f>
        <v>1.0764044943820226</v>
      </c>
      <c r="M30" s="38">
        <f>VLOOKUP($B30,'Data Flows'!$A$1307:$W$1944,9,FALSE)</f>
        <v>1.0692307692307692</v>
      </c>
      <c r="N30" s="38">
        <f>VLOOKUP($B30,'Data Flows'!$A$1307:$W$1944,10,FALSE)</f>
        <v>0.96296296296296291</v>
      </c>
      <c r="O30" s="38">
        <f>VLOOKUP($B30,'Data Flows'!$A$1307:$W$1944,11,FALSE)</f>
        <v>0.70322580645161292</v>
      </c>
      <c r="P30" s="38">
        <f>VLOOKUP($B30,'Data Flows'!$A$1307:$W$1944,12,FALSE)</f>
        <v>0.8928571428571429</v>
      </c>
      <c r="Q30" s="38">
        <f>VLOOKUP($B30,'Data Flows'!$A$1307:$W$1944,13,FALSE)</f>
        <v>1.0814606741573034</v>
      </c>
      <c r="R30" s="38">
        <f>VLOOKUP($B30,'Data Flows'!$A$1307:$W$1944,14,FALSE)</f>
        <v>0.89366515837104077</v>
      </c>
      <c r="S30" s="38">
        <f>VLOOKUP($B30,'Data Flows'!$A$1307:$W$1944,15,FALSE)</f>
        <v>0.97694524495677237</v>
      </c>
      <c r="T30" s="38">
        <f>VLOOKUP($B30,'Data Flows'!$A$1307:$W$1944,16,FALSE)</f>
        <v>1.1779661016949152</v>
      </c>
      <c r="U30" s="38">
        <f>VLOOKUP($B30,'Data Flows'!$A$1307:$W$1944,17,FALSE)</f>
        <v>1.0176991150442478</v>
      </c>
      <c r="V30" s="38">
        <f>VLOOKUP($B30,'Data Flows'!$A$1307:$W$1944,18,FALSE)</f>
        <v>0.9451371571072319</v>
      </c>
      <c r="W30" s="38">
        <f>VLOOKUP($B30,'Data Flows'!$A$1307:$W$1944,19,FALSE)</f>
        <v>0.82825484764542934</v>
      </c>
      <c r="X30" s="38">
        <f>VLOOKUP($B30,'Data Flows'!$A$1307:$W$1944,20,FALSE)</f>
        <v>0.97887323943661975</v>
      </c>
      <c r="Y30" s="38">
        <f>VLOOKUP($B30,'Data Flows'!$A$1307:$W$1944,21,FALSE)</f>
        <v>1.0565476190476191</v>
      </c>
      <c r="Z30" s="38">
        <f>VLOOKUP($B30,'Data Flows'!$A$1307:$W$1944,22,FALSE)</f>
        <v>0.82122905027932958</v>
      </c>
      <c r="AA30" s="38">
        <f>VLOOKUP($B30,'Data Flows'!$A$1307:$W$1944,23,FALSE)</f>
        <v>0.72151898734177211</v>
      </c>
      <c r="AB30" s="38">
        <f>VLOOKUP($B30,'Data Flows'!$A$1307:$AB$1944,24,FALSE)</f>
        <v>0.9046153846153846</v>
      </c>
      <c r="AC30" s="38">
        <f>VLOOKUP($B30,'Data Flows'!$A$1307:$AB$1944,25,FALSE)</f>
        <v>0.81547619047619047</v>
      </c>
      <c r="AD30" s="38">
        <f>VLOOKUP($B30,'Data Flows'!$A$1307:$AB$1944,26,FALSE)</f>
        <v>0.90591397849462363</v>
      </c>
      <c r="AE30" s="38">
        <f>VLOOKUP($B30,'Data Flows'!$A$1307:$AB$1944,27,FALSE)</f>
        <v>0.88379204892966357</v>
      </c>
      <c r="AF30" s="38">
        <f>VLOOKUP($B30,'Data Flows'!$A$1307:$AB$1944,28,FALSE)</f>
        <v>0.77089783281733748</v>
      </c>
      <c r="AG30" s="38">
        <f>VLOOKUP($B30,'Data Flows'!$A$1307:$AE$1944,29,FALSE)</f>
        <v>0.97966101694915253</v>
      </c>
      <c r="AH30" s="38">
        <f>VLOOKUP($B30,'Data Flows'!$A$1307:$AE$1944,30,FALSE)</f>
        <v>1.2376681614349776</v>
      </c>
      <c r="AI30" s="38">
        <f>VLOOKUP($B30,'Data Flows'!$A$1307:$AE$1944,31,FALSE)</f>
        <v>0.970873786407767</v>
      </c>
      <c r="AJ30" s="38">
        <f>VLOOKUP($B30,'Data Flows'!$A$1307:$AF$1944,32,FALSE)</f>
        <v>0.6706586826347305</v>
      </c>
      <c r="AK30" s="38">
        <f>VLOOKUP($B30,'Data Flows'!$A$1307:$AG$1944,33,FALSE)</f>
        <v>0.71523178807947019</v>
      </c>
      <c r="AL30" s="38">
        <f>VLOOKUP($B30,'Data Flows'!$A$1307:$AH$1944,34,FALSE)</f>
        <v>0.92828685258964139</v>
      </c>
      <c r="AM30" s="38">
        <f>VLOOKUP($B30,'Data Flows'!$A$1307:$AI$1944,35,FALSE)</f>
        <v>0.73954983922829587</v>
      </c>
      <c r="AN30" s="38">
        <f>VLOOKUP($B30,'Data Flows'!$A$1307:$AJ$1944,36,FALSE)</f>
        <v>1.026431718061674</v>
      </c>
      <c r="AO30" s="38">
        <f>VLOOKUP($B30,'Data Flows'!$A$1307:$AK$1944,37,FALSE)</f>
        <v>0.82661290322580649</v>
      </c>
      <c r="AP30" s="38">
        <f>VLOOKUP($B30,'Data Flows'!$A$1307:$AO$1944,38,FALSE)</f>
        <v>0.86363636363636365</v>
      </c>
      <c r="AQ30" s="38">
        <f>VLOOKUP($B30,'Data Flows'!$A$1307:$AO$1944,39,FALSE)</f>
        <v>0.86507936507936511</v>
      </c>
      <c r="AR30" s="38">
        <f>VLOOKUP($B30,'Data Flows'!$A$1307:$AO$1944,40,FALSE)</f>
        <v>1.0178571428571428</v>
      </c>
      <c r="AS30" s="38">
        <f>VLOOKUP($B30,'Data Flows'!$A$1307:$AO$1944,41,FALSE)</f>
        <v>0.77731092436974791</v>
      </c>
    </row>
    <row r="31" spans="1:45" x14ac:dyDescent="0.25">
      <c r="A31" s="1" t="s">
        <v>0</v>
      </c>
      <c r="B31" s="2" t="s">
        <v>29</v>
      </c>
      <c r="C31" s="3" t="s">
        <v>29</v>
      </c>
      <c r="D31" t="s">
        <v>234</v>
      </c>
      <c r="E31" s="47" t="str">
        <f>VLOOKUP($C31,Sheet1!$A$3:$B$328,2,FALSE)</f>
        <v>Urban with City and Town</v>
      </c>
      <c r="F31" s="38">
        <f>VLOOKUP($B31,'Data Flows'!$A$1307:$W$1944,2,FALSE)</f>
        <v>1.0953608247422681</v>
      </c>
      <c r="G31" s="38">
        <f>VLOOKUP($B31,'Data Flows'!$A$1307:$W$1944,3,FALSE)</f>
        <v>0.931924882629108</v>
      </c>
      <c r="H31" s="38">
        <f>VLOOKUP($B31,'Data Flows'!$A$1307:$W$1944,4,FALSE)</f>
        <v>1.1191919191919193</v>
      </c>
      <c r="I31" s="38">
        <f>VLOOKUP($B31,'Data Flows'!$A$1307:$W$1944,5,FALSE)</f>
        <v>1.3685344827586208</v>
      </c>
      <c r="J31" s="38">
        <f>VLOOKUP($B31,'Data Flows'!$A$1307:$W$1944,6,FALSE)</f>
        <v>1.2868217054263567</v>
      </c>
      <c r="K31" s="38">
        <f>VLOOKUP($B31,'Data Flows'!$A$1307:$W$1944,7,FALSE)</f>
        <v>0.97949526813880128</v>
      </c>
      <c r="L31" s="38">
        <f>VLOOKUP($B31,'Data Flows'!$A$1307:$W$1944,8,FALSE)</f>
        <v>0.86524822695035464</v>
      </c>
      <c r="M31" s="38">
        <f>VLOOKUP($B31,'Data Flows'!$A$1307:$W$1944,9,FALSE)</f>
        <v>0.87082066869300911</v>
      </c>
      <c r="N31" s="38">
        <f>VLOOKUP($B31,'Data Flows'!$A$1307:$W$1944,10,FALSE)</f>
        <v>0.76891891891891895</v>
      </c>
      <c r="O31" s="38">
        <f>VLOOKUP($B31,'Data Flows'!$A$1307:$W$1944,11,FALSE)</f>
        <v>0.71002710027100269</v>
      </c>
      <c r="P31" s="38">
        <f>VLOOKUP($B31,'Data Flows'!$A$1307:$W$1944,12,FALSE)</f>
        <v>0.97282608695652173</v>
      </c>
      <c r="Q31" s="38">
        <f>VLOOKUP($B31,'Data Flows'!$A$1307:$W$1944,13,FALSE)</f>
        <v>0.99130434782608701</v>
      </c>
      <c r="R31" s="38">
        <f>VLOOKUP($B31,'Data Flows'!$A$1307:$W$1944,14,FALSE)</f>
        <v>0.97435897435897434</v>
      </c>
      <c r="S31" s="38">
        <f>VLOOKUP($B31,'Data Flows'!$A$1307:$W$1944,15,FALSE)</f>
        <v>0.95398773006134974</v>
      </c>
      <c r="T31" s="38">
        <f>VLOOKUP($B31,'Data Flows'!$A$1307:$W$1944,16,FALSE)</f>
        <v>0.91246684350132623</v>
      </c>
      <c r="U31" s="38">
        <f>VLOOKUP($B31,'Data Flows'!$A$1307:$W$1944,17,FALSE)</f>
        <v>0.96006389776357826</v>
      </c>
      <c r="V31" s="38">
        <f>VLOOKUP($B31,'Data Flows'!$A$1307:$W$1944,18,FALSE)</f>
        <v>0.98048048048048053</v>
      </c>
      <c r="W31" s="38">
        <f>VLOOKUP($B31,'Data Flows'!$A$1307:$W$1944,19,FALSE)</f>
        <v>0.85218702865761686</v>
      </c>
      <c r="X31" s="38">
        <f>VLOOKUP($B31,'Data Flows'!$A$1307:$W$1944,20,FALSE)</f>
        <v>0.93504736129905275</v>
      </c>
      <c r="Y31" s="38">
        <f>VLOOKUP($B31,'Data Flows'!$A$1307:$W$1944,21,FALSE)</f>
        <v>0.95791245791245794</v>
      </c>
      <c r="Z31" s="38">
        <f>VLOOKUP($B31,'Data Flows'!$A$1307:$W$1944,22,FALSE)</f>
        <v>1.0345963756177925</v>
      </c>
      <c r="AA31" s="38">
        <f>VLOOKUP($B31,'Data Flows'!$A$1307:$W$1944,23,FALSE)</f>
        <v>0.80782918149466187</v>
      </c>
      <c r="AB31" s="38">
        <f>VLOOKUP($B31,'Data Flows'!$A$1307:$AB$1944,24,FALSE)</f>
        <v>0.86833333333333329</v>
      </c>
      <c r="AC31" s="38">
        <f>VLOOKUP($B31,'Data Flows'!$A$1307:$AB$1944,25,FALSE)</f>
        <v>0.84250764525993882</v>
      </c>
      <c r="AD31" s="38">
        <f>VLOOKUP($B31,'Data Flows'!$A$1307:$AB$1944,26,FALSE)</f>
        <v>0.85365853658536583</v>
      </c>
      <c r="AE31" s="38">
        <f>VLOOKUP($B31,'Data Flows'!$A$1307:$AB$1944,27,FALSE)</f>
        <v>0.78189910979228483</v>
      </c>
      <c r="AF31" s="38">
        <f>VLOOKUP($B31,'Data Flows'!$A$1307:$AB$1944,28,FALSE)</f>
        <v>0.82989690721649489</v>
      </c>
      <c r="AG31" s="38">
        <f>VLOOKUP($B31,'Data Flows'!$A$1307:$AE$1944,29,FALSE)</f>
        <v>0.86811023622047245</v>
      </c>
      <c r="AH31" s="38">
        <f>VLOOKUP($B31,'Data Flows'!$A$1307:$AE$1944,30,FALSE)</f>
        <v>1.1838790931989924</v>
      </c>
      <c r="AI31" s="38">
        <f>VLOOKUP($B31,'Data Flows'!$A$1307:$AE$1944,31,FALSE)</f>
        <v>0.88277087033747781</v>
      </c>
      <c r="AJ31" s="38">
        <f>VLOOKUP($B31,'Data Flows'!$A$1307:$AF$1944,32,FALSE)</f>
        <v>0.75618374558303891</v>
      </c>
      <c r="AK31" s="38">
        <f>VLOOKUP($B31,'Data Flows'!$A$1307:$AG$1944,33,FALSE)</f>
        <v>0.71626984126984128</v>
      </c>
      <c r="AL31" s="38">
        <f>VLOOKUP($B31,'Data Flows'!$A$1307:$AH$1944,34,FALSE)</f>
        <v>0.87648456057007129</v>
      </c>
      <c r="AM31" s="38">
        <f>VLOOKUP($B31,'Data Flows'!$A$1307:$AI$1944,35,FALSE)</f>
        <v>0.83333333333333337</v>
      </c>
      <c r="AN31" s="38">
        <f>VLOOKUP($B31,'Data Flows'!$A$1307:$AJ$1944,36,FALSE)</f>
        <v>1.0438144329896908</v>
      </c>
      <c r="AO31" s="38">
        <f>VLOOKUP($B31,'Data Flows'!$A$1307:$AK$1944,37,FALSE)</f>
        <v>0.94884910485933505</v>
      </c>
      <c r="AP31" s="38">
        <f>VLOOKUP($B31,'Data Flows'!$A$1307:$AO$1944,38,FALSE)</f>
        <v>0.95176848874598075</v>
      </c>
      <c r="AQ31" s="38">
        <f>VLOOKUP($B31,'Data Flows'!$A$1307:$AO$1944,39,FALSE)</f>
        <v>0.8680089485458613</v>
      </c>
      <c r="AR31" s="38">
        <f>VLOOKUP($B31,'Data Flows'!$A$1307:$AO$1944,40,FALSE)</f>
        <v>0.92583120204603575</v>
      </c>
      <c r="AS31" s="38">
        <f>VLOOKUP($B31,'Data Flows'!$A$1307:$AO$1944,41,FALSE)</f>
        <v>0.84196891191709844</v>
      </c>
    </row>
    <row r="32" spans="1:45" x14ac:dyDescent="0.25">
      <c r="A32" s="1" t="s">
        <v>0</v>
      </c>
      <c r="B32" s="2" t="s">
        <v>30</v>
      </c>
      <c r="C32" s="3" t="s">
        <v>30</v>
      </c>
      <c r="D32" t="s">
        <v>235</v>
      </c>
      <c r="E32" s="47" t="str">
        <f>VLOOKUP($C32,Sheet1!$A$3:$B$328,2,FALSE)</f>
        <v>Urban with City and Town</v>
      </c>
      <c r="F32" s="38">
        <f>VLOOKUP($B32,'Data Flows'!$A$1307:$W$1944,2,FALSE)</f>
        <v>0.77979274611398963</v>
      </c>
      <c r="G32" s="38">
        <f>VLOOKUP($B32,'Data Flows'!$A$1307:$W$1944,3,FALSE)</f>
        <v>0.96119402985074631</v>
      </c>
      <c r="H32" s="38">
        <f>VLOOKUP($B32,'Data Flows'!$A$1307:$W$1944,4,FALSE)</f>
        <v>1.1778350515463918</v>
      </c>
      <c r="I32" s="38">
        <f>VLOOKUP($B32,'Data Flows'!$A$1307:$W$1944,5,FALSE)</f>
        <v>1.3799019607843137</v>
      </c>
      <c r="J32" s="38">
        <f>VLOOKUP($B32,'Data Flows'!$A$1307:$W$1944,6,FALSE)</f>
        <v>1.3644214162348878</v>
      </c>
      <c r="K32" s="38">
        <f>VLOOKUP($B32,'Data Flows'!$A$1307:$W$1944,7,FALSE)</f>
        <v>0.8727524204702628</v>
      </c>
      <c r="L32" s="38">
        <f>VLOOKUP($B32,'Data Flows'!$A$1307:$W$1944,8,FALSE)</f>
        <v>0.87529691211401428</v>
      </c>
      <c r="M32" s="38">
        <f>VLOOKUP($B32,'Data Flows'!$A$1307:$W$1944,9,FALSE)</f>
        <v>0.86956521739130432</v>
      </c>
      <c r="N32" s="38">
        <f>VLOOKUP($B32,'Data Flows'!$A$1307:$W$1944,10,FALSE)</f>
        <v>0.97347893915756634</v>
      </c>
      <c r="O32" s="38">
        <f>VLOOKUP($B32,'Data Flows'!$A$1307:$W$1944,11,FALSE)</f>
        <v>0.81391585760517804</v>
      </c>
      <c r="P32" s="38">
        <f>VLOOKUP($B32,'Data Flows'!$A$1307:$W$1944,12,FALSE)</f>
        <v>1.0062402496099845</v>
      </c>
      <c r="Q32" s="38">
        <f>VLOOKUP($B32,'Data Flows'!$A$1307:$W$1944,13,FALSE)</f>
        <v>1.0055248618784531</v>
      </c>
      <c r="R32" s="38">
        <f>VLOOKUP($B32,'Data Flows'!$A$1307:$W$1944,14,FALSE)</f>
        <v>0.88856729377713461</v>
      </c>
      <c r="S32" s="38">
        <f>VLOOKUP($B32,'Data Flows'!$A$1307:$W$1944,15,FALSE)</f>
        <v>1.1022727272727273</v>
      </c>
      <c r="T32" s="38">
        <f>VLOOKUP($B32,'Data Flows'!$A$1307:$W$1944,16,FALSE)</f>
        <v>0.96054628224582705</v>
      </c>
      <c r="U32" s="38">
        <f>VLOOKUP($B32,'Data Flows'!$A$1307:$W$1944,17,FALSE)</f>
        <v>0.98655462184873954</v>
      </c>
      <c r="V32" s="38">
        <f>VLOOKUP($B32,'Data Flows'!$A$1307:$W$1944,18,FALSE)</f>
        <v>0.87874015748031498</v>
      </c>
      <c r="W32" s="38">
        <f>VLOOKUP($B32,'Data Flows'!$A$1307:$W$1944,19,FALSE)</f>
        <v>0.85328836424957843</v>
      </c>
      <c r="X32" s="38">
        <f>VLOOKUP($B32,'Data Flows'!$A$1307:$W$1944,20,FALSE)</f>
        <v>0.94436310395314793</v>
      </c>
      <c r="Y32" s="38">
        <f>VLOOKUP($B32,'Data Flows'!$A$1307:$W$1944,21,FALSE)</f>
        <v>0.955719557195572</v>
      </c>
      <c r="Z32" s="38">
        <f>VLOOKUP($B32,'Data Flows'!$A$1307:$W$1944,22,FALSE)</f>
        <v>0.7720588235294118</v>
      </c>
      <c r="AA32" s="38">
        <f>VLOOKUP($B32,'Data Flows'!$A$1307:$W$1944,23,FALSE)</f>
        <v>0.72743055555555558</v>
      </c>
      <c r="AB32" s="38">
        <f>VLOOKUP($B32,'Data Flows'!$A$1307:$AB$1944,24,FALSE)</f>
        <v>1.0225140712945591</v>
      </c>
      <c r="AC32" s="38">
        <f>VLOOKUP($B32,'Data Flows'!$A$1307:$AB$1944,25,FALSE)</f>
        <v>1.01953125</v>
      </c>
      <c r="AD32" s="38">
        <f>VLOOKUP($B32,'Data Flows'!$A$1307:$AB$1944,26,FALSE)</f>
        <v>0.86206896551724133</v>
      </c>
      <c r="AE32" s="38">
        <f>VLOOKUP($B32,'Data Flows'!$A$1307:$AB$1944,27,FALSE)</f>
        <v>0.74137931034482762</v>
      </c>
      <c r="AF32" s="38">
        <f>VLOOKUP($B32,'Data Flows'!$A$1307:$AB$1944,28,FALSE)</f>
        <v>0.83809523809523812</v>
      </c>
      <c r="AG32" s="38">
        <f>VLOOKUP($B32,'Data Flows'!$A$1307:$AE$1944,29,FALSE)</f>
        <v>0.74579439252336444</v>
      </c>
      <c r="AH32" s="38">
        <f>VLOOKUP($B32,'Data Flows'!$A$1307:$AE$1944,30,FALSE)</f>
        <v>1.2749999999999999</v>
      </c>
      <c r="AI32" s="38">
        <f>VLOOKUP($B32,'Data Flows'!$A$1307:$AE$1944,31,FALSE)</f>
        <v>1.0796252927400469</v>
      </c>
      <c r="AJ32" s="38">
        <f>VLOOKUP($B32,'Data Flows'!$A$1307:$AF$1944,32,FALSE)</f>
        <v>0.9101123595505618</v>
      </c>
      <c r="AK32" s="38">
        <f>VLOOKUP($B32,'Data Flows'!$A$1307:$AG$1944,33,FALSE)</f>
        <v>0.75564681724845995</v>
      </c>
      <c r="AL32" s="38">
        <f>VLOOKUP($B32,'Data Flows'!$A$1307:$AH$1944,34,FALSE)</f>
        <v>0.68246445497630337</v>
      </c>
      <c r="AM32" s="38">
        <f>VLOOKUP($B32,'Data Flows'!$A$1307:$AI$1944,35,FALSE)</f>
        <v>0.67813765182186236</v>
      </c>
      <c r="AN32" s="38">
        <f>VLOOKUP($B32,'Data Flows'!$A$1307:$AJ$1944,36,FALSE)</f>
        <v>0.94951923076923073</v>
      </c>
      <c r="AO32" s="38">
        <f>VLOOKUP($B32,'Data Flows'!$A$1307:$AK$1944,37,FALSE)</f>
        <v>0.97236180904522618</v>
      </c>
      <c r="AP32" s="38">
        <f>VLOOKUP($B32,'Data Flows'!$A$1307:$AO$1944,38,FALSE)</f>
        <v>0.9044943820224719</v>
      </c>
      <c r="AQ32" s="38">
        <f>VLOOKUP($B32,'Data Flows'!$A$1307:$AO$1944,39,FALSE)</f>
        <v>0.90040650406504064</v>
      </c>
      <c r="AR32" s="38">
        <f>VLOOKUP($B32,'Data Flows'!$A$1307:$AO$1944,40,FALSE)</f>
        <v>0.90588235294117647</v>
      </c>
      <c r="AS32" s="38">
        <f>VLOOKUP($B32,'Data Flows'!$A$1307:$AO$1944,41,FALSE)</f>
        <v>0.74626865671641796</v>
      </c>
    </row>
    <row r="33" spans="1:45" x14ac:dyDescent="0.25">
      <c r="A33" s="1" t="s">
        <v>0</v>
      </c>
      <c r="B33" s="2" t="s">
        <v>31</v>
      </c>
      <c r="C33" s="3" t="s">
        <v>31</v>
      </c>
      <c r="D33" t="s">
        <v>236</v>
      </c>
      <c r="E33" s="47" t="str">
        <f>VLOOKUP($C33,Sheet1!$A$3:$B$328,2,FALSE)</f>
        <v>Urban with City and Town</v>
      </c>
      <c r="F33" s="38">
        <f>VLOOKUP($B33,'Data Flows'!$A$1307:$W$1944,2,FALSE)</f>
        <v>0.85260115606936415</v>
      </c>
      <c r="G33" s="38">
        <f>VLOOKUP($B33,'Data Flows'!$A$1307:$W$1944,3,FALSE)</f>
        <v>1.0441640378548895</v>
      </c>
      <c r="H33" s="38">
        <f>VLOOKUP($B33,'Data Flows'!$A$1307:$W$1944,4,FALSE)</f>
        <v>1.1276595744680851</v>
      </c>
      <c r="I33" s="38">
        <f>VLOOKUP($B33,'Data Flows'!$A$1307:$W$1944,5,FALSE)</f>
        <v>1.4220963172804533</v>
      </c>
      <c r="J33" s="38">
        <f>VLOOKUP($B33,'Data Flows'!$A$1307:$W$1944,6,FALSE)</f>
        <v>1.5404761904761906</v>
      </c>
      <c r="K33" s="38">
        <f>VLOOKUP($B33,'Data Flows'!$A$1307:$W$1944,7,FALSE)</f>
        <v>1.0924369747899159</v>
      </c>
      <c r="L33" s="38">
        <f>VLOOKUP($B33,'Data Flows'!$A$1307:$W$1944,8,FALSE)</f>
        <v>0.89763779527559051</v>
      </c>
      <c r="M33" s="38">
        <f>VLOOKUP($B33,'Data Flows'!$A$1307:$W$1944,9,FALSE)</f>
        <v>0.78134556574923553</v>
      </c>
      <c r="N33" s="38">
        <f>VLOOKUP($B33,'Data Flows'!$A$1307:$W$1944,10,FALSE)</f>
        <v>0.81846635367762133</v>
      </c>
      <c r="O33" s="38">
        <f>VLOOKUP($B33,'Data Flows'!$A$1307:$W$1944,11,FALSE)</f>
        <v>0.75498575498575493</v>
      </c>
      <c r="P33" s="38">
        <f>VLOOKUP($B33,'Data Flows'!$A$1307:$W$1944,12,FALSE)</f>
        <v>0.86943620178041547</v>
      </c>
      <c r="Q33" s="38">
        <f>VLOOKUP($B33,'Data Flows'!$A$1307:$W$1944,13,FALSE)</f>
        <v>0.9464285714285714</v>
      </c>
      <c r="R33" s="38">
        <f>VLOOKUP($B33,'Data Flows'!$A$1307:$W$1944,14,FALSE)</f>
        <v>0.90566037735849059</v>
      </c>
      <c r="S33" s="38">
        <f>VLOOKUP($B33,'Data Flows'!$A$1307:$W$1944,15,FALSE)</f>
        <v>0.99281867145421898</v>
      </c>
      <c r="T33" s="38">
        <f>VLOOKUP($B33,'Data Flows'!$A$1307:$W$1944,16,FALSE)</f>
        <v>1.0690298507462686</v>
      </c>
      <c r="U33" s="38">
        <f>VLOOKUP($B33,'Data Flows'!$A$1307:$W$1944,17,FALSE)</f>
        <v>1.0636792452830188</v>
      </c>
      <c r="V33" s="38">
        <f>VLOOKUP($B33,'Data Flows'!$A$1307:$W$1944,18,FALSE)</f>
        <v>0.92260692464358451</v>
      </c>
      <c r="W33" s="38">
        <f>VLOOKUP($B33,'Data Flows'!$A$1307:$W$1944,19,FALSE)</f>
        <v>0.898876404494382</v>
      </c>
      <c r="X33" s="38">
        <f>VLOOKUP($B33,'Data Flows'!$A$1307:$W$1944,20,FALSE)</f>
        <v>1.0021505376344086</v>
      </c>
      <c r="Y33" s="38">
        <f>VLOOKUP($B33,'Data Flows'!$A$1307:$W$1944,21,FALSE)</f>
        <v>0.97920997920997921</v>
      </c>
      <c r="Z33" s="38">
        <f>VLOOKUP($B33,'Data Flows'!$A$1307:$W$1944,22,FALSE)</f>
        <v>0.80149812734082393</v>
      </c>
      <c r="AA33" s="38">
        <f>VLOOKUP($B33,'Data Flows'!$A$1307:$W$1944,23,FALSE)</f>
        <v>0.82543103448275867</v>
      </c>
      <c r="AB33" s="38">
        <f>VLOOKUP($B33,'Data Flows'!$A$1307:$AB$1944,24,FALSE)</f>
        <v>0.7361702127659574</v>
      </c>
      <c r="AC33" s="38">
        <f>VLOOKUP($B33,'Data Flows'!$A$1307:$AB$1944,25,FALSE)</f>
        <v>0.97607655502392343</v>
      </c>
      <c r="AD33" s="38">
        <f>VLOOKUP($B33,'Data Flows'!$A$1307:$AB$1944,26,FALSE)</f>
        <v>0.87659574468085111</v>
      </c>
      <c r="AE33" s="38">
        <f>VLOOKUP($B33,'Data Flows'!$A$1307:$AB$1944,27,FALSE)</f>
        <v>0.91216216216216217</v>
      </c>
      <c r="AF33" s="38">
        <f>VLOOKUP($B33,'Data Flows'!$A$1307:$AB$1944,28,FALSE)</f>
        <v>0.76019184652278182</v>
      </c>
      <c r="AG33" s="38">
        <f>VLOOKUP($B33,'Data Flows'!$A$1307:$AE$1944,29,FALSE)</f>
        <v>0.8542199488491049</v>
      </c>
      <c r="AH33" s="38">
        <f>VLOOKUP($B33,'Data Flows'!$A$1307:$AE$1944,30,FALSE)</f>
        <v>1.2857142857142858</v>
      </c>
      <c r="AI33" s="38">
        <f>VLOOKUP($B33,'Data Flows'!$A$1307:$AE$1944,31,FALSE)</f>
        <v>0.96534653465346532</v>
      </c>
      <c r="AJ33" s="38">
        <f>VLOOKUP($B33,'Data Flows'!$A$1307:$AF$1944,32,FALSE)</f>
        <v>0.66279069767441856</v>
      </c>
      <c r="AK33" s="38">
        <f>VLOOKUP($B33,'Data Flows'!$A$1307:$AG$1944,33,FALSE)</f>
        <v>0.92288557213930345</v>
      </c>
      <c r="AL33" s="38">
        <f>VLOOKUP($B33,'Data Flows'!$A$1307:$AH$1944,34,FALSE)</f>
        <v>0.78861788617886175</v>
      </c>
      <c r="AM33" s="38">
        <f>VLOOKUP($B33,'Data Flows'!$A$1307:$AI$1944,35,FALSE)</f>
        <v>0.67763157894736847</v>
      </c>
      <c r="AN33" s="38">
        <f>VLOOKUP($B33,'Data Flows'!$A$1307:$AJ$1944,36,FALSE)</f>
        <v>0.75117370892018775</v>
      </c>
      <c r="AO33" s="38">
        <f>VLOOKUP($B33,'Data Flows'!$A$1307:$AK$1944,37,FALSE)</f>
        <v>0.80833333333333335</v>
      </c>
      <c r="AP33" s="38">
        <f>VLOOKUP($B33,'Data Flows'!$A$1307:$AO$1944,38,FALSE)</f>
        <v>0.86423841059602646</v>
      </c>
      <c r="AQ33" s="38">
        <f>VLOOKUP($B33,'Data Flows'!$A$1307:$AO$1944,39,FALSE)</f>
        <v>0.86980609418282551</v>
      </c>
      <c r="AR33" s="38">
        <f>VLOOKUP($B33,'Data Flows'!$A$1307:$AO$1944,40,FALSE)</f>
        <v>0.83828382838283833</v>
      </c>
      <c r="AS33" s="38">
        <f>VLOOKUP($B33,'Data Flows'!$A$1307:$AO$1944,41,FALSE)</f>
        <v>1.0912408759124088</v>
      </c>
    </row>
    <row r="34" spans="1:45" x14ac:dyDescent="0.25">
      <c r="A34" s="1" t="s">
        <v>0</v>
      </c>
      <c r="B34" s="2" t="s">
        <v>32</v>
      </c>
      <c r="C34" s="3" t="s">
        <v>32</v>
      </c>
      <c r="D34" t="s">
        <v>237</v>
      </c>
      <c r="E34" s="47" t="str">
        <f>VLOOKUP($C34,Sheet1!$A$3:$B$328,2,FALSE)</f>
        <v>Urban with Significant Rural (rural including hub towns 26-49%)</v>
      </c>
      <c r="F34" s="38">
        <f>VLOOKUP($B34,'Data Flows'!$A$1307:$W$1944,2,FALSE)</f>
        <v>1.0565371024734982</v>
      </c>
      <c r="G34" s="38">
        <f>VLOOKUP($B34,'Data Flows'!$A$1307:$W$1944,3,FALSE)</f>
        <v>1.0860927152317881</v>
      </c>
      <c r="H34" s="38">
        <f>VLOOKUP($B34,'Data Flows'!$A$1307:$W$1944,4,FALSE)</f>
        <v>0.97894736842105268</v>
      </c>
      <c r="I34" s="38">
        <f>VLOOKUP($B34,'Data Flows'!$A$1307:$W$1944,5,FALSE)</f>
        <v>1.8592592592592592</v>
      </c>
      <c r="J34" s="38">
        <f>VLOOKUP($B34,'Data Flows'!$A$1307:$W$1944,6,FALSE)</f>
        <v>1.4161958568738229</v>
      </c>
      <c r="K34" s="38">
        <f>VLOOKUP($B34,'Data Flows'!$A$1307:$W$1944,7,FALSE)</f>
        <v>0.74337517433751743</v>
      </c>
      <c r="L34" s="38">
        <f>VLOOKUP($B34,'Data Flows'!$A$1307:$W$1944,8,FALSE)</f>
        <v>0.99674796747967476</v>
      </c>
      <c r="M34" s="38">
        <f>VLOOKUP($B34,'Data Flows'!$A$1307:$W$1944,9,FALSE)</f>
        <v>0.80604133545310019</v>
      </c>
      <c r="N34" s="38">
        <f>VLOOKUP($B34,'Data Flows'!$A$1307:$W$1944,10,FALSE)</f>
        <v>0.93205574912891986</v>
      </c>
      <c r="O34" s="38">
        <f>VLOOKUP($B34,'Data Flows'!$A$1307:$W$1944,11,FALSE)</f>
        <v>0.71634615384615385</v>
      </c>
      <c r="P34" s="38">
        <f>VLOOKUP($B34,'Data Flows'!$A$1307:$W$1944,12,FALSE)</f>
        <v>0.82376237623762372</v>
      </c>
      <c r="Q34" s="38">
        <f>VLOOKUP($B34,'Data Flows'!$A$1307:$W$1944,13,FALSE)</f>
        <v>0.94703389830508478</v>
      </c>
      <c r="R34" s="38">
        <f>VLOOKUP($B34,'Data Flows'!$A$1307:$W$1944,14,FALSE)</f>
        <v>0.87985865724381629</v>
      </c>
      <c r="S34" s="38">
        <f>VLOOKUP($B34,'Data Flows'!$A$1307:$W$1944,15,FALSE)</f>
        <v>0.9850427350427351</v>
      </c>
      <c r="T34" s="38">
        <f>VLOOKUP($B34,'Data Flows'!$A$1307:$W$1944,16,FALSE)</f>
        <v>0.81866197183098588</v>
      </c>
      <c r="U34" s="38">
        <f>VLOOKUP($B34,'Data Flows'!$A$1307:$W$1944,17,FALSE)</f>
        <v>0.85889570552147243</v>
      </c>
      <c r="V34" s="38">
        <f>VLOOKUP($B34,'Data Flows'!$A$1307:$W$1944,18,FALSE)</f>
        <v>0.92323232323232318</v>
      </c>
      <c r="W34" s="38">
        <f>VLOOKUP($B34,'Data Flows'!$A$1307:$W$1944,19,FALSE)</f>
        <v>0.85106382978723405</v>
      </c>
      <c r="X34" s="38">
        <f>VLOOKUP($B34,'Data Flows'!$A$1307:$W$1944,20,FALSE)</f>
        <v>0.87927565392354123</v>
      </c>
      <c r="Y34" s="38">
        <f>VLOOKUP($B34,'Data Flows'!$A$1307:$W$1944,21,FALSE)</f>
        <v>1.0125</v>
      </c>
      <c r="Z34" s="38">
        <f>VLOOKUP($B34,'Data Flows'!$A$1307:$W$1944,22,FALSE)</f>
        <v>0.84778012684989434</v>
      </c>
      <c r="AA34" s="38">
        <f>VLOOKUP($B34,'Data Flows'!$A$1307:$W$1944,23,FALSE)</f>
        <v>0.80281690140845074</v>
      </c>
      <c r="AB34" s="38">
        <f>VLOOKUP($B34,'Data Flows'!$A$1307:$AB$1944,24,FALSE)</f>
        <v>0.89663461538461542</v>
      </c>
      <c r="AC34" s="38">
        <f>VLOOKUP($B34,'Data Flows'!$A$1307:$AB$1944,25,FALSE)</f>
        <v>0.95372750642673521</v>
      </c>
      <c r="AD34" s="38">
        <f>VLOOKUP($B34,'Data Flows'!$A$1307:$AB$1944,26,FALSE)</f>
        <v>0.87350835322195708</v>
      </c>
      <c r="AE34" s="38">
        <f>VLOOKUP($B34,'Data Flows'!$A$1307:$AB$1944,27,FALSE)</f>
        <v>0.87244897959183676</v>
      </c>
      <c r="AF34" s="38">
        <f>VLOOKUP($B34,'Data Flows'!$A$1307:$AB$1944,28,FALSE)</f>
        <v>0.7978436657681941</v>
      </c>
      <c r="AG34" s="38">
        <f>VLOOKUP($B34,'Data Flows'!$A$1307:$AE$1944,29,FALSE)</f>
        <v>0.7848484848484848</v>
      </c>
      <c r="AH34" s="38">
        <f>VLOOKUP($B34,'Data Flows'!$A$1307:$AE$1944,30,FALSE)</f>
        <v>1.1285714285714286</v>
      </c>
      <c r="AI34" s="38">
        <f>VLOOKUP($B34,'Data Flows'!$A$1307:$AE$1944,31,FALSE)</f>
        <v>0.96636085626911317</v>
      </c>
      <c r="AJ34" s="38">
        <f>VLOOKUP($B34,'Data Flows'!$A$1307:$AF$1944,32,FALSE)</f>
        <v>0.91014492753623188</v>
      </c>
      <c r="AK34" s="38">
        <f>VLOOKUP($B34,'Data Flows'!$A$1307:$AG$1944,33,FALSE)</f>
        <v>0.76923076923076927</v>
      </c>
      <c r="AL34" s="38">
        <f>VLOOKUP($B34,'Data Flows'!$A$1307:$AH$1944,34,FALSE)</f>
        <v>0.95744680851063835</v>
      </c>
      <c r="AM34" s="38">
        <f>VLOOKUP($B34,'Data Flows'!$A$1307:$AI$1944,35,FALSE)</f>
        <v>0.8267148014440433</v>
      </c>
      <c r="AN34" s="38">
        <f>VLOOKUP($B34,'Data Flows'!$A$1307:$AJ$1944,36,FALSE)</f>
        <v>0.93023255813953487</v>
      </c>
      <c r="AO34" s="38">
        <f>VLOOKUP($B34,'Data Flows'!$A$1307:$AK$1944,37,FALSE)</f>
        <v>0.91216216216216217</v>
      </c>
      <c r="AP34" s="38">
        <f>VLOOKUP($B34,'Data Flows'!$A$1307:$AO$1944,38,FALSE)</f>
        <v>0.73599999999999999</v>
      </c>
      <c r="AQ34" s="38">
        <f>VLOOKUP($B34,'Data Flows'!$A$1307:$AO$1944,39,FALSE)</f>
        <v>0.86381322957198448</v>
      </c>
      <c r="AR34" s="38">
        <f>VLOOKUP($B34,'Data Flows'!$A$1307:$AO$1944,40,FALSE)</f>
        <v>1.0494296577946769</v>
      </c>
      <c r="AS34" s="38">
        <f>VLOOKUP($B34,'Data Flows'!$A$1307:$AO$1944,41,FALSE)</f>
        <v>1.0337552742616034</v>
      </c>
    </row>
    <row r="35" spans="1:45" x14ac:dyDescent="0.25">
      <c r="A35" s="1" t="s">
        <v>0</v>
      </c>
      <c r="B35" s="2" t="s">
        <v>33</v>
      </c>
      <c r="C35" s="3" t="s">
        <v>33</v>
      </c>
      <c r="D35" t="s">
        <v>238</v>
      </c>
      <c r="E35" s="47" t="str">
        <f>VLOOKUP($C35,Sheet1!$A$3:$B$328,2,FALSE)</f>
        <v>Urban with City and Town</v>
      </c>
      <c r="F35" s="38">
        <f>VLOOKUP($B35,'Data Flows'!$A$1307:$W$1944,2,FALSE)</f>
        <v>0.91880341880341876</v>
      </c>
      <c r="G35" s="38">
        <f>VLOOKUP($B35,'Data Flows'!$A$1307:$W$1944,3,FALSE)</f>
        <v>0.85176991150442483</v>
      </c>
      <c r="H35" s="38">
        <f>VLOOKUP($B35,'Data Flows'!$A$1307:$W$1944,4,FALSE)</f>
        <v>1.0657894736842106</v>
      </c>
      <c r="I35" s="38">
        <f>VLOOKUP($B35,'Data Flows'!$A$1307:$W$1944,5,FALSE)</f>
        <v>1.3764988009592327</v>
      </c>
      <c r="J35" s="38">
        <f>VLOOKUP($B35,'Data Flows'!$A$1307:$W$1944,6,FALSE)</f>
        <v>1.0992779783393503</v>
      </c>
      <c r="K35" s="38">
        <f>VLOOKUP($B35,'Data Flows'!$A$1307:$W$1944,7,FALSE)</f>
        <v>0.84529505582137165</v>
      </c>
      <c r="L35" s="38">
        <f>VLOOKUP($B35,'Data Flows'!$A$1307:$W$1944,8,FALSE)</f>
        <v>1.0228013029315961</v>
      </c>
      <c r="M35" s="38">
        <f>VLOOKUP($B35,'Data Flows'!$A$1307:$W$1944,9,FALSE)</f>
        <v>0.96705426356589153</v>
      </c>
      <c r="N35" s="38">
        <f>VLOOKUP($B35,'Data Flows'!$A$1307:$W$1944,10,FALSE)</f>
        <v>0.84562607204116635</v>
      </c>
      <c r="O35" s="38">
        <f>VLOOKUP($B35,'Data Flows'!$A$1307:$W$1944,11,FALSE)</f>
        <v>0.78880866425992779</v>
      </c>
      <c r="P35" s="38">
        <f>VLOOKUP($B35,'Data Flows'!$A$1307:$W$1944,12,FALSE)</f>
        <v>1.1371769383697814</v>
      </c>
      <c r="Q35" s="38">
        <f>VLOOKUP($B35,'Data Flows'!$A$1307:$W$1944,13,FALSE)</f>
        <v>1.1778290993071594</v>
      </c>
      <c r="R35" s="38">
        <f>VLOOKUP($B35,'Data Flows'!$A$1307:$W$1944,14,FALSE)</f>
        <v>1.1666666666666667</v>
      </c>
      <c r="S35" s="38">
        <f>VLOOKUP($B35,'Data Flows'!$A$1307:$W$1944,15,FALSE)</f>
        <v>0.99428571428571433</v>
      </c>
      <c r="T35" s="38">
        <f>VLOOKUP($B35,'Data Flows'!$A$1307:$W$1944,16,FALSE)</f>
        <v>1.0132827324478177</v>
      </c>
      <c r="U35" s="38">
        <f>VLOOKUP($B35,'Data Flows'!$A$1307:$W$1944,17,FALSE)</f>
        <v>1.2583120204603579</v>
      </c>
      <c r="V35" s="38">
        <f>VLOOKUP($B35,'Data Flows'!$A$1307:$W$1944,18,FALSE)</f>
        <v>0.84021543985637348</v>
      </c>
      <c r="W35" s="38">
        <f>VLOOKUP($B35,'Data Flows'!$A$1307:$W$1944,19,FALSE)</f>
        <v>0.8236434108527132</v>
      </c>
      <c r="X35" s="38">
        <f>VLOOKUP($B35,'Data Flows'!$A$1307:$W$1944,20,FALSE)</f>
        <v>0.98211091234347048</v>
      </c>
      <c r="Y35" s="38">
        <f>VLOOKUP($B35,'Data Flows'!$A$1307:$W$1944,21,FALSE)</f>
        <v>0.96613545816733071</v>
      </c>
      <c r="Z35" s="38">
        <f>VLOOKUP($B35,'Data Flows'!$A$1307:$W$1944,22,FALSE)</f>
        <v>0.95167286245353155</v>
      </c>
      <c r="AA35" s="38">
        <f>VLOOKUP($B35,'Data Flows'!$A$1307:$W$1944,23,FALSE)</f>
        <v>0.72242647058823528</v>
      </c>
      <c r="AB35" s="38">
        <f>VLOOKUP($B35,'Data Flows'!$A$1307:$AB$1944,24,FALSE)</f>
        <v>0.78388278388278387</v>
      </c>
      <c r="AC35" s="38">
        <f>VLOOKUP($B35,'Data Flows'!$A$1307:$AB$1944,25,FALSE)</f>
        <v>0.91030534351145043</v>
      </c>
      <c r="AD35" s="38">
        <f>VLOOKUP($B35,'Data Flows'!$A$1307:$AB$1944,26,FALSE)</f>
        <v>0.90784313725490196</v>
      </c>
      <c r="AE35" s="38">
        <f>VLOOKUP($B35,'Data Flows'!$A$1307:$AB$1944,27,FALSE)</f>
        <v>0.85401459854014594</v>
      </c>
      <c r="AF35" s="38">
        <f>VLOOKUP($B35,'Data Flows'!$A$1307:$AB$1944,28,FALSE)</f>
        <v>0.74405850091407677</v>
      </c>
      <c r="AG35" s="38">
        <f>VLOOKUP($B35,'Data Flows'!$A$1307:$AE$1944,29,FALSE)</f>
        <v>0.87990762124711319</v>
      </c>
      <c r="AH35" s="38">
        <f>VLOOKUP($B35,'Data Flows'!$A$1307:$AE$1944,30,FALSE)</f>
        <v>1.5337837837837838</v>
      </c>
      <c r="AI35" s="38">
        <f>VLOOKUP($B35,'Data Flows'!$A$1307:$AE$1944,31,FALSE)</f>
        <v>0.99566160520607372</v>
      </c>
      <c r="AJ35" s="38">
        <f>VLOOKUP($B35,'Data Flows'!$A$1307:$AF$1944,32,FALSE)</f>
        <v>0.85571142284569135</v>
      </c>
      <c r="AK35" s="38">
        <f>VLOOKUP($B35,'Data Flows'!$A$1307:$AG$1944,33,FALSE)</f>
        <v>0.9</v>
      </c>
      <c r="AL35" s="38">
        <f>VLOOKUP($B35,'Data Flows'!$A$1307:$AH$1944,34,FALSE)</f>
        <v>0.80652680652680653</v>
      </c>
      <c r="AM35" s="38">
        <f>VLOOKUP($B35,'Data Flows'!$A$1307:$AI$1944,35,FALSE)</f>
        <v>0.72831050228310501</v>
      </c>
      <c r="AN35" s="38">
        <f>VLOOKUP($B35,'Data Flows'!$A$1307:$AJ$1944,36,FALSE)</f>
        <v>0.90237467018469653</v>
      </c>
      <c r="AO35" s="38">
        <f>VLOOKUP($B35,'Data Flows'!$A$1307:$AK$1944,37,FALSE)</f>
        <v>0.89267015706806285</v>
      </c>
      <c r="AP35" s="38">
        <f>VLOOKUP($B35,'Data Flows'!$A$1307:$AO$1944,38,FALSE)</f>
        <v>0.85209003215434087</v>
      </c>
      <c r="AQ35" s="38">
        <f>VLOOKUP($B35,'Data Flows'!$A$1307:$AO$1944,39,FALSE)</f>
        <v>0.86842105263157898</v>
      </c>
      <c r="AR35" s="38">
        <f>VLOOKUP($B35,'Data Flows'!$A$1307:$AO$1944,40,FALSE)</f>
        <v>0.89095744680851063</v>
      </c>
      <c r="AS35" s="38">
        <f>VLOOKUP($B35,'Data Flows'!$A$1307:$AO$1944,41,FALSE)</f>
        <v>0.81767955801104975</v>
      </c>
    </row>
    <row r="36" spans="1:45" x14ac:dyDescent="0.25">
      <c r="A36" s="1" t="s">
        <v>0</v>
      </c>
      <c r="B36" s="2" t="s">
        <v>34</v>
      </c>
      <c r="C36" s="3" t="s">
        <v>34</v>
      </c>
      <c r="D36" t="s">
        <v>239</v>
      </c>
      <c r="E36" s="47" t="str">
        <f>VLOOKUP($C36,Sheet1!$A$3:$B$328,2,FALSE)</f>
        <v>Largely Rural Average</v>
      </c>
      <c r="F36" s="38">
        <f>VLOOKUP($B36,'Data Flows'!$A$1307:$W$1944,2,FALSE)</f>
        <v>1.0202020202020201</v>
      </c>
      <c r="G36" s="38">
        <f>VLOOKUP($B36,'Data Flows'!$A$1307:$W$1944,3,FALSE)</f>
        <v>0.9285714285714286</v>
      </c>
      <c r="H36" s="38">
        <f>VLOOKUP($B36,'Data Flows'!$A$1307:$W$1944,4,FALSE)</f>
        <v>1.0850202429149798</v>
      </c>
      <c r="I36" s="38">
        <f>VLOOKUP($B36,'Data Flows'!$A$1307:$W$1944,5,FALSE)</f>
        <v>1.5023923444976077</v>
      </c>
      <c r="J36" s="38">
        <f>VLOOKUP($B36,'Data Flows'!$A$1307:$W$1944,6,FALSE)</f>
        <v>1.0828729281767955</v>
      </c>
      <c r="K36" s="38">
        <f>VLOOKUP($B36,'Data Flows'!$A$1307:$W$1944,7,FALSE)</f>
        <v>0.95792079207920788</v>
      </c>
      <c r="L36" s="38">
        <f>VLOOKUP($B36,'Data Flows'!$A$1307:$W$1944,8,FALSE)</f>
        <v>0.90625</v>
      </c>
      <c r="M36" s="38">
        <f>VLOOKUP($B36,'Data Flows'!$A$1307:$W$1944,9,FALSE)</f>
        <v>0.95180722891566261</v>
      </c>
      <c r="N36" s="38">
        <f>VLOOKUP($B36,'Data Flows'!$A$1307:$W$1944,10,FALSE)</f>
        <v>0.94160583941605835</v>
      </c>
      <c r="O36" s="38">
        <f>VLOOKUP($B36,'Data Flows'!$A$1307:$W$1944,11,FALSE)</f>
        <v>0.71387283236994215</v>
      </c>
      <c r="P36" s="38">
        <f>VLOOKUP($B36,'Data Flows'!$A$1307:$W$1944,12,FALSE)</f>
        <v>0.87301587301587302</v>
      </c>
      <c r="Q36" s="38">
        <f>VLOOKUP($B36,'Data Flows'!$A$1307:$W$1944,13,FALSE)</f>
        <v>1.0071942446043165</v>
      </c>
      <c r="R36" s="38">
        <f>VLOOKUP($B36,'Data Flows'!$A$1307:$W$1944,14,FALSE)</f>
        <v>0.84782608695652173</v>
      </c>
      <c r="S36" s="38">
        <f>VLOOKUP($B36,'Data Flows'!$A$1307:$W$1944,15,FALSE)</f>
        <v>1.0968858131487889</v>
      </c>
      <c r="T36" s="38">
        <f>VLOOKUP($B36,'Data Flows'!$A$1307:$W$1944,16,FALSE)</f>
        <v>0.94984326018808773</v>
      </c>
      <c r="U36" s="38">
        <f>VLOOKUP($B36,'Data Flows'!$A$1307:$W$1944,17,FALSE)</f>
        <v>1.213768115942029</v>
      </c>
      <c r="V36" s="38">
        <f>VLOOKUP($B36,'Data Flows'!$A$1307:$W$1944,18,FALSE)</f>
        <v>0.90934844192634556</v>
      </c>
      <c r="W36" s="38">
        <f>VLOOKUP($B36,'Data Flows'!$A$1307:$W$1944,19,FALSE)</f>
        <v>0.80428134556574926</v>
      </c>
      <c r="X36" s="38">
        <f>VLOOKUP($B36,'Data Flows'!$A$1307:$W$1944,20,FALSE)</f>
        <v>1.0498338870431894</v>
      </c>
      <c r="Y36" s="38">
        <f>VLOOKUP($B36,'Data Flows'!$A$1307:$W$1944,21,FALSE)</f>
        <v>1.1693548387096775</v>
      </c>
      <c r="Z36" s="38">
        <f>VLOOKUP($B36,'Data Flows'!$A$1307:$W$1944,22,FALSE)</f>
        <v>0.71884057971014492</v>
      </c>
      <c r="AA36" s="38">
        <f>VLOOKUP($B36,'Data Flows'!$A$1307:$W$1944,23,FALSE)</f>
        <v>0.83703703703703702</v>
      </c>
      <c r="AB36" s="38">
        <f>VLOOKUP($B36,'Data Flows'!$A$1307:$AB$1944,24,FALSE)</f>
        <v>0.97887323943661975</v>
      </c>
      <c r="AC36" s="38">
        <f>VLOOKUP($B36,'Data Flows'!$A$1307:$AB$1944,25,FALSE)</f>
        <v>0.95940959409594095</v>
      </c>
      <c r="AD36" s="38">
        <f>VLOOKUP($B36,'Data Flows'!$A$1307:$AB$1944,26,FALSE)</f>
        <v>0.80906148867313921</v>
      </c>
      <c r="AE36" s="38">
        <f>VLOOKUP($B36,'Data Flows'!$A$1307:$AB$1944,27,FALSE)</f>
        <v>0.80781758957654726</v>
      </c>
      <c r="AF36" s="38">
        <f>VLOOKUP($B36,'Data Flows'!$A$1307:$AB$1944,28,FALSE)</f>
        <v>0.98473282442748089</v>
      </c>
      <c r="AG36" s="38">
        <f>VLOOKUP($B36,'Data Flows'!$A$1307:$AE$1944,29,FALSE)</f>
        <v>1.0630252100840336</v>
      </c>
      <c r="AH36" s="38">
        <f>VLOOKUP($B36,'Data Flows'!$A$1307:$AE$1944,30,FALSE)</f>
        <v>1.2415458937198067</v>
      </c>
      <c r="AI36" s="38">
        <f>VLOOKUP($B36,'Data Flows'!$A$1307:$AE$1944,31,FALSE)</f>
        <v>1.0599250936329587</v>
      </c>
      <c r="AJ36" s="38">
        <f>VLOOKUP($B36,'Data Flows'!$A$1307:$AF$1944,32,FALSE)</f>
        <v>0.90079365079365081</v>
      </c>
      <c r="AK36" s="38">
        <f>VLOOKUP($B36,'Data Flows'!$A$1307:$AG$1944,33,FALSE)</f>
        <v>0.56462585034013602</v>
      </c>
      <c r="AL36" s="38">
        <f>VLOOKUP($B36,'Data Flows'!$A$1307:$AH$1944,34,FALSE)</f>
        <v>0.72596153846153844</v>
      </c>
      <c r="AM36" s="38">
        <f>VLOOKUP($B36,'Data Flows'!$A$1307:$AI$1944,35,FALSE)</f>
        <v>0.68965517241379315</v>
      </c>
      <c r="AN36" s="38">
        <f>VLOOKUP($B36,'Data Flows'!$A$1307:$AJ$1944,36,FALSE)</f>
        <v>0.86224489795918369</v>
      </c>
      <c r="AO36" s="38">
        <f>VLOOKUP($B36,'Data Flows'!$A$1307:$AK$1944,37,FALSE)</f>
        <v>1.0052910052910053</v>
      </c>
      <c r="AP36" s="38">
        <f>VLOOKUP($B36,'Data Flows'!$A$1307:$AO$1944,38,FALSE)</f>
        <v>0.93023255813953487</v>
      </c>
      <c r="AQ36" s="38">
        <f>VLOOKUP($B36,'Data Flows'!$A$1307:$AO$1944,39,FALSE)</f>
        <v>0.8571428571428571</v>
      </c>
      <c r="AR36" s="38">
        <f>VLOOKUP($B36,'Data Flows'!$A$1307:$AO$1944,40,FALSE)</f>
        <v>1.1162790697674418</v>
      </c>
      <c r="AS36" s="38">
        <f>VLOOKUP($B36,'Data Flows'!$A$1307:$AO$1944,41,FALSE)</f>
        <v>0.89500000000000002</v>
      </c>
    </row>
    <row r="37" spans="1:45" x14ac:dyDescent="0.25">
      <c r="A37" s="1" t="s">
        <v>0</v>
      </c>
      <c r="B37" s="2" t="s">
        <v>35</v>
      </c>
      <c r="C37" s="3" t="s">
        <v>35</v>
      </c>
      <c r="D37" t="s">
        <v>240</v>
      </c>
      <c r="E37" s="47" t="str">
        <f>VLOOKUP($C37,Sheet1!$A$3:$B$328,2,FALSE)</f>
        <v>Urban with Significant Rural (rural including hub towns 26-49%)</v>
      </c>
      <c r="F37" s="38">
        <f>VLOOKUP($B37,'Data Flows'!$A$1307:$W$1944,2,FALSE)</f>
        <v>1.0151515151515151</v>
      </c>
      <c r="G37" s="38">
        <f>VLOOKUP($B37,'Data Flows'!$A$1307:$W$1944,3,FALSE)</f>
        <v>1.0218978102189782</v>
      </c>
      <c r="H37" s="38">
        <f>VLOOKUP($B37,'Data Flows'!$A$1307:$W$1944,4,FALSE)</f>
        <v>1.2432432432432432</v>
      </c>
      <c r="I37" s="38">
        <f>VLOOKUP($B37,'Data Flows'!$A$1307:$W$1944,5,FALSE)</f>
        <v>1.8034188034188035</v>
      </c>
      <c r="J37" s="38">
        <f>VLOOKUP($B37,'Data Flows'!$A$1307:$W$1944,6,FALSE)</f>
        <v>1.3700440528634361</v>
      </c>
      <c r="K37" s="38">
        <f>VLOOKUP($B37,'Data Flows'!$A$1307:$W$1944,7,FALSE)</f>
        <v>0.93928571428571428</v>
      </c>
      <c r="L37" s="38">
        <f>VLOOKUP($B37,'Data Flows'!$A$1307:$W$1944,8,FALSE)</f>
        <v>1.0173611111111112</v>
      </c>
      <c r="M37" s="38">
        <f>VLOOKUP($B37,'Data Flows'!$A$1307:$W$1944,9,FALSE)</f>
        <v>0.77931034482758621</v>
      </c>
      <c r="N37" s="38">
        <f>VLOOKUP($B37,'Data Flows'!$A$1307:$W$1944,10,FALSE)</f>
        <v>0.86988847583643125</v>
      </c>
      <c r="O37" s="38">
        <f>VLOOKUP($B37,'Data Flows'!$A$1307:$W$1944,11,FALSE)</f>
        <v>0.84716157205240172</v>
      </c>
      <c r="P37" s="38">
        <f>VLOOKUP($B37,'Data Flows'!$A$1307:$W$1944,12,FALSE)</f>
        <v>0.78819444444444442</v>
      </c>
      <c r="Q37" s="38">
        <f>VLOOKUP($B37,'Data Flows'!$A$1307:$W$1944,13,FALSE)</f>
        <v>1.0679611650485437</v>
      </c>
      <c r="R37" s="38">
        <f>VLOOKUP($B37,'Data Flows'!$A$1307:$W$1944,14,FALSE)</f>
        <v>0.97816593886462877</v>
      </c>
      <c r="S37" s="38">
        <f>VLOOKUP($B37,'Data Flows'!$A$1307:$W$1944,15,FALSE)</f>
        <v>0.8704663212435233</v>
      </c>
      <c r="T37" s="38">
        <f>VLOOKUP($B37,'Data Flows'!$A$1307:$W$1944,16,FALSE)</f>
        <v>1.0575221238938053</v>
      </c>
      <c r="U37" s="38">
        <f>VLOOKUP($B37,'Data Flows'!$A$1307:$W$1944,17,FALSE)</f>
        <v>1.0510204081632653</v>
      </c>
      <c r="V37" s="38">
        <f>VLOOKUP($B37,'Data Flows'!$A$1307:$W$1944,18,FALSE)</f>
        <v>0.87019230769230771</v>
      </c>
      <c r="W37" s="38">
        <f>VLOOKUP($B37,'Data Flows'!$A$1307:$W$1944,19,FALSE)</f>
        <v>1.0108108108108107</v>
      </c>
      <c r="X37" s="38">
        <f>VLOOKUP($B37,'Data Flows'!$A$1307:$W$1944,20,FALSE)</f>
        <v>1.0808080808080809</v>
      </c>
      <c r="Y37" s="38">
        <f>VLOOKUP($B37,'Data Flows'!$A$1307:$W$1944,21,FALSE)</f>
        <v>0.89847715736040612</v>
      </c>
      <c r="Z37" s="38">
        <f>VLOOKUP($B37,'Data Flows'!$A$1307:$W$1944,22,FALSE)</f>
        <v>0.8528138528138528</v>
      </c>
      <c r="AA37" s="38">
        <f>VLOOKUP($B37,'Data Flows'!$A$1307:$W$1944,23,FALSE)</f>
        <v>0.67099567099567103</v>
      </c>
      <c r="AB37" s="38">
        <f>VLOOKUP($B37,'Data Flows'!$A$1307:$AB$1944,24,FALSE)</f>
        <v>1.0809248554913296</v>
      </c>
      <c r="AC37" s="38">
        <f>VLOOKUP($B37,'Data Flows'!$A$1307:$AB$1944,25,FALSE)</f>
        <v>0.86243386243386244</v>
      </c>
      <c r="AD37" s="38">
        <f>VLOOKUP($B37,'Data Flows'!$A$1307:$AB$1944,26,FALSE)</f>
        <v>0.93055555555555558</v>
      </c>
      <c r="AE37" s="38">
        <f>VLOOKUP($B37,'Data Flows'!$A$1307:$AB$1944,27,FALSE)</f>
        <v>0.84955752212389379</v>
      </c>
      <c r="AF37" s="38">
        <f>VLOOKUP($B37,'Data Flows'!$A$1307:$AB$1944,28,FALSE)</f>
        <v>0.9662921348314607</v>
      </c>
      <c r="AG37" s="38">
        <f>VLOOKUP($B37,'Data Flows'!$A$1307:$AE$1944,29,FALSE)</f>
        <v>0.70443349753694584</v>
      </c>
      <c r="AH37" s="38">
        <f>VLOOKUP($B37,'Data Flows'!$A$1307:$AE$1944,30,FALSE)</f>
        <v>1.2769230769230768</v>
      </c>
      <c r="AI37" s="38">
        <f>VLOOKUP($B37,'Data Flows'!$A$1307:$AE$1944,31,FALSE)</f>
        <v>0.96648044692737434</v>
      </c>
      <c r="AJ37" s="38">
        <f>VLOOKUP($B37,'Data Flows'!$A$1307:$AF$1944,32,FALSE)</f>
        <v>0.589622641509434</v>
      </c>
      <c r="AK37" s="38">
        <f>VLOOKUP($B37,'Data Flows'!$A$1307:$AG$1944,33,FALSE)</f>
        <v>0.78787878787878785</v>
      </c>
      <c r="AL37" s="38">
        <f>VLOOKUP($B37,'Data Flows'!$A$1307:$AH$1944,34,FALSE)</f>
        <v>0.7415730337078652</v>
      </c>
      <c r="AM37" s="38">
        <f>VLOOKUP($B37,'Data Flows'!$A$1307:$AI$1944,35,FALSE)</f>
        <v>0.72327044025157228</v>
      </c>
      <c r="AN37" s="38">
        <f>VLOOKUP($B37,'Data Flows'!$A$1307:$AJ$1944,36,FALSE)</f>
        <v>0.77848101265822789</v>
      </c>
      <c r="AO37" s="38">
        <f>VLOOKUP($B37,'Data Flows'!$A$1307:$AK$1944,37,FALSE)</f>
        <v>1.0977443609022557</v>
      </c>
      <c r="AP37" s="38">
        <f>VLOOKUP($B37,'Data Flows'!$A$1307:$AO$1944,38,FALSE)</f>
        <v>0.8294573643410853</v>
      </c>
      <c r="AQ37" s="38">
        <f>VLOOKUP($B37,'Data Flows'!$A$1307:$AO$1944,39,FALSE)</f>
        <v>0.85161290322580641</v>
      </c>
      <c r="AR37" s="38">
        <f>VLOOKUP($B37,'Data Flows'!$A$1307:$AO$1944,40,FALSE)</f>
        <v>0.89763779527559051</v>
      </c>
      <c r="AS37" s="38">
        <f>VLOOKUP($B37,'Data Flows'!$A$1307:$AO$1944,41,FALSE)</f>
        <v>0.84920634920634919</v>
      </c>
    </row>
    <row r="38" spans="1:45" x14ac:dyDescent="0.25">
      <c r="A38" s="1" t="s">
        <v>0</v>
      </c>
      <c r="B38" s="2" t="s">
        <v>36</v>
      </c>
      <c r="C38" s="3" t="s">
        <v>36</v>
      </c>
      <c r="D38" t="s">
        <v>241</v>
      </c>
      <c r="E38" s="47" t="str">
        <f>VLOOKUP($C38,Sheet1!$A$3:$B$328,2,FALSE)</f>
        <v>Urban with Significant Rural (rural including hub towns 26-49%)</v>
      </c>
      <c r="F38" s="38">
        <f>VLOOKUP($B38,'Data Flows'!$A$1307:$W$1944,2,FALSE)</f>
        <v>1.0795847750865053</v>
      </c>
      <c r="G38" s="38">
        <f>VLOOKUP($B38,'Data Flows'!$A$1307:$W$1944,3,FALSE)</f>
        <v>1.0950819672131147</v>
      </c>
      <c r="H38" s="38">
        <f>VLOOKUP($B38,'Data Flows'!$A$1307:$W$1944,4,FALSE)</f>
        <v>1.0245098039215685</v>
      </c>
      <c r="I38" s="38">
        <f>VLOOKUP($B38,'Data Flows'!$A$1307:$W$1944,5,FALSE)</f>
        <v>1.5421348314606742</v>
      </c>
      <c r="J38" s="38">
        <f>VLOOKUP($B38,'Data Flows'!$A$1307:$W$1944,6,FALSE)</f>
        <v>1.2025052192066805</v>
      </c>
      <c r="K38" s="38">
        <f>VLOOKUP($B38,'Data Flows'!$A$1307:$W$1944,7,FALSE)</f>
        <v>0.81981981981981977</v>
      </c>
      <c r="L38" s="38">
        <f>VLOOKUP($B38,'Data Flows'!$A$1307:$W$1944,8,FALSE)</f>
        <v>0.95953757225433522</v>
      </c>
      <c r="M38" s="38">
        <f>VLOOKUP($B38,'Data Flows'!$A$1307:$W$1944,9,FALSE)</f>
        <v>0.94784580498866211</v>
      </c>
      <c r="N38" s="38">
        <f>VLOOKUP($B38,'Data Flows'!$A$1307:$W$1944,10,FALSE)</f>
        <v>0.79927667269439417</v>
      </c>
      <c r="O38" s="38">
        <f>VLOOKUP($B38,'Data Flows'!$A$1307:$W$1944,11,FALSE)</f>
        <v>0.76125244618395305</v>
      </c>
      <c r="P38" s="38">
        <f>VLOOKUP($B38,'Data Flows'!$A$1307:$W$1944,12,FALSE)</f>
        <v>0.92600422832980978</v>
      </c>
      <c r="Q38" s="38">
        <f>VLOOKUP($B38,'Data Flows'!$A$1307:$W$1944,13,FALSE)</f>
        <v>0.97285067873303166</v>
      </c>
      <c r="R38" s="38">
        <f>VLOOKUP($B38,'Data Flows'!$A$1307:$W$1944,14,FALSE)</f>
        <v>0.85140562248995988</v>
      </c>
      <c r="S38" s="38">
        <f>VLOOKUP($B38,'Data Flows'!$A$1307:$W$1944,15,FALSE)</f>
        <v>0.90889370932754876</v>
      </c>
      <c r="T38" s="38">
        <f>VLOOKUP($B38,'Data Flows'!$A$1307:$W$1944,16,FALSE)</f>
        <v>1.0249999999999999</v>
      </c>
      <c r="U38" s="38">
        <f>VLOOKUP($B38,'Data Flows'!$A$1307:$W$1944,17,FALSE)</f>
        <v>1.0235849056603774</v>
      </c>
      <c r="V38" s="38">
        <f>VLOOKUP($B38,'Data Flows'!$A$1307:$W$1944,18,FALSE)</f>
        <v>0.8013392857142857</v>
      </c>
      <c r="W38" s="38">
        <f>VLOOKUP($B38,'Data Flows'!$A$1307:$W$1944,19,FALSE)</f>
        <v>0.8221709006928406</v>
      </c>
      <c r="X38" s="38">
        <f>VLOOKUP($B38,'Data Flows'!$A$1307:$W$1944,20,FALSE)</f>
        <v>0.99796747967479671</v>
      </c>
      <c r="Y38" s="38">
        <f>VLOOKUP($B38,'Data Flows'!$A$1307:$W$1944,21,FALSE)</f>
        <v>1.0234375</v>
      </c>
      <c r="Z38" s="38">
        <f>VLOOKUP($B38,'Data Flows'!$A$1307:$W$1944,22,FALSE)</f>
        <v>0.87727272727272732</v>
      </c>
      <c r="AA38" s="38">
        <f>VLOOKUP($B38,'Data Flows'!$A$1307:$W$1944,23,FALSE)</f>
        <v>1.0078125</v>
      </c>
      <c r="AB38" s="38">
        <f>VLOOKUP($B38,'Data Flows'!$A$1307:$AB$1944,24,FALSE)</f>
        <v>0.88111888111888115</v>
      </c>
      <c r="AC38" s="38">
        <f>VLOOKUP($B38,'Data Flows'!$A$1307:$AB$1944,25,FALSE)</f>
        <v>0.81673306772908372</v>
      </c>
      <c r="AD38" s="38">
        <f>VLOOKUP($B38,'Data Flows'!$A$1307:$AB$1944,26,FALSE)</f>
        <v>0.77969348659003834</v>
      </c>
      <c r="AE38" s="38">
        <f>VLOOKUP($B38,'Data Flows'!$A$1307:$AB$1944,27,FALSE)</f>
        <v>0.95749440715883671</v>
      </c>
      <c r="AF38" s="38">
        <f>VLOOKUP($B38,'Data Flows'!$A$1307:$AB$1944,28,FALSE)</f>
        <v>0.84841075794621024</v>
      </c>
      <c r="AG38" s="38">
        <f>VLOOKUP($B38,'Data Flows'!$A$1307:$AE$1944,29,FALSE)</f>
        <v>0.95064935064935063</v>
      </c>
      <c r="AH38" s="38">
        <f>VLOOKUP($B38,'Data Flows'!$A$1307:$AE$1944,30,FALSE)</f>
        <v>1.5208333333333333</v>
      </c>
      <c r="AI38" s="38">
        <f>VLOOKUP($B38,'Data Flows'!$A$1307:$AE$1944,31,FALSE)</f>
        <v>0.94444444444444442</v>
      </c>
      <c r="AJ38" s="38">
        <f>VLOOKUP($B38,'Data Flows'!$A$1307:$AF$1944,32,FALSE)</f>
        <v>0.80940594059405946</v>
      </c>
      <c r="AK38" s="38">
        <f>VLOOKUP($B38,'Data Flows'!$A$1307:$AG$1944,33,FALSE)</f>
        <v>0.83417085427135673</v>
      </c>
      <c r="AL38" s="38">
        <f>VLOOKUP($B38,'Data Flows'!$A$1307:$AH$1944,34,FALSE)</f>
        <v>0.73841961852861038</v>
      </c>
      <c r="AM38" s="38">
        <f>VLOOKUP($B38,'Data Flows'!$A$1307:$AI$1944,35,FALSE)</f>
        <v>0.73497267759562845</v>
      </c>
      <c r="AN38" s="38">
        <f>VLOOKUP($B38,'Data Flows'!$A$1307:$AJ$1944,36,FALSE)</f>
        <v>1.0477707006369428</v>
      </c>
      <c r="AO38" s="38">
        <f>VLOOKUP($B38,'Data Flows'!$A$1307:$AK$1944,37,FALSE)</f>
        <v>0.84477611940298503</v>
      </c>
      <c r="AP38" s="38">
        <f>VLOOKUP($B38,'Data Flows'!$A$1307:$AO$1944,38,FALSE)</f>
        <v>0.86742424242424243</v>
      </c>
      <c r="AQ38" s="38">
        <f>VLOOKUP($B38,'Data Flows'!$A$1307:$AO$1944,39,FALSE)</f>
        <v>0.81791907514450868</v>
      </c>
      <c r="AR38" s="38">
        <f>VLOOKUP($B38,'Data Flows'!$A$1307:$AO$1944,40,FALSE)</f>
        <v>0.89824561403508774</v>
      </c>
      <c r="AS38" s="38">
        <f>VLOOKUP($B38,'Data Flows'!$A$1307:$AO$1944,41,FALSE)</f>
        <v>0.69547325102880664</v>
      </c>
    </row>
    <row r="39" spans="1:45" x14ac:dyDescent="0.25">
      <c r="A39" s="1" t="s">
        <v>0</v>
      </c>
      <c r="B39" s="2" t="s">
        <v>37</v>
      </c>
      <c r="C39" s="3" t="s">
        <v>37</v>
      </c>
      <c r="D39" t="s">
        <v>242</v>
      </c>
      <c r="E39" s="47" t="str">
        <f>VLOOKUP($C39,Sheet1!$A$3:$B$328,2,FALSE)</f>
        <v>Urban with City and Town</v>
      </c>
      <c r="F39" s="38">
        <f>VLOOKUP($B39,'Data Flows'!$A$1307:$W$1944,2,FALSE)</f>
        <v>1.1704545454545454</v>
      </c>
      <c r="G39" s="38">
        <f>VLOOKUP($B39,'Data Flows'!$A$1307:$W$1944,3,FALSE)</f>
        <v>1</v>
      </c>
      <c r="H39" s="38">
        <f>VLOOKUP($B39,'Data Flows'!$A$1307:$W$1944,4,FALSE)</f>
        <v>1.423913043478261</v>
      </c>
      <c r="I39" s="38">
        <f>VLOOKUP($B39,'Data Flows'!$A$1307:$W$1944,5,FALSE)</f>
        <v>1.3826086956521739</v>
      </c>
      <c r="J39" s="38">
        <f>VLOOKUP($B39,'Data Flows'!$A$1307:$W$1944,6,FALSE)</f>
        <v>1.125</v>
      </c>
      <c r="K39" s="38">
        <f>VLOOKUP($B39,'Data Flows'!$A$1307:$W$1944,7,FALSE)</f>
        <v>0.85310734463276838</v>
      </c>
      <c r="L39" s="38">
        <f>VLOOKUP($B39,'Data Flows'!$A$1307:$W$1944,8,FALSE)</f>
        <v>0.90607734806629836</v>
      </c>
      <c r="M39" s="38">
        <f>VLOOKUP($B39,'Data Flows'!$A$1307:$W$1944,9,FALSE)</f>
        <v>0.94054054054054059</v>
      </c>
      <c r="N39" s="38">
        <f>VLOOKUP($B39,'Data Flows'!$A$1307:$W$1944,10,FALSE)</f>
        <v>0.85164835164835162</v>
      </c>
      <c r="O39" s="38">
        <f>VLOOKUP($B39,'Data Flows'!$A$1307:$W$1944,11,FALSE)</f>
        <v>0.80851063829787229</v>
      </c>
      <c r="P39" s="38">
        <f>VLOOKUP($B39,'Data Flows'!$A$1307:$W$1944,12,FALSE)</f>
        <v>1.1134751773049645</v>
      </c>
      <c r="Q39" s="38">
        <f>VLOOKUP($B39,'Data Flows'!$A$1307:$W$1944,13,FALSE)</f>
        <v>1.0720000000000001</v>
      </c>
      <c r="R39" s="38">
        <f>VLOOKUP($B39,'Data Flows'!$A$1307:$W$1944,14,FALSE)</f>
        <v>0.95705521472392641</v>
      </c>
      <c r="S39" s="38">
        <f>VLOOKUP($B39,'Data Flows'!$A$1307:$W$1944,15,FALSE)</f>
        <v>0.99186991869918695</v>
      </c>
      <c r="T39" s="38">
        <f>VLOOKUP($B39,'Data Flows'!$A$1307:$W$1944,16,FALSE)</f>
        <v>0.95419847328244278</v>
      </c>
      <c r="U39" s="38">
        <f>VLOOKUP($B39,'Data Flows'!$A$1307:$W$1944,17,FALSE)</f>
        <v>1.0375939849624061</v>
      </c>
      <c r="V39" s="38">
        <f>VLOOKUP($B39,'Data Flows'!$A$1307:$W$1944,18,FALSE)</f>
        <v>1.0529801324503312</v>
      </c>
      <c r="W39" s="38">
        <f>VLOOKUP($B39,'Data Flows'!$A$1307:$W$1944,19,FALSE)</f>
        <v>1.027027027027027</v>
      </c>
      <c r="X39" s="38">
        <f>VLOOKUP($B39,'Data Flows'!$A$1307:$W$1944,20,FALSE)</f>
        <v>0.9</v>
      </c>
      <c r="Y39" s="38">
        <f>VLOOKUP($B39,'Data Flows'!$A$1307:$W$1944,21,FALSE)</f>
        <v>1.0818181818181818</v>
      </c>
      <c r="Z39" s="38">
        <f>VLOOKUP($B39,'Data Flows'!$A$1307:$W$1944,22,FALSE)</f>
        <v>0.82051282051282048</v>
      </c>
      <c r="AA39" s="38">
        <f>VLOOKUP($B39,'Data Flows'!$A$1307:$W$1944,23,FALSE)</f>
        <v>0.72661870503597126</v>
      </c>
      <c r="AB39" s="38">
        <f>VLOOKUP($B39,'Data Flows'!$A$1307:$AB$1944,24,FALSE)</f>
        <v>0.99180327868852458</v>
      </c>
      <c r="AC39" s="38">
        <f>VLOOKUP($B39,'Data Flows'!$A$1307:$AB$1944,25,FALSE)</f>
        <v>0.8848920863309353</v>
      </c>
      <c r="AD39" s="38">
        <f>VLOOKUP($B39,'Data Flows'!$A$1307:$AB$1944,26,FALSE)</f>
        <v>0.79411764705882348</v>
      </c>
      <c r="AE39" s="38">
        <f>VLOOKUP($B39,'Data Flows'!$A$1307:$AB$1944,27,FALSE)</f>
        <v>0.98058252427184467</v>
      </c>
      <c r="AF39" s="38">
        <f>VLOOKUP($B39,'Data Flows'!$A$1307:$AB$1944,28,FALSE)</f>
        <v>1.1214953271028036</v>
      </c>
      <c r="AG39" s="38">
        <f>VLOOKUP($B39,'Data Flows'!$A$1307:$AE$1944,29,FALSE)</f>
        <v>1.3723404255319149</v>
      </c>
      <c r="AH39" s="38">
        <f>VLOOKUP($B39,'Data Flows'!$A$1307:$AE$1944,30,FALSE)</f>
        <v>1.0212765957446808</v>
      </c>
      <c r="AI39" s="38">
        <f>VLOOKUP($B39,'Data Flows'!$A$1307:$AE$1944,31,FALSE)</f>
        <v>0.99130434782608701</v>
      </c>
      <c r="AJ39" s="38">
        <f>VLOOKUP($B39,'Data Flows'!$A$1307:$AF$1944,32,FALSE)</f>
        <v>1.017391304347826</v>
      </c>
      <c r="AK39" s="38">
        <f>VLOOKUP($B39,'Data Flows'!$A$1307:$AG$1944,33,FALSE)</f>
        <v>0.70796460176991149</v>
      </c>
      <c r="AL39" s="38">
        <f>VLOOKUP($B39,'Data Flows'!$A$1307:$AH$1944,34,FALSE)</f>
        <v>0.7857142857142857</v>
      </c>
      <c r="AM39" s="38">
        <f>VLOOKUP($B39,'Data Flows'!$A$1307:$AI$1944,35,FALSE)</f>
        <v>0.63934426229508201</v>
      </c>
      <c r="AN39" s="38">
        <f>VLOOKUP($B39,'Data Flows'!$A$1307:$AJ$1944,36,FALSE)</f>
        <v>0.74712643678160917</v>
      </c>
      <c r="AO39" s="38">
        <f>VLOOKUP($B39,'Data Flows'!$A$1307:$AK$1944,37,FALSE)</f>
        <v>0.7831325301204819</v>
      </c>
      <c r="AP39" s="38">
        <f>VLOOKUP($B39,'Data Flows'!$A$1307:$AO$1944,38,FALSE)</f>
        <v>0.98360655737704916</v>
      </c>
      <c r="AQ39" s="38">
        <f>VLOOKUP($B39,'Data Flows'!$A$1307:$AO$1944,39,FALSE)</f>
        <v>1.0273972602739727</v>
      </c>
      <c r="AR39" s="38">
        <f>VLOOKUP($B39,'Data Flows'!$A$1307:$AO$1944,40,FALSE)</f>
        <v>0.96052631578947367</v>
      </c>
      <c r="AS39" s="38">
        <f>VLOOKUP($B39,'Data Flows'!$A$1307:$AO$1944,41,FALSE)</f>
        <v>1.2</v>
      </c>
    </row>
    <row r="40" spans="1:45" x14ac:dyDescent="0.25">
      <c r="A40" s="1" t="s">
        <v>0</v>
      </c>
      <c r="B40" s="2" t="s">
        <v>38</v>
      </c>
      <c r="C40" s="3" t="s">
        <v>38</v>
      </c>
      <c r="D40" t="s">
        <v>243</v>
      </c>
      <c r="E40" s="47" t="str">
        <f>VLOOKUP($C40,Sheet1!$A$3:$B$328,2,FALSE)</f>
        <v>Urban with Significant Rural (rural including hub towns 26-49%)</v>
      </c>
      <c r="F40" s="38">
        <f>VLOOKUP($B40,'Data Flows'!$A$1307:$W$1944,2,FALSE)</f>
        <v>1.0993377483443709</v>
      </c>
      <c r="G40" s="38">
        <f>VLOOKUP($B40,'Data Flows'!$A$1307:$W$1944,3,FALSE)</f>
        <v>0.91871455576559546</v>
      </c>
      <c r="H40" s="38">
        <f>VLOOKUP($B40,'Data Flows'!$A$1307:$W$1944,4,FALSE)</f>
        <v>1.0886524822695036</v>
      </c>
      <c r="I40" s="38">
        <f>VLOOKUP($B40,'Data Flows'!$A$1307:$W$1944,5,FALSE)</f>
        <v>1.4040590405904059</v>
      </c>
      <c r="J40" s="38">
        <f>VLOOKUP($B40,'Data Flows'!$A$1307:$W$1944,6,FALSE)</f>
        <v>1.2516914749661705</v>
      </c>
      <c r="K40" s="38">
        <f>VLOOKUP($B40,'Data Flows'!$A$1307:$W$1944,7,FALSE)</f>
        <v>0.9382871536523929</v>
      </c>
      <c r="L40" s="38">
        <f>VLOOKUP($B40,'Data Flows'!$A$1307:$W$1944,8,FALSE)</f>
        <v>0.86170212765957444</v>
      </c>
      <c r="M40" s="38">
        <f>VLOOKUP($B40,'Data Flows'!$A$1307:$W$1944,9,FALSE)</f>
        <v>1.0075282308657465</v>
      </c>
      <c r="N40" s="38">
        <f>VLOOKUP($B40,'Data Flows'!$A$1307:$W$1944,10,FALSE)</f>
        <v>0.91173054587688729</v>
      </c>
      <c r="O40" s="38">
        <f>VLOOKUP($B40,'Data Flows'!$A$1307:$W$1944,11,FALSE)</f>
        <v>0.90568475452196384</v>
      </c>
      <c r="P40" s="38">
        <f>VLOOKUP($B40,'Data Flows'!$A$1307:$W$1944,12,FALSE)</f>
        <v>0.94423320659062104</v>
      </c>
      <c r="Q40" s="38">
        <f>VLOOKUP($B40,'Data Flows'!$A$1307:$W$1944,13,FALSE)</f>
        <v>1.1529051987767585</v>
      </c>
      <c r="R40" s="38">
        <f>VLOOKUP($B40,'Data Flows'!$A$1307:$W$1944,14,FALSE)</f>
        <v>1.0039577836411608</v>
      </c>
      <c r="S40" s="38">
        <f>VLOOKUP($B40,'Data Flows'!$A$1307:$W$1944,15,FALSE)</f>
        <v>1.0075642965204237</v>
      </c>
      <c r="T40" s="38">
        <f>VLOOKUP($B40,'Data Flows'!$A$1307:$W$1944,16,FALSE)</f>
        <v>1.0226063829787233</v>
      </c>
      <c r="U40" s="38">
        <f>VLOOKUP($B40,'Data Flows'!$A$1307:$W$1944,17,FALSE)</f>
        <v>0.99684542586750791</v>
      </c>
      <c r="V40" s="38">
        <f>VLOOKUP($B40,'Data Flows'!$A$1307:$W$1944,18,FALSE)</f>
        <v>0.92182890855457222</v>
      </c>
      <c r="W40" s="38">
        <f>VLOOKUP($B40,'Data Flows'!$A$1307:$W$1944,19,FALSE)</f>
        <v>0.91955835962145105</v>
      </c>
      <c r="X40" s="38">
        <f>VLOOKUP($B40,'Data Flows'!$A$1307:$W$1944,20,FALSE)</f>
        <v>0.90253164556962029</v>
      </c>
      <c r="Y40" s="38">
        <f>VLOOKUP($B40,'Data Flows'!$A$1307:$W$1944,21,FALSE)</f>
        <v>0.98422712933753942</v>
      </c>
      <c r="Z40" s="38">
        <f>VLOOKUP($B40,'Data Flows'!$A$1307:$W$1944,22,FALSE)</f>
        <v>0.91678420310296194</v>
      </c>
      <c r="AA40" s="38">
        <f>VLOOKUP($B40,'Data Flows'!$A$1307:$W$1944,23,FALSE)</f>
        <v>0.80180180180180183</v>
      </c>
      <c r="AB40" s="38">
        <f>VLOOKUP($B40,'Data Flows'!$A$1307:$AB$1944,24,FALSE)</f>
        <v>0.92458521870286581</v>
      </c>
      <c r="AC40" s="38">
        <f>VLOOKUP($B40,'Data Flows'!$A$1307:$AB$1944,25,FALSE)</f>
        <v>1.0245499181669395</v>
      </c>
      <c r="AD40" s="38">
        <f>VLOOKUP($B40,'Data Flows'!$A$1307:$AB$1944,26,FALSE)</f>
        <v>0.8581363004172462</v>
      </c>
      <c r="AE40" s="38">
        <f>VLOOKUP($B40,'Data Flows'!$A$1307:$AB$1944,27,FALSE)</f>
        <v>0.74332909783989831</v>
      </c>
      <c r="AF40" s="38">
        <f>VLOOKUP($B40,'Data Flows'!$A$1307:$AB$1944,28,FALSE)</f>
        <v>0.89004457652303115</v>
      </c>
      <c r="AG40" s="38">
        <f>VLOOKUP($B40,'Data Flows'!$A$1307:$AE$1944,29,FALSE)</f>
        <v>0.95740740740740737</v>
      </c>
      <c r="AH40" s="38">
        <f>VLOOKUP($B40,'Data Flows'!$A$1307:$AE$1944,30,FALSE)</f>
        <v>1.1236442516268981</v>
      </c>
      <c r="AI40" s="38">
        <f>VLOOKUP($B40,'Data Flows'!$A$1307:$AE$1944,31,FALSE)</f>
        <v>0.88349514563106801</v>
      </c>
      <c r="AJ40" s="38">
        <f>VLOOKUP($B40,'Data Flows'!$A$1307:$AF$1944,32,FALSE)</f>
        <v>0.90804597701149425</v>
      </c>
      <c r="AK40" s="38">
        <f>VLOOKUP($B40,'Data Flows'!$A$1307:$AG$1944,33,FALSE)</f>
        <v>0.79406919275123555</v>
      </c>
      <c r="AL40" s="38">
        <f>VLOOKUP($B40,'Data Flows'!$A$1307:$AH$1944,34,FALSE)</f>
        <v>0.64054514480408864</v>
      </c>
      <c r="AM40" s="38">
        <f>VLOOKUP($B40,'Data Flows'!$A$1307:$AI$1944,35,FALSE)</f>
        <v>0.75183823529411764</v>
      </c>
      <c r="AN40" s="38">
        <f>VLOOKUP($B40,'Data Flows'!$A$1307:$AJ$1944,36,FALSE)</f>
        <v>0.84836852207293667</v>
      </c>
      <c r="AO40" s="38">
        <f>VLOOKUP($B40,'Data Flows'!$A$1307:$AK$1944,37,FALSE)</f>
        <v>0.94040968342644315</v>
      </c>
      <c r="AP40" s="38">
        <f>VLOOKUP($B40,'Data Flows'!$A$1307:$AO$1944,38,FALSE)</f>
        <v>0.89977220956719817</v>
      </c>
      <c r="AQ40" s="38">
        <f>VLOOKUP($B40,'Data Flows'!$A$1307:$AO$1944,39,FALSE)</f>
        <v>0.78135593220338984</v>
      </c>
      <c r="AR40" s="38">
        <f>VLOOKUP($B40,'Data Flows'!$A$1307:$AO$1944,40,FALSE)</f>
        <v>0.87349397590361444</v>
      </c>
      <c r="AS40" s="38">
        <f>VLOOKUP($B40,'Data Flows'!$A$1307:$AO$1944,41,FALSE)</f>
        <v>0.88936170212765953</v>
      </c>
    </row>
    <row r="41" spans="1:45" x14ac:dyDescent="0.25">
      <c r="A41" s="1" t="s">
        <v>0</v>
      </c>
      <c r="B41" s="2" t="s">
        <v>39</v>
      </c>
      <c r="C41" s="3" t="s">
        <v>39</v>
      </c>
      <c r="D41" t="s">
        <v>244</v>
      </c>
      <c r="E41" s="47" t="str">
        <f>VLOOKUP($C41,Sheet1!$A$3:$B$328,2,FALSE)</f>
        <v>Mainly Rural Average</v>
      </c>
      <c r="F41" s="38">
        <f>VLOOKUP($B41,'Data Flows'!$A$1307:$W$1944,2,FALSE)</f>
        <v>0.92170818505338081</v>
      </c>
      <c r="G41" s="38">
        <f>VLOOKUP($B41,'Data Flows'!$A$1307:$W$1944,3,FALSE)</f>
        <v>0.91258741258741261</v>
      </c>
      <c r="H41" s="38">
        <f>VLOOKUP($B41,'Data Flows'!$A$1307:$W$1944,4,FALSE)</f>
        <v>1.1580756013745706</v>
      </c>
      <c r="I41" s="38">
        <f>VLOOKUP($B41,'Data Flows'!$A$1307:$W$1944,5,FALSE)</f>
        <v>1.5022831050228311</v>
      </c>
      <c r="J41" s="38">
        <f>VLOOKUP($B41,'Data Flows'!$A$1307:$W$1944,6,FALSE)</f>
        <v>1.0264026402640265</v>
      </c>
      <c r="K41" s="38">
        <f>VLOOKUP($B41,'Data Flows'!$A$1307:$W$1944,7,FALSE)</f>
        <v>1.0427631578947369</v>
      </c>
      <c r="L41" s="38">
        <f>VLOOKUP($B41,'Data Flows'!$A$1307:$W$1944,8,FALSE)</f>
        <v>0.93975903614457834</v>
      </c>
      <c r="M41" s="38">
        <f>VLOOKUP($B41,'Data Flows'!$A$1307:$W$1944,9,FALSE)</f>
        <v>1.0350318471337581</v>
      </c>
      <c r="N41" s="38">
        <f>VLOOKUP($B41,'Data Flows'!$A$1307:$W$1944,10,FALSE)</f>
        <v>0.87020648967551617</v>
      </c>
      <c r="O41" s="38">
        <f>VLOOKUP($B41,'Data Flows'!$A$1307:$W$1944,11,FALSE)</f>
        <v>0.95873015873015877</v>
      </c>
      <c r="P41" s="38">
        <f>VLOOKUP($B41,'Data Flows'!$A$1307:$W$1944,12,FALSE)</f>
        <v>0.88557213930348255</v>
      </c>
      <c r="Q41" s="38">
        <f>VLOOKUP($B41,'Data Flows'!$A$1307:$W$1944,13,FALSE)</f>
        <v>1.1921921921921923</v>
      </c>
      <c r="R41" s="38">
        <f>VLOOKUP($B41,'Data Flows'!$A$1307:$W$1944,14,FALSE)</f>
        <v>1.04</v>
      </c>
      <c r="S41" s="38">
        <f>VLOOKUP($B41,'Data Flows'!$A$1307:$W$1944,15,FALSE)</f>
        <v>0.71139240506329116</v>
      </c>
      <c r="T41" s="38">
        <f>VLOOKUP($B41,'Data Flows'!$A$1307:$W$1944,16,FALSE)</f>
        <v>1.2163120567375887</v>
      </c>
      <c r="U41" s="38">
        <f>VLOOKUP($B41,'Data Flows'!$A$1307:$W$1944,17,FALSE)</f>
        <v>1.1388888888888888</v>
      </c>
      <c r="V41" s="38">
        <f>VLOOKUP($B41,'Data Flows'!$A$1307:$W$1944,18,FALSE)</f>
        <v>0.89328063241106714</v>
      </c>
      <c r="W41" s="38">
        <f>VLOOKUP($B41,'Data Flows'!$A$1307:$W$1944,19,FALSE)</f>
        <v>0.86805555555555558</v>
      </c>
      <c r="X41" s="38">
        <f>VLOOKUP($B41,'Data Flows'!$A$1307:$W$1944,20,FALSE)</f>
        <v>0.94612794612794615</v>
      </c>
      <c r="Y41" s="38">
        <f>VLOOKUP($B41,'Data Flows'!$A$1307:$W$1944,21,FALSE)</f>
        <v>0.984375</v>
      </c>
      <c r="Z41" s="38">
        <f>VLOOKUP($B41,'Data Flows'!$A$1307:$W$1944,22,FALSE)</f>
        <v>0.76124567474048443</v>
      </c>
      <c r="AA41" s="38">
        <f>VLOOKUP($B41,'Data Flows'!$A$1307:$W$1944,23,FALSE)</f>
        <v>0.83720930232558144</v>
      </c>
      <c r="AB41" s="38">
        <f>VLOOKUP($B41,'Data Flows'!$A$1307:$AB$1944,24,FALSE)</f>
        <v>0.82101167315175094</v>
      </c>
      <c r="AC41" s="38">
        <f>VLOOKUP($B41,'Data Flows'!$A$1307:$AB$1944,25,FALSE)</f>
        <v>0.69964664310954061</v>
      </c>
      <c r="AD41" s="38">
        <f>VLOOKUP($B41,'Data Flows'!$A$1307:$AB$1944,26,FALSE)</f>
        <v>0.88581314878892736</v>
      </c>
      <c r="AE41" s="38">
        <f>VLOOKUP($B41,'Data Flows'!$A$1307:$AB$1944,27,FALSE)</f>
        <v>0.72101449275362317</v>
      </c>
      <c r="AF41" s="38">
        <f>VLOOKUP($B41,'Data Flows'!$A$1307:$AB$1944,28,FALSE)</f>
        <v>0.84426229508196726</v>
      </c>
      <c r="AG41" s="38">
        <f>VLOOKUP($B41,'Data Flows'!$A$1307:$AE$1944,29,FALSE)</f>
        <v>1.1421319796954315</v>
      </c>
      <c r="AH41" s="38">
        <f>VLOOKUP($B41,'Data Flows'!$A$1307:$AE$1944,30,FALSE)</f>
        <v>1.0552486187845305</v>
      </c>
      <c r="AI41" s="38">
        <f>VLOOKUP($B41,'Data Flows'!$A$1307:$AE$1944,31,FALSE)</f>
        <v>1.1489361702127661</v>
      </c>
      <c r="AJ41" s="38">
        <f>VLOOKUP($B41,'Data Flows'!$A$1307:$AF$1944,32,FALSE)</f>
        <v>0.74137931034482762</v>
      </c>
      <c r="AK41" s="38">
        <f>VLOOKUP($B41,'Data Flows'!$A$1307:$AG$1944,33,FALSE)</f>
        <v>0.99530516431924887</v>
      </c>
      <c r="AL41" s="38">
        <f>VLOOKUP($B41,'Data Flows'!$A$1307:$AH$1944,34,FALSE)</f>
        <v>0.80088495575221241</v>
      </c>
      <c r="AM41" s="38">
        <f>VLOOKUP($B41,'Data Flows'!$A$1307:$AI$1944,35,FALSE)</f>
        <v>0.94974874371859297</v>
      </c>
      <c r="AN41" s="38">
        <f>VLOOKUP($B41,'Data Flows'!$A$1307:$AJ$1944,36,FALSE)</f>
        <v>0.7432432432432432</v>
      </c>
      <c r="AO41" s="38">
        <f>VLOOKUP($B41,'Data Flows'!$A$1307:$AK$1944,37,FALSE)</f>
        <v>0.85915492957746475</v>
      </c>
      <c r="AP41" s="38">
        <f>VLOOKUP($B41,'Data Flows'!$A$1307:$AO$1944,38,FALSE)</f>
        <v>0.98984771573604058</v>
      </c>
      <c r="AQ41" s="38">
        <f>VLOOKUP($B41,'Data Flows'!$A$1307:$AO$1944,39,FALSE)</f>
        <v>0.84615384615384615</v>
      </c>
      <c r="AR41" s="38">
        <f>VLOOKUP($B41,'Data Flows'!$A$1307:$AO$1944,40,FALSE)</f>
        <v>0.9124423963133641</v>
      </c>
      <c r="AS41" s="38">
        <f>VLOOKUP($B41,'Data Flows'!$A$1307:$AO$1944,41,FALSE)</f>
        <v>1.095890410958904</v>
      </c>
    </row>
    <row r="42" spans="1:45" x14ac:dyDescent="0.25">
      <c r="A42" s="1" t="s">
        <v>0</v>
      </c>
      <c r="B42" s="2" t="s">
        <v>40</v>
      </c>
      <c r="C42" s="3" t="s">
        <v>40</v>
      </c>
      <c r="D42" t="s">
        <v>245</v>
      </c>
      <c r="E42" s="47" t="str">
        <f>VLOOKUP($C42,Sheet1!$A$3:$B$328,2,FALSE)</f>
        <v>Urban with City and Town</v>
      </c>
      <c r="F42" s="38">
        <f>VLOOKUP($B42,'Data Flows'!$A$1307:$W$1944,2,FALSE)</f>
        <v>1.2579505300353357</v>
      </c>
      <c r="G42" s="38">
        <f>VLOOKUP($B42,'Data Flows'!$A$1307:$W$1944,3,FALSE)</f>
        <v>0.91317365269461082</v>
      </c>
      <c r="H42" s="38">
        <f>VLOOKUP($B42,'Data Flows'!$A$1307:$W$1944,4,FALSE)</f>
        <v>0.84736842105263155</v>
      </c>
      <c r="I42" s="38">
        <f>VLOOKUP($B42,'Data Flows'!$A$1307:$W$1944,5,FALSE)</f>
        <v>1.9121621621621621</v>
      </c>
      <c r="J42" s="38">
        <f>VLOOKUP($B42,'Data Flows'!$A$1307:$W$1944,6,FALSE)</f>
        <v>1.3409610983981692</v>
      </c>
      <c r="K42" s="38">
        <f>VLOOKUP($B42,'Data Flows'!$A$1307:$W$1944,7,FALSE)</f>
        <v>0.84210526315789469</v>
      </c>
      <c r="L42" s="38">
        <f>VLOOKUP($B42,'Data Flows'!$A$1307:$W$1944,8,FALSE)</f>
        <v>1.0078125</v>
      </c>
      <c r="M42" s="38">
        <f>VLOOKUP($B42,'Data Flows'!$A$1307:$W$1944,9,FALSE)</f>
        <v>1.0586854460093897</v>
      </c>
      <c r="N42" s="38">
        <f>VLOOKUP($B42,'Data Flows'!$A$1307:$W$1944,10,FALSE)</f>
        <v>0.90262172284644193</v>
      </c>
      <c r="O42" s="38">
        <f>VLOOKUP($B42,'Data Flows'!$A$1307:$W$1944,11,FALSE)</f>
        <v>0.83030303030303032</v>
      </c>
      <c r="P42" s="38">
        <f>VLOOKUP($B42,'Data Flows'!$A$1307:$W$1944,12,FALSE)</f>
        <v>0.93542074363992167</v>
      </c>
      <c r="Q42" s="38">
        <f>VLOOKUP($B42,'Data Flows'!$A$1307:$W$1944,13,FALSE)</f>
        <v>1.0911330049261083</v>
      </c>
      <c r="R42" s="38">
        <f>VLOOKUP($B42,'Data Flows'!$A$1307:$W$1944,14,FALSE)</f>
        <v>1.0527426160337552</v>
      </c>
      <c r="S42" s="38">
        <f>VLOOKUP($B42,'Data Flows'!$A$1307:$W$1944,15,FALSE)</f>
        <v>1.0100502512562815</v>
      </c>
      <c r="T42" s="38">
        <f>VLOOKUP($B42,'Data Flows'!$A$1307:$W$1944,16,FALSE)</f>
        <v>0.96900826446280997</v>
      </c>
      <c r="U42" s="38">
        <f>VLOOKUP($B42,'Data Flows'!$A$1307:$W$1944,17,FALSE)</f>
        <v>1.1243902439024391</v>
      </c>
      <c r="V42" s="38">
        <f>VLOOKUP($B42,'Data Flows'!$A$1307:$W$1944,18,FALSE)</f>
        <v>1.0775510204081633</v>
      </c>
      <c r="W42" s="38">
        <f>VLOOKUP($B42,'Data Flows'!$A$1307:$W$1944,19,FALSE)</f>
        <v>0.95966029723991508</v>
      </c>
      <c r="X42" s="38">
        <f>VLOOKUP($B42,'Data Flows'!$A$1307:$W$1944,20,FALSE)</f>
        <v>0.84285714285714286</v>
      </c>
      <c r="Y42" s="38">
        <f>VLOOKUP($B42,'Data Flows'!$A$1307:$W$1944,21,FALSE)</f>
        <v>1.2391857506361323</v>
      </c>
      <c r="Z42" s="38">
        <f>VLOOKUP($B42,'Data Flows'!$A$1307:$W$1944,22,FALSE)</f>
        <v>1.1338028169014085</v>
      </c>
      <c r="AA42" s="38">
        <f>VLOOKUP($B42,'Data Flows'!$A$1307:$W$1944,23,FALSE)</f>
        <v>0.8067061143984221</v>
      </c>
      <c r="AB42" s="38">
        <f>VLOOKUP($B42,'Data Flows'!$A$1307:$AB$1944,24,FALSE)</f>
        <v>0.84148727984344418</v>
      </c>
      <c r="AC42" s="38">
        <f>VLOOKUP($B42,'Data Flows'!$A$1307:$AB$1944,25,FALSE)</f>
        <v>0.90946502057613166</v>
      </c>
      <c r="AD42" s="38">
        <f>VLOOKUP($B42,'Data Flows'!$A$1307:$AB$1944,26,FALSE)</f>
        <v>0.67641996557659212</v>
      </c>
      <c r="AE42" s="38">
        <f>VLOOKUP($B42,'Data Flows'!$A$1307:$AB$1944,27,FALSE)</f>
        <v>0.57603686635944695</v>
      </c>
      <c r="AF42" s="38">
        <f>VLOOKUP($B42,'Data Flows'!$A$1307:$AB$1944,28,FALSE)</f>
        <v>0.82197802197802194</v>
      </c>
      <c r="AG42" s="38">
        <f>VLOOKUP($B42,'Data Flows'!$A$1307:$AE$1944,29,FALSE)</f>
        <v>0.93796526054590568</v>
      </c>
      <c r="AH42" s="38">
        <f>VLOOKUP($B42,'Data Flows'!$A$1307:$AE$1944,30,FALSE)</f>
        <v>1.3569023569023568</v>
      </c>
      <c r="AI42" s="38">
        <f>VLOOKUP($B42,'Data Flows'!$A$1307:$AE$1944,31,FALSE)</f>
        <v>1.3309692671394799</v>
      </c>
      <c r="AJ42" s="38">
        <f>VLOOKUP($B42,'Data Flows'!$A$1307:$AF$1944,32,FALSE)</f>
        <v>0.83002207505518766</v>
      </c>
      <c r="AK42" s="38">
        <f>VLOOKUP($B42,'Data Flows'!$A$1307:$AG$1944,33,FALSE)</f>
        <v>1.0521327014218009</v>
      </c>
      <c r="AL42" s="38">
        <f>VLOOKUP($B42,'Data Flows'!$A$1307:$AH$1944,34,FALSE)</f>
        <v>1.0211081794195251</v>
      </c>
      <c r="AM42" s="38">
        <f>VLOOKUP($B42,'Data Flows'!$A$1307:$AI$1944,35,FALSE)</f>
        <v>0.6155507559395248</v>
      </c>
      <c r="AN42" s="38">
        <f>VLOOKUP($B42,'Data Flows'!$A$1307:$AJ$1944,36,FALSE)</f>
        <v>0.86781609195402298</v>
      </c>
      <c r="AO42" s="38">
        <f>VLOOKUP($B42,'Data Flows'!$A$1307:$AK$1944,37,FALSE)</f>
        <v>0.77551020408163263</v>
      </c>
      <c r="AP42" s="38">
        <f>VLOOKUP($B42,'Data Flows'!$A$1307:$AO$1944,38,FALSE)</f>
        <v>0.58908045977011492</v>
      </c>
      <c r="AQ42" s="38">
        <f>VLOOKUP($B42,'Data Flows'!$A$1307:$AO$1944,39,FALSE)</f>
        <v>0.66417910447761197</v>
      </c>
      <c r="AR42" s="38">
        <f>VLOOKUP($B42,'Data Flows'!$A$1307:$AO$1944,40,FALSE)</f>
        <v>0.7949438202247191</v>
      </c>
      <c r="AS42" s="38">
        <f>VLOOKUP($B42,'Data Flows'!$A$1307:$AO$1944,41,FALSE)</f>
        <v>1.0666666666666667</v>
      </c>
    </row>
    <row r="43" spans="1:45" x14ac:dyDescent="0.25">
      <c r="A43" s="1" t="s">
        <v>0</v>
      </c>
      <c r="B43" s="2" t="s">
        <v>41</v>
      </c>
      <c r="C43" s="3" t="s">
        <v>41</v>
      </c>
      <c r="D43" t="s">
        <v>246</v>
      </c>
      <c r="E43" s="47" t="str">
        <f>VLOOKUP($C43,Sheet1!$A$3:$B$328,2,FALSE)</f>
        <v>Mainly Rural Average</v>
      </c>
      <c r="F43" s="38">
        <f>VLOOKUP($B43,'Data Flows'!$A$1307:$W$1944,2,FALSE)</f>
        <v>1.03125</v>
      </c>
      <c r="G43" s="38">
        <f>VLOOKUP($B43,'Data Flows'!$A$1307:$W$1944,3,FALSE)</f>
        <v>0.93162393162393164</v>
      </c>
      <c r="H43" s="38">
        <f>VLOOKUP($B43,'Data Flows'!$A$1307:$W$1944,4,FALSE)</f>
        <v>1.1690140845070423</v>
      </c>
      <c r="I43" s="38">
        <f>VLOOKUP($B43,'Data Flows'!$A$1307:$W$1944,5,FALSE)</f>
        <v>1.2432432432432432</v>
      </c>
      <c r="J43" s="38">
        <f>VLOOKUP($B43,'Data Flows'!$A$1307:$W$1944,6,FALSE)</f>
        <v>1.5193370165745856</v>
      </c>
      <c r="K43" s="38">
        <f>VLOOKUP($B43,'Data Flows'!$A$1307:$W$1944,7,FALSE)</f>
        <v>0.94759825327510916</v>
      </c>
      <c r="L43" s="38">
        <f>VLOOKUP($B43,'Data Flows'!$A$1307:$W$1944,8,FALSE)</f>
        <v>1.0041322314049588</v>
      </c>
      <c r="M43" s="38">
        <f>VLOOKUP($B43,'Data Flows'!$A$1307:$W$1944,9,FALSE)</f>
        <v>0.72473867595818819</v>
      </c>
      <c r="N43" s="38">
        <f>VLOOKUP($B43,'Data Flows'!$A$1307:$W$1944,10,FALSE)</f>
        <v>0.74013157894736847</v>
      </c>
      <c r="O43" s="38">
        <f>VLOOKUP($B43,'Data Flows'!$A$1307:$W$1944,11,FALSE)</f>
        <v>0.87982832618025753</v>
      </c>
      <c r="P43" s="38">
        <f>VLOOKUP($B43,'Data Flows'!$A$1307:$W$1944,12,FALSE)</f>
        <v>0.80971659919028338</v>
      </c>
      <c r="Q43" s="38">
        <f>VLOOKUP($B43,'Data Flows'!$A$1307:$W$1944,13,FALSE)</f>
        <v>1.0147783251231528</v>
      </c>
      <c r="R43" s="38">
        <f>VLOOKUP($B43,'Data Flows'!$A$1307:$W$1944,14,FALSE)</f>
        <v>0.81318681318681318</v>
      </c>
      <c r="S43" s="38">
        <f>VLOOKUP($B43,'Data Flows'!$A$1307:$W$1944,15,FALSE)</f>
        <v>0.78538812785388123</v>
      </c>
      <c r="T43" s="38">
        <f>VLOOKUP($B43,'Data Flows'!$A$1307:$W$1944,16,FALSE)</f>
        <v>1.2166666666666666</v>
      </c>
      <c r="U43" s="38">
        <f>VLOOKUP($B43,'Data Flows'!$A$1307:$W$1944,17,FALSE)</f>
        <v>0.9329896907216495</v>
      </c>
      <c r="V43" s="38">
        <f>VLOOKUP($B43,'Data Flows'!$A$1307:$W$1944,18,FALSE)</f>
        <v>0.97395833333333337</v>
      </c>
      <c r="W43" s="38">
        <f>VLOOKUP($B43,'Data Flows'!$A$1307:$W$1944,19,FALSE)</f>
        <v>0.94936708860759489</v>
      </c>
      <c r="X43" s="38">
        <f>VLOOKUP($B43,'Data Flows'!$A$1307:$W$1944,20,FALSE)</f>
        <v>0.77464788732394363</v>
      </c>
      <c r="Y43" s="38">
        <f>VLOOKUP($B43,'Data Flows'!$A$1307:$W$1944,21,FALSE)</f>
        <v>0.90109890109890112</v>
      </c>
      <c r="Z43" s="38">
        <f>VLOOKUP($B43,'Data Flows'!$A$1307:$W$1944,22,FALSE)</f>
        <v>0.97368421052631582</v>
      </c>
      <c r="AA43" s="38">
        <f>VLOOKUP($B43,'Data Flows'!$A$1307:$W$1944,23,FALSE)</f>
        <v>0.86705202312138729</v>
      </c>
      <c r="AB43" s="38">
        <f>VLOOKUP($B43,'Data Flows'!$A$1307:$AB$1944,24,FALSE)</f>
        <v>0.74566473988439308</v>
      </c>
      <c r="AC43" s="38">
        <f>VLOOKUP($B43,'Data Flows'!$A$1307:$AB$1944,25,FALSE)</f>
        <v>0.89784946236559138</v>
      </c>
      <c r="AD43" s="38">
        <f>VLOOKUP($B43,'Data Flows'!$A$1307:$AB$1944,26,FALSE)</f>
        <v>0.87765957446808507</v>
      </c>
      <c r="AE43" s="38">
        <f>VLOOKUP($B43,'Data Flows'!$A$1307:$AB$1944,27,FALSE)</f>
        <v>0.8834355828220859</v>
      </c>
      <c r="AF43" s="38">
        <f>VLOOKUP($B43,'Data Flows'!$A$1307:$AB$1944,28,FALSE)</f>
        <v>1.0316455696202531</v>
      </c>
      <c r="AG43" s="38">
        <f>VLOOKUP($B43,'Data Flows'!$A$1307:$AE$1944,29,FALSE)</f>
        <v>0.92307692307692313</v>
      </c>
      <c r="AH43" s="38">
        <f>VLOOKUP($B43,'Data Flows'!$A$1307:$AE$1944,30,FALSE)</f>
        <v>0.97413793103448276</v>
      </c>
      <c r="AI43" s="38">
        <f>VLOOKUP($B43,'Data Flows'!$A$1307:$AE$1944,31,FALSE)</f>
        <v>0.98148148148148151</v>
      </c>
      <c r="AJ43" s="38">
        <f>VLOOKUP($B43,'Data Flows'!$A$1307:$AF$1944,32,FALSE)</f>
        <v>0.8045977011494253</v>
      </c>
      <c r="AK43" s="38">
        <f>VLOOKUP($B43,'Data Flows'!$A$1307:$AG$1944,33,FALSE)</f>
        <v>0.79354838709677422</v>
      </c>
      <c r="AL43" s="38">
        <f>VLOOKUP($B43,'Data Flows'!$A$1307:$AH$1944,34,FALSE)</f>
        <v>0.73469387755102045</v>
      </c>
      <c r="AM43" s="38">
        <f>VLOOKUP($B43,'Data Flows'!$A$1307:$AI$1944,35,FALSE)</f>
        <v>0.76258992805755399</v>
      </c>
      <c r="AN43" s="38">
        <f>VLOOKUP($B43,'Data Flows'!$A$1307:$AJ$1944,36,FALSE)</f>
        <v>1.1293103448275863</v>
      </c>
      <c r="AO43" s="38">
        <f>VLOOKUP($B43,'Data Flows'!$A$1307:$AK$1944,37,FALSE)</f>
        <v>0.87401574803149606</v>
      </c>
      <c r="AP43" s="38">
        <f>VLOOKUP($B43,'Data Flows'!$A$1307:$AO$1944,38,FALSE)</f>
        <v>0.87603305785123964</v>
      </c>
      <c r="AQ43" s="38">
        <f>VLOOKUP($B43,'Data Flows'!$A$1307:$AO$1944,39,FALSE)</f>
        <v>0.78767123287671237</v>
      </c>
      <c r="AR43" s="38">
        <f>VLOOKUP($B43,'Data Flows'!$A$1307:$AO$1944,40,FALSE)</f>
        <v>0.81060606060606055</v>
      </c>
      <c r="AS43" s="38">
        <f>VLOOKUP($B43,'Data Flows'!$A$1307:$AO$1944,41,FALSE)</f>
        <v>0.87735849056603776</v>
      </c>
    </row>
    <row r="44" spans="1:45" x14ac:dyDescent="0.25">
      <c r="A44" s="1" t="s">
        <v>0</v>
      </c>
      <c r="B44" s="2" t="s">
        <v>42</v>
      </c>
      <c r="C44" s="3" t="s">
        <v>42</v>
      </c>
      <c r="D44" t="s">
        <v>247</v>
      </c>
      <c r="E44" s="47" t="str">
        <f>VLOOKUP($C44,Sheet1!$A$3:$B$328,2,FALSE)</f>
        <v>Mainly Rural Average</v>
      </c>
      <c r="F44" s="38">
        <f>VLOOKUP($B44,'Data Flows'!$A$1307:$W$1944,2,FALSE)</f>
        <v>0.91304347826086951</v>
      </c>
      <c r="G44" s="38">
        <f>VLOOKUP($B44,'Data Flows'!$A$1307:$W$1944,3,FALSE)</f>
        <v>1.1067961165048543</v>
      </c>
      <c r="H44" s="38">
        <f>VLOOKUP($B44,'Data Flows'!$A$1307:$W$1944,4,FALSE)</f>
        <v>1.1896551724137931</v>
      </c>
      <c r="I44" s="38">
        <f>VLOOKUP($B44,'Data Flows'!$A$1307:$W$1944,5,FALSE)</f>
        <v>1.2121212121212122</v>
      </c>
      <c r="J44" s="38">
        <f>VLOOKUP($B44,'Data Flows'!$A$1307:$W$1944,6,FALSE)</f>
        <v>1.0677966101694916</v>
      </c>
      <c r="K44" s="38">
        <f>VLOOKUP($B44,'Data Flows'!$A$1307:$W$1944,7,FALSE)</f>
        <v>0.86413043478260865</v>
      </c>
      <c r="L44" s="38">
        <f>VLOOKUP($B44,'Data Flows'!$A$1307:$W$1944,8,FALSE)</f>
        <v>1.1090909090909091</v>
      </c>
      <c r="M44" s="38">
        <f>VLOOKUP($B44,'Data Flows'!$A$1307:$W$1944,9,FALSE)</f>
        <v>1.1958041958041958</v>
      </c>
      <c r="N44" s="38">
        <f>VLOOKUP($B44,'Data Flows'!$A$1307:$W$1944,10,FALSE)</f>
        <v>0.77368421052631575</v>
      </c>
      <c r="O44" s="38">
        <f>VLOOKUP($B44,'Data Flows'!$A$1307:$W$1944,11,FALSE)</f>
        <v>0.89795918367346939</v>
      </c>
      <c r="P44" s="38">
        <f>VLOOKUP($B44,'Data Flows'!$A$1307:$W$1944,12,FALSE)</f>
        <v>0.88439306358381498</v>
      </c>
      <c r="Q44" s="38">
        <f>VLOOKUP($B44,'Data Flows'!$A$1307:$W$1944,13,FALSE)</f>
        <v>1.1555555555555554</v>
      </c>
      <c r="R44" s="38">
        <f>VLOOKUP($B44,'Data Flows'!$A$1307:$W$1944,14,FALSE)</f>
        <v>1.1351351351351351</v>
      </c>
      <c r="S44" s="38">
        <f>VLOOKUP($B44,'Data Flows'!$A$1307:$W$1944,15,FALSE)</f>
        <v>1.1478260869565218</v>
      </c>
      <c r="T44" s="38">
        <f>VLOOKUP($B44,'Data Flows'!$A$1307:$W$1944,16,FALSE)</f>
        <v>1.0482758620689656</v>
      </c>
      <c r="U44" s="38">
        <f>VLOOKUP($B44,'Data Flows'!$A$1307:$W$1944,17,FALSE)</f>
        <v>1.2295081967213115</v>
      </c>
      <c r="V44" s="38">
        <f>VLOOKUP($B44,'Data Flows'!$A$1307:$W$1944,18,FALSE)</f>
        <v>1.2661870503597121</v>
      </c>
      <c r="W44" s="38">
        <f>VLOOKUP($B44,'Data Flows'!$A$1307:$W$1944,19,FALSE)</f>
        <v>0.83571428571428574</v>
      </c>
      <c r="X44" s="38">
        <f>VLOOKUP($B44,'Data Flows'!$A$1307:$W$1944,20,FALSE)</f>
        <v>0.8202247191011236</v>
      </c>
      <c r="Y44" s="38">
        <f>VLOOKUP($B44,'Data Flows'!$A$1307:$W$1944,21,FALSE)</f>
        <v>0.84827586206896555</v>
      </c>
      <c r="Z44" s="38">
        <f>VLOOKUP($B44,'Data Flows'!$A$1307:$W$1944,22,FALSE)</f>
        <v>0.72262773722627738</v>
      </c>
      <c r="AA44" s="38">
        <f>VLOOKUP($B44,'Data Flows'!$A$1307:$W$1944,23,FALSE)</f>
        <v>0.97413793103448276</v>
      </c>
      <c r="AB44" s="38">
        <f>VLOOKUP($B44,'Data Flows'!$A$1307:$AB$1944,24,FALSE)</f>
        <v>0.79878048780487809</v>
      </c>
      <c r="AC44" s="38">
        <f>VLOOKUP($B44,'Data Flows'!$A$1307:$AB$1944,25,FALSE)</f>
        <v>0.91818181818181821</v>
      </c>
      <c r="AD44" s="38">
        <f>VLOOKUP($B44,'Data Flows'!$A$1307:$AB$1944,26,FALSE)</f>
        <v>0.86428571428571432</v>
      </c>
      <c r="AE44" s="38">
        <f>VLOOKUP($B44,'Data Flows'!$A$1307:$AB$1944,27,FALSE)</f>
        <v>1.0588235294117647</v>
      </c>
      <c r="AF44" s="38">
        <f>VLOOKUP($B44,'Data Flows'!$A$1307:$AB$1944,28,FALSE)</f>
        <v>0.91666666666666663</v>
      </c>
      <c r="AG44" s="38">
        <f>VLOOKUP($B44,'Data Flows'!$A$1307:$AE$1944,29,FALSE)</f>
        <v>0.94545454545454544</v>
      </c>
      <c r="AH44" s="38">
        <f>VLOOKUP($B44,'Data Flows'!$A$1307:$AE$1944,30,FALSE)</f>
        <v>1.032258064516129</v>
      </c>
      <c r="AI44" s="38">
        <f>VLOOKUP($B44,'Data Flows'!$A$1307:$AE$1944,31,FALSE)</f>
        <v>0.80882352941176472</v>
      </c>
      <c r="AJ44" s="38">
        <f>VLOOKUP($B44,'Data Flows'!$A$1307:$AF$1944,32,FALSE)</f>
        <v>0.73015873015873012</v>
      </c>
      <c r="AK44" s="38">
        <f>VLOOKUP($B44,'Data Flows'!$A$1307:$AG$1944,33,FALSE)</f>
        <v>0.7053571428571429</v>
      </c>
      <c r="AL44" s="38">
        <f>VLOOKUP($B44,'Data Flows'!$A$1307:$AH$1944,34,FALSE)</f>
        <v>0.65656565656565657</v>
      </c>
      <c r="AM44" s="38">
        <f>VLOOKUP($B44,'Data Flows'!$A$1307:$AI$1944,35,FALSE)</f>
        <v>0.93181818181818177</v>
      </c>
      <c r="AN44" s="38">
        <f>VLOOKUP($B44,'Data Flows'!$A$1307:$AJ$1944,36,FALSE)</f>
        <v>0.85263157894736841</v>
      </c>
      <c r="AO44" s="38">
        <f>VLOOKUP($B44,'Data Flows'!$A$1307:$AK$1944,37,FALSE)</f>
        <v>0.96875</v>
      </c>
      <c r="AP44" s="38">
        <f>VLOOKUP($B44,'Data Flows'!$A$1307:$AO$1944,38,FALSE)</f>
        <v>0.63636363636363635</v>
      </c>
      <c r="AQ44" s="38">
        <f>VLOOKUP($B44,'Data Flows'!$A$1307:$AO$1944,39,FALSE)</f>
        <v>1.0109890109890109</v>
      </c>
      <c r="AR44" s="38">
        <f>VLOOKUP($B44,'Data Flows'!$A$1307:$AO$1944,40,FALSE)</f>
        <v>1.0340909090909092</v>
      </c>
      <c r="AS44" s="38">
        <f>VLOOKUP($B44,'Data Flows'!$A$1307:$AO$1944,41,FALSE)</f>
        <v>1.3866666666666667</v>
      </c>
    </row>
    <row r="45" spans="1:45" x14ac:dyDescent="0.25">
      <c r="A45" s="1" t="s">
        <v>0</v>
      </c>
      <c r="B45" s="2" t="s">
        <v>43</v>
      </c>
      <c r="C45" s="3" t="s">
        <v>43</v>
      </c>
      <c r="D45" t="s">
        <v>248</v>
      </c>
      <c r="E45" s="47" t="str">
        <f>VLOOKUP($C45,Sheet1!$A$3:$B$328,2,FALSE)</f>
        <v>Urban with City and Town</v>
      </c>
      <c r="F45" s="38">
        <f>VLOOKUP($B45,'Data Flows'!$A$1307:$W$1944,2,FALSE)</f>
        <v>1.203125</v>
      </c>
      <c r="G45" s="38">
        <f>VLOOKUP($B45,'Data Flows'!$A$1307:$W$1944,3,FALSE)</f>
        <v>0.92604501607717038</v>
      </c>
      <c r="H45" s="38">
        <f>VLOOKUP($B45,'Data Flows'!$A$1307:$W$1944,4,FALSE)</f>
        <v>1.4767801857585139</v>
      </c>
      <c r="I45" s="38">
        <f>VLOOKUP($B45,'Data Flows'!$A$1307:$W$1944,5,FALSE)</f>
        <v>1.2800982800982801</v>
      </c>
      <c r="J45" s="38">
        <f>VLOOKUP($B45,'Data Flows'!$A$1307:$W$1944,6,FALSE)</f>
        <v>1.1587301587301588</v>
      </c>
      <c r="K45" s="38">
        <f>VLOOKUP($B45,'Data Flows'!$A$1307:$W$1944,7,FALSE)</f>
        <v>0.96381578947368418</v>
      </c>
      <c r="L45" s="38">
        <f>VLOOKUP($B45,'Data Flows'!$A$1307:$W$1944,8,FALSE)</f>
        <v>1.0877192982456141</v>
      </c>
      <c r="M45" s="38">
        <f>VLOOKUP($B45,'Data Flows'!$A$1307:$W$1944,9,FALSE)</f>
        <v>0.892226148409894</v>
      </c>
      <c r="N45" s="38">
        <f>VLOOKUP($B45,'Data Flows'!$A$1307:$W$1944,10,FALSE)</f>
        <v>0.921875</v>
      </c>
      <c r="O45" s="38">
        <f>VLOOKUP($B45,'Data Flows'!$A$1307:$W$1944,11,FALSE)</f>
        <v>0.76666666666666672</v>
      </c>
      <c r="P45" s="38">
        <f>VLOOKUP($B45,'Data Flows'!$A$1307:$W$1944,12,FALSE)</f>
        <v>0.90725126475548057</v>
      </c>
      <c r="Q45" s="38">
        <f>VLOOKUP($B45,'Data Flows'!$A$1307:$W$1944,13,FALSE)</f>
        <v>0.96584440227703983</v>
      </c>
      <c r="R45" s="38">
        <f>VLOOKUP($B45,'Data Flows'!$A$1307:$W$1944,14,FALSE)</f>
        <v>0.95540308747855918</v>
      </c>
      <c r="S45" s="38">
        <f>VLOOKUP($B45,'Data Flows'!$A$1307:$W$1944,15,FALSE)</f>
        <v>0.94716242661448136</v>
      </c>
      <c r="T45" s="38">
        <f>VLOOKUP($B45,'Data Flows'!$A$1307:$W$1944,16,FALSE)</f>
        <v>1.0524475524475525</v>
      </c>
      <c r="U45" s="38">
        <f>VLOOKUP($B45,'Data Flows'!$A$1307:$W$1944,17,FALSE)</f>
        <v>0.90669014084507038</v>
      </c>
      <c r="V45" s="38">
        <f>VLOOKUP($B45,'Data Flows'!$A$1307:$W$1944,18,FALSE)</f>
        <v>0.94378194207836452</v>
      </c>
      <c r="W45" s="38">
        <f>VLOOKUP($B45,'Data Flows'!$A$1307:$W$1944,19,FALSE)</f>
        <v>0.92571428571428571</v>
      </c>
      <c r="X45" s="38">
        <f>VLOOKUP($B45,'Data Flows'!$A$1307:$W$1944,20,FALSE)</f>
        <v>0.94850498338870437</v>
      </c>
      <c r="Y45" s="38">
        <f>VLOOKUP($B45,'Data Flows'!$A$1307:$W$1944,21,FALSE)</f>
        <v>0.86011342155009451</v>
      </c>
      <c r="Z45" s="38">
        <f>VLOOKUP($B45,'Data Flows'!$A$1307:$W$1944,22,FALSE)</f>
        <v>1</v>
      </c>
      <c r="AA45" s="38">
        <f>VLOOKUP($B45,'Data Flows'!$A$1307:$W$1944,23,FALSE)</f>
        <v>0.80584551148225469</v>
      </c>
      <c r="AB45" s="38">
        <f>VLOOKUP($B45,'Data Flows'!$A$1307:$AB$1944,24,FALSE)</f>
        <v>0.93816631130063965</v>
      </c>
      <c r="AC45" s="38">
        <f>VLOOKUP($B45,'Data Flows'!$A$1307:$AB$1944,25,FALSE)</f>
        <v>0.86825053995680346</v>
      </c>
      <c r="AD45" s="38">
        <f>VLOOKUP($B45,'Data Flows'!$A$1307:$AB$1944,26,FALSE)</f>
        <v>0.87234042553191493</v>
      </c>
      <c r="AE45" s="38">
        <f>VLOOKUP($B45,'Data Flows'!$A$1307:$AB$1944,27,FALSE)</f>
        <v>0.8354166666666667</v>
      </c>
      <c r="AF45" s="38">
        <f>VLOOKUP($B45,'Data Flows'!$A$1307:$AB$1944,28,FALSE)</f>
        <v>0.964622641509434</v>
      </c>
      <c r="AG45" s="38">
        <f>VLOOKUP($B45,'Data Flows'!$A$1307:$AE$1944,29,FALSE)</f>
        <v>0.96010638297872342</v>
      </c>
      <c r="AH45" s="38">
        <f>VLOOKUP($B45,'Data Flows'!$A$1307:$AE$1944,30,FALSE)</f>
        <v>1.1693811074918568</v>
      </c>
      <c r="AI45" s="38">
        <f>VLOOKUP($B45,'Data Flows'!$A$1307:$AE$1944,31,FALSE)</f>
        <v>1.2067039106145252</v>
      </c>
      <c r="AJ45" s="38">
        <f>VLOOKUP($B45,'Data Flows'!$A$1307:$AF$1944,32,FALSE)</f>
        <v>0.86199095022624439</v>
      </c>
      <c r="AK45" s="38">
        <f>VLOOKUP($B45,'Data Flows'!$A$1307:$AG$1944,33,FALSE)</f>
        <v>0.86445012787723785</v>
      </c>
      <c r="AL45" s="38">
        <f>VLOOKUP($B45,'Data Flows'!$A$1307:$AH$1944,34,FALSE)</f>
        <v>0.77211796246648789</v>
      </c>
      <c r="AM45" s="38">
        <f>VLOOKUP($B45,'Data Flows'!$A$1307:$AI$1944,35,FALSE)</f>
        <v>0.60526315789473684</v>
      </c>
      <c r="AN45" s="38">
        <f>VLOOKUP($B45,'Data Flows'!$A$1307:$AJ$1944,36,FALSE)</f>
        <v>0.84224598930481287</v>
      </c>
      <c r="AO45" s="38">
        <f>VLOOKUP($B45,'Data Flows'!$A$1307:$AK$1944,37,FALSE)</f>
        <v>0.91054313099041528</v>
      </c>
      <c r="AP45" s="38">
        <f>VLOOKUP($B45,'Data Flows'!$A$1307:$AO$1944,38,FALSE)</f>
        <v>1.0071684587813621</v>
      </c>
      <c r="AQ45" s="38">
        <f>VLOOKUP($B45,'Data Flows'!$A$1307:$AO$1944,39,FALSE)</f>
        <v>0.93495934959349591</v>
      </c>
      <c r="AR45" s="38">
        <f>VLOOKUP($B45,'Data Flows'!$A$1307:$AO$1944,40,FALSE)</f>
        <v>0.79624664879356566</v>
      </c>
      <c r="AS45" s="38">
        <f>VLOOKUP($B45,'Data Flows'!$A$1307:$AO$1944,41,FALSE)</f>
        <v>0.8369905956112853</v>
      </c>
    </row>
    <row r="46" spans="1:45" x14ac:dyDescent="0.25">
      <c r="A46" s="1" t="s">
        <v>0</v>
      </c>
      <c r="B46" s="2" t="s">
        <v>44</v>
      </c>
      <c r="C46" s="3" t="s">
        <v>44</v>
      </c>
      <c r="D46" t="s">
        <v>249</v>
      </c>
      <c r="E46" s="47" t="str">
        <f>VLOOKUP($C46,Sheet1!$A$3:$B$328,2,FALSE)</f>
        <v>Urban with Significant Rural (rural including hub towns 26-49%)</v>
      </c>
      <c r="F46" s="38">
        <f>VLOOKUP($B46,'Data Flows'!$A$1307:$W$1944,2,FALSE)</f>
        <v>1.0953757225433527</v>
      </c>
      <c r="G46" s="38">
        <f>VLOOKUP($B46,'Data Flows'!$A$1307:$W$1944,3,FALSE)</f>
        <v>1.1369426751592357</v>
      </c>
      <c r="H46" s="38">
        <f>VLOOKUP($B46,'Data Flows'!$A$1307:$W$1944,4,FALSE)</f>
        <v>1.088235294117647</v>
      </c>
      <c r="I46" s="38">
        <f>VLOOKUP($B46,'Data Flows'!$A$1307:$W$1944,5,FALSE)</f>
        <v>1.1681614349775784</v>
      </c>
      <c r="J46" s="38">
        <f>VLOOKUP($B46,'Data Flows'!$A$1307:$W$1944,6,FALSE)</f>
        <v>1.3534971644612477</v>
      </c>
      <c r="K46" s="38">
        <f>VLOOKUP($B46,'Data Flows'!$A$1307:$W$1944,7,FALSE)</f>
        <v>0.79942279942279937</v>
      </c>
      <c r="L46" s="38">
        <f>VLOOKUP($B46,'Data Flows'!$A$1307:$W$1944,8,FALSE)</f>
        <v>0.85771812080536913</v>
      </c>
      <c r="M46" s="38">
        <f>VLOOKUP($B46,'Data Flows'!$A$1307:$W$1944,9,FALSE)</f>
        <v>0.93313521545319467</v>
      </c>
      <c r="N46" s="38">
        <f>VLOOKUP($B46,'Data Flows'!$A$1307:$W$1944,10,FALSE)</f>
        <v>0.81951871657754005</v>
      </c>
      <c r="O46" s="38">
        <f>VLOOKUP($B46,'Data Flows'!$A$1307:$W$1944,11,FALSE)</f>
        <v>0.76772247360482659</v>
      </c>
      <c r="P46" s="38">
        <f>VLOOKUP($B46,'Data Flows'!$A$1307:$W$1944,12,FALSE)</f>
        <v>0.9453978159126365</v>
      </c>
      <c r="Q46" s="38">
        <f>VLOOKUP($B46,'Data Flows'!$A$1307:$W$1944,13,FALSE)</f>
        <v>0.89643463497453313</v>
      </c>
      <c r="R46" s="38">
        <f>VLOOKUP($B46,'Data Flows'!$A$1307:$W$1944,14,FALSE)</f>
        <v>1.0453020134228188</v>
      </c>
      <c r="S46" s="38">
        <f>VLOOKUP($B46,'Data Flows'!$A$1307:$W$1944,15,FALSE)</f>
        <v>0.9981718464351006</v>
      </c>
      <c r="T46" s="38">
        <f>VLOOKUP($B46,'Data Flows'!$A$1307:$W$1944,16,FALSE)</f>
        <v>1.0017094017094017</v>
      </c>
      <c r="U46" s="38">
        <f>VLOOKUP($B46,'Data Flows'!$A$1307:$W$1944,17,FALSE)</f>
        <v>0.88742964352720455</v>
      </c>
      <c r="V46" s="38">
        <f>VLOOKUP($B46,'Data Flows'!$A$1307:$W$1944,18,FALSE)</f>
        <v>0.92072072072072075</v>
      </c>
      <c r="W46" s="38">
        <f>VLOOKUP($B46,'Data Flows'!$A$1307:$W$1944,19,FALSE)</f>
        <v>0.87044534412955465</v>
      </c>
      <c r="X46" s="38">
        <f>VLOOKUP($B46,'Data Flows'!$A$1307:$W$1944,20,FALSE)</f>
        <v>0.94782608695652171</v>
      </c>
      <c r="Y46" s="38">
        <f>VLOOKUP($B46,'Data Flows'!$A$1307:$W$1944,21,FALSE)</f>
        <v>0.93452380952380953</v>
      </c>
      <c r="Z46" s="38">
        <f>VLOOKUP($B46,'Data Flows'!$A$1307:$W$1944,22,FALSE)</f>
        <v>0.92842942345924451</v>
      </c>
      <c r="AA46" s="38">
        <f>VLOOKUP($B46,'Data Flows'!$A$1307:$W$1944,23,FALSE)</f>
        <v>0.78269617706237427</v>
      </c>
      <c r="AB46" s="38">
        <f>VLOOKUP($B46,'Data Flows'!$A$1307:$AB$1944,24,FALSE)</f>
        <v>0.92141453831041253</v>
      </c>
      <c r="AC46" s="38">
        <f>VLOOKUP($B46,'Data Flows'!$A$1307:$AB$1944,25,FALSE)</f>
        <v>0.90447154471544711</v>
      </c>
      <c r="AD46" s="38">
        <f>VLOOKUP($B46,'Data Flows'!$A$1307:$AB$1944,26,FALSE)</f>
        <v>0.7730923694779116</v>
      </c>
      <c r="AE46" s="38">
        <f>VLOOKUP($B46,'Data Flows'!$A$1307:$AB$1944,27,FALSE)</f>
        <v>0.81553398058252424</v>
      </c>
      <c r="AF46" s="38">
        <f>VLOOKUP($B46,'Data Flows'!$A$1307:$AB$1944,28,FALSE)</f>
        <v>0.85146443514644354</v>
      </c>
      <c r="AG46" s="38">
        <f>VLOOKUP($B46,'Data Flows'!$A$1307:$AE$1944,29,FALSE)</f>
        <v>0.85912240184757505</v>
      </c>
      <c r="AH46" s="38">
        <f>VLOOKUP($B46,'Data Flows'!$A$1307:$AE$1944,30,FALSE)</f>
        <v>1.403448275862069</v>
      </c>
      <c r="AI46" s="38">
        <f>VLOOKUP($B46,'Data Flows'!$A$1307:$AE$1944,31,FALSE)</f>
        <v>1.2033898305084745</v>
      </c>
      <c r="AJ46" s="38">
        <f>VLOOKUP($B46,'Data Flows'!$A$1307:$AF$1944,32,FALSE)</f>
        <v>0.89686098654708524</v>
      </c>
      <c r="AK46" s="38">
        <f>VLOOKUP($B46,'Data Flows'!$A$1307:$AG$1944,33,FALSE)</f>
        <v>0.83448275862068966</v>
      </c>
      <c r="AL46" s="38">
        <f>VLOOKUP($B46,'Data Flows'!$A$1307:$AH$1944,34,FALSE)</f>
        <v>0.830952380952381</v>
      </c>
      <c r="AM46" s="38">
        <f>VLOOKUP($B46,'Data Flows'!$A$1307:$AI$1944,35,FALSE)</f>
        <v>0.773542600896861</v>
      </c>
      <c r="AN46" s="38">
        <f>VLOOKUP($B46,'Data Flows'!$A$1307:$AJ$1944,36,FALSE)</f>
        <v>0.87589498806682575</v>
      </c>
      <c r="AO46" s="38">
        <f>VLOOKUP($B46,'Data Flows'!$A$1307:$AK$1944,37,FALSE)</f>
        <v>1.005420054200542</v>
      </c>
      <c r="AP46" s="38">
        <f>VLOOKUP($B46,'Data Flows'!$A$1307:$AO$1944,38,FALSE)</f>
        <v>0.76231884057971011</v>
      </c>
      <c r="AQ46" s="38">
        <f>VLOOKUP($B46,'Data Flows'!$A$1307:$AO$1944,39,FALSE)</f>
        <v>0.92764857881136953</v>
      </c>
      <c r="AR46" s="38">
        <f>VLOOKUP($B46,'Data Flows'!$A$1307:$AO$1944,40,FALSE)</f>
        <v>0.87465940054495916</v>
      </c>
      <c r="AS46" s="38">
        <f>VLOOKUP($B46,'Data Flows'!$A$1307:$AO$1944,41,FALSE)</f>
        <v>0.92067988668555245</v>
      </c>
    </row>
    <row r="47" spans="1:45" x14ac:dyDescent="0.25">
      <c r="A47" s="1" t="s">
        <v>0</v>
      </c>
      <c r="B47" s="2" t="s">
        <v>45</v>
      </c>
      <c r="C47" s="3" t="s">
        <v>45</v>
      </c>
      <c r="D47" t="s">
        <v>250</v>
      </c>
      <c r="E47" s="47" t="str">
        <f>VLOOKUP($C47,Sheet1!$A$3:$B$328,2,FALSE)</f>
        <v>Urban with Major Conurbation</v>
      </c>
      <c r="F47" s="38">
        <f>VLOOKUP($B47,'Data Flows'!$A$1307:$W$1944,2,FALSE)</f>
        <v>1.0038167938931297</v>
      </c>
      <c r="G47" s="38">
        <f>VLOOKUP($B47,'Data Flows'!$A$1307:$W$1944,3,FALSE)</f>
        <v>0.99647887323943662</v>
      </c>
      <c r="H47" s="38">
        <f>VLOOKUP($B47,'Data Flows'!$A$1307:$W$1944,4,FALSE)</f>
        <v>1.2553956834532374</v>
      </c>
      <c r="I47" s="38">
        <f>VLOOKUP($B47,'Data Flows'!$A$1307:$W$1944,5,FALSE)</f>
        <v>1.4572490706319703</v>
      </c>
      <c r="J47" s="38">
        <f>VLOOKUP($B47,'Data Flows'!$A$1307:$W$1944,6,FALSE)</f>
        <v>1.345</v>
      </c>
      <c r="K47" s="38">
        <f>VLOOKUP($B47,'Data Flows'!$A$1307:$W$1944,7,FALSE)</f>
        <v>0.9247787610619469</v>
      </c>
      <c r="L47" s="38">
        <f>VLOOKUP($B47,'Data Flows'!$A$1307:$W$1944,8,FALSE)</f>
        <v>1.1363636363636365</v>
      </c>
      <c r="M47" s="38">
        <f>VLOOKUP($B47,'Data Flows'!$A$1307:$W$1944,9,FALSE)</f>
        <v>0.83111111111111113</v>
      </c>
      <c r="N47" s="38">
        <f>VLOOKUP($B47,'Data Flows'!$A$1307:$W$1944,10,FALSE)</f>
        <v>0.87715517241379315</v>
      </c>
      <c r="O47" s="38">
        <f>VLOOKUP($B47,'Data Flows'!$A$1307:$W$1944,11,FALSE)</f>
        <v>0.69462365591397845</v>
      </c>
      <c r="P47" s="38">
        <f>VLOOKUP($B47,'Data Flows'!$A$1307:$W$1944,12,FALSE)</f>
        <v>0.8268839103869654</v>
      </c>
      <c r="Q47" s="38">
        <f>VLOOKUP($B47,'Data Flows'!$A$1307:$W$1944,13,FALSE)</f>
        <v>0.98351648351648346</v>
      </c>
      <c r="R47" s="38">
        <f>VLOOKUP($B47,'Data Flows'!$A$1307:$W$1944,14,FALSE)</f>
        <v>0.99769053117782913</v>
      </c>
      <c r="S47" s="38">
        <f>VLOOKUP($B47,'Data Flows'!$A$1307:$W$1944,15,FALSE)</f>
        <v>0.90045248868778283</v>
      </c>
      <c r="T47" s="38">
        <f>VLOOKUP($B47,'Data Flows'!$A$1307:$W$1944,16,FALSE)</f>
        <v>1.1259445843828715</v>
      </c>
      <c r="U47" s="38">
        <f>VLOOKUP($B47,'Data Flows'!$A$1307:$W$1944,17,FALSE)</f>
        <v>0.98644986449864502</v>
      </c>
      <c r="V47" s="38">
        <f>VLOOKUP($B47,'Data Flows'!$A$1307:$W$1944,18,FALSE)</f>
        <v>0.98982188295165396</v>
      </c>
      <c r="W47" s="38">
        <f>VLOOKUP($B47,'Data Flows'!$A$1307:$W$1944,19,FALSE)</f>
        <v>0.84149184149184153</v>
      </c>
      <c r="X47" s="38">
        <f>VLOOKUP($B47,'Data Flows'!$A$1307:$W$1944,20,FALSE)</f>
        <v>0.8458149779735683</v>
      </c>
      <c r="Y47" s="38">
        <f>VLOOKUP($B47,'Data Flows'!$A$1307:$W$1944,21,FALSE)</f>
        <v>0.92713567839195976</v>
      </c>
      <c r="Z47" s="38">
        <f>VLOOKUP($B47,'Data Flows'!$A$1307:$W$1944,22,FALSE)</f>
        <v>0.90726817042606511</v>
      </c>
      <c r="AA47" s="38">
        <f>VLOOKUP($B47,'Data Flows'!$A$1307:$W$1944,23,FALSE)</f>
        <v>0.81917808219178079</v>
      </c>
      <c r="AB47" s="38">
        <f>VLOOKUP($B47,'Data Flows'!$A$1307:$AB$1944,24,FALSE)</f>
        <v>0.91966759002770082</v>
      </c>
      <c r="AC47" s="38">
        <f>VLOOKUP($B47,'Data Flows'!$A$1307:$AB$1944,25,FALSE)</f>
        <v>0.83783783783783783</v>
      </c>
      <c r="AD47" s="38">
        <f>VLOOKUP($B47,'Data Flows'!$A$1307:$AB$1944,26,FALSE)</f>
        <v>0.9051094890510949</v>
      </c>
      <c r="AE47" s="38">
        <f>VLOOKUP($B47,'Data Flows'!$A$1307:$AB$1944,27,FALSE)</f>
        <v>0.86746987951807231</v>
      </c>
      <c r="AF47" s="38">
        <f>VLOOKUP($B47,'Data Flows'!$A$1307:$AB$1944,28,FALSE)</f>
        <v>0.87371134020618557</v>
      </c>
      <c r="AG47" s="38">
        <f>VLOOKUP($B47,'Data Flows'!$A$1307:$AE$1944,29,FALSE)</f>
        <v>0.85333333333333339</v>
      </c>
      <c r="AH47" s="38">
        <f>VLOOKUP($B47,'Data Flows'!$A$1307:$AE$1944,30,FALSE)</f>
        <v>1.2133333333333334</v>
      </c>
      <c r="AI47" s="38">
        <f>VLOOKUP($B47,'Data Flows'!$A$1307:$AE$1944,31,FALSE)</f>
        <v>1.1418685121107266</v>
      </c>
      <c r="AJ47" s="38">
        <f>VLOOKUP($B47,'Data Flows'!$A$1307:$AF$1944,32,FALSE)</f>
        <v>0.7808988764044944</v>
      </c>
      <c r="AK47" s="38">
        <f>VLOOKUP($B47,'Data Flows'!$A$1307:$AG$1944,33,FALSE)</f>
        <v>0.88427299703264095</v>
      </c>
      <c r="AL47" s="38">
        <f>VLOOKUP($B47,'Data Flows'!$A$1307:$AH$1944,34,FALSE)</f>
        <v>0.93485342019543971</v>
      </c>
      <c r="AM47" s="38">
        <f>VLOOKUP($B47,'Data Flows'!$A$1307:$AI$1944,35,FALSE)</f>
        <v>0.73976608187134507</v>
      </c>
      <c r="AN47" s="38">
        <f>VLOOKUP($B47,'Data Flows'!$A$1307:$AJ$1944,36,FALSE)</f>
        <v>0.87781350482315113</v>
      </c>
      <c r="AO47" s="38">
        <f>VLOOKUP($B47,'Data Flows'!$A$1307:$AK$1944,37,FALSE)</f>
        <v>0.8825503355704698</v>
      </c>
      <c r="AP47" s="38">
        <f>VLOOKUP($B47,'Data Flows'!$A$1307:$AO$1944,38,FALSE)</f>
        <v>0.7752808988764045</v>
      </c>
      <c r="AQ47" s="38">
        <f>VLOOKUP($B47,'Data Flows'!$A$1307:$AO$1944,39,FALSE)</f>
        <v>0.8571428571428571</v>
      </c>
      <c r="AR47" s="38">
        <f>VLOOKUP($B47,'Data Flows'!$A$1307:$AO$1944,40,FALSE)</f>
        <v>0.84701492537313428</v>
      </c>
      <c r="AS47" s="38">
        <f>VLOOKUP($B47,'Data Flows'!$A$1307:$AO$1944,41,FALSE)</f>
        <v>0.70545454545454545</v>
      </c>
    </row>
    <row r="48" spans="1:45" x14ac:dyDescent="0.25">
      <c r="A48" s="1" t="s">
        <v>0</v>
      </c>
      <c r="B48" s="2" t="s">
        <v>46</v>
      </c>
      <c r="C48" s="3" t="s">
        <v>46</v>
      </c>
      <c r="D48" t="s">
        <v>251</v>
      </c>
      <c r="E48" s="47" t="str">
        <f>VLOOKUP($C48,Sheet1!$A$3:$B$328,2,FALSE)</f>
        <v>Mainly Rural Average</v>
      </c>
      <c r="F48" s="38">
        <f>VLOOKUP($B48,'Data Flows'!$A$1307:$W$1944,2,FALSE)</f>
        <v>1.1578947368421053</v>
      </c>
      <c r="G48" s="38">
        <f>VLOOKUP($B48,'Data Flows'!$A$1307:$W$1944,3,FALSE)</f>
        <v>1.0478468899521531</v>
      </c>
      <c r="H48" s="38">
        <f>VLOOKUP($B48,'Data Flows'!$A$1307:$W$1944,4,FALSE)</f>
        <v>0.93385214007782102</v>
      </c>
      <c r="I48" s="38">
        <f>VLOOKUP($B48,'Data Flows'!$A$1307:$W$1944,5,FALSE)</f>
        <v>1.4652173913043478</v>
      </c>
      <c r="J48" s="38">
        <f>VLOOKUP($B48,'Data Flows'!$A$1307:$W$1944,6,FALSE)</f>
        <v>1.4302670623145401</v>
      </c>
      <c r="K48" s="38">
        <f>VLOOKUP($B48,'Data Flows'!$A$1307:$W$1944,7,FALSE)</f>
        <v>1.0129870129870129</v>
      </c>
      <c r="L48" s="38">
        <f>VLOOKUP($B48,'Data Flows'!$A$1307:$W$1944,8,FALSE)</f>
        <v>0.86031042128603108</v>
      </c>
      <c r="M48" s="38">
        <f>VLOOKUP($B48,'Data Flows'!$A$1307:$W$1944,9,FALSE)</f>
        <v>0.82920110192837471</v>
      </c>
      <c r="N48" s="38">
        <f>VLOOKUP($B48,'Data Flows'!$A$1307:$W$1944,10,FALSE)</f>
        <v>0.84109589041095889</v>
      </c>
      <c r="O48" s="38">
        <f>VLOOKUP($B48,'Data Flows'!$A$1307:$W$1944,11,FALSE)</f>
        <v>0.78393351800554012</v>
      </c>
      <c r="P48" s="38">
        <f>VLOOKUP($B48,'Data Flows'!$A$1307:$W$1944,12,FALSE)</f>
        <v>1.0286532951289398</v>
      </c>
      <c r="Q48" s="38">
        <f>VLOOKUP($B48,'Data Flows'!$A$1307:$W$1944,13,FALSE)</f>
        <v>1.0135593220338983</v>
      </c>
      <c r="R48" s="38">
        <f>VLOOKUP($B48,'Data Flows'!$A$1307:$W$1944,14,FALSE)</f>
        <v>0.94545454545454544</v>
      </c>
      <c r="S48" s="38">
        <f>VLOOKUP($B48,'Data Flows'!$A$1307:$W$1944,15,FALSE)</f>
        <v>0.97482014388489213</v>
      </c>
      <c r="T48" s="38">
        <f>VLOOKUP($B48,'Data Flows'!$A$1307:$W$1944,16,FALSE)</f>
        <v>0.90243902439024393</v>
      </c>
      <c r="U48" s="38">
        <f>VLOOKUP($B48,'Data Flows'!$A$1307:$W$1944,17,FALSE)</f>
        <v>1.2028469750889679</v>
      </c>
      <c r="V48" s="38">
        <f>VLOOKUP($B48,'Data Flows'!$A$1307:$W$1944,18,FALSE)</f>
        <v>1.0379310344827586</v>
      </c>
      <c r="W48" s="38">
        <f>VLOOKUP($B48,'Data Flows'!$A$1307:$W$1944,19,FALSE)</f>
        <v>0.93382352941176472</v>
      </c>
      <c r="X48" s="38">
        <f>VLOOKUP($B48,'Data Flows'!$A$1307:$W$1944,20,FALSE)</f>
        <v>0.93203883495145634</v>
      </c>
      <c r="Y48" s="38">
        <f>VLOOKUP($B48,'Data Flows'!$A$1307:$W$1944,21,FALSE)</f>
        <v>1.0728744939271255</v>
      </c>
      <c r="Z48" s="38">
        <f>VLOOKUP($B48,'Data Flows'!$A$1307:$W$1944,22,FALSE)</f>
        <v>0.86333333333333329</v>
      </c>
      <c r="AA48" s="38">
        <f>VLOOKUP($B48,'Data Flows'!$A$1307:$W$1944,23,FALSE)</f>
        <v>0.85971223021582732</v>
      </c>
      <c r="AB48" s="38">
        <f>VLOOKUP($B48,'Data Flows'!$A$1307:$AB$1944,24,FALSE)</f>
        <v>1.03690036900369</v>
      </c>
      <c r="AC48" s="38">
        <f>VLOOKUP($B48,'Data Flows'!$A$1307:$AB$1944,25,FALSE)</f>
        <v>0.7011173184357542</v>
      </c>
      <c r="AD48" s="38">
        <f>VLOOKUP($B48,'Data Flows'!$A$1307:$AB$1944,26,FALSE)</f>
        <v>0.79320987654320985</v>
      </c>
      <c r="AE48" s="38">
        <f>VLOOKUP($B48,'Data Flows'!$A$1307:$AB$1944,27,FALSE)</f>
        <v>0.79881656804733725</v>
      </c>
      <c r="AF48" s="38">
        <f>VLOOKUP($B48,'Data Flows'!$A$1307:$AB$1944,28,FALSE)</f>
        <v>0.92255892255892258</v>
      </c>
      <c r="AG48" s="38">
        <f>VLOOKUP($B48,'Data Flows'!$A$1307:$AE$1944,29,FALSE)</f>
        <v>0.83582089552238803</v>
      </c>
      <c r="AH48" s="38">
        <f>VLOOKUP($B48,'Data Flows'!$A$1307:$AE$1944,30,FALSE)</f>
        <v>1.5529411764705883</v>
      </c>
      <c r="AI48" s="38">
        <f>VLOOKUP($B48,'Data Flows'!$A$1307:$AE$1944,31,FALSE)</f>
        <v>1.0328467153284671</v>
      </c>
      <c r="AJ48" s="38">
        <f>VLOOKUP($B48,'Data Flows'!$A$1307:$AF$1944,32,FALSE)</f>
        <v>0.73062730627306272</v>
      </c>
      <c r="AK48" s="38">
        <f>VLOOKUP($B48,'Data Flows'!$A$1307:$AG$1944,33,FALSE)</f>
        <v>1.0040650406504066</v>
      </c>
      <c r="AL48" s="38">
        <f>VLOOKUP($B48,'Data Flows'!$A$1307:$AH$1944,34,FALSE)</f>
        <v>0.97619047619047616</v>
      </c>
      <c r="AM48" s="38">
        <f>VLOOKUP($B48,'Data Flows'!$A$1307:$AI$1944,35,FALSE)</f>
        <v>0.83333333333333337</v>
      </c>
      <c r="AN48" s="38">
        <f>VLOOKUP($B48,'Data Flows'!$A$1307:$AJ$1944,36,FALSE)</f>
        <v>0.84552845528455289</v>
      </c>
      <c r="AO48" s="38">
        <f>VLOOKUP($B48,'Data Flows'!$A$1307:$AK$1944,37,FALSE)</f>
        <v>0.83606557377049184</v>
      </c>
      <c r="AP48" s="38">
        <f>VLOOKUP($B48,'Data Flows'!$A$1307:$AO$1944,38,FALSE)</f>
        <v>0.68279569892473113</v>
      </c>
      <c r="AQ48" s="38">
        <f>VLOOKUP($B48,'Data Flows'!$A$1307:$AO$1944,39,FALSE)</f>
        <v>0.70916334661354585</v>
      </c>
      <c r="AR48" s="38">
        <f>VLOOKUP($B48,'Data Flows'!$A$1307:$AO$1944,40,FALSE)</f>
        <v>0.62393162393162394</v>
      </c>
      <c r="AS48" s="38">
        <f>VLOOKUP($B48,'Data Flows'!$A$1307:$AO$1944,41,FALSE)</f>
        <v>0.93333333333333335</v>
      </c>
    </row>
    <row r="49" spans="1:45" x14ac:dyDescent="0.25">
      <c r="A49" s="1" t="s">
        <v>0</v>
      </c>
      <c r="B49" s="2" t="s">
        <v>47</v>
      </c>
      <c r="C49" s="3" t="s">
        <v>47</v>
      </c>
      <c r="D49" t="s">
        <v>252</v>
      </c>
      <c r="E49" s="47" t="str">
        <f>VLOOKUP($C49,Sheet1!$A$3:$B$328,2,FALSE)</f>
        <v>Mainly Rural Average</v>
      </c>
      <c r="F49" s="38">
        <f>VLOOKUP($B49,'Data Flows'!$A$1307:$W$1944,2,FALSE)</f>
        <v>0.99152542372881358</v>
      </c>
      <c r="G49" s="38">
        <f>VLOOKUP($B49,'Data Flows'!$A$1307:$W$1944,3,FALSE)</f>
        <v>0.84313725490196079</v>
      </c>
      <c r="H49" s="38">
        <f>VLOOKUP($B49,'Data Flows'!$A$1307:$W$1944,4,FALSE)</f>
        <v>1.4271844660194175</v>
      </c>
      <c r="I49" s="38">
        <f>VLOOKUP($B49,'Data Flows'!$A$1307:$W$1944,5,FALSE)</f>
        <v>1.6390977443609023</v>
      </c>
      <c r="J49" s="38">
        <f>VLOOKUP($B49,'Data Flows'!$A$1307:$W$1944,6,FALSE)</f>
        <v>1.0717948717948718</v>
      </c>
      <c r="K49" s="38">
        <f>VLOOKUP($B49,'Data Flows'!$A$1307:$W$1944,7,FALSE)</f>
        <v>0.90338164251207731</v>
      </c>
      <c r="L49" s="38">
        <f>VLOOKUP($B49,'Data Flows'!$A$1307:$W$1944,8,FALSE)</f>
        <v>0.8883928571428571</v>
      </c>
      <c r="M49" s="38">
        <f>VLOOKUP($B49,'Data Flows'!$A$1307:$W$1944,9,FALSE)</f>
        <v>0.9526627218934911</v>
      </c>
      <c r="N49" s="38">
        <f>VLOOKUP($B49,'Data Flows'!$A$1307:$W$1944,10,FALSE)</f>
        <v>0.70588235294117652</v>
      </c>
      <c r="O49" s="38">
        <f>VLOOKUP($B49,'Data Flows'!$A$1307:$W$1944,11,FALSE)</f>
        <v>0.71823204419889508</v>
      </c>
      <c r="P49" s="38">
        <f>VLOOKUP($B49,'Data Flows'!$A$1307:$W$1944,12,FALSE)</f>
        <v>1.1158536585365855</v>
      </c>
      <c r="Q49" s="38">
        <f>VLOOKUP($B49,'Data Flows'!$A$1307:$W$1944,13,FALSE)</f>
        <v>1.2785714285714285</v>
      </c>
      <c r="R49" s="38">
        <f>VLOOKUP($B49,'Data Flows'!$A$1307:$W$1944,14,FALSE)</f>
        <v>0.87684729064039413</v>
      </c>
      <c r="S49" s="38">
        <f>VLOOKUP($B49,'Data Flows'!$A$1307:$W$1944,15,FALSE)</f>
        <v>0.95205479452054798</v>
      </c>
      <c r="T49" s="38">
        <f>VLOOKUP($B49,'Data Flows'!$A$1307:$W$1944,16,FALSE)</f>
        <v>1.1741935483870967</v>
      </c>
      <c r="U49" s="38">
        <f>VLOOKUP($B49,'Data Flows'!$A$1307:$W$1944,17,FALSE)</f>
        <v>1.0687500000000001</v>
      </c>
      <c r="V49" s="38">
        <f>VLOOKUP($B49,'Data Flows'!$A$1307:$W$1944,18,FALSE)</f>
        <v>0.99401197604790414</v>
      </c>
      <c r="W49" s="38">
        <f>VLOOKUP($B49,'Data Flows'!$A$1307:$W$1944,19,FALSE)</f>
        <v>0.67231638418079098</v>
      </c>
      <c r="X49" s="38">
        <f>VLOOKUP($B49,'Data Flows'!$A$1307:$W$1944,20,FALSE)</f>
        <v>0.87317073170731707</v>
      </c>
      <c r="Y49" s="38">
        <f>VLOOKUP($B49,'Data Flows'!$A$1307:$W$1944,21,FALSE)</f>
        <v>0.98692810457516345</v>
      </c>
      <c r="Z49" s="38">
        <f>VLOOKUP($B49,'Data Flows'!$A$1307:$W$1944,22,FALSE)</f>
        <v>0.78918918918918923</v>
      </c>
      <c r="AA49" s="38">
        <f>VLOOKUP($B49,'Data Flows'!$A$1307:$W$1944,23,FALSE)</f>
        <v>0.86805555555555558</v>
      </c>
      <c r="AB49" s="38">
        <f>VLOOKUP($B49,'Data Flows'!$A$1307:$AB$1944,24,FALSE)</f>
        <v>1.0821917808219179</v>
      </c>
      <c r="AC49" s="38">
        <f>VLOOKUP($B49,'Data Flows'!$A$1307:$AB$1944,25,FALSE)</f>
        <v>0.85815602836879434</v>
      </c>
      <c r="AD49" s="38">
        <f>VLOOKUP($B49,'Data Flows'!$A$1307:$AB$1944,26,FALSE)</f>
        <v>1.0273972602739727</v>
      </c>
      <c r="AE49" s="38">
        <f>VLOOKUP($B49,'Data Flows'!$A$1307:$AB$1944,27,FALSE)</f>
        <v>0.67052023121387283</v>
      </c>
      <c r="AF49" s="38">
        <f>VLOOKUP($B49,'Data Flows'!$A$1307:$AB$1944,28,FALSE)</f>
        <v>0.84962406015037595</v>
      </c>
      <c r="AG49" s="38">
        <f>VLOOKUP($B49,'Data Flows'!$A$1307:$AE$1944,29,FALSE)</f>
        <v>0.9826086956521739</v>
      </c>
      <c r="AH49" s="38">
        <f>VLOOKUP($B49,'Data Flows'!$A$1307:$AE$1944,30,FALSE)</f>
        <v>1.6708860759493671</v>
      </c>
      <c r="AI49" s="38">
        <f>VLOOKUP($B49,'Data Flows'!$A$1307:$AE$1944,31,FALSE)</f>
        <v>0.93859649122807021</v>
      </c>
      <c r="AJ49" s="38">
        <f>VLOOKUP($B49,'Data Flows'!$A$1307:$AF$1944,32,FALSE)</f>
        <v>0.86330935251798557</v>
      </c>
      <c r="AK49" s="38">
        <f>VLOOKUP($B49,'Data Flows'!$A$1307:$AG$1944,33,FALSE)</f>
        <v>0.56849315068493156</v>
      </c>
      <c r="AL49" s="38">
        <f>VLOOKUP($B49,'Data Flows'!$A$1307:$AH$1944,34,FALSE)</f>
        <v>0.61475409836065575</v>
      </c>
      <c r="AM49" s="38">
        <f>VLOOKUP($B49,'Data Flows'!$A$1307:$AI$1944,35,FALSE)</f>
        <v>0.83720930232558144</v>
      </c>
      <c r="AN49" s="38">
        <f>VLOOKUP($B49,'Data Flows'!$A$1307:$AJ$1944,36,FALSE)</f>
        <v>0.93181818181818177</v>
      </c>
      <c r="AO49" s="38">
        <f>VLOOKUP($B49,'Data Flows'!$A$1307:$AK$1944,37,FALSE)</f>
        <v>0.95652173913043481</v>
      </c>
      <c r="AP49" s="38">
        <f>VLOOKUP($B49,'Data Flows'!$A$1307:$AO$1944,38,FALSE)</f>
        <v>0.75609756097560976</v>
      </c>
      <c r="AQ49" s="38">
        <f>VLOOKUP($B49,'Data Flows'!$A$1307:$AO$1944,39,FALSE)</f>
        <v>0.90099009900990101</v>
      </c>
      <c r="AR49" s="38">
        <f>VLOOKUP($B49,'Data Flows'!$A$1307:$AO$1944,40,FALSE)</f>
        <v>0.7722772277227723</v>
      </c>
      <c r="AS49" s="38">
        <f>VLOOKUP($B49,'Data Flows'!$A$1307:$AO$1944,41,FALSE)</f>
        <v>1.1492537313432836</v>
      </c>
    </row>
    <row r="50" spans="1:45" x14ac:dyDescent="0.25">
      <c r="A50" s="1" t="s">
        <v>0</v>
      </c>
      <c r="B50" s="2" t="s">
        <v>48</v>
      </c>
      <c r="C50" s="3" t="s">
        <v>48</v>
      </c>
      <c r="D50" t="s">
        <v>253</v>
      </c>
      <c r="E50" s="47" t="str">
        <f>VLOOKUP($C50,Sheet1!$A$3:$B$328,2,FALSE)</f>
        <v>Urban with Significant Rural (rural including hub towns 26-49%)</v>
      </c>
      <c r="F50" s="38">
        <f>VLOOKUP($B50,'Data Flows'!$A$1307:$W$1944,2,FALSE)</f>
        <v>0.86363636363636365</v>
      </c>
      <c r="G50" s="38">
        <f>VLOOKUP($B50,'Data Flows'!$A$1307:$W$1944,3,FALSE)</f>
        <v>0.85096153846153844</v>
      </c>
      <c r="H50" s="38">
        <f>VLOOKUP($B50,'Data Flows'!$A$1307:$W$1944,4,FALSE)</f>
        <v>1.2576530612244898</v>
      </c>
      <c r="I50" s="38">
        <f>VLOOKUP($B50,'Data Flows'!$A$1307:$W$1944,5,FALSE)</f>
        <v>1.5695538057742782</v>
      </c>
      <c r="J50" s="38">
        <f>VLOOKUP($B50,'Data Flows'!$A$1307:$W$1944,6,FALSE)</f>
        <v>1.0726577437858509</v>
      </c>
      <c r="K50" s="38">
        <f>VLOOKUP($B50,'Data Flows'!$A$1307:$W$1944,7,FALSE)</f>
        <v>0.76811594202898548</v>
      </c>
      <c r="L50" s="38">
        <f>VLOOKUP($B50,'Data Flows'!$A$1307:$W$1944,8,FALSE)</f>
        <v>0.92705167173252279</v>
      </c>
      <c r="M50" s="38">
        <f>VLOOKUP($B50,'Data Flows'!$A$1307:$W$1944,9,FALSE)</f>
        <v>1.1879049676025919</v>
      </c>
      <c r="N50" s="38">
        <f>VLOOKUP($B50,'Data Flows'!$A$1307:$W$1944,10,FALSE)</f>
        <v>0.87792642140468224</v>
      </c>
      <c r="O50" s="38">
        <f>VLOOKUP($B50,'Data Flows'!$A$1307:$W$1944,11,FALSE)</f>
        <v>0.76801405975395431</v>
      </c>
      <c r="P50" s="38">
        <f>VLOOKUP($B50,'Data Flows'!$A$1307:$W$1944,12,FALSE)</f>
        <v>0.90100671140939592</v>
      </c>
      <c r="Q50" s="38">
        <f>VLOOKUP($B50,'Data Flows'!$A$1307:$W$1944,13,FALSE)</f>
        <v>1.1574642126789365</v>
      </c>
      <c r="R50" s="38">
        <f>VLOOKUP($B50,'Data Flows'!$A$1307:$W$1944,14,FALSE)</f>
        <v>0.97792869269949068</v>
      </c>
      <c r="S50" s="38">
        <f>VLOOKUP($B50,'Data Flows'!$A$1307:$W$1944,15,FALSE)</f>
        <v>0.85769230769230764</v>
      </c>
      <c r="T50" s="38">
        <f>VLOOKUP($B50,'Data Flows'!$A$1307:$W$1944,16,FALSE)</f>
        <v>1.2302483069977426</v>
      </c>
      <c r="U50" s="38">
        <f>VLOOKUP($B50,'Data Flows'!$A$1307:$W$1944,17,FALSE)</f>
        <v>1.2207207207207207</v>
      </c>
      <c r="V50" s="38">
        <f>VLOOKUP($B50,'Data Flows'!$A$1307:$W$1944,18,FALSE)</f>
        <v>1.0055555555555555</v>
      </c>
      <c r="W50" s="38">
        <f>VLOOKUP($B50,'Data Flows'!$A$1307:$W$1944,19,FALSE)</f>
        <v>0.91028037383177574</v>
      </c>
      <c r="X50" s="38">
        <f>VLOOKUP($B50,'Data Flows'!$A$1307:$W$1944,20,FALSE)</f>
        <v>0.86795491143317227</v>
      </c>
      <c r="Y50" s="38">
        <f>VLOOKUP($B50,'Data Flows'!$A$1307:$W$1944,21,FALSE)</f>
        <v>1.2211981566820276</v>
      </c>
      <c r="Z50" s="38">
        <f>VLOOKUP($B50,'Data Flows'!$A$1307:$W$1944,22,FALSE)</f>
        <v>0.8932584269662921</v>
      </c>
      <c r="AA50" s="38">
        <f>VLOOKUP($B50,'Data Flows'!$A$1307:$W$1944,23,FALSE)</f>
        <v>0.67712177121771222</v>
      </c>
      <c r="AB50" s="38">
        <f>VLOOKUP($B50,'Data Flows'!$A$1307:$AB$1944,24,FALSE)</f>
        <v>0.82264957264957261</v>
      </c>
      <c r="AC50" s="38">
        <f>VLOOKUP($B50,'Data Flows'!$A$1307:$AB$1944,25,FALSE)</f>
        <v>0.77189409368635442</v>
      </c>
      <c r="AD50" s="38">
        <f>VLOOKUP($B50,'Data Flows'!$A$1307:$AB$1944,26,FALSE)</f>
        <v>0.85222672064777327</v>
      </c>
      <c r="AE50" s="38">
        <f>VLOOKUP($B50,'Data Flows'!$A$1307:$AB$1944,27,FALSE)</f>
        <v>0.92783505154639179</v>
      </c>
      <c r="AF50" s="38">
        <f>VLOOKUP($B50,'Data Flows'!$A$1307:$AB$1944,28,FALSE)</f>
        <v>1.1497584541062802</v>
      </c>
      <c r="AG50" s="38">
        <f>VLOOKUP($B50,'Data Flows'!$A$1307:$AE$1944,29,FALSE)</f>
        <v>1.1585014409221901</v>
      </c>
      <c r="AH50" s="38">
        <f>VLOOKUP($B50,'Data Flows'!$A$1307:$AE$1944,30,FALSE)</f>
        <v>1.1921824104234529</v>
      </c>
      <c r="AI50" s="38">
        <f>VLOOKUP($B50,'Data Flows'!$A$1307:$AE$1944,31,FALSE)</f>
        <v>1.0926430517711172</v>
      </c>
      <c r="AJ50" s="38">
        <f>VLOOKUP($B50,'Data Flows'!$A$1307:$AF$1944,32,FALSE)</f>
        <v>0.96</v>
      </c>
      <c r="AK50" s="38">
        <f>VLOOKUP($B50,'Data Flows'!$A$1307:$AG$1944,33,FALSE)</f>
        <v>0.82352941176470584</v>
      </c>
      <c r="AL50" s="38">
        <f>VLOOKUP($B50,'Data Flows'!$A$1307:$AH$1944,34,FALSE)</f>
        <v>0.6433734939759036</v>
      </c>
      <c r="AM50" s="38">
        <f>VLOOKUP($B50,'Data Flows'!$A$1307:$AI$1944,35,FALSE)</f>
        <v>0.63516483516483513</v>
      </c>
      <c r="AN50" s="38">
        <f>VLOOKUP($B50,'Data Flows'!$A$1307:$AJ$1944,36,FALSE)</f>
        <v>0.89265536723163841</v>
      </c>
      <c r="AO50" s="38">
        <f>VLOOKUP($B50,'Data Flows'!$A$1307:$AK$1944,37,FALSE)</f>
        <v>0.72881355932203384</v>
      </c>
      <c r="AP50" s="38">
        <f>VLOOKUP($B50,'Data Flows'!$A$1307:$AO$1944,38,FALSE)</f>
        <v>0.83168316831683164</v>
      </c>
      <c r="AQ50" s="38">
        <f>VLOOKUP($B50,'Data Flows'!$A$1307:$AO$1944,39,FALSE)</f>
        <v>0.9559228650137741</v>
      </c>
      <c r="AR50" s="38">
        <f>VLOOKUP($B50,'Data Flows'!$A$1307:$AO$1944,40,FALSE)</f>
        <v>1.0201729106628241</v>
      </c>
      <c r="AS50" s="38">
        <f>VLOOKUP($B50,'Data Flows'!$A$1307:$AO$1944,41,FALSE)</f>
        <v>1.0207100591715976</v>
      </c>
    </row>
    <row r="51" spans="1:45" x14ac:dyDescent="0.25">
      <c r="A51" s="1" t="s">
        <v>0</v>
      </c>
      <c r="B51" s="2" t="s">
        <v>49</v>
      </c>
      <c r="C51" s="3" t="s">
        <v>49</v>
      </c>
      <c r="D51" t="s">
        <v>254</v>
      </c>
      <c r="E51" s="47" t="str">
        <f>VLOOKUP($C51,Sheet1!$A$3:$B$328,2,FALSE)</f>
        <v>Mainly Rural Average</v>
      </c>
      <c r="F51" s="38">
        <f>VLOOKUP($B51,'Data Flows'!$A$1307:$W$1944,2,FALSE)</f>
        <v>1.0551724137931036</v>
      </c>
      <c r="G51" s="38">
        <f>VLOOKUP($B51,'Data Flows'!$A$1307:$W$1944,3,FALSE)</f>
        <v>1.1266666666666667</v>
      </c>
      <c r="H51" s="38">
        <f>VLOOKUP($B51,'Data Flows'!$A$1307:$W$1944,4,FALSE)</f>
        <v>1.1013824884792627</v>
      </c>
      <c r="I51" s="38">
        <f>VLOOKUP($B51,'Data Flows'!$A$1307:$W$1944,5,FALSE)</f>
        <v>1.4578947368421054</v>
      </c>
      <c r="J51" s="38">
        <f>VLOOKUP($B51,'Data Flows'!$A$1307:$W$1944,6,FALSE)</f>
        <v>1.3204633204633205</v>
      </c>
      <c r="K51" s="38">
        <f>VLOOKUP($B51,'Data Flows'!$A$1307:$W$1944,7,FALSE)</f>
        <v>1.0339622641509434</v>
      </c>
      <c r="L51" s="38">
        <f>VLOOKUP($B51,'Data Flows'!$A$1307:$W$1944,8,FALSE)</f>
        <v>0.9853479853479854</v>
      </c>
      <c r="M51" s="38">
        <f>VLOOKUP($B51,'Data Flows'!$A$1307:$W$1944,9,FALSE)</f>
        <v>0.91176470588235292</v>
      </c>
      <c r="N51" s="38">
        <f>VLOOKUP($B51,'Data Flows'!$A$1307:$W$1944,10,FALSE)</f>
        <v>0.98013245033112584</v>
      </c>
      <c r="O51" s="38">
        <f>VLOOKUP($B51,'Data Flows'!$A$1307:$W$1944,11,FALSE)</f>
        <v>0.73741007194244601</v>
      </c>
      <c r="P51" s="38">
        <f>VLOOKUP($B51,'Data Flows'!$A$1307:$W$1944,12,FALSE)</f>
        <v>1.0116731517509727</v>
      </c>
      <c r="Q51" s="38">
        <f>VLOOKUP($B51,'Data Flows'!$A$1307:$W$1944,13,FALSE)</f>
        <v>0.9919028340080972</v>
      </c>
      <c r="R51" s="38">
        <f>VLOOKUP($B51,'Data Flows'!$A$1307:$W$1944,14,FALSE)</f>
        <v>1.097457627118644</v>
      </c>
      <c r="S51" s="38">
        <f>VLOOKUP($B51,'Data Flows'!$A$1307:$W$1944,15,FALSE)</f>
        <v>1.2107843137254901</v>
      </c>
      <c r="T51" s="38">
        <f>VLOOKUP($B51,'Data Flows'!$A$1307:$W$1944,16,FALSE)</f>
        <v>0.93625498007968122</v>
      </c>
      <c r="U51" s="38">
        <f>VLOOKUP($B51,'Data Flows'!$A$1307:$W$1944,17,FALSE)</f>
        <v>1.1714285714285715</v>
      </c>
      <c r="V51" s="38">
        <f>VLOOKUP($B51,'Data Flows'!$A$1307:$W$1944,18,FALSE)</f>
        <v>0.88931297709923662</v>
      </c>
      <c r="W51" s="38">
        <f>VLOOKUP($B51,'Data Flows'!$A$1307:$W$1944,19,FALSE)</f>
        <v>0.77865612648221338</v>
      </c>
      <c r="X51" s="38">
        <f>VLOOKUP($B51,'Data Flows'!$A$1307:$W$1944,20,FALSE)</f>
        <v>1.0472440944881889</v>
      </c>
      <c r="Y51" s="38">
        <f>VLOOKUP($B51,'Data Flows'!$A$1307:$W$1944,21,FALSE)</f>
        <v>1.051643192488263</v>
      </c>
      <c r="Z51" s="38">
        <f>VLOOKUP($B51,'Data Flows'!$A$1307:$W$1944,22,FALSE)</f>
        <v>0.87984496124031009</v>
      </c>
      <c r="AA51" s="38">
        <f>VLOOKUP($B51,'Data Flows'!$A$1307:$W$1944,23,FALSE)</f>
        <v>0.92056074766355145</v>
      </c>
      <c r="AB51" s="38">
        <f>VLOOKUP($B51,'Data Flows'!$A$1307:$AB$1944,24,FALSE)</f>
        <v>0.90454545454545454</v>
      </c>
      <c r="AC51" s="38">
        <f>VLOOKUP($B51,'Data Flows'!$A$1307:$AB$1944,25,FALSE)</f>
        <v>0.79629629629629628</v>
      </c>
      <c r="AD51" s="38">
        <f>VLOOKUP($B51,'Data Flows'!$A$1307:$AB$1944,26,FALSE)</f>
        <v>0.79467680608365021</v>
      </c>
      <c r="AE51" s="38">
        <f>VLOOKUP($B51,'Data Flows'!$A$1307:$AB$1944,27,FALSE)</f>
        <v>0.76923076923076927</v>
      </c>
      <c r="AF51" s="38">
        <f>VLOOKUP($B51,'Data Flows'!$A$1307:$AB$1944,28,FALSE)</f>
        <v>0.96803652968036524</v>
      </c>
      <c r="AG51" s="38">
        <f>VLOOKUP($B51,'Data Flows'!$A$1307:$AE$1944,29,FALSE)</f>
        <v>0.93500000000000005</v>
      </c>
      <c r="AH51" s="38">
        <f>VLOOKUP($B51,'Data Flows'!$A$1307:$AE$1944,30,FALSE)</f>
        <v>1.4379084967320261</v>
      </c>
      <c r="AI51" s="38">
        <f>VLOOKUP($B51,'Data Flows'!$A$1307:$AE$1944,31,FALSE)</f>
        <v>0.84716157205240172</v>
      </c>
      <c r="AJ51" s="38">
        <f>VLOOKUP($B51,'Data Flows'!$A$1307:$AF$1944,32,FALSE)</f>
        <v>0.69198312236286919</v>
      </c>
      <c r="AK51" s="38">
        <f>VLOOKUP($B51,'Data Flows'!$A$1307:$AG$1944,33,FALSE)</f>
        <v>0.76649746192893398</v>
      </c>
      <c r="AL51" s="38">
        <f>VLOOKUP($B51,'Data Flows'!$A$1307:$AH$1944,34,FALSE)</f>
        <v>0.64795918367346939</v>
      </c>
      <c r="AM51" s="38">
        <f>VLOOKUP($B51,'Data Flows'!$A$1307:$AI$1944,35,FALSE)</f>
        <v>0.83908045977011492</v>
      </c>
      <c r="AN51" s="38">
        <f>VLOOKUP($B51,'Data Flows'!$A$1307:$AJ$1944,36,FALSE)</f>
        <v>0.74301675977653636</v>
      </c>
      <c r="AO51" s="38">
        <f>VLOOKUP($B51,'Data Flows'!$A$1307:$AK$1944,37,FALSE)</f>
        <v>0.79428571428571426</v>
      </c>
      <c r="AP51" s="38">
        <f>VLOOKUP($B51,'Data Flows'!$A$1307:$AO$1944,38,FALSE)</f>
        <v>0.84558823529411764</v>
      </c>
      <c r="AQ51" s="38">
        <f>VLOOKUP($B51,'Data Flows'!$A$1307:$AO$1944,39,FALSE)</f>
        <v>0.78531073446327682</v>
      </c>
      <c r="AR51" s="38">
        <f>VLOOKUP($B51,'Data Flows'!$A$1307:$AO$1944,40,FALSE)</f>
        <v>0.87931034482758619</v>
      </c>
      <c r="AS51" s="38">
        <f>VLOOKUP($B51,'Data Flows'!$A$1307:$AO$1944,41,FALSE)</f>
        <v>1.1000000000000001</v>
      </c>
    </row>
    <row r="52" spans="1:45" x14ac:dyDescent="0.25">
      <c r="A52" s="1" t="s">
        <v>0</v>
      </c>
      <c r="B52" s="2" t="s">
        <v>50</v>
      </c>
      <c r="C52" s="3" t="s">
        <v>50</v>
      </c>
      <c r="D52" t="s">
        <v>255</v>
      </c>
      <c r="E52" s="47" t="str">
        <f>VLOOKUP($C52,Sheet1!$A$3:$B$328,2,FALSE)</f>
        <v>Largely Rural Average</v>
      </c>
      <c r="F52" s="38">
        <f>VLOOKUP($B52,'Data Flows'!$A$1307:$W$1944,2,FALSE)</f>
        <v>0.76363636363636367</v>
      </c>
      <c r="G52" s="38">
        <f>VLOOKUP($B52,'Data Flows'!$A$1307:$W$1944,3,FALSE)</f>
        <v>0.97989949748743721</v>
      </c>
      <c r="H52" s="38">
        <f>VLOOKUP($B52,'Data Flows'!$A$1307:$W$1944,4,FALSE)</f>
        <v>0.94076655052264813</v>
      </c>
      <c r="I52" s="38">
        <f>VLOOKUP($B52,'Data Flows'!$A$1307:$W$1944,5,FALSE)</f>
        <v>1.863849765258216</v>
      </c>
      <c r="J52" s="38">
        <f>VLOOKUP($B52,'Data Flows'!$A$1307:$W$1944,6,FALSE)</f>
        <v>0.97254004576659037</v>
      </c>
      <c r="K52" s="38">
        <f>VLOOKUP($B52,'Data Flows'!$A$1307:$W$1944,7,FALSE)</f>
        <v>0.71052631578947367</v>
      </c>
      <c r="L52" s="38">
        <f>VLOOKUP($B52,'Data Flows'!$A$1307:$W$1944,8,FALSE)</f>
        <v>0.95227272727272727</v>
      </c>
      <c r="M52" s="38">
        <f>VLOOKUP($B52,'Data Flows'!$A$1307:$W$1944,9,FALSE)</f>
        <v>0.98236775818639799</v>
      </c>
      <c r="N52" s="38">
        <f>VLOOKUP($B52,'Data Flows'!$A$1307:$W$1944,10,FALSE)</f>
        <v>0.76586433260393871</v>
      </c>
      <c r="O52" s="38">
        <f>VLOOKUP($B52,'Data Flows'!$A$1307:$W$1944,11,FALSE)</f>
        <v>0.81739130434782614</v>
      </c>
      <c r="P52" s="38">
        <f>VLOOKUP($B52,'Data Flows'!$A$1307:$W$1944,12,FALSE)</f>
        <v>0.9813829787234043</v>
      </c>
      <c r="Q52" s="38">
        <f>VLOOKUP($B52,'Data Flows'!$A$1307:$W$1944,13,FALSE)</f>
        <v>1.1117478510028653</v>
      </c>
      <c r="R52" s="38">
        <f>VLOOKUP($B52,'Data Flows'!$A$1307:$W$1944,14,FALSE)</f>
        <v>0.93086419753086425</v>
      </c>
      <c r="S52" s="38">
        <f>VLOOKUP($B52,'Data Flows'!$A$1307:$W$1944,15,FALSE)</f>
        <v>0.92024539877300615</v>
      </c>
      <c r="T52" s="38">
        <f>VLOOKUP($B52,'Data Flows'!$A$1307:$W$1944,16,FALSE)</f>
        <v>1.1627118644067798</v>
      </c>
      <c r="U52" s="38">
        <f>VLOOKUP($B52,'Data Flows'!$A$1307:$W$1944,17,FALSE)</f>
        <v>1.3117283950617284</v>
      </c>
      <c r="V52" s="38">
        <f>VLOOKUP($B52,'Data Flows'!$A$1307:$W$1944,18,FALSE)</f>
        <v>0.79861111111111116</v>
      </c>
      <c r="W52" s="38">
        <f>VLOOKUP($B52,'Data Flows'!$A$1307:$W$1944,19,FALSE)</f>
        <v>0.84668989547038331</v>
      </c>
      <c r="X52" s="38">
        <f>VLOOKUP($B52,'Data Flows'!$A$1307:$W$1944,20,FALSE)</f>
        <v>0.81213872832369938</v>
      </c>
      <c r="Y52" s="38">
        <f>VLOOKUP($B52,'Data Flows'!$A$1307:$W$1944,21,FALSE)</f>
        <v>0.89751552795031053</v>
      </c>
      <c r="Z52" s="38">
        <f>VLOOKUP($B52,'Data Flows'!$A$1307:$W$1944,22,FALSE)</f>
        <v>0.97560975609756095</v>
      </c>
      <c r="AA52" s="38">
        <f>VLOOKUP($B52,'Data Flows'!$A$1307:$W$1944,23,FALSE)</f>
        <v>0.67549668874172186</v>
      </c>
      <c r="AB52" s="38">
        <f>VLOOKUP($B52,'Data Flows'!$A$1307:$AB$1944,24,FALSE)</f>
        <v>0.86440677966101698</v>
      </c>
      <c r="AC52" s="38">
        <f>VLOOKUP($B52,'Data Flows'!$A$1307:$AB$1944,25,FALSE)</f>
        <v>0.86348122866894195</v>
      </c>
      <c r="AD52" s="38">
        <f>VLOOKUP($B52,'Data Flows'!$A$1307:$AB$1944,26,FALSE)</f>
        <v>0.87213114754098364</v>
      </c>
      <c r="AE52" s="38">
        <f>VLOOKUP($B52,'Data Flows'!$A$1307:$AB$1944,27,FALSE)</f>
        <v>1.0072727272727273</v>
      </c>
      <c r="AF52" s="38">
        <f>VLOOKUP($B52,'Data Flows'!$A$1307:$AB$1944,28,FALSE)</f>
        <v>1.1254752851711027</v>
      </c>
      <c r="AG52" s="38">
        <f>VLOOKUP($B52,'Data Flows'!$A$1307:$AE$1944,29,FALSE)</f>
        <v>1.375</v>
      </c>
      <c r="AH52" s="38">
        <f>VLOOKUP($B52,'Data Flows'!$A$1307:$AE$1944,30,FALSE)</f>
        <v>1.3282051282051281</v>
      </c>
      <c r="AI52" s="38">
        <f>VLOOKUP($B52,'Data Flows'!$A$1307:$AE$1944,31,FALSE)</f>
        <v>0.88297872340425532</v>
      </c>
      <c r="AJ52" s="38">
        <f>VLOOKUP($B52,'Data Flows'!$A$1307:$AF$1944,32,FALSE)</f>
        <v>0.72607260726072609</v>
      </c>
      <c r="AK52" s="38">
        <f>VLOOKUP($B52,'Data Flows'!$A$1307:$AG$1944,33,FALSE)</f>
        <v>0.68120805369127513</v>
      </c>
      <c r="AL52" s="38">
        <f>VLOOKUP($B52,'Data Flows'!$A$1307:$AH$1944,34,FALSE)</f>
        <v>0.73684210526315785</v>
      </c>
      <c r="AM52" s="38">
        <f>VLOOKUP($B52,'Data Flows'!$A$1307:$AI$1944,35,FALSE)</f>
        <v>0.75206611570247939</v>
      </c>
      <c r="AN52" s="38">
        <f>VLOOKUP($B52,'Data Flows'!$A$1307:$AJ$1944,36,FALSE)</f>
        <v>0.8125</v>
      </c>
      <c r="AO52" s="38">
        <f>VLOOKUP($B52,'Data Flows'!$A$1307:$AK$1944,37,FALSE)</f>
        <v>0.90277777777777779</v>
      </c>
      <c r="AP52" s="38">
        <f>VLOOKUP($B52,'Data Flows'!$A$1307:$AO$1944,38,FALSE)</f>
        <v>0.86206896551724133</v>
      </c>
      <c r="AQ52" s="38">
        <f>VLOOKUP($B52,'Data Flows'!$A$1307:$AO$1944,39,FALSE)</f>
        <v>1.0289855072463767</v>
      </c>
      <c r="AR52" s="38">
        <f>VLOOKUP($B52,'Data Flows'!$A$1307:$AO$1944,40,FALSE)</f>
        <v>1.0780487804878049</v>
      </c>
      <c r="AS52" s="38">
        <f>VLOOKUP($B52,'Data Flows'!$A$1307:$AO$1944,41,FALSE)</f>
        <v>1.0952380952380953</v>
      </c>
    </row>
    <row r="53" spans="1:45" x14ac:dyDescent="0.25">
      <c r="A53" s="1" t="s">
        <v>0</v>
      </c>
      <c r="B53" s="2" t="s">
        <v>51</v>
      </c>
      <c r="C53" s="3" t="s">
        <v>51</v>
      </c>
      <c r="D53" t="s">
        <v>256</v>
      </c>
      <c r="E53" s="47" t="str">
        <f>VLOOKUP($C53,Sheet1!$A$3:$B$328,2,FALSE)</f>
        <v>Urban with Significant Rural (rural including hub towns 26-49%)</v>
      </c>
      <c r="F53" s="38">
        <f>VLOOKUP($B53,'Data Flows'!$A$1307:$W$1944,2,FALSE)</f>
        <v>0.98165137614678899</v>
      </c>
      <c r="G53" s="38">
        <f>VLOOKUP($B53,'Data Flows'!$A$1307:$W$1944,3,FALSE)</f>
        <v>1.1789473684210525</v>
      </c>
      <c r="H53" s="38">
        <f>VLOOKUP($B53,'Data Flows'!$A$1307:$W$1944,4,FALSE)</f>
        <v>1.2302158273381294</v>
      </c>
      <c r="I53" s="38">
        <f>VLOOKUP($B53,'Data Flows'!$A$1307:$W$1944,5,FALSE)</f>
        <v>1.4464285714285714</v>
      </c>
      <c r="J53" s="38">
        <f>VLOOKUP($B53,'Data Flows'!$A$1307:$W$1944,6,FALSE)</f>
        <v>1.1333333333333333</v>
      </c>
      <c r="K53" s="38">
        <f>VLOOKUP($B53,'Data Flows'!$A$1307:$W$1944,7,FALSE)</f>
        <v>1.1214953271028036</v>
      </c>
      <c r="L53" s="38">
        <f>VLOOKUP($B53,'Data Flows'!$A$1307:$W$1944,8,FALSE)</f>
        <v>0.93515358361774747</v>
      </c>
      <c r="M53" s="38">
        <f>VLOOKUP($B53,'Data Flows'!$A$1307:$W$1944,9,FALSE)</f>
        <v>0.83650190114068446</v>
      </c>
      <c r="N53" s="38">
        <f>VLOOKUP($B53,'Data Flows'!$A$1307:$W$1944,10,FALSE)</f>
        <v>0.77007299270072993</v>
      </c>
      <c r="O53" s="38">
        <f>VLOOKUP($B53,'Data Flows'!$A$1307:$W$1944,11,FALSE)</f>
        <v>0.65187713310580209</v>
      </c>
      <c r="P53" s="38">
        <f>VLOOKUP($B53,'Data Flows'!$A$1307:$W$1944,12,FALSE)</f>
        <v>0.95964125560538116</v>
      </c>
      <c r="Q53" s="38">
        <f>VLOOKUP($B53,'Data Flows'!$A$1307:$W$1944,13,FALSE)</f>
        <v>1.1243243243243244</v>
      </c>
      <c r="R53" s="38">
        <f>VLOOKUP($B53,'Data Flows'!$A$1307:$W$1944,14,FALSE)</f>
        <v>0.82203389830508478</v>
      </c>
      <c r="S53" s="38">
        <f>VLOOKUP($B53,'Data Flows'!$A$1307:$W$1944,15,FALSE)</f>
        <v>0.85308056872037918</v>
      </c>
      <c r="T53" s="38">
        <f>VLOOKUP($B53,'Data Flows'!$A$1307:$W$1944,16,FALSE)</f>
        <v>1.1185567010309279</v>
      </c>
      <c r="U53" s="38">
        <f>VLOOKUP($B53,'Data Flows'!$A$1307:$W$1944,17,FALSE)</f>
        <v>0.91089108910891092</v>
      </c>
      <c r="V53" s="38">
        <f>VLOOKUP($B53,'Data Flows'!$A$1307:$W$1944,18,FALSE)</f>
        <v>1.0103092783505154</v>
      </c>
      <c r="W53" s="38">
        <f>VLOOKUP($B53,'Data Flows'!$A$1307:$W$1944,19,FALSE)</f>
        <v>0.94674556213017746</v>
      </c>
      <c r="X53" s="38">
        <f>VLOOKUP($B53,'Data Flows'!$A$1307:$W$1944,20,FALSE)</f>
        <v>0.93034825870646765</v>
      </c>
      <c r="Y53" s="38">
        <f>VLOOKUP($B53,'Data Flows'!$A$1307:$W$1944,21,FALSE)</f>
        <v>1.0817610062893082</v>
      </c>
      <c r="Z53" s="38">
        <f>VLOOKUP($B53,'Data Flows'!$A$1307:$W$1944,22,FALSE)</f>
        <v>0.76881720430107525</v>
      </c>
      <c r="AA53" s="38">
        <f>VLOOKUP($B53,'Data Flows'!$A$1307:$W$1944,23,FALSE)</f>
        <v>0.93251533742331283</v>
      </c>
      <c r="AB53" s="38">
        <f>VLOOKUP($B53,'Data Flows'!$A$1307:$AB$1944,24,FALSE)</f>
        <v>0.87356321839080464</v>
      </c>
      <c r="AC53" s="38">
        <f>VLOOKUP($B53,'Data Flows'!$A$1307:$AB$1944,25,FALSE)</f>
        <v>0.76086956521739135</v>
      </c>
      <c r="AD53" s="38">
        <f>VLOOKUP($B53,'Data Flows'!$A$1307:$AB$1944,26,FALSE)</f>
        <v>0.76344086021505375</v>
      </c>
      <c r="AE53" s="38">
        <f>VLOOKUP($B53,'Data Flows'!$A$1307:$AB$1944,27,FALSE)</f>
        <v>0.97093023255813948</v>
      </c>
      <c r="AF53" s="38">
        <f>VLOOKUP($B53,'Data Flows'!$A$1307:$AB$1944,28,FALSE)</f>
        <v>0.94078947368421051</v>
      </c>
      <c r="AG53" s="38">
        <f>VLOOKUP($B53,'Data Flows'!$A$1307:$AE$1944,29,FALSE)</f>
        <v>0.95945945945945943</v>
      </c>
      <c r="AH53" s="38">
        <f>VLOOKUP($B53,'Data Flows'!$A$1307:$AE$1944,30,FALSE)</f>
        <v>0.9576271186440678</v>
      </c>
      <c r="AI53" s="38">
        <f>VLOOKUP($B53,'Data Flows'!$A$1307:$AE$1944,31,FALSE)</f>
        <v>1.0121951219512195</v>
      </c>
      <c r="AJ53" s="38">
        <f>VLOOKUP($B53,'Data Flows'!$A$1307:$AF$1944,32,FALSE)</f>
        <v>0.76704545454545459</v>
      </c>
      <c r="AK53" s="38">
        <f>VLOOKUP($B53,'Data Flows'!$A$1307:$AG$1944,33,FALSE)</f>
        <v>0.78431372549019607</v>
      </c>
      <c r="AL53" s="38">
        <f>VLOOKUP($B53,'Data Flows'!$A$1307:$AH$1944,34,FALSE)</f>
        <v>0.64393939393939392</v>
      </c>
      <c r="AM53" s="38">
        <f>VLOOKUP($B53,'Data Flows'!$A$1307:$AI$1944,35,FALSE)</f>
        <v>0.703125</v>
      </c>
      <c r="AN53" s="38">
        <f>VLOOKUP($B53,'Data Flows'!$A$1307:$AJ$1944,36,FALSE)</f>
        <v>0.79439252336448596</v>
      </c>
      <c r="AO53" s="38">
        <f>VLOOKUP($B53,'Data Flows'!$A$1307:$AK$1944,37,FALSE)</f>
        <v>1.0297029702970297</v>
      </c>
      <c r="AP53" s="38">
        <f>VLOOKUP($B53,'Data Flows'!$A$1307:$AO$1944,38,FALSE)</f>
        <v>0.93269230769230771</v>
      </c>
      <c r="AQ53" s="38">
        <f>VLOOKUP($B53,'Data Flows'!$A$1307:$AO$1944,39,FALSE)</f>
        <v>0.7862595419847328</v>
      </c>
      <c r="AR53" s="38">
        <f>VLOOKUP($B53,'Data Flows'!$A$1307:$AO$1944,40,FALSE)</f>
        <v>1.0879120879120878</v>
      </c>
      <c r="AS53" s="38">
        <f>VLOOKUP($B53,'Data Flows'!$A$1307:$AO$1944,41,FALSE)</f>
        <v>0.85046728971962615</v>
      </c>
    </row>
    <row r="54" spans="1:45" x14ac:dyDescent="0.25">
      <c r="A54" s="1" t="s">
        <v>0</v>
      </c>
      <c r="B54" s="2" t="s">
        <v>52</v>
      </c>
      <c r="C54" s="3" t="s">
        <v>52</v>
      </c>
      <c r="D54" t="s">
        <v>257</v>
      </c>
      <c r="E54" s="47" t="str">
        <f>VLOOKUP($C54,Sheet1!$A$3:$B$328,2,FALSE)</f>
        <v>Mainly Rural Average</v>
      </c>
      <c r="F54" s="38">
        <f>VLOOKUP($B54,'Data Flows'!$A$1307:$W$1944,2,FALSE)</f>
        <v>0.92352941176470593</v>
      </c>
      <c r="G54" s="38">
        <f>VLOOKUP($B54,'Data Flows'!$A$1307:$W$1944,3,FALSE)</f>
        <v>1.3661971830985915</v>
      </c>
      <c r="H54" s="38">
        <f>VLOOKUP($B54,'Data Flows'!$A$1307:$W$1944,4,FALSE)</f>
        <v>1.1666666666666667</v>
      </c>
      <c r="I54" s="38">
        <f>VLOOKUP($B54,'Data Flows'!$A$1307:$W$1944,5,FALSE)</f>
        <v>1.4807692307692308</v>
      </c>
      <c r="J54" s="38">
        <f>VLOOKUP($B54,'Data Flows'!$A$1307:$W$1944,6,FALSE)</f>
        <v>1.3042253521126761</v>
      </c>
      <c r="K54" s="38">
        <f>VLOOKUP($B54,'Data Flows'!$A$1307:$W$1944,7,FALSE)</f>
        <v>1.055921052631579</v>
      </c>
      <c r="L54" s="38">
        <f>VLOOKUP($B54,'Data Flows'!$A$1307:$W$1944,8,FALSE)</f>
        <v>0.92207792207792205</v>
      </c>
      <c r="M54" s="38">
        <f>VLOOKUP($B54,'Data Flows'!$A$1307:$W$1944,9,FALSE)</f>
        <v>0.98722044728434499</v>
      </c>
      <c r="N54" s="38">
        <f>VLOOKUP($B54,'Data Flows'!$A$1307:$W$1944,10,FALSE)</f>
        <v>0.921875</v>
      </c>
      <c r="O54" s="38">
        <f>VLOOKUP($B54,'Data Flows'!$A$1307:$W$1944,11,FALSE)</f>
        <v>0.64651162790697669</v>
      </c>
      <c r="P54" s="38">
        <f>VLOOKUP($B54,'Data Flows'!$A$1307:$W$1944,12,FALSE)</f>
        <v>1.0854430379746836</v>
      </c>
      <c r="Q54" s="38">
        <f>VLOOKUP($B54,'Data Flows'!$A$1307:$W$1944,13,FALSE)</f>
        <v>1.0909090909090908</v>
      </c>
      <c r="R54" s="38">
        <f>VLOOKUP($B54,'Data Flows'!$A$1307:$W$1944,14,FALSE)</f>
        <v>0.79420289855072468</v>
      </c>
      <c r="S54" s="38">
        <f>VLOOKUP($B54,'Data Flows'!$A$1307:$W$1944,15,FALSE)</f>
        <v>0.91760299625468167</v>
      </c>
      <c r="T54" s="38">
        <f>VLOOKUP($B54,'Data Flows'!$A$1307:$W$1944,16,FALSE)</f>
        <v>1</v>
      </c>
      <c r="U54" s="38">
        <f>VLOOKUP($B54,'Data Flows'!$A$1307:$W$1944,17,FALSE)</f>
        <v>0.88513513513513509</v>
      </c>
      <c r="V54" s="38">
        <f>VLOOKUP($B54,'Data Flows'!$A$1307:$W$1944,18,FALSE)</f>
        <v>0.97368421052631582</v>
      </c>
      <c r="W54" s="38">
        <f>VLOOKUP($B54,'Data Flows'!$A$1307:$W$1944,19,FALSE)</f>
        <v>0.74904942965779464</v>
      </c>
      <c r="X54" s="38">
        <f>VLOOKUP($B54,'Data Flows'!$A$1307:$W$1944,20,FALSE)</f>
        <v>1.0437710437710437</v>
      </c>
      <c r="Y54" s="38">
        <f>VLOOKUP($B54,'Data Flows'!$A$1307:$W$1944,21,FALSE)</f>
        <v>1.2297872340425533</v>
      </c>
      <c r="Z54" s="38">
        <f>VLOOKUP($B54,'Data Flows'!$A$1307:$W$1944,22,FALSE)</f>
        <v>0.77742946708463945</v>
      </c>
      <c r="AA54" s="38">
        <f>VLOOKUP($B54,'Data Flows'!$A$1307:$W$1944,23,FALSE)</f>
        <v>0.83544303797468356</v>
      </c>
      <c r="AB54" s="38">
        <f>VLOOKUP($B54,'Data Flows'!$A$1307:$AB$1944,24,FALSE)</f>
        <v>1</v>
      </c>
      <c r="AC54" s="38">
        <f>VLOOKUP($B54,'Data Flows'!$A$1307:$AB$1944,25,FALSE)</f>
        <v>0.90517241379310343</v>
      </c>
      <c r="AD54" s="38">
        <f>VLOOKUP($B54,'Data Flows'!$A$1307:$AB$1944,26,FALSE)</f>
        <v>0.93258426966292129</v>
      </c>
      <c r="AE54" s="38">
        <f>VLOOKUP($B54,'Data Flows'!$A$1307:$AB$1944,27,FALSE)</f>
        <v>1.088560885608856</v>
      </c>
      <c r="AF54" s="38">
        <f>VLOOKUP($B54,'Data Flows'!$A$1307:$AB$1944,28,FALSE)</f>
        <v>0.88546255506607929</v>
      </c>
      <c r="AG54" s="38">
        <f>VLOOKUP($B54,'Data Flows'!$A$1307:$AE$1944,29,FALSE)</f>
        <v>0.78205128205128205</v>
      </c>
      <c r="AH54" s="38">
        <f>VLOOKUP($B54,'Data Flows'!$A$1307:$AE$1944,30,FALSE)</f>
        <v>1.1189189189189188</v>
      </c>
      <c r="AI54" s="38">
        <f>VLOOKUP($B54,'Data Flows'!$A$1307:$AE$1944,31,FALSE)</f>
        <v>0.8867924528301887</v>
      </c>
      <c r="AJ54" s="38">
        <f>VLOOKUP($B54,'Data Flows'!$A$1307:$AF$1944,32,FALSE)</f>
        <v>0.76</v>
      </c>
      <c r="AK54" s="38">
        <f>VLOOKUP($B54,'Data Flows'!$A$1307:$AG$1944,33,FALSE)</f>
        <v>0.81278538812785384</v>
      </c>
      <c r="AL54" s="38">
        <f>VLOOKUP($B54,'Data Flows'!$A$1307:$AH$1944,34,FALSE)</f>
        <v>0.71122994652406413</v>
      </c>
      <c r="AM54" s="38">
        <f>VLOOKUP($B54,'Data Flows'!$A$1307:$AI$1944,35,FALSE)</f>
        <v>0.71065989847715738</v>
      </c>
      <c r="AN54" s="38">
        <f>VLOOKUP($B54,'Data Flows'!$A$1307:$AJ$1944,36,FALSE)</f>
        <v>0.89729729729729735</v>
      </c>
      <c r="AO54" s="38">
        <f>VLOOKUP($B54,'Data Flows'!$A$1307:$AK$1944,37,FALSE)</f>
        <v>0.97826086956521741</v>
      </c>
      <c r="AP54" s="38">
        <f>VLOOKUP($B54,'Data Flows'!$A$1307:$AO$1944,38,FALSE)</f>
        <v>0.95205479452054798</v>
      </c>
      <c r="AQ54" s="38">
        <f>VLOOKUP($B54,'Data Flows'!$A$1307:$AO$1944,39,FALSE)</f>
        <v>0.96341463414634143</v>
      </c>
      <c r="AR54" s="38">
        <f>VLOOKUP($B54,'Data Flows'!$A$1307:$AO$1944,40,FALSE)</f>
        <v>0.92638036809815949</v>
      </c>
      <c r="AS54" s="38">
        <f>VLOOKUP($B54,'Data Flows'!$A$1307:$AO$1944,41,FALSE)</f>
        <v>0.89743589743589747</v>
      </c>
    </row>
    <row r="55" spans="1:45" x14ac:dyDescent="0.25">
      <c r="A55" s="1" t="s">
        <v>0</v>
      </c>
      <c r="B55" s="2" t="s">
        <v>53</v>
      </c>
      <c r="C55" s="3" t="s">
        <v>53</v>
      </c>
      <c r="D55" t="s">
        <v>258</v>
      </c>
      <c r="E55" s="47" t="str">
        <f>VLOOKUP($C55,Sheet1!$A$3:$B$328,2,FALSE)</f>
        <v>Urban with Significant Rural (rural including hub towns 26-49%)</v>
      </c>
      <c r="F55" s="38">
        <f>VLOOKUP($B55,'Data Flows'!$A$1307:$W$1944,2,FALSE)</f>
        <v>0.94444444444444442</v>
      </c>
      <c r="G55" s="38">
        <f>VLOOKUP($B55,'Data Flows'!$A$1307:$W$1944,3,FALSE)</f>
        <v>1.1443850267379678</v>
      </c>
      <c r="H55" s="38">
        <f>VLOOKUP($B55,'Data Flows'!$A$1307:$W$1944,4,FALSE)</f>
        <v>1.2592592592592593</v>
      </c>
      <c r="I55" s="38">
        <f>VLOOKUP($B55,'Data Flows'!$A$1307:$W$1944,5,FALSE)</f>
        <v>1.7093023255813953</v>
      </c>
      <c r="J55" s="38">
        <f>VLOOKUP($B55,'Data Flows'!$A$1307:$W$1944,6,FALSE)</f>
        <v>1.2647058823529411</v>
      </c>
      <c r="K55" s="38">
        <f>VLOOKUP($B55,'Data Flows'!$A$1307:$W$1944,7,FALSE)</f>
        <v>0.90814196242171186</v>
      </c>
      <c r="L55" s="38">
        <f>VLOOKUP($B55,'Data Flows'!$A$1307:$W$1944,8,FALSE)</f>
        <v>1.0038461538461538</v>
      </c>
      <c r="M55" s="38">
        <f>VLOOKUP($B55,'Data Flows'!$A$1307:$W$1944,9,FALSE)</f>
        <v>0.91686460807600945</v>
      </c>
      <c r="N55" s="38">
        <f>VLOOKUP($B55,'Data Flows'!$A$1307:$W$1944,10,FALSE)</f>
        <v>0.7583333333333333</v>
      </c>
      <c r="O55" s="38">
        <f>VLOOKUP($B55,'Data Flows'!$A$1307:$W$1944,11,FALSE)</f>
        <v>0.7180616740088106</v>
      </c>
      <c r="P55" s="38">
        <f>VLOOKUP($B55,'Data Flows'!$A$1307:$W$1944,12,FALSE)</f>
        <v>0.88402625820568925</v>
      </c>
      <c r="Q55" s="38">
        <f>VLOOKUP($B55,'Data Flows'!$A$1307:$W$1944,13,FALSE)</f>
        <v>1.0492753623188407</v>
      </c>
      <c r="R55" s="38">
        <f>VLOOKUP($B55,'Data Flows'!$A$1307:$W$1944,14,FALSE)</f>
        <v>1.0703125</v>
      </c>
      <c r="S55" s="38">
        <f>VLOOKUP($B55,'Data Flows'!$A$1307:$W$1944,15,FALSE)</f>
        <v>1.0864197530864197</v>
      </c>
      <c r="T55" s="38">
        <f>VLOOKUP($B55,'Data Flows'!$A$1307:$W$1944,16,FALSE)</f>
        <v>0.88671023965141615</v>
      </c>
      <c r="U55" s="38">
        <f>VLOOKUP($B55,'Data Flows'!$A$1307:$W$1944,17,FALSE)</f>
        <v>1.2545454545454546</v>
      </c>
      <c r="V55" s="38">
        <f>VLOOKUP($B55,'Data Flows'!$A$1307:$W$1944,18,FALSE)</f>
        <v>1.032171581769437</v>
      </c>
      <c r="W55" s="38">
        <f>VLOOKUP($B55,'Data Flows'!$A$1307:$W$1944,19,FALSE)</f>
        <v>0.85507246376811596</v>
      </c>
      <c r="X55" s="38">
        <f>VLOOKUP($B55,'Data Flows'!$A$1307:$W$1944,20,FALSE)</f>
        <v>0.90046296296296291</v>
      </c>
      <c r="Y55" s="38">
        <f>VLOOKUP($B55,'Data Flows'!$A$1307:$W$1944,21,FALSE)</f>
        <v>0.93072289156626509</v>
      </c>
      <c r="Z55" s="38">
        <f>VLOOKUP($B55,'Data Flows'!$A$1307:$W$1944,22,FALSE)</f>
        <v>0.89408866995073888</v>
      </c>
      <c r="AA55" s="38">
        <f>VLOOKUP($B55,'Data Flows'!$A$1307:$W$1944,23,FALSE)</f>
        <v>0.78238341968911918</v>
      </c>
      <c r="AB55" s="38">
        <f>VLOOKUP($B55,'Data Flows'!$A$1307:$AB$1944,24,FALSE)</f>
        <v>1.0180180180180181</v>
      </c>
      <c r="AC55" s="38">
        <f>VLOOKUP($B55,'Data Flows'!$A$1307:$AB$1944,25,FALSE)</f>
        <v>0.87647058823529411</v>
      </c>
      <c r="AD55" s="38">
        <f>VLOOKUP($B55,'Data Flows'!$A$1307:$AB$1944,26,FALSE)</f>
        <v>0.79365079365079361</v>
      </c>
      <c r="AE55" s="38">
        <f>VLOOKUP($B55,'Data Flows'!$A$1307:$AB$1944,27,FALSE)</f>
        <v>0.89750692520775621</v>
      </c>
      <c r="AF55" s="38">
        <f>VLOOKUP($B55,'Data Flows'!$A$1307:$AB$1944,28,FALSE)</f>
        <v>0.82066869300911849</v>
      </c>
      <c r="AG55" s="38">
        <f>VLOOKUP($B55,'Data Flows'!$A$1307:$AE$1944,29,FALSE)</f>
        <v>0.9595588235294118</v>
      </c>
      <c r="AH55" s="38">
        <f>VLOOKUP($B55,'Data Flows'!$A$1307:$AE$1944,30,FALSE)</f>
        <v>1.224669603524229</v>
      </c>
      <c r="AI55" s="38">
        <f>VLOOKUP($B55,'Data Flows'!$A$1307:$AE$1944,31,FALSE)</f>
        <v>0.96794871794871795</v>
      </c>
      <c r="AJ55" s="38">
        <f>VLOOKUP($B55,'Data Flows'!$A$1307:$AF$1944,32,FALSE)</f>
        <v>0.78749999999999998</v>
      </c>
      <c r="AK55" s="38">
        <f>VLOOKUP($B55,'Data Flows'!$A$1307:$AG$1944,33,FALSE)</f>
        <v>0.8754448398576512</v>
      </c>
      <c r="AL55" s="38">
        <f>VLOOKUP($B55,'Data Flows'!$A$1307:$AH$1944,34,FALSE)</f>
        <v>0.72516556291390732</v>
      </c>
      <c r="AM55" s="38">
        <f>VLOOKUP($B55,'Data Flows'!$A$1307:$AI$1944,35,FALSE)</f>
        <v>0.78892733564013839</v>
      </c>
      <c r="AN55" s="38">
        <f>VLOOKUP($B55,'Data Flows'!$A$1307:$AJ$1944,36,FALSE)</f>
        <v>0.95604395604395609</v>
      </c>
      <c r="AO55" s="38">
        <f>VLOOKUP($B55,'Data Flows'!$A$1307:$AK$1944,37,FALSE)</f>
        <v>0.95038167938931295</v>
      </c>
      <c r="AP55" s="38">
        <f>VLOOKUP($B55,'Data Flows'!$A$1307:$AO$1944,38,FALSE)</f>
        <v>0.79007633587786263</v>
      </c>
      <c r="AQ55" s="38">
        <f>VLOOKUP($B55,'Data Flows'!$A$1307:$AO$1944,39,FALSE)</f>
        <v>0.96678966789667897</v>
      </c>
      <c r="AR55" s="38">
        <f>VLOOKUP($B55,'Data Flows'!$A$1307:$AO$1944,40,FALSE)</f>
        <v>0.75378787878787878</v>
      </c>
      <c r="AS55" s="38">
        <f>VLOOKUP($B55,'Data Flows'!$A$1307:$AO$1944,41,FALSE)</f>
        <v>0.8571428571428571</v>
      </c>
    </row>
    <row r="56" spans="1:45" x14ac:dyDescent="0.25">
      <c r="A56" s="1" t="s">
        <v>0</v>
      </c>
      <c r="B56" s="2" t="s">
        <v>54</v>
      </c>
      <c r="C56" s="3" t="s">
        <v>54</v>
      </c>
      <c r="D56" t="s">
        <v>259</v>
      </c>
      <c r="E56" s="47" t="str">
        <f>VLOOKUP($C56,Sheet1!$A$3:$B$328,2,FALSE)</f>
        <v>Mainly Rural Average</v>
      </c>
      <c r="F56" s="38">
        <f>VLOOKUP($B56,'Data Flows'!$A$1307:$W$1944,2,FALSE)</f>
        <v>0.66047297297297303</v>
      </c>
      <c r="G56" s="38">
        <f>VLOOKUP($B56,'Data Flows'!$A$1307:$W$1944,3,FALSE)</f>
        <v>0.97339246119733924</v>
      </c>
      <c r="H56" s="38">
        <f>VLOOKUP($B56,'Data Flows'!$A$1307:$W$1944,4,FALSE)</f>
        <v>1.2433628318584071</v>
      </c>
      <c r="I56" s="38">
        <f>VLOOKUP($B56,'Data Flows'!$A$1307:$W$1944,5,FALSE)</f>
        <v>1.9576470588235295</v>
      </c>
      <c r="J56" s="38">
        <f>VLOOKUP($B56,'Data Flows'!$A$1307:$W$1944,6,FALSE)</f>
        <v>0.85317460317460314</v>
      </c>
      <c r="K56" s="38">
        <f>VLOOKUP($B56,'Data Flows'!$A$1307:$W$1944,7,FALSE)</f>
        <v>0.80330330330330335</v>
      </c>
      <c r="L56" s="38">
        <f>VLOOKUP($B56,'Data Flows'!$A$1307:$W$1944,8,FALSE)</f>
        <v>0.96018376722817766</v>
      </c>
      <c r="M56" s="38">
        <f>VLOOKUP($B56,'Data Flows'!$A$1307:$W$1944,9,FALSE)</f>
        <v>1.6446280991735538</v>
      </c>
      <c r="N56" s="38">
        <f>VLOOKUP($B56,'Data Flows'!$A$1307:$W$1944,10,FALSE)</f>
        <v>0.70491803278688525</v>
      </c>
      <c r="O56" s="38">
        <f>VLOOKUP($B56,'Data Flows'!$A$1307:$W$1944,11,FALSE)</f>
        <v>0.7539936102236422</v>
      </c>
      <c r="P56" s="38">
        <f>VLOOKUP($B56,'Data Flows'!$A$1307:$W$1944,12,FALSE)</f>
        <v>1.2119089316987741</v>
      </c>
      <c r="Q56" s="38">
        <f>VLOOKUP($B56,'Data Flows'!$A$1307:$W$1944,13,FALSE)</f>
        <v>1.5495327102803738</v>
      </c>
      <c r="R56" s="38">
        <f>VLOOKUP($B56,'Data Flows'!$A$1307:$W$1944,14,FALSE)</f>
        <v>0.78546307151230954</v>
      </c>
      <c r="S56" s="38">
        <f>VLOOKUP($B56,'Data Flows'!$A$1307:$W$1944,15,FALSE)</f>
        <v>0.80841121495327106</v>
      </c>
      <c r="T56" s="38">
        <f>VLOOKUP($B56,'Data Flows'!$A$1307:$W$1944,16,FALSE)</f>
        <v>1.1410714285714285</v>
      </c>
      <c r="U56" s="38">
        <f>VLOOKUP($B56,'Data Flows'!$A$1307:$W$1944,17,FALSE)</f>
        <v>1.6198019801980199</v>
      </c>
      <c r="V56" s="38">
        <f>VLOOKUP($B56,'Data Flows'!$A$1307:$W$1944,18,FALSE)</f>
        <v>0.71788079470198674</v>
      </c>
      <c r="W56" s="38">
        <f>VLOOKUP($B56,'Data Flows'!$A$1307:$W$1944,19,FALSE)</f>
        <v>0.79616724738675959</v>
      </c>
      <c r="X56" s="38">
        <f>VLOOKUP($B56,'Data Flows'!$A$1307:$W$1944,20,FALSE)</f>
        <v>1.1535353535353536</v>
      </c>
      <c r="Y56" s="38">
        <f>VLOOKUP($B56,'Data Flows'!$A$1307:$W$1944,21,FALSE)</f>
        <v>1.6777777777777778</v>
      </c>
      <c r="Z56" s="38">
        <f>VLOOKUP($B56,'Data Flows'!$A$1307:$W$1944,22,FALSE)</f>
        <v>0.61058344640434192</v>
      </c>
      <c r="AA56" s="38">
        <f>VLOOKUP($B56,'Data Flows'!$A$1307:$W$1944,23,FALSE)</f>
        <v>0.69579831932773106</v>
      </c>
      <c r="AB56" s="38">
        <f>VLOOKUP($B56,'Data Flows'!$A$1307:$AB$1944,24,FALSE)</f>
        <v>0.82363636363636361</v>
      </c>
      <c r="AC56" s="38">
        <f>VLOOKUP($B56,'Data Flows'!$A$1307:$AB$1944,25,FALSE)</f>
        <v>0.76114081996434935</v>
      </c>
      <c r="AD56" s="38">
        <f>VLOOKUP($B56,'Data Flows'!$A$1307:$AB$1944,26,FALSE)</f>
        <v>0.97450980392156861</v>
      </c>
      <c r="AE56" s="38">
        <f>VLOOKUP($B56,'Data Flows'!$A$1307:$AB$1944,27,FALSE)</f>
        <v>1.2533039647577093</v>
      </c>
      <c r="AF56" s="38">
        <f>VLOOKUP($B56,'Data Flows'!$A$1307:$AB$1944,28,FALSE)</f>
        <v>1.7240566037735849</v>
      </c>
      <c r="AG56" s="38">
        <f>VLOOKUP($B56,'Data Flows'!$A$1307:$AE$1944,29,FALSE)</f>
        <v>1.8505434782608696</v>
      </c>
      <c r="AH56" s="38">
        <f>VLOOKUP($B56,'Data Flows'!$A$1307:$AE$1944,30,FALSE)</f>
        <v>1.2734806629834254</v>
      </c>
      <c r="AI56" s="38">
        <f>VLOOKUP($B56,'Data Flows'!$A$1307:$AE$1944,31,FALSE)</f>
        <v>1.0619834710743801</v>
      </c>
      <c r="AJ56" s="38">
        <f>VLOOKUP($B56,'Data Flows'!$A$1307:$AF$1944,32,FALSE)</f>
        <v>0.5934959349593496</v>
      </c>
      <c r="AK56" s="38">
        <f>VLOOKUP($B56,'Data Flows'!$A$1307:$AG$1944,33,FALSE)</f>
        <v>0.43093270365997638</v>
      </c>
      <c r="AL56" s="38">
        <f>VLOOKUP($B56,'Data Flows'!$A$1307:$AH$1944,34,FALSE)</f>
        <v>0.54512635379061369</v>
      </c>
      <c r="AM56" s="38">
        <f>VLOOKUP($B56,'Data Flows'!$A$1307:$AI$1944,35,FALSE)</f>
        <v>0.65019011406844107</v>
      </c>
      <c r="AN56" s="38">
        <f>VLOOKUP($B56,'Data Flows'!$A$1307:$AJ$1944,36,FALSE)</f>
        <v>0.71176470588235297</v>
      </c>
      <c r="AO56" s="38">
        <f>VLOOKUP($B56,'Data Flows'!$A$1307:$AK$1944,37,FALSE)</f>
        <v>0.67413441955193487</v>
      </c>
      <c r="AP56" s="38">
        <f>VLOOKUP($B56,'Data Flows'!$A$1307:$AO$1944,38,FALSE)</f>
        <v>0.95714285714285718</v>
      </c>
      <c r="AQ56" s="38">
        <f>VLOOKUP($B56,'Data Flows'!$A$1307:$AO$1944,39,FALSE)</f>
        <v>1.3618784530386741</v>
      </c>
      <c r="AR56" s="38">
        <f>VLOOKUP($B56,'Data Flows'!$A$1307:$AO$1944,40,FALSE)</f>
        <v>1.6945169712793733</v>
      </c>
      <c r="AS56" s="38">
        <f>VLOOKUP($B56,'Data Flows'!$A$1307:$AO$1944,41,FALSE)</f>
        <v>1.6716867469879517</v>
      </c>
    </row>
    <row r="57" spans="1:45" x14ac:dyDescent="0.25">
      <c r="A57" s="1" t="s">
        <v>0</v>
      </c>
      <c r="B57" s="2" t="s">
        <v>55</v>
      </c>
      <c r="C57" s="3" t="s">
        <v>55</v>
      </c>
      <c r="D57" t="s">
        <v>260</v>
      </c>
      <c r="E57" s="47" t="str">
        <f>VLOOKUP($C57,Sheet1!$A$3:$B$328,2,FALSE)</f>
        <v>Largely Rural Average</v>
      </c>
      <c r="F57" s="38">
        <f>VLOOKUP($B57,'Data Flows'!$A$1307:$W$1944,2,FALSE)</f>
        <v>1.0326530612244897</v>
      </c>
      <c r="G57" s="38">
        <f>VLOOKUP($B57,'Data Flows'!$A$1307:$W$1944,3,FALSE)</f>
        <v>1.0640000000000001</v>
      </c>
      <c r="H57" s="38">
        <f>VLOOKUP($B57,'Data Flows'!$A$1307:$W$1944,4,FALSE)</f>
        <v>0.92492492492492495</v>
      </c>
      <c r="I57" s="38">
        <f>VLOOKUP($B57,'Data Flows'!$A$1307:$W$1944,5,FALSE)</f>
        <v>1.7975708502024292</v>
      </c>
      <c r="J57" s="38">
        <f>VLOOKUP($B57,'Data Flows'!$A$1307:$W$1944,6,FALSE)</f>
        <v>1.1724941724941724</v>
      </c>
      <c r="K57" s="38">
        <f>VLOOKUP($B57,'Data Flows'!$A$1307:$W$1944,7,FALSE)</f>
        <v>0.8571428571428571</v>
      </c>
      <c r="L57" s="38">
        <f>VLOOKUP($B57,'Data Flows'!$A$1307:$W$1944,8,FALSE)</f>
        <v>0.91051454138702459</v>
      </c>
      <c r="M57" s="38">
        <f>VLOOKUP($B57,'Data Flows'!$A$1307:$W$1944,9,FALSE)</f>
        <v>0.94146341463414629</v>
      </c>
      <c r="N57" s="38">
        <f>VLOOKUP($B57,'Data Flows'!$A$1307:$W$1944,10,FALSE)</f>
        <v>0.78970917225950787</v>
      </c>
      <c r="O57" s="38">
        <f>VLOOKUP($B57,'Data Flows'!$A$1307:$W$1944,11,FALSE)</f>
        <v>0.81571815718157181</v>
      </c>
      <c r="P57" s="38">
        <f>VLOOKUP($B57,'Data Flows'!$A$1307:$W$1944,12,FALSE)</f>
        <v>0.86732186732186733</v>
      </c>
      <c r="Q57" s="38">
        <f>VLOOKUP($B57,'Data Flows'!$A$1307:$W$1944,13,FALSE)</f>
        <v>0.99376947040498442</v>
      </c>
      <c r="R57" s="38">
        <f>VLOOKUP($B57,'Data Flows'!$A$1307:$W$1944,14,FALSE)</f>
        <v>1.0634517766497462</v>
      </c>
      <c r="S57" s="38">
        <f>VLOOKUP($B57,'Data Flows'!$A$1307:$W$1944,15,FALSE)</f>
        <v>0.85078534031413611</v>
      </c>
      <c r="T57" s="38">
        <f>VLOOKUP($B57,'Data Flows'!$A$1307:$W$1944,16,FALSE)</f>
        <v>1.037037037037037</v>
      </c>
      <c r="U57" s="38">
        <f>VLOOKUP($B57,'Data Flows'!$A$1307:$W$1944,17,FALSE)</f>
        <v>1.0089820359281436</v>
      </c>
      <c r="V57" s="38">
        <f>VLOOKUP($B57,'Data Flows'!$A$1307:$W$1944,18,FALSE)</f>
        <v>0.97050147492625372</v>
      </c>
      <c r="W57" s="38">
        <f>VLOOKUP($B57,'Data Flows'!$A$1307:$W$1944,19,FALSE)</f>
        <v>0.81268882175226587</v>
      </c>
      <c r="X57" s="38">
        <f>VLOOKUP($B57,'Data Flows'!$A$1307:$W$1944,20,FALSE)</f>
        <v>0.91361256544502623</v>
      </c>
      <c r="Y57" s="38">
        <f>VLOOKUP($B57,'Data Flows'!$A$1307:$W$1944,21,FALSE)</f>
        <v>1.047945205479452</v>
      </c>
      <c r="Z57" s="38">
        <f>VLOOKUP($B57,'Data Flows'!$A$1307:$W$1944,22,FALSE)</f>
        <v>0.91737891737891741</v>
      </c>
      <c r="AA57" s="38">
        <f>VLOOKUP($B57,'Data Flows'!$A$1307:$W$1944,23,FALSE)</f>
        <v>0.85163204747774479</v>
      </c>
      <c r="AB57" s="38">
        <f>VLOOKUP($B57,'Data Flows'!$A$1307:$AB$1944,24,FALSE)</f>
        <v>0.92048929663608559</v>
      </c>
      <c r="AC57" s="38">
        <f>VLOOKUP($B57,'Data Flows'!$A$1307:$AB$1944,25,FALSE)</f>
        <v>0.85757575757575755</v>
      </c>
      <c r="AD57" s="38">
        <f>VLOOKUP($B57,'Data Flows'!$A$1307:$AB$1944,26,FALSE)</f>
        <v>0.74594594594594599</v>
      </c>
      <c r="AE57" s="38">
        <f>VLOOKUP($B57,'Data Flows'!$A$1307:$AB$1944,27,FALSE)</f>
        <v>0.68020304568527923</v>
      </c>
      <c r="AF57" s="38">
        <f>VLOOKUP($B57,'Data Flows'!$A$1307:$AB$1944,28,FALSE)</f>
        <v>0.83333333333333337</v>
      </c>
      <c r="AG57" s="38">
        <f>VLOOKUP($B57,'Data Flows'!$A$1307:$AE$1944,29,FALSE)</f>
        <v>0.73356401384083048</v>
      </c>
      <c r="AH57" s="38">
        <f>VLOOKUP($B57,'Data Flows'!$A$1307:$AE$1944,30,FALSE)</f>
        <v>1.2344497607655502</v>
      </c>
      <c r="AI57" s="38">
        <f>VLOOKUP($B57,'Data Flows'!$A$1307:$AE$1944,31,FALSE)</f>
        <v>1.0307167235494881</v>
      </c>
      <c r="AJ57" s="38">
        <f>VLOOKUP($B57,'Data Flows'!$A$1307:$AF$1944,32,FALSE)</f>
        <v>0.75490196078431371</v>
      </c>
      <c r="AK57" s="38">
        <f>VLOOKUP($B57,'Data Flows'!$A$1307:$AG$1944,33,FALSE)</f>
        <v>0.91164658634538154</v>
      </c>
      <c r="AL57" s="38">
        <f>VLOOKUP($B57,'Data Flows'!$A$1307:$AH$1944,34,FALSE)</f>
        <v>0.91379310344827591</v>
      </c>
      <c r="AM57" s="38">
        <f>VLOOKUP($B57,'Data Flows'!$A$1307:$AI$1944,35,FALSE)</f>
        <v>0.81040892193308545</v>
      </c>
      <c r="AN57" s="38">
        <f>VLOOKUP($B57,'Data Flows'!$A$1307:$AJ$1944,36,FALSE)</f>
        <v>0.8188405797101449</v>
      </c>
      <c r="AO57" s="38">
        <f>VLOOKUP($B57,'Data Flows'!$A$1307:$AK$1944,37,FALSE)</f>
        <v>0.89655172413793105</v>
      </c>
      <c r="AP57" s="38">
        <f>VLOOKUP($B57,'Data Flows'!$A$1307:$AO$1944,38,FALSE)</f>
        <v>0.69957081545064381</v>
      </c>
      <c r="AQ57" s="38">
        <f>VLOOKUP($B57,'Data Flows'!$A$1307:$AO$1944,39,FALSE)</f>
        <v>0.80811808118081185</v>
      </c>
      <c r="AR57" s="38">
        <f>VLOOKUP($B57,'Data Flows'!$A$1307:$AO$1944,40,FALSE)</f>
        <v>0.7665369649805448</v>
      </c>
      <c r="AS57" s="38">
        <f>VLOOKUP($B57,'Data Flows'!$A$1307:$AO$1944,41,FALSE)</f>
        <v>0.9</v>
      </c>
    </row>
    <row r="58" spans="1:45" x14ac:dyDescent="0.25">
      <c r="A58" s="1" t="s">
        <v>0</v>
      </c>
      <c r="B58" s="2" t="s">
        <v>56</v>
      </c>
      <c r="C58" s="3" t="s">
        <v>56</v>
      </c>
      <c r="D58" t="s">
        <v>261</v>
      </c>
      <c r="E58" s="47" t="str">
        <f>VLOOKUP($C58,Sheet1!$A$3:$B$328,2,FALSE)</f>
        <v>Urban with Significant Rural (rural including hub towns 26-49%)</v>
      </c>
      <c r="F58" s="38">
        <f>VLOOKUP($B58,'Data Flows'!$A$1307:$W$1944,2,FALSE)</f>
        <v>0.9274447949526814</v>
      </c>
      <c r="G58" s="38">
        <f>VLOOKUP($B58,'Data Flows'!$A$1307:$W$1944,3,FALSE)</f>
        <v>1.1230769230769231</v>
      </c>
      <c r="H58" s="38">
        <f>VLOOKUP($B58,'Data Flows'!$A$1307:$W$1944,4,FALSE)</f>
        <v>1.1897435897435897</v>
      </c>
      <c r="I58" s="38">
        <f>VLOOKUP($B58,'Data Flows'!$A$1307:$W$1944,5,FALSE)</f>
        <v>2.318840579710145</v>
      </c>
      <c r="J58" s="38">
        <f>VLOOKUP($B58,'Data Flows'!$A$1307:$W$1944,6,FALSE)</f>
        <v>1.3309222423146474</v>
      </c>
      <c r="K58" s="38">
        <f>VLOOKUP($B58,'Data Flows'!$A$1307:$W$1944,7,FALSE)</f>
        <v>0.77176781002638517</v>
      </c>
      <c r="L58" s="38">
        <f>VLOOKUP($B58,'Data Flows'!$A$1307:$W$1944,8,FALSE)</f>
        <v>1.0015360983102919</v>
      </c>
      <c r="M58" s="38">
        <f>VLOOKUP($B58,'Data Flows'!$A$1307:$W$1944,9,FALSE)</f>
        <v>1.0895238095238096</v>
      </c>
      <c r="N58" s="38">
        <f>VLOOKUP($B58,'Data Flows'!$A$1307:$W$1944,10,FALSE)</f>
        <v>0.87518355359765054</v>
      </c>
      <c r="O58" s="38">
        <f>VLOOKUP($B58,'Data Flows'!$A$1307:$W$1944,11,FALSE)</f>
        <v>0.66982622432859396</v>
      </c>
      <c r="P58" s="38">
        <f>VLOOKUP($B58,'Data Flows'!$A$1307:$W$1944,12,FALSE)</f>
        <v>0.76992481203007523</v>
      </c>
      <c r="Q58" s="38">
        <f>VLOOKUP($B58,'Data Flows'!$A$1307:$W$1944,13,FALSE)</f>
        <v>1.0269749518304432</v>
      </c>
      <c r="R58" s="38">
        <f>VLOOKUP($B58,'Data Flows'!$A$1307:$W$1944,14,FALSE)</f>
        <v>1.0287253141831239</v>
      </c>
      <c r="S58" s="38">
        <f>VLOOKUP($B58,'Data Flows'!$A$1307:$W$1944,15,FALSE)</f>
        <v>0.90450450450450448</v>
      </c>
      <c r="T58" s="38">
        <f>VLOOKUP($B58,'Data Flows'!$A$1307:$W$1944,16,FALSE)</f>
        <v>0.85616438356164382</v>
      </c>
      <c r="U58" s="38">
        <f>VLOOKUP($B58,'Data Flows'!$A$1307:$W$1944,17,FALSE)</f>
        <v>1.0320754716981133</v>
      </c>
      <c r="V58" s="38">
        <f>VLOOKUP($B58,'Data Flows'!$A$1307:$W$1944,18,FALSE)</f>
        <v>1.0496183206106871</v>
      </c>
      <c r="W58" s="38">
        <f>VLOOKUP($B58,'Data Flows'!$A$1307:$W$1944,19,FALSE)</f>
        <v>0.79087452471482889</v>
      </c>
      <c r="X58" s="38">
        <f>VLOOKUP($B58,'Data Flows'!$A$1307:$W$1944,20,FALSE)</f>
        <v>0.83196046128500822</v>
      </c>
      <c r="Y58" s="38">
        <f>VLOOKUP($B58,'Data Flows'!$A$1307:$W$1944,21,FALSE)</f>
        <v>0.97040169133192389</v>
      </c>
      <c r="Z58" s="38">
        <f>VLOOKUP($B58,'Data Flows'!$A$1307:$W$1944,22,FALSE)</f>
        <v>1.0234234234234234</v>
      </c>
      <c r="AA58" s="38">
        <f>VLOOKUP($B58,'Data Flows'!$A$1307:$W$1944,23,FALSE)</f>
        <v>0.73992673992673996</v>
      </c>
      <c r="AB58" s="38">
        <f>VLOOKUP($B58,'Data Flows'!$A$1307:$AB$1944,24,FALSE)</f>
        <v>0.79541108986615683</v>
      </c>
      <c r="AC58" s="38">
        <f>VLOOKUP($B58,'Data Flows'!$A$1307:$AB$1944,25,FALSE)</f>
        <v>0.85440613026819923</v>
      </c>
      <c r="AD58" s="38">
        <f>VLOOKUP($B58,'Data Flows'!$A$1307:$AB$1944,26,FALSE)</f>
        <v>0.75126050420168067</v>
      </c>
      <c r="AE58" s="38">
        <f>VLOOKUP($B58,'Data Flows'!$A$1307:$AB$1944,27,FALSE)</f>
        <v>0.76702508960573479</v>
      </c>
      <c r="AF58" s="38">
        <f>VLOOKUP($B58,'Data Flows'!$A$1307:$AB$1944,28,FALSE)</f>
        <v>0.78278688524590168</v>
      </c>
      <c r="AG58" s="38">
        <f>VLOOKUP($B58,'Data Flows'!$A$1307:$AE$1944,29,FALSE)</f>
        <v>0.95250000000000001</v>
      </c>
      <c r="AH58" s="38">
        <f>VLOOKUP($B58,'Data Flows'!$A$1307:$AE$1944,30,FALSE)</f>
        <v>1.6866197183098592</v>
      </c>
      <c r="AI58" s="38">
        <f>VLOOKUP($B58,'Data Flows'!$A$1307:$AE$1944,31,FALSE)</f>
        <v>1.3443708609271523</v>
      </c>
      <c r="AJ58" s="38">
        <f>VLOOKUP($B58,'Data Flows'!$A$1307:$AF$1944,32,FALSE)</f>
        <v>0.68190127970749548</v>
      </c>
      <c r="AK58" s="38">
        <f>VLOOKUP($B58,'Data Flows'!$A$1307:$AG$1944,33,FALSE)</f>
        <v>0.8915929203539823</v>
      </c>
      <c r="AL58" s="38">
        <f>VLOOKUP($B58,'Data Flows'!$A$1307:$AH$1944,34,FALSE)</f>
        <v>0.76303317535545023</v>
      </c>
      <c r="AM58" s="38">
        <f>VLOOKUP($B58,'Data Flows'!$A$1307:$AI$1944,35,FALSE)</f>
        <v>0.88782816229116945</v>
      </c>
      <c r="AN58" s="38">
        <f>VLOOKUP($B58,'Data Flows'!$A$1307:$AJ$1944,36,FALSE)</f>
        <v>0.92788461538461542</v>
      </c>
      <c r="AO58" s="38">
        <f>VLOOKUP($B58,'Data Flows'!$A$1307:$AK$1944,37,FALSE)</f>
        <v>0.81565656565656564</v>
      </c>
      <c r="AP58" s="38">
        <f>VLOOKUP($B58,'Data Flows'!$A$1307:$AO$1944,38,FALSE)</f>
        <v>0.80804953560371517</v>
      </c>
      <c r="AQ58" s="38">
        <f>VLOOKUP($B58,'Data Flows'!$A$1307:$AO$1944,39,FALSE)</f>
        <v>0.75125628140703515</v>
      </c>
      <c r="AR58" s="38">
        <f>VLOOKUP($B58,'Data Flows'!$A$1307:$AO$1944,40,FALSE)</f>
        <v>0.80243161094224924</v>
      </c>
      <c r="AS58" s="38">
        <f>VLOOKUP($B58,'Data Flows'!$A$1307:$AO$1944,41,FALSE)</f>
        <v>0.91449814126394047</v>
      </c>
    </row>
    <row r="59" spans="1:45" x14ac:dyDescent="0.25">
      <c r="A59" s="1" t="s">
        <v>0</v>
      </c>
      <c r="B59" s="2" t="s">
        <v>57</v>
      </c>
      <c r="C59" s="3" t="s">
        <v>57</v>
      </c>
      <c r="D59" t="s">
        <v>262</v>
      </c>
      <c r="E59" s="47" t="str">
        <f>VLOOKUP($C59,Sheet1!$A$3:$B$328,2,FALSE)</f>
        <v>Urban with City and Town</v>
      </c>
      <c r="F59" s="38">
        <f>VLOOKUP($B59,'Data Flows'!$A$1307:$W$1944,2,FALSE)</f>
        <v>0.88073394495412849</v>
      </c>
      <c r="G59" s="38">
        <f>VLOOKUP($B59,'Data Flows'!$A$1307:$W$1944,3,FALSE)</f>
        <v>1.0865671641791044</v>
      </c>
      <c r="H59" s="38">
        <f>VLOOKUP($B59,'Data Flows'!$A$1307:$W$1944,4,FALSE)</f>
        <v>1.0863309352517985</v>
      </c>
      <c r="I59" s="38">
        <f>VLOOKUP($B59,'Data Flows'!$A$1307:$W$1944,5,FALSE)</f>
        <v>1.2887139107611549</v>
      </c>
      <c r="J59" s="38">
        <f>VLOOKUP($B59,'Data Flows'!$A$1307:$W$1944,6,FALSE)</f>
        <v>1.0719557195571956</v>
      </c>
      <c r="K59" s="38">
        <f>VLOOKUP($B59,'Data Flows'!$A$1307:$W$1944,7,FALSE)</f>
        <v>0.72417251755265799</v>
      </c>
      <c r="L59" s="38">
        <f>VLOOKUP($B59,'Data Flows'!$A$1307:$W$1944,8,FALSE)</f>
        <v>1.0128205128205128</v>
      </c>
      <c r="M59" s="38">
        <f>VLOOKUP($B59,'Data Flows'!$A$1307:$W$1944,9,FALSE)</f>
        <v>1.1463414634146341</v>
      </c>
      <c r="N59" s="38">
        <f>VLOOKUP($B59,'Data Flows'!$A$1307:$W$1944,10,FALSE)</f>
        <v>0.93665158371040724</v>
      </c>
      <c r="O59" s="38">
        <f>VLOOKUP($B59,'Data Flows'!$A$1307:$W$1944,11,FALSE)</f>
        <v>0.77916666666666667</v>
      </c>
      <c r="P59" s="38">
        <f>VLOOKUP($B59,'Data Flows'!$A$1307:$W$1944,12,FALSE)</f>
        <v>1.0479166666666666</v>
      </c>
      <c r="Q59" s="38">
        <f>VLOOKUP($B59,'Data Flows'!$A$1307:$W$1944,13,FALSE)</f>
        <v>1.0299539170506913</v>
      </c>
      <c r="R59" s="38">
        <f>VLOOKUP($B59,'Data Flows'!$A$1307:$W$1944,14,FALSE)</f>
        <v>1.0470588235294118</v>
      </c>
      <c r="S59" s="38">
        <f>VLOOKUP($B59,'Data Flows'!$A$1307:$W$1944,15,FALSE)</f>
        <v>0.95823095823095827</v>
      </c>
      <c r="T59" s="38">
        <f>VLOOKUP($B59,'Data Flows'!$A$1307:$W$1944,16,FALSE)</f>
        <v>1.0416666666666667</v>
      </c>
      <c r="U59" s="38">
        <f>VLOOKUP($B59,'Data Flows'!$A$1307:$W$1944,17,FALSE)</f>
        <v>1.1183098591549296</v>
      </c>
      <c r="V59" s="38">
        <f>VLOOKUP($B59,'Data Flows'!$A$1307:$W$1944,18,FALSE)</f>
        <v>1.0888888888888888</v>
      </c>
      <c r="W59" s="38">
        <f>VLOOKUP($B59,'Data Flows'!$A$1307:$W$1944,19,FALSE)</f>
        <v>0.96551724137931039</v>
      </c>
      <c r="X59" s="38">
        <f>VLOOKUP($B59,'Data Flows'!$A$1307:$W$1944,20,FALSE)</f>
        <v>0.88185654008438819</v>
      </c>
      <c r="Y59" s="38">
        <f>VLOOKUP($B59,'Data Flows'!$A$1307:$W$1944,21,FALSE)</f>
        <v>1.015228426395939</v>
      </c>
      <c r="Z59" s="38">
        <f>VLOOKUP($B59,'Data Flows'!$A$1307:$W$1944,22,FALSE)</f>
        <v>0.86935866983372923</v>
      </c>
      <c r="AA59" s="38">
        <f>VLOOKUP($B59,'Data Flows'!$A$1307:$W$1944,23,FALSE)</f>
        <v>0.72431077694235591</v>
      </c>
      <c r="AB59" s="38">
        <f>VLOOKUP($B59,'Data Flows'!$A$1307:$AB$1944,24,FALSE)</f>
        <v>0.77701149425287352</v>
      </c>
      <c r="AC59" s="38">
        <f>VLOOKUP($B59,'Data Flows'!$A$1307:$AB$1944,25,FALSE)</f>
        <v>0.95833333333333337</v>
      </c>
      <c r="AD59" s="38">
        <f>VLOOKUP($B59,'Data Flows'!$A$1307:$AB$1944,26,FALSE)</f>
        <v>0.89170506912442393</v>
      </c>
      <c r="AE59" s="38">
        <f>VLOOKUP($B59,'Data Flows'!$A$1307:$AB$1944,27,FALSE)</f>
        <v>0.93925233644859818</v>
      </c>
      <c r="AF59" s="38">
        <f>VLOOKUP($B59,'Data Flows'!$A$1307:$AB$1944,28,FALSE)</f>
        <v>1.0114613180515759</v>
      </c>
      <c r="AG59" s="38">
        <f>VLOOKUP($B59,'Data Flows'!$A$1307:$AE$1944,29,FALSE)</f>
        <v>0.96250000000000002</v>
      </c>
      <c r="AH59" s="38">
        <f>VLOOKUP($B59,'Data Flows'!$A$1307:$AE$1944,30,FALSE)</f>
        <v>1.5066666666666666</v>
      </c>
      <c r="AI59" s="38">
        <f>VLOOKUP($B59,'Data Flows'!$A$1307:$AE$1944,31,FALSE)</f>
        <v>1.1686746987951808</v>
      </c>
      <c r="AJ59" s="38">
        <f>VLOOKUP($B59,'Data Flows'!$A$1307:$AF$1944,32,FALSE)</f>
        <v>0.82195121951219507</v>
      </c>
      <c r="AK59" s="38">
        <f>VLOOKUP($B59,'Data Flows'!$A$1307:$AG$1944,33,FALSE)</f>
        <v>0.77128953771289532</v>
      </c>
      <c r="AL59" s="38">
        <f>VLOOKUP($B59,'Data Flows'!$A$1307:$AH$1944,34,FALSE)</f>
        <v>0.65</v>
      </c>
      <c r="AM59" s="38">
        <f>VLOOKUP($B59,'Data Flows'!$A$1307:$AI$1944,35,FALSE)</f>
        <v>0.71714285714285719</v>
      </c>
      <c r="AN59" s="38">
        <f>VLOOKUP($B59,'Data Flows'!$A$1307:$AJ$1944,36,FALSE)</f>
        <v>0.8848314606741573</v>
      </c>
      <c r="AO59" s="38">
        <f>VLOOKUP($B59,'Data Flows'!$A$1307:$AK$1944,37,FALSE)</f>
        <v>0.83768115942028987</v>
      </c>
      <c r="AP59" s="38">
        <f>VLOOKUP($B59,'Data Flows'!$A$1307:$AO$1944,38,FALSE)</f>
        <v>0.88727272727272732</v>
      </c>
      <c r="AQ59" s="38">
        <f>VLOOKUP($B59,'Data Flows'!$A$1307:$AO$1944,39,FALSE)</f>
        <v>0.79369627507163321</v>
      </c>
      <c r="AR59" s="38">
        <f>VLOOKUP($B59,'Data Flows'!$A$1307:$AO$1944,40,FALSE)</f>
        <v>0.88379204892966357</v>
      </c>
      <c r="AS59" s="38">
        <f>VLOOKUP($B59,'Data Flows'!$A$1307:$AO$1944,41,FALSE)</f>
        <v>1.0256410256410255</v>
      </c>
    </row>
    <row r="60" spans="1:45" x14ac:dyDescent="0.25">
      <c r="A60" s="1" t="s">
        <v>0</v>
      </c>
      <c r="B60" s="2" t="s">
        <v>58</v>
      </c>
      <c r="C60" s="3" t="s">
        <v>58</v>
      </c>
      <c r="D60" t="s">
        <v>263</v>
      </c>
      <c r="E60" s="47" t="str">
        <f>VLOOKUP($C60,Sheet1!$A$3:$B$328,2,FALSE)</f>
        <v>Urban with City and Town</v>
      </c>
      <c r="F60" s="38">
        <f>VLOOKUP($B60,'Data Flows'!$A$1307:$W$1944,2,FALSE)</f>
        <v>0.99033816425120769</v>
      </c>
      <c r="G60" s="38">
        <f>VLOOKUP($B60,'Data Flows'!$A$1307:$W$1944,3,FALSE)</f>
        <v>1.2592592592592593</v>
      </c>
      <c r="H60" s="38">
        <f>VLOOKUP($B60,'Data Flows'!$A$1307:$W$1944,4,FALSE)</f>
        <v>1.2584269662921348</v>
      </c>
      <c r="I60" s="38">
        <f>VLOOKUP($B60,'Data Flows'!$A$1307:$W$1944,5,FALSE)</f>
        <v>1.3699059561128526</v>
      </c>
      <c r="J60" s="38">
        <f>VLOOKUP($B60,'Data Flows'!$A$1307:$W$1944,6,FALSE)</f>
        <v>1.1604938271604939</v>
      </c>
      <c r="K60" s="38">
        <f>VLOOKUP($B60,'Data Flows'!$A$1307:$W$1944,7,FALSE)</f>
        <v>1.0403022670025188</v>
      </c>
      <c r="L60" s="38">
        <f>VLOOKUP($B60,'Data Flows'!$A$1307:$W$1944,8,FALSE)</f>
        <v>0.87388987566607457</v>
      </c>
      <c r="M60" s="38">
        <f>VLOOKUP($B60,'Data Flows'!$A$1307:$W$1944,9,FALSE)</f>
        <v>0.88814317673378074</v>
      </c>
      <c r="N60" s="38">
        <f>VLOOKUP($B60,'Data Flows'!$A$1307:$W$1944,10,FALSE)</f>
        <v>0.76572327044025157</v>
      </c>
      <c r="O60" s="38">
        <f>VLOOKUP($B60,'Data Flows'!$A$1307:$W$1944,11,FALSE)</f>
        <v>0.77075098814229248</v>
      </c>
      <c r="P60" s="38">
        <f>VLOOKUP($B60,'Data Flows'!$A$1307:$W$1944,12,FALSE)</f>
        <v>0.80343511450381677</v>
      </c>
      <c r="Q60" s="38">
        <f>VLOOKUP($B60,'Data Flows'!$A$1307:$W$1944,13,FALSE)</f>
        <v>1.1176470588235294</v>
      </c>
      <c r="R60" s="38">
        <f>VLOOKUP($B60,'Data Flows'!$A$1307:$W$1944,14,FALSE)</f>
        <v>1.0670859538784068</v>
      </c>
      <c r="S60" s="38">
        <f>VLOOKUP($B60,'Data Flows'!$A$1307:$W$1944,15,FALSE)</f>
        <v>0.79953917050691248</v>
      </c>
      <c r="T60" s="38">
        <f>VLOOKUP($B60,'Data Flows'!$A$1307:$W$1944,16,FALSE)</f>
        <v>1.0737704918032787</v>
      </c>
      <c r="U60" s="38">
        <f>VLOOKUP($B60,'Data Flows'!$A$1307:$W$1944,17,FALSE)</f>
        <v>1.1759259259259258</v>
      </c>
      <c r="V60" s="38">
        <f>VLOOKUP($B60,'Data Flows'!$A$1307:$W$1944,18,FALSE)</f>
        <v>1.0165289256198347</v>
      </c>
      <c r="W60" s="38">
        <f>VLOOKUP($B60,'Data Flows'!$A$1307:$W$1944,19,FALSE)</f>
        <v>0.84</v>
      </c>
      <c r="X60" s="38">
        <f>VLOOKUP($B60,'Data Flows'!$A$1307:$W$1944,20,FALSE)</f>
        <v>0.96682464454976302</v>
      </c>
      <c r="Y60" s="38">
        <f>VLOOKUP($B60,'Data Flows'!$A$1307:$W$1944,21,FALSE)</f>
        <v>0.88659793814432986</v>
      </c>
      <c r="Z60" s="38">
        <f>VLOOKUP($B60,'Data Flows'!$A$1307:$W$1944,22,FALSE)</f>
        <v>0.97720797720797725</v>
      </c>
      <c r="AA60" s="38">
        <f>VLOOKUP($B60,'Data Flows'!$A$1307:$W$1944,23,FALSE)</f>
        <v>0.64578313253012043</v>
      </c>
      <c r="AB60" s="38">
        <f>VLOOKUP($B60,'Data Flows'!$A$1307:$AB$1944,24,FALSE)</f>
        <v>0.87193460490463215</v>
      </c>
      <c r="AC60" s="38">
        <f>VLOOKUP($B60,'Data Flows'!$A$1307:$AB$1944,25,FALSE)</f>
        <v>0.98895027624309395</v>
      </c>
      <c r="AD60" s="38">
        <f>VLOOKUP($B60,'Data Flows'!$A$1307:$AB$1944,26,FALSE)</f>
        <v>0.8257575757575758</v>
      </c>
      <c r="AE60" s="38">
        <f>VLOOKUP($B60,'Data Flows'!$A$1307:$AB$1944,27,FALSE)</f>
        <v>0.852054794520548</v>
      </c>
      <c r="AF60" s="38">
        <f>VLOOKUP($B60,'Data Flows'!$A$1307:$AB$1944,28,FALSE)</f>
        <v>0.89320388349514568</v>
      </c>
      <c r="AG60" s="38">
        <f>VLOOKUP($B60,'Data Flows'!$A$1307:$AE$1944,29,FALSE)</f>
        <v>1.0836363636363637</v>
      </c>
      <c r="AH60" s="38">
        <f>VLOOKUP($B60,'Data Flows'!$A$1307:$AE$1944,30,FALSE)</f>
        <v>1.1611570247933884</v>
      </c>
      <c r="AI60" s="38">
        <f>VLOOKUP($B60,'Data Flows'!$A$1307:$AE$1944,31,FALSE)</f>
        <v>0.94285714285714284</v>
      </c>
      <c r="AJ60" s="38">
        <f>VLOOKUP($B60,'Data Flows'!$A$1307:$AF$1944,32,FALSE)</f>
        <v>0.78947368421052633</v>
      </c>
      <c r="AK60" s="38">
        <f>VLOOKUP($B60,'Data Flows'!$A$1307:$AG$1944,33,FALSE)</f>
        <v>0.85053380782918153</v>
      </c>
      <c r="AL60" s="38">
        <f>VLOOKUP($B60,'Data Flows'!$A$1307:$AH$1944,34,FALSE)</f>
        <v>0.70522388059701491</v>
      </c>
      <c r="AM60" s="38">
        <f>VLOOKUP($B60,'Data Flows'!$A$1307:$AI$1944,35,FALSE)</f>
        <v>0.81654676258992809</v>
      </c>
      <c r="AN60" s="38">
        <f>VLOOKUP($B60,'Data Flows'!$A$1307:$AJ$1944,36,FALSE)</f>
        <v>0.79051383399209485</v>
      </c>
      <c r="AO60" s="38">
        <f>VLOOKUP($B60,'Data Flows'!$A$1307:$AK$1944,37,FALSE)</f>
        <v>1.1304347826086956</v>
      </c>
      <c r="AP60" s="38">
        <f>VLOOKUP($B60,'Data Flows'!$A$1307:$AO$1944,38,FALSE)</f>
        <v>0.99459459459459465</v>
      </c>
      <c r="AQ60" s="38">
        <f>VLOOKUP($B60,'Data Flows'!$A$1307:$AO$1944,39,FALSE)</f>
        <v>1.0288065843621399</v>
      </c>
      <c r="AR60" s="38">
        <f>VLOOKUP($B60,'Data Flows'!$A$1307:$AO$1944,40,FALSE)</f>
        <v>0.87704918032786883</v>
      </c>
      <c r="AS60" s="38">
        <f>VLOOKUP($B60,'Data Flows'!$A$1307:$AO$1944,41,FALSE)</f>
        <v>0.79047619047619044</v>
      </c>
    </row>
    <row r="61" spans="1:45" x14ac:dyDescent="0.25">
      <c r="A61" s="1" t="s">
        <v>0</v>
      </c>
      <c r="B61" s="2" t="s">
        <v>59</v>
      </c>
      <c r="C61" s="3" t="s">
        <v>59</v>
      </c>
      <c r="D61" t="s">
        <v>264</v>
      </c>
      <c r="E61" s="47" t="str">
        <f>VLOOKUP($C61,Sheet1!$A$3:$B$328,2,FALSE)</f>
        <v>Mainly Rural Average</v>
      </c>
      <c r="F61" s="38">
        <f>VLOOKUP($B61,'Data Flows'!$A$1307:$W$1944,2,FALSE)</f>
        <v>0.71578947368421053</v>
      </c>
      <c r="G61" s="38">
        <f>VLOOKUP($B61,'Data Flows'!$A$1307:$W$1944,3,FALSE)</f>
        <v>0.95890410958904104</v>
      </c>
      <c r="H61" s="38">
        <f>VLOOKUP($B61,'Data Flows'!$A$1307:$W$1944,4,FALSE)</f>
        <v>1.2465753424657535</v>
      </c>
      <c r="I61" s="38">
        <f>VLOOKUP($B61,'Data Flows'!$A$1307:$W$1944,5,FALSE)</f>
        <v>1.6413043478260869</v>
      </c>
      <c r="J61" s="38">
        <f>VLOOKUP($B61,'Data Flows'!$A$1307:$W$1944,6,FALSE)</f>
        <v>1.0137931034482759</v>
      </c>
      <c r="K61" s="38">
        <f>VLOOKUP($B61,'Data Flows'!$A$1307:$W$1944,7,FALSE)</f>
        <v>0.79259259259259263</v>
      </c>
      <c r="L61" s="38">
        <f>VLOOKUP($B61,'Data Flows'!$A$1307:$W$1944,8,FALSE)</f>
        <v>0.91034482758620694</v>
      </c>
      <c r="M61" s="38">
        <f>VLOOKUP($B61,'Data Flows'!$A$1307:$W$1944,9,FALSE)</f>
        <v>1.0686274509803921</v>
      </c>
      <c r="N61" s="38">
        <f>VLOOKUP($B61,'Data Flows'!$A$1307:$W$1944,10,FALSE)</f>
        <v>0.56497175141242939</v>
      </c>
      <c r="O61" s="38">
        <f>VLOOKUP($B61,'Data Flows'!$A$1307:$W$1944,11,FALSE)</f>
        <v>0.80701754385964908</v>
      </c>
      <c r="P61" s="38">
        <f>VLOOKUP($B61,'Data Flows'!$A$1307:$W$1944,12,FALSE)</f>
        <v>0.83333333333333337</v>
      </c>
      <c r="Q61" s="38">
        <f>VLOOKUP($B61,'Data Flows'!$A$1307:$W$1944,13,FALSE)</f>
        <v>1.1603773584905661</v>
      </c>
      <c r="R61" s="38">
        <f>VLOOKUP($B61,'Data Flows'!$A$1307:$W$1944,14,FALSE)</f>
        <v>0.79640718562874246</v>
      </c>
      <c r="S61" s="38">
        <f>VLOOKUP($B61,'Data Flows'!$A$1307:$W$1944,15,FALSE)</f>
        <v>0.875</v>
      </c>
      <c r="T61" s="38">
        <f>VLOOKUP($B61,'Data Flows'!$A$1307:$W$1944,16,FALSE)</f>
        <v>0.89743589743589747</v>
      </c>
      <c r="U61" s="38">
        <f>VLOOKUP($B61,'Data Flows'!$A$1307:$W$1944,17,FALSE)</f>
        <v>1.2736842105263158</v>
      </c>
      <c r="V61" s="38">
        <f>VLOOKUP($B61,'Data Flows'!$A$1307:$W$1944,18,FALSE)</f>
        <v>0.94262295081967218</v>
      </c>
      <c r="W61" s="38">
        <f>VLOOKUP($B61,'Data Flows'!$A$1307:$W$1944,19,FALSE)</f>
        <v>0.75490196078431371</v>
      </c>
      <c r="X61" s="38">
        <f>VLOOKUP($B61,'Data Flows'!$A$1307:$W$1944,20,FALSE)</f>
        <v>0.98290598290598286</v>
      </c>
      <c r="Y61" s="38">
        <f>VLOOKUP($B61,'Data Flows'!$A$1307:$W$1944,21,FALSE)</f>
        <v>0.8529411764705882</v>
      </c>
      <c r="Z61" s="38">
        <f>VLOOKUP($B61,'Data Flows'!$A$1307:$W$1944,22,FALSE)</f>
        <v>0.88785046728971961</v>
      </c>
      <c r="AA61" s="38">
        <f>VLOOKUP($B61,'Data Flows'!$A$1307:$W$1944,23,FALSE)</f>
        <v>0.84615384615384615</v>
      </c>
      <c r="AB61" s="38">
        <f>VLOOKUP($B61,'Data Flows'!$A$1307:$AB$1944,24,FALSE)</f>
        <v>0.81111111111111112</v>
      </c>
      <c r="AC61" s="38">
        <f>VLOOKUP($B61,'Data Flows'!$A$1307:$AB$1944,25,FALSE)</f>
        <v>0.87272727272727268</v>
      </c>
      <c r="AD61" s="38">
        <f>VLOOKUP($B61,'Data Flows'!$A$1307:$AB$1944,26,FALSE)</f>
        <v>0.92233009708737868</v>
      </c>
      <c r="AE61" s="38">
        <f>VLOOKUP($B61,'Data Flows'!$A$1307:$AB$1944,27,FALSE)</f>
        <v>0.97169811320754718</v>
      </c>
      <c r="AF61" s="38">
        <f>VLOOKUP($B61,'Data Flows'!$A$1307:$AB$1944,28,FALSE)</f>
        <v>1.03125</v>
      </c>
      <c r="AG61" s="38">
        <f>VLOOKUP($B61,'Data Flows'!$A$1307:$AE$1944,29,FALSE)</f>
        <v>0.8571428571428571</v>
      </c>
      <c r="AH61" s="38">
        <f>VLOOKUP($B61,'Data Flows'!$A$1307:$AE$1944,30,FALSE)</f>
        <v>1.3064516129032258</v>
      </c>
      <c r="AI61" s="38">
        <f>VLOOKUP($B61,'Data Flows'!$A$1307:$AE$1944,31,FALSE)</f>
        <v>1.0684931506849316</v>
      </c>
      <c r="AJ61" s="38">
        <f>VLOOKUP($B61,'Data Flows'!$A$1307:$AF$1944,32,FALSE)</f>
        <v>0.81720430107526887</v>
      </c>
      <c r="AK61" s="38">
        <f>VLOOKUP($B61,'Data Flows'!$A$1307:$AG$1944,33,FALSE)</f>
        <v>0.65714285714285714</v>
      </c>
      <c r="AL61" s="38">
        <f>VLOOKUP($B61,'Data Flows'!$A$1307:$AH$1944,34,FALSE)</f>
        <v>0.83544303797468356</v>
      </c>
      <c r="AM61" s="38">
        <f>VLOOKUP($B61,'Data Flows'!$A$1307:$AI$1944,35,FALSE)</f>
        <v>0.93650793650793651</v>
      </c>
      <c r="AN61" s="38">
        <f>VLOOKUP($B61,'Data Flows'!$A$1307:$AJ$1944,36,FALSE)</f>
        <v>0.85897435897435892</v>
      </c>
      <c r="AO61" s="38">
        <f>VLOOKUP($B61,'Data Flows'!$A$1307:$AK$1944,37,FALSE)</f>
        <v>0.95061728395061729</v>
      </c>
      <c r="AP61" s="38">
        <f>VLOOKUP($B61,'Data Flows'!$A$1307:$AO$1944,38,FALSE)</f>
        <v>0.55128205128205132</v>
      </c>
      <c r="AQ61" s="38">
        <f>VLOOKUP($B61,'Data Flows'!$A$1307:$AO$1944,39,FALSE)</f>
        <v>1.078125</v>
      </c>
      <c r="AR61" s="38">
        <f>VLOOKUP($B61,'Data Flows'!$A$1307:$AO$1944,40,FALSE)</f>
        <v>0.83750000000000002</v>
      </c>
      <c r="AS61" s="38">
        <f>VLOOKUP($B61,'Data Flows'!$A$1307:$AO$1944,41,FALSE)</f>
        <v>1.3829787234042554</v>
      </c>
    </row>
    <row r="62" spans="1:45" x14ac:dyDescent="0.25">
      <c r="A62" s="1" t="s">
        <v>0</v>
      </c>
      <c r="B62" s="2" t="s">
        <v>60</v>
      </c>
      <c r="C62" s="3" t="s">
        <v>60</v>
      </c>
      <c r="D62" t="s">
        <v>265</v>
      </c>
      <c r="E62" s="47" t="str">
        <f>VLOOKUP($C62,Sheet1!$A$3:$B$328,2,FALSE)</f>
        <v>Urban with Major Conurbation</v>
      </c>
      <c r="F62" s="38">
        <f>VLOOKUP($B62,'Data Flows'!$A$1307:$W$1944,2,FALSE)</f>
        <v>0.89595375722543358</v>
      </c>
      <c r="G62" s="38">
        <f>VLOOKUP($B62,'Data Flows'!$A$1307:$W$1944,3,FALSE)</f>
        <v>1.0130718954248366</v>
      </c>
      <c r="H62" s="38">
        <f>VLOOKUP($B62,'Data Flows'!$A$1307:$W$1944,4,FALSE)</f>
        <v>1.1624365482233503</v>
      </c>
      <c r="I62" s="38">
        <f>VLOOKUP($B62,'Data Flows'!$A$1307:$W$1944,5,FALSE)</f>
        <v>1.7444444444444445</v>
      </c>
      <c r="J62" s="38">
        <f>VLOOKUP($B62,'Data Flows'!$A$1307:$W$1944,6,FALSE)</f>
        <v>1.5679012345679013</v>
      </c>
      <c r="K62" s="38">
        <f>VLOOKUP($B62,'Data Flows'!$A$1307:$W$1944,7,FALSE)</f>
        <v>0.92266666666666663</v>
      </c>
      <c r="L62" s="38">
        <f>VLOOKUP($B62,'Data Flows'!$A$1307:$W$1944,8,FALSE)</f>
        <v>1.1703703703703703</v>
      </c>
      <c r="M62" s="38">
        <f>VLOOKUP($B62,'Data Flows'!$A$1307:$W$1944,9,FALSE)</f>
        <v>0.80693069306930698</v>
      </c>
      <c r="N62" s="38">
        <f>VLOOKUP($B62,'Data Flows'!$A$1307:$W$1944,10,FALSE)</f>
        <v>0.8133971291866029</v>
      </c>
      <c r="O62" s="38">
        <f>VLOOKUP($B62,'Data Flows'!$A$1307:$W$1944,11,FALSE)</f>
        <v>0.73529411764705888</v>
      </c>
      <c r="P62" s="38">
        <f>VLOOKUP($B62,'Data Flows'!$A$1307:$W$1944,12,FALSE)</f>
        <v>1.0539083557951483</v>
      </c>
      <c r="Q62" s="38">
        <f>VLOOKUP($B62,'Data Flows'!$A$1307:$W$1944,13,FALSE)</f>
        <v>0.93274853801169588</v>
      </c>
      <c r="R62" s="38">
        <f>VLOOKUP($B62,'Data Flows'!$A$1307:$W$1944,14,FALSE)</f>
        <v>0.92528735632183912</v>
      </c>
      <c r="S62" s="38">
        <f>VLOOKUP($B62,'Data Flows'!$A$1307:$W$1944,15,FALSE)</f>
        <v>0.86267605633802813</v>
      </c>
      <c r="T62" s="38">
        <f>VLOOKUP($B62,'Data Flows'!$A$1307:$W$1944,16,FALSE)</f>
        <v>1.02</v>
      </c>
      <c r="U62" s="38">
        <f>VLOOKUP($B62,'Data Flows'!$A$1307:$W$1944,17,FALSE)</f>
        <v>0.97841726618705038</v>
      </c>
      <c r="V62" s="38">
        <f>VLOOKUP($B62,'Data Flows'!$A$1307:$W$1944,18,FALSE)</f>
        <v>1.0996309963099631</v>
      </c>
      <c r="W62" s="38">
        <f>VLOOKUP($B62,'Data Flows'!$A$1307:$W$1944,19,FALSE)</f>
        <v>0.85599999999999998</v>
      </c>
      <c r="X62" s="38">
        <f>VLOOKUP($B62,'Data Flows'!$A$1307:$W$1944,20,FALSE)</f>
        <v>0.9487951807228916</v>
      </c>
      <c r="Y62" s="38">
        <f>VLOOKUP($B62,'Data Flows'!$A$1307:$W$1944,21,FALSE)</f>
        <v>0.90943396226415096</v>
      </c>
      <c r="Z62" s="38">
        <f>VLOOKUP($B62,'Data Flows'!$A$1307:$W$1944,22,FALSE)</f>
        <v>0.95774647887323938</v>
      </c>
      <c r="AA62" s="38">
        <f>VLOOKUP($B62,'Data Flows'!$A$1307:$W$1944,23,FALSE)</f>
        <v>0.72826086956521741</v>
      </c>
      <c r="AB62" s="38">
        <f>VLOOKUP($B62,'Data Flows'!$A$1307:$AB$1944,24,FALSE)</f>
        <v>0.91843971631205679</v>
      </c>
      <c r="AC62" s="38">
        <f>VLOOKUP($B62,'Data Flows'!$A$1307:$AB$1944,25,FALSE)</f>
        <v>0.96958174904942962</v>
      </c>
      <c r="AD62" s="38">
        <f>VLOOKUP($B62,'Data Flows'!$A$1307:$AB$1944,26,FALSE)</f>
        <v>0.76012461059190028</v>
      </c>
      <c r="AE62" s="38">
        <f>VLOOKUP($B62,'Data Flows'!$A$1307:$AB$1944,27,FALSE)</f>
        <v>0.96282527881040891</v>
      </c>
      <c r="AF62" s="38">
        <f>VLOOKUP($B62,'Data Flows'!$A$1307:$AB$1944,28,FALSE)</f>
        <v>0.85657370517928288</v>
      </c>
      <c r="AG62" s="38">
        <f>VLOOKUP($B62,'Data Flows'!$A$1307:$AE$1944,29,FALSE)</f>
        <v>0.87244897959183676</v>
      </c>
      <c r="AH62" s="38">
        <f>VLOOKUP($B62,'Data Flows'!$A$1307:$AE$1944,30,FALSE)</f>
        <v>1.2</v>
      </c>
      <c r="AI62" s="38">
        <f>VLOOKUP($B62,'Data Flows'!$A$1307:$AE$1944,31,FALSE)</f>
        <v>1.140625</v>
      </c>
      <c r="AJ62" s="38">
        <f>VLOOKUP($B62,'Data Flows'!$A$1307:$AF$1944,32,FALSE)</f>
        <v>0.86792452830188682</v>
      </c>
      <c r="AK62" s="38">
        <f>VLOOKUP($B62,'Data Flows'!$A$1307:$AG$1944,33,FALSE)</f>
        <v>0.74609375</v>
      </c>
      <c r="AL62" s="38">
        <f>VLOOKUP($B62,'Data Flows'!$A$1307:$AH$1944,34,FALSE)</f>
        <v>0.94444444444444442</v>
      </c>
      <c r="AM62" s="38">
        <f>VLOOKUP($B62,'Data Flows'!$A$1307:$AI$1944,35,FALSE)</f>
        <v>0.83163265306122447</v>
      </c>
      <c r="AN62" s="38">
        <f>VLOOKUP($B62,'Data Flows'!$A$1307:$AJ$1944,36,FALSE)</f>
        <v>0.7901785714285714</v>
      </c>
      <c r="AO62" s="38">
        <f>VLOOKUP($B62,'Data Flows'!$A$1307:$AK$1944,37,FALSE)</f>
        <v>0.86802030456852797</v>
      </c>
      <c r="AP62" s="38">
        <f>VLOOKUP($B62,'Data Flows'!$A$1307:$AO$1944,38,FALSE)</f>
        <v>0.86301369863013699</v>
      </c>
      <c r="AQ62" s="38">
        <f>VLOOKUP($B62,'Data Flows'!$A$1307:$AO$1944,39,FALSE)</f>
        <v>0.86315789473684212</v>
      </c>
      <c r="AR62" s="38">
        <f>VLOOKUP($B62,'Data Flows'!$A$1307:$AO$1944,40,FALSE)</f>
        <v>0.66842105263157892</v>
      </c>
      <c r="AS62" s="38">
        <f>VLOOKUP($B62,'Data Flows'!$A$1307:$AO$1944,41,FALSE)</f>
        <v>0.85624999999999996</v>
      </c>
    </row>
    <row r="63" spans="1:45" x14ac:dyDescent="0.25">
      <c r="A63" s="1" t="s">
        <v>0</v>
      </c>
      <c r="B63" s="2" t="s">
        <v>61</v>
      </c>
      <c r="C63" s="3" t="s">
        <v>61</v>
      </c>
      <c r="D63" t="s">
        <v>266</v>
      </c>
      <c r="E63" s="47" t="str">
        <f>VLOOKUP($C63,Sheet1!$A$3:$B$328,2,FALSE)</f>
        <v>Urban with Significant Rural (rural including hub towns 26-49%)</v>
      </c>
      <c r="F63" s="38">
        <f>VLOOKUP($B63,'Data Flows'!$A$1307:$W$1944,2,FALSE)</f>
        <v>0.86486486486486491</v>
      </c>
      <c r="G63" s="38">
        <f>VLOOKUP($B63,'Data Flows'!$A$1307:$W$1944,3,FALSE)</f>
        <v>1.0539568345323742</v>
      </c>
      <c r="H63" s="38">
        <f>VLOOKUP($B63,'Data Flows'!$A$1307:$W$1944,4,FALSE)</f>
        <v>1.2826086956521738</v>
      </c>
      <c r="I63" s="38">
        <f>VLOOKUP($B63,'Data Flows'!$A$1307:$W$1944,5,FALSE)</f>
        <v>1.5718954248366013</v>
      </c>
      <c r="J63" s="38">
        <f>VLOOKUP($B63,'Data Flows'!$A$1307:$W$1944,6,FALSE)</f>
        <v>1.2860411899313502</v>
      </c>
      <c r="K63" s="38">
        <f>VLOOKUP($B63,'Data Flows'!$A$1307:$W$1944,7,FALSE)</f>
        <v>0.97276264591439687</v>
      </c>
      <c r="L63" s="38">
        <f>VLOOKUP($B63,'Data Flows'!$A$1307:$W$1944,8,FALSE)</f>
        <v>1.0053667262969588</v>
      </c>
      <c r="M63" s="38">
        <f>VLOOKUP($B63,'Data Flows'!$A$1307:$W$1944,9,FALSE)</f>
        <v>0.8990476190476191</v>
      </c>
      <c r="N63" s="38">
        <f>VLOOKUP($B63,'Data Flows'!$A$1307:$W$1944,10,FALSE)</f>
        <v>0.88907849829351537</v>
      </c>
      <c r="O63" s="38">
        <f>VLOOKUP($B63,'Data Flows'!$A$1307:$W$1944,11,FALSE)</f>
        <v>0.77777777777777779</v>
      </c>
      <c r="P63" s="38">
        <f>VLOOKUP($B63,'Data Flows'!$A$1307:$W$1944,12,FALSE)</f>
        <v>0.94052044609665431</v>
      </c>
      <c r="Q63" s="38">
        <f>VLOOKUP($B63,'Data Flows'!$A$1307:$W$1944,13,FALSE)</f>
        <v>1.0402010050251256</v>
      </c>
      <c r="R63" s="38">
        <f>VLOOKUP($B63,'Data Flows'!$A$1307:$W$1944,14,FALSE)</f>
        <v>0.94578313253012047</v>
      </c>
      <c r="S63" s="38">
        <f>VLOOKUP($B63,'Data Flows'!$A$1307:$W$1944,15,FALSE)</f>
        <v>1.013477088948787</v>
      </c>
      <c r="T63" s="38">
        <f>VLOOKUP($B63,'Data Flows'!$A$1307:$W$1944,16,FALSE)</f>
        <v>1.0622317596566524</v>
      </c>
      <c r="U63" s="38">
        <f>VLOOKUP($B63,'Data Flows'!$A$1307:$W$1944,17,FALSE)</f>
        <v>1.0380047505938241</v>
      </c>
      <c r="V63" s="38">
        <f>VLOOKUP($B63,'Data Flows'!$A$1307:$W$1944,18,FALSE)</f>
        <v>0.85119047619047616</v>
      </c>
      <c r="W63" s="38">
        <f>VLOOKUP($B63,'Data Flows'!$A$1307:$W$1944,19,FALSE)</f>
        <v>0.78384279475982532</v>
      </c>
      <c r="X63" s="38">
        <f>VLOOKUP($B63,'Data Flows'!$A$1307:$W$1944,20,FALSE)</f>
        <v>1.0279569892473119</v>
      </c>
      <c r="Y63" s="38">
        <f>VLOOKUP($B63,'Data Flows'!$A$1307:$W$1944,21,FALSE)</f>
        <v>1.0287958115183247</v>
      </c>
      <c r="Z63" s="38">
        <f>VLOOKUP($B63,'Data Flows'!$A$1307:$W$1944,22,FALSE)</f>
        <v>0.95348837209302328</v>
      </c>
      <c r="AA63" s="38">
        <f>VLOOKUP($B63,'Data Flows'!$A$1307:$W$1944,23,FALSE)</f>
        <v>0.83170731707317069</v>
      </c>
      <c r="AB63" s="38">
        <f>VLOOKUP($B63,'Data Flows'!$A$1307:$AB$1944,24,FALSE)</f>
        <v>0.87671232876712324</v>
      </c>
      <c r="AC63" s="38">
        <f>VLOOKUP($B63,'Data Flows'!$A$1307:$AB$1944,25,FALSE)</f>
        <v>0.9675174013921114</v>
      </c>
      <c r="AD63" s="38">
        <f>VLOOKUP($B63,'Data Flows'!$A$1307:$AB$1944,26,FALSE)</f>
        <v>0.84444444444444444</v>
      </c>
      <c r="AE63" s="38">
        <f>VLOOKUP($B63,'Data Flows'!$A$1307:$AB$1944,27,FALSE)</f>
        <v>0.86966824644549767</v>
      </c>
      <c r="AF63" s="38">
        <f>VLOOKUP($B63,'Data Flows'!$A$1307:$AB$1944,28,FALSE)</f>
        <v>0.8530120481927711</v>
      </c>
      <c r="AG63" s="38">
        <f>VLOOKUP($B63,'Data Flows'!$A$1307:$AE$1944,29,FALSE)</f>
        <v>0.78624078624078619</v>
      </c>
      <c r="AH63" s="38">
        <f>VLOOKUP($B63,'Data Flows'!$A$1307:$AE$1944,30,FALSE)</f>
        <v>1.1479999999999999</v>
      </c>
      <c r="AI63" s="38">
        <f>VLOOKUP($B63,'Data Flows'!$A$1307:$AE$1944,31,FALSE)</f>
        <v>0.9185750636132316</v>
      </c>
      <c r="AJ63" s="38">
        <f>VLOOKUP($B63,'Data Flows'!$A$1307:$AF$1944,32,FALSE)</f>
        <v>0.86522911051212936</v>
      </c>
      <c r="AK63" s="38">
        <f>VLOOKUP($B63,'Data Flows'!$A$1307:$AG$1944,33,FALSE)</f>
        <v>0.66666666666666663</v>
      </c>
      <c r="AL63" s="38">
        <f>VLOOKUP($B63,'Data Flows'!$A$1307:$AH$1944,34,FALSE)</f>
        <v>0.8454258675078864</v>
      </c>
      <c r="AM63" s="38">
        <f>VLOOKUP($B63,'Data Flows'!$A$1307:$AI$1944,35,FALSE)</f>
        <v>0.76280323450134768</v>
      </c>
      <c r="AN63" s="38">
        <f>VLOOKUP($B63,'Data Flows'!$A$1307:$AJ$1944,36,FALSE)</f>
        <v>0.96699669966996704</v>
      </c>
      <c r="AO63" s="38">
        <f>VLOOKUP($B63,'Data Flows'!$A$1307:$AK$1944,37,FALSE)</f>
        <v>0.71542553191489366</v>
      </c>
      <c r="AP63" s="38">
        <f>VLOOKUP($B63,'Data Flows'!$A$1307:$AO$1944,38,FALSE)</f>
        <v>0.92460317460317465</v>
      </c>
      <c r="AQ63" s="38">
        <f>VLOOKUP($B63,'Data Flows'!$A$1307:$AO$1944,39,FALSE)</f>
        <v>0.96107784431137722</v>
      </c>
      <c r="AR63" s="38">
        <f>VLOOKUP($B63,'Data Flows'!$A$1307:$AO$1944,40,FALSE)</f>
        <v>0.85034013605442171</v>
      </c>
      <c r="AS63" s="38">
        <f>VLOOKUP($B63,'Data Flows'!$A$1307:$AO$1944,41,FALSE)</f>
        <v>0.81784386617100369</v>
      </c>
    </row>
    <row r="64" spans="1:45" x14ac:dyDescent="0.25">
      <c r="A64" s="1" t="s">
        <v>0</v>
      </c>
      <c r="B64" s="2" t="s">
        <v>62</v>
      </c>
      <c r="C64" s="3" t="s">
        <v>62</v>
      </c>
      <c r="D64" t="s">
        <v>267</v>
      </c>
      <c r="E64" s="47" t="str">
        <f>VLOOKUP($C64,Sheet1!$A$3:$B$328,2,FALSE)</f>
        <v>Urban with Major Conurbation</v>
      </c>
      <c r="F64" s="38">
        <f>VLOOKUP($B64,'Data Flows'!$A$1307:$W$1944,2,FALSE)</f>
        <v>0.71844660194174759</v>
      </c>
      <c r="G64" s="38">
        <f>VLOOKUP($B64,'Data Flows'!$A$1307:$W$1944,3,FALSE)</f>
        <v>1.26</v>
      </c>
      <c r="H64" s="38">
        <f>VLOOKUP($B64,'Data Flows'!$A$1307:$W$1944,4,FALSE)</f>
        <v>1.203125</v>
      </c>
      <c r="I64" s="38">
        <f>VLOOKUP($B64,'Data Flows'!$A$1307:$W$1944,5,FALSE)</f>
        <v>1.2538461538461538</v>
      </c>
      <c r="J64" s="38">
        <f>VLOOKUP($B64,'Data Flows'!$A$1307:$W$1944,6,FALSE)</f>
        <v>1.1898148148148149</v>
      </c>
      <c r="K64" s="38">
        <f>VLOOKUP($B64,'Data Flows'!$A$1307:$W$1944,7,FALSE)</f>
        <v>0.8663967611336032</v>
      </c>
      <c r="L64" s="38">
        <f>VLOOKUP($B64,'Data Flows'!$A$1307:$W$1944,8,FALSE)</f>
        <v>1.0823970037453183</v>
      </c>
      <c r="M64" s="38">
        <f>VLOOKUP($B64,'Data Flows'!$A$1307:$W$1944,9,FALSE)</f>
        <v>0.84555984555984554</v>
      </c>
      <c r="N64" s="38">
        <f>VLOOKUP($B64,'Data Flows'!$A$1307:$W$1944,10,FALSE)</f>
        <v>0.823943661971831</v>
      </c>
      <c r="O64" s="38">
        <f>VLOOKUP($B64,'Data Flows'!$A$1307:$W$1944,11,FALSE)</f>
        <v>0.7963800904977375</v>
      </c>
      <c r="P64" s="38">
        <f>VLOOKUP($B64,'Data Flows'!$A$1307:$W$1944,12,FALSE)</f>
        <v>0.94285714285714284</v>
      </c>
      <c r="Q64" s="38">
        <f>VLOOKUP($B64,'Data Flows'!$A$1307:$W$1944,13,FALSE)</f>
        <v>0.95238095238095233</v>
      </c>
      <c r="R64" s="38">
        <f>VLOOKUP($B64,'Data Flows'!$A$1307:$W$1944,14,FALSE)</f>
        <v>1.0599078341013826</v>
      </c>
      <c r="S64" s="38">
        <f>VLOOKUP($B64,'Data Flows'!$A$1307:$W$1944,15,FALSE)</f>
        <v>0.73333333333333328</v>
      </c>
      <c r="T64" s="38">
        <f>VLOOKUP($B64,'Data Flows'!$A$1307:$W$1944,16,FALSE)</f>
        <v>1.1196172248803828</v>
      </c>
      <c r="U64" s="38">
        <f>VLOOKUP($B64,'Data Flows'!$A$1307:$W$1944,17,FALSE)</f>
        <v>1.2397260273972603</v>
      </c>
      <c r="V64" s="38">
        <f>VLOOKUP($B64,'Data Flows'!$A$1307:$W$1944,18,FALSE)</f>
        <v>1.1904761904761905</v>
      </c>
      <c r="W64" s="38">
        <f>VLOOKUP($B64,'Data Flows'!$A$1307:$W$1944,19,FALSE)</f>
        <v>1.0135135135135136</v>
      </c>
      <c r="X64" s="38">
        <f>VLOOKUP($B64,'Data Flows'!$A$1307:$W$1944,20,FALSE)</f>
        <v>1.1256038647342994</v>
      </c>
      <c r="Y64" s="38">
        <f>VLOOKUP($B64,'Data Flows'!$A$1307:$W$1944,21,FALSE)</f>
        <v>0.84375</v>
      </c>
      <c r="Z64" s="38">
        <f>VLOOKUP($B64,'Data Flows'!$A$1307:$W$1944,22,FALSE)</f>
        <v>0.91111111111111109</v>
      </c>
      <c r="AA64" s="38">
        <f>VLOOKUP($B64,'Data Flows'!$A$1307:$W$1944,23,FALSE)</f>
        <v>0.91145833333333337</v>
      </c>
      <c r="AB64" s="38">
        <f>VLOOKUP($B64,'Data Flows'!$A$1307:$AB$1944,24,FALSE)</f>
        <v>0.93181818181818177</v>
      </c>
      <c r="AC64" s="38">
        <f>VLOOKUP($B64,'Data Flows'!$A$1307:$AB$1944,25,FALSE)</f>
        <v>0.87557603686635943</v>
      </c>
      <c r="AD64" s="38">
        <f>VLOOKUP($B64,'Data Flows'!$A$1307:$AB$1944,26,FALSE)</f>
        <v>0.98351648351648346</v>
      </c>
      <c r="AE64" s="38">
        <f>VLOOKUP($B64,'Data Flows'!$A$1307:$AB$1944,27,FALSE)</f>
        <v>0.78500000000000003</v>
      </c>
      <c r="AF64" s="38">
        <f>VLOOKUP($B64,'Data Flows'!$A$1307:$AB$1944,28,FALSE)</f>
        <v>0.89570552147239269</v>
      </c>
      <c r="AG64" s="38">
        <f>VLOOKUP($B64,'Data Flows'!$A$1307:$AE$1944,29,FALSE)</f>
        <v>0.69186046511627908</v>
      </c>
      <c r="AH64" s="38">
        <f>VLOOKUP($B64,'Data Flows'!$A$1307:$AE$1944,30,FALSE)</f>
        <v>1.2636363636363637</v>
      </c>
      <c r="AI64" s="38">
        <f>VLOOKUP($B64,'Data Flows'!$A$1307:$AE$1944,31,FALSE)</f>
        <v>0.95061728395061729</v>
      </c>
      <c r="AJ64" s="38">
        <f>VLOOKUP($B64,'Data Flows'!$A$1307:$AF$1944,32,FALSE)</f>
        <v>0.68023255813953487</v>
      </c>
      <c r="AK64" s="38">
        <f>VLOOKUP($B64,'Data Flows'!$A$1307:$AG$1944,33,FALSE)</f>
        <v>0.63218390804597702</v>
      </c>
      <c r="AL64" s="38">
        <f>VLOOKUP($B64,'Data Flows'!$A$1307:$AH$1944,34,FALSE)</f>
        <v>0.90909090909090906</v>
      </c>
      <c r="AM64" s="38">
        <f>VLOOKUP($B64,'Data Flows'!$A$1307:$AI$1944,35,FALSE)</f>
        <v>0.72932330827067671</v>
      </c>
      <c r="AN64" s="38">
        <f>VLOOKUP($B64,'Data Flows'!$A$1307:$AJ$1944,36,FALSE)</f>
        <v>1.1186440677966101</v>
      </c>
      <c r="AO64" s="38">
        <f>VLOOKUP($B64,'Data Flows'!$A$1307:$AK$1944,37,FALSE)</f>
        <v>0.8671875</v>
      </c>
      <c r="AP64" s="38">
        <f>VLOOKUP($B64,'Data Flows'!$A$1307:$AO$1944,38,FALSE)</f>
        <v>1.0103092783505154</v>
      </c>
      <c r="AQ64" s="38">
        <f>VLOOKUP($B64,'Data Flows'!$A$1307:$AO$1944,39,FALSE)</f>
        <v>0.91538461538461535</v>
      </c>
      <c r="AR64" s="38">
        <f>VLOOKUP($B64,'Data Flows'!$A$1307:$AO$1944,40,FALSE)</f>
        <v>0.86290322580645162</v>
      </c>
      <c r="AS64" s="38">
        <f>VLOOKUP($B64,'Data Flows'!$A$1307:$AO$1944,41,FALSE)</f>
        <v>0.79661016949152541</v>
      </c>
    </row>
    <row r="65" spans="1:45" x14ac:dyDescent="0.25">
      <c r="A65" s="1" t="s">
        <v>0</v>
      </c>
      <c r="B65" s="2" t="s">
        <v>63</v>
      </c>
      <c r="C65" s="3" t="s">
        <v>63</v>
      </c>
      <c r="D65" t="s">
        <v>268</v>
      </c>
      <c r="E65" s="47" t="str">
        <f>VLOOKUP($C65,Sheet1!$A$3:$B$328,2,FALSE)</f>
        <v>Urban with Minor Conurbation</v>
      </c>
      <c r="F65" s="38">
        <f>VLOOKUP($B65,'Data Flows'!$A$1307:$W$1944,2,FALSE)</f>
        <v>0.94680851063829785</v>
      </c>
      <c r="G65" s="38">
        <f>VLOOKUP($B65,'Data Flows'!$A$1307:$W$1944,3,FALSE)</f>
        <v>1.0409638554216867</v>
      </c>
      <c r="H65" s="38">
        <f>VLOOKUP($B65,'Data Flows'!$A$1307:$W$1944,4,FALSE)</f>
        <v>1.2116630669546435</v>
      </c>
      <c r="I65" s="38">
        <f>VLOOKUP($B65,'Data Flows'!$A$1307:$W$1944,5,FALSE)</f>
        <v>1.5112107623318385</v>
      </c>
      <c r="J65" s="38">
        <f>VLOOKUP($B65,'Data Flows'!$A$1307:$W$1944,6,FALSE)</f>
        <v>1.2057823129251701</v>
      </c>
      <c r="K65" s="38">
        <f>VLOOKUP($B65,'Data Flows'!$A$1307:$W$1944,7,FALSE)</f>
        <v>0.82794117647058818</v>
      </c>
      <c r="L65" s="38">
        <f>VLOOKUP($B65,'Data Flows'!$A$1307:$W$1944,8,FALSE)</f>
        <v>1.0546875</v>
      </c>
      <c r="M65" s="38">
        <f>VLOOKUP($B65,'Data Flows'!$A$1307:$W$1944,9,FALSE)</f>
        <v>1.1535776614310647</v>
      </c>
      <c r="N65" s="38">
        <f>VLOOKUP($B65,'Data Flows'!$A$1307:$W$1944,10,FALSE)</f>
        <v>0.78055555555555556</v>
      </c>
      <c r="O65" s="38">
        <f>VLOOKUP($B65,'Data Flows'!$A$1307:$W$1944,11,FALSE)</f>
        <v>0.88380281690140849</v>
      </c>
      <c r="P65" s="38">
        <f>VLOOKUP($B65,'Data Flows'!$A$1307:$W$1944,12,FALSE)</f>
        <v>1.0754147812971342</v>
      </c>
      <c r="Q65" s="38">
        <f>VLOOKUP($B65,'Data Flows'!$A$1307:$W$1944,13,FALSE)</f>
        <v>1.0629251700680271</v>
      </c>
      <c r="R65" s="38">
        <f>VLOOKUP($B65,'Data Flows'!$A$1307:$W$1944,14,FALSE)</f>
        <v>1.0014836795252227</v>
      </c>
      <c r="S65" s="38">
        <f>VLOOKUP($B65,'Data Flows'!$A$1307:$W$1944,15,FALSE)</f>
        <v>0.956989247311828</v>
      </c>
      <c r="T65" s="38">
        <f>VLOOKUP($B65,'Data Flows'!$A$1307:$W$1944,16,FALSE)</f>
        <v>1.1043165467625899</v>
      </c>
      <c r="U65" s="38">
        <f>VLOOKUP($B65,'Data Flows'!$A$1307:$W$1944,17,FALSE)</f>
        <v>0.95076400679117146</v>
      </c>
      <c r="V65" s="38">
        <f>VLOOKUP($B65,'Data Flows'!$A$1307:$W$1944,18,FALSE)</f>
        <v>0.94250871080139376</v>
      </c>
      <c r="W65" s="38">
        <f>VLOOKUP($B65,'Data Flows'!$A$1307:$W$1944,19,FALSE)</f>
        <v>0.86890756302521011</v>
      </c>
      <c r="X65" s="38">
        <f>VLOOKUP($B65,'Data Flows'!$A$1307:$W$1944,20,FALSE)</f>
        <v>1.0198347107438017</v>
      </c>
      <c r="Y65" s="38">
        <f>VLOOKUP($B65,'Data Flows'!$A$1307:$W$1944,21,FALSE)</f>
        <v>0.85874799357945431</v>
      </c>
      <c r="Z65" s="38">
        <f>VLOOKUP($B65,'Data Flows'!$A$1307:$W$1944,22,FALSE)</f>
        <v>0.89330922242314648</v>
      </c>
      <c r="AA65" s="38">
        <f>VLOOKUP($B65,'Data Flows'!$A$1307:$W$1944,23,FALSE)</f>
        <v>0.77798165137614683</v>
      </c>
      <c r="AB65" s="38">
        <f>VLOOKUP($B65,'Data Flows'!$A$1307:$AB$1944,24,FALSE)</f>
        <v>0.81214421252371916</v>
      </c>
      <c r="AC65" s="38">
        <f>VLOOKUP($B65,'Data Flows'!$A$1307:$AB$1944,25,FALSE)</f>
        <v>1.0455486542443064</v>
      </c>
      <c r="AD65" s="38">
        <f>VLOOKUP($B65,'Data Flows'!$A$1307:$AB$1944,26,FALSE)</f>
        <v>0.86535008976660677</v>
      </c>
      <c r="AE65" s="38">
        <f>VLOOKUP($B65,'Data Flows'!$A$1307:$AB$1944,27,FALSE)</f>
        <v>0.81538461538461537</v>
      </c>
      <c r="AF65" s="38">
        <f>VLOOKUP($B65,'Data Flows'!$A$1307:$AB$1944,28,FALSE)</f>
        <v>0.78202676864244747</v>
      </c>
      <c r="AG65" s="38">
        <f>VLOOKUP($B65,'Data Flows'!$A$1307:$AE$1944,29,FALSE)</f>
        <v>0.85507246376811596</v>
      </c>
      <c r="AH65" s="38">
        <f>VLOOKUP($B65,'Data Flows'!$A$1307:$AE$1944,30,FALSE)</f>
        <v>1.1246684350132625</v>
      </c>
      <c r="AI65" s="38">
        <f>VLOOKUP($B65,'Data Flows'!$A$1307:$AE$1944,31,FALSE)</f>
        <v>1</v>
      </c>
      <c r="AJ65" s="38">
        <f>VLOOKUP($B65,'Data Flows'!$A$1307:$AF$1944,32,FALSE)</f>
        <v>0.9</v>
      </c>
      <c r="AK65" s="38">
        <f>VLOOKUP($B65,'Data Flows'!$A$1307:$AG$1944,33,FALSE)</f>
        <v>0.87010309278350517</v>
      </c>
      <c r="AL65" s="38">
        <f>VLOOKUP($B65,'Data Flows'!$A$1307:$AH$1944,34,FALSE)</f>
        <v>0.88716814159292035</v>
      </c>
      <c r="AM65" s="38">
        <f>VLOOKUP($B65,'Data Flows'!$A$1307:$AI$1944,35,FALSE)</f>
        <v>0.78993435448577676</v>
      </c>
      <c r="AN65" s="38">
        <f>VLOOKUP($B65,'Data Flows'!$A$1307:$AJ$1944,36,FALSE)</f>
        <v>0.86590909090909096</v>
      </c>
      <c r="AO65" s="38">
        <f>VLOOKUP($B65,'Data Flows'!$A$1307:$AK$1944,37,FALSE)</f>
        <v>0.89327146171693739</v>
      </c>
      <c r="AP65" s="38">
        <f>VLOOKUP($B65,'Data Flows'!$A$1307:$AO$1944,38,FALSE)</f>
        <v>0.95238095238095233</v>
      </c>
      <c r="AQ65" s="38">
        <f>VLOOKUP($B65,'Data Flows'!$A$1307:$AO$1944,39,FALSE)</f>
        <v>0.91529411764705881</v>
      </c>
      <c r="AR65" s="38">
        <f>VLOOKUP($B65,'Data Flows'!$A$1307:$AO$1944,40,FALSE)</f>
        <v>0.80562659846547313</v>
      </c>
      <c r="AS65" s="38">
        <f>VLOOKUP($B65,'Data Flows'!$A$1307:$AO$1944,41,FALSE)</f>
        <v>0.78272980501392753</v>
      </c>
    </row>
    <row r="66" spans="1:45" x14ac:dyDescent="0.25">
      <c r="A66" s="1" t="s">
        <v>0</v>
      </c>
      <c r="B66" s="2" t="s">
        <v>64</v>
      </c>
      <c r="C66" s="3" t="s">
        <v>64</v>
      </c>
      <c r="D66" t="s">
        <v>269</v>
      </c>
      <c r="E66" s="47" t="str">
        <f>VLOOKUP($C66,Sheet1!$A$3:$B$328,2,FALSE)</f>
        <v>Urban with City and Town</v>
      </c>
      <c r="F66" s="38">
        <f>VLOOKUP($B66,'Data Flows'!$A$1307:$W$1944,2,FALSE)</f>
        <v>0.95316804407713496</v>
      </c>
      <c r="G66" s="38">
        <f>VLOOKUP($B66,'Data Flows'!$A$1307:$W$1944,3,FALSE)</f>
        <v>1.1012269938650308</v>
      </c>
      <c r="H66" s="38">
        <f>VLOOKUP($B66,'Data Flows'!$A$1307:$W$1944,4,FALSE)</f>
        <v>0.96280087527352298</v>
      </c>
      <c r="I66" s="38">
        <f>VLOOKUP($B66,'Data Flows'!$A$1307:$W$1944,5,FALSE)</f>
        <v>1.3234421364985163</v>
      </c>
      <c r="J66" s="38">
        <f>VLOOKUP($B66,'Data Flows'!$A$1307:$W$1944,6,FALSE)</f>
        <v>1.2296015180265654</v>
      </c>
      <c r="K66" s="38">
        <f>VLOOKUP($B66,'Data Flows'!$A$1307:$W$1944,7,FALSE)</f>
        <v>0.7819314641744548</v>
      </c>
      <c r="L66" s="38">
        <f>VLOOKUP($B66,'Data Flows'!$A$1307:$W$1944,8,FALSE)</f>
        <v>1.0049586776859505</v>
      </c>
      <c r="M66" s="38">
        <f>VLOOKUP($B66,'Data Flows'!$A$1307:$W$1944,9,FALSE)</f>
        <v>0.875</v>
      </c>
      <c r="N66" s="38">
        <f>VLOOKUP($B66,'Data Flows'!$A$1307:$W$1944,10,FALSE)</f>
        <v>0.98765432098765427</v>
      </c>
      <c r="O66" s="38">
        <f>VLOOKUP($B66,'Data Flows'!$A$1307:$W$1944,11,FALSE)</f>
        <v>0.85615251299826689</v>
      </c>
      <c r="P66" s="38">
        <f>VLOOKUP($B66,'Data Flows'!$A$1307:$W$1944,12,FALSE)</f>
        <v>0.8743633276740238</v>
      </c>
      <c r="Q66" s="38">
        <f>VLOOKUP($B66,'Data Flows'!$A$1307:$W$1944,13,FALSE)</f>
        <v>1.0437375745526838</v>
      </c>
      <c r="R66" s="38">
        <f>VLOOKUP($B66,'Data Flows'!$A$1307:$W$1944,14,FALSE)</f>
        <v>0.99103942652329746</v>
      </c>
      <c r="S66" s="38">
        <f>VLOOKUP($B66,'Data Flows'!$A$1307:$W$1944,15,FALSE)</f>
        <v>1.0165631469979297</v>
      </c>
      <c r="T66" s="38">
        <f>VLOOKUP($B66,'Data Flows'!$A$1307:$W$1944,16,FALSE)</f>
        <v>1.0529531568228105</v>
      </c>
      <c r="U66" s="38">
        <f>VLOOKUP($B66,'Data Flows'!$A$1307:$W$1944,17,FALSE)</f>
        <v>0.9452054794520548</v>
      </c>
      <c r="V66" s="38">
        <f>VLOOKUP($B66,'Data Flows'!$A$1307:$W$1944,18,FALSE)</f>
        <v>1.0181451612903225</v>
      </c>
      <c r="W66" s="38">
        <f>VLOOKUP($B66,'Data Flows'!$A$1307:$W$1944,19,FALSE)</f>
        <v>0.80334728033472802</v>
      </c>
      <c r="X66" s="38">
        <f>VLOOKUP($B66,'Data Flows'!$A$1307:$W$1944,20,FALSE)</f>
        <v>0.89668615984405453</v>
      </c>
      <c r="Y66" s="38">
        <f>VLOOKUP($B66,'Data Flows'!$A$1307:$W$1944,21,FALSE)</f>
        <v>0.86236559139784941</v>
      </c>
      <c r="Z66" s="38">
        <f>VLOOKUP($B66,'Data Flows'!$A$1307:$W$1944,22,FALSE)</f>
        <v>0.9476861167002012</v>
      </c>
      <c r="AA66" s="38">
        <f>VLOOKUP($B66,'Data Flows'!$A$1307:$W$1944,23,FALSE)</f>
        <v>0.85152838427947597</v>
      </c>
      <c r="AB66" s="38">
        <f>VLOOKUP($B66,'Data Flows'!$A$1307:$AB$1944,24,FALSE)</f>
        <v>0.85144124168514412</v>
      </c>
      <c r="AC66" s="38">
        <f>VLOOKUP($B66,'Data Flows'!$A$1307:$AB$1944,25,FALSE)</f>
        <v>0.8383371824480369</v>
      </c>
      <c r="AD66" s="38">
        <f>VLOOKUP($B66,'Data Flows'!$A$1307:$AB$1944,26,FALSE)</f>
        <v>0.82969432314410485</v>
      </c>
      <c r="AE66" s="38">
        <f>VLOOKUP($B66,'Data Flows'!$A$1307:$AB$1944,27,FALSE)</f>
        <v>0.90752688172043006</v>
      </c>
      <c r="AF66" s="38">
        <f>VLOOKUP($B66,'Data Flows'!$A$1307:$AB$1944,28,FALSE)</f>
        <v>1</v>
      </c>
      <c r="AG66" s="38">
        <f>VLOOKUP($B66,'Data Flows'!$A$1307:$AE$1944,29,FALSE)</f>
        <v>0.902676399026764</v>
      </c>
      <c r="AH66" s="38">
        <f>VLOOKUP($B66,'Data Flows'!$A$1307:$AE$1944,30,FALSE)</f>
        <v>1.4038461538461537</v>
      </c>
      <c r="AI66" s="38">
        <f>VLOOKUP($B66,'Data Flows'!$A$1307:$AE$1944,31,FALSE)</f>
        <v>0.98522167487684731</v>
      </c>
      <c r="AJ66" s="38">
        <f>VLOOKUP($B66,'Data Flows'!$A$1307:$AF$1944,32,FALSE)</f>
        <v>0.75161987041036715</v>
      </c>
      <c r="AK66" s="38">
        <f>VLOOKUP($B66,'Data Flows'!$A$1307:$AG$1944,33,FALSE)</f>
        <v>0.72235294117647064</v>
      </c>
      <c r="AL66" s="38">
        <f>VLOOKUP($B66,'Data Flows'!$A$1307:$AH$1944,34,FALSE)</f>
        <v>0.74867724867724872</v>
      </c>
      <c r="AM66" s="38">
        <f>VLOOKUP($B66,'Data Flows'!$A$1307:$AI$1944,35,FALSE)</f>
        <v>0.81962864721485407</v>
      </c>
      <c r="AN66" s="38">
        <f>VLOOKUP($B66,'Data Flows'!$A$1307:$AJ$1944,36,FALSE)</f>
        <v>0.85488126649076512</v>
      </c>
      <c r="AO66" s="38">
        <f>VLOOKUP($B66,'Data Flows'!$A$1307:$AK$1944,37,FALSE)</f>
        <v>0.81842818428184283</v>
      </c>
      <c r="AP66" s="38">
        <f>VLOOKUP($B66,'Data Flows'!$A$1307:$AO$1944,38,FALSE)</f>
        <v>0.8682432432432432</v>
      </c>
      <c r="AQ66" s="38">
        <f>VLOOKUP($B66,'Data Flows'!$A$1307:$AO$1944,39,FALSE)</f>
        <v>0.91354466858789629</v>
      </c>
      <c r="AR66" s="38">
        <f>VLOOKUP($B66,'Data Flows'!$A$1307:$AO$1944,40,FALSE)</f>
        <v>0.74680306905370841</v>
      </c>
      <c r="AS66" s="38">
        <f>VLOOKUP($B66,'Data Flows'!$A$1307:$AO$1944,41,FALSE)</f>
        <v>0.92409240924092406</v>
      </c>
    </row>
    <row r="67" spans="1:45" x14ac:dyDescent="0.25">
      <c r="A67" s="1" t="s">
        <v>0</v>
      </c>
      <c r="B67" s="2" t="s">
        <v>65</v>
      </c>
      <c r="C67" s="3" t="s">
        <v>65</v>
      </c>
      <c r="D67" t="s">
        <v>270</v>
      </c>
      <c r="E67" s="47" t="str">
        <f>VLOOKUP($C67,Sheet1!$A$3:$B$328,2,FALSE)</f>
        <v>Urban with City and Town</v>
      </c>
      <c r="F67" s="38">
        <f>VLOOKUP($B67,'Data Flows'!$A$1307:$W$1944,2,FALSE)</f>
        <v>0.93782383419689119</v>
      </c>
      <c r="G67" s="38">
        <f>VLOOKUP($B67,'Data Flows'!$A$1307:$W$1944,3,FALSE)</f>
        <v>1.4779411764705883</v>
      </c>
      <c r="H67" s="38">
        <f>VLOOKUP($B67,'Data Flows'!$A$1307:$W$1944,4,FALSE)</f>
        <v>0.91467576791808869</v>
      </c>
      <c r="I67" s="38">
        <f>VLOOKUP($B67,'Data Flows'!$A$1307:$W$1944,5,FALSE)</f>
        <v>1.1535714285714285</v>
      </c>
      <c r="J67" s="38">
        <f>VLOOKUP($B67,'Data Flows'!$A$1307:$W$1944,6,FALSE)</f>
        <v>1.0332594235033259</v>
      </c>
      <c r="K67" s="38">
        <f>VLOOKUP($B67,'Data Flows'!$A$1307:$W$1944,7,FALSE)</f>
        <v>1.0919881305637982</v>
      </c>
      <c r="L67" s="38">
        <f>VLOOKUP($B67,'Data Flows'!$A$1307:$W$1944,8,FALSE)</f>
        <v>0.92490118577075098</v>
      </c>
      <c r="M67" s="38">
        <f>VLOOKUP($B67,'Data Flows'!$A$1307:$W$1944,9,FALSE)</f>
        <v>0.79756097560975614</v>
      </c>
      <c r="N67" s="38">
        <f>VLOOKUP($B67,'Data Flows'!$A$1307:$W$1944,10,FALSE)</f>
        <v>0.82892057026476573</v>
      </c>
      <c r="O67" s="38">
        <f>VLOOKUP($B67,'Data Flows'!$A$1307:$W$1944,11,FALSE)</f>
        <v>0.70327102803738317</v>
      </c>
      <c r="P67" s="38">
        <f>VLOOKUP($B67,'Data Flows'!$A$1307:$W$1944,12,FALSE)</f>
        <v>0.86341463414634145</v>
      </c>
      <c r="Q67" s="38">
        <f>VLOOKUP($B67,'Data Flows'!$A$1307:$W$1944,13,FALSE)</f>
        <v>0.94462540716612375</v>
      </c>
      <c r="R67" s="38">
        <f>VLOOKUP($B67,'Data Flows'!$A$1307:$W$1944,14,FALSE)</f>
        <v>0.90841584158415845</v>
      </c>
      <c r="S67" s="38">
        <f>VLOOKUP($B67,'Data Flows'!$A$1307:$W$1944,15,FALSE)</f>
        <v>0.87222222222222223</v>
      </c>
      <c r="T67" s="38">
        <f>VLOOKUP($B67,'Data Flows'!$A$1307:$W$1944,16,FALSE)</f>
        <v>0.98399999999999999</v>
      </c>
      <c r="U67" s="38">
        <f>VLOOKUP($B67,'Data Flows'!$A$1307:$W$1944,17,FALSE)</f>
        <v>0.86468646864686471</v>
      </c>
      <c r="V67" s="38">
        <f>VLOOKUP($B67,'Data Flows'!$A$1307:$W$1944,18,FALSE)</f>
        <v>1.1286764705882353</v>
      </c>
      <c r="W67" s="38">
        <f>VLOOKUP($B67,'Data Flows'!$A$1307:$W$1944,19,FALSE)</f>
        <v>0.80756013745704469</v>
      </c>
      <c r="X67" s="38">
        <f>VLOOKUP($B67,'Data Flows'!$A$1307:$W$1944,20,FALSE)</f>
        <v>0.98915989159891604</v>
      </c>
      <c r="Y67" s="38">
        <f>VLOOKUP($B67,'Data Flows'!$A$1307:$W$1944,21,FALSE)</f>
        <v>0.85</v>
      </c>
      <c r="Z67" s="38">
        <f>VLOOKUP($B67,'Data Flows'!$A$1307:$W$1944,22,FALSE)</f>
        <v>0.86826347305389218</v>
      </c>
      <c r="AA67" s="38">
        <f>VLOOKUP($B67,'Data Flows'!$A$1307:$W$1944,23,FALSE)</f>
        <v>0.69905956112852663</v>
      </c>
      <c r="AB67" s="38">
        <f>VLOOKUP($B67,'Data Flows'!$A$1307:$AB$1944,24,FALSE)</f>
        <v>1.0802919708029197</v>
      </c>
      <c r="AC67" s="38">
        <f>VLOOKUP($B67,'Data Flows'!$A$1307:$AB$1944,25,FALSE)</f>
        <v>1.0419847328244274</v>
      </c>
      <c r="AD67" s="38">
        <f>VLOOKUP($B67,'Data Flows'!$A$1307:$AB$1944,26,FALSE)</f>
        <v>0.81395348837209303</v>
      </c>
      <c r="AE67" s="38">
        <f>VLOOKUP($B67,'Data Flows'!$A$1307:$AB$1944,27,FALSE)</f>
        <v>0.82386363636363635</v>
      </c>
      <c r="AF67" s="38">
        <f>VLOOKUP($B67,'Data Flows'!$A$1307:$AB$1944,28,FALSE)</f>
        <v>0.86092715231788075</v>
      </c>
      <c r="AG67" s="38">
        <f>VLOOKUP($B67,'Data Flows'!$A$1307:$AE$1944,29,FALSE)</f>
        <v>0.87159533073929962</v>
      </c>
      <c r="AH67" s="38">
        <f>VLOOKUP($B67,'Data Flows'!$A$1307:$AE$1944,30,FALSE)</f>
        <v>1.1971153846153846</v>
      </c>
      <c r="AI67" s="38">
        <f>VLOOKUP($B67,'Data Flows'!$A$1307:$AE$1944,31,FALSE)</f>
        <v>0.98550724637681164</v>
      </c>
      <c r="AJ67" s="38">
        <f>VLOOKUP($B67,'Data Flows'!$A$1307:$AF$1944,32,FALSE)</f>
        <v>0.77580071174377219</v>
      </c>
      <c r="AK67" s="38">
        <f>VLOOKUP($B67,'Data Flows'!$A$1307:$AG$1944,33,FALSE)</f>
        <v>0.74226804123711343</v>
      </c>
      <c r="AL67" s="38">
        <f>VLOOKUP($B67,'Data Flows'!$A$1307:$AH$1944,34,FALSE)</f>
        <v>0.71984435797665369</v>
      </c>
      <c r="AM67" s="38">
        <f>VLOOKUP($B67,'Data Flows'!$A$1307:$AI$1944,35,FALSE)</f>
        <v>0.95024875621890548</v>
      </c>
      <c r="AN67" s="38">
        <f>VLOOKUP($B67,'Data Flows'!$A$1307:$AJ$1944,36,FALSE)</f>
        <v>1.0792079207920793</v>
      </c>
      <c r="AO67" s="38">
        <f>VLOOKUP($B67,'Data Flows'!$A$1307:$AK$1944,37,FALSE)</f>
        <v>0.94859813084112155</v>
      </c>
      <c r="AP67" s="38">
        <f>VLOOKUP($B67,'Data Flows'!$A$1307:$AO$1944,38,FALSE)</f>
        <v>0.97727272727272729</v>
      </c>
      <c r="AQ67" s="38">
        <f>VLOOKUP($B67,'Data Flows'!$A$1307:$AO$1944,39,FALSE)</f>
        <v>0.94059405940594054</v>
      </c>
      <c r="AR67" s="38">
        <f>VLOOKUP($B67,'Data Flows'!$A$1307:$AO$1944,40,FALSE)</f>
        <v>0.91219512195121955</v>
      </c>
      <c r="AS67" s="38">
        <f>VLOOKUP($B67,'Data Flows'!$A$1307:$AO$1944,41,FALSE)</f>
        <v>0.96296296296296291</v>
      </c>
    </row>
    <row r="68" spans="1:45" x14ac:dyDescent="0.25">
      <c r="A68" s="1" t="s">
        <v>0</v>
      </c>
      <c r="B68" s="2" t="s">
        <v>66</v>
      </c>
      <c r="C68" s="3" t="s">
        <v>66</v>
      </c>
      <c r="D68" t="s">
        <v>271</v>
      </c>
      <c r="E68" s="47" t="str">
        <f>VLOOKUP($C68,Sheet1!$A$3:$B$328,2,FALSE)</f>
        <v>Largely Rural Average</v>
      </c>
      <c r="F68" s="38">
        <f>VLOOKUP($B68,'Data Flows'!$A$1307:$W$1944,2,FALSE)</f>
        <v>1.0778210116731517</v>
      </c>
      <c r="G68" s="38">
        <f>VLOOKUP($B68,'Data Flows'!$A$1307:$W$1944,3,FALSE)</f>
        <v>1.0804195804195804</v>
      </c>
      <c r="H68" s="38">
        <f>VLOOKUP($B68,'Data Flows'!$A$1307:$W$1944,4,FALSE)</f>
        <v>1.1944444444444444</v>
      </c>
      <c r="I68" s="38">
        <f>VLOOKUP($B68,'Data Flows'!$A$1307:$W$1944,5,FALSE)</f>
        <v>1.8103448275862069</v>
      </c>
      <c r="J68" s="38">
        <f>VLOOKUP($B68,'Data Flows'!$A$1307:$W$1944,6,FALSE)</f>
        <v>1.1205073995771671</v>
      </c>
      <c r="K68" s="38">
        <f>VLOOKUP($B68,'Data Flows'!$A$1307:$W$1944,7,FALSE)</f>
        <v>1.1522842639593909</v>
      </c>
      <c r="L68" s="38">
        <f>VLOOKUP($B68,'Data Flows'!$A$1307:$W$1944,8,FALSE)</f>
        <v>1.0313152400835073</v>
      </c>
      <c r="M68" s="38">
        <f>VLOOKUP($B68,'Data Flows'!$A$1307:$W$1944,9,FALSE)</f>
        <v>1.1649484536082475</v>
      </c>
      <c r="N68" s="38">
        <f>VLOOKUP($B68,'Data Flows'!$A$1307:$W$1944,10,FALSE)</f>
        <v>0.86480686695278974</v>
      </c>
      <c r="O68" s="38">
        <f>VLOOKUP($B68,'Data Flows'!$A$1307:$W$1944,11,FALSE)</f>
        <v>0.75113122171945701</v>
      </c>
      <c r="P68" s="38">
        <f>VLOOKUP($B68,'Data Flows'!$A$1307:$W$1944,12,FALSE)</f>
        <v>0.86585365853658536</v>
      </c>
      <c r="Q68" s="38">
        <f>VLOOKUP($B68,'Data Flows'!$A$1307:$W$1944,13,FALSE)</f>
        <v>1.0861244019138756</v>
      </c>
      <c r="R68" s="38">
        <f>VLOOKUP($B68,'Data Flows'!$A$1307:$W$1944,14,FALSE)</f>
        <v>1.0350877192982457</v>
      </c>
      <c r="S68" s="38">
        <f>VLOOKUP($B68,'Data Flows'!$A$1307:$W$1944,15,FALSE)</f>
        <v>1.0990566037735849</v>
      </c>
      <c r="T68" s="38">
        <f>VLOOKUP($B68,'Data Flows'!$A$1307:$W$1944,16,FALSE)</f>
        <v>0.95078299776286357</v>
      </c>
      <c r="U68" s="38">
        <f>VLOOKUP($B68,'Data Flows'!$A$1307:$W$1944,17,FALSE)</f>
        <v>0.93816631130063965</v>
      </c>
      <c r="V68" s="38">
        <f>VLOOKUP($B68,'Data Flows'!$A$1307:$W$1944,18,FALSE)</f>
        <v>0.97701149425287359</v>
      </c>
      <c r="W68" s="38">
        <f>VLOOKUP($B68,'Data Flows'!$A$1307:$W$1944,19,FALSE)</f>
        <v>0.90585241730279897</v>
      </c>
      <c r="X68" s="38">
        <f>VLOOKUP($B68,'Data Flows'!$A$1307:$W$1944,20,FALSE)</f>
        <v>1.0763723150357996</v>
      </c>
      <c r="Y68" s="38">
        <f>VLOOKUP($B68,'Data Flows'!$A$1307:$W$1944,21,FALSE)</f>
        <v>0.94774346793349173</v>
      </c>
      <c r="Z68" s="38">
        <f>VLOOKUP($B68,'Data Flows'!$A$1307:$W$1944,22,FALSE)</f>
        <v>0.7432432432432432</v>
      </c>
      <c r="AA68" s="38">
        <f>VLOOKUP($B68,'Data Flows'!$A$1307:$W$1944,23,FALSE)</f>
        <v>0.78947368421052633</v>
      </c>
      <c r="AB68" s="38">
        <f>VLOOKUP($B68,'Data Flows'!$A$1307:$AB$1944,24,FALSE)</f>
        <v>0.83114035087719296</v>
      </c>
      <c r="AC68" s="38">
        <f>VLOOKUP($B68,'Data Flows'!$A$1307:$AB$1944,25,FALSE)</f>
        <v>0.69396551724137934</v>
      </c>
      <c r="AD68" s="38">
        <f>VLOOKUP($B68,'Data Flows'!$A$1307:$AB$1944,26,FALSE)</f>
        <v>0.88297872340425532</v>
      </c>
      <c r="AE68" s="38">
        <f>VLOOKUP($B68,'Data Flows'!$A$1307:$AB$1944,27,FALSE)</f>
        <v>0.81798245614035092</v>
      </c>
      <c r="AF68" s="38">
        <f>VLOOKUP($B68,'Data Flows'!$A$1307:$AB$1944,28,FALSE)</f>
        <v>0.81521739130434778</v>
      </c>
      <c r="AG68" s="38">
        <f>VLOOKUP($B68,'Data Flows'!$A$1307:$AE$1944,29,FALSE)</f>
        <v>0.83571428571428574</v>
      </c>
      <c r="AH68" s="38">
        <f>VLOOKUP($B68,'Data Flows'!$A$1307:$AE$1944,30,FALSE)</f>
        <v>1.4375</v>
      </c>
      <c r="AI68" s="38">
        <f>VLOOKUP($B68,'Data Flows'!$A$1307:$AE$1944,31,FALSE)</f>
        <v>1.0278481012658227</v>
      </c>
      <c r="AJ68" s="38">
        <f>VLOOKUP($B68,'Data Flows'!$A$1307:$AF$1944,32,FALSE)</f>
        <v>0.75662650602409642</v>
      </c>
      <c r="AK68" s="38">
        <f>VLOOKUP($B68,'Data Flows'!$A$1307:$AG$1944,33,FALSE)</f>
        <v>0.73618090452261309</v>
      </c>
      <c r="AL68" s="38">
        <f>VLOOKUP($B68,'Data Flows'!$A$1307:$AH$1944,34,FALSE)</f>
        <v>0.70129870129870131</v>
      </c>
      <c r="AM68" s="38">
        <f>VLOOKUP($B68,'Data Flows'!$A$1307:$AI$1944,35,FALSE)</f>
        <v>0.70761670761670759</v>
      </c>
      <c r="AN68" s="38">
        <f>VLOOKUP($B68,'Data Flows'!$A$1307:$AJ$1944,36,FALSE)</f>
        <v>0.75920679886685549</v>
      </c>
      <c r="AO68" s="38">
        <f>VLOOKUP($B68,'Data Flows'!$A$1307:$AK$1944,37,FALSE)</f>
        <v>0.88544891640866874</v>
      </c>
      <c r="AP68" s="38">
        <f>VLOOKUP($B68,'Data Flows'!$A$1307:$AO$1944,38,FALSE)</f>
        <v>0.79505300353356889</v>
      </c>
      <c r="AQ68" s="38">
        <f>VLOOKUP($B68,'Data Flows'!$A$1307:$AO$1944,39,FALSE)</f>
        <v>0.74780058651026393</v>
      </c>
      <c r="AR68" s="38">
        <f>VLOOKUP($B68,'Data Flows'!$A$1307:$AO$1944,40,FALSE)</f>
        <v>0.84740259740259738</v>
      </c>
      <c r="AS68" s="38">
        <f>VLOOKUP($B68,'Data Flows'!$A$1307:$AO$1944,41,FALSE)</f>
        <v>0.84892086330935257</v>
      </c>
    </row>
    <row r="69" spans="1:45" x14ac:dyDescent="0.25">
      <c r="A69" s="1" t="s">
        <v>0</v>
      </c>
      <c r="B69" s="4" t="s">
        <v>67</v>
      </c>
      <c r="C69" s="3" t="s">
        <v>67</v>
      </c>
      <c r="D69" t="s">
        <v>272</v>
      </c>
      <c r="E69" s="47" t="str">
        <f>VLOOKUP($C69,Sheet1!$A$3:$B$328,2,FALSE)</f>
        <v>Mainly Rural Average</v>
      </c>
      <c r="F69" s="38">
        <f>VLOOKUP($B69,'Data Flows'!$A$1307:$W$1944,2,FALSE)</f>
        <v>1</v>
      </c>
      <c r="G69" s="38">
        <f>VLOOKUP($B69,'Data Flows'!$A$1307:$W$1944,3,FALSE)</f>
        <v>0.87096774193548387</v>
      </c>
      <c r="H69" s="38">
        <f>VLOOKUP($B69,'Data Flows'!$A$1307:$W$1944,4,FALSE)</f>
        <v>1.1372549019607843</v>
      </c>
      <c r="I69" s="38">
        <f>VLOOKUP($B69,'Data Flows'!$A$1307:$W$1944,5,FALSE)</f>
        <v>1.6279069767441861</v>
      </c>
      <c r="J69" s="38">
        <f>VLOOKUP($B69,'Data Flows'!$A$1307:$W$1944,6,FALSE)</f>
        <v>1.7028301886792452</v>
      </c>
      <c r="K69" s="38">
        <f>VLOOKUP($B69,'Data Flows'!$A$1307:$W$1944,7,FALSE)</f>
        <v>0.75895765472312704</v>
      </c>
      <c r="L69" s="38">
        <f>VLOOKUP($B69,'Data Flows'!$A$1307:$W$1944,8,FALSE)</f>
        <v>0.96995708154506433</v>
      </c>
      <c r="M69" s="38">
        <f>VLOOKUP($B69,'Data Flows'!$A$1307:$W$1944,9,FALSE)</f>
        <v>1.1202185792349726</v>
      </c>
      <c r="N69" s="38">
        <f>VLOOKUP($B69,'Data Flows'!$A$1307:$W$1944,10,FALSE)</f>
        <v>0.71604938271604934</v>
      </c>
      <c r="O69" s="38">
        <f>VLOOKUP($B69,'Data Flows'!$A$1307:$W$1944,11,FALSE)</f>
        <v>0.58536585365853655</v>
      </c>
      <c r="P69" s="38">
        <f>VLOOKUP($B69,'Data Flows'!$A$1307:$W$1944,12,FALSE)</f>
        <v>1.0297029702970297</v>
      </c>
      <c r="Q69" s="38">
        <f>VLOOKUP($B69,'Data Flows'!$A$1307:$W$1944,13,FALSE)</f>
        <v>0.98029556650246308</v>
      </c>
      <c r="R69" s="38">
        <f>VLOOKUP($B69,'Data Flows'!$A$1307:$W$1944,14,FALSE)</f>
        <v>0.96595744680851059</v>
      </c>
      <c r="S69" s="38">
        <f>VLOOKUP($B69,'Data Flows'!$A$1307:$W$1944,15,FALSE)</f>
        <v>0.84862385321100919</v>
      </c>
      <c r="T69" s="38">
        <f>VLOOKUP($B69,'Data Flows'!$A$1307:$W$1944,16,FALSE)</f>
        <v>0.84688995215311003</v>
      </c>
      <c r="U69" s="38">
        <f>VLOOKUP($B69,'Data Flows'!$A$1307:$W$1944,17,FALSE)</f>
        <v>1.2303370786516854</v>
      </c>
      <c r="V69" s="38">
        <f>VLOOKUP($B69,'Data Flows'!$A$1307:$W$1944,18,FALSE)</f>
        <v>0.99038461538461542</v>
      </c>
      <c r="W69" s="38">
        <f>VLOOKUP($B69,'Data Flows'!$A$1307:$W$1944,19,FALSE)</f>
        <v>0.77826086956521734</v>
      </c>
      <c r="X69" s="38">
        <f>VLOOKUP($B69,'Data Flows'!$A$1307:$W$1944,20,FALSE)</f>
        <v>1.1028037383177569</v>
      </c>
      <c r="Y69" s="38">
        <f>VLOOKUP($B69,'Data Flows'!$A$1307:$W$1944,21,FALSE)</f>
        <v>1.1488095238095237</v>
      </c>
      <c r="Z69" s="38">
        <f>VLOOKUP($B69,'Data Flows'!$A$1307:$W$1944,22,FALSE)</f>
        <v>0.95073891625615758</v>
      </c>
      <c r="AA69" s="38">
        <f>VLOOKUP($B69,'Data Flows'!$A$1307:$W$1944,23,FALSE)</f>
        <v>0.76444444444444448</v>
      </c>
      <c r="AB69" s="38">
        <f>VLOOKUP($B69,'Data Flows'!$A$1307:$AB$1944,24,FALSE)</f>
        <v>0.73451327433628322</v>
      </c>
      <c r="AC69" s="38">
        <f>VLOOKUP($B69,'Data Flows'!$A$1307:$AB$1944,25,FALSE)</f>
        <v>0.81770833333333337</v>
      </c>
      <c r="AD69" s="38">
        <f>VLOOKUP($B69,'Data Flows'!$A$1307:$AB$1944,26,FALSE)</f>
        <v>0.77578475336322872</v>
      </c>
      <c r="AE69" s="38">
        <f>VLOOKUP($B69,'Data Flows'!$A$1307:$AB$1944,27,FALSE)</f>
        <v>0.84466019417475724</v>
      </c>
      <c r="AF69" s="38">
        <f>VLOOKUP($B69,'Data Flows'!$A$1307:$AB$1944,28,FALSE)</f>
        <v>1.01875</v>
      </c>
      <c r="AG69" s="38">
        <f>VLOOKUP($B69,'Data Flows'!$A$1307:$AE$1944,29,FALSE)</f>
        <v>0.86875000000000002</v>
      </c>
      <c r="AH69" s="38">
        <f>VLOOKUP($B69,'Data Flows'!$A$1307:$AE$1944,30,FALSE)</f>
        <v>1.2335766423357664</v>
      </c>
      <c r="AI69" s="38">
        <f>VLOOKUP($B69,'Data Flows'!$A$1307:$AE$1944,31,FALSE)</f>
        <v>0.80808080808080807</v>
      </c>
      <c r="AJ69" s="38">
        <f>VLOOKUP($B69,'Data Flows'!$A$1307:$AF$1944,32,FALSE)</f>
        <v>0.76502732240437155</v>
      </c>
      <c r="AK69" s="38">
        <f>VLOOKUP($B69,'Data Flows'!$A$1307:$AG$1944,33,FALSE)</f>
        <v>0.77717391304347827</v>
      </c>
      <c r="AL69" s="38">
        <f>VLOOKUP($B69,'Data Flows'!$A$1307:$AH$1944,34,FALSE)</f>
        <v>0.56944444444444442</v>
      </c>
      <c r="AM69" s="38">
        <f>VLOOKUP($B69,'Data Flows'!$A$1307:$AI$1944,35,FALSE)</f>
        <v>0.67808219178082196</v>
      </c>
      <c r="AN69" s="38">
        <f>VLOOKUP($B69,'Data Flows'!$A$1307:$AJ$1944,36,FALSE)</f>
        <v>0.96992481203007519</v>
      </c>
      <c r="AO69" s="38">
        <f>VLOOKUP($B69,'Data Flows'!$A$1307:$AK$1944,37,FALSE)</f>
        <v>0.8928571428571429</v>
      </c>
      <c r="AP69" s="38">
        <f>VLOOKUP($B69,'Data Flows'!$A$1307:$AO$1944,38,FALSE)</f>
        <v>0.97297297297297303</v>
      </c>
      <c r="AQ69" s="38">
        <f>VLOOKUP($B69,'Data Flows'!$A$1307:$AO$1944,39,FALSE)</f>
        <v>0.99295774647887325</v>
      </c>
      <c r="AR69" s="38">
        <f>VLOOKUP($B69,'Data Flows'!$A$1307:$AO$1944,40,FALSE)</f>
        <v>0.88721804511278191</v>
      </c>
      <c r="AS69" s="38">
        <f>VLOOKUP($B69,'Data Flows'!$A$1307:$AO$1944,41,FALSE)</f>
        <v>0.88461538461538458</v>
      </c>
    </row>
    <row r="70" spans="1:45" x14ac:dyDescent="0.25">
      <c r="A70" s="1" t="s">
        <v>0</v>
      </c>
      <c r="B70" s="2" t="s">
        <v>68</v>
      </c>
      <c r="C70" s="3" t="s">
        <v>68</v>
      </c>
      <c r="D70" t="s">
        <v>273</v>
      </c>
      <c r="E70" s="47" t="str">
        <f>VLOOKUP($C70,Sheet1!$A$3:$B$328,2,FALSE)</f>
        <v>Mainly Rural Average</v>
      </c>
      <c r="F70" s="38">
        <f>VLOOKUP($B70,'Data Flows'!$A$1307:$W$1944,2,FALSE)</f>
        <v>0.9447004608294931</v>
      </c>
      <c r="G70" s="38">
        <f>VLOOKUP($B70,'Data Flows'!$A$1307:$W$1944,3,FALSE)</f>
        <v>1.125</v>
      </c>
      <c r="H70" s="38">
        <f>VLOOKUP($B70,'Data Flows'!$A$1307:$W$1944,4,FALSE)</f>
        <v>1.2595419847328244</v>
      </c>
      <c r="I70" s="38">
        <f>VLOOKUP($B70,'Data Flows'!$A$1307:$W$1944,5,FALSE)</f>
        <v>1.841628959276018</v>
      </c>
      <c r="J70" s="38">
        <f>VLOOKUP($B70,'Data Flows'!$A$1307:$W$1944,6,FALSE)</f>
        <v>1.4358974358974359</v>
      </c>
      <c r="K70" s="38">
        <f>VLOOKUP($B70,'Data Flows'!$A$1307:$W$1944,7,FALSE)</f>
        <v>1.0140845070422535</v>
      </c>
      <c r="L70" s="38">
        <f>VLOOKUP($B70,'Data Flows'!$A$1307:$W$1944,8,FALSE)</f>
        <v>0.81377551020408168</v>
      </c>
      <c r="M70" s="38">
        <f>VLOOKUP($B70,'Data Flows'!$A$1307:$W$1944,9,FALSE)</f>
        <v>0.92146596858638741</v>
      </c>
      <c r="N70" s="38">
        <f>VLOOKUP($B70,'Data Flows'!$A$1307:$W$1944,10,FALSE)</f>
        <v>0.71171171171171166</v>
      </c>
      <c r="O70" s="38">
        <f>VLOOKUP($B70,'Data Flows'!$A$1307:$W$1944,11,FALSE)</f>
        <v>0.81871345029239762</v>
      </c>
      <c r="P70" s="38">
        <f>VLOOKUP($B70,'Data Flows'!$A$1307:$W$1944,12,FALSE)</f>
        <v>0.84275184275184278</v>
      </c>
      <c r="Q70" s="38">
        <f>VLOOKUP($B70,'Data Flows'!$A$1307:$W$1944,13,FALSE)</f>
        <v>1.0267857142857142</v>
      </c>
      <c r="R70" s="38">
        <f>VLOOKUP($B70,'Data Flows'!$A$1307:$W$1944,14,FALSE)</f>
        <v>0.91935483870967738</v>
      </c>
      <c r="S70" s="38">
        <f>VLOOKUP($B70,'Data Flows'!$A$1307:$W$1944,15,FALSE)</f>
        <v>0.91503267973856206</v>
      </c>
      <c r="T70" s="38">
        <f>VLOOKUP($B70,'Data Flows'!$A$1307:$W$1944,16,FALSE)</f>
        <v>1.0548387096774194</v>
      </c>
      <c r="U70" s="38">
        <f>VLOOKUP($B70,'Data Flows'!$A$1307:$W$1944,17,FALSE)</f>
        <v>0.96610169491525422</v>
      </c>
      <c r="V70" s="38">
        <f>VLOOKUP($B70,'Data Flows'!$A$1307:$W$1944,18,FALSE)</f>
        <v>1.0033222591362125</v>
      </c>
      <c r="W70" s="38">
        <f>VLOOKUP($B70,'Data Flows'!$A$1307:$W$1944,19,FALSE)</f>
        <v>0.86486486486486491</v>
      </c>
      <c r="X70" s="38">
        <f>VLOOKUP($B70,'Data Flows'!$A$1307:$W$1944,20,FALSE)</f>
        <v>0.93015873015873018</v>
      </c>
      <c r="Y70" s="38">
        <f>VLOOKUP($B70,'Data Flows'!$A$1307:$W$1944,21,FALSE)</f>
        <v>1.0182481751824817</v>
      </c>
      <c r="Z70" s="38">
        <f>VLOOKUP($B70,'Data Flows'!$A$1307:$W$1944,22,FALSE)</f>
        <v>0.89930555555555558</v>
      </c>
      <c r="AA70" s="38">
        <f>VLOOKUP($B70,'Data Flows'!$A$1307:$W$1944,23,FALSE)</f>
        <v>0.74652777777777779</v>
      </c>
      <c r="AB70" s="38">
        <f>VLOOKUP($B70,'Data Flows'!$A$1307:$AB$1944,24,FALSE)</f>
        <v>0.8817567567567568</v>
      </c>
      <c r="AC70" s="38">
        <f>VLOOKUP($B70,'Data Flows'!$A$1307:$AB$1944,25,FALSE)</f>
        <v>1.1035714285714286</v>
      </c>
      <c r="AD70" s="38">
        <f>VLOOKUP($B70,'Data Flows'!$A$1307:$AB$1944,26,FALSE)</f>
        <v>0.88307692307692309</v>
      </c>
      <c r="AE70" s="38">
        <f>VLOOKUP($B70,'Data Flows'!$A$1307:$AB$1944,27,FALSE)</f>
        <v>0.80530973451327437</v>
      </c>
      <c r="AF70" s="38">
        <f>VLOOKUP($B70,'Data Flows'!$A$1307:$AB$1944,28,FALSE)</f>
        <v>0.86363636363636365</v>
      </c>
      <c r="AG70" s="38">
        <f>VLOOKUP($B70,'Data Flows'!$A$1307:$AE$1944,29,FALSE)</f>
        <v>0.98412698412698407</v>
      </c>
      <c r="AH70" s="38">
        <f>VLOOKUP($B70,'Data Flows'!$A$1307:$AE$1944,30,FALSE)</f>
        <v>1.0252525252525253</v>
      </c>
      <c r="AI70" s="38">
        <f>VLOOKUP($B70,'Data Flows'!$A$1307:$AE$1944,31,FALSE)</f>
        <v>0.90277777777777779</v>
      </c>
      <c r="AJ70" s="38">
        <f>VLOOKUP($B70,'Data Flows'!$A$1307:$AF$1944,32,FALSE)</f>
        <v>0.81923076923076921</v>
      </c>
      <c r="AK70" s="38">
        <f>VLOOKUP($B70,'Data Flows'!$A$1307:$AG$1944,33,FALSE)</f>
        <v>0.79600000000000004</v>
      </c>
      <c r="AL70" s="38">
        <f>VLOOKUP($B70,'Data Flows'!$A$1307:$AH$1944,34,FALSE)</f>
        <v>0.69140625</v>
      </c>
      <c r="AM70" s="38">
        <f>VLOOKUP($B70,'Data Flows'!$A$1307:$AI$1944,35,FALSE)</f>
        <v>0.80603448275862066</v>
      </c>
      <c r="AN70" s="38">
        <f>VLOOKUP($B70,'Data Flows'!$A$1307:$AJ$1944,36,FALSE)</f>
        <v>0.75</v>
      </c>
      <c r="AO70" s="38">
        <f>VLOOKUP($B70,'Data Flows'!$A$1307:$AK$1944,37,FALSE)</f>
        <v>0.90140845070422537</v>
      </c>
      <c r="AP70" s="38">
        <f>VLOOKUP($B70,'Data Flows'!$A$1307:$AO$1944,38,FALSE)</f>
        <v>0.9157303370786517</v>
      </c>
      <c r="AQ70" s="38">
        <f>VLOOKUP($B70,'Data Flows'!$A$1307:$AO$1944,39,FALSE)</f>
        <v>0.91089108910891092</v>
      </c>
      <c r="AR70" s="38">
        <f>VLOOKUP($B70,'Data Flows'!$A$1307:$AO$1944,40,FALSE)</f>
        <v>0.93333333333333335</v>
      </c>
      <c r="AS70" s="38">
        <f>VLOOKUP($B70,'Data Flows'!$A$1307:$AO$1944,41,FALSE)</f>
        <v>0.8012048192771084</v>
      </c>
    </row>
    <row r="71" spans="1:45" x14ac:dyDescent="0.25">
      <c r="A71" s="1" t="s">
        <v>0</v>
      </c>
      <c r="B71" s="2" t="s">
        <v>69</v>
      </c>
      <c r="C71" s="3" t="s">
        <v>69</v>
      </c>
      <c r="D71" t="s">
        <v>274</v>
      </c>
      <c r="E71" s="47" t="str">
        <f>VLOOKUP($C71,Sheet1!$A$3:$B$328,2,FALSE)</f>
        <v>Urban with City and Town</v>
      </c>
      <c r="F71" s="38">
        <f>VLOOKUP($B71,'Data Flows'!$A$1307:$W$1944,2,FALSE)</f>
        <v>0.84745762711864403</v>
      </c>
      <c r="G71" s="38">
        <f>VLOOKUP($B71,'Data Flows'!$A$1307:$W$1944,3,FALSE)</f>
        <v>0.78735632183908044</v>
      </c>
      <c r="H71" s="38">
        <f>VLOOKUP($B71,'Data Flows'!$A$1307:$W$1944,4,FALSE)</f>
        <v>1.1538461538461537</v>
      </c>
      <c r="I71" s="38">
        <f>VLOOKUP($B71,'Data Flows'!$A$1307:$W$1944,5,FALSE)</f>
        <v>1.6797385620915033</v>
      </c>
      <c r="J71" s="38">
        <f>VLOOKUP($B71,'Data Flows'!$A$1307:$W$1944,6,FALSE)</f>
        <v>1.2884615384615385</v>
      </c>
      <c r="K71" s="38">
        <f>VLOOKUP($B71,'Data Flows'!$A$1307:$W$1944,7,FALSE)</f>
        <v>0.77230769230769236</v>
      </c>
      <c r="L71" s="38">
        <f>VLOOKUP($B71,'Data Flows'!$A$1307:$W$1944,8,FALSE)</f>
        <v>0.9563758389261745</v>
      </c>
      <c r="M71" s="38">
        <f>VLOOKUP($B71,'Data Flows'!$A$1307:$W$1944,9,FALSE)</f>
        <v>1.0528455284552845</v>
      </c>
      <c r="N71" s="38">
        <f>VLOOKUP($B71,'Data Flows'!$A$1307:$W$1944,10,FALSE)</f>
        <v>0.62827225130890052</v>
      </c>
      <c r="O71" s="38">
        <f>VLOOKUP($B71,'Data Flows'!$A$1307:$W$1944,11,FALSE)</f>
        <v>0.91240875912408759</v>
      </c>
      <c r="P71" s="38">
        <f>VLOOKUP($B71,'Data Flows'!$A$1307:$W$1944,12,FALSE)</f>
        <v>1.144486692015209</v>
      </c>
      <c r="Q71" s="38">
        <f>VLOOKUP($B71,'Data Flows'!$A$1307:$W$1944,13,FALSE)</f>
        <v>1.0588235294117647</v>
      </c>
      <c r="R71" s="38">
        <f>VLOOKUP($B71,'Data Flows'!$A$1307:$W$1944,14,FALSE)</f>
        <v>0.85043988269794724</v>
      </c>
      <c r="S71" s="38">
        <f>VLOOKUP($B71,'Data Flows'!$A$1307:$W$1944,15,FALSE)</f>
        <v>0.93639575971731448</v>
      </c>
      <c r="T71" s="38">
        <f>VLOOKUP($B71,'Data Flows'!$A$1307:$W$1944,16,FALSE)</f>
        <v>0.86261980830670926</v>
      </c>
      <c r="U71" s="38">
        <f>VLOOKUP($B71,'Data Flows'!$A$1307:$W$1944,17,FALSE)</f>
        <v>1.13215859030837</v>
      </c>
      <c r="V71" s="38">
        <f>VLOOKUP($B71,'Data Flows'!$A$1307:$W$1944,18,FALSE)</f>
        <v>0.87209302325581395</v>
      </c>
      <c r="W71" s="38">
        <f>VLOOKUP($B71,'Data Flows'!$A$1307:$W$1944,19,FALSE)</f>
        <v>0.88163265306122451</v>
      </c>
      <c r="X71" s="38">
        <f>VLOOKUP($B71,'Data Flows'!$A$1307:$W$1944,20,FALSE)</f>
        <v>0.94863013698630139</v>
      </c>
      <c r="Y71" s="38">
        <f>VLOOKUP($B71,'Data Flows'!$A$1307:$W$1944,21,FALSE)</f>
        <v>1.1039603960396041</v>
      </c>
      <c r="Z71" s="38">
        <f>VLOOKUP($B71,'Data Flows'!$A$1307:$W$1944,22,FALSE)</f>
        <v>0.98181818181818181</v>
      </c>
      <c r="AA71" s="38">
        <f>VLOOKUP($B71,'Data Flows'!$A$1307:$W$1944,23,FALSE)</f>
        <v>0.86462882096069871</v>
      </c>
      <c r="AB71" s="38">
        <f>VLOOKUP($B71,'Data Flows'!$A$1307:$AB$1944,24,FALSE)</f>
        <v>1.1125</v>
      </c>
      <c r="AC71" s="38">
        <f>VLOOKUP($B71,'Data Flows'!$A$1307:$AB$1944,25,FALSE)</f>
        <v>0.89837398373983735</v>
      </c>
      <c r="AD71" s="38">
        <f>VLOOKUP($B71,'Data Flows'!$A$1307:$AB$1944,26,FALSE)</f>
        <v>0.85882352941176465</v>
      </c>
      <c r="AE71" s="38">
        <f>VLOOKUP($B71,'Data Flows'!$A$1307:$AB$1944,27,FALSE)</f>
        <v>0.94656488549618323</v>
      </c>
      <c r="AF71" s="38">
        <f>VLOOKUP($B71,'Data Flows'!$A$1307:$AB$1944,28,FALSE)</f>
        <v>0.94418604651162785</v>
      </c>
      <c r="AG71" s="38">
        <f>VLOOKUP($B71,'Data Flows'!$A$1307:$AE$1944,29,FALSE)</f>
        <v>1.1851851851851851</v>
      </c>
      <c r="AH71" s="38">
        <f>VLOOKUP($B71,'Data Flows'!$A$1307:$AE$1944,30,FALSE)</f>
        <v>1.2121212121212122</v>
      </c>
      <c r="AI71" s="38">
        <f>VLOOKUP($B71,'Data Flows'!$A$1307:$AE$1944,31,FALSE)</f>
        <v>0.976303317535545</v>
      </c>
      <c r="AJ71" s="38">
        <f>VLOOKUP($B71,'Data Flows'!$A$1307:$AF$1944,32,FALSE)</f>
        <v>0.71331058020477811</v>
      </c>
      <c r="AK71" s="38">
        <f>VLOOKUP($B71,'Data Flows'!$A$1307:$AG$1944,33,FALSE)</f>
        <v>0.640625</v>
      </c>
      <c r="AL71" s="38">
        <f>VLOOKUP($B71,'Data Flows'!$A$1307:$AH$1944,34,FALSE)</f>
        <v>0.71300448430493268</v>
      </c>
      <c r="AM71" s="38">
        <f>VLOOKUP($B71,'Data Flows'!$A$1307:$AI$1944,35,FALSE)</f>
        <v>0.75784753363228696</v>
      </c>
      <c r="AN71" s="38">
        <f>VLOOKUP($B71,'Data Flows'!$A$1307:$AJ$1944,36,FALSE)</f>
        <v>0.86432160804020097</v>
      </c>
      <c r="AO71" s="38">
        <f>VLOOKUP($B71,'Data Flows'!$A$1307:$AK$1944,37,FALSE)</f>
        <v>0.93048128342245995</v>
      </c>
      <c r="AP71" s="38">
        <f>VLOOKUP($B71,'Data Flows'!$A$1307:$AO$1944,38,FALSE)</f>
        <v>0.85632183908045978</v>
      </c>
      <c r="AQ71" s="38">
        <f>VLOOKUP($B71,'Data Flows'!$A$1307:$AO$1944,39,FALSE)</f>
        <v>0.7767857142857143</v>
      </c>
      <c r="AR71" s="38">
        <f>VLOOKUP($B71,'Data Flows'!$A$1307:$AO$1944,40,FALSE)</f>
        <v>1.0919540229885059</v>
      </c>
      <c r="AS71" s="38">
        <f>VLOOKUP($B71,'Data Flows'!$A$1307:$AO$1944,41,FALSE)</f>
        <v>0.97419354838709682</v>
      </c>
    </row>
    <row r="72" spans="1:45" x14ac:dyDescent="0.25">
      <c r="A72" s="1" t="s">
        <v>0</v>
      </c>
      <c r="B72" s="2" t="s">
        <v>70</v>
      </c>
      <c r="C72" s="3" t="s">
        <v>70</v>
      </c>
      <c r="D72" t="s">
        <v>275</v>
      </c>
      <c r="E72" s="47" t="str">
        <f>VLOOKUP($C72,Sheet1!$A$3:$B$328,2,FALSE)</f>
        <v>Urban with Minor Conurbation</v>
      </c>
      <c r="F72" s="38">
        <f>VLOOKUP($B72,'Data Flows'!$A$1307:$W$1944,2,FALSE)</f>
        <v>1.1632653061224489</v>
      </c>
      <c r="G72" s="38">
        <f>VLOOKUP($B72,'Data Flows'!$A$1307:$W$1944,3,FALSE)</f>
        <v>0.95695364238410596</v>
      </c>
      <c r="H72" s="38">
        <f>VLOOKUP($B72,'Data Flows'!$A$1307:$W$1944,4,FALSE)</f>
        <v>1.1065573770491803</v>
      </c>
      <c r="I72" s="38">
        <f>VLOOKUP($B72,'Data Flows'!$A$1307:$W$1944,5,FALSE)</f>
        <v>1.3798219584569733</v>
      </c>
      <c r="J72" s="38">
        <f>VLOOKUP($B72,'Data Flows'!$A$1307:$W$1944,6,FALSE)</f>
        <v>1.3644859813084111</v>
      </c>
      <c r="K72" s="38">
        <f>VLOOKUP($B72,'Data Flows'!$A$1307:$W$1944,7,FALSE)</f>
        <v>0.88715953307392992</v>
      </c>
      <c r="L72" s="38">
        <f>VLOOKUP($B72,'Data Flows'!$A$1307:$W$1944,8,FALSE)</f>
        <v>1.0019120458891013</v>
      </c>
      <c r="M72" s="38">
        <f>VLOOKUP($B72,'Data Flows'!$A$1307:$W$1944,9,FALSE)</f>
        <v>1.0571428571428572</v>
      </c>
      <c r="N72" s="38">
        <f>VLOOKUP($B72,'Data Flows'!$A$1307:$W$1944,10,FALSE)</f>
        <v>0.85272727272727278</v>
      </c>
      <c r="O72" s="38">
        <f>VLOOKUP($B72,'Data Flows'!$A$1307:$W$1944,11,FALSE)</f>
        <v>0.79654510556621883</v>
      </c>
      <c r="P72" s="38">
        <f>VLOOKUP($B72,'Data Flows'!$A$1307:$W$1944,12,FALSE)</f>
        <v>0.97619047619047616</v>
      </c>
      <c r="Q72" s="38">
        <f>VLOOKUP($B72,'Data Flows'!$A$1307:$W$1944,13,FALSE)</f>
        <v>1.0903361344537814</v>
      </c>
      <c r="R72" s="38">
        <f>VLOOKUP($B72,'Data Flows'!$A$1307:$W$1944,14,FALSE)</f>
        <v>1.0374015748031495</v>
      </c>
      <c r="S72" s="38">
        <f>VLOOKUP($B72,'Data Flows'!$A$1307:$W$1944,15,FALSE)</f>
        <v>0.906183368869936</v>
      </c>
      <c r="T72" s="38">
        <f>VLOOKUP($B72,'Data Flows'!$A$1307:$W$1944,16,FALSE)</f>
        <v>1.1018711018711018</v>
      </c>
      <c r="U72" s="38">
        <f>VLOOKUP($B72,'Data Flows'!$A$1307:$W$1944,17,FALSE)</f>
        <v>1.0816777041942605</v>
      </c>
      <c r="V72" s="38">
        <f>VLOOKUP($B72,'Data Flows'!$A$1307:$W$1944,18,FALSE)</f>
        <v>0.90712742980561556</v>
      </c>
      <c r="W72" s="38">
        <f>VLOOKUP($B72,'Data Flows'!$A$1307:$W$1944,19,FALSE)</f>
        <v>0.839458413926499</v>
      </c>
      <c r="X72" s="38">
        <f>VLOOKUP($B72,'Data Flows'!$A$1307:$W$1944,20,FALSE)</f>
        <v>0.92167577413479052</v>
      </c>
      <c r="Y72" s="38">
        <f>VLOOKUP($B72,'Data Flows'!$A$1307:$W$1944,21,FALSE)</f>
        <v>0.89795918367346939</v>
      </c>
      <c r="Z72" s="38">
        <f>VLOOKUP($B72,'Data Flows'!$A$1307:$W$1944,22,FALSE)</f>
        <v>0.85097192224622031</v>
      </c>
      <c r="AA72" s="38">
        <f>VLOOKUP($B72,'Data Flows'!$A$1307:$W$1944,23,FALSE)</f>
        <v>0.8325892857142857</v>
      </c>
      <c r="AB72" s="38">
        <f>VLOOKUP($B72,'Data Flows'!$A$1307:$AB$1944,24,FALSE)</f>
        <v>0.8902439024390244</v>
      </c>
      <c r="AC72" s="38">
        <f>VLOOKUP($B72,'Data Flows'!$A$1307:$AB$1944,25,FALSE)</f>
        <v>0.95670103092783509</v>
      </c>
      <c r="AD72" s="38">
        <f>VLOOKUP($B72,'Data Flows'!$A$1307:$AB$1944,26,FALSE)</f>
        <v>0.79809523809523808</v>
      </c>
      <c r="AE72" s="38">
        <f>VLOOKUP($B72,'Data Flows'!$A$1307:$AB$1944,27,FALSE)</f>
        <v>0.73793103448275865</v>
      </c>
      <c r="AF72" s="38">
        <f>VLOOKUP($B72,'Data Flows'!$A$1307:$AB$1944,28,FALSE)</f>
        <v>0.84810126582278478</v>
      </c>
      <c r="AG72" s="38">
        <f>VLOOKUP($B72,'Data Flows'!$A$1307:$AE$1944,29,FALSE)</f>
        <v>0.81455399061032863</v>
      </c>
      <c r="AH72" s="38">
        <f>VLOOKUP($B72,'Data Flows'!$A$1307:$AE$1944,30,FALSE)</f>
        <v>1.3275261324041812</v>
      </c>
      <c r="AI72" s="38">
        <f>VLOOKUP($B72,'Data Flows'!$A$1307:$AE$1944,31,FALSE)</f>
        <v>1.0319634703196348</v>
      </c>
      <c r="AJ72" s="38">
        <f>VLOOKUP($B72,'Data Flows'!$A$1307:$AF$1944,32,FALSE)</f>
        <v>0.73755656108597289</v>
      </c>
      <c r="AK72" s="38">
        <f>VLOOKUP($B72,'Data Flows'!$A$1307:$AG$1944,33,FALSE)</f>
        <v>0.83887468030690537</v>
      </c>
      <c r="AL72" s="38">
        <f>VLOOKUP($B72,'Data Flows'!$A$1307:$AH$1944,34,FALSE)</f>
        <v>0.70823529411764707</v>
      </c>
      <c r="AM72" s="38">
        <f>VLOOKUP($B72,'Data Flows'!$A$1307:$AI$1944,35,FALSE)</f>
        <v>0.8586387434554974</v>
      </c>
      <c r="AN72" s="38">
        <f>VLOOKUP($B72,'Data Flows'!$A$1307:$AJ$1944,36,FALSE)</f>
        <v>1.02710027100271</v>
      </c>
      <c r="AO72" s="38">
        <f>VLOOKUP($B72,'Data Flows'!$A$1307:$AK$1944,37,FALSE)</f>
        <v>0.91066997518610426</v>
      </c>
      <c r="AP72" s="38">
        <f>VLOOKUP($B72,'Data Flows'!$A$1307:$AO$1944,38,FALSE)</f>
        <v>0.81987577639751552</v>
      </c>
      <c r="AQ72" s="38">
        <f>VLOOKUP($B72,'Data Flows'!$A$1307:$AO$1944,39,FALSE)</f>
        <v>0.93523316062176165</v>
      </c>
      <c r="AR72" s="38">
        <f>VLOOKUP($B72,'Data Flows'!$A$1307:$AO$1944,40,FALSE)</f>
        <v>0.8025316455696202</v>
      </c>
      <c r="AS72" s="38">
        <f>VLOOKUP($B72,'Data Flows'!$A$1307:$AO$1944,41,FALSE)</f>
        <v>0.86604361370716509</v>
      </c>
    </row>
    <row r="73" spans="1:45" x14ac:dyDescent="0.25">
      <c r="A73" s="1" t="s">
        <v>0</v>
      </c>
      <c r="B73" s="2" t="s">
        <v>71</v>
      </c>
      <c r="C73" s="3" t="s">
        <v>71</v>
      </c>
      <c r="D73" t="s">
        <v>276</v>
      </c>
      <c r="E73" s="47" t="str">
        <f>VLOOKUP($C73,Sheet1!$A$3:$B$328,2,FALSE)</f>
        <v>Urban with City and Town</v>
      </c>
      <c r="F73" s="38">
        <f>VLOOKUP($B73,'Data Flows'!$A$1307:$W$1944,2,FALSE)</f>
        <v>1.0209973753280841</v>
      </c>
      <c r="G73" s="38">
        <f>VLOOKUP($B73,'Data Flows'!$A$1307:$W$1944,3,FALSE)</f>
        <v>1.1947368421052631</v>
      </c>
      <c r="H73" s="38">
        <f>VLOOKUP($B73,'Data Flows'!$A$1307:$W$1944,4,FALSE)</f>
        <v>0.9507575757575758</v>
      </c>
      <c r="I73" s="38">
        <f>VLOOKUP($B73,'Data Flows'!$A$1307:$W$1944,5,FALSE)</f>
        <v>1.3972602739726028</v>
      </c>
      <c r="J73" s="38">
        <f>VLOOKUP($B73,'Data Flows'!$A$1307:$W$1944,6,FALSE)</f>
        <v>1.6120689655172413</v>
      </c>
      <c r="K73" s="38">
        <f>VLOOKUP($B73,'Data Flows'!$A$1307:$W$1944,7,FALSE)</f>
        <v>1.1251931993817619</v>
      </c>
      <c r="L73" s="38">
        <f>VLOOKUP($B73,'Data Flows'!$A$1307:$W$1944,8,FALSE)</f>
        <v>0.94610778443113774</v>
      </c>
      <c r="M73" s="38">
        <f>VLOOKUP($B73,'Data Flows'!$A$1307:$W$1944,9,FALSE)</f>
        <v>0.90042674253200572</v>
      </c>
      <c r="N73" s="38">
        <f>VLOOKUP($B73,'Data Flows'!$A$1307:$W$1944,10,FALSE)</f>
        <v>0.87977369165487973</v>
      </c>
      <c r="O73" s="38">
        <f>VLOOKUP($B73,'Data Flows'!$A$1307:$W$1944,11,FALSE)</f>
        <v>0.80570652173913049</v>
      </c>
      <c r="P73" s="38">
        <f>VLOOKUP($B73,'Data Flows'!$A$1307:$W$1944,12,FALSE)</f>
        <v>0.86887254901960786</v>
      </c>
      <c r="Q73" s="38">
        <f>VLOOKUP($B73,'Data Flows'!$A$1307:$W$1944,13,FALSE)</f>
        <v>1.0117820324005891</v>
      </c>
      <c r="R73" s="38">
        <f>VLOOKUP($B73,'Data Flows'!$A$1307:$W$1944,14,FALSE)</f>
        <v>1.0193637621023512</v>
      </c>
      <c r="S73" s="38">
        <f>VLOOKUP($B73,'Data Flows'!$A$1307:$W$1944,15,FALSE)</f>
        <v>0.88294797687861271</v>
      </c>
      <c r="T73" s="38">
        <f>VLOOKUP($B73,'Data Flows'!$A$1307:$W$1944,16,FALSE)</f>
        <v>1.0536512667660209</v>
      </c>
      <c r="U73" s="38">
        <f>VLOOKUP($B73,'Data Flows'!$A$1307:$W$1944,17,FALSE)</f>
        <v>0.93939393939393945</v>
      </c>
      <c r="V73" s="38">
        <f>VLOOKUP($B73,'Data Flows'!$A$1307:$W$1944,18,FALSE)</f>
        <v>0.96784565916398713</v>
      </c>
      <c r="W73" s="38">
        <f>VLOOKUP($B73,'Data Flows'!$A$1307:$W$1944,19,FALSE)</f>
        <v>0.95150501672240806</v>
      </c>
      <c r="X73" s="38">
        <f>VLOOKUP($B73,'Data Flows'!$A$1307:$W$1944,20,FALSE)</f>
        <v>0.95245641838351824</v>
      </c>
      <c r="Y73" s="38">
        <f>VLOOKUP($B73,'Data Flows'!$A$1307:$W$1944,21,FALSE)</f>
        <v>0.92775041050903118</v>
      </c>
      <c r="Z73" s="38">
        <f>VLOOKUP($B73,'Data Flows'!$A$1307:$W$1944,22,FALSE)</f>
        <v>0.99024390243902438</v>
      </c>
      <c r="AA73" s="38">
        <f>VLOOKUP($B73,'Data Flows'!$A$1307:$W$1944,23,FALSE)</f>
        <v>0.87606112054329377</v>
      </c>
      <c r="AB73" s="38">
        <f>VLOOKUP($B73,'Data Flows'!$A$1307:$AB$1944,24,FALSE)</f>
        <v>0.88235294117647056</v>
      </c>
      <c r="AC73" s="38">
        <f>VLOOKUP($B73,'Data Flows'!$A$1307:$AB$1944,25,FALSE)</f>
        <v>0.82903225806451608</v>
      </c>
      <c r="AD73" s="38">
        <f>VLOOKUP($B73,'Data Flows'!$A$1307:$AB$1944,26,FALSE)</f>
        <v>0.799405646359584</v>
      </c>
      <c r="AE73" s="38">
        <f>VLOOKUP($B73,'Data Flows'!$A$1307:$AB$1944,27,FALSE)</f>
        <v>0.78148710166919577</v>
      </c>
      <c r="AF73" s="38">
        <f>VLOOKUP($B73,'Data Flows'!$A$1307:$AB$1944,28,FALSE)</f>
        <v>0.80937499999999996</v>
      </c>
      <c r="AG73" s="38">
        <f>VLOOKUP($B73,'Data Flows'!$A$1307:$AE$1944,29,FALSE)</f>
        <v>0.8547169811320755</v>
      </c>
      <c r="AH73" s="38">
        <f>VLOOKUP($B73,'Data Flows'!$A$1307:$AE$1944,30,FALSE)</f>
        <v>1.3213367609254498</v>
      </c>
      <c r="AI73" s="38">
        <f>VLOOKUP($B73,'Data Flows'!$A$1307:$AE$1944,31,FALSE)</f>
        <v>1.2600422832980973</v>
      </c>
      <c r="AJ73" s="38">
        <f>VLOOKUP($B73,'Data Flows'!$A$1307:$AF$1944,32,FALSE)</f>
        <v>0.84386617100371752</v>
      </c>
      <c r="AK73" s="38">
        <f>VLOOKUP($B73,'Data Flows'!$A$1307:$AG$1944,33,FALSE)</f>
        <v>0.86749116607773846</v>
      </c>
      <c r="AL73" s="38">
        <f>VLOOKUP($B73,'Data Flows'!$A$1307:$AH$1944,34,FALSE)</f>
        <v>0.74950298210735589</v>
      </c>
      <c r="AM73" s="38">
        <f>VLOOKUP($B73,'Data Flows'!$A$1307:$AI$1944,35,FALSE)</f>
        <v>0.75</v>
      </c>
      <c r="AN73" s="38">
        <f>VLOOKUP($B73,'Data Flows'!$A$1307:$AJ$1944,36,FALSE)</f>
        <v>0.68593448940269752</v>
      </c>
      <c r="AO73" s="38">
        <f>VLOOKUP($B73,'Data Flows'!$A$1307:$AK$1944,37,FALSE)</f>
        <v>0.81854838709677424</v>
      </c>
      <c r="AP73" s="38">
        <f>VLOOKUP($B73,'Data Flows'!$A$1307:$AO$1944,38,FALSE)</f>
        <v>0.8044554455445545</v>
      </c>
      <c r="AQ73" s="38">
        <f>VLOOKUP($B73,'Data Flows'!$A$1307:$AO$1944,39,FALSE)</f>
        <v>0.81065088757396453</v>
      </c>
      <c r="AR73" s="38">
        <f>VLOOKUP($B73,'Data Flows'!$A$1307:$AO$1944,40,FALSE)</f>
        <v>0.81514476614699327</v>
      </c>
      <c r="AS73" s="38">
        <f>VLOOKUP($B73,'Data Flows'!$A$1307:$AO$1944,41,FALSE)</f>
        <v>0.89537712895377131</v>
      </c>
    </row>
    <row r="74" spans="1:45" x14ac:dyDescent="0.25">
      <c r="A74" s="1" t="s">
        <v>0</v>
      </c>
      <c r="B74" s="2" t="s">
        <v>72</v>
      </c>
      <c r="C74" s="3" t="s">
        <v>72</v>
      </c>
      <c r="D74" t="s">
        <v>277</v>
      </c>
      <c r="E74" s="47" t="str">
        <f>VLOOKUP($C74,Sheet1!$A$3:$B$328,2,FALSE)</f>
        <v>Urban with City and Town</v>
      </c>
      <c r="F74" s="38">
        <f>VLOOKUP($B74,'Data Flows'!$A$1307:$W$1944,2,FALSE)</f>
        <v>0.94023904382470125</v>
      </c>
      <c r="G74" s="38">
        <f>VLOOKUP($B74,'Data Flows'!$A$1307:$W$1944,3,FALSE)</f>
        <v>1.0912863070539418</v>
      </c>
      <c r="H74" s="38">
        <f>VLOOKUP($B74,'Data Flows'!$A$1307:$W$1944,4,FALSE)</f>
        <v>1.0830670926517572</v>
      </c>
      <c r="I74" s="38">
        <f>VLOOKUP($B74,'Data Flows'!$A$1307:$W$1944,5,FALSE)</f>
        <v>1.4257425742574257</v>
      </c>
      <c r="J74" s="38">
        <f>VLOOKUP($B74,'Data Flows'!$A$1307:$W$1944,6,FALSE)</f>
        <v>1.0833333333333333</v>
      </c>
      <c r="K74" s="38">
        <f>VLOOKUP($B74,'Data Flows'!$A$1307:$W$1944,7,FALSE)</f>
        <v>0.94029850746268662</v>
      </c>
      <c r="L74" s="38">
        <f>VLOOKUP($B74,'Data Flows'!$A$1307:$W$1944,8,FALSE)</f>
        <v>0.92324093816631125</v>
      </c>
      <c r="M74" s="38">
        <f>VLOOKUP($B74,'Data Flows'!$A$1307:$W$1944,9,FALSE)</f>
        <v>0.88235294117647056</v>
      </c>
      <c r="N74" s="38">
        <f>VLOOKUP($B74,'Data Flows'!$A$1307:$W$1944,10,FALSE)</f>
        <v>0.86553030303030298</v>
      </c>
      <c r="O74" s="38">
        <f>VLOOKUP($B74,'Data Flows'!$A$1307:$W$1944,11,FALSE)</f>
        <v>0.74894514767932485</v>
      </c>
      <c r="P74" s="38">
        <f>VLOOKUP($B74,'Data Flows'!$A$1307:$W$1944,12,FALSE)</f>
        <v>1.0024038461538463</v>
      </c>
      <c r="Q74" s="38">
        <f>VLOOKUP($B74,'Data Flows'!$A$1307:$W$1944,13,FALSE)</f>
        <v>1.096875</v>
      </c>
      <c r="R74" s="38">
        <f>VLOOKUP($B74,'Data Flows'!$A$1307:$W$1944,14,FALSE)</f>
        <v>0.93532338308457708</v>
      </c>
      <c r="S74" s="38">
        <f>VLOOKUP($B74,'Data Flows'!$A$1307:$W$1944,15,FALSE)</f>
        <v>0.96195652173913049</v>
      </c>
      <c r="T74" s="38">
        <f>VLOOKUP($B74,'Data Flows'!$A$1307:$W$1944,16,FALSE)</f>
        <v>1.1378299120234605</v>
      </c>
      <c r="U74" s="38">
        <f>VLOOKUP($B74,'Data Flows'!$A$1307:$W$1944,17,FALSE)</f>
        <v>1.2891156462585034</v>
      </c>
      <c r="V74" s="38">
        <f>VLOOKUP($B74,'Data Flows'!$A$1307:$W$1944,18,FALSE)</f>
        <v>0.97142857142857142</v>
      </c>
      <c r="W74" s="38">
        <f>VLOOKUP($B74,'Data Flows'!$A$1307:$W$1944,19,FALSE)</f>
        <v>0.80851063829787229</v>
      </c>
      <c r="X74" s="38">
        <f>VLOOKUP($B74,'Data Flows'!$A$1307:$W$1944,20,FALSE)</f>
        <v>1.0227272727272727</v>
      </c>
      <c r="Y74" s="38">
        <f>VLOOKUP($B74,'Data Flows'!$A$1307:$W$1944,21,FALSE)</f>
        <v>0.92722371967654982</v>
      </c>
      <c r="Z74" s="38">
        <f>VLOOKUP($B74,'Data Flows'!$A$1307:$W$1944,22,FALSE)</f>
        <v>0.79767441860465116</v>
      </c>
      <c r="AA74" s="38">
        <f>VLOOKUP($B74,'Data Flows'!$A$1307:$W$1944,23,FALSE)</f>
        <v>0.97383720930232553</v>
      </c>
      <c r="AB74" s="38">
        <f>VLOOKUP($B74,'Data Flows'!$A$1307:$AB$1944,24,FALSE)</f>
        <v>0.96132596685082872</v>
      </c>
      <c r="AC74" s="38">
        <f>VLOOKUP($B74,'Data Flows'!$A$1307:$AB$1944,25,FALSE)</f>
        <v>0.84813753581661888</v>
      </c>
      <c r="AD74" s="38">
        <f>VLOOKUP($B74,'Data Flows'!$A$1307:$AB$1944,26,FALSE)</f>
        <v>0.82107843137254899</v>
      </c>
      <c r="AE74" s="38">
        <f>VLOOKUP($B74,'Data Flows'!$A$1307:$AB$1944,27,FALSE)</f>
        <v>1.0231958762886597</v>
      </c>
      <c r="AF74" s="38">
        <f>VLOOKUP($B74,'Data Flows'!$A$1307:$AB$1944,28,FALSE)</f>
        <v>0.80874316939890711</v>
      </c>
      <c r="AG74" s="38">
        <f>VLOOKUP($B74,'Data Flows'!$A$1307:$AE$1944,29,FALSE)</f>
        <v>0.93428571428571427</v>
      </c>
      <c r="AH74" s="38">
        <f>VLOOKUP($B74,'Data Flows'!$A$1307:$AE$1944,30,FALSE)</f>
        <v>1.1234567901234569</v>
      </c>
      <c r="AI74" s="38">
        <f>VLOOKUP($B74,'Data Flows'!$A$1307:$AE$1944,31,FALSE)</f>
        <v>1.0642201834862386</v>
      </c>
      <c r="AJ74" s="38">
        <f>VLOOKUP($B74,'Data Flows'!$A$1307:$AF$1944,32,FALSE)</f>
        <v>0.71087533156498672</v>
      </c>
      <c r="AK74" s="38">
        <f>VLOOKUP($B74,'Data Flows'!$A$1307:$AG$1944,33,FALSE)</f>
        <v>0.78593272171253825</v>
      </c>
      <c r="AL74" s="38">
        <f>VLOOKUP($B74,'Data Flows'!$A$1307:$AH$1944,34,FALSE)</f>
        <v>0.75426621160409557</v>
      </c>
      <c r="AM74" s="38">
        <f>VLOOKUP($B74,'Data Flows'!$A$1307:$AI$1944,35,FALSE)</f>
        <v>0.68791946308724827</v>
      </c>
      <c r="AN74" s="38">
        <f>VLOOKUP($B74,'Data Flows'!$A$1307:$AJ$1944,36,FALSE)</f>
        <v>1.0162601626016261</v>
      </c>
      <c r="AO74" s="38">
        <f>VLOOKUP($B74,'Data Flows'!$A$1307:$AK$1944,37,FALSE)</f>
        <v>0.91636363636363638</v>
      </c>
      <c r="AP74" s="38">
        <f>VLOOKUP($B74,'Data Flows'!$A$1307:$AO$1944,38,FALSE)</f>
        <v>1.0723981900452488</v>
      </c>
      <c r="AQ74" s="38">
        <f>VLOOKUP($B74,'Data Flows'!$A$1307:$AO$1944,39,FALSE)</f>
        <v>0.9315589353612167</v>
      </c>
      <c r="AR74" s="38">
        <f>VLOOKUP($B74,'Data Flows'!$A$1307:$AO$1944,40,FALSE)</f>
        <v>1</v>
      </c>
      <c r="AS74" s="38">
        <f>VLOOKUP($B74,'Data Flows'!$A$1307:$AO$1944,41,FALSE)</f>
        <v>0.93014705882352944</v>
      </c>
    </row>
    <row r="75" spans="1:45" x14ac:dyDescent="0.25">
      <c r="A75" s="1" t="s">
        <v>0</v>
      </c>
      <c r="B75" s="2" t="s">
        <v>73</v>
      </c>
      <c r="C75" s="3" t="s">
        <v>73</v>
      </c>
      <c r="D75" t="s">
        <v>278</v>
      </c>
      <c r="E75" s="47" t="str">
        <f>VLOOKUP($C75,Sheet1!$A$3:$B$328,2,FALSE)</f>
        <v>Urban with Major Conurbation</v>
      </c>
      <c r="F75" s="38">
        <f>VLOOKUP($B75,'Data Flows'!$A$1307:$W$1944,2,FALSE)</f>
        <v>1.1661237785016287</v>
      </c>
      <c r="G75" s="38">
        <f>VLOOKUP($B75,'Data Flows'!$A$1307:$W$1944,3,FALSE)</f>
        <v>0.93830334190231357</v>
      </c>
      <c r="H75" s="38">
        <f>VLOOKUP($B75,'Data Flows'!$A$1307:$W$1944,4,FALSE)</f>
        <v>1.1000000000000001</v>
      </c>
      <c r="I75" s="38">
        <f>VLOOKUP($B75,'Data Flows'!$A$1307:$W$1944,5,FALSE)</f>
        <v>1.7987012987012987</v>
      </c>
      <c r="J75" s="38">
        <f>VLOOKUP($B75,'Data Flows'!$A$1307:$W$1944,6,FALSE)</f>
        <v>1.1970534069981584</v>
      </c>
      <c r="K75" s="38">
        <f>VLOOKUP($B75,'Data Flows'!$A$1307:$W$1944,7,FALSE)</f>
        <v>0.92845257903494172</v>
      </c>
      <c r="L75" s="38">
        <f>VLOOKUP($B75,'Data Flows'!$A$1307:$W$1944,8,FALSE)</f>
        <v>1.1334622823984526</v>
      </c>
      <c r="M75" s="38">
        <f>VLOOKUP($B75,'Data Flows'!$A$1307:$W$1944,9,FALSE)</f>
        <v>0.97860962566844922</v>
      </c>
      <c r="N75" s="38">
        <f>VLOOKUP($B75,'Data Flows'!$A$1307:$W$1944,10,FALSE)</f>
        <v>0.93027210884353739</v>
      </c>
      <c r="O75" s="38">
        <f>VLOOKUP($B75,'Data Flows'!$A$1307:$W$1944,11,FALSE)</f>
        <v>0.7030497592295345</v>
      </c>
      <c r="P75" s="38">
        <f>VLOOKUP($B75,'Data Flows'!$A$1307:$W$1944,12,FALSE)</f>
        <v>0.84194528875379937</v>
      </c>
      <c r="Q75" s="38">
        <f>VLOOKUP($B75,'Data Flows'!$A$1307:$W$1944,13,FALSE)</f>
        <v>1.2134570765661252</v>
      </c>
      <c r="R75" s="38">
        <f>VLOOKUP($B75,'Data Flows'!$A$1307:$W$1944,14,FALSE)</f>
        <v>1.1393939393939394</v>
      </c>
      <c r="S75" s="38">
        <f>VLOOKUP($B75,'Data Flows'!$A$1307:$W$1944,15,FALSE)</f>
        <v>0.971830985915493</v>
      </c>
      <c r="T75" s="38">
        <f>VLOOKUP($B75,'Data Flows'!$A$1307:$W$1944,16,FALSE)</f>
        <v>0.98281786941580751</v>
      </c>
      <c r="U75" s="38">
        <f>VLOOKUP($B75,'Data Flows'!$A$1307:$W$1944,17,FALSE)</f>
        <v>1.0963597430406853</v>
      </c>
      <c r="V75" s="38">
        <f>VLOOKUP($B75,'Data Flows'!$A$1307:$W$1944,18,FALSE)</f>
        <v>1.0467625899280575</v>
      </c>
      <c r="W75" s="38">
        <f>VLOOKUP($B75,'Data Flows'!$A$1307:$W$1944,19,FALSE)</f>
        <v>0.82285714285714284</v>
      </c>
      <c r="X75" s="38">
        <f>VLOOKUP($B75,'Data Flows'!$A$1307:$W$1944,20,FALSE)</f>
        <v>0.87234042553191493</v>
      </c>
      <c r="Y75" s="38">
        <f>VLOOKUP($B75,'Data Flows'!$A$1307:$W$1944,21,FALSE)</f>
        <v>0.94432989690721647</v>
      </c>
      <c r="Z75" s="38">
        <f>VLOOKUP($B75,'Data Flows'!$A$1307:$W$1944,22,FALSE)</f>
        <v>0.84090909090909094</v>
      </c>
      <c r="AA75" s="38">
        <f>VLOOKUP($B75,'Data Flows'!$A$1307:$W$1944,23,FALSE)</f>
        <v>0.86221294363256784</v>
      </c>
      <c r="AB75" s="38">
        <f>VLOOKUP($B75,'Data Flows'!$A$1307:$AB$1944,24,FALSE)</f>
        <v>0.8011152416356877</v>
      </c>
      <c r="AC75" s="38">
        <f>VLOOKUP($B75,'Data Flows'!$A$1307:$AB$1944,25,FALSE)</f>
        <v>0.88844621513944222</v>
      </c>
      <c r="AD75" s="38">
        <f>VLOOKUP($B75,'Data Flows'!$A$1307:$AB$1944,26,FALSE)</f>
        <v>0.93727598566308246</v>
      </c>
      <c r="AE75" s="38">
        <f>VLOOKUP($B75,'Data Flows'!$A$1307:$AB$1944,27,FALSE)</f>
        <v>0.88138686131386856</v>
      </c>
      <c r="AF75" s="38">
        <f>VLOOKUP($B75,'Data Flows'!$A$1307:$AB$1944,28,FALSE)</f>
        <v>0.7871198568872988</v>
      </c>
      <c r="AG75" s="38">
        <f>VLOOKUP($B75,'Data Flows'!$A$1307:$AE$1944,29,FALSE)</f>
        <v>1.036319612590799</v>
      </c>
      <c r="AH75" s="38">
        <f>VLOOKUP($B75,'Data Flows'!$A$1307:$AE$1944,30,FALSE)</f>
        <v>1.3501577287066246</v>
      </c>
      <c r="AI75" s="38">
        <f>VLOOKUP($B75,'Data Flows'!$A$1307:$AE$1944,31,FALSE)</f>
        <v>1.1230769230769231</v>
      </c>
      <c r="AJ75" s="38">
        <f>VLOOKUP($B75,'Data Flows'!$A$1307:$AF$1944,32,FALSE)</f>
        <v>0.82952182952182951</v>
      </c>
      <c r="AK75" s="38">
        <f>VLOOKUP($B75,'Data Flows'!$A$1307:$AG$1944,33,FALSE)</f>
        <v>0.82553191489361699</v>
      </c>
      <c r="AL75" s="38">
        <f>VLOOKUP($B75,'Data Flows'!$A$1307:$AH$1944,34,FALSE)</f>
        <v>0.66445916114790282</v>
      </c>
      <c r="AM75" s="38">
        <f>VLOOKUP($B75,'Data Flows'!$A$1307:$AI$1944,35,FALSE)</f>
        <v>0.77149321266968329</v>
      </c>
      <c r="AN75" s="38">
        <f>VLOOKUP($B75,'Data Flows'!$A$1307:$AJ$1944,36,FALSE)</f>
        <v>0.83254716981132071</v>
      </c>
      <c r="AO75" s="38">
        <f>VLOOKUP($B75,'Data Flows'!$A$1307:$AK$1944,37,FALSE)</f>
        <v>0.89805825242718451</v>
      </c>
      <c r="AP75" s="38">
        <f>VLOOKUP($B75,'Data Flows'!$A$1307:$AO$1944,38,FALSE)</f>
        <v>0.94321766561514198</v>
      </c>
      <c r="AQ75" s="38">
        <f>VLOOKUP($B75,'Data Flows'!$A$1307:$AO$1944,39,FALSE)</f>
        <v>0.74004683840749419</v>
      </c>
      <c r="AR75" s="38">
        <f>VLOOKUP($B75,'Data Flows'!$A$1307:$AO$1944,40,FALSE)</f>
        <v>0.85567010309278346</v>
      </c>
      <c r="AS75" s="38">
        <f>VLOOKUP($B75,'Data Flows'!$A$1307:$AO$1944,41,FALSE)</f>
        <v>0.95076923076923081</v>
      </c>
    </row>
    <row r="76" spans="1:45" x14ac:dyDescent="0.25">
      <c r="A76" s="1" t="s">
        <v>0</v>
      </c>
      <c r="B76" s="2" t="s">
        <v>74</v>
      </c>
      <c r="C76" s="3" t="s">
        <v>74</v>
      </c>
      <c r="D76" t="s">
        <v>279</v>
      </c>
      <c r="E76" s="47" t="str">
        <f>VLOOKUP($C76,Sheet1!$A$3:$B$328,2,FALSE)</f>
        <v>Urban with Significant Rural (rural including hub towns 26-49%)</v>
      </c>
      <c r="F76" s="38">
        <f>VLOOKUP($B76,'Data Flows'!$A$1307:$W$1944,2,FALSE)</f>
        <v>0.75816993464052285</v>
      </c>
      <c r="G76" s="38">
        <f>VLOOKUP($B76,'Data Flows'!$A$1307:$W$1944,3,FALSE)</f>
        <v>0.84564860426929389</v>
      </c>
      <c r="H76" s="38">
        <f>VLOOKUP($B76,'Data Flows'!$A$1307:$W$1944,4,FALSE)</f>
        <v>1.2239130434782608</v>
      </c>
      <c r="I76" s="38">
        <f>VLOOKUP($B76,'Data Flows'!$A$1307:$W$1944,5,FALSE)</f>
        <v>1.6957403651115619</v>
      </c>
      <c r="J76" s="38">
        <f>VLOOKUP($B76,'Data Flows'!$A$1307:$W$1944,6,FALSE)</f>
        <v>0.94444444444444442</v>
      </c>
      <c r="K76" s="38">
        <f>VLOOKUP($B76,'Data Flows'!$A$1307:$W$1944,7,FALSE)</f>
        <v>0.80263157894736847</v>
      </c>
      <c r="L76" s="38">
        <f>VLOOKUP($B76,'Data Flows'!$A$1307:$W$1944,8,FALSE)</f>
        <v>1.0031347962382444</v>
      </c>
      <c r="M76" s="38">
        <f>VLOOKUP($B76,'Data Flows'!$A$1307:$W$1944,9,FALSE)</f>
        <v>1.4043321299638989</v>
      </c>
      <c r="N76" s="38">
        <f>VLOOKUP($B76,'Data Flows'!$A$1307:$W$1944,10,FALSE)</f>
        <v>0.72373540856031127</v>
      </c>
      <c r="O76" s="38">
        <f>VLOOKUP($B76,'Data Flows'!$A$1307:$W$1944,11,FALSE)</f>
        <v>0.63521126760563384</v>
      </c>
      <c r="P76" s="38">
        <f>VLOOKUP($B76,'Data Flows'!$A$1307:$W$1944,12,FALSE)</f>
        <v>1.0817051509769093</v>
      </c>
      <c r="Q76" s="38">
        <f>VLOOKUP($B76,'Data Flows'!$A$1307:$W$1944,13,FALSE)</f>
        <v>1.4010327022375215</v>
      </c>
      <c r="R76" s="38">
        <f>VLOOKUP($B76,'Data Flows'!$A$1307:$W$1944,14,FALSE)</f>
        <v>0.79975728155339809</v>
      </c>
      <c r="S76" s="38">
        <f>VLOOKUP($B76,'Data Flows'!$A$1307:$W$1944,15,FALSE)</f>
        <v>0.82027649769585254</v>
      </c>
      <c r="T76" s="38">
        <f>VLOOKUP($B76,'Data Flows'!$A$1307:$W$1944,16,FALSE)</f>
        <v>1.0051635111876076</v>
      </c>
      <c r="U76" s="38">
        <f>VLOOKUP($B76,'Data Flows'!$A$1307:$W$1944,17,FALSE)</f>
        <v>1.5418326693227091</v>
      </c>
      <c r="V76" s="38">
        <f>VLOOKUP($B76,'Data Flows'!$A$1307:$W$1944,18,FALSE)</f>
        <v>0.83282674772036469</v>
      </c>
      <c r="W76" s="38">
        <f>VLOOKUP($B76,'Data Flows'!$A$1307:$W$1944,19,FALSE)</f>
        <v>0.79251700680272108</v>
      </c>
      <c r="X76" s="38">
        <f>VLOOKUP($B76,'Data Flows'!$A$1307:$W$1944,20,FALSE)</f>
        <v>1.1639999999999999</v>
      </c>
      <c r="Y76" s="38">
        <f>VLOOKUP($B76,'Data Flows'!$A$1307:$W$1944,21,FALSE)</f>
        <v>1.4186507936507937</v>
      </c>
      <c r="Z76" s="38">
        <f>VLOOKUP($B76,'Data Flows'!$A$1307:$W$1944,22,FALSE)</f>
        <v>0.8667687595712098</v>
      </c>
      <c r="AA76" s="38">
        <f>VLOOKUP($B76,'Data Flows'!$A$1307:$W$1944,23,FALSE)</f>
        <v>0.66718027734976892</v>
      </c>
      <c r="AB76" s="38">
        <f>VLOOKUP($B76,'Data Flows'!$A$1307:$AB$1944,24,FALSE)</f>
        <v>0.70788253477588869</v>
      </c>
      <c r="AC76" s="38">
        <f>VLOOKUP($B76,'Data Flows'!$A$1307:$AB$1944,25,FALSE)</f>
        <v>0.68102073365231264</v>
      </c>
      <c r="AD76" s="38">
        <f>VLOOKUP($B76,'Data Flows'!$A$1307:$AB$1944,26,FALSE)</f>
        <v>0.88590604026845643</v>
      </c>
      <c r="AE76" s="38">
        <f>VLOOKUP($B76,'Data Flows'!$A$1307:$AB$1944,27,FALSE)</f>
        <v>0.91052631578947374</v>
      </c>
      <c r="AF76" s="38">
        <f>VLOOKUP($B76,'Data Flows'!$A$1307:$AB$1944,28,FALSE)</f>
        <v>1.4063116370808679</v>
      </c>
      <c r="AG76" s="38">
        <f>VLOOKUP($B76,'Data Flows'!$A$1307:$AE$1944,29,FALSE)</f>
        <v>1.2584033613445378</v>
      </c>
      <c r="AH76" s="38">
        <f>VLOOKUP($B76,'Data Flows'!$A$1307:$AE$1944,30,FALSE)</f>
        <v>1.6426666666666667</v>
      </c>
      <c r="AI76" s="38">
        <f>VLOOKUP($B76,'Data Flows'!$A$1307:$AE$1944,31,FALSE)</f>
        <v>0.99455535390199634</v>
      </c>
      <c r="AJ76" s="38">
        <f>VLOOKUP($B76,'Data Flows'!$A$1307:$AF$1944,32,FALSE)</f>
        <v>0.58563535911602205</v>
      </c>
      <c r="AK76" s="38">
        <f>VLOOKUP($B76,'Data Flows'!$A$1307:$AG$1944,33,FALSE)</f>
        <v>0.46251441753171857</v>
      </c>
      <c r="AL76" s="38">
        <f>VLOOKUP($B76,'Data Flows'!$A$1307:$AH$1944,34,FALSE)</f>
        <v>0.62640901771336555</v>
      </c>
      <c r="AM76" s="38">
        <f>VLOOKUP($B76,'Data Flows'!$A$1307:$AI$1944,35,FALSE)</f>
        <v>0.61020036429872493</v>
      </c>
      <c r="AN76" s="38">
        <f>VLOOKUP($B76,'Data Flows'!$A$1307:$AJ$1944,36,FALSE)</f>
        <v>0.76540755467196819</v>
      </c>
      <c r="AO76" s="38">
        <f>VLOOKUP($B76,'Data Flows'!$A$1307:$AK$1944,37,FALSE)</f>
        <v>0.72556390977443608</v>
      </c>
      <c r="AP76" s="38">
        <f>VLOOKUP($B76,'Data Flows'!$A$1307:$AO$1944,38,FALSE)</f>
        <v>0.83291139240506329</v>
      </c>
      <c r="AQ76" s="38">
        <f>VLOOKUP($B76,'Data Flows'!$A$1307:$AO$1944,39,FALSE)</f>
        <v>1.1088435374149659</v>
      </c>
      <c r="AR76" s="38">
        <f>VLOOKUP($B76,'Data Flows'!$A$1307:$AO$1944,40,FALSE)</f>
        <v>1.2929936305732483</v>
      </c>
      <c r="AS76" s="38">
        <f>VLOOKUP($B76,'Data Flows'!$A$1307:$AO$1944,41,FALSE)</f>
        <v>1.0858895705521472</v>
      </c>
    </row>
    <row r="77" spans="1:45" x14ac:dyDescent="0.25">
      <c r="A77" s="1" t="s">
        <v>0</v>
      </c>
      <c r="B77" s="2" t="s">
        <v>75</v>
      </c>
      <c r="C77" s="3" t="s">
        <v>75</v>
      </c>
      <c r="D77" t="s">
        <v>280</v>
      </c>
      <c r="E77" s="47" t="str">
        <f>VLOOKUP($C77,Sheet1!$A$3:$B$328,2,FALSE)</f>
        <v>Urban with City and Town</v>
      </c>
      <c r="F77" s="38">
        <f>VLOOKUP($B77,'Data Flows'!$A$1307:$W$1944,2,FALSE)</f>
        <v>0.86877828054298645</v>
      </c>
      <c r="G77" s="38">
        <f>VLOOKUP($B77,'Data Flows'!$A$1307:$W$1944,3,FALSE)</f>
        <v>0.88260869565217392</v>
      </c>
      <c r="H77" s="38">
        <f>VLOOKUP($B77,'Data Flows'!$A$1307:$W$1944,4,FALSE)</f>
        <v>1.12109375</v>
      </c>
      <c r="I77" s="38">
        <f>VLOOKUP($B77,'Data Flows'!$A$1307:$W$1944,5,FALSE)</f>
        <v>1.2366412213740459</v>
      </c>
      <c r="J77" s="38">
        <f>VLOOKUP($B77,'Data Flows'!$A$1307:$W$1944,6,FALSE)</f>
        <v>1.2868421052631578</v>
      </c>
      <c r="K77" s="38">
        <f>VLOOKUP($B77,'Data Flows'!$A$1307:$W$1944,7,FALSE)</f>
        <v>1.1492957746478873</v>
      </c>
      <c r="L77" s="38">
        <f>VLOOKUP($B77,'Data Flows'!$A$1307:$W$1944,8,FALSE)</f>
        <v>1.088235294117647</v>
      </c>
      <c r="M77" s="38">
        <f>VLOOKUP($B77,'Data Flows'!$A$1307:$W$1944,9,FALSE)</f>
        <v>0.949238578680203</v>
      </c>
      <c r="N77" s="38">
        <f>VLOOKUP($B77,'Data Flows'!$A$1307:$W$1944,10,FALSE)</f>
        <v>0.81004366812227069</v>
      </c>
      <c r="O77" s="38">
        <f>VLOOKUP($B77,'Data Flows'!$A$1307:$W$1944,11,FALSE)</f>
        <v>0.78934624697336564</v>
      </c>
      <c r="P77" s="38">
        <f>VLOOKUP($B77,'Data Flows'!$A$1307:$W$1944,12,FALSE)</f>
        <v>0.88984881209503242</v>
      </c>
      <c r="Q77" s="38">
        <f>VLOOKUP($B77,'Data Flows'!$A$1307:$W$1944,13,FALSE)</f>
        <v>0.90933333333333333</v>
      </c>
      <c r="R77" s="38">
        <f>VLOOKUP($B77,'Data Flows'!$A$1307:$W$1944,14,FALSE)</f>
        <v>0.89200863930885532</v>
      </c>
      <c r="S77" s="38">
        <f>VLOOKUP($B77,'Data Flows'!$A$1307:$W$1944,15,FALSE)</f>
        <v>0.90801186943620182</v>
      </c>
      <c r="T77" s="38">
        <f>VLOOKUP($B77,'Data Flows'!$A$1307:$W$1944,16,FALSE)</f>
        <v>0.99029126213592233</v>
      </c>
      <c r="U77" s="38">
        <f>VLOOKUP($B77,'Data Flows'!$A$1307:$W$1944,17,FALSE)</f>
        <v>1.0030120481927711</v>
      </c>
      <c r="V77" s="38">
        <f>VLOOKUP($B77,'Data Flows'!$A$1307:$W$1944,18,FALSE)</f>
        <v>1.1299999999999999</v>
      </c>
      <c r="W77" s="38">
        <f>VLOOKUP($B77,'Data Flows'!$A$1307:$W$1944,19,FALSE)</f>
        <v>0.91588785046728971</v>
      </c>
      <c r="X77" s="38">
        <f>VLOOKUP($B77,'Data Flows'!$A$1307:$W$1944,20,FALSE)</f>
        <v>0.96690307328605196</v>
      </c>
      <c r="Y77" s="38">
        <f>VLOOKUP($B77,'Data Flows'!$A$1307:$W$1944,21,FALSE)</f>
        <v>0.93617021276595747</v>
      </c>
      <c r="Z77" s="38">
        <f>VLOOKUP($B77,'Data Flows'!$A$1307:$W$1944,22,FALSE)</f>
        <v>0.92168674698795183</v>
      </c>
      <c r="AA77" s="38">
        <f>VLOOKUP($B77,'Data Flows'!$A$1307:$W$1944,23,FALSE)</f>
        <v>0.81081081081081086</v>
      </c>
      <c r="AB77" s="38">
        <f>VLOOKUP($B77,'Data Flows'!$A$1307:$AB$1944,24,FALSE)</f>
        <v>0.98830409356725146</v>
      </c>
      <c r="AC77" s="38">
        <f>VLOOKUP($B77,'Data Flows'!$A$1307:$AB$1944,25,FALSE)</f>
        <v>1.0347003154574133</v>
      </c>
      <c r="AD77" s="38">
        <f>VLOOKUP($B77,'Data Flows'!$A$1307:$AB$1944,26,FALSE)</f>
        <v>0.81315789473684208</v>
      </c>
      <c r="AE77" s="38">
        <f>VLOOKUP($B77,'Data Flows'!$A$1307:$AB$1944,27,FALSE)</f>
        <v>0.87564766839378239</v>
      </c>
      <c r="AF77" s="38">
        <f>VLOOKUP($B77,'Data Flows'!$A$1307:$AB$1944,28,FALSE)</f>
        <v>0.8354037267080745</v>
      </c>
      <c r="AG77" s="38">
        <f>VLOOKUP($B77,'Data Flows'!$A$1307:$AE$1944,29,FALSE)</f>
        <v>0.7385057471264368</v>
      </c>
      <c r="AH77" s="38">
        <f>VLOOKUP($B77,'Data Flows'!$A$1307:$AE$1944,30,FALSE)</f>
        <v>1.1310043668122272</v>
      </c>
      <c r="AI77" s="38">
        <f>VLOOKUP($B77,'Data Flows'!$A$1307:$AE$1944,31,FALSE)</f>
        <v>0.97247706422018354</v>
      </c>
      <c r="AJ77" s="38">
        <f>VLOOKUP($B77,'Data Flows'!$A$1307:$AF$1944,32,FALSE)</f>
        <v>0.778169014084507</v>
      </c>
      <c r="AK77" s="38">
        <f>VLOOKUP($B77,'Data Flows'!$A$1307:$AG$1944,33,FALSE)</f>
        <v>0.85767790262172283</v>
      </c>
      <c r="AL77" s="38">
        <f>VLOOKUP($B77,'Data Flows'!$A$1307:$AH$1944,34,FALSE)</f>
        <v>0.73493975903614461</v>
      </c>
      <c r="AM77" s="38">
        <f>VLOOKUP($B77,'Data Flows'!$A$1307:$AI$1944,35,FALSE)</f>
        <v>0.87203791469194314</v>
      </c>
      <c r="AN77" s="38">
        <f>VLOOKUP($B77,'Data Flows'!$A$1307:$AJ$1944,36,FALSE)</f>
        <v>0.83406113537117899</v>
      </c>
      <c r="AO77" s="38">
        <f>VLOOKUP($B77,'Data Flows'!$A$1307:$AK$1944,37,FALSE)</f>
        <v>0.94954128440366969</v>
      </c>
      <c r="AP77" s="38">
        <f>VLOOKUP($B77,'Data Flows'!$A$1307:$AO$1944,38,FALSE)</f>
        <v>0.9521276595744681</v>
      </c>
      <c r="AQ77" s="38">
        <f>VLOOKUP($B77,'Data Flows'!$A$1307:$AO$1944,39,FALSE)</f>
        <v>0.94782608695652171</v>
      </c>
      <c r="AR77" s="38">
        <f>VLOOKUP($B77,'Data Flows'!$A$1307:$AO$1944,40,FALSE)</f>
        <v>1.0566037735849056</v>
      </c>
      <c r="AS77" s="38">
        <f>VLOOKUP($B77,'Data Flows'!$A$1307:$AO$1944,41,FALSE)</f>
        <v>0.97959183673469385</v>
      </c>
    </row>
    <row r="78" spans="1:45" x14ac:dyDescent="0.25">
      <c r="A78" s="1" t="s">
        <v>0</v>
      </c>
      <c r="B78" s="2" t="s">
        <v>76</v>
      </c>
      <c r="C78" s="3" t="s">
        <v>76</v>
      </c>
      <c r="D78" t="s">
        <v>281</v>
      </c>
      <c r="E78" s="47" t="str">
        <f>VLOOKUP($C78,Sheet1!$A$3:$B$328,2,FALSE)</f>
        <v>Mainly Rural Average</v>
      </c>
      <c r="F78" s="38">
        <f>VLOOKUP($B78,'Data Flows'!$A$1307:$W$1944,2,FALSE)</f>
        <v>0.86440677966101698</v>
      </c>
      <c r="G78" s="38">
        <f>VLOOKUP($B78,'Data Flows'!$A$1307:$W$1944,3,FALSE)</f>
        <v>0.9526627218934911</v>
      </c>
      <c r="H78" s="38">
        <f>VLOOKUP($B78,'Data Flows'!$A$1307:$W$1944,4,FALSE)</f>
        <v>1.1306532663316582</v>
      </c>
      <c r="I78" s="38">
        <f>VLOOKUP($B78,'Data Flows'!$A$1307:$W$1944,5,FALSE)</f>
        <v>1.672514619883041</v>
      </c>
      <c r="J78" s="38">
        <f>VLOOKUP($B78,'Data Flows'!$A$1307:$W$1944,6,FALSE)</f>
        <v>1.2250000000000001</v>
      </c>
      <c r="K78" s="38">
        <f>VLOOKUP($B78,'Data Flows'!$A$1307:$W$1944,7,FALSE)</f>
        <v>0.77287066246056779</v>
      </c>
      <c r="L78" s="38">
        <f>VLOOKUP($B78,'Data Flows'!$A$1307:$W$1944,8,FALSE)</f>
        <v>0.81578947368421051</v>
      </c>
      <c r="M78" s="38">
        <f>VLOOKUP($B78,'Data Flows'!$A$1307:$W$1944,9,FALSE)</f>
        <v>0.91603053435114501</v>
      </c>
      <c r="N78" s="38">
        <f>VLOOKUP($B78,'Data Flows'!$A$1307:$W$1944,10,FALSE)</f>
        <v>0.7917888563049853</v>
      </c>
      <c r="O78" s="38">
        <f>VLOOKUP($B78,'Data Flows'!$A$1307:$W$1944,11,FALSE)</f>
        <v>0.75609756097560976</v>
      </c>
      <c r="P78" s="38">
        <f>VLOOKUP($B78,'Data Flows'!$A$1307:$W$1944,12,FALSE)</f>
        <v>0.92380952380952386</v>
      </c>
      <c r="Q78" s="38">
        <f>VLOOKUP($B78,'Data Flows'!$A$1307:$W$1944,13,FALSE)</f>
        <v>1.1589958158995817</v>
      </c>
      <c r="R78" s="38">
        <f>VLOOKUP($B78,'Data Flows'!$A$1307:$W$1944,14,FALSE)</f>
        <v>0.85855263157894735</v>
      </c>
      <c r="S78" s="38">
        <f>VLOOKUP($B78,'Data Flows'!$A$1307:$W$1944,15,FALSE)</f>
        <v>0.87596899224806202</v>
      </c>
      <c r="T78" s="38">
        <f>VLOOKUP($B78,'Data Flows'!$A$1307:$W$1944,16,FALSE)</f>
        <v>1.2054263565891472</v>
      </c>
      <c r="U78" s="38">
        <f>VLOOKUP($B78,'Data Flows'!$A$1307:$W$1944,17,FALSE)</f>
        <v>0.94017094017094016</v>
      </c>
      <c r="V78" s="38">
        <f>VLOOKUP($B78,'Data Flows'!$A$1307:$W$1944,18,FALSE)</f>
        <v>0.90671641791044777</v>
      </c>
      <c r="W78" s="38">
        <f>VLOOKUP($B78,'Data Flows'!$A$1307:$W$1944,19,FALSE)</f>
        <v>0.72868217054263562</v>
      </c>
      <c r="X78" s="38">
        <f>VLOOKUP($B78,'Data Flows'!$A$1307:$W$1944,20,FALSE)</f>
        <v>0.92226148409893993</v>
      </c>
      <c r="Y78" s="38">
        <f>VLOOKUP($B78,'Data Flows'!$A$1307:$W$1944,21,FALSE)</f>
        <v>1.1232227488151658</v>
      </c>
      <c r="Z78" s="38">
        <f>VLOOKUP($B78,'Data Flows'!$A$1307:$W$1944,22,FALSE)</f>
        <v>0.67013888888888884</v>
      </c>
      <c r="AA78" s="38">
        <f>VLOOKUP($B78,'Data Flows'!$A$1307:$W$1944,23,FALSE)</f>
        <v>0.91787439613526567</v>
      </c>
      <c r="AB78" s="38">
        <f>VLOOKUP($B78,'Data Flows'!$A$1307:$AB$1944,24,FALSE)</f>
        <v>0.93388429752066116</v>
      </c>
      <c r="AC78" s="38">
        <f>VLOOKUP($B78,'Data Flows'!$A$1307:$AB$1944,25,FALSE)</f>
        <v>0.8666666666666667</v>
      </c>
      <c r="AD78" s="38">
        <f>VLOOKUP($B78,'Data Flows'!$A$1307:$AB$1944,26,FALSE)</f>
        <v>0.97468354430379744</v>
      </c>
      <c r="AE78" s="38">
        <f>VLOOKUP($B78,'Data Flows'!$A$1307:$AB$1944,27,FALSE)</f>
        <v>0.89539748953974896</v>
      </c>
      <c r="AF78" s="38">
        <f>VLOOKUP($B78,'Data Flows'!$A$1307:$AB$1944,28,FALSE)</f>
        <v>0.86301369863013699</v>
      </c>
      <c r="AG78" s="38">
        <f>VLOOKUP($B78,'Data Flows'!$A$1307:$AE$1944,29,FALSE)</f>
        <v>1.0662983425414365</v>
      </c>
      <c r="AH78" s="38">
        <f>VLOOKUP($B78,'Data Flows'!$A$1307:$AE$1944,30,FALSE)</f>
        <v>1.4222222222222223</v>
      </c>
      <c r="AI78" s="38">
        <f>VLOOKUP($B78,'Data Flows'!$A$1307:$AE$1944,31,FALSE)</f>
        <v>0.91324200913242004</v>
      </c>
      <c r="AJ78" s="38">
        <f>VLOOKUP($B78,'Data Flows'!$A$1307:$AF$1944,32,FALSE)</f>
        <v>0.82407407407407407</v>
      </c>
      <c r="AK78" s="38">
        <f>VLOOKUP($B78,'Data Flows'!$A$1307:$AG$1944,33,FALSE)</f>
        <v>0.74180327868852458</v>
      </c>
      <c r="AL78" s="38">
        <f>VLOOKUP($B78,'Data Flows'!$A$1307:$AH$1944,34,FALSE)</f>
        <v>0.80208333333333337</v>
      </c>
      <c r="AM78" s="38">
        <f>VLOOKUP($B78,'Data Flows'!$A$1307:$AI$1944,35,FALSE)</f>
        <v>0.7103825136612022</v>
      </c>
      <c r="AN78" s="38">
        <f>VLOOKUP($B78,'Data Flows'!$A$1307:$AJ$1944,36,FALSE)</f>
        <v>0.76795580110497241</v>
      </c>
      <c r="AO78" s="38">
        <f>VLOOKUP($B78,'Data Flows'!$A$1307:$AK$1944,37,FALSE)</f>
        <v>1.1836734693877551</v>
      </c>
      <c r="AP78" s="38">
        <f>VLOOKUP($B78,'Data Flows'!$A$1307:$AO$1944,38,FALSE)</f>
        <v>0.95333333333333337</v>
      </c>
      <c r="AQ78" s="38">
        <f>VLOOKUP($B78,'Data Flows'!$A$1307:$AO$1944,39,FALSE)</f>
        <v>1.0691823899371069</v>
      </c>
      <c r="AR78" s="38">
        <f>VLOOKUP($B78,'Data Flows'!$A$1307:$AO$1944,40,FALSE)</f>
        <v>0.87368421052631584</v>
      </c>
      <c r="AS78" s="38">
        <f>VLOOKUP($B78,'Data Flows'!$A$1307:$AO$1944,41,FALSE)</f>
        <v>0.9464285714285714</v>
      </c>
    </row>
    <row r="79" spans="1:45" x14ac:dyDescent="0.25">
      <c r="A79" s="1" t="s">
        <v>0</v>
      </c>
      <c r="B79" s="2" t="s">
        <v>77</v>
      </c>
      <c r="C79" s="3" t="s">
        <v>77</v>
      </c>
      <c r="D79" t="s">
        <v>282</v>
      </c>
      <c r="E79" s="47" t="str">
        <f>VLOOKUP($C79,Sheet1!$A$3:$B$328,2,FALSE)</f>
        <v>Mainly Rural Average</v>
      </c>
      <c r="F79" s="38">
        <f>VLOOKUP($B79,'Data Flows'!$A$1307:$W$1944,2,FALSE)</f>
        <v>0.68493150684931503</v>
      </c>
      <c r="G79" s="38">
        <f>VLOOKUP($B79,'Data Flows'!$A$1307:$W$1944,3,FALSE)</f>
        <v>1.1228070175438596</v>
      </c>
      <c r="H79" s="38">
        <f>VLOOKUP($B79,'Data Flows'!$A$1307:$W$1944,4,FALSE)</f>
        <v>1.2176470588235293</v>
      </c>
      <c r="I79" s="38">
        <f>VLOOKUP($B79,'Data Flows'!$A$1307:$W$1944,5,FALSE)</f>
        <v>1.403225806451613</v>
      </c>
      <c r="J79" s="38">
        <f>VLOOKUP($B79,'Data Flows'!$A$1307:$W$1944,6,FALSE)</f>
        <v>1.3505535055350553</v>
      </c>
      <c r="K79" s="38">
        <f>VLOOKUP($B79,'Data Flows'!$A$1307:$W$1944,7,FALSE)</f>
        <v>0.92910447761194026</v>
      </c>
      <c r="L79" s="38">
        <f>VLOOKUP($B79,'Data Flows'!$A$1307:$W$1944,8,FALSE)</f>
        <v>0.81653746770025837</v>
      </c>
      <c r="M79" s="38">
        <f>VLOOKUP($B79,'Data Flows'!$A$1307:$W$1944,9,FALSE)</f>
        <v>0.76744186046511631</v>
      </c>
      <c r="N79" s="38">
        <f>VLOOKUP($B79,'Data Flows'!$A$1307:$W$1944,10,FALSE)</f>
        <v>0.73870967741935489</v>
      </c>
      <c r="O79" s="38">
        <f>VLOOKUP($B79,'Data Flows'!$A$1307:$W$1944,11,FALSE)</f>
        <v>0.79268292682926833</v>
      </c>
      <c r="P79" s="38">
        <f>VLOOKUP($B79,'Data Flows'!$A$1307:$W$1944,12,FALSE)</f>
        <v>0.88888888888888884</v>
      </c>
      <c r="Q79" s="38">
        <f>VLOOKUP($B79,'Data Flows'!$A$1307:$W$1944,13,FALSE)</f>
        <v>1.1326530612244898</v>
      </c>
      <c r="R79" s="38">
        <f>VLOOKUP($B79,'Data Flows'!$A$1307:$W$1944,14,FALSE)</f>
        <v>0.9282511210762332</v>
      </c>
      <c r="S79" s="38">
        <f>VLOOKUP($B79,'Data Flows'!$A$1307:$W$1944,15,FALSE)</f>
        <v>1.2138728323699421</v>
      </c>
      <c r="T79" s="38">
        <f>VLOOKUP($B79,'Data Flows'!$A$1307:$W$1944,16,FALSE)</f>
        <v>1.0042194092827004</v>
      </c>
      <c r="U79" s="38">
        <f>VLOOKUP($B79,'Data Flows'!$A$1307:$W$1944,17,FALSE)</f>
        <v>0.98122065727699526</v>
      </c>
      <c r="V79" s="38">
        <f>VLOOKUP($B79,'Data Flows'!$A$1307:$W$1944,18,FALSE)</f>
        <v>0.96153846153846156</v>
      </c>
      <c r="W79" s="38">
        <f>VLOOKUP($B79,'Data Flows'!$A$1307:$W$1944,19,FALSE)</f>
        <v>0.98895027624309395</v>
      </c>
      <c r="X79" s="38">
        <f>VLOOKUP($B79,'Data Flows'!$A$1307:$W$1944,20,FALSE)</f>
        <v>0.87159533073929962</v>
      </c>
      <c r="Y79" s="38">
        <f>VLOOKUP($B79,'Data Flows'!$A$1307:$W$1944,21,FALSE)</f>
        <v>0.99029126213592233</v>
      </c>
      <c r="Z79" s="38">
        <f>VLOOKUP($B79,'Data Flows'!$A$1307:$W$1944,22,FALSE)</f>
        <v>0.98156682027649766</v>
      </c>
      <c r="AA79" s="38">
        <f>VLOOKUP($B79,'Data Flows'!$A$1307:$W$1944,23,FALSE)</f>
        <v>0.8540540540540541</v>
      </c>
      <c r="AB79" s="38">
        <f>VLOOKUP($B79,'Data Flows'!$A$1307:$AB$1944,24,FALSE)</f>
        <v>1.0847457627118644</v>
      </c>
      <c r="AC79" s="38">
        <f>VLOOKUP($B79,'Data Flows'!$A$1307:$AB$1944,25,FALSE)</f>
        <v>0.8616071428571429</v>
      </c>
      <c r="AD79" s="38">
        <f>VLOOKUP($B79,'Data Flows'!$A$1307:$AB$1944,26,FALSE)</f>
        <v>0.76095617529880477</v>
      </c>
      <c r="AE79" s="38">
        <f>VLOOKUP($B79,'Data Flows'!$A$1307:$AB$1944,27,FALSE)</f>
        <v>0.77732793522267207</v>
      </c>
      <c r="AF79" s="38">
        <f>VLOOKUP($B79,'Data Flows'!$A$1307:$AB$1944,28,FALSE)</f>
        <v>0.7844036697247706</v>
      </c>
      <c r="AG79" s="38">
        <f>VLOOKUP($B79,'Data Flows'!$A$1307:$AE$1944,29,FALSE)</f>
        <v>0.86111111111111116</v>
      </c>
      <c r="AH79" s="38">
        <f>VLOOKUP($B79,'Data Flows'!$A$1307:$AE$1944,30,FALSE)</f>
        <v>1.4910714285714286</v>
      </c>
      <c r="AI79" s="38">
        <f>VLOOKUP($B79,'Data Flows'!$A$1307:$AE$1944,31,FALSE)</f>
        <v>1.0109289617486339</v>
      </c>
      <c r="AJ79" s="38">
        <f>VLOOKUP($B79,'Data Flows'!$A$1307:$AF$1944,32,FALSE)</f>
        <v>0.82080924855491333</v>
      </c>
      <c r="AK79" s="38">
        <f>VLOOKUP($B79,'Data Flows'!$A$1307:$AG$1944,33,FALSE)</f>
        <v>0.76433121019108285</v>
      </c>
      <c r="AL79" s="38">
        <f>VLOOKUP($B79,'Data Flows'!$A$1307:$AH$1944,34,FALSE)</f>
        <v>0.79720279720279719</v>
      </c>
      <c r="AM79" s="38">
        <f>VLOOKUP($B79,'Data Flows'!$A$1307:$AI$1944,35,FALSE)</f>
        <v>0.74264705882352944</v>
      </c>
      <c r="AN79" s="38">
        <f>VLOOKUP($B79,'Data Flows'!$A$1307:$AJ$1944,36,FALSE)</f>
        <v>1.0141843971631206</v>
      </c>
      <c r="AO79" s="38">
        <f>VLOOKUP($B79,'Data Flows'!$A$1307:$AK$1944,37,FALSE)</f>
        <v>1.0285714285714285</v>
      </c>
      <c r="AP79" s="38">
        <f>VLOOKUP($B79,'Data Flows'!$A$1307:$AO$1944,38,FALSE)</f>
        <v>0.85483870967741937</v>
      </c>
      <c r="AQ79" s="38">
        <f>VLOOKUP($B79,'Data Flows'!$A$1307:$AO$1944,39,FALSE)</f>
        <v>0.85119047619047616</v>
      </c>
      <c r="AR79" s="38">
        <f>VLOOKUP($B79,'Data Flows'!$A$1307:$AO$1944,40,FALSE)</f>
        <v>0.8854961832061069</v>
      </c>
      <c r="AS79" s="38">
        <f>VLOOKUP($B79,'Data Flows'!$A$1307:$AO$1944,41,FALSE)</f>
        <v>0.67153284671532842</v>
      </c>
    </row>
    <row r="80" spans="1:45" x14ac:dyDescent="0.25">
      <c r="A80" s="1" t="s">
        <v>0</v>
      </c>
      <c r="B80" s="2" t="s">
        <v>78</v>
      </c>
      <c r="C80" s="3" t="s">
        <v>78</v>
      </c>
      <c r="D80" t="s">
        <v>283</v>
      </c>
      <c r="E80" s="47" t="str">
        <f>VLOOKUP($C80,Sheet1!$A$3:$B$328,2,FALSE)</f>
        <v>Urban with City and Town</v>
      </c>
      <c r="F80" s="38">
        <f>VLOOKUP($B80,'Data Flows'!$A$1307:$W$1944,2,FALSE)</f>
        <v>0.77377892030848328</v>
      </c>
      <c r="G80" s="38">
        <f>VLOOKUP($B80,'Data Flows'!$A$1307:$W$1944,3,FALSE)</f>
        <v>1.0718390804597702</v>
      </c>
      <c r="H80" s="38">
        <f>VLOOKUP($B80,'Data Flows'!$A$1307:$W$1944,4,FALSE)</f>
        <v>1.1228571428571428</v>
      </c>
      <c r="I80" s="38">
        <f>VLOOKUP($B80,'Data Flows'!$A$1307:$W$1944,5,FALSE)</f>
        <v>1.6688741721854305</v>
      </c>
      <c r="J80" s="38">
        <f>VLOOKUP($B80,'Data Flows'!$A$1307:$W$1944,6,FALSE)</f>
        <v>1.28125</v>
      </c>
      <c r="K80" s="38">
        <f>VLOOKUP($B80,'Data Flows'!$A$1307:$W$1944,7,FALSE)</f>
        <v>0.92114695340501795</v>
      </c>
      <c r="L80" s="38">
        <f>VLOOKUP($B80,'Data Flows'!$A$1307:$W$1944,8,FALSE)</f>
        <v>0.88</v>
      </c>
      <c r="M80" s="38">
        <f>VLOOKUP($B80,'Data Flows'!$A$1307:$W$1944,9,FALSE)</f>
        <v>1.0433070866141732</v>
      </c>
      <c r="N80" s="38">
        <f>VLOOKUP($B80,'Data Flows'!$A$1307:$W$1944,10,FALSE)</f>
        <v>0.83490566037735847</v>
      </c>
      <c r="O80" s="38">
        <f>VLOOKUP($B80,'Data Flows'!$A$1307:$W$1944,11,FALSE)</f>
        <v>0.79576107899807325</v>
      </c>
      <c r="P80" s="38">
        <f>VLOOKUP($B80,'Data Flows'!$A$1307:$W$1944,12,FALSE)</f>
        <v>0.89215686274509809</v>
      </c>
      <c r="Q80" s="38">
        <f>VLOOKUP($B80,'Data Flows'!$A$1307:$W$1944,13,FALSE)</f>
        <v>0.91592920353982299</v>
      </c>
      <c r="R80" s="38">
        <f>VLOOKUP($B80,'Data Flows'!$A$1307:$W$1944,14,FALSE)</f>
        <v>0.96261682242990654</v>
      </c>
      <c r="S80" s="38">
        <f>VLOOKUP($B80,'Data Flows'!$A$1307:$W$1944,15,FALSE)</f>
        <v>1.0130718954248366</v>
      </c>
      <c r="T80" s="38">
        <f>VLOOKUP($B80,'Data Flows'!$A$1307:$W$1944,16,FALSE)</f>
        <v>1.0566893424036281</v>
      </c>
      <c r="U80" s="38">
        <f>VLOOKUP($B80,'Data Flows'!$A$1307:$W$1944,17,FALSE)</f>
        <v>1.0509708737864079</v>
      </c>
      <c r="V80" s="38">
        <f>VLOOKUP($B80,'Data Flows'!$A$1307:$W$1944,18,FALSE)</f>
        <v>0.89776951672862448</v>
      </c>
      <c r="W80" s="38">
        <f>VLOOKUP($B80,'Data Flows'!$A$1307:$W$1944,19,FALSE)</f>
        <v>0.82857142857142863</v>
      </c>
      <c r="X80" s="38">
        <f>VLOOKUP($B80,'Data Flows'!$A$1307:$W$1944,20,FALSE)</f>
        <v>0.97161572052401746</v>
      </c>
      <c r="Y80" s="38">
        <f>VLOOKUP($B80,'Data Flows'!$A$1307:$W$1944,21,FALSE)</f>
        <v>1.2401847575057736</v>
      </c>
      <c r="Z80" s="38">
        <f>VLOOKUP($B80,'Data Flows'!$A$1307:$W$1944,22,FALSE)</f>
        <v>0.99198396793587174</v>
      </c>
      <c r="AA80" s="38">
        <f>VLOOKUP($B80,'Data Flows'!$A$1307:$W$1944,23,FALSE)</f>
        <v>0.79871520342612423</v>
      </c>
      <c r="AB80" s="38">
        <f>VLOOKUP($B80,'Data Flows'!$A$1307:$AB$1944,24,FALSE)</f>
        <v>0.93087557603686633</v>
      </c>
      <c r="AC80" s="38">
        <f>VLOOKUP($B80,'Data Flows'!$A$1307:$AB$1944,25,FALSE)</f>
        <v>1.0227272727272727</v>
      </c>
      <c r="AD80" s="38">
        <f>VLOOKUP($B80,'Data Flows'!$A$1307:$AB$1944,26,FALSE)</f>
        <v>0.84719535783365574</v>
      </c>
      <c r="AE80" s="38">
        <f>VLOOKUP($B80,'Data Flows'!$A$1307:$AB$1944,27,FALSE)</f>
        <v>0.91702127659574473</v>
      </c>
      <c r="AF80" s="38">
        <f>VLOOKUP($B80,'Data Flows'!$A$1307:$AB$1944,28,FALSE)</f>
        <v>0.83064516129032262</v>
      </c>
      <c r="AG80" s="38">
        <f>VLOOKUP($B80,'Data Flows'!$A$1307:$AE$1944,29,FALSE)</f>
        <v>0.88809523809523805</v>
      </c>
      <c r="AH80" s="38">
        <f>VLOOKUP($B80,'Data Flows'!$A$1307:$AE$1944,30,FALSE)</f>
        <v>1.0284090909090908</v>
      </c>
      <c r="AI80" s="38">
        <f>VLOOKUP($B80,'Data Flows'!$A$1307:$AE$1944,31,FALSE)</f>
        <v>0.95058823529411762</v>
      </c>
      <c r="AJ80" s="38">
        <f>VLOOKUP($B80,'Data Flows'!$A$1307:$AF$1944,32,FALSE)</f>
        <v>0.79075425790754261</v>
      </c>
      <c r="AK80" s="38">
        <f>VLOOKUP($B80,'Data Flows'!$A$1307:$AG$1944,33,FALSE)</f>
        <v>0.71767241379310343</v>
      </c>
      <c r="AL80" s="38">
        <f>VLOOKUP($B80,'Data Flows'!$A$1307:$AH$1944,34,FALSE)</f>
        <v>0.84848484848484851</v>
      </c>
      <c r="AM80" s="38">
        <f>VLOOKUP($B80,'Data Flows'!$A$1307:$AI$1944,35,FALSE)</f>
        <v>0.76500000000000001</v>
      </c>
      <c r="AN80" s="38">
        <f>VLOOKUP($B80,'Data Flows'!$A$1307:$AJ$1944,36,FALSE)</f>
        <v>0.92479108635097496</v>
      </c>
      <c r="AO80" s="38">
        <f>VLOOKUP($B80,'Data Flows'!$A$1307:$AK$1944,37,FALSE)</f>
        <v>0.75879396984924619</v>
      </c>
      <c r="AP80" s="38">
        <f>VLOOKUP($B80,'Data Flows'!$A$1307:$AO$1944,38,FALSE)</f>
        <v>0.93283582089552242</v>
      </c>
      <c r="AQ80" s="38">
        <f>VLOOKUP($B80,'Data Flows'!$A$1307:$AO$1944,39,FALSE)</f>
        <v>0.81296758104738154</v>
      </c>
      <c r="AR80" s="38">
        <f>VLOOKUP($B80,'Data Flows'!$A$1307:$AO$1944,40,FALSE)</f>
        <v>0.81606217616580312</v>
      </c>
      <c r="AS80" s="38">
        <f>VLOOKUP($B80,'Data Flows'!$A$1307:$AO$1944,41,FALSE)</f>
        <v>0.79939209726443772</v>
      </c>
    </row>
    <row r="81" spans="1:45" x14ac:dyDescent="0.25">
      <c r="A81" s="1" t="s">
        <v>0</v>
      </c>
      <c r="B81" s="2" t="s">
        <v>79</v>
      </c>
      <c r="C81" s="3" t="s">
        <v>79</v>
      </c>
      <c r="D81" t="s">
        <v>284</v>
      </c>
      <c r="E81" s="47" t="str">
        <f>VLOOKUP($C81,Sheet1!$A$3:$B$328,2,FALSE)</f>
        <v>Urban with Significant Rural (rural including hub towns 26-49%)</v>
      </c>
      <c r="F81" s="38">
        <f>VLOOKUP($B81,'Data Flows'!$A$1307:$W$1944,2,FALSE)</f>
        <v>0.92476489028213171</v>
      </c>
      <c r="G81" s="38">
        <f>VLOOKUP($B81,'Data Flows'!$A$1307:$W$1944,3,FALSE)</f>
        <v>1.1174377224199288</v>
      </c>
      <c r="H81" s="38">
        <f>VLOOKUP($B81,'Data Flows'!$A$1307:$W$1944,4,FALSE)</f>
        <v>1.0886426592797784</v>
      </c>
      <c r="I81" s="38">
        <f>VLOOKUP($B81,'Data Flows'!$A$1307:$W$1944,5,FALSE)</f>
        <v>1.3782991202346042</v>
      </c>
      <c r="J81" s="38">
        <f>VLOOKUP($B81,'Data Flows'!$A$1307:$W$1944,6,FALSE)</f>
        <v>1.1856866537717601</v>
      </c>
      <c r="K81" s="38">
        <f>VLOOKUP($B81,'Data Flows'!$A$1307:$W$1944,7,FALSE)</f>
        <v>0.76518883415435135</v>
      </c>
      <c r="L81" s="38">
        <f>VLOOKUP($B81,'Data Flows'!$A$1307:$W$1944,8,FALSE)</f>
        <v>0.98715596330275235</v>
      </c>
      <c r="M81" s="38">
        <f>VLOOKUP($B81,'Data Flows'!$A$1307:$W$1944,9,FALSE)</f>
        <v>0.91960784313725485</v>
      </c>
      <c r="N81" s="38">
        <f>VLOOKUP($B81,'Data Flows'!$A$1307:$W$1944,10,FALSE)</f>
        <v>0.70846394984326022</v>
      </c>
      <c r="O81" s="38">
        <f>VLOOKUP($B81,'Data Flows'!$A$1307:$W$1944,11,FALSE)</f>
        <v>0.85185185185185186</v>
      </c>
      <c r="P81" s="38">
        <f>VLOOKUP($B81,'Data Flows'!$A$1307:$W$1944,12,FALSE)</f>
        <v>0.96275605214152704</v>
      </c>
      <c r="Q81" s="38">
        <f>VLOOKUP($B81,'Data Flows'!$A$1307:$W$1944,13,FALSE)</f>
        <v>1.1578947368421053</v>
      </c>
      <c r="R81" s="38">
        <f>VLOOKUP($B81,'Data Flows'!$A$1307:$W$1944,14,FALSE)</f>
        <v>0.93617021276595747</v>
      </c>
      <c r="S81" s="38">
        <f>VLOOKUP($B81,'Data Flows'!$A$1307:$W$1944,15,FALSE)</f>
        <v>1.0861244019138756</v>
      </c>
      <c r="T81" s="38">
        <f>VLOOKUP($B81,'Data Flows'!$A$1307:$W$1944,16,FALSE)</f>
        <v>1.1148936170212767</v>
      </c>
      <c r="U81" s="38">
        <f>VLOOKUP($B81,'Data Flows'!$A$1307:$W$1944,17,FALSE)</f>
        <v>0.997907949790795</v>
      </c>
      <c r="V81" s="38">
        <f>VLOOKUP($B81,'Data Flows'!$A$1307:$W$1944,18,FALSE)</f>
        <v>0.86592178770949724</v>
      </c>
      <c r="W81" s="38">
        <f>VLOOKUP($B81,'Data Flows'!$A$1307:$W$1944,19,FALSE)</f>
        <v>0.75094339622641515</v>
      </c>
      <c r="X81" s="38">
        <f>VLOOKUP($B81,'Data Flows'!$A$1307:$W$1944,20,FALSE)</f>
        <v>0.93601462522851919</v>
      </c>
      <c r="Y81" s="38">
        <f>VLOOKUP($B81,'Data Flows'!$A$1307:$W$1944,21,FALSE)</f>
        <v>0.90801886792452835</v>
      </c>
      <c r="Z81" s="38">
        <f>VLOOKUP($B81,'Data Flows'!$A$1307:$W$1944,22,FALSE)</f>
        <v>0.79800000000000004</v>
      </c>
      <c r="AA81" s="38">
        <f>VLOOKUP($B81,'Data Flows'!$A$1307:$W$1944,23,FALSE)</f>
        <v>0.86682808716707027</v>
      </c>
      <c r="AB81" s="38">
        <f>VLOOKUP($B81,'Data Flows'!$A$1307:$AB$1944,24,FALSE)</f>
        <v>0.93367346938775508</v>
      </c>
      <c r="AC81" s="38">
        <f>VLOOKUP($B81,'Data Flows'!$A$1307:$AB$1944,25,FALSE)</f>
        <v>0.94772727272727275</v>
      </c>
      <c r="AD81" s="38">
        <f>VLOOKUP($B81,'Data Flows'!$A$1307:$AB$1944,26,FALSE)</f>
        <v>0.86946902654867253</v>
      </c>
      <c r="AE81" s="38">
        <f>VLOOKUP($B81,'Data Flows'!$A$1307:$AB$1944,27,FALSE)</f>
        <v>0.93430656934306566</v>
      </c>
      <c r="AF81" s="38">
        <f>VLOOKUP($B81,'Data Flows'!$A$1307:$AB$1944,28,FALSE)</f>
        <v>0.744131455399061</v>
      </c>
      <c r="AG81" s="38">
        <f>VLOOKUP($B81,'Data Flows'!$A$1307:$AE$1944,29,FALSE)</f>
        <v>0.98726114649681529</v>
      </c>
      <c r="AH81" s="38">
        <f>VLOOKUP($B81,'Data Flows'!$A$1307:$AE$1944,30,FALSE)</f>
        <v>1.3395522388059702</v>
      </c>
      <c r="AI81" s="38">
        <f>VLOOKUP($B81,'Data Flows'!$A$1307:$AE$1944,31,FALSE)</f>
        <v>1.0106100795755968</v>
      </c>
      <c r="AJ81" s="38">
        <f>VLOOKUP($B81,'Data Flows'!$A$1307:$AF$1944,32,FALSE)</f>
        <v>0.64583333333333337</v>
      </c>
      <c r="AK81" s="38">
        <f>VLOOKUP($B81,'Data Flows'!$A$1307:$AG$1944,33,FALSE)</f>
        <v>0.60303030303030303</v>
      </c>
      <c r="AL81" s="38">
        <f>VLOOKUP($B81,'Data Flows'!$A$1307:$AH$1944,34,FALSE)</f>
        <v>0.75294117647058822</v>
      </c>
      <c r="AM81" s="38">
        <f>VLOOKUP($B81,'Data Flows'!$A$1307:$AI$1944,35,FALSE)</f>
        <v>0.7230215827338129</v>
      </c>
      <c r="AN81" s="38">
        <f>VLOOKUP($B81,'Data Flows'!$A$1307:$AJ$1944,36,FALSE)</f>
        <v>0.7364016736401674</v>
      </c>
      <c r="AO81" s="38">
        <f>VLOOKUP($B81,'Data Flows'!$A$1307:$AK$1944,37,FALSE)</f>
        <v>0.77130044843049328</v>
      </c>
      <c r="AP81" s="38">
        <f>VLOOKUP($B81,'Data Flows'!$A$1307:$AO$1944,38,FALSE)</f>
        <v>0.80978260869565222</v>
      </c>
      <c r="AQ81" s="38">
        <f>VLOOKUP($B81,'Data Flows'!$A$1307:$AO$1944,39,FALSE)</f>
        <v>0.88265306122448983</v>
      </c>
      <c r="AR81" s="38">
        <f>VLOOKUP($B81,'Data Flows'!$A$1307:$AO$1944,40,FALSE)</f>
        <v>0.91836734693877553</v>
      </c>
      <c r="AS81" s="38">
        <f>VLOOKUP($B81,'Data Flows'!$A$1307:$AO$1944,41,FALSE)</f>
        <v>0.83152173913043481</v>
      </c>
    </row>
    <row r="82" spans="1:45" x14ac:dyDescent="0.25">
      <c r="A82" s="1" t="s">
        <v>0</v>
      </c>
      <c r="B82" s="2" t="s">
        <v>80</v>
      </c>
      <c r="C82" s="3" t="s">
        <v>80</v>
      </c>
      <c r="D82" t="s">
        <v>285</v>
      </c>
      <c r="E82" s="47" t="str">
        <f>VLOOKUP($C82,Sheet1!$A$3:$B$328,2,FALSE)</f>
        <v>Urban with Significant Rural (rural including hub towns 26-49%)</v>
      </c>
      <c r="F82" s="38">
        <f>VLOOKUP($B82,'Data Flows'!$A$1307:$W$1944,2,FALSE)</f>
        <v>0.85833333333333328</v>
      </c>
      <c r="G82" s="38">
        <f>VLOOKUP($B82,'Data Flows'!$A$1307:$W$1944,3,FALSE)</f>
        <v>1.3333333333333333</v>
      </c>
      <c r="H82" s="38">
        <f>VLOOKUP($B82,'Data Flows'!$A$1307:$W$1944,4,FALSE)</f>
        <v>1.1805555555555556</v>
      </c>
      <c r="I82" s="38">
        <f>VLOOKUP($B82,'Data Flows'!$A$1307:$W$1944,5,FALSE)</f>
        <v>1.2913907284768211</v>
      </c>
      <c r="J82" s="38">
        <f>VLOOKUP($B82,'Data Flows'!$A$1307:$W$1944,6,FALSE)</f>
        <v>1.3150684931506849</v>
      </c>
      <c r="K82" s="38">
        <f>VLOOKUP($B82,'Data Flows'!$A$1307:$W$1944,7,FALSE)</f>
        <v>1.1302521008403361</v>
      </c>
      <c r="L82" s="38">
        <f>VLOOKUP($B82,'Data Flows'!$A$1307:$W$1944,8,FALSE)</f>
        <v>1.0193548387096774</v>
      </c>
      <c r="M82" s="38">
        <f>VLOOKUP($B82,'Data Flows'!$A$1307:$W$1944,9,FALSE)</f>
        <v>0.9653846153846154</v>
      </c>
      <c r="N82" s="38">
        <f>VLOOKUP($B82,'Data Flows'!$A$1307:$W$1944,10,FALSE)</f>
        <v>0.83286118980169976</v>
      </c>
      <c r="O82" s="38">
        <f>VLOOKUP($B82,'Data Flows'!$A$1307:$W$1944,11,FALSE)</f>
        <v>0.71372549019607845</v>
      </c>
      <c r="P82" s="38">
        <f>VLOOKUP($B82,'Data Flows'!$A$1307:$W$1944,12,FALSE)</f>
        <v>0.95599999999999996</v>
      </c>
      <c r="Q82" s="38">
        <f>VLOOKUP($B82,'Data Flows'!$A$1307:$W$1944,13,FALSE)</f>
        <v>0.7678571428571429</v>
      </c>
      <c r="R82" s="38">
        <f>VLOOKUP($B82,'Data Flows'!$A$1307:$W$1944,14,FALSE)</f>
        <v>0.94690265486725667</v>
      </c>
      <c r="S82" s="38">
        <f>VLOOKUP($B82,'Data Flows'!$A$1307:$W$1944,15,FALSE)</f>
        <v>0.79144385026737973</v>
      </c>
      <c r="T82" s="38">
        <f>VLOOKUP($B82,'Data Flows'!$A$1307:$W$1944,16,FALSE)</f>
        <v>1.1557788944723617</v>
      </c>
      <c r="U82" s="38">
        <f>VLOOKUP($B82,'Data Flows'!$A$1307:$W$1944,17,FALSE)</f>
        <v>0.98843930635838151</v>
      </c>
      <c r="V82" s="38">
        <f>VLOOKUP($B82,'Data Flows'!$A$1307:$W$1944,18,FALSE)</f>
        <v>0.95454545454545459</v>
      </c>
      <c r="W82" s="38">
        <f>VLOOKUP($B82,'Data Flows'!$A$1307:$W$1944,19,FALSE)</f>
        <v>1.0755813953488371</v>
      </c>
      <c r="X82" s="38">
        <f>VLOOKUP($B82,'Data Flows'!$A$1307:$W$1944,20,FALSE)</f>
        <v>0.9606986899563319</v>
      </c>
      <c r="Y82" s="38">
        <f>VLOOKUP($B82,'Data Flows'!$A$1307:$W$1944,21,FALSE)</f>
        <v>0.95027624309392267</v>
      </c>
      <c r="Z82" s="38">
        <f>VLOOKUP($B82,'Data Flows'!$A$1307:$W$1944,22,FALSE)</f>
        <v>0.75536480686695284</v>
      </c>
      <c r="AA82" s="38">
        <f>VLOOKUP($B82,'Data Flows'!$A$1307:$W$1944,23,FALSE)</f>
        <v>0.76963350785340312</v>
      </c>
      <c r="AB82" s="38">
        <f>VLOOKUP($B82,'Data Flows'!$A$1307:$AB$1944,24,FALSE)</f>
        <v>0.96721311475409832</v>
      </c>
      <c r="AC82" s="38">
        <f>VLOOKUP($B82,'Data Flows'!$A$1307:$AB$1944,25,FALSE)</f>
        <v>0.97354497354497349</v>
      </c>
      <c r="AD82" s="38">
        <f>VLOOKUP($B82,'Data Flows'!$A$1307:$AB$1944,26,FALSE)</f>
        <v>0.87368421052631584</v>
      </c>
      <c r="AE82" s="38">
        <f>VLOOKUP($B82,'Data Flows'!$A$1307:$AB$1944,27,FALSE)</f>
        <v>0.9838709677419355</v>
      </c>
      <c r="AF82" s="38">
        <f>VLOOKUP($B82,'Data Flows'!$A$1307:$AB$1944,28,FALSE)</f>
        <v>0.9</v>
      </c>
      <c r="AG82" s="38">
        <f>VLOOKUP($B82,'Data Flows'!$A$1307:$AE$1944,29,FALSE)</f>
        <v>0.77631578947368418</v>
      </c>
      <c r="AH82" s="38">
        <f>VLOOKUP($B82,'Data Flows'!$A$1307:$AE$1944,30,FALSE)</f>
        <v>1.361904761904762</v>
      </c>
      <c r="AI82" s="38">
        <f>VLOOKUP($B82,'Data Flows'!$A$1307:$AE$1944,31,FALSE)</f>
        <v>1.0179640718562875</v>
      </c>
      <c r="AJ82" s="38">
        <f>VLOOKUP($B82,'Data Flows'!$A$1307:$AF$1944,32,FALSE)</f>
        <v>0.89873417721518989</v>
      </c>
      <c r="AK82" s="38">
        <f>VLOOKUP($B82,'Data Flows'!$A$1307:$AG$1944,33,FALSE)</f>
        <v>0.74675324675324672</v>
      </c>
      <c r="AL82" s="38">
        <f>VLOOKUP($B82,'Data Flows'!$A$1307:$AH$1944,34,FALSE)</f>
        <v>0.77049180327868849</v>
      </c>
      <c r="AM82" s="38">
        <f>VLOOKUP($B82,'Data Flows'!$A$1307:$AI$1944,35,FALSE)</f>
        <v>0.78911564625850339</v>
      </c>
      <c r="AN82" s="38">
        <f>VLOOKUP($B82,'Data Flows'!$A$1307:$AJ$1944,36,FALSE)</f>
        <v>0.9642857142857143</v>
      </c>
      <c r="AO82" s="38">
        <f>VLOOKUP($B82,'Data Flows'!$A$1307:$AK$1944,37,FALSE)</f>
        <v>0.75177304964539005</v>
      </c>
      <c r="AP82" s="38">
        <f>VLOOKUP($B82,'Data Flows'!$A$1307:$AO$1944,38,FALSE)</f>
        <v>1.1590909090909092</v>
      </c>
      <c r="AQ82" s="38">
        <f>VLOOKUP($B82,'Data Flows'!$A$1307:$AO$1944,39,FALSE)</f>
        <v>1.125</v>
      </c>
      <c r="AR82" s="38">
        <f>VLOOKUP($B82,'Data Flows'!$A$1307:$AO$1944,40,FALSE)</f>
        <v>0.83941605839416056</v>
      </c>
      <c r="AS82" s="38">
        <f>VLOOKUP($B82,'Data Flows'!$A$1307:$AO$1944,41,FALSE)</f>
        <v>0.80909090909090908</v>
      </c>
    </row>
    <row r="83" spans="1:45" x14ac:dyDescent="0.25">
      <c r="A83" s="1" t="s">
        <v>0</v>
      </c>
      <c r="B83" s="2" t="s">
        <v>81</v>
      </c>
      <c r="C83" s="3" t="s">
        <v>81</v>
      </c>
      <c r="D83" t="s">
        <v>286</v>
      </c>
      <c r="E83" s="47" t="str">
        <f>VLOOKUP($C83,Sheet1!$A$3:$B$328,2,FALSE)</f>
        <v>Urban with City and Town</v>
      </c>
      <c r="F83" s="38">
        <f>VLOOKUP($B83,'Data Flows'!$A$1307:$W$1944,2,FALSE)</f>
        <v>0.87962962962962965</v>
      </c>
      <c r="G83" s="38">
        <f>VLOOKUP($B83,'Data Flows'!$A$1307:$W$1944,3,FALSE)</f>
        <v>0.99244332493702769</v>
      </c>
      <c r="H83" s="38">
        <f>VLOOKUP($B83,'Data Flows'!$A$1307:$W$1944,4,FALSE)</f>
        <v>1.0243362831858407</v>
      </c>
      <c r="I83" s="38">
        <f>VLOOKUP($B83,'Data Flows'!$A$1307:$W$1944,5,FALSE)</f>
        <v>1.4888337468982631</v>
      </c>
      <c r="J83" s="38">
        <f>VLOOKUP($B83,'Data Flows'!$A$1307:$W$1944,6,FALSE)</f>
        <v>1.1111111111111112</v>
      </c>
      <c r="K83" s="38">
        <f>VLOOKUP($B83,'Data Flows'!$A$1307:$W$1944,7,FALSE)</f>
        <v>0.96695652173913038</v>
      </c>
      <c r="L83" s="38">
        <f>VLOOKUP($B83,'Data Flows'!$A$1307:$W$1944,8,FALSE)</f>
        <v>0.93772893772893773</v>
      </c>
      <c r="M83" s="38">
        <f>VLOOKUP($B83,'Data Flows'!$A$1307:$W$1944,9,FALSE)</f>
        <v>1.3558139534883722</v>
      </c>
      <c r="N83" s="38">
        <f>VLOOKUP($B83,'Data Flows'!$A$1307:$W$1944,10,FALSE)</f>
        <v>0.84641068447412349</v>
      </c>
      <c r="O83" s="38">
        <f>VLOOKUP($B83,'Data Flows'!$A$1307:$W$1944,11,FALSE)</f>
        <v>0.75090252707581229</v>
      </c>
      <c r="P83" s="38">
        <f>VLOOKUP($B83,'Data Flows'!$A$1307:$W$1944,12,FALSE)</f>
        <v>0.97822445561139026</v>
      </c>
      <c r="Q83" s="38">
        <f>VLOOKUP($B83,'Data Flows'!$A$1307:$W$1944,13,FALSE)</f>
        <v>1.2693110647181629</v>
      </c>
      <c r="R83" s="38">
        <f>VLOOKUP($B83,'Data Flows'!$A$1307:$W$1944,14,FALSE)</f>
        <v>1.051926298157454</v>
      </c>
      <c r="S83" s="38">
        <f>VLOOKUP($B83,'Data Flows'!$A$1307:$W$1944,15,FALSE)</f>
        <v>0.84242424242424241</v>
      </c>
      <c r="T83" s="38">
        <f>VLOOKUP($B83,'Data Flows'!$A$1307:$W$1944,16,FALSE)</f>
        <v>0.99479166666666663</v>
      </c>
      <c r="U83" s="38">
        <f>VLOOKUP($B83,'Data Flows'!$A$1307:$W$1944,17,FALSE)</f>
        <v>1.3002309468822171</v>
      </c>
      <c r="V83" s="38">
        <f>VLOOKUP($B83,'Data Flows'!$A$1307:$W$1944,18,FALSE)</f>
        <v>0.85904761904761906</v>
      </c>
      <c r="W83" s="38">
        <f>VLOOKUP($B83,'Data Flows'!$A$1307:$W$1944,19,FALSE)</f>
        <v>0.9817351598173516</v>
      </c>
      <c r="X83" s="38">
        <f>VLOOKUP($B83,'Data Flows'!$A$1307:$W$1944,20,FALSE)</f>
        <v>1.0446096654275092</v>
      </c>
      <c r="Y83" s="38">
        <f>VLOOKUP($B83,'Data Flows'!$A$1307:$W$1944,21,FALSE)</f>
        <v>1.162037037037037</v>
      </c>
      <c r="Z83" s="38">
        <f>VLOOKUP($B83,'Data Flows'!$A$1307:$W$1944,22,FALSE)</f>
        <v>0.72504708097928439</v>
      </c>
      <c r="AA83" s="38">
        <f>VLOOKUP($B83,'Data Flows'!$A$1307:$W$1944,23,FALSE)</f>
        <v>0.82840236686390534</v>
      </c>
      <c r="AB83" s="38">
        <f>VLOOKUP($B83,'Data Flows'!$A$1307:$AB$1944,24,FALSE)</f>
        <v>0.9137254901960784</v>
      </c>
      <c r="AC83" s="38">
        <f>VLOOKUP($B83,'Data Flows'!$A$1307:$AB$1944,25,FALSE)</f>
        <v>0.83595113438045376</v>
      </c>
      <c r="AD83" s="38">
        <f>VLOOKUP($B83,'Data Flows'!$A$1307:$AB$1944,26,FALSE)</f>
        <v>0.90135396518375244</v>
      </c>
      <c r="AE83" s="38">
        <f>VLOOKUP($B83,'Data Flows'!$A$1307:$AB$1944,27,FALSE)</f>
        <v>0.86879432624113473</v>
      </c>
      <c r="AF83" s="38">
        <f>VLOOKUP($B83,'Data Flows'!$A$1307:$AB$1944,28,FALSE)</f>
        <v>1.0642570281124497</v>
      </c>
      <c r="AG83" s="38">
        <f>VLOOKUP($B83,'Data Flows'!$A$1307:$AE$1944,29,FALSE)</f>
        <v>0.95378151260504207</v>
      </c>
      <c r="AH83" s="38">
        <f>VLOOKUP($B83,'Data Flows'!$A$1307:$AE$1944,30,FALSE)</f>
        <v>0.86199095022624439</v>
      </c>
      <c r="AI83" s="38">
        <f>VLOOKUP($B83,'Data Flows'!$A$1307:$AE$1944,31,FALSE)</f>
        <v>0.95289855072463769</v>
      </c>
      <c r="AJ83" s="38">
        <f>VLOOKUP($B83,'Data Flows'!$A$1307:$AF$1944,32,FALSE)</f>
        <v>0.79120879120879117</v>
      </c>
      <c r="AK83" s="38">
        <f>VLOOKUP($B83,'Data Flows'!$A$1307:$AG$1944,33,FALSE)</f>
        <v>0.69287020109689212</v>
      </c>
      <c r="AL83" s="38">
        <f>VLOOKUP($B83,'Data Flows'!$A$1307:$AH$1944,34,FALSE)</f>
        <v>0.67338709677419351</v>
      </c>
      <c r="AM83" s="38">
        <f>VLOOKUP($B83,'Data Flows'!$A$1307:$AI$1944,35,FALSE)</f>
        <v>0.74385245901639341</v>
      </c>
      <c r="AN83" s="38">
        <f>VLOOKUP($B83,'Data Flows'!$A$1307:$AJ$1944,36,FALSE)</f>
        <v>0.92628992628992624</v>
      </c>
      <c r="AO83" s="38">
        <f>VLOOKUP($B83,'Data Flows'!$A$1307:$AK$1944,37,FALSE)</f>
        <v>0.98087431693989069</v>
      </c>
      <c r="AP83" s="38">
        <f>VLOOKUP($B83,'Data Flows'!$A$1307:$AO$1944,38,FALSE)</f>
        <v>0.86626139817629177</v>
      </c>
      <c r="AQ83" s="38">
        <f>VLOOKUP($B83,'Data Flows'!$A$1307:$AO$1944,39,FALSE)</f>
        <v>0.91851851851851851</v>
      </c>
      <c r="AR83" s="38">
        <f>VLOOKUP($B83,'Data Flows'!$A$1307:$AO$1944,40,FALSE)</f>
        <v>1.0427807486631016</v>
      </c>
      <c r="AS83" s="38">
        <f>VLOOKUP($B83,'Data Flows'!$A$1307:$AO$1944,41,FALSE)</f>
        <v>1.2058823529411764</v>
      </c>
    </row>
    <row r="84" spans="1:45" x14ac:dyDescent="0.25">
      <c r="A84" s="1" t="s">
        <v>0</v>
      </c>
      <c r="B84" s="2" t="s">
        <v>82</v>
      </c>
      <c r="C84" s="3" t="s">
        <v>82</v>
      </c>
      <c r="D84" t="s">
        <v>287</v>
      </c>
      <c r="E84" s="47" t="str">
        <f>VLOOKUP($C84,Sheet1!$A$3:$B$328,2,FALSE)</f>
        <v>Urban with City and Town</v>
      </c>
      <c r="F84" s="38">
        <f>VLOOKUP($B84,'Data Flows'!$A$1307:$W$1944,2,FALSE)</f>
        <v>1.0053619302949062</v>
      </c>
      <c r="G84" s="38">
        <f>VLOOKUP($B84,'Data Flows'!$A$1307:$W$1944,3,FALSE)</f>
        <v>0.91450777202072542</v>
      </c>
      <c r="H84" s="38">
        <f>VLOOKUP($B84,'Data Flows'!$A$1307:$W$1944,4,FALSE)</f>
        <v>1.2582417582417582</v>
      </c>
      <c r="I84" s="38">
        <f>VLOOKUP($B84,'Data Flows'!$A$1307:$W$1944,5,FALSE)</f>
        <v>1.9838709677419355</v>
      </c>
      <c r="J84" s="38">
        <f>VLOOKUP($B84,'Data Flows'!$A$1307:$W$1944,6,FALSE)</f>
        <v>1.2077702702702702</v>
      </c>
      <c r="K84" s="38">
        <f>VLOOKUP($B84,'Data Flows'!$A$1307:$W$1944,7,FALSE)</f>
        <v>0.93819334389857367</v>
      </c>
      <c r="L84" s="38">
        <f>VLOOKUP($B84,'Data Flows'!$A$1307:$W$1944,8,FALSE)</f>
        <v>1.0031595576619274</v>
      </c>
      <c r="M84" s="38">
        <f>VLOOKUP($B84,'Data Flows'!$A$1307:$W$1944,9,FALSE)</f>
        <v>1.015625</v>
      </c>
      <c r="N84" s="38">
        <f>VLOOKUP($B84,'Data Flows'!$A$1307:$W$1944,10,FALSE)</f>
        <v>0.85738255033557043</v>
      </c>
      <c r="O84" s="38">
        <f>VLOOKUP($B84,'Data Flows'!$A$1307:$W$1944,11,FALSE)</f>
        <v>0.73076923076923073</v>
      </c>
      <c r="P84" s="38">
        <f>VLOOKUP($B84,'Data Flows'!$A$1307:$W$1944,12,FALSE)</f>
        <v>0.94387755102040816</v>
      </c>
      <c r="Q84" s="38">
        <f>VLOOKUP($B84,'Data Flows'!$A$1307:$W$1944,13,FALSE)</f>
        <v>1.101923076923077</v>
      </c>
      <c r="R84" s="38">
        <f>VLOOKUP($B84,'Data Flows'!$A$1307:$W$1944,14,FALSE)</f>
        <v>0.96779141104294475</v>
      </c>
      <c r="S84" s="38">
        <f>VLOOKUP($B84,'Data Flows'!$A$1307:$W$1944,15,FALSE)</f>
        <v>0.95446265938069219</v>
      </c>
      <c r="T84" s="38">
        <f>VLOOKUP($B84,'Data Flows'!$A$1307:$W$1944,16,FALSE)</f>
        <v>1.0284090909090908</v>
      </c>
      <c r="U84" s="38">
        <f>VLOOKUP($B84,'Data Flows'!$A$1307:$W$1944,17,FALSE)</f>
        <v>1.2136563876651982</v>
      </c>
      <c r="V84" s="38">
        <f>VLOOKUP($B84,'Data Flows'!$A$1307:$W$1944,18,FALSE)</f>
        <v>0.90714285714285714</v>
      </c>
      <c r="W84" s="38">
        <f>VLOOKUP($B84,'Data Flows'!$A$1307:$W$1944,19,FALSE)</f>
        <v>0.84317343173431736</v>
      </c>
      <c r="X84" s="38">
        <f>VLOOKUP($B84,'Data Flows'!$A$1307:$W$1944,20,FALSE)</f>
        <v>0.95876288659793818</v>
      </c>
      <c r="Y84" s="38">
        <f>VLOOKUP($B84,'Data Flows'!$A$1307:$W$1944,21,FALSE)</f>
        <v>1.0333333333333334</v>
      </c>
      <c r="Z84" s="38">
        <f>VLOOKUP($B84,'Data Flows'!$A$1307:$W$1944,22,FALSE)</f>
        <v>0.89560439560439564</v>
      </c>
      <c r="AA84" s="38">
        <f>VLOOKUP($B84,'Data Flows'!$A$1307:$W$1944,23,FALSE)</f>
        <v>0.71028037383177567</v>
      </c>
      <c r="AB84" s="38">
        <f>VLOOKUP($B84,'Data Flows'!$A$1307:$AB$1944,24,FALSE)</f>
        <v>0.92543859649122806</v>
      </c>
      <c r="AC84" s="38">
        <f>VLOOKUP($B84,'Data Flows'!$A$1307:$AB$1944,25,FALSE)</f>
        <v>0.92456896551724133</v>
      </c>
      <c r="AD84" s="38">
        <f>VLOOKUP($B84,'Data Flows'!$A$1307:$AB$1944,26,FALSE)</f>
        <v>0.87372708757637474</v>
      </c>
      <c r="AE84" s="38">
        <f>VLOOKUP($B84,'Data Flows'!$A$1307:$AB$1944,27,FALSE)</f>
        <v>1.0343347639484979</v>
      </c>
      <c r="AF84" s="38">
        <f>VLOOKUP($B84,'Data Flows'!$A$1307:$AB$1944,28,FALSE)</f>
        <v>0.89717741935483875</v>
      </c>
      <c r="AG84" s="38">
        <f>VLOOKUP($B84,'Data Flows'!$A$1307:$AE$1944,29,FALSE)</f>
        <v>0.97649572649572647</v>
      </c>
      <c r="AH84" s="38">
        <f>VLOOKUP($B84,'Data Flows'!$A$1307:$AE$1944,30,FALSE)</f>
        <v>1.267100977198697</v>
      </c>
      <c r="AI84" s="38">
        <f>VLOOKUP($B84,'Data Flows'!$A$1307:$AE$1944,31,FALSE)</f>
        <v>0.91422594142259417</v>
      </c>
      <c r="AJ84" s="38">
        <f>VLOOKUP($B84,'Data Flows'!$A$1307:$AF$1944,32,FALSE)</f>
        <v>0.82067510548523204</v>
      </c>
      <c r="AK84" s="38">
        <f>VLOOKUP($B84,'Data Flows'!$A$1307:$AG$1944,33,FALSE)</f>
        <v>0.76694915254237284</v>
      </c>
      <c r="AL84" s="38">
        <f>VLOOKUP($B84,'Data Flows'!$A$1307:$AH$1944,34,FALSE)</f>
        <v>0.84473684210526312</v>
      </c>
      <c r="AM84" s="38">
        <f>VLOOKUP($B84,'Data Flows'!$A$1307:$AI$1944,35,FALSE)</f>
        <v>0.6776859504132231</v>
      </c>
      <c r="AN84" s="38">
        <f>VLOOKUP($B84,'Data Flows'!$A$1307:$AJ$1944,36,FALSE)</f>
        <v>0.89607390300230949</v>
      </c>
      <c r="AO84" s="38">
        <f>VLOOKUP($B84,'Data Flows'!$A$1307:$AK$1944,37,FALSE)</f>
        <v>0.8524173027989822</v>
      </c>
      <c r="AP84" s="38">
        <f>VLOOKUP($B84,'Data Flows'!$A$1307:$AO$1944,38,FALSE)</f>
        <v>0.9838709677419355</v>
      </c>
      <c r="AQ84" s="38">
        <f>VLOOKUP($B84,'Data Flows'!$A$1307:$AO$1944,39,FALSE)</f>
        <v>1.0657534246575342</v>
      </c>
      <c r="AR84" s="38">
        <f>VLOOKUP($B84,'Data Flows'!$A$1307:$AO$1944,40,FALSE)</f>
        <v>0.88409703504043125</v>
      </c>
      <c r="AS84" s="38">
        <f>VLOOKUP($B84,'Data Flows'!$A$1307:$AO$1944,41,FALSE)</f>
        <v>0.94308943089430897</v>
      </c>
    </row>
    <row r="85" spans="1:45" x14ac:dyDescent="0.25">
      <c r="A85" s="1" t="s">
        <v>0</v>
      </c>
      <c r="B85" s="2" t="s">
        <v>83</v>
      </c>
      <c r="C85" s="3" t="s">
        <v>83</v>
      </c>
      <c r="D85" t="s">
        <v>288</v>
      </c>
      <c r="E85" s="47" t="str">
        <f>VLOOKUP($C85,Sheet1!$A$3:$B$328,2,FALSE)</f>
        <v>Urban with Major Conurbation</v>
      </c>
      <c r="F85" s="38">
        <f>VLOOKUP($B85,'Data Flows'!$A$1307:$W$1944,2,FALSE)</f>
        <v>0.8595744680851064</v>
      </c>
      <c r="G85" s="38">
        <f>VLOOKUP($B85,'Data Flows'!$A$1307:$W$1944,3,FALSE)</f>
        <v>1.1220657276995305</v>
      </c>
      <c r="H85" s="38">
        <f>VLOOKUP($B85,'Data Flows'!$A$1307:$W$1944,4,FALSE)</f>
        <v>1.147887323943662</v>
      </c>
      <c r="I85" s="38">
        <f>VLOOKUP($B85,'Data Flows'!$A$1307:$W$1944,5,FALSE)</f>
        <v>1.5755102040816327</v>
      </c>
      <c r="J85" s="38">
        <f>VLOOKUP($B85,'Data Flows'!$A$1307:$W$1944,6,FALSE)</f>
        <v>1.3715083798882681</v>
      </c>
      <c r="K85" s="38">
        <f>VLOOKUP($B85,'Data Flows'!$A$1307:$W$1944,7,FALSE)</f>
        <v>0.89408866995073888</v>
      </c>
      <c r="L85" s="38">
        <f>VLOOKUP($B85,'Data Flows'!$A$1307:$W$1944,8,FALSE)</f>
        <v>1.0223713646532437</v>
      </c>
      <c r="M85" s="38">
        <f>VLOOKUP($B85,'Data Flows'!$A$1307:$W$1944,9,FALSE)</f>
        <v>1.0416666666666667</v>
      </c>
      <c r="N85" s="38">
        <f>VLOOKUP($B85,'Data Flows'!$A$1307:$W$1944,10,FALSE)</f>
        <v>0.90062111801242239</v>
      </c>
      <c r="O85" s="38">
        <f>VLOOKUP($B85,'Data Flows'!$A$1307:$W$1944,11,FALSE)</f>
        <v>0.85649202733485197</v>
      </c>
      <c r="P85" s="38">
        <f>VLOOKUP($B85,'Data Flows'!$A$1307:$W$1944,12,FALSE)</f>
        <v>0.96410256410256412</v>
      </c>
      <c r="Q85" s="38">
        <f>VLOOKUP($B85,'Data Flows'!$A$1307:$W$1944,13,FALSE)</f>
        <v>0.99447513812154698</v>
      </c>
      <c r="R85" s="38">
        <f>VLOOKUP($B85,'Data Flows'!$A$1307:$W$1944,14,FALSE)</f>
        <v>0.91421568627450978</v>
      </c>
      <c r="S85" s="38">
        <f>VLOOKUP($B85,'Data Flows'!$A$1307:$W$1944,15,FALSE)</f>
        <v>0.92326732673267331</v>
      </c>
      <c r="T85" s="38">
        <f>VLOOKUP($B85,'Data Flows'!$A$1307:$W$1944,16,FALSE)</f>
        <v>1.037037037037037</v>
      </c>
      <c r="U85" s="38">
        <f>VLOOKUP($B85,'Data Flows'!$A$1307:$W$1944,17,FALSE)</f>
        <v>0.9287598944591029</v>
      </c>
      <c r="V85" s="38">
        <f>VLOOKUP($B85,'Data Flows'!$A$1307:$W$1944,18,FALSE)</f>
        <v>0.89890710382513661</v>
      </c>
      <c r="W85" s="38">
        <f>VLOOKUP($B85,'Data Flows'!$A$1307:$W$1944,19,FALSE)</f>
        <v>0.88471849865951746</v>
      </c>
      <c r="X85" s="38">
        <f>VLOOKUP($B85,'Data Flows'!$A$1307:$W$1944,20,FALSE)</f>
        <v>1.0890804597701149</v>
      </c>
      <c r="Y85" s="38">
        <f>VLOOKUP($B85,'Data Flows'!$A$1307:$W$1944,21,FALSE)</f>
        <v>1.0115273775216138</v>
      </c>
      <c r="Z85" s="38">
        <f>VLOOKUP($B85,'Data Flows'!$A$1307:$W$1944,22,FALSE)</f>
        <v>0.97376093294460642</v>
      </c>
      <c r="AA85" s="38">
        <f>VLOOKUP($B85,'Data Flows'!$A$1307:$W$1944,23,FALSE)</f>
        <v>0.79651162790697672</v>
      </c>
      <c r="AB85" s="38">
        <f>VLOOKUP($B85,'Data Flows'!$A$1307:$AB$1944,24,FALSE)</f>
        <v>0.86149584487534625</v>
      </c>
      <c r="AC85" s="38">
        <f>VLOOKUP($B85,'Data Flows'!$A$1307:$AB$1944,25,FALSE)</f>
        <v>1.024390243902439</v>
      </c>
      <c r="AD85" s="38">
        <f>VLOOKUP($B85,'Data Flows'!$A$1307:$AB$1944,26,FALSE)</f>
        <v>0.92082111436950143</v>
      </c>
      <c r="AE85" s="38">
        <f>VLOOKUP($B85,'Data Flows'!$A$1307:$AB$1944,27,FALSE)</f>
        <v>0.83240223463687146</v>
      </c>
      <c r="AF85" s="38">
        <f>VLOOKUP($B85,'Data Flows'!$A$1307:$AB$1944,28,FALSE)</f>
        <v>0.77437325905292476</v>
      </c>
      <c r="AG85" s="38">
        <f>VLOOKUP($B85,'Data Flows'!$A$1307:$AE$1944,29,FALSE)</f>
        <v>0.80592105263157898</v>
      </c>
      <c r="AH85" s="38">
        <f>VLOOKUP($B85,'Data Flows'!$A$1307:$AE$1944,30,FALSE)</f>
        <v>1.45</v>
      </c>
      <c r="AI85" s="38">
        <f>VLOOKUP($B85,'Data Flows'!$A$1307:$AE$1944,31,FALSE)</f>
        <v>0.99649122807017543</v>
      </c>
      <c r="AJ85" s="38">
        <f>VLOOKUP($B85,'Data Flows'!$A$1307:$AF$1944,32,FALSE)</f>
        <v>0.85324232081911267</v>
      </c>
      <c r="AK85" s="38">
        <f>VLOOKUP($B85,'Data Flows'!$A$1307:$AG$1944,33,FALSE)</f>
        <v>0.84126984126984128</v>
      </c>
      <c r="AL85" s="38">
        <f>VLOOKUP($B85,'Data Flows'!$A$1307:$AH$1944,34,FALSE)</f>
        <v>0.77192982456140347</v>
      </c>
      <c r="AM85" s="38">
        <f>VLOOKUP($B85,'Data Flows'!$A$1307:$AI$1944,35,FALSE)</f>
        <v>0.77192982456140347</v>
      </c>
      <c r="AN85" s="38">
        <f>VLOOKUP($B85,'Data Flows'!$A$1307:$AJ$1944,36,FALSE)</f>
        <v>0.95220588235294112</v>
      </c>
      <c r="AO85" s="38">
        <f>VLOOKUP($B85,'Data Flows'!$A$1307:$AK$1944,37,FALSE)</f>
        <v>1.032520325203252</v>
      </c>
      <c r="AP85" s="38">
        <f>VLOOKUP($B85,'Data Flows'!$A$1307:$AO$1944,38,FALSE)</f>
        <v>0.90404040404040409</v>
      </c>
      <c r="AQ85" s="38">
        <f>VLOOKUP($B85,'Data Flows'!$A$1307:$AO$1944,39,FALSE)</f>
        <v>0.89144736842105265</v>
      </c>
      <c r="AR85" s="38">
        <f>VLOOKUP($B85,'Data Flows'!$A$1307:$AO$1944,40,FALSE)</f>
        <v>0.84030418250950567</v>
      </c>
      <c r="AS85" s="38">
        <f>VLOOKUP($B85,'Data Flows'!$A$1307:$AO$1944,41,FALSE)</f>
        <v>0.81960784313725488</v>
      </c>
    </row>
    <row r="86" spans="1:45" x14ac:dyDescent="0.25">
      <c r="A86" s="1" t="s">
        <v>0</v>
      </c>
      <c r="B86" s="2" t="s">
        <v>84</v>
      </c>
      <c r="C86" s="3" t="s">
        <v>84</v>
      </c>
      <c r="D86" t="s">
        <v>289</v>
      </c>
      <c r="E86" s="47" t="str">
        <f>VLOOKUP($C86,Sheet1!$A$3:$B$328,2,FALSE)</f>
        <v>Largely Rural Average</v>
      </c>
      <c r="F86" s="38">
        <f>VLOOKUP($B86,'Data Flows'!$A$1307:$W$1944,2,FALSE)</f>
        <v>1.052</v>
      </c>
      <c r="G86" s="38">
        <f>VLOOKUP($B86,'Data Flows'!$A$1307:$W$1944,3,FALSE)</f>
        <v>0.82437275985663083</v>
      </c>
      <c r="H86" s="38">
        <f>VLOOKUP($B86,'Data Flows'!$A$1307:$W$1944,4,FALSE)</f>
        <v>1.069078947368421</v>
      </c>
      <c r="I86" s="38">
        <f>VLOOKUP($B86,'Data Flows'!$A$1307:$W$1944,5,FALSE)</f>
        <v>1.7781818181818181</v>
      </c>
      <c r="J86" s="38">
        <f>VLOOKUP($B86,'Data Flows'!$A$1307:$W$1944,6,FALSE)</f>
        <v>1.1931818181818181</v>
      </c>
      <c r="K86" s="38">
        <f>VLOOKUP($B86,'Data Flows'!$A$1307:$W$1944,7,FALSE)</f>
        <v>0.871244635193133</v>
      </c>
      <c r="L86" s="38">
        <f>VLOOKUP($B86,'Data Flows'!$A$1307:$W$1944,8,FALSE)</f>
        <v>0.86319845857418109</v>
      </c>
      <c r="M86" s="38">
        <f>VLOOKUP($B86,'Data Flows'!$A$1307:$W$1944,9,FALSE)</f>
        <v>0.96813725490196079</v>
      </c>
      <c r="N86" s="38">
        <f>VLOOKUP($B86,'Data Flows'!$A$1307:$W$1944,10,FALSE)</f>
        <v>0.7656565656565657</v>
      </c>
      <c r="O86" s="38">
        <f>VLOOKUP($B86,'Data Flows'!$A$1307:$W$1944,11,FALSE)</f>
        <v>0.7295454545454545</v>
      </c>
      <c r="P86" s="38">
        <f>VLOOKUP($B86,'Data Flows'!$A$1307:$W$1944,12,FALSE)</f>
        <v>0.97761194029850751</v>
      </c>
      <c r="Q86" s="38">
        <f>VLOOKUP($B86,'Data Flows'!$A$1307:$W$1944,13,FALSE)</f>
        <v>1.3810975609756098</v>
      </c>
      <c r="R86" s="38">
        <f>VLOOKUP($B86,'Data Flows'!$A$1307:$W$1944,14,FALSE)</f>
        <v>0.94663573085846864</v>
      </c>
      <c r="S86" s="38">
        <f>VLOOKUP($B86,'Data Flows'!$A$1307:$W$1944,15,FALSE)</f>
        <v>0.9614325068870524</v>
      </c>
      <c r="T86" s="38">
        <f>VLOOKUP($B86,'Data Flows'!$A$1307:$W$1944,16,FALSE)</f>
        <v>0.98095238095238091</v>
      </c>
      <c r="U86" s="38">
        <f>VLOOKUP($B86,'Data Flows'!$A$1307:$W$1944,17,FALSE)</f>
        <v>0.90298507462686572</v>
      </c>
      <c r="V86" s="38">
        <f>VLOOKUP($B86,'Data Flows'!$A$1307:$W$1944,18,FALSE)</f>
        <v>0.94656488549618323</v>
      </c>
      <c r="W86" s="38">
        <f>VLOOKUP($B86,'Data Flows'!$A$1307:$W$1944,19,FALSE)</f>
        <v>1.0451977401129944</v>
      </c>
      <c r="X86" s="38">
        <f>VLOOKUP($B86,'Data Flows'!$A$1307:$W$1944,20,FALSE)</f>
        <v>0.84825870646766166</v>
      </c>
      <c r="Y86" s="38">
        <f>VLOOKUP($B86,'Data Flows'!$A$1307:$W$1944,21,FALSE)</f>
        <v>0.90082644628099173</v>
      </c>
      <c r="Z86" s="38">
        <f>VLOOKUP($B86,'Data Flows'!$A$1307:$W$1944,22,FALSE)</f>
        <v>0.83835616438356164</v>
      </c>
      <c r="AA86" s="38">
        <f>VLOOKUP($B86,'Data Flows'!$A$1307:$W$1944,23,FALSE)</f>
        <v>0.74927113702623904</v>
      </c>
      <c r="AB86" s="38">
        <f>VLOOKUP($B86,'Data Flows'!$A$1307:$AB$1944,24,FALSE)</f>
        <v>1.0207100591715976</v>
      </c>
      <c r="AC86" s="38">
        <f>VLOOKUP($B86,'Data Flows'!$A$1307:$AB$1944,25,FALSE)</f>
        <v>0.93678160919540232</v>
      </c>
      <c r="AD86" s="38">
        <f>VLOOKUP($B86,'Data Flows'!$A$1307:$AB$1944,26,FALSE)</f>
        <v>0.8671875</v>
      </c>
      <c r="AE86" s="38">
        <f>VLOOKUP($B86,'Data Flows'!$A$1307:$AB$1944,27,FALSE)</f>
        <v>0.79581151832460728</v>
      </c>
      <c r="AF86" s="38">
        <f>VLOOKUP($B86,'Data Flows'!$A$1307:$AB$1944,28,FALSE)</f>
        <v>0.85227272727272729</v>
      </c>
      <c r="AG86" s="38">
        <f>VLOOKUP($B86,'Data Flows'!$A$1307:$AE$1944,29,FALSE)</f>
        <v>0.96808510638297873</v>
      </c>
      <c r="AH86" s="38">
        <f>VLOOKUP($B86,'Data Flows'!$A$1307:$AE$1944,30,FALSE)</f>
        <v>1.2307692307692308</v>
      </c>
      <c r="AI86" s="38">
        <f>VLOOKUP($B86,'Data Flows'!$A$1307:$AE$1944,31,FALSE)</f>
        <v>0.77008310249307477</v>
      </c>
      <c r="AJ86" s="38">
        <f>VLOOKUP($B86,'Data Flows'!$A$1307:$AF$1944,32,FALSE)</f>
        <v>1.0106382978723405</v>
      </c>
      <c r="AK86" s="38">
        <f>VLOOKUP($B86,'Data Flows'!$A$1307:$AG$1944,33,FALSE)</f>
        <v>0.72668810289389063</v>
      </c>
      <c r="AL86" s="38">
        <f>VLOOKUP($B86,'Data Flows'!$A$1307:$AH$1944,34,FALSE)</f>
        <v>0.6953125</v>
      </c>
      <c r="AM86" s="38">
        <f>VLOOKUP($B86,'Data Flows'!$A$1307:$AI$1944,35,FALSE)</f>
        <v>0.69927536231884058</v>
      </c>
      <c r="AN86" s="38">
        <f>VLOOKUP($B86,'Data Flows'!$A$1307:$AJ$1944,36,FALSE)</f>
        <v>0.95951417004048578</v>
      </c>
      <c r="AO86" s="38">
        <f>VLOOKUP($B86,'Data Flows'!$A$1307:$AK$1944,37,FALSE)</f>
        <v>0.81467181467181471</v>
      </c>
      <c r="AP86" s="38">
        <f>VLOOKUP($B86,'Data Flows'!$A$1307:$AO$1944,38,FALSE)</f>
        <v>0.85779816513761464</v>
      </c>
      <c r="AQ86" s="38">
        <f>VLOOKUP($B86,'Data Flows'!$A$1307:$AO$1944,39,FALSE)</f>
        <v>0.96168582375478928</v>
      </c>
      <c r="AR86" s="38">
        <f>VLOOKUP($B86,'Data Flows'!$A$1307:$AO$1944,40,FALSE)</f>
        <v>0.94893617021276599</v>
      </c>
      <c r="AS86" s="38">
        <f>VLOOKUP($B86,'Data Flows'!$A$1307:$AO$1944,41,FALSE)</f>
        <v>0.87111111111111106</v>
      </c>
    </row>
    <row r="87" spans="1:45" x14ac:dyDescent="0.25">
      <c r="A87" s="1" t="s">
        <v>0</v>
      </c>
      <c r="B87" s="2" t="s">
        <v>85</v>
      </c>
      <c r="C87" s="3" t="s">
        <v>85</v>
      </c>
      <c r="D87" t="s">
        <v>290</v>
      </c>
      <c r="E87" s="47" t="str">
        <f>VLOOKUP($C87,Sheet1!$A$3:$B$328,2,FALSE)</f>
        <v>Largely Rural Average</v>
      </c>
      <c r="F87" s="38">
        <f>VLOOKUP($B87,'Data Flows'!$A$1307:$W$1944,2,FALSE)</f>
        <v>0.99300699300699302</v>
      </c>
      <c r="G87" s="38">
        <f>VLOOKUP($B87,'Data Flows'!$A$1307:$W$1944,3,FALSE)</f>
        <v>0.82986111111111116</v>
      </c>
      <c r="H87" s="38">
        <f>VLOOKUP($B87,'Data Flows'!$A$1307:$W$1944,4,FALSE)</f>
        <v>1.1159420289855073</v>
      </c>
      <c r="I87" s="38">
        <f>VLOOKUP($B87,'Data Flows'!$A$1307:$W$1944,5,FALSE)</f>
        <v>1.4498381877022655</v>
      </c>
      <c r="J87" s="38">
        <f>VLOOKUP($B87,'Data Flows'!$A$1307:$W$1944,6,FALSE)</f>
        <v>1.2167381974248928</v>
      </c>
      <c r="K87" s="38">
        <f>VLOOKUP($B87,'Data Flows'!$A$1307:$W$1944,7,FALSE)</f>
        <v>1.0395348837209302</v>
      </c>
      <c r="L87" s="38">
        <f>VLOOKUP($B87,'Data Flows'!$A$1307:$W$1944,8,FALSE)</f>
        <v>0.80983606557377052</v>
      </c>
      <c r="M87" s="38">
        <f>VLOOKUP($B87,'Data Flows'!$A$1307:$W$1944,9,FALSE)</f>
        <v>1.0523809523809524</v>
      </c>
      <c r="N87" s="38">
        <f>VLOOKUP($B87,'Data Flows'!$A$1307:$W$1944,10,FALSE)</f>
        <v>0.79226069246435848</v>
      </c>
      <c r="O87" s="38">
        <f>VLOOKUP($B87,'Data Flows'!$A$1307:$W$1944,11,FALSE)</f>
        <v>0.68763557483731019</v>
      </c>
      <c r="P87" s="38">
        <f>VLOOKUP($B87,'Data Flows'!$A$1307:$W$1944,12,FALSE)</f>
        <v>0.84969939879759515</v>
      </c>
      <c r="Q87" s="38">
        <f>VLOOKUP($B87,'Data Flows'!$A$1307:$W$1944,13,FALSE)</f>
        <v>1.0251396648044693</v>
      </c>
      <c r="R87" s="38">
        <f>VLOOKUP($B87,'Data Flows'!$A$1307:$W$1944,14,FALSE)</f>
        <v>0.89639639639639634</v>
      </c>
      <c r="S87" s="38">
        <f>VLOOKUP($B87,'Data Flows'!$A$1307:$W$1944,15,FALSE)</f>
        <v>1.027363184079602</v>
      </c>
      <c r="T87" s="38">
        <f>VLOOKUP($B87,'Data Flows'!$A$1307:$W$1944,16,FALSE)</f>
        <v>0.94967177242888401</v>
      </c>
      <c r="U87" s="38">
        <f>VLOOKUP($B87,'Data Flows'!$A$1307:$W$1944,17,FALSE)</f>
        <v>0.96551724137931039</v>
      </c>
      <c r="V87" s="38">
        <f>VLOOKUP($B87,'Data Flows'!$A$1307:$W$1944,18,FALSE)</f>
        <v>0.97518610421836227</v>
      </c>
      <c r="W87" s="38">
        <f>VLOOKUP($B87,'Data Flows'!$A$1307:$W$1944,19,FALSE)</f>
        <v>0.88157894736842102</v>
      </c>
      <c r="X87" s="38">
        <f>VLOOKUP($B87,'Data Flows'!$A$1307:$W$1944,20,FALSE)</f>
        <v>0.99056603773584906</v>
      </c>
      <c r="Y87" s="38">
        <f>VLOOKUP($B87,'Data Flows'!$A$1307:$W$1944,21,FALSE)</f>
        <v>0.94705882352941173</v>
      </c>
      <c r="Z87" s="38">
        <f>VLOOKUP($B87,'Data Flows'!$A$1307:$W$1944,22,FALSE)</f>
        <v>0.90933333333333333</v>
      </c>
      <c r="AA87" s="38">
        <f>VLOOKUP($B87,'Data Flows'!$A$1307:$W$1944,23,FALSE)</f>
        <v>0.84011627906976749</v>
      </c>
      <c r="AB87" s="38">
        <f>VLOOKUP($B87,'Data Flows'!$A$1307:$AB$1944,24,FALSE)</f>
        <v>1.0591715976331362</v>
      </c>
      <c r="AC87" s="38">
        <f>VLOOKUP($B87,'Data Flows'!$A$1307:$AB$1944,25,FALSE)</f>
        <v>0.92492492492492495</v>
      </c>
      <c r="AD87" s="38">
        <f>VLOOKUP($B87,'Data Flows'!$A$1307:$AB$1944,26,FALSE)</f>
        <v>0.75066312997347484</v>
      </c>
      <c r="AE87" s="38">
        <f>VLOOKUP($B87,'Data Flows'!$A$1307:$AB$1944,27,FALSE)</f>
        <v>0.72154963680387407</v>
      </c>
      <c r="AF87" s="38">
        <f>VLOOKUP($B87,'Data Flows'!$A$1307:$AB$1944,28,FALSE)</f>
        <v>0.84894259818731121</v>
      </c>
      <c r="AG87" s="38">
        <f>VLOOKUP($B87,'Data Flows'!$A$1307:$AE$1944,29,FALSE)</f>
        <v>0.84640522875816993</v>
      </c>
      <c r="AH87" s="38">
        <f>VLOOKUP($B87,'Data Flows'!$A$1307:$AE$1944,30,FALSE)</f>
        <v>1.2398190045248869</v>
      </c>
      <c r="AI87" s="38">
        <f>VLOOKUP($B87,'Data Flows'!$A$1307:$AE$1944,31,FALSE)</f>
        <v>0.86127167630057799</v>
      </c>
      <c r="AJ87" s="38">
        <f>VLOOKUP($B87,'Data Flows'!$A$1307:$AF$1944,32,FALSE)</f>
        <v>0.75297619047619047</v>
      </c>
      <c r="AK87" s="38">
        <f>VLOOKUP($B87,'Data Flows'!$A$1307:$AG$1944,33,FALSE)</f>
        <v>0.78260869565217395</v>
      </c>
      <c r="AL87" s="38">
        <f>VLOOKUP($B87,'Data Flows'!$A$1307:$AH$1944,34,FALSE)</f>
        <v>0.66428571428571426</v>
      </c>
      <c r="AM87" s="38">
        <f>VLOOKUP($B87,'Data Flows'!$A$1307:$AI$1944,35,FALSE)</f>
        <v>0.77407407407407403</v>
      </c>
      <c r="AN87" s="38">
        <f>VLOOKUP($B87,'Data Flows'!$A$1307:$AJ$1944,36,FALSE)</f>
        <v>0.8443579766536965</v>
      </c>
      <c r="AO87" s="38">
        <f>VLOOKUP($B87,'Data Flows'!$A$1307:$AK$1944,37,FALSE)</f>
        <v>0.97854077253218885</v>
      </c>
      <c r="AP87" s="38">
        <f>VLOOKUP($B87,'Data Flows'!$A$1307:$AO$1944,38,FALSE)</f>
        <v>0.91826923076923073</v>
      </c>
      <c r="AQ87" s="38">
        <f>VLOOKUP($B87,'Data Flows'!$A$1307:$AO$1944,39,FALSE)</f>
        <v>0.78006872852233677</v>
      </c>
      <c r="AR87" s="38">
        <f>VLOOKUP($B87,'Data Flows'!$A$1307:$AO$1944,40,FALSE)</f>
        <v>0.89795918367346939</v>
      </c>
      <c r="AS87" s="38">
        <f>VLOOKUP($B87,'Data Flows'!$A$1307:$AO$1944,41,FALSE)</f>
        <v>0.7963800904977375</v>
      </c>
    </row>
    <row r="88" spans="1:45" x14ac:dyDescent="0.25">
      <c r="A88" s="1" t="s">
        <v>0</v>
      </c>
      <c r="B88" s="2" t="s">
        <v>86</v>
      </c>
      <c r="C88" s="3" t="s">
        <v>86</v>
      </c>
      <c r="D88" t="s">
        <v>291</v>
      </c>
      <c r="E88" s="47" t="str">
        <f>VLOOKUP($C88,Sheet1!$A$3:$B$328,2,FALSE)</f>
        <v>Largely Rural Average</v>
      </c>
      <c r="F88" s="38">
        <f>VLOOKUP($B88,'Data Flows'!$A$1307:$W$1944,2,FALSE)</f>
        <v>1.0732984293193717</v>
      </c>
      <c r="G88" s="38">
        <f>VLOOKUP($B88,'Data Flows'!$A$1307:$W$1944,3,FALSE)</f>
        <v>1.1082474226804124</v>
      </c>
      <c r="H88" s="38">
        <f>VLOOKUP($B88,'Data Flows'!$A$1307:$W$1944,4,FALSE)</f>
        <v>1.0583657587548638</v>
      </c>
      <c r="I88" s="38">
        <f>VLOOKUP($B88,'Data Flows'!$A$1307:$W$1944,5,FALSE)</f>
        <v>1.359375</v>
      </c>
      <c r="J88" s="38">
        <f>VLOOKUP($B88,'Data Flows'!$A$1307:$W$1944,6,FALSE)</f>
        <v>1.2512953367875648</v>
      </c>
      <c r="K88" s="38">
        <f>VLOOKUP($B88,'Data Flows'!$A$1307:$W$1944,7,FALSE)</f>
        <v>0.87284482758620685</v>
      </c>
      <c r="L88" s="38">
        <f>VLOOKUP($B88,'Data Flows'!$A$1307:$W$1944,8,FALSE)</f>
        <v>0.94455852156057496</v>
      </c>
      <c r="M88" s="38">
        <f>VLOOKUP($B88,'Data Flows'!$A$1307:$W$1944,9,FALSE)</f>
        <v>0.96325459317585305</v>
      </c>
      <c r="N88" s="38">
        <f>VLOOKUP($B88,'Data Flows'!$A$1307:$W$1944,10,FALSE)</f>
        <v>0.83266129032258063</v>
      </c>
      <c r="O88" s="38">
        <f>VLOOKUP($B88,'Data Flows'!$A$1307:$W$1944,11,FALSE)</f>
        <v>0.71199999999999997</v>
      </c>
      <c r="P88" s="38">
        <f>VLOOKUP($B88,'Data Flows'!$A$1307:$W$1944,12,FALSE)</f>
        <v>1.0793201133144477</v>
      </c>
      <c r="Q88" s="38">
        <f>VLOOKUP($B88,'Data Flows'!$A$1307:$W$1944,13,FALSE)</f>
        <v>1.0471380471380471</v>
      </c>
      <c r="R88" s="38">
        <f>VLOOKUP($B88,'Data Flows'!$A$1307:$W$1944,14,FALSE)</f>
        <v>0.97252747252747251</v>
      </c>
      <c r="S88" s="38">
        <f>VLOOKUP($B88,'Data Flows'!$A$1307:$W$1944,15,FALSE)</f>
        <v>0.88615384615384618</v>
      </c>
      <c r="T88" s="38">
        <f>VLOOKUP($B88,'Data Flows'!$A$1307:$W$1944,16,FALSE)</f>
        <v>0.88365650969529086</v>
      </c>
      <c r="U88" s="38">
        <f>VLOOKUP($B88,'Data Flows'!$A$1307:$W$1944,17,FALSE)</f>
        <v>1.0548387096774194</v>
      </c>
      <c r="V88" s="38">
        <f>VLOOKUP($B88,'Data Flows'!$A$1307:$W$1944,18,FALSE)</f>
        <v>0.83977900552486184</v>
      </c>
      <c r="W88" s="38">
        <f>VLOOKUP($B88,'Data Flows'!$A$1307:$W$1944,19,FALSE)</f>
        <v>0.91640866873065019</v>
      </c>
      <c r="X88" s="38">
        <f>VLOOKUP($B88,'Data Flows'!$A$1307:$W$1944,20,FALSE)</f>
        <v>1.0560224089635855</v>
      </c>
      <c r="Y88" s="38">
        <f>VLOOKUP($B88,'Data Flows'!$A$1307:$W$1944,21,FALSE)</f>
        <v>0.85333333333333339</v>
      </c>
      <c r="Z88" s="38">
        <f>VLOOKUP($B88,'Data Flows'!$A$1307:$W$1944,22,FALSE)</f>
        <v>0.78236914600550966</v>
      </c>
      <c r="AA88" s="38">
        <f>VLOOKUP($B88,'Data Flows'!$A$1307:$W$1944,23,FALSE)</f>
        <v>0.84341637010676151</v>
      </c>
      <c r="AB88" s="38">
        <f>VLOOKUP($B88,'Data Flows'!$A$1307:$AB$1944,24,FALSE)</f>
        <v>0.88955223880597012</v>
      </c>
      <c r="AC88" s="38">
        <f>VLOOKUP($B88,'Data Flows'!$A$1307:$AB$1944,25,FALSE)</f>
        <v>0.87730061349693256</v>
      </c>
      <c r="AD88" s="38">
        <f>VLOOKUP($B88,'Data Flows'!$A$1307:$AB$1944,26,FALSE)</f>
        <v>0.88996763754045305</v>
      </c>
      <c r="AE88" s="38">
        <f>VLOOKUP($B88,'Data Flows'!$A$1307:$AB$1944,27,FALSE)</f>
        <v>0.9096774193548387</v>
      </c>
      <c r="AF88" s="38">
        <f>VLOOKUP($B88,'Data Flows'!$A$1307:$AB$1944,28,FALSE)</f>
        <v>0.80836236933797911</v>
      </c>
      <c r="AG88" s="38">
        <f>VLOOKUP($B88,'Data Flows'!$A$1307:$AE$1944,29,FALSE)</f>
        <v>0.84790874524714832</v>
      </c>
      <c r="AH88" s="38">
        <f>VLOOKUP($B88,'Data Flows'!$A$1307:$AE$1944,30,FALSE)</f>
        <v>1.1704545454545454</v>
      </c>
      <c r="AI88" s="38">
        <f>VLOOKUP($B88,'Data Flows'!$A$1307:$AE$1944,31,FALSE)</f>
        <v>1.0156862745098039</v>
      </c>
      <c r="AJ88" s="38">
        <f>VLOOKUP($B88,'Data Flows'!$A$1307:$AF$1944,32,FALSE)</f>
        <v>0.91666666666666663</v>
      </c>
      <c r="AK88" s="38">
        <f>VLOOKUP($B88,'Data Flows'!$A$1307:$AG$1944,33,FALSE)</f>
        <v>0.7137404580152672</v>
      </c>
      <c r="AL88" s="38">
        <f>VLOOKUP($B88,'Data Flows'!$A$1307:$AH$1944,34,FALSE)</f>
        <v>0.81497797356828194</v>
      </c>
      <c r="AM88" s="38">
        <f>VLOOKUP($B88,'Data Flows'!$A$1307:$AI$1944,35,FALSE)</f>
        <v>0.72687224669603523</v>
      </c>
      <c r="AN88" s="38">
        <f>VLOOKUP($B88,'Data Flows'!$A$1307:$AJ$1944,36,FALSE)</f>
        <v>1.0310880829015545</v>
      </c>
      <c r="AO88" s="38">
        <f>VLOOKUP($B88,'Data Flows'!$A$1307:$AK$1944,37,FALSE)</f>
        <v>0.95813953488372094</v>
      </c>
      <c r="AP88" s="38">
        <f>VLOOKUP($B88,'Data Flows'!$A$1307:$AO$1944,38,FALSE)</f>
        <v>0.82564102564102559</v>
      </c>
      <c r="AQ88" s="38">
        <f>VLOOKUP($B88,'Data Flows'!$A$1307:$AO$1944,39,FALSE)</f>
        <v>0.80086580086580084</v>
      </c>
      <c r="AR88" s="38">
        <f>VLOOKUP($B88,'Data Flows'!$A$1307:$AO$1944,40,FALSE)</f>
        <v>0.94835680751173712</v>
      </c>
      <c r="AS88" s="38">
        <f>VLOOKUP($B88,'Data Flows'!$A$1307:$AO$1944,41,FALSE)</f>
        <v>0.90322580645161288</v>
      </c>
    </row>
    <row r="89" spans="1:45" x14ac:dyDescent="0.25">
      <c r="A89" s="1" t="s">
        <v>0</v>
      </c>
      <c r="B89" s="2" t="s">
        <v>87</v>
      </c>
      <c r="C89" s="3" t="s">
        <v>87</v>
      </c>
      <c r="D89" t="s">
        <v>292</v>
      </c>
      <c r="E89" s="47" t="str">
        <f>VLOOKUP($C89,Sheet1!$A$3:$B$328,2,FALSE)</f>
        <v>Mainly Rural Average</v>
      </c>
      <c r="F89" s="38">
        <f>VLOOKUP($B89,'Data Flows'!$A$1307:$W$1944,2,FALSE)</f>
        <v>1.1609195402298851</v>
      </c>
      <c r="G89" s="38">
        <f>VLOOKUP($B89,'Data Flows'!$A$1307:$W$1944,3,FALSE)</f>
        <v>1.0852941176470587</v>
      </c>
      <c r="H89" s="38">
        <f>VLOOKUP($B89,'Data Flows'!$A$1307:$W$1944,4,FALSE)</f>
        <v>0.99369747899159666</v>
      </c>
      <c r="I89" s="38">
        <f>VLOOKUP($B89,'Data Flows'!$A$1307:$W$1944,5,FALSE)</f>
        <v>1.6045340050377834</v>
      </c>
      <c r="J89" s="38">
        <f>VLOOKUP($B89,'Data Flows'!$A$1307:$W$1944,6,FALSE)</f>
        <v>1.3457792207792207</v>
      </c>
      <c r="K89" s="38">
        <f>VLOOKUP($B89,'Data Flows'!$A$1307:$W$1944,7,FALSE)</f>
        <v>0.96681749622926094</v>
      </c>
      <c r="L89" s="38">
        <f>VLOOKUP($B89,'Data Flows'!$A$1307:$W$1944,8,FALSE)</f>
        <v>0.85119798234552335</v>
      </c>
      <c r="M89" s="38">
        <f>VLOOKUP($B89,'Data Flows'!$A$1307:$W$1944,9,FALSE)</f>
        <v>0.93084112149532705</v>
      </c>
      <c r="N89" s="38">
        <f>VLOOKUP($B89,'Data Flows'!$A$1307:$W$1944,10,FALSE)</f>
        <v>0.89883913764510781</v>
      </c>
      <c r="O89" s="38">
        <f>VLOOKUP($B89,'Data Flows'!$A$1307:$W$1944,11,FALSE)</f>
        <v>0.74316939890710387</v>
      </c>
      <c r="P89" s="38">
        <f>VLOOKUP($B89,'Data Flows'!$A$1307:$W$1944,12,FALSE)</f>
        <v>0.88519637462235645</v>
      </c>
      <c r="Q89" s="38">
        <f>VLOOKUP($B89,'Data Flows'!$A$1307:$W$1944,13,FALSE)</f>
        <v>1.0333919156414764</v>
      </c>
      <c r="R89" s="38">
        <f>VLOOKUP($B89,'Data Flows'!$A$1307:$W$1944,14,FALSE)</f>
        <v>0.96830985915492962</v>
      </c>
      <c r="S89" s="38">
        <f>VLOOKUP($B89,'Data Flows'!$A$1307:$W$1944,15,FALSE)</f>
        <v>0.95491143317230276</v>
      </c>
      <c r="T89" s="38">
        <f>VLOOKUP($B89,'Data Flows'!$A$1307:$W$1944,16,FALSE)</f>
        <v>1.232421875</v>
      </c>
      <c r="U89" s="38">
        <f>VLOOKUP($B89,'Data Flows'!$A$1307:$W$1944,17,FALSE)</f>
        <v>0.97363465160075324</v>
      </c>
      <c r="V89" s="38">
        <f>VLOOKUP($B89,'Data Flows'!$A$1307:$W$1944,18,FALSE)</f>
        <v>1.0274914089347078</v>
      </c>
      <c r="W89" s="38">
        <f>VLOOKUP($B89,'Data Flows'!$A$1307:$W$1944,19,FALSE)</f>
        <v>0.84027777777777779</v>
      </c>
      <c r="X89" s="38">
        <f>VLOOKUP($B89,'Data Flows'!$A$1307:$W$1944,20,FALSE)</f>
        <v>1.0285714285714285</v>
      </c>
      <c r="Y89" s="38">
        <f>VLOOKUP($B89,'Data Flows'!$A$1307:$W$1944,21,FALSE)</f>
        <v>0.88155668358714045</v>
      </c>
      <c r="Z89" s="38">
        <f>VLOOKUP($B89,'Data Flows'!$A$1307:$W$1944,22,FALSE)</f>
        <v>0.85167464114832536</v>
      </c>
      <c r="AA89" s="38">
        <f>VLOOKUP($B89,'Data Flows'!$A$1307:$W$1944,23,FALSE)</f>
        <v>0.810126582278481</v>
      </c>
      <c r="AB89" s="38">
        <f>VLOOKUP($B89,'Data Flows'!$A$1307:$AB$1944,24,FALSE)</f>
        <v>0.82547993019197208</v>
      </c>
      <c r="AC89" s="38">
        <f>VLOOKUP($B89,'Data Flows'!$A$1307:$AB$1944,25,FALSE)</f>
        <v>0.89137931034482754</v>
      </c>
      <c r="AD89" s="38">
        <f>VLOOKUP($B89,'Data Flows'!$A$1307:$AB$1944,26,FALSE)</f>
        <v>0.83859649122807023</v>
      </c>
      <c r="AE89" s="38">
        <f>VLOOKUP($B89,'Data Flows'!$A$1307:$AB$1944,27,FALSE)</f>
        <v>0.87080536912751683</v>
      </c>
      <c r="AF89" s="38">
        <f>VLOOKUP($B89,'Data Flows'!$A$1307:$AB$1944,28,FALSE)</f>
        <v>0.83272058823529416</v>
      </c>
      <c r="AG89" s="38">
        <f>VLOOKUP($B89,'Data Flows'!$A$1307:$AE$1944,29,FALSE)</f>
        <v>0.92407809110629069</v>
      </c>
      <c r="AH89" s="38">
        <f>VLOOKUP($B89,'Data Flows'!$A$1307:$AE$1944,30,FALSE)</f>
        <v>1.3044776119402985</v>
      </c>
      <c r="AI89" s="38">
        <f>VLOOKUP($B89,'Data Flows'!$A$1307:$AE$1944,31,FALSE)</f>
        <v>0.90744466800804824</v>
      </c>
      <c r="AJ89" s="38">
        <f>VLOOKUP($B89,'Data Flows'!$A$1307:$AF$1944,32,FALSE)</f>
        <v>0.86767895878524948</v>
      </c>
      <c r="AK89" s="38">
        <f>VLOOKUP($B89,'Data Flows'!$A$1307:$AG$1944,33,FALSE)</f>
        <v>0.68588469184890655</v>
      </c>
      <c r="AL89" s="38">
        <f>VLOOKUP($B89,'Data Flows'!$A$1307:$AH$1944,34,FALSE)</f>
        <v>0.67654320987654326</v>
      </c>
      <c r="AM89" s="38">
        <f>VLOOKUP($B89,'Data Flows'!$A$1307:$AI$1944,35,FALSE)</f>
        <v>0.69811320754716977</v>
      </c>
      <c r="AN89" s="38">
        <f>VLOOKUP($B89,'Data Flows'!$A$1307:$AJ$1944,36,FALSE)</f>
        <v>1.0831099195710456</v>
      </c>
      <c r="AO89" s="38">
        <f>VLOOKUP($B89,'Data Flows'!$A$1307:$AK$1944,37,FALSE)</f>
        <v>0.82170542635658916</v>
      </c>
      <c r="AP89" s="38">
        <f>VLOOKUP($B89,'Data Flows'!$A$1307:$AO$1944,38,FALSE)</f>
        <v>0.85483870967741937</v>
      </c>
      <c r="AQ89" s="38">
        <f>VLOOKUP($B89,'Data Flows'!$A$1307:$AO$1944,39,FALSE)</f>
        <v>0.83879093198992438</v>
      </c>
      <c r="AR89" s="38">
        <f>VLOOKUP($B89,'Data Flows'!$A$1307:$AO$1944,40,FALSE)</f>
        <v>0.80263157894736847</v>
      </c>
      <c r="AS89" s="38">
        <f>VLOOKUP($B89,'Data Flows'!$A$1307:$AO$1944,41,FALSE)</f>
        <v>0.99085365853658536</v>
      </c>
    </row>
    <row r="90" spans="1:45" x14ac:dyDescent="0.25">
      <c r="A90" s="1" t="s">
        <v>0</v>
      </c>
      <c r="B90" s="2" t="s">
        <v>88</v>
      </c>
      <c r="C90" s="3" t="s">
        <v>88</v>
      </c>
      <c r="D90" t="s">
        <v>293</v>
      </c>
      <c r="E90" s="47" t="str">
        <f>VLOOKUP($C90,Sheet1!$A$3:$B$328,2,FALSE)</f>
        <v>Urban with City and Town</v>
      </c>
      <c r="F90" s="38">
        <f>VLOOKUP($B90,'Data Flows'!$A$1307:$W$1944,2,FALSE)</f>
        <v>0.99423631123919309</v>
      </c>
      <c r="G90" s="38">
        <f>VLOOKUP($B90,'Data Flows'!$A$1307:$W$1944,3,FALSE)</f>
        <v>1.0731707317073171</v>
      </c>
      <c r="H90" s="38">
        <f>VLOOKUP($B90,'Data Flows'!$A$1307:$W$1944,4,FALSE)</f>
        <v>1.0694789081885856</v>
      </c>
      <c r="I90" s="38">
        <f>VLOOKUP($B90,'Data Flows'!$A$1307:$W$1944,5,FALSE)</f>
        <v>1.574468085106383</v>
      </c>
      <c r="J90" s="38">
        <f>VLOOKUP($B90,'Data Flows'!$A$1307:$W$1944,6,FALSE)</f>
        <v>1.1914460285132382</v>
      </c>
      <c r="K90" s="38">
        <f>VLOOKUP($B90,'Data Flows'!$A$1307:$W$1944,7,FALSE)</f>
        <v>0.84090909090909094</v>
      </c>
      <c r="L90" s="38">
        <f>VLOOKUP($B90,'Data Flows'!$A$1307:$W$1944,8,FALSE)</f>
        <v>0.89331210191082799</v>
      </c>
      <c r="M90" s="38">
        <f>VLOOKUP($B90,'Data Flows'!$A$1307:$W$1944,9,FALSE)</f>
        <v>1.1644444444444444</v>
      </c>
      <c r="N90" s="38">
        <f>VLOOKUP($B90,'Data Flows'!$A$1307:$W$1944,10,FALSE)</f>
        <v>0.8369175627240143</v>
      </c>
      <c r="O90" s="38">
        <f>VLOOKUP($B90,'Data Flows'!$A$1307:$W$1944,11,FALSE)</f>
        <v>0.896484375</v>
      </c>
      <c r="P90" s="38">
        <f>VLOOKUP($B90,'Data Flows'!$A$1307:$W$1944,12,FALSE)</f>
        <v>0.83533447684391082</v>
      </c>
      <c r="Q90" s="38">
        <f>VLOOKUP($B90,'Data Flows'!$A$1307:$W$1944,13,FALSE)</f>
        <v>1.1421800947867298</v>
      </c>
      <c r="R90" s="38">
        <f>VLOOKUP($B90,'Data Flows'!$A$1307:$W$1944,14,FALSE)</f>
        <v>1.0515653775322285</v>
      </c>
      <c r="S90" s="38">
        <f>VLOOKUP($B90,'Data Flows'!$A$1307:$W$1944,15,FALSE)</f>
        <v>0.75043936731107208</v>
      </c>
      <c r="T90" s="38">
        <f>VLOOKUP($B90,'Data Flows'!$A$1307:$W$1944,16,FALSE)</f>
        <v>0.99449541284403675</v>
      </c>
      <c r="U90" s="38">
        <f>VLOOKUP($B90,'Data Flows'!$A$1307:$W$1944,17,FALSE)</f>
        <v>1.0572033898305084</v>
      </c>
      <c r="V90" s="38">
        <f>VLOOKUP($B90,'Data Flows'!$A$1307:$W$1944,18,FALSE)</f>
        <v>1.0985324947589099</v>
      </c>
      <c r="W90" s="38">
        <f>VLOOKUP($B90,'Data Flows'!$A$1307:$W$1944,19,FALSE)</f>
        <v>1.0860000000000001</v>
      </c>
      <c r="X90" s="38">
        <f>VLOOKUP($B90,'Data Flows'!$A$1307:$W$1944,20,FALSE)</f>
        <v>0.84154929577464788</v>
      </c>
      <c r="Y90" s="38">
        <f>VLOOKUP($B90,'Data Flows'!$A$1307:$W$1944,21,FALSE)</f>
        <v>1.1577669902912622</v>
      </c>
      <c r="Z90" s="38">
        <f>VLOOKUP($B90,'Data Flows'!$A$1307:$W$1944,22,FALSE)</f>
        <v>0.94639175257731956</v>
      </c>
      <c r="AA90" s="38">
        <f>VLOOKUP($B90,'Data Flows'!$A$1307:$W$1944,23,FALSE)</f>
        <v>0.79629629629629628</v>
      </c>
      <c r="AB90" s="38">
        <f>VLOOKUP($B90,'Data Flows'!$A$1307:$AB$1944,24,FALSE)</f>
        <v>0.93707865168539328</v>
      </c>
      <c r="AC90" s="38">
        <f>VLOOKUP($B90,'Data Flows'!$A$1307:$AB$1944,25,FALSE)</f>
        <v>0.95681818181818179</v>
      </c>
      <c r="AD90" s="38">
        <f>VLOOKUP($B90,'Data Flows'!$A$1307:$AB$1944,26,FALSE)</f>
        <v>0.68222621184919208</v>
      </c>
      <c r="AE90" s="38">
        <f>VLOOKUP($B90,'Data Flows'!$A$1307:$AB$1944,27,FALSE)</f>
        <v>0.93418259023354566</v>
      </c>
      <c r="AF90" s="38">
        <f>VLOOKUP($B90,'Data Flows'!$A$1307:$AB$1944,28,FALSE)</f>
        <v>0.85941043083900226</v>
      </c>
      <c r="AG90" s="38">
        <f>VLOOKUP($B90,'Data Flows'!$A$1307:$AE$1944,29,FALSE)</f>
        <v>1.0118764845605701</v>
      </c>
      <c r="AH90" s="38">
        <f>VLOOKUP($B90,'Data Flows'!$A$1307:$AE$1944,30,FALSE)</f>
        <v>1.3649122807017544</v>
      </c>
      <c r="AI90" s="38">
        <f>VLOOKUP($B90,'Data Flows'!$A$1307:$AE$1944,31,FALSE)</f>
        <v>1.0022522522522523</v>
      </c>
      <c r="AJ90" s="38">
        <f>VLOOKUP($B90,'Data Flows'!$A$1307:$AF$1944,32,FALSE)</f>
        <v>0.75381263616557737</v>
      </c>
      <c r="AK90" s="38">
        <f>VLOOKUP($B90,'Data Flows'!$A$1307:$AG$1944,33,FALSE)</f>
        <v>0.97922077922077921</v>
      </c>
      <c r="AL90" s="38">
        <f>VLOOKUP($B90,'Data Flows'!$A$1307:$AH$1944,34,FALSE)</f>
        <v>0.74689826302729534</v>
      </c>
      <c r="AM90" s="38">
        <f>VLOOKUP($B90,'Data Flows'!$A$1307:$AI$1944,35,FALSE)</f>
        <v>0.73551637279596982</v>
      </c>
      <c r="AN90" s="38">
        <f>VLOOKUP($B90,'Data Flows'!$A$1307:$AJ$1944,36,FALSE)</f>
        <v>1.0920245398773005</v>
      </c>
      <c r="AO90" s="38">
        <f>VLOOKUP($B90,'Data Flows'!$A$1307:$AK$1944,37,FALSE)</f>
        <v>0.8411764705882353</v>
      </c>
      <c r="AP90" s="38">
        <f>VLOOKUP($B90,'Data Flows'!$A$1307:$AO$1944,38,FALSE)</f>
        <v>0.91216216216216217</v>
      </c>
      <c r="AQ90" s="38">
        <f>VLOOKUP($B90,'Data Flows'!$A$1307:$AO$1944,39,FALSE)</f>
        <v>0.772020725388601</v>
      </c>
      <c r="AR90" s="38">
        <f>VLOOKUP($B90,'Data Flows'!$A$1307:$AO$1944,40,FALSE)</f>
        <v>0.6283783783783784</v>
      </c>
      <c r="AS90" s="38">
        <f>VLOOKUP($B90,'Data Flows'!$A$1307:$AO$1944,41,FALSE)</f>
        <v>0.87684729064039413</v>
      </c>
    </row>
    <row r="91" spans="1:45" x14ac:dyDescent="0.25">
      <c r="A91" s="1" t="s">
        <v>0</v>
      </c>
      <c r="B91" s="4" t="s">
        <v>89</v>
      </c>
      <c r="C91" s="3" t="s">
        <v>89</v>
      </c>
      <c r="D91" t="s">
        <v>294</v>
      </c>
      <c r="E91" s="47" t="str">
        <f>VLOOKUP($C91,Sheet1!$A$3:$B$328,2,FALSE)</f>
        <v>Urban with City and Town</v>
      </c>
      <c r="F91" s="38">
        <f>VLOOKUP($B91,'Data Flows'!$A$1307:$W$1944,2,FALSE)</f>
        <v>0.98659003831417624</v>
      </c>
      <c r="G91" s="38">
        <f>VLOOKUP($B91,'Data Flows'!$A$1307:$W$1944,3,FALSE)</f>
        <v>1.08008658008658</v>
      </c>
      <c r="H91" s="38">
        <f>VLOOKUP($B91,'Data Flows'!$A$1307:$W$1944,4,FALSE)</f>
        <v>0.93198263386396529</v>
      </c>
      <c r="I91" s="38">
        <f>VLOOKUP($B91,'Data Flows'!$A$1307:$W$1944,5,FALSE)</f>
        <v>1.3634651600753296</v>
      </c>
      <c r="J91" s="38">
        <f>VLOOKUP($B91,'Data Flows'!$A$1307:$W$1944,6,FALSE)</f>
        <v>1.2865013774104683</v>
      </c>
      <c r="K91" s="38">
        <f>VLOOKUP($B91,'Data Flows'!$A$1307:$W$1944,7,FALSE)</f>
        <v>0.95982627578718782</v>
      </c>
      <c r="L91" s="38">
        <f>VLOOKUP($B91,'Data Flows'!$A$1307:$W$1944,8,FALSE)</f>
        <v>1.0092059838895282</v>
      </c>
      <c r="M91" s="38">
        <f>VLOOKUP($B91,'Data Flows'!$A$1307:$W$1944,9,FALSE)</f>
        <v>0.98193548387096774</v>
      </c>
      <c r="N91" s="38">
        <f>VLOOKUP($B91,'Data Flows'!$A$1307:$W$1944,10,FALSE)</f>
        <v>0.87651598676956999</v>
      </c>
      <c r="O91" s="38">
        <f>VLOOKUP($B91,'Data Flows'!$A$1307:$W$1944,11,FALSE)</f>
        <v>0.80996068152031453</v>
      </c>
      <c r="P91" s="38">
        <f>VLOOKUP($B91,'Data Flows'!$A$1307:$W$1944,12,FALSE)</f>
        <v>0.88641975308641974</v>
      </c>
      <c r="Q91" s="38">
        <f>VLOOKUP($B91,'Data Flows'!$A$1307:$W$1944,13,FALSE)</f>
        <v>0.97130559540889527</v>
      </c>
      <c r="R91" s="38">
        <f>VLOOKUP($B91,'Data Flows'!$A$1307:$W$1944,14,FALSE)</f>
        <v>1.0792349726775956</v>
      </c>
      <c r="S91" s="38">
        <f>VLOOKUP($B91,'Data Flows'!$A$1307:$W$1944,15,FALSE)</f>
        <v>1.0524781341107872</v>
      </c>
      <c r="T91" s="38">
        <f>VLOOKUP($B91,'Data Flows'!$A$1307:$W$1944,16,FALSE)</f>
        <v>1.0405209840810419</v>
      </c>
      <c r="U91" s="38">
        <f>VLOOKUP($B91,'Data Flows'!$A$1307:$W$1944,17,FALSE)</f>
        <v>1.1344000000000001</v>
      </c>
      <c r="V91" s="38">
        <f>VLOOKUP($B91,'Data Flows'!$A$1307:$W$1944,18,FALSE)</f>
        <v>0.96458923512747874</v>
      </c>
      <c r="W91" s="38">
        <f>VLOOKUP($B91,'Data Flows'!$A$1307:$W$1944,19,FALSE)</f>
        <v>0.9591527987897126</v>
      </c>
      <c r="X91" s="38">
        <f>VLOOKUP($B91,'Data Flows'!$A$1307:$W$1944,20,FALSE)</f>
        <v>0.96769851951547781</v>
      </c>
      <c r="Y91" s="38">
        <f>VLOOKUP($B91,'Data Flows'!$A$1307:$W$1944,21,FALSE)</f>
        <v>0.910948905109489</v>
      </c>
      <c r="Z91" s="38">
        <f>VLOOKUP($B91,'Data Flows'!$A$1307:$W$1944,22,FALSE)</f>
        <v>0.89699570815450647</v>
      </c>
      <c r="AA91" s="38">
        <f>VLOOKUP($B91,'Data Flows'!$A$1307:$W$1944,23,FALSE)</f>
        <v>0.86482334869431643</v>
      </c>
      <c r="AB91" s="38">
        <f>VLOOKUP($B91,'Data Flows'!$A$1307:$AB$1944,24,FALSE)</f>
        <v>0.91215226939970717</v>
      </c>
      <c r="AC91" s="38">
        <f>VLOOKUP($B91,'Data Flows'!$A$1307:$AB$1944,25,FALSE)</f>
        <v>0.90434782608695652</v>
      </c>
      <c r="AD91" s="38">
        <f>VLOOKUP($B91,'Data Flows'!$A$1307:$AB$1944,26,FALSE)</f>
        <v>0.87757731958762886</v>
      </c>
      <c r="AE91" s="38">
        <f>VLOOKUP($B91,'Data Flows'!$A$1307:$AB$1944,27,FALSE)</f>
        <v>0.77613941018766752</v>
      </c>
      <c r="AF91" s="38">
        <f>VLOOKUP($B91,'Data Flows'!$A$1307:$AB$1944,28,FALSE)</f>
        <v>0.85087719298245612</v>
      </c>
      <c r="AG91" s="38">
        <f>VLOOKUP($B91,'Data Flows'!$A$1307:$AE$1944,29,FALSE)</f>
        <v>1.0320855614973261</v>
      </c>
      <c r="AH91" s="38">
        <f>VLOOKUP($B91,'Data Flows'!$A$1307:$AE$1944,30,FALSE)</f>
        <v>1.1924686192468619</v>
      </c>
      <c r="AI91" s="38">
        <f>VLOOKUP($B91,'Data Flows'!$A$1307:$AE$1944,31,FALSE)</f>
        <v>1.014516129032258</v>
      </c>
      <c r="AJ91" s="38">
        <f>VLOOKUP($B91,'Data Flows'!$A$1307:$AF$1944,32,FALSE)</f>
        <v>0.85603715170278638</v>
      </c>
      <c r="AK91" s="38">
        <f>VLOOKUP($B91,'Data Flows'!$A$1307:$AG$1944,33,FALSE)</f>
        <v>0.71091445427728617</v>
      </c>
      <c r="AL91" s="38">
        <f>VLOOKUP($B91,'Data Flows'!$A$1307:$AH$1944,34,FALSE)</f>
        <v>0.72561983471074376</v>
      </c>
      <c r="AM91" s="38">
        <f>VLOOKUP($B91,'Data Flows'!$A$1307:$AI$1944,35,FALSE)</f>
        <v>0.75986842105263153</v>
      </c>
      <c r="AN91" s="38">
        <f>VLOOKUP($B91,'Data Flows'!$A$1307:$AJ$1944,36,FALSE)</f>
        <v>0.93256262042389215</v>
      </c>
      <c r="AO91" s="38">
        <f>VLOOKUP($B91,'Data Flows'!$A$1307:$AK$1944,37,FALSE)</f>
        <v>0.87410071942446044</v>
      </c>
      <c r="AP91" s="38">
        <f>VLOOKUP($B91,'Data Flows'!$A$1307:$AO$1944,38,FALSE)</f>
        <v>0.73189823874755378</v>
      </c>
      <c r="AQ91" s="38">
        <f>VLOOKUP($B91,'Data Flows'!$A$1307:$AO$1944,39,FALSE)</f>
        <v>0.82793867120954001</v>
      </c>
      <c r="AR91" s="38">
        <f>VLOOKUP($B91,'Data Flows'!$A$1307:$AO$1944,40,FALSE)</f>
        <v>0.91604477611940294</v>
      </c>
      <c r="AS91" s="38">
        <f>VLOOKUP($B91,'Data Flows'!$A$1307:$AO$1944,41,FALSE)</f>
        <v>0.92592592592592593</v>
      </c>
    </row>
    <row r="92" spans="1:45" x14ac:dyDescent="0.25">
      <c r="A92" s="1" t="s">
        <v>0</v>
      </c>
      <c r="B92" s="2" t="s">
        <v>90</v>
      </c>
      <c r="C92" s="3" t="s">
        <v>90</v>
      </c>
      <c r="D92" t="s">
        <v>295</v>
      </c>
      <c r="E92" s="47" t="str">
        <f>VLOOKUP($C92,Sheet1!$A$3:$B$328,2,FALSE)</f>
        <v>Urban with City and Town</v>
      </c>
      <c r="F92" s="38">
        <f>VLOOKUP($B92,'Data Flows'!$A$1307:$W$1944,2,FALSE)</f>
        <v>1.141025641025641</v>
      </c>
      <c r="G92" s="38">
        <f>VLOOKUP($B92,'Data Flows'!$A$1307:$W$1944,3,FALSE)</f>
        <v>1.0622837370242215</v>
      </c>
      <c r="H92" s="38">
        <f>VLOOKUP($B92,'Data Flows'!$A$1307:$W$1944,4,FALSE)</f>
        <v>1.0691489361702127</v>
      </c>
      <c r="I92" s="38">
        <f>VLOOKUP($B92,'Data Flows'!$A$1307:$W$1944,5,FALSE)</f>
        <v>1.6119402985074627</v>
      </c>
      <c r="J92" s="38">
        <f>VLOOKUP($B92,'Data Flows'!$A$1307:$W$1944,6,FALSE)</f>
        <v>1.0824949698189135</v>
      </c>
      <c r="K92" s="38">
        <f>VLOOKUP($B92,'Data Flows'!$A$1307:$W$1944,7,FALSE)</f>
        <v>0.8834355828220859</v>
      </c>
      <c r="L92" s="38">
        <f>VLOOKUP($B92,'Data Flows'!$A$1307:$W$1944,8,FALSE)</f>
        <v>0.81157024793388433</v>
      </c>
      <c r="M92" s="38">
        <f>VLOOKUP($B92,'Data Flows'!$A$1307:$W$1944,9,FALSE)</f>
        <v>0.90809628008752741</v>
      </c>
      <c r="N92" s="38">
        <f>VLOOKUP($B92,'Data Flows'!$A$1307:$W$1944,10,FALSE)</f>
        <v>0.93568464730290457</v>
      </c>
      <c r="O92" s="38">
        <f>VLOOKUP($B92,'Data Flows'!$A$1307:$W$1944,11,FALSE)</f>
        <v>0.89438202247191012</v>
      </c>
      <c r="P92" s="38">
        <f>VLOOKUP($B92,'Data Flows'!$A$1307:$W$1944,12,FALSE)</f>
        <v>0.99624765478424016</v>
      </c>
      <c r="Q92" s="38">
        <f>VLOOKUP($B92,'Data Flows'!$A$1307:$W$1944,13,FALSE)</f>
        <v>1.0924170616113744</v>
      </c>
      <c r="R92" s="38">
        <f>VLOOKUP($B92,'Data Flows'!$A$1307:$W$1944,14,FALSE)</f>
        <v>1.184510250569476</v>
      </c>
      <c r="S92" s="38">
        <f>VLOOKUP($B92,'Data Flows'!$A$1307:$W$1944,15,FALSE)</f>
        <v>1.0411899313501145</v>
      </c>
      <c r="T92" s="38">
        <f>VLOOKUP($B92,'Data Flows'!$A$1307:$W$1944,16,FALSE)</f>
        <v>1.1176470588235294</v>
      </c>
      <c r="U92" s="38">
        <f>VLOOKUP($B92,'Data Flows'!$A$1307:$W$1944,17,FALSE)</f>
        <v>1.0625</v>
      </c>
      <c r="V92" s="38">
        <f>VLOOKUP($B92,'Data Flows'!$A$1307:$W$1944,18,FALSE)</f>
        <v>1.1674876847290641</v>
      </c>
      <c r="W92" s="38">
        <f>VLOOKUP($B92,'Data Flows'!$A$1307:$W$1944,19,FALSE)</f>
        <v>1.0916030534351144</v>
      </c>
      <c r="X92" s="38">
        <f>VLOOKUP($B92,'Data Flows'!$A$1307:$W$1944,20,FALSE)</f>
        <v>0.92125984251968507</v>
      </c>
      <c r="Y92" s="38">
        <f>VLOOKUP($B92,'Data Flows'!$A$1307:$W$1944,21,FALSE)</f>
        <v>0.98034398034398029</v>
      </c>
      <c r="Z92" s="38">
        <f>VLOOKUP($B92,'Data Flows'!$A$1307:$W$1944,22,FALSE)</f>
        <v>1.0714285714285714</v>
      </c>
      <c r="AA92" s="38">
        <f>VLOOKUP($B92,'Data Flows'!$A$1307:$W$1944,23,FALSE)</f>
        <v>0.7478813559322034</v>
      </c>
      <c r="AB92" s="38">
        <f>VLOOKUP($B92,'Data Flows'!$A$1307:$AB$1944,24,FALSE)</f>
        <v>0.89519650655021832</v>
      </c>
      <c r="AC92" s="38">
        <f>VLOOKUP($B92,'Data Flows'!$A$1307:$AB$1944,25,FALSE)</f>
        <v>0.96336206896551724</v>
      </c>
      <c r="AD92" s="38">
        <f>VLOOKUP($B92,'Data Flows'!$A$1307:$AB$1944,26,FALSE)</f>
        <v>0.70620437956204385</v>
      </c>
      <c r="AE92" s="38">
        <f>VLOOKUP($B92,'Data Flows'!$A$1307:$AB$1944,27,FALSE)</f>
        <v>0.75555555555555554</v>
      </c>
      <c r="AF92" s="38">
        <f>VLOOKUP($B92,'Data Flows'!$A$1307:$AB$1944,28,FALSE)</f>
        <v>0.77155172413793105</v>
      </c>
      <c r="AG92" s="38">
        <f>VLOOKUP($B92,'Data Flows'!$A$1307:$AE$1944,29,FALSE)</f>
        <v>0.98209718670076729</v>
      </c>
      <c r="AH92" s="38">
        <f>VLOOKUP($B92,'Data Flows'!$A$1307:$AE$1944,30,FALSE)</f>
        <v>1.2</v>
      </c>
      <c r="AI92" s="38">
        <f>VLOOKUP($B92,'Data Flows'!$A$1307:$AE$1944,31,FALSE)</f>
        <v>1.0045351473922903</v>
      </c>
      <c r="AJ92" s="38">
        <f>VLOOKUP($B92,'Data Flows'!$A$1307:$AF$1944,32,FALSE)</f>
        <v>0.8867924528301887</v>
      </c>
      <c r="AK92" s="38">
        <f>VLOOKUP($B92,'Data Flows'!$A$1307:$AG$1944,33,FALSE)</f>
        <v>0.8527131782945736</v>
      </c>
      <c r="AL92" s="38">
        <f>VLOOKUP($B92,'Data Flows'!$A$1307:$AH$1944,34,FALSE)</f>
        <v>0.98224852071005919</v>
      </c>
      <c r="AM92" s="38">
        <f>VLOOKUP($B92,'Data Flows'!$A$1307:$AI$1944,35,FALSE)</f>
        <v>0.70515970515970516</v>
      </c>
      <c r="AN92" s="38">
        <f>VLOOKUP($B92,'Data Flows'!$A$1307:$AJ$1944,36,FALSE)</f>
        <v>0.91056910569105687</v>
      </c>
      <c r="AO92" s="38">
        <f>VLOOKUP($B92,'Data Flows'!$A$1307:$AK$1944,37,FALSE)</f>
        <v>0.85277777777777775</v>
      </c>
      <c r="AP92" s="38">
        <f>VLOOKUP($B92,'Data Flows'!$A$1307:$AO$1944,38,FALSE)</f>
        <v>0.76234567901234573</v>
      </c>
      <c r="AQ92" s="38">
        <f>VLOOKUP($B92,'Data Flows'!$A$1307:$AO$1944,39,FALSE)</f>
        <v>0.67361111111111116</v>
      </c>
      <c r="AR92" s="38">
        <f>VLOOKUP($B92,'Data Flows'!$A$1307:$AO$1944,40,FALSE)</f>
        <v>0.81818181818181823</v>
      </c>
      <c r="AS92" s="38">
        <f>VLOOKUP($B92,'Data Flows'!$A$1307:$AO$1944,41,FALSE)</f>
        <v>0.75920679886685549</v>
      </c>
    </row>
    <row r="93" spans="1:45" x14ac:dyDescent="0.25">
      <c r="A93" s="1" t="s">
        <v>0</v>
      </c>
      <c r="B93" s="2" t="s">
        <v>629</v>
      </c>
      <c r="C93" s="3" t="s">
        <v>91</v>
      </c>
      <c r="D93" t="s">
        <v>296</v>
      </c>
      <c r="E93" s="47" t="e">
        <f>VLOOKUP($C93,Sheet1!$A$3:$B$328,2,FALSE)</f>
        <v>#N/A</v>
      </c>
      <c r="F93" s="38">
        <f>VLOOKUP($B93,'Data Flows'!$A$1307:$W$1944,2,FALSE)</f>
        <v>1.0196936542669583</v>
      </c>
      <c r="G93" s="38">
        <f>VLOOKUP($B93,'Data Flows'!$A$1307:$W$1944,3,FALSE)</f>
        <v>0.90300230946882221</v>
      </c>
      <c r="H93" s="38">
        <f>VLOOKUP($B93,'Data Flows'!$A$1307:$W$1944,4,FALSE)</f>
        <v>1.0471092077087794</v>
      </c>
      <c r="I93" s="38">
        <f>VLOOKUP($B93,'Data Flows'!$A$1307:$W$1944,5,FALSE)</f>
        <v>1.7604456824512535</v>
      </c>
      <c r="J93" s="38">
        <f>VLOOKUP($B93,'Data Flows'!$A$1307:$W$1944,6,FALSE)</f>
        <v>1.1299999999999999</v>
      </c>
      <c r="K93" s="38">
        <f>VLOOKUP($B93,'Data Flows'!$A$1307:$W$1944,7,FALSE)</f>
        <v>0.88983050847457623</v>
      </c>
      <c r="L93" s="38">
        <f>VLOOKUP($B93,'Data Flows'!$A$1307:$W$1944,8,FALSE)</f>
        <v>0.90948905109489053</v>
      </c>
      <c r="M93" s="38">
        <f>VLOOKUP($B93,'Data Flows'!$A$1307:$W$1944,9,FALSE)</f>
        <v>1.1318267419962336</v>
      </c>
      <c r="N93" s="38">
        <f>VLOOKUP($B93,'Data Flows'!$A$1307:$W$1944,10,FALSE)</f>
        <v>0.81566820276497698</v>
      </c>
      <c r="O93" s="38">
        <f>VLOOKUP($B93,'Data Flows'!$A$1307:$W$1944,11,FALSE)</f>
        <v>0.71104387291981841</v>
      </c>
      <c r="P93" s="38">
        <f>VLOOKUP($B93,'Data Flows'!$A$1307:$W$1944,12,FALSE)</f>
        <v>1.0551181102362204</v>
      </c>
      <c r="Q93" s="38">
        <f>VLOOKUP($B93,'Data Flows'!$A$1307:$W$1944,13,FALSE)</f>
        <v>1.1955307262569832</v>
      </c>
      <c r="R93" s="38">
        <f>VLOOKUP($B93,'Data Flows'!$A$1307:$W$1944,14,FALSE)</f>
        <v>1.0663650075414781</v>
      </c>
      <c r="S93" s="38">
        <f>VLOOKUP($B93,'Data Flows'!$A$1307:$W$1944,15,FALSE)</f>
        <v>0.9553264604810997</v>
      </c>
      <c r="T93" s="38">
        <f>VLOOKUP($B93,'Data Flows'!$A$1307:$W$1944,16,FALSE)</f>
        <v>1.133567662565905</v>
      </c>
      <c r="U93" s="38">
        <f>VLOOKUP($B93,'Data Flows'!$A$1307:$W$1944,17,FALSE)</f>
        <v>1.208955223880597</v>
      </c>
      <c r="V93" s="38">
        <f>VLOOKUP($B93,'Data Flows'!$A$1307:$W$1944,18,FALSE)</f>
        <v>1.0404217926186292</v>
      </c>
      <c r="W93" s="38">
        <f>VLOOKUP($B93,'Data Flows'!$A$1307:$W$1944,19,FALSE)</f>
        <v>0.90293040293040294</v>
      </c>
      <c r="X93" s="38">
        <f>VLOOKUP($B93,'Data Flows'!$A$1307:$W$1944,20,FALSE)</f>
        <v>1.0641247833622183</v>
      </c>
      <c r="Y93" s="38">
        <f>VLOOKUP($B93,'Data Flows'!$A$1307:$W$1944,21,FALSE)</f>
        <v>1.0798479087452471</v>
      </c>
      <c r="Z93" s="38">
        <f>VLOOKUP($B93,'Data Flows'!$A$1307:$W$1944,22,FALSE)</f>
        <v>0.95017182130584188</v>
      </c>
      <c r="AA93" s="38">
        <f>VLOOKUP($B93,'Data Flows'!$A$1307:$W$1944,23,FALSE)</f>
        <v>0.7960644007155635</v>
      </c>
      <c r="AB93" s="38">
        <f>VLOOKUP($B93,'Data Flows'!$A$1307:$AB$1944,24,FALSE)</f>
        <v>0.85263157894736841</v>
      </c>
      <c r="AC93" s="38">
        <f>VLOOKUP($B93,'Data Flows'!$A$1307:$AB$1944,25,FALSE)</f>
        <v>0.72413793103448276</v>
      </c>
      <c r="AD93" s="38">
        <f>VLOOKUP($B93,'Data Flows'!$A$1307:$AB$1944,26,FALSE)</f>
        <v>0.86643233743409487</v>
      </c>
      <c r="AE93" s="38">
        <f>VLOOKUP($B93,'Data Flows'!$A$1307:$AB$1944,27,FALSE)</f>
        <v>0.95036764705882348</v>
      </c>
      <c r="AF93" s="38">
        <f>VLOOKUP($B93,'Data Flows'!$A$1307:$AB$1944,28,FALSE)</f>
        <v>0.9349112426035503</v>
      </c>
      <c r="AG93" s="38">
        <f>VLOOKUP($B93,'Data Flows'!$A$1307:$AE$1944,29,FALSE)</f>
        <v>1.1554524361948957</v>
      </c>
      <c r="AH93" s="38">
        <f>VLOOKUP($B93,'Data Flows'!$A$1307:$AE$1944,30,FALSE)</f>
        <v>1.1353383458646618</v>
      </c>
      <c r="AI93" s="38">
        <f>VLOOKUP($B93,'Data Flows'!$A$1307:$AE$1944,31,FALSE)</f>
        <v>1.0466417910447761</v>
      </c>
      <c r="AJ93" s="38">
        <f>VLOOKUP($B93,'Data Flows'!$A$1307:$AF$1944,32,FALSE)</f>
        <v>0.91477272727272729</v>
      </c>
      <c r="AK93" s="38">
        <f>VLOOKUP($B93,'Data Flows'!$A$1307:$AG$1944,33,FALSE)</f>
        <v>0.62843295638126007</v>
      </c>
      <c r="AL93" s="38">
        <f>VLOOKUP($B93,'Data Flows'!$A$1307:$AH$1944,34,FALSE)</f>
        <v>0.6160714285714286</v>
      </c>
      <c r="AM93" s="38">
        <f>VLOOKUP($B93,'Data Flows'!$A$1307:$AI$1944,35,FALSE)</f>
        <v>0.66468253968253965</v>
      </c>
      <c r="AN93" s="38">
        <f>VLOOKUP($B93,'Data Flows'!$A$1307:$AJ$1944,36,FALSE)</f>
        <v>0.76008492569002128</v>
      </c>
      <c r="AO93" s="38">
        <f>VLOOKUP($B93,'Data Flows'!$A$1307:$AK$1944,37,FALSE)</f>
        <v>0.69476082004555806</v>
      </c>
      <c r="AP93" s="38">
        <f>VLOOKUP($B93,'Data Flows'!$A$1307:$AO$1944,38,FALSE)</f>
        <v>0.77011494252873558</v>
      </c>
      <c r="AQ93" s="38">
        <f>VLOOKUP($B93,'Data Flows'!$A$1307:$AO$1944,39,FALSE)</f>
        <v>0.73670886075949371</v>
      </c>
      <c r="AR93" s="38">
        <f>VLOOKUP($B93,'Data Flows'!$A$1307:$AO$1944,40,FALSE)</f>
        <v>0.96969696969696972</v>
      </c>
      <c r="AS93" s="38">
        <f>VLOOKUP($B93,'Data Flows'!$A$1307:$AO$1944,41,FALSE)</f>
        <v>0.8413793103448276</v>
      </c>
    </row>
    <row r="94" spans="1:45" x14ac:dyDescent="0.25">
      <c r="A94" s="1" t="s">
        <v>0</v>
      </c>
      <c r="B94" s="2" t="s">
        <v>92</v>
      </c>
      <c r="C94" s="3" t="s">
        <v>92</v>
      </c>
      <c r="D94" t="s">
        <v>297</v>
      </c>
      <c r="E94" s="47" t="str">
        <f>VLOOKUP($C94,Sheet1!$A$3:$B$328,2,FALSE)</f>
        <v>Urban with Significant Rural (rural including hub towns 26-49%)</v>
      </c>
      <c r="F94" s="38">
        <f>VLOOKUP($B94,'Data Flows'!$A$1307:$W$1944,2,FALSE)</f>
        <v>0.9580152671755725</v>
      </c>
      <c r="G94" s="38">
        <f>VLOOKUP($B94,'Data Flows'!$A$1307:$W$1944,3,FALSE)</f>
        <v>0.89253187613843354</v>
      </c>
      <c r="H94" s="38">
        <f>VLOOKUP($B94,'Data Flows'!$A$1307:$W$1944,4,FALSE)</f>
        <v>1.0975609756097562</v>
      </c>
      <c r="I94" s="38">
        <f>VLOOKUP($B94,'Data Flows'!$A$1307:$W$1944,5,FALSE)</f>
        <v>1.5707964601769913</v>
      </c>
      <c r="J94" s="38">
        <f>VLOOKUP($B94,'Data Flows'!$A$1307:$W$1944,6,FALSE)</f>
        <v>1.2134646962233169</v>
      </c>
      <c r="K94" s="38">
        <f>VLOOKUP($B94,'Data Flows'!$A$1307:$W$1944,7,FALSE)</f>
        <v>0.96783216783216786</v>
      </c>
      <c r="L94" s="38">
        <f>VLOOKUP($B94,'Data Flows'!$A$1307:$W$1944,8,FALSE)</f>
        <v>0.95329670329670335</v>
      </c>
      <c r="M94" s="38">
        <f>VLOOKUP($B94,'Data Flows'!$A$1307:$W$1944,9,FALSE)</f>
        <v>1.0772870662460567</v>
      </c>
      <c r="N94" s="38">
        <f>VLOOKUP($B94,'Data Flows'!$A$1307:$W$1944,10,FALSE)</f>
        <v>0.78846153846153844</v>
      </c>
      <c r="O94" s="38">
        <f>VLOOKUP($B94,'Data Flows'!$A$1307:$W$1944,11,FALSE)</f>
        <v>0.94395280235988199</v>
      </c>
      <c r="P94" s="38">
        <f>VLOOKUP($B94,'Data Flows'!$A$1307:$W$1944,12,FALSE)</f>
        <v>1.00974930362117</v>
      </c>
      <c r="Q94" s="38">
        <f>VLOOKUP($B94,'Data Flows'!$A$1307:$W$1944,13,FALSE)</f>
        <v>1.0895008605851979</v>
      </c>
      <c r="R94" s="38">
        <f>VLOOKUP($B94,'Data Flows'!$A$1307:$W$1944,14,FALSE)</f>
        <v>0.91727140783744554</v>
      </c>
      <c r="S94" s="38">
        <f>VLOOKUP($B94,'Data Flows'!$A$1307:$W$1944,15,FALSE)</f>
        <v>0.99079754601226999</v>
      </c>
      <c r="T94" s="38">
        <f>VLOOKUP($B94,'Data Flows'!$A$1307:$W$1944,16,FALSE)</f>
        <v>1.1788617886178863</v>
      </c>
      <c r="U94" s="38">
        <f>VLOOKUP($B94,'Data Flows'!$A$1307:$W$1944,17,FALSE)</f>
        <v>1.0438596491228069</v>
      </c>
      <c r="V94" s="38">
        <f>VLOOKUP($B94,'Data Flows'!$A$1307:$W$1944,18,FALSE)</f>
        <v>0.804953560371517</v>
      </c>
      <c r="W94" s="38">
        <f>VLOOKUP($B94,'Data Flows'!$A$1307:$W$1944,19,FALSE)</f>
        <v>0.97094017094017093</v>
      </c>
      <c r="X94" s="38">
        <f>VLOOKUP($B94,'Data Flows'!$A$1307:$W$1944,20,FALSE)</f>
        <v>0.98096632503660319</v>
      </c>
      <c r="Y94" s="38">
        <f>VLOOKUP($B94,'Data Flows'!$A$1307:$W$1944,21,FALSE)</f>
        <v>0.95431472081218272</v>
      </c>
      <c r="Z94" s="38">
        <f>VLOOKUP($B94,'Data Flows'!$A$1307:$W$1944,22,FALSE)</f>
        <v>0.95957820738137078</v>
      </c>
      <c r="AA94" s="38">
        <f>VLOOKUP($B94,'Data Flows'!$A$1307:$W$1944,23,FALSE)</f>
        <v>0.85043478260869565</v>
      </c>
      <c r="AB94" s="38">
        <f>VLOOKUP($B94,'Data Flows'!$A$1307:$AB$1944,24,FALSE)</f>
        <v>0.9190647482014388</v>
      </c>
      <c r="AC94" s="38">
        <f>VLOOKUP($B94,'Data Flows'!$A$1307:$AB$1944,25,FALSE)</f>
        <v>0.83828382838283833</v>
      </c>
      <c r="AD94" s="38">
        <f>VLOOKUP($B94,'Data Flows'!$A$1307:$AB$1944,26,FALSE)</f>
        <v>0.87938931297709921</v>
      </c>
      <c r="AE94" s="38">
        <f>VLOOKUP($B94,'Data Flows'!$A$1307:$AB$1944,27,FALSE)</f>
        <v>0.83177570093457942</v>
      </c>
      <c r="AF94" s="38">
        <f>VLOOKUP($B94,'Data Flows'!$A$1307:$AB$1944,28,FALSE)</f>
        <v>1.0355140186915888</v>
      </c>
      <c r="AG94" s="38">
        <f>VLOOKUP($B94,'Data Flows'!$A$1307:$AE$1944,29,FALSE)</f>
        <v>1.0608519269776877</v>
      </c>
      <c r="AH94" s="38">
        <f>VLOOKUP($B94,'Data Flows'!$A$1307:$AE$1944,30,FALSE)</f>
        <v>1.193384223918575</v>
      </c>
      <c r="AI94" s="38">
        <f>VLOOKUP($B94,'Data Flows'!$A$1307:$AE$1944,31,FALSE)</f>
        <v>0.90925925925925921</v>
      </c>
      <c r="AJ94" s="38">
        <f>VLOOKUP($B94,'Data Flows'!$A$1307:$AF$1944,32,FALSE)</f>
        <v>0.76116838487972505</v>
      </c>
      <c r="AK94" s="38">
        <f>VLOOKUP($B94,'Data Flows'!$A$1307:$AG$1944,33,FALSE)</f>
        <v>0.76232394366197187</v>
      </c>
      <c r="AL94" s="38">
        <f>VLOOKUP($B94,'Data Flows'!$A$1307:$AH$1944,34,FALSE)</f>
        <v>0.87809917355371903</v>
      </c>
      <c r="AM94" s="38">
        <f>VLOOKUP($B94,'Data Flows'!$A$1307:$AI$1944,35,FALSE)</f>
        <v>0.78976234003656309</v>
      </c>
      <c r="AN94" s="38">
        <f>VLOOKUP($B94,'Data Flows'!$A$1307:$AJ$1944,36,FALSE)</f>
        <v>0.91733870967741937</v>
      </c>
      <c r="AO94" s="38">
        <f>VLOOKUP($B94,'Data Flows'!$A$1307:$AK$1944,37,FALSE)</f>
        <v>0.79275653923541245</v>
      </c>
      <c r="AP94" s="38">
        <f>VLOOKUP($B94,'Data Flows'!$A$1307:$AO$1944,38,FALSE)</f>
        <v>0.83750000000000002</v>
      </c>
      <c r="AQ94" s="38">
        <f>VLOOKUP($B94,'Data Flows'!$A$1307:$AO$1944,39,FALSE)</f>
        <v>1.0258620689655173</v>
      </c>
      <c r="AR94" s="38">
        <f>VLOOKUP($B94,'Data Flows'!$A$1307:$AO$1944,40,FALSE)</f>
        <v>0.93926247288503251</v>
      </c>
      <c r="AS94" s="38">
        <f>VLOOKUP($B94,'Data Flows'!$A$1307:$AO$1944,41,FALSE)</f>
        <v>1.0333333333333334</v>
      </c>
    </row>
    <row r="95" spans="1:45" x14ac:dyDescent="0.25">
      <c r="A95" s="1" t="s">
        <v>0</v>
      </c>
      <c r="B95" s="2" t="s">
        <v>93</v>
      </c>
      <c r="C95" s="3" t="s">
        <v>93</v>
      </c>
      <c r="D95" t="s">
        <v>298</v>
      </c>
      <c r="E95" s="47" t="str">
        <f>VLOOKUP($C95,Sheet1!$A$3:$B$328,2,FALSE)</f>
        <v>Urban with Significant Rural (rural including hub towns 26-49%)</v>
      </c>
      <c r="F95" s="38">
        <f>VLOOKUP($B95,'Data Flows'!$A$1307:$W$1944,2,FALSE)</f>
        <v>0.71551724137931039</v>
      </c>
      <c r="G95" s="38">
        <f>VLOOKUP($B95,'Data Flows'!$A$1307:$W$1944,3,FALSE)</f>
        <v>1.1173708920187793</v>
      </c>
      <c r="H95" s="38">
        <f>VLOOKUP($B95,'Data Flows'!$A$1307:$W$1944,4,FALSE)</f>
        <v>1.064748201438849</v>
      </c>
      <c r="I95" s="38">
        <f>VLOOKUP($B95,'Data Flows'!$A$1307:$W$1944,5,FALSE)</f>
        <v>1.4642857142857142</v>
      </c>
      <c r="J95" s="38">
        <f>VLOOKUP($B95,'Data Flows'!$A$1307:$W$1944,6,FALSE)</f>
        <v>1.0575916230366491</v>
      </c>
      <c r="K95" s="38">
        <f>VLOOKUP($B95,'Data Flows'!$A$1307:$W$1944,7,FALSE)</f>
        <v>0.76448362720403018</v>
      </c>
      <c r="L95" s="38">
        <f>VLOOKUP($B95,'Data Flows'!$A$1307:$W$1944,8,FALSE)</f>
        <v>1.0300751879699248</v>
      </c>
      <c r="M95" s="38">
        <f>VLOOKUP($B95,'Data Flows'!$A$1307:$W$1944,9,FALSE)</f>
        <v>1.0922190201729107</v>
      </c>
      <c r="N95" s="38">
        <f>VLOOKUP($B95,'Data Flows'!$A$1307:$W$1944,10,FALSE)</f>
        <v>0.86877828054298645</v>
      </c>
      <c r="O95" s="38">
        <f>VLOOKUP($B95,'Data Flows'!$A$1307:$W$1944,11,FALSE)</f>
        <v>0.73560209424083767</v>
      </c>
      <c r="P95" s="38">
        <f>VLOOKUP($B95,'Data Flows'!$A$1307:$W$1944,12,FALSE)</f>
        <v>0.85904255319148937</v>
      </c>
      <c r="Q95" s="38">
        <f>VLOOKUP($B95,'Data Flows'!$A$1307:$W$1944,13,FALSE)</f>
        <v>0.92878338278931749</v>
      </c>
      <c r="R95" s="38">
        <f>VLOOKUP($B95,'Data Flows'!$A$1307:$W$1944,14,FALSE)</f>
        <v>1.0026595744680851</v>
      </c>
      <c r="S95" s="38">
        <f>VLOOKUP($B95,'Data Flows'!$A$1307:$W$1944,15,FALSE)</f>
        <v>0.73374613003095979</v>
      </c>
      <c r="T95" s="38">
        <f>VLOOKUP($B95,'Data Flows'!$A$1307:$W$1944,16,FALSE)</f>
        <v>1.2026143790849673</v>
      </c>
      <c r="U95" s="38">
        <f>VLOOKUP($B95,'Data Flows'!$A$1307:$W$1944,17,FALSE)</f>
        <v>0.98161764705882348</v>
      </c>
      <c r="V95" s="38">
        <f>VLOOKUP($B95,'Data Flows'!$A$1307:$W$1944,18,FALSE)</f>
        <v>1.0981132075471698</v>
      </c>
      <c r="W95" s="38">
        <f>VLOOKUP($B95,'Data Flows'!$A$1307:$W$1944,19,FALSE)</f>
        <v>0.85984848484848486</v>
      </c>
      <c r="X95" s="38">
        <f>VLOOKUP($B95,'Data Flows'!$A$1307:$W$1944,20,FALSE)</f>
        <v>1.0529411764705883</v>
      </c>
      <c r="Y95" s="38">
        <f>VLOOKUP($B95,'Data Flows'!$A$1307:$W$1944,21,FALSE)</f>
        <v>0.92238805970149251</v>
      </c>
      <c r="Z95" s="38">
        <f>VLOOKUP($B95,'Data Flows'!$A$1307:$W$1944,22,FALSE)</f>
        <v>0.94880546075085326</v>
      </c>
      <c r="AA95" s="38">
        <f>VLOOKUP($B95,'Data Flows'!$A$1307:$W$1944,23,FALSE)</f>
        <v>0.78091872791519434</v>
      </c>
      <c r="AB95" s="38">
        <f>VLOOKUP($B95,'Data Flows'!$A$1307:$AB$1944,24,FALSE)</f>
        <v>0.81456953642384111</v>
      </c>
      <c r="AC95" s="38">
        <f>VLOOKUP($B95,'Data Flows'!$A$1307:$AB$1944,25,FALSE)</f>
        <v>0.94501718213058417</v>
      </c>
      <c r="AD95" s="38">
        <f>VLOOKUP($B95,'Data Flows'!$A$1307:$AB$1944,26,FALSE)</f>
        <v>0.97689768976897695</v>
      </c>
      <c r="AE95" s="38">
        <f>VLOOKUP($B95,'Data Flows'!$A$1307:$AB$1944,27,FALSE)</f>
        <v>0.91275167785234901</v>
      </c>
      <c r="AF95" s="38">
        <f>VLOOKUP($B95,'Data Flows'!$A$1307:$AB$1944,28,FALSE)</f>
        <v>1.0238095238095237</v>
      </c>
      <c r="AG95" s="38">
        <f>VLOOKUP($B95,'Data Flows'!$A$1307:$AE$1944,29,FALSE)</f>
        <v>0.88936170212765953</v>
      </c>
      <c r="AH95" s="38">
        <f>VLOOKUP($B95,'Data Flows'!$A$1307:$AE$1944,30,FALSE)</f>
        <v>1.1296296296296295</v>
      </c>
      <c r="AI95" s="38">
        <f>VLOOKUP($B95,'Data Flows'!$A$1307:$AE$1944,31,FALSE)</f>
        <v>1.0072727272727273</v>
      </c>
      <c r="AJ95" s="38">
        <f>VLOOKUP($B95,'Data Flows'!$A$1307:$AF$1944,32,FALSE)</f>
        <v>0.87301587301587302</v>
      </c>
      <c r="AK95" s="38">
        <f>VLOOKUP($B95,'Data Flows'!$A$1307:$AG$1944,33,FALSE)</f>
        <v>0.73161764705882348</v>
      </c>
      <c r="AL95" s="38">
        <f>VLOOKUP($B95,'Data Flows'!$A$1307:$AH$1944,34,FALSE)</f>
        <v>0.67094017094017089</v>
      </c>
      <c r="AM95" s="38">
        <f>VLOOKUP($B95,'Data Flows'!$A$1307:$AI$1944,35,FALSE)</f>
        <v>0.86057692307692313</v>
      </c>
      <c r="AN95" s="38">
        <f>VLOOKUP($B95,'Data Flows'!$A$1307:$AJ$1944,36,FALSE)</f>
        <v>1.0710659898477157</v>
      </c>
      <c r="AO95" s="38">
        <f>VLOOKUP($B95,'Data Flows'!$A$1307:$AK$1944,37,FALSE)</f>
        <v>1.0184331797235022</v>
      </c>
      <c r="AP95" s="38">
        <f>VLOOKUP($B95,'Data Flows'!$A$1307:$AO$1944,38,FALSE)</f>
        <v>0.76303317535545023</v>
      </c>
      <c r="AQ95" s="38">
        <f>VLOOKUP($B95,'Data Flows'!$A$1307:$AO$1944,39,FALSE)</f>
        <v>0.90212765957446805</v>
      </c>
      <c r="AR95" s="38">
        <f>VLOOKUP($B95,'Data Flows'!$A$1307:$AO$1944,40,FALSE)</f>
        <v>0.91943127962085303</v>
      </c>
      <c r="AS95" s="38">
        <f>VLOOKUP($B95,'Data Flows'!$A$1307:$AO$1944,41,FALSE)</f>
        <v>1.08994708994709</v>
      </c>
    </row>
    <row r="96" spans="1:45" x14ac:dyDescent="0.25">
      <c r="A96" s="1" t="s">
        <v>0</v>
      </c>
      <c r="B96" s="2" t="s">
        <v>94</v>
      </c>
      <c r="C96" s="3" t="s">
        <v>94</v>
      </c>
      <c r="D96" t="s">
        <v>299</v>
      </c>
      <c r="E96" s="47" t="str">
        <f>VLOOKUP($C96,Sheet1!$A$3:$B$328,2,FALSE)</f>
        <v>Urban with Significant Rural (rural including hub towns 26-49%)</v>
      </c>
      <c r="F96" s="38">
        <f>VLOOKUP($B96,'Data Flows'!$A$1307:$W$1944,2,FALSE)</f>
        <v>0.9653846153846154</v>
      </c>
      <c r="G96" s="38">
        <f>VLOOKUP($B96,'Data Flows'!$A$1307:$W$1944,3,FALSE)</f>
        <v>1.060377358490566</v>
      </c>
      <c r="H96" s="38">
        <f>VLOOKUP($B96,'Data Flows'!$A$1307:$W$1944,4,FALSE)</f>
        <v>1.2125435540069687</v>
      </c>
      <c r="I96" s="38">
        <f>VLOOKUP($B96,'Data Flows'!$A$1307:$W$1944,5,FALSE)</f>
        <v>2.1234567901234569</v>
      </c>
      <c r="J96" s="38">
        <f>VLOOKUP($B96,'Data Flows'!$A$1307:$W$1944,6,FALSE)</f>
        <v>1.357487922705314</v>
      </c>
      <c r="K96" s="38">
        <f>VLOOKUP($B96,'Data Flows'!$A$1307:$W$1944,7,FALSE)</f>
        <v>0.96525096525096521</v>
      </c>
      <c r="L96" s="38">
        <f>VLOOKUP($B96,'Data Flows'!$A$1307:$W$1944,8,FALSE)</f>
        <v>0.8348134991119005</v>
      </c>
      <c r="M96" s="38">
        <f>VLOOKUP($B96,'Data Flows'!$A$1307:$W$1944,9,FALSE)</f>
        <v>0.90144230769230771</v>
      </c>
      <c r="N96" s="38">
        <f>VLOOKUP($B96,'Data Flows'!$A$1307:$W$1944,10,FALSE)</f>
        <v>0.85742574257425741</v>
      </c>
      <c r="O96" s="38">
        <f>VLOOKUP($B96,'Data Flows'!$A$1307:$W$1944,11,FALSE)</f>
        <v>0.73019271948608133</v>
      </c>
      <c r="P96" s="38">
        <f>VLOOKUP($B96,'Data Flows'!$A$1307:$W$1944,12,FALSE)</f>
        <v>0.98920086393088558</v>
      </c>
      <c r="Q96" s="38">
        <f>VLOOKUP($B96,'Data Flows'!$A$1307:$W$1944,13,FALSE)</f>
        <v>0.99504950495049505</v>
      </c>
      <c r="R96" s="38">
        <f>VLOOKUP($B96,'Data Flows'!$A$1307:$W$1944,14,FALSE)</f>
        <v>0.96444444444444444</v>
      </c>
      <c r="S96" s="38">
        <f>VLOOKUP($B96,'Data Flows'!$A$1307:$W$1944,15,FALSE)</f>
        <v>0.83333333333333337</v>
      </c>
      <c r="T96" s="38">
        <f>VLOOKUP($B96,'Data Flows'!$A$1307:$W$1944,16,FALSE)</f>
        <v>1.0880000000000001</v>
      </c>
      <c r="U96" s="38">
        <f>VLOOKUP($B96,'Data Flows'!$A$1307:$W$1944,17,FALSE)</f>
        <v>0.99453551912568305</v>
      </c>
      <c r="V96" s="38">
        <f>VLOOKUP($B96,'Data Flows'!$A$1307:$W$1944,18,FALSE)</f>
        <v>0.91666666666666663</v>
      </c>
      <c r="W96" s="38">
        <f>VLOOKUP($B96,'Data Flows'!$A$1307:$W$1944,19,FALSE)</f>
        <v>0.7931034482758621</v>
      </c>
      <c r="X96" s="38">
        <f>VLOOKUP($B96,'Data Flows'!$A$1307:$W$1944,20,FALSE)</f>
        <v>0.90452261306532666</v>
      </c>
      <c r="Y96" s="38">
        <f>VLOOKUP($B96,'Data Flows'!$A$1307:$W$1944,21,FALSE)</f>
        <v>0.98240469208211145</v>
      </c>
      <c r="Z96" s="38">
        <f>VLOOKUP($B96,'Data Flows'!$A$1307:$W$1944,22,FALSE)</f>
        <v>0.88980716253443526</v>
      </c>
      <c r="AA96" s="38">
        <f>VLOOKUP($B96,'Data Flows'!$A$1307:$W$1944,23,FALSE)</f>
        <v>0.82234957020057309</v>
      </c>
      <c r="AB96" s="38">
        <f>VLOOKUP($B96,'Data Flows'!$A$1307:$AB$1944,24,FALSE)</f>
        <v>0.91150442477876104</v>
      </c>
      <c r="AC96" s="38">
        <f>VLOOKUP($B96,'Data Flows'!$A$1307:$AB$1944,25,FALSE)</f>
        <v>0.89380530973451322</v>
      </c>
      <c r="AD96" s="38">
        <f>VLOOKUP($B96,'Data Flows'!$A$1307:$AB$1944,26,FALSE)</f>
        <v>0.84803921568627449</v>
      </c>
      <c r="AE96" s="38">
        <f>VLOOKUP($B96,'Data Flows'!$A$1307:$AB$1944,27,FALSE)</f>
        <v>0.76349614395886889</v>
      </c>
      <c r="AF96" s="38">
        <f>VLOOKUP($B96,'Data Flows'!$A$1307:$AB$1944,28,FALSE)</f>
        <v>0.7697160883280757</v>
      </c>
      <c r="AG96" s="38">
        <f>VLOOKUP($B96,'Data Flows'!$A$1307:$AE$1944,29,FALSE)</f>
        <v>0.9054545454545454</v>
      </c>
      <c r="AH96" s="38">
        <f>VLOOKUP($B96,'Data Flows'!$A$1307:$AE$1944,30,FALSE)</f>
        <v>1.1797235023041475</v>
      </c>
      <c r="AI96" s="38">
        <f>VLOOKUP($B96,'Data Flows'!$A$1307:$AE$1944,31,FALSE)</f>
        <v>1.2014652014652014</v>
      </c>
      <c r="AJ96" s="38">
        <f>VLOOKUP($B96,'Data Flows'!$A$1307:$AF$1944,32,FALSE)</f>
        <v>0.74086378737541525</v>
      </c>
      <c r="AK96" s="38">
        <f>VLOOKUP($B96,'Data Flows'!$A$1307:$AG$1944,33,FALSE)</f>
        <v>0.80769230769230771</v>
      </c>
      <c r="AL96" s="38">
        <f>VLOOKUP($B96,'Data Flows'!$A$1307:$AH$1944,34,FALSE)</f>
        <v>0.86454183266932272</v>
      </c>
      <c r="AM96" s="38">
        <f>VLOOKUP($B96,'Data Flows'!$A$1307:$AI$1944,35,FALSE)</f>
        <v>0.65306122448979587</v>
      </c>
      <c r="AN96" s="38">
        <f>VLOOKUP($B96,'Data Flows'!$A$1307:$AJ$1944,36,FALSE)</f>
        <v>0.82042253521126762</v>
      </c>
      <c r="AO96" s="38">
        <f>VLOOKUP($B96,'Data Flows'!$A$1307:$AK$1944,37,FALSE)</f>
        <v>0.80608365019011408</v>
      </c>
      <c r="AP96" s="38">
        <f>VLOOKUP($B96,'Data Flows'!$A$1307:$AO$1944,38,FALSE)</f>
        <v>0.83568075117370888</v>
      </c>
      <c r="AQ96" s="38">
        <f>VLOOKUP($B96,'Data Flows'!$A$1307:$AO$1944,39,FALSE)</f>
        <v>0.9017857142857143</v>
      </c>
      <c r="AR96" s="38">
        <f>VLOOKUP($B96,'Data Flows'!$A$1307:$AO$1944,40,FALSE)</f>
        <v>0.80086580086580084</v>
      </c>
      <c r="AS96" s="38">
        <f>VLOOKUP($B96,'Data Flows'!$A$1307:$AO$1944,41,FALSE)</f>
        <v>0.87019230769230771</v>
      </c>
    </row>
    <row r="97" spans="1:45" x14ac:dyDescent="0.25">
      <c r="A97" s="1" t="s">
        <v>0</v>
      </c>
      <c r="B97" s="2" t="s">
        <v>95</v>
      </c>
      <c r="C97" s="3" t="s">
        <v>95</v>
      </c>
      <c r="D97" t="s">
        <v>300</v>
      </c>
      <c r="E97" s="47" t="str">
        <f>VLOOKUP($C97,Sheet1!$A$3:$B$328,2,FALSE)</f>
        <v>Urban with City and Town</v>
      </c>
      <c r="F97" s="38">
        <f>VLOOKUP($B97,'Data Flows'!$A$1307:$W$1944,2,FALSE)</f>
        <v>1.0425</v>
      </c>
      <c r="G97" s="38">
        <f>VLOOKUP($B97,'Data Flows'!$A$1307:$W$1944,3,FALSE)</f>
        <v>1.0328638497652582</v>
      </c>
      <c r="H97" s="38">
        <f>VLOOKUP($B97,'Data Flows'!$A$1307:$W$1944,4,FALSE)</f>
        <v>1.0556621880998081</v>
      </c>
      <c r="I97" s="38">
        <f>VLOOKUP($B97,'Data Flows'!$A$1307:$W$1944,5,FALSE)</f>
        <v>1.5298507462686568</v>
      </c>
      <c r="J97" s="38">
        <f>VLOOKUP($B97,'Data Flows'!$A$1307:$W$1944,6,FALSE)</f>
        <v>1.1041666666666667</v>
      </c>
      <c r="K97" s="38">
        <f>VLOOKUP($B97,'Data Flows'!$A$1307:$W$1944,7,FALSE)</f>
        <v>1.1467116357504217</v>
      </c>
      <c r="L97" s="38">
        <f>VLOOKUP($B97,'Data Flows'!$A$1307:$W$1944,8,FALSE)</f>
        <v>0.95468750000000002</v>
      </c>
      <c r="M97" s="38">
        <f>VLOOKUP($B97,'Data Flows'!$A$1307:$W$1944,9,FALSE)</f>
        <v>1.1288981288981288</v>
      </c>
      <c r="N97" s="38">
        <f>VLOOKUP($B97,'Data Flows'!$A$1307:$W$1944,10,FALSE)</f>
        <v>0.9237435008665511</v>
      </c>
      <c r="O97" s="38">
        <f>VLOOKUP($B97,'Data Flows'!$A$1307:$W$1944,11,FALSE)</f>
        <v>0.85024154589371981</v>
      </c>
      <c r="P97" s="38">
        <f>VLOOKUP($B97,'Data Flows'!$A$1307:$W$1944,12,FALSE)</f>
        <v>0.90769230769230769</v>
      </c>
      <c r="Q97" s="38">
        <f>VLOOKUP($B97,'Data Flows'!$A$1307:$W$1944,13,FALSE)</f>
        <v>1.1571194762684125</v>
      </c>
      <c r="R97" s="38">
        <f>VLOOKUP($B97,'Data Flows'!$A$1307:$W$1944,14,FALSE)</f>
        <v>0.96234939759036142</v>
      </c>
      <c r="S97" s="38">
        <f>VLOOKUP($B97,'Data Flows'!$A$1307:$W$1944,15,FALSE)</f>
        <v>0.89923664122137403</v>
      </c>
      <c r="T97" s="38">
        <f>VLOOKUP($B97,'Data Flows'!$A$1307:$W$1944,16,FALSE)</f>
        <v>1.1029668411867364</v>
      </c>
      <c r="U97" s="38">
        <f>VLOOKUP($B97,'Data Flows'!$A$1307:$W$1944,17,FALSE)</f>
        <v>1.0648854961832062</v>
      </c>
      <c r="V97" s="38">
        <f>VLOOKUP($B97,'Data Flows'!$A$1307:$W$1944,18,FALSE)</f>
        <v>0.99437148217636018</v>
      </c>
      <c r="W97" s="38">
        <f>VLOOKUP($B97,'Data Flows'!$A$1307:$W$1944,19,FALSE)</f>
        <v>0.88083735909822869</v>
      </c>
      <c r="X97" s="38">
        <f>VLOOKUP($B97,'Data Flows'!$A$1307:$W$1944,20,FALSE)</f>
        <v>1.0539629005059021</v>
      </c>
      <c r="Y97" s="38">
        <f>VLOOKUP($B97,'Data Flows'!$A$1307:$W$1944,21,FALSE)</f>
        <v>1.0254901960784313</v>
      </c>
      <c r="Z97" s="38">
        <f>VLOOKUP($B97,'Data Flows'!$A$1307:$W$1944,22,FALSE)</f>
        <v>0.82733812949640284</v>
      </c>
      <c r="AA97" s="38">
        <f>VLOOKUP($B97,'Data Flows'!$A$1307:$W$1944,23,FALSE)</f>
        <v>0.83633093525179858</v>
      </c>
      <c r="AB97" s="38">
        <f>VLOOKUP($B97,'Data Flows'!$A$1307:$AB$1944,24,FALSE)</f>
        <v>0.98594024604569419</v>
      </c>
      <c r="AC97" s="38">
        <f>VLOOKUP($B97,'Data Flows'!$A$1307:$AB$1944,25,FALSE)</f>
        <v>0.94168096054888506</v>
      </c>
      <c r="AD97" s="38">
        <f>VLOOKUP($B97,'Data Flows'!$A$1307:$AB$1944,26,FALSE)</f>
        <v>0.85217391304347823</v>
      </c>
      <c r="AE97" s="38">
        <f>VLOOKUP($B97,'Data Flows'!$A$1307:$AB$1944,27,FALSE)</f>
        <v>0.85092127303182574</v>
      </c>
      <c r="AF97" s="38">
        <f>VLOOKUP($B97,'Data Flows'!$A$1307:$AB$1944,28,FALSE)</f>
        <v>0.84485981308411218</v>
      </c>
      <c r="AG97" s="38">
        <f>VLOOKUP($B97,'Data Flows'!$A$1307:$AE$1944,29,FALSE)</f>
        <v>1.0136674259681093</v>
      </c>
      <c r="AH97" s="38">
        <f>VLOOKUP($B97,'Data Flows'!$A$1307:$AE$1944,30,FALSE)</f>
        <v>1.2551319648093842</v>
      </c>
      <c r="AI97" s="38">
        <f>VLOOKUP($B97,'Data Flows'!$A$1307:$AE$1944,31,FALSE)</f>
        <v>1.1333333333333333</v>
      </c>
      <c r="AJ97" s="38">
        <f>VLOOKUP($B97,'Data Flows'!$A$1307:$AF$1944,32,FALSE)</f>
        <v>0.89075630252100846</v>
      </c>
      <c r="AK97" s="38">
        <f>VLOOKUP($B97,'Data Flows'!$A$1307:$AG$1944,33,FALSE)</f>
        <v>0.78899082568807344</v>
      </c>
      <c r="AL97" s="38">
        <f>VLOOKUP($B97,'Data Flows'!$A$1307:$AH$1944,34,FALSE)</f>
        <v>0.62274368231046928</v>
      </c>
      <c r="AM97" s="38">
        <f>VLOOKUP($B97,'Data Flows'!$A$1307:$AI$1944,35,FALSE)</f>
        <v>0.77687626774847873</v>
      </c>
      <c r="AN97" s="38">
        <f>VLOOKUP($B97,'Data Flows'!$A$1307:$AJ$1944,36,FALSE)</f>
        <v>0.82266910420475325</v>
      </c>
      <c r="AO97" s="38">
        <f>VLOOKUP($B97,'Data Flows'!$A$1307:$AK$1944,37,FALSE)</f>
        <v>0.74751491053677932</v>
      </c>
      <c r="AP97" s="38">
        <f>VLOOKUP($B97,'Data Flows'!$A$1307:$AO$1944,38,FALSE)</f>
        <v>0.84009546539379476</v>
      </c>
      <c r="AQ97" s="38">
        <f>VLOOKUP($B97,'Data Flows'!$A$1307:$AO$1944,39,FALSE)</f>
        <v>0.93709327548806942</v>
      </c>
      <c r="AR97" s="38">
        <f>VLOOKUP($B97,'Data Flows'!$A$1307:$AO$1944,40,FALSE)</f>
        <v>0.81459566074950696</v>
      </c>
      <c r="AS97" s="38">
        <f>VLOOKUP($B97,'Data Flows'!$A$1307:$AO$1944,41,FALSE)</f>
        <v>0.90995260663507105</v>
      </c>
    </row>
    <row r="98" spans="1:45" x14ac:dyDescent="0.25">
      <c r="A98" s="1" t="s">
        <v>0</v>
      </c>
      <c r="B98" s="2" t="s">
        <v>96</v>
      </c>
      <c r="C98" s="3" t="s">
        <v>96</v>
      </c>
      <c r="D98" t="s">
        <v>301</v>
      </c>
      <c r="E98" s="47" t="str">
        <f>VLOOKUP($C98,Sheet1!$A$3:$B$328,2,FALSE)</f>
        <v>Urban with Significant Rural (rural including hub towns 26-49%)</v>
      </c>
      <c r="F98" s="38">
        <f>VLOOKUP($B98,'Data Flows'!$A$1307:$W$1944,2,FALSE)</f>
        <v>1.1331168831168832</v>
      </c>
      <c r="G98" s="38">
        <f>VLOOKUP($B98,'Data Flows'!$A$1307:$W$1944,3,FALSE)</f>
        <v>0.99700598802395213</v>
      </c>
      <c r="H98" s="38">
        <f>VLOOKUP($B98,'Data Flows'!$A$1307:$W$1944,4,FALSE)</f>
        <v>1.1759530791788857</v>
      </c>
      <c r="I98" s="38">
        <f>VLOOKUP($B98,'Data Flows'!$A$1307:$W$1944,5,FALSE)</f>
        <v>1.5244565217391304</v>
      </c>
      <c r="J98" s="38">
        <f>VLOOKUP($B98,'Data Flows'!$A$1307:$W$1944,6,FALSE)</f>
        <v>1.1884984025559104</v>
      </c>
      <c r="K98" s="38">
        <f>VLOOKUP($B98,'Data Flows'!$A$1307:$W$1944,7,FALSE)</f>
        <v>0.89722675367047311</v>
      </c>
      <c r="L98" s="38">
        <f>VLOOKUP($B98,'Data Flows'!$A$1307:$W$1944,8,FALSE)</f>
        <v>1.0661417322834645</v>
      </c>
      <c r="M98" s="38">
        <f>VLOOKUP($B98,'Data Flows'!$A$1307:$W$1944,9,FALSE)</f>
        <v>0.94708994708994709</v>
      </c>
      <c r="N98" s="38">
        <f>VLOOKUP($B98,'Data Flows'!$A$1307:$W$1944,10,FALSE)</f>
        <v>0.86370157819225246</v>
      </c>
      <c r="O98" s="38">
        <f>VLOOKUP($B98,'Data Flows'!$A$1307:$W$1944,11,FALSE)</f>
        <v>0.75118858954041201</v>
      </c>
      <c r="P98" s="38">
        <f>VLOOKUP($B98,'Data Flows'!$A$1307:$W$1944,12,FALSE)</f>
        <v>1.0428082191780821</v>
      </c>
      <c r="Q98" s="38">
        <f>VLOOKUP($B98,'Data Flows'!$A$1307:$W$1944,13,FALSE)</f>
        <v>0.99236641221374045</v>
      </c>
      <c r="R98" s="38">
        <f>VLOOKUP($B98,'Data Flows'!$A$1307:$W$1944,14,FALSE)</f>
        <v>1.0619765494137354</v>
      </c>
      <c r="S98" s="38">
        <f>VLOOKUP($B98,'Data Flows'!$A$1307:$W$1944,15,FALSE)</f>
        <v>0.96857670979667287</v>
      </c>
      <c r="T98" s="38">
        <f>VLOOKUP($B98,'Data Flows'!$A$1307:$W$1944,16,FALSE)</f>
        <v>1.0764227642276423</v>
      </c>
      <c r="U98" s="38">
        <f>VLOOKUP($B98,'Data Flows'!$A$1307:$W$1944,17,FALSE)</f>
        <v>1.0485074626865671</v>
      </c>
      <c r="V98" s="38">
        <f>VLOOKUP($B98,'Data Flows'!$A$1307:$W$1944,18,FALSE)</f>
        <v>0.8870673952641166</v>
      </c>
      <c r="W98" s="38">
        <f>VLOOKUP($B98,'Data Flows'!$A$1307:$W$1944,19,FALSE)</f>
        <v>0.88764044943820219</v>
      </c>
      <c r="X98" s="38">
        <f>VLOOKUP($B98,'Data Flows'!$A$1307:$W$1944,20,FALSE)</f>
        <v>0.98009950248756217</v>
      </c>
      <c r="Y98" s="38">
        <f>VLOOKUP($B98,'Data Flows'!$A$1307:$W$1944,21,FALSE)</f>
        <v>0.83360000000000001</v>
      </c>
      <c r="Z98" s="38">
        <f>VLOOKUP($B98,'Data Flows'!$A$1307:$W$1944,22,FALSE)</f>
        <v>0.96341463414634143</v>
      </c>
      <c r="AA98" s="38">
        <f>VLOOKUP($B98,'Data Flows'!$A$1307:$W$1944,23,FALSE)</f>
        <v>0.72695652173913039</v>
      </c>
      <c r="AB98" s="38">
        <f>VLOOKUP($B98,'Data Flows'!$A$1307:$AB$1944,24,FALSE)</f>
        <v>0.86407766990291257</v>
      </c>
      <c r="AC98" s="38">
        <f>VLOOKUP($B98,'Data Flows'!$A$1307:$AB$1944,25,FALSE)</f>
        <v>0.8783783783783784</v>
      </c>
      <c r="AD98" s="38">
        <f>VLOOKUP($B98,'Data Flows'!$A$1307:$AB$1944,26,FALSE)</f>
        <v>0.88730158730158726</v>
      </c>
      <c r="AE98" s="38">
        <f>VLOOKUP($B98,'Data Flows'!$A$1307:$AB$1944,27,FALSE)</f>
        <v>0.82099827882960408</v>
      </c>
      <c r="AF98" s="38">
        <f>VLOOKUP($B98,'Data Flows'!$A$1307:$AB$1944,28,FALSE)</f>
        <v>0.88627450980392153</v>
      </c>
      <c r="AG98" s="38">
        <f>VLOOKUP($B98,'Data Flows'!$A$1307:$AE$1944,29,FALSE)</f>
        <v>0.86538461538461542</v>
      </c>
      <c r="AH98" s="38">
        <f>VLOOKUP($B98,'Data Flows'!$A$1307:$AE$1944,30,FALSE)</f>
        <v>1.4770642201834863</v>
      </c>
      <c r="AI98" s="38">
        <f>VLOOKUP($B98,'Data Flows'!$A$1307:$AE$1944,31,FALSE)</f>
        <v>1.0765765765765767</v>
      </c>
      <c r="AJ98" s="38">
        <f>VLOOKUP($B98,'Data Flows'!$A$1307:$AF$1944,32,FALSE)</f>
        <v>0.76691729323308266</v>
      </c>
      <c r="AK98" s="38">
        <f>VLOOKUP($B98,'Data Flows'!$A$1307:$AG$1944,33,FALSE)</f>
        <v>0.76826722338204589</v>
      </c>
      <c r="AL98" s="38">
        <f>VLOOKUP($B98,'Data Flows'!$A$1307:$AH$1944,34,FALSE)</f>
        <v>0.7986270022883295</v>
      </c>
      <c r="AM98" s="38">
        <f>VLOOKUP($B98,'Data Flows'!$A$1307:$AI$1944,35,FALSE)</f>
        <v>0.77024070021881841</v>
      </c>
      <c r="AN98" s="38">
        <f>VLOOKUP($B98,'Data Flows'!$A$1307:$AJ$1944,36,FALSE)</f>
        <v>0.86746987951807231</v>
      </c>
      <c r="AO98" s="38">
        <f>VLOOKUP($B98,'Data Flows'!$A$1307:$AK$1944,37,FALSE)</f>
        <v>0.87893462469733652</v>
      </c>
      <c r="AP98" s="38">
        <f>VLOOKUP($B98,'Data Flows'!$A$1307:$AO$1944,38,FALSE)</f>
        <v>0.82352941176470584</v>
      </c>
      <c r="AQ98" s="38">
        <f>VLOOKUP($B98,'Data Flows'!$A$1307:$AO$1944,39,FALSE)</f>
        <v>0.92266666666666663</v>
      </c>
      <c r="AR98" s="38">
        <f>VLOOKUP($B98,'Data Flows'!$A$1307:$AO$1944,40,FALSE)</f>
        <v>0.97790055248618779</v>
      </c>
      <c r="AS98" s="38">
        <f>VLOOKUP($B98,'Data Flows'!$A$1307:$AO$1944,41,FALSE)</f>
        <v>0.8651685393258427</v>
      </c>
    </row>
    <row r="99" spans="1:45" x14ac:dyDescent="0.25">
      <c r="A99" s="1" t="s">
        <v>0</v>
      </c>
      <c r="B99" s="2" t="s">
        <v>97</v>
      </c>
      <c r="C99" s="3" t="s">
        <v>97</v>
      </c>
      <c r="D99" t="s">
        <v>302</v>
      </c>
      <c r="E99" s="47" t="str">
        <f>VLOOKUP($C99,Sheet1!$A$3:$B$328,2,FALSE)</f>
        <v>Mainly Rural Average</v>
      </c>
      <c r="F99" s="38">
        <f>VLOOKUP($B99,'Data Flows'!$A$1307:$W$1944,2,FALSE)</f>
        <v>0.81538461538461537</v>
      </c>
      <c r="G99" s="38">
        <f>VLOOKUP($B99,'Data Flows'!$A$1307:$W$1944,3,FALSE)</f>
        <v>0.88721804511278191</v>
      </c>
      <c r="H99" s="38">
        <f>VLOOKUP($B99,'Data Flows'!$A$1307:$W$1944,4,FALSE)</f>
        <v>1.1627906976744187</v>
      </c>
      <c r="I99" s="38">
        <f>VLOOKUP($B99,'Data Flows'!$A$1307:$W$1944,5,FALSE)</f>
        <v>1.7482993197278911</v>
      </c>
      <c r="J99" s="38">
        <f>VLOOKUP($B99,'Data Flows'!$A$1307:$W$1944,6,FALSE)</f>
        <v>1.4926108374384237</v>
      </c>
      <c r="K99" s="38">
        <f>VLOOKUP($B99,'Data Flows'!$A$1307:$W$1944,7,FALSE)</f>
        <v>0.79333333333333333</v>
      </c>
      <c r="L99" s="38">
        <f>VLOOKUP($B99,'Data Flows'!$A$1307:$W$1944,8,FALSE)</f>
        <v>0.82698961937716264</v>
      </c>
      <c r="M99" s="38">
        <f>VLOOKUP($B99,'Data Flows'!$A$1307:$W$1944,9,FALSE)</f>
        <v>0.92800000000000005</v>
      </c>
      <c r="N99" s="38">
        <f>VLOOKUP($B99,'Data Flows'!$A$1307:$W$1944,10,FALSE)</f>
        <v>0.90209790209790208</v>
      </c>
      <c r="O99" s="38">
        <f>VLOOKUP($B99,'Data Flows'!$A$1307:$W$1944,11,FALSE)</f>
        <v>0.67479674796747968</v>
      </c>
      <c r="P99" s="38">
        <f>VLOOKUP($B99,'Data Flows'!$A$1307:$W$1944,12,FALSE)</f>
        <v>1.0512820512820513</v>
      </c>
      <c r="Q99" s="38">
        <f>VLOOKUP($B99,'Data Flows'!$A$1307:$W$1944,13,FALSE)</f>
        <v>1.029585798816568</v>
      </c>
      <c r="R99" s="38">
        <f>VLOOKUP($B99,'Data Flows'!$A$1307:$W$1944,14,FALSE)</f>
        <v>0.94088669950738912</v>
      </c>
      <c r="S99" s="38">
        <f>VLOOKUP($B99,'Data Flows'!$A$1307:$W$1944,15,FALSE)</f>
        <v>1.0592105263157894</v>
      </c>
      <c r="T99" s="38">
        <f>VLOOKUP($B99,'Data Flows'!$A$1307:$W$1944,16,FALSE)</f>
        <v>0.87128712871287128</v>
      </c>
      <c r="U99" s="38">
        <f>VLOOKUP($B99,'Data Flows'!$A$1307:$W$1944,17,FALSE)</f>
        <v>1.2987804878048781</v>
      </c>
      <c r="V99" s="38">
        <f>VLOOKUP($B99,'Data Flows'!$A$1307:$W$1944,18,FALSE)</f>
        <v>1.101123595505618</v>
      </c>
      <c r="W99" s="38">
        <f>VLOOKUP($B99,'Data Flows'!$A$1307:$W$1944,19,FALSE)</f>
        <v>0.81818181818181823</v>
      </c>
      <c r="X99" s="38">
        <f>VLOOKUP($B99,'Data Flows'!$A$1307:$W$1944,20,FALSE)</f>
        <v>0.89302325581395348</v>
      </c>
      <c r="Y99" s="38">
        <f>VLOOKUP($B99,'Data Flows'!$A$1307:$W$1944,21,FALSE)</f>
        <v>1.0783132530120483</v>
      </c>
      <c r="Z99" s="38">
        <f>VLOOKUP($B99,'Data Flows'!$A$1307:$W$1944,22,FALSE)</f>
        <v>0.95705521472392641</v>
      </c>
      <c r="AA99" s="38">
        <f>VLOOKUP($B99,'Data Flows'!$A$1307:$W$1944,23,FALSE)</f>
        <v>0.78918918918918923</v>
      </c>
      <c r="AB99" s="38">
        <f>VLOOKUP($B99,'Data Flows'!$A$1307:$AB$1944,24,FALSE)</f>
        <v>0.71497584541062797</v>
      </c>
      <c r="AC99" s="38">
        <f>VLOOKUP($B99,'Data Flows'!$A$1307:$AB$1944,25,FALSE)</f>
        <v>0.92307692307692313</v>
      </c>
      <c r="AD99" s="38">
        <f>VLOOKUP($B99,'Data Flows'!$A$1307:$AB$1944,26,FALSE)</f>
        <v>0.92771084337349397</v>
      </c>
      <c r="AE99" s="38">
        <f>VLOOKUP($B99,'Data Flows'!$A$1307:$AB$1944,27,FALSE)</f>
        <v>0.86263736263736268</v>
      </c>
      <c r="AF99" s="38">
        <f>VLOOKUP($B99,'Data Flows'!$A$1307:$AB$1944,28,FALSE)</f>
        <v>0.83636363636363631</v>
      </c>
      <c r="AG99" s="38">
        <f>VLOOKUP($B99,'Data Flows'!$A$1307:$AE$1944,29,FALSE)</f>
        <v>0.81366459627329191</v>
      </c>
      <c r="AH99" s="38">
        <f>VLOOKUP($B99,'Data Flows'!$A$1307:$AE$1944,30,FALSE)</f>
        <v>1.2393162393162394</v>
      </c>
      <c r="AI99" s="38">
        <f>VLOOKUP($B99,'Data Flows'!$A$1307:$AE$1944,31,FALSE)</f>
        <v>0.97385620915032678</v>
      </c>
      <c r="AJ99" s="38">
        <f>VLOOKUP($B99,'Data Flows'!$A$1307:$AF$1944,32,FALSE)</f>
        <v>0.92810457516339873</v>
      </c>
      <c r="AK99" s="38">
        <f>VLOOKUP($B99,'Data Flows'!$A$1307:$AG$1944,33,FALSE)</f>
        <v>0.68674698795180722</v>
      </c>
      <c r="AL99" s="38">
        <f>VLOOKUP($B99,'Data Flows'!$A$1307:$AH$1944,34,FALSE)</f>
        <v>0.75694444444444442</v>
      </c>
      <c r="AM99" s="38">
        <f>VLOOKUP($B99,'Data Flows'!$A$1307:$AI$1944,35,FALSE)</f>
        <v>0.62068965517241381</v>
      </c>
      <c r="AN99" s="38">
        <f>VLOOKUP($B99,'Data Flows'!$A$1307:$AJ$1944,36,FALSE)</f>
        <v>0.63576158940397354</v>
      </c>
      <c r="AO99" s="38">
        <f>VLOOKUP($B99,'Data Flows'!$A$1307:$AK$1944,37,FALSE)</f>
        <v>0.96212121212121215</v>
      </c>
      <c r="AP99" s="38">
        <f>VLOOKUP($B99,'Data Flows'!$A$1307:$AO$1944,38,FALSE)</f>
        <v>0.94791666666666663</v>
      </c>
      <c r="AQ99" s="38">
        <f>VLOOKUP($B99,'Data Flows'!$A$1307:$AO$1944,39,FALSE)</f>
        <v>1.032520325203252</v>
      </c>
      <c r="AR99" s="38">
        <f>VLOOKUP($B99,'Data Flows'!$A$1307:$AO$1944,40,FALSE)</f>
        <v>0.84090909090909094</v>
      </c>
      <c r="AS99" s="38">
        <f>VLOOKUP($B99,'Data Flows'!$A$1307:$AO$1944,41,FALSE)</f>
        <v>0.89655172413793105</v>
      </c>
    </row>
    <row r="100" spans="1:45" x14ac:dyDescent="0.25">
      <c r="A100" s="1" t="s">
        <v>0</v>
      </c>
      <c r="B100" s="2" t="s">
        <v>98</v>
      </c>
      <c r="C100" s="3" t="s">
        <v>98</v>
      </c>
      <c r="D100" t="s">
        <v>303</v>
      </c>
      <c r="E100" s="47" t="str">
        <f>VLOOKUP($C100,Sheet1!$A$3:$B$328,2,FALSE)</f>
        <v>Largely Rural Average</v>
      </c>
      <c r="F100" s="38">
        <f>VLOOKUP($B100,'Data Flows'!$A$1307:$W$1944,2,FALSE)</f>
        <v>0.93377483443708609</v>
      </c>
      <c r="G100" s="38">
        <f>VLOOKUP($B100,'Data Flows'!$A$1307:$W$1944,3,FALSE)</f>
        <v>1.1567164179104477</v>
      </c>
      <c r="H100" s="38">
        <f>VLOOKUP($B100,'Data Flows'!$A$1307:$W$1944,4,FALSE)</f>
        <v>0.99459459459459465</v>
      </c>
      <c r="I100" s="38">
        <f>VLOOKUP($B100,'Data Flows'!$A$1307:$W$1944,5,FALSE)</f>
        <v>1.7169811320754718</v>
      </c>
      <c r="J100" s="38">
        <f>VLOOKUP($B100,'Data Flows'!$A$1307:$W$1944,6,FALSE)</f>
        <v>1.033210332103321</v>
      </c>
      <c r="K100" s="38">
        <f>VLOOKUP($B100,'Data Flows'!$A$1307:$W$1944,7,FALSE)</f>
        <v>1.2330508474576272</v>
      </c>
      <c r="L100" s="38">
        <f>VLOOKUP($B100,'Data Flows'!$A$1307:$W$1944,8,FALSE)</f>
        <v>0.95470383275261328</v>
      </c>
      <c r="M100" s="38">
        <f>VLOOKUP($B100,'Data Flows'!$A$1307:$W$1944,9,FALSE)</f>
        <v>0.97199999999999998</v>
      </c>
      <c r="N100" s="38">
        <f>VLOOKUP($B100,'Data Flows'!$A$1307:$W$1944,10,FALSE)</f>
        <v>0.76797385620915037</v>
      </c>
      <c r="O100" s="38">
        <f>VLOOKUP($B100,'Data Flows'!$A$1307:$W$1944,11,FALSE)</f>
        <v>0.91538461538461535</v>
      </c>
      <c r="P100" s="38">
        <f>VLOOKUP($B100,'Data Flows'!$A$1307:$W$1944,12,FALSE)</f>
        <v>0.9375</v>
      </c>
      <c r="Q100" s="38">
        <f>VLOOKUP($B100,'Data Flows'!$A$1307:$W$1944,13,FALSE)</f>
        <v>0.99227799227799229</v>
      </c>
      <c r="R100" s="38">
        <f>VLOOKUP($B100,'Data Flows'!$A$1307:$W$1944,14,FALSE)</f>
        <v>0.88847583643122674</v>
      </c>
      <c r="S100" s="38">
        <f>VLOOKUP($B100,'Data Flows'!$A$1307:$W$1944,15,FALSE)</f>
        <v>0.88800000000000001</v>
      </c>
      <c r="T100" s="38">
        <f>VLOOKUP($B100,'Data Flows'!$A$1307:$W$1944,16,FALSE)</f>
        <v>1.0756972111553784</v>
      </c>
      <c r="U100" s="38">
        <f>VLOOKUP($B100,'Data Flows'!$A$1307:$W$1944,17,FALSE)</f>
        <v>0.97530864197530864</v>
      </c>
      <c r="V100" s="38">
        <f>VLOOKUP($B100,'Data Flows'!$A$1307:$W$1944,18,FALSE)</f>
        <v>0.8029197080291971</v>
      </c>
      <c r="W100" s="38">
        <f>VLOOKUP($B100,'Data Flows'!$A$1307:$W$1944,19,FALSE)</f>
        <v>1.0257731958762886</v>
      </c>
      <c r="X100" s="38">
        <f>VLOOKUP($B100,'Data Flows'!$A$1307:$W$1944,20,FALSE)</f>
        <v>0.88301886792452833</v>
      </c>
      <c r="Y100" s="38">
        <f>VLOOKUP($B100,'Data Flows'!$A$1307:$W$1944,21,FALSE)</f>
        <v>0.88596491228070173</v>
      </c>
      <c r="Z100" s="38">
        <f>VLOOKUP($B100,'Data Flows'!$A$1307:$W$1944,22,FALSE)</f>
        <v>0.86175115207373276</v>
      </c>
      <c r="AA100" s="38">
        <f>VLOOKUP($B100,'Data Flows'!$A$1307:$W$1944,23,FALSE)</f>
        <v>0.83644859813084116</v>
      </c>
      <c r="AB100" s="38">
        <f>VLOOKUP($B100,'Data Flows'!$A$1307:$AB$1944,24,FALSE)</f>
        <v>1.1851851851851851</v>
      </c>
      <c r="AC100" s="38">
        <f>VLOOKUP($B100,'Data Flows'!$A$1307:$AB$1944,25,FALSE)</f>
        <v>0.80769230769230771</v>
      </c>
      <c r="AD100" s="38">
        <f>VLOOKUP($B100,'Data Flows'!$A$1307:$AB$1944,26,FALSE)</f>
        <v>0.91880341880341876</v>
      </c>
      <c r="AE100" s="38">
        <f>VLOOKUP($B100,'Data Flows'!$A$1307:$AB$1944,27,FALSE)</f>
        <v>0.83805668016194335</v>
      </c>
      <c r="AF100" s="38">
        <f>VLOOKUP($B100,'Data Flows'!$A$1307:$AB$1944,28,FALSE)</f>
        <v>0.85858585858585856</v>
      </c>
      <c r="AG100" s="38">
        <f>VLOOKUP($B100,'Data Flows'!$A$1307:$AE$1944,29,FALSE)</f>
        <v>0.88770053475935828</v>
      </c>
      <c r="AH100" s="38">
        <f>VLOOKUP($B100,'Data Flows'!$A$1307:$AE$1944,30,FALSE)</f>
        <v>1.1510791366906474</v>
      </c>
      <c r="AI100" s="38">
        <f>VLOOKUP($B100,'Data Flows'!$A$1307:$AE$1944,31,FALSE)</f>
        <v>0.9441624365482234</v>
      </c>
      <c r="AJ100" s="38">
        <f>VLOOKUP($B100,'Data Flows'!$A$1307:$AF$1944,32,FALSE)</f>
        <v>0.93442622950819676</v>
      </c>
      <c r="AK100" s="38">
        <f>VLOOKUP($B100,'Data Flows'!$A$1307:$AG$1944,33,FALSE)</f>
        <v>0.70053475935828879</v>
      </c>
      <c r="AL100" s="38">
        <f>VLOOKUP($B100,'Data Flows'!$A$1307:$AH$1944,34,FALSE)</f>
        <v>0.62195121951219512</v>
      </c>
      <c r="AM100" s="38">
        <f>VLOOKUP($B100,'Data Flows'!$A$1307:$AI$1944,35,FALSE)</f>
        <v>0.7133757961783439</v>
      </c>
      <c r="AN100" s="38">
        <f>VLOOKUP($B100,'Data Flows'!$A$1307:$AJ$1944,36,FALSE)</f>
        <v>0.92903225806451617</v>
      </c>
      <c r="AO100" s="38">
        <f>VLOOKUP($B100,'Data Flows'!$A$1307:$AK$1944,37,FALSE)</f>
        <v>1.1081081081081081</v>
      </c>
      <c r="AP100" s="38">
        <f>VLOOKUP($B100,'Data Flows'!$A$1307:$AO$1944,38,FALSE)</f>
        <v>0.88721804511278191</v>
      </c>
      <c r="AQ100" s="38">
        <f>VLOOKUP($B100,'Data Flows'!$A$1307:$AO$1944,39,FALSE)</f>
        <v>0.68556701030927836</v>
      </c>
      <c r="AR100" s="38">
        <f>VLOOKUP($B100,'Data Flows'!$A$1307:$AO$1944,40,FALSE)</f>
        <v>0.94029850746268662</v>
      </c>
      <c r="AS100" s="38">
        <f>VLOOKUP($B100,'Data Flows'!$A$1307:$AO$1944,41,FALSE)</f>
        <v>1.0873015873015872</v>
      </c>
    </row>
    <row r="101" spans="1:45" x14ac:dyDescent="0.25">
      <c r="A101" s="1" t="s">
        <v>0</v>
      </c>
      <c r="B101" s="2" t="s">
        <v>99</v>
      </c>
      <c r="C101" s="3" t="s">
        <v>99</v>
      </c>
      <c r="D101" t="s">
        <v>304</v>
      </c>
      <c r="E101" s="47" t="str">
        <f>VLOOKUP($C101,Sheet1!$A$3:$B$328,2,FALSE)</f>
        <v>Urban with City and Town</v>
      </c>
      <c r="F101" s="38">
        <f>VLOOKUP($B101,'Data Flows'!$A$1307:$W$1944,2,FALSE)</f>
        <v>0.98058252427184467</v>
      </c>
      <c r="G101" s="38">
        <f>VLOOKUP($B101,'Data Flows'!$A$1307:$W$1944,3,FALSE)</f>
        <v>1.1194029850746268</v>
      </c>
      <c r="H101" s="38">
        <f>VLOOKUP($B101,'Data Flows'!$A$1307:$W$1944,4,FALSE)</f>
        <v>0.98981670061099791</v>
      </c>
      <c r="I101" s="38">
        <f>VLOOKUP($B101,'Data Flows'!$A$1307:$W$1944,5,FALSE)</f>
        <v>1.6543535620052769</v>
      </c>
      <c r="J101" s="38">
        <f>VLOOKUP($B101,'Data Flows'!$A$1307:$W$1944,6,FALSE)</f>
        <v>1.1852487135506002</v>
      </c>
      <c r="K101" s="38">
        <f>VLOOKUP($B101,'Data Flows'!$A$1307:$W$1944,7,FALSE)</f>
        <v>0.83039348710990502</v>
      </c>
      <c r="L101" s="38">
        <f>VLOOKUP($B101,'Data Flows'!$A$1307:$W$1944,8,FALSE)</f>
        <v>1.0213089802130899</v>
      </c>
      <c r="M101" s="38">
        <f>VLOOKUP($B101,'Data Flows'!$A$1307:$W$1944,9,FALSE)</f>
        <v>1.050259965337955</v>
      </c>
      <c r="N101" s="38">
        <f>VLOOKUP($B101,'Data Flows'!$A$1307:$W$1944,10,FALSE)</f>
        <v>0.91827637444279342</v>
      </c>
      <c r="O101" s="38">
        <f>VLOOKUP($B101,'Data Flows'!$A$1307:$W$1944,11,FALSE)</f>
        <v>0.74755927475592743</v>
      </c>
      <c r="P101" s="38">
        <f>VLOOKUP($B101,'Data Flows'!$A$1307:$W$1944,12,FALSE)</f>
        <v>0.94615384615384612</v>
      </c>
      <c r="Q101" s="38">
        <f>VLOOKUP($B101,'Data Flows'!$A$1307:$W$1944,13,FALSE)</f>
        <v>1.2277227722772277</v>
      </c>
      <c r="R101" s="38">
        <f>VLOOKUP($B101,'Data Flows'!$A$1307:$W$1944,14,FALSE)</f>
        <v>1.0921052631578947</v>
      </c>
      <c r="S101" s="38">
        <f>VLOOKUP($B101,'Data Flows'!$A$1307:$W$1944,15,FALSE)</f>
        <v>1.0371819960861057</v>
      </c>
      <c r="T101" s="38">
        <f>VLOOKUP($B101,'Data Flows'!$A$1307:$W$1944,16,FALSE)</f>
        <v>1.0228070175438597</v>
      </c>
      <c r="U101" s="38">
        <f>VLOOKUP($B101,'Data Flows'!$A$1307:$W$1944,17,FALSE)</f>
        <v>1.0528375733855186</v>
      </c>
      <c r="V101" s="38">
        <f>VLOOKUP($B101,'Data Flows'!$A$1307:$W$1944,18,FALSE)</f>
        <v>0.97868217054263562</v>
      </c>
      <c r="W101" s="38">
        <f>VLOOKUP($B101,'Data Flows'!$A$1307:$W$1944,19,FALSE)</f>
        <v>0.89668615984405453</v>
      </c>
      <c r="X101" s="38">
        <f>VLOOKUP($B101,'Data Flows'!$A$1307:$W$1944,20,FALSE)</f>
        <v>0.92917369308600339</v>
      </c>
      <c r="Y101" s="38">
        <f>VLOOKUP($B101,'Data Flows'!$A$1307:$W$1944,21,FALSE)</f>
        <v>1.1324786324786325</v>
      </c>
      <c r="Z101" s="38">
        <f>VLOOKUP($B101,'Data Flows'!$A$1307:$W$1944,22,FALSE)</f>
        <v>0.9054290718038529</v>
      </c>
      <c r="AA101" s="38">
        <f>VLOOKUP($B101,'Data Flows'!$A$1307:$W$1944,23,FALSE)</f>
        <v>0.85245901639344257</v>
      </c>
      <c r="AB101" s="38">
        <f>VLOOKUP($B101,'Data Flows'!$A$1307:$AB$1944,24,FALSE)</f>
        <v>0.78743068391866911</v>
      </c>
      <c r="AC101" s="38">
        <f>VLOOKUP($B101,'Data Flows'!$A$1307:$AB$1944,25,FALSE)</f>
        <v>0.92047713717693835</v>
      </c>
      <c r="AD101" s="38">
        <f>VLOOKUP($B101,'Data Flows'!$A$1307:$AB$1944,26,FALSE)</f>
        <v>0.89889705882352944</v>
      </c>
      <c r="AE101" s="38">
        <f>VLOOKUP($B101,'Data Flows'!$A$1307:$AB$1944,27,FALSE)</f>
        <v>0.71704745166959583</v>
      </c>
      <c r="AF101" s="38">
        <f>VLOOKUP($B101,'Data Flows'!$A$1307:$AB$1944,28,FALSE)</f>
        <v>0.76994434137291279</v>
      </c>
      <c r="AG101" s="38">
        <f>VLOOKUP($B101,'Data Flows'!$A$1307:$AE$1944,29,FALSE)</f>
        <v>1.1014851485148516</v>
      </c>
      <c r="AH101" s="38">
        <f>VLOOKUP($B101,'Data Flows'!$A$1307:$AE$1944,30,FALSE)</f>
        <v>1.404320987654321</v>
      </c>
      <c r="AI101" s="38">
        <f>VLOOKUP($B101,'Data Flows'!$A$1307:$AE$1944,31,FALSE)</f>
        <v>1.1887640449438202</v>
      </c>
      <c r="AJ101" s="38">
        <f>VLOOKUP($B101,'Data Flows'!$A$1307:$AF$1944,32,FALSE)</f>
        <v>0.90086206896551724</v>
      </c>
      <c r="AK101" s="38">
        <f>VLOOKUP($B101,'Data Flows'!$A$1307:$AG$1944,33,FALSE)</f>
        <v>0.75095785440613028</v>
      </c>
      <c r="AL101" s="38">
        <f>VLOOKUP($B101,'Data Flows'!$A$1307:$AH$1944,34,FALSE)</f>
        <v>0.72877358490566035</v>
      </c>
      <c r="AM101" s="38">
        <f>VLOOKUP($B101,'Data Flows'!$A$1307:$AI$1944,35,FALSE)</f>
        <v>0.7440347071583514</v>
      </c>
      <c r="AN101" s="38">
        <f>VLOOKUP($B101,'Data Flows'!$A$1307:$AJ$1944,36,FALSE)</f>
        <v>0.87935034802784218</v>
      </c>
      <c r="AO101" s="38">
        <f>VLOOKUP($B101,'Data Flows'!$A$1307:$AK$1944,37,FALSE)</f>
        <v>0.9330024813895782</v>
      </c>
      <c r="AP101" s="38">
        <f>VLOOKUP($B101,'Data Flows'!$A$1307:$AO$1944,38,FALSE)</f>
        <v>0.87319884726224783</v>
      </c>
      <c r="AQ101" s="38">
        <f>VLOOKUP($B101,'Data Flows'!$A$1307:$AO$1944,39,FALSE)</f>
        <v>0.78361344537815125</v>
      </c>
      <c r="AR101" s="38">
        <f>VLOOKUP($B101,'Data Flows'!$A$1307:$AO$1944,40,FALSE)</f>
        <v>0.71491228070175439</v>
      </c>
      <c r="AS101" s="38">
        <f>VLOOKUP($B101,'Data Flows'!$A$1307:$AO$1944,41,FALSE)</f>
        <v>0.82456140350877194</v>
      </c>
    </row>
    <row r="102" spans="1:45" x14ac:dyDescent="0.25">
      <c r="A102" s="1" t="s">
        <v>0</v>
      </c>
      <c r="B102" s="2" t="s">
        <v>100</v>
      </c>
      <c r="C102" s="3" t="s">
        <v>100</v>
      </c>
      <c r="D102" t="s">
        <v>305</v>
      </c>
      <c r="E102" s="47" t="str">
        <f>VLOOKUP($C102,Sheet1!$A$3:$B$328,2,FALSE)</f>
        <v>Mainly Rural Average</v>
      </c>
      <c r="F102" s="38">
        <f>VLOOKUP($B102,'Data Flows'!$A$1307:$W$1944,2,FALSE)</f>
        <v>0.9</v>
      </c>
      <c r="G102" s="38">
        <f>VLOOKUP($B102,'Data Flows'!$A$1307:$W$1944,3,FALSE)</f>
        <v>1.2</v>
      </c>
      <c r="H102" s="38">
        <f>VLOOKUP($B102,'Data Flows'!$A$1307:$W$1944,4,FALSE)</f>
        <v>0.84516129032258069</v>
      </c>
      <c r="I102" s="38">
        <f>VLOOKUP($B102,'Data Flows'!$A$1307:$W$1944,5,FALSE)</f>
        <v>1.8846153846153846</v>
      </c>
      <c r="J102" s="38">
        <f>VLOOKUP($B102,'Data Flows'!$A$1307:$W$1944,6,FALSE)</f>
        <v>1.3654822335025381</v>
      </c>
      <c r="K102" s="38">
        <f>VLOOKUP($B102,'Data Flows'!$A$1307:$W$1944,7,FALSE)</f>
        <v>0.93650793650793651</v>
      </c>
      <c r="L102" s="38">
        <f>VLOOKUP($B102,'Data Flows'!$A$1307:$W$1944,8,FALSE)</f>
        <v>0.7303370786516854</v>
      </c>
      <c r="M102" s="38">
        <f>VLOOKUP($B102,'Data Flows'!$A$1307:$W$1944,9,FALSE)</f>
        <v>1.1038961038961039</v>
      </c>
      <c r="N102" s="38">
        <f>VLOOKUP($B102,'Data Flows'!$A$1307:$W$1944,10,FALSE)</f>
        <v>0.94230769230769229</v>
      </c>
      <c r="O102" s="38">
        <f>VLOOKUP($B102,'Data Flows'!$A$1307:$W$1944,11,FALSE)</f>
        <v>0.87301587301587302</v>
      </c>
      <c r="P102" s="38">
        <f>VLOOKUP($B102,'Data Flows'!$A$1307:$W$1944,12,FALSE)</f>
        <v>0.74641148325358853</v>
      </c>
      <c r="Q102" s="38">
        <f>VLOOKUP($B102,'Data Flows'!$A$1307:$W$1944,13,FALSE)</f>
        <v>1.1346153846153846</v>
      </c>
      <c r="R102" s="38">
        <f>VLOOKUP($B102,'Data Flows'!$A$1307:$W$1944,14,FALSE)</f>
        <v>0.7053571428571429</v>
      </c>
      <c r="S102" s="38">
        <f>VLOOKUP($B102,'Data Flows'!$A$1307:$W$1944,15,FALSE)</f>
        <v>0.91860465116279066</v>
      </c>
      <c r="T102" s="38">
        <f>VLOOKUP($B102,'Data Flows'!$A$1307:$W$1944,16,FALSE)</f>
        <v>0.89005235602094246</v>
      </c>
      <c r="U102" s="38">
        <f>VLOOKUP($B102,'Data Flows'!$A$1307:$W$1944,17,FALSE)</f>
        <v>0.97297297297297303</v>
      </c>
      <c r="V102" s="38">
        <f>VLOOKUP($B102,'Data Flows'!$A$1307:$W$1944,18,FALSE)</f>
        <v>1.2846153846153847</v>
      </c>
      <c r="W102" s="38">
        <f>VLOOKUP($B102,'Data Flows'!$A$1307:$W$1944,19,FALSE)</f>
        <v>0.82857142857142863</v>
      </c>
      <c r="X102" s="38">
        <f>VLOOKUP($B102,'Data Flows'!$A$1307:$W$1944,20,FALSE)</f>
        <v>0.89784946236559138</v>
      </c>
      <c r="Y102" s="38">
        <f>VLOOKUP($B102,'Data Flows'!$A$1307:$W$1944,21,FALSE)</f>
        <v>1.0596026490066226</v>
      </c>
      <c r="Z102" s="38">
        <f>VLOOKUP($B102,'Data Flows'!$A$1307:$W$1944,22,FALSE)</f>
        <v>0.79651162790697672</v>
      </c>
      <c r="AA102" s="38">
        <f>VLOOKUP($B102,'Data Flows'!$A$1307:$W$1944,23,FALSE)</f>
        <v>0.82191780821917804</v>
      </c>
      <c r="AB102" s="38">
        <f>VLOOKUP($B102,'Data Flows'!$A$1307:$AB$1944,24,FALSE)</f>
        <v>0.74675324675324672</v>
      </c>
      <c r="AC102" s="38">
        <f>VLOOKUP($B102,'Data Flows'!$A$1307:$AB$1944,25,FALSE)</f>
        <v>0.64971751412429379</v>
      </c>
      <c r="AD102" s="38">
        <f>VLOOKUP($B102,'Data Flows'!$A$1307:$AB$1944,26,FALSE)</f>
        <v>0.67222222222222228</v>
      </c>
      <c r="AE102" s="38">
        <f>VLOOKUP($B102,'Data Flows'!$A$1307:$AB$1944,27,FALSE)</f>
        <v>0.8224852071005917</v>
      </c>
      <c r="AF102" s="38">
        <f>VLOOKUP($B102,'Data Flows'!$A$1307:$AB$1944,28,FALSE)</f>
        <v>0.73793103448275865</v>
      </c>
      <c r="AG102" s="38">
        <f>VLOOKUP($B102,'Data Flows'!$A$1307:$AE$1944,29,FALSE)</f>
        <v>0.84482758620689657</v>
      </c>
      <c r="AH102" s="38">
        <f>VLOOKUP($B102,'Data Flows'!$A$1307:$AE$1944,30,FALSE)</f>
        <v>1.8493150684931507</v>
      </c>
      <c r="AI102" s="38">
        <f>VLOOKUP($B102,'Data Flows'!$A$1307:$AE$1944,31,FALSE)</f>
        <v>1.0214285714285714</v>
      </c>
      <c r="AJ102" s="38">
        <f>VLOOKUP($B102,'Data Flows'!$A$1307:$AF$1944,32,FALSE)</f>
        <v>0.8571428571428571</v>
      </c>
      <c r="AK102" s="38">
        <f>VLOOKUP($B102,'Data Flows'!$A$1307:$AG$1944,33,FALSE)</f>
        <v>0.73239436619718312</v>
      </c>
      <c r="AL102" s="38">
        <f>VLOOKUP($B102,'Data Flows'!$A$1307:$AH$1944,34,FALSE)</f>
        <v>0.6953125</v>
      </c>
      <c r="AM102" s="38">
        <f>VLOOKUP($B102,'Data Flows'!$A$1307:$AI$1944,35,FALSE)</f>
        <v>0.84251968503937003</v>
      </c>
      <c r="AN102" s="38">
        <f>VLOOKUP($B102,'Data Flows'!$A$1307:$AJ$1944,36,FALSE)</f>
        <v>0.9921875</v>
      </c>
      <c r="AO102" s="38">
        <f>VLOOKUP($B102,'Data Flows'!$A$1307:$AK$1944,37,FALSE)</f>
        <v>0.83471074380165289</v>
      </c>
      <c r="AP102" s="38">
        <f>VLOOKUP($B102,'Data Flows'!$A$1307:$AO$1944,38,FALSE)</f>
        <v>1.0625</v>
      </c>
      <c r="AQ102" s="38">
        <f>VLOOKUP($B102,'Data Flows'!$A$1307:$AO$1944,39,FALSE)</f>
        <v>0.65333333333333332</v>
      </c>
      <c r="AR102" s="38">
        <f>VLOOKUP($B102,'Data Flows'!$A$1307:$AO$1944,40,FALSE)</f>
        <v>0.86486486486486491</v>
      </c>
      <c r="AS102" s="38">
        <f>VLOOKUP($B102,'Data Flows'!$A$1307:$AO$1944,41,FALSE)</f>
        <v>0.72566371681415931</v>
      </c>
    </row>
    <row r="103" spans="1:45" x14ac:dyDescent="0.25">
      <c r="A103" s="1" t="s">
        <v>0</v>
      </c>
      <c r="B103" s="2" t="s">
        <v>101</v>
      </c>
      <c r="C103" s="3" t="s">
        <v>101</v>
      </c>
      <c r="D103" t="s">
        <v>306</v>
      </c>
      <c r="E103" s="47" t="str">
        <f>VLOOKUP($C103,Sheet1!$A$3:$B$328,2,FALSE)</f>
        <v>Mainly Rural Average</v>
      </c>
      <c r="F103" s="38">
        <f>VLOOKUP($B103,'Data Flows'!$A$1307:$W$1944,2,FALSE)</f>
        <v>0.80608365019011408</v>
      </c>
      <c r="G103" s="38">
        <f>VLOOKUP($B103,'Data Flows'!$A$1307:$W$1944,3,FALSE)</f>
        <v>0.89455782312925169</v>
      </c>
      <c r="H103" s="38">
        <f>VLOOKUP($B103,'Data Flows'!$A$1307:$W$1944,4,FALSE)</f>
        <v>1.2033333333333334</v>
      </c>
      <c r="I103" s="38">
        <f>VLOOKUP($B103,'Data Flows'!$A$1307:$W$1944,5,FALSE)</f>
        <v>1.5212355212355213</v>
      </c>
      <c r="J103" s="38">
        <f>VLOOKUP($B103,'Data Flows'!$A$1307:$W$1944,6,FALSE)</f>
        <v>1.2959183673469388</v>
      </c>
      <c r="K103" s="38">
        <f>VLOOKUP($B103,'Data Flows'!$A$1307:$W$1944,7,FALSE)</f>
        <v>0.97120418848167545</v>
      </c>
      <c r="L103" s="38">
        <f>VLOOKUP($B103,'Data Flows'!$A$1307:$W$1944,8,FALSE)</f>
        <v>0.81030927835051547</v>
      </c>
      <c r="M103" s="38">
        <f>VLOOKUP($B103,'Data Flows'!$A$1307:$W$1944,9,FALSE)</f>
        <v>0.95467422096317278</v>
      </c>
      <c r="N103" s="38">
        <f>VLOOKUP($B103,'Data Flows'!$A$1307:$W$1944,10,FALSE)</f>
        <v>0.83368869936034118</v>
      </c>
      <c r="O103" s="38">
        <f>VLOOKUP($B103,'Data Flows'!$A$1307:$W$1944,11,FALSE)</f>
        <v>0.84558823529411764</v>
      </c>
      <c r="P103" s="38">
        <f>VLOOKUP($B103,'Data Flows'!$A$1307:$W$1944,12,FALSE)</f>
        <v>0.9856459330143541</v>
      </c>
      <c r="Q103" s="38">
        <f>VLOOKUP($B103,'Data Flows'!$A$1307:$W$1944,13,FALSE)</f>
        <v>0.8294573643410853</v>
      </c>
      <c r="R103" s="38">
        <f>VLOOKUP($B103,'Data Flows'!$A$1307:$W$1944,14,FALSE)</f>
        <v>1.0610687022900764</v>
      </c>
      <c r="S103" s="38">
        <f>VLOOKUP($B103,'Data Flows'!$A$1307:$W$1944,15,FALSE)</f>
        <v>0.86279683377308702</v>
      </c>
      <c r="T103" s="38">
        <f>VLOOKUP($B103,'Data Flows'!$A$1307:$W$1944,16,FALSE)</f>
        <v>1.0918367346938775</v>
      </c>
      <c r="U103" s="38">
        <f>VLOOKUP($B103,'Data Flows'!$A$1307:$W$1944,17,FALSE)</f>
        <v>0.93460490463215262</v>
      </c>
      <c r="V103" s="38">
        <f>VLOOKUP($B103,'Data Flows'!$A$1307:$W$1944,18,FALSE)</f>
        <v>0.892018779342723</v>
      </c>
      <c r="W103" s="38">
        <f>VLOOKUP($B103,'Data Flows'!$A$1307:$W$1944,19,FALSE)</f>
        <v>0.68736141906873616</v>
      </c>
      <c r="X103" s="38">
        <f>VLOOKUP($B103,'Data Flows'!$A$1307:$W$1944,20,FALSE)</f>
        <v>0.88916256157635465</v>
      </c>
      <c r="Y103" s="38">
        <f>VLOOKUP($B103,'Data Flows'!$A$1307:$W$1944,21,FALSE)</f>
        <v>0.71028037383177567</v>
      </c>
      <c r="Z103" s="38">
        <f>VLOOKUP($B103,'Data Flows'!$A$1307:$W$1944,22,FALSE)</f>
        <v>0.97167138810198306</v>
      </c>
      <c r="AA103" s="38">
        <f>VLOOKUP($B103,'Data Flows'!$A$1307:$W$1944,23,FALSE)</f>
        <v>0.72351421188630494</v>
      </c>
      <c r="AB103" s="38">
        <f>VLOOKUP($B103,'Data Flows'!$A$1307:$AB$1944,24,FALSE)</f>
        <v>0.9522388059701492</v>
      </c>
      <c r="AC103" s="38">
        <f>VLOOKUP($B103,'Data Flows'!$A$1307:$AB$1944,25,FALSE)</f>
        <v>1.006779661016949</v>
      </c>
      <c r="AD103" s="38">
        <f>VLOOKUP($B103,'Data Flows'!$A$1307:$AB$1944,26,FALSE)</f>
        <v>0.90220820189274453</v>
      </c>
      <c r="AE103" s="38">
        <f>VLOOKUP($B103,'Data Flows'!$A$1307:$AB$1944,27,FALSE)</f>
        <v>0.93195266272189348</v>
      </c>
      <c r="AF103" s="38">
        <f>VLOOKUP($B103,'Data Flows'!$A$1307:$AB$1944,28,FALSE)</f>
        <v>1.0147058823529411</v>
      </c>
      <c r="AG103" s="38">
        <f>VLOOKUP($B103,'Data Flows'!$A$1307:$AE$1944,29,FALSE)</f>
        <v>0.72115384615384615</v>
      </c>
      <c r="AH103" s="38">
        <f>VLOOKUP($B103,'Data Flows'!$A$1307:$AE$1944,30,FALSE)</f>
        <v>1.219626168224299</v>
      </c>
      <c r="AI103" s="38">
        <f>VLOOKUP($B103,'Data Flows'!$A$1307:$AE$1944,31,FALSE)</f>
        <v>1.4137931034482758</v>
      </c>
      <c r="AJ103" s="38">
        <f>VLOOKUP($B103,'Data Flows'!$A$1307:$AF$1944,32,FALSE)</f>
        <v>0.82317073170731703</v>
      </c>
      <c r="AK103" s="38">
        <f>VLOOKUP($B103,'Data Flows'!$A$1307:$AG$1944,33,FALSE)</f>
        <v>0.7363344051446945</v>
      </c>
      <c r="AL103" s="38">
        <f>VLOOKUP($B103,'Data Flows'!$A$1307:$AH$1944,34,FALSE)</f>
        <v>0.6099071207430341</v>
      </c>
      <c r="AM103" s="38">
        <f>VLOOKUP($B103,'Data Flows'!$A$1307:$AI$1944,35,FALSE)</f>
        <v>0.79704797047970477</v>
      </c>
      <c r="AN103" s="38">
        <f>VLOOKUP($B103,'Data Flows'!$A$1307:$AJ$1944,36,FALSE)</f>
        <v>0.78927203065134099</v>
      </c>
      <c r="AO103" s="38">
        <f>VLOOKUP($B103,'Data Flows'!$A$1307:$AK$1944,37,FALSE)</f>
        <v>1.0649350649350648</v>
      </c>
      <c r="AP103" s="38">
        <f>VLOOKUP($B103,'Data Flows'!$A$1307:$AO$1944,38,FALSE)</f>
        <v>0.88785046728971961</v>
      </c>
      <c r="AQ103" s="38">
        <f>VLOOKUP($B103,'Data Flows'!$A$1307:$AO$1944,39,FALSE)</f>
        <v>1.0080645161290323</v>
      </c>
      <c r="AR103" s="38">
        <f>VLOOKUP($B103,'Data Flows'!$A$1307:$AO$1944,40,FALSE)</f>
        <v>0.91463414634146345</v>
      </c>
      <c r="AS103" s="38">
        <f>VLOOKUP($B103,'Data Flows'!$A$1307:$AO$1944,41,FALSE)</f>
        <v>0.74590163934426235</v>
      </c>
    </row>
    <row r="104" spans="1:45" x14ac:dyDescent="0.25">
      <c r="A104" s="1" t="s">
        <v>0</v>
      </c>
      <c r="B104" s="2" t="s">
        <v>102</v>
      </c>
      <c r="C104" s="3" t="s">
        <v>102</v>
      </c>
      <c r="D104" t="s">
        <v>307</v>
      </c>
      <c r="E104" s="47" t="str">
        <f>VLOOKUP($C104,Sheet1!$A$3:$B$328,2,FALSE)</f>
        <v>Mainly Rural Average</v>
      </c>
      <c r="F104" s="38">
        <f>VLOOKUP($B104,'Data Flows'!$A$1307:$W$1944,2,FALSE)</f>
        <v>1.0238095238095237</v>
      </c>
      <c r="G104" s="38">
        <f>VLOOKUP($B104,'Data Flows'!$A$1307:$W$1944,3,FALSE)</f>
        <v>0.94968553459119498</v>
      </c>
      <c r="H104" s="38">
        <f>VLOOKUP($B104,'Data Flows'!$A$1307:$W$1944,4,FALSE)</f>
        <v>0.875</v>
      </c>
      <c r="I104" s="38">
        <f>VLOOKUP($B104,'Data Flows'!$A$1307:$W$1944,5,FALSE)</f>
        <v>1.9064748201438848</v>
      </c>
      <c r="J104" s="38">
        <f>VLOOKUP($B104,'Data Flows'!$A$1307:$W$1944,6,FALSE)</f>
        <v>1.2056451612903225</v>
      </c>
      <c r="K104" s="38">
        <f>VLOOKUP($B104,'Data Flows'!$A$1307:$W$1944,7,FALSE)</f>
        <v>0.74447949526813884</v>
      </c>
      <c r="L104" s="38">
        <f>VLOOKUP($B104,'Data Flows'!$A$1307:$W$1944,8,FALSE)</f>
        <v>0.92929292929292928</v>
      </c>
      <c r="M104" s="38">
        <f>VLOOKUP($B104,'Data Flows'!$A$1307:$W$1944,9,FALSE)</f>
        <v>0.94163424124513617</v>
      </c>
      <c r="N104" s="38">
        <f>VLOOKUP($B104,'Data Flows'!$A$1307:$W$1944,10,FALSE)</f>
        <v>1.1486486486486487</v>
      </c>
      <c r="O104" s="38">
        <f>VLOOKUP($B104,'Data Flows'!$A$1307:$W$1944,11,FALSE)</f>
        <v>0.7976653696498055</v>
      </c>
      <c r="P104" s="38">
        <f>VLOOKUP($B104,'Data Flows'!$A$1307:$W$1944,12,FALSE)</f>
        <v>0.94921875</v>
      </c>
      <c r="Q104" s="38">
        <f>VLOOKUP($B104,'Data Flows'!$A$1307:$W$1944,13,FALSE)</f>
        <v>1.037037037037037</v>
      </c>
      <c r="R104" s="38">
        <f>VLOOKUP($B104,'Data Flows'!$A$1307:$W$1944,14,FALSE)</f>
        <v>0.97233201581027673</v>
      </c>
      <c r="S104" s="38">
        <f>VLOOKUP($B104,'Data Flows'!$A$1307:$W$1944,15,FALSE)</f>
        <v>0.90170940170940173</v>
      </c>
      <c r="T104" s="38">
        <f>VLOOKUP($B104,'Data Flows'!$A$1307:$W$1944,16,FALSE)</f>
        <v>1.2107843137254901</v>
      </c>
      <c r="U104" s="38">
        <f>VLOOKUP($B104,'Data Flows'!$A$1307:$W$1944,17,FALSE)</f>
        <v>1.1219512195121952</v>
      </c>
      <c r="V104" s="38">
        <f>VLOOKUP($B104,'Data Flows'!$A$1307:$W$1944,18,FALSE)</f>
        <v>1.1458333333333333</v>
      </c>
      <c r="W104" s="38">
        <f>VLOOKUP($B104,'Data Flows'!$A$1307:$W$1944,19,FALSE)</f>
        <v>0.81974248927038629</v>
      </c>
      <c r="X104" s="38">
        <f>VLOOKUP($B104,'Data Flows'!$A$1307:$W$1944,20,FALSE)</f>
        <v>0.93333333333333335</v>
      </c>
      <c r="Y104" s="38">
        <f>VLOOKUP($B104,'Data Flows'!$A$1307:$W$1944,21,FALSE)</f>
        <v>1.0106382978723405</v>
      </c>
      <c r="Z104" s="38">
        <f>VLOOKUP($B104,'Data Flows'!$A$1307:$W$1944,22,FALSE)</f>
        <v>0.87815126050420167</v>
      </c>
      <c r="AA104" s="38">
        <f>VLOOKUP($B104,'Data Flows'!$A$1307:$W$1944,23,FALSE)</f>
        <v>0.90186915887850472</v>
      </c>
      <c r="AB104" s="38">
        <f>VLOOKUP($B104,'Data Flows'!$A$1307:$AB$1944,24,FALSE)</f>
        <v>0.85253456221198154</v>
      </c>
      <c r="AC104" s="38">
        <f>VLOOKUP($B104,'Data Flows'!$A$1307:$AB$1944,25,FALSE)</f>
        <v>0.97524752475247523</v>
      </c>
      <c r="AD104" s="38">
        <f>VLOOKUP($B104,'Data Flows'!$A$1307:$AB$1944,26,FALSE)</f>
        <v>0.8041666666666667</v>
      </c>
      <c r="AE104" s="38">
        <f>VLOOKUP($B104,'Data Flows'!$A$1307:$AB$1944,27,FALSE)</f>
        <v>0.92753623188405798</v>
      </c>
      <c r="AF104" s="38">
        <f>VLOOKUP($B104,'Data Flows'!$A$1307:$AB$1944,28,FALSE)</f>
        <v>0.83589743589743593</v>
      </c>
      <c r="AG104" s="38">
        <f>VLOOKUP($B104,'Data Flows'!$A$1307:$AE$1944,29,FALSE)</f>
        <v>0.98324022346368711</v>
      </c>
      <c r="AH104" s="38">
        <f>VLOOKUP($B104,'Data Flows'!$A$1307:$AE$1944,30,FALSE)</f>
        <v>1.1885245901639345</v>
      </c>
      <c r="AI104" s="38">
        <f>VLOOKUP($B104,'Data Flows'!$A$1307:$AE$1944,31,FALSE)</f>
        <v>1.1694915254237288</v>
      </c>
      <c r="AJ104" s="38">
        <f>VLOOKUP($B104,'Data Flows'!$A$1307:$AF$1944,32,FALSE)</f>
        <v>0.79329608938547491</v>
      </c>
      <c r="AK104" s="38">
        <f>VLOOKUP($B104,'Data Flows'!$A$1307:$AG$1944,33,FALSE)</f>
        <v>0.63730569948186533</v>
      </c>
      <c r="AL104" s="38">
        <f>VLOOKUP($B104,'Data Flows'!$A$1307:$AH$1944,34,FALSE)</f>
        <v>0.86363636363636365</v>
      </c>
      <c r="AM104" s="38">
        <f>VLOOKUP($B104,'Data Flows'!$A$1307:$AI$1944,35,FALSE)</f>
        <v>0.73837209302325579</v>
      </c>
      <c r="AN104" s="38">
        <f>VLOOKUP($B104,'Data Flows'!$A$1307:$AJ$1944,36,FALSE)</f>
        <v>0.81621621621621621</v>
      </c>
      <c r="AO104" s="38">
        <f>VLOOKUP($B104,'Data Flows'!$A$1307:$AK$1944,37,FALSE)</f>
        <v>0.82738095238095233</v>
      </c>
      <c r="AP104" s="38">
        <f>VLOOKUP($B104,'Data Flows'!$A$1307:$AO$1944,38,FALSE)</f>
        <v>0.93835616438356162</v>
      </c>
      <c r="AQ104" s="38">
        <f>VLOOKUP($B104,'Data Flows'!$A$1307:$AO$1944,39,FALSE)</f>
        <v>0.84516129032258069</v>
      </c>
      <c r="AR104" s="38">
        <f>VLOOKUP($B104,'Data Flows'!$A$1307:$AO$1944,40,FALSE)</f>
        <v>0.91891891891891897</v>
      </c>
      <c r="AS104" s="38">
        <f>VLOOKUP($B104,'Data Flows'!$A$1307:$AO$1944,41,FALSE)</f>
        <v>0.94166666666666665</v>
      </c>
    </row>
    <row r="105" spans="1:45" x14ac:dyDescent="0.25">
      <c r="A105" s="1" t="s">
        <v>0</v>
      </c>
      <c r="B105" s="4" t="s">
        <v>103</v>
      </c>
      <c r="C105" s="3" t="s">
        <v>103</v>
      </c>
      <c r="D105" t="s">
        <v>308</v>
      </c>
      <c r="E105" s="47" t="str">
        <f>VLOOKUP($C105,Sheet1!$A$3:$B$328,2,FALSE)</f>
        <v>Mainly Rural Average</v>
      </c>
      <c r="F105" s="38">
        <f>VLOOKUP($B105,'Data Flows'!$A$1307:$W$1944,2,FALSE)</f>
        <v>0.8351648351648352</v>
      </c>
      <c r="G105" s="38">
        <f>VLOOKUP($B105,'Data Flows'!$A$1307:$W$1944,3,FALSE)</f>
        <v>1.0857142857142856</v>
      </c>
      <c r="H105" s="38">
        <f>VLOOKUP($B105,'Data Flows'!$A$1307:$W$1944,4,FALSE)</f>
        <v>1</v>
      </c>
      <c r="I105" s="38">
        <f>VLOOKUP($B105,'Data Flows'!$A$1307:$W$1944,5,FALSE)</f>
        <v>1.7337662337662338</v>
      </c>
      <c r="J105" s="38">
        <f>VLOOKUP($B105,'Data Flows'!$A$1307:$W$1944,6,FALSE)</f>
        <v>1.1950354609929077</v>
      </c>
      <c r="K105" s="38">
        <f>VLOOKUP($B105,'Data Flows'!$A$1307:$W$1944,7,FALSE)</f>
        <v>0.81866666666666665</v>
      </c>
      <c r="L105" s="38">
        <f>VLOOKUP($B105,'Data Flows'!$A$1307:$W$1944,8,FALSE)</f>
        <v>0.96811594202898554</v>
      </c>
      <c r="M105" s="38">
        <f>VLOOKUP($B105,'Data Flows'!$A$1307:$W$1944,9,FALSE)</f>
        <v>0.93392070484581502</v>
      </c>
      <c r="N105" s="38">
        <f>VLOOKUP($B105,'Data Flows'!$A$1307:$W$1944,10,FALSE)</f>
        <v>0.82524271844660191</v>
      </c>
      <c r="O105" s="38">
        <f>VLOOKUP($B105,'Data Flows'!$A$1307:$W$1944,11,FALSE)</f>
        <v>0.80555555555555558</v>
      </c>
      <c r="P105" s="38">
        <f>VLOOKUP($B105,'Data Flows'!$A$1307:$W$1944,12,FALSE)</f>
        <v>1.0510204081632653</v>
      </c>
      <c r="Q105" s="38">
        <f>VLOOKUP($B105,'Data Flows'!$A$1307:$W$1944,13,FALSE)</f>
        <v>0.82954545454545459</v>
      </c>
      <c r="R105" s="38">
        <f>VLOOKUP($B105,'Data Flows'!$A$1307:$W$1944,14,FALSE)</f>
        <v>0.86821705426356588</v>
      </c>
      <c r="S105" s="38">
        <f>VLOOKUP($B105,'Data Flows'!$A$1307:$W$1944,15,FALSE)</f>
        <v>1.0632911392405062</v>
      </c>
      <c r="T105" s="38">
        <f>VLOOKUP($B105,'Data Flows'!$A$1307:$W$1944,16,FALSE)</f>
        <v>1.0823045267489713</v>
      </c>
      <c r="U105" s="38">
        <f>VLOOKUP($B105,'Data Flows'!$A$1307:$W$1944,17,FALSE)</f>
        <v>0.9242424242424242</v>
      </c>
      <c r="V105" s="38">
        <f>VLOOKUP($B105,'Data Flows'!$A$1307:$W$1944,18,FALSE)</f>
        <v>1.1877729257641922</v>
      </c>
      <c r="W105" s="38">
        <f>VLOOKUP($B105,'Data Flows'!$A$1307:$W$1944,19,FALSE)</f>
        <v>0.80524344569288386</v>
      </c>
      <c r="X105" s="38">
        <f>VLOOKUP($B105,'Data Flows'!$A$1307:$W$1944,20,FALSE)</f>
        <v>0.93006993006993011</v>
      </c>
      <c r="Y105" s="38">
        <f>VLOOKUP($B105,'Data Flows'!$A$1307:$W$1944,21,FALSE)</f>
        <v>1.1560975609756097</v>
      </c>
      <c r="Z105" s="38">
        <f>VLOOKUP($B105,'Data Flows'!$A$1307:$W$1944,22,FALSE)</f>
        <v>0.86770428015564205</v>
      </c>
      <c r="AA105" s="38">
        <f>VLOOKUP($B105,'Data Flows'!$A$1307:$W$1944,23,FALSE)</f>
        <v>0.81739130434782614</v>
      </c>
      <c r="AB105" s="38">
        <f>VLOOKUP($B105,'Data Flows'!$A$1307:$AB$1944,24,FALSE)</f>
        <v>0.79693486590038309</v>
      </c>
      <c r="AC105" s="38">
        <f>VLOOKUP($B105,'Data Flows'!$A$1307:$AB$1944,25,FALSE)</f>
        <v>0.97083333333333333</v>
      </c>
      <c r="AD105" s="38">
        <f>VLOOKUP($B105,'Data Flows'!$A$1307:$AB$1944,26,FALSE)</f>
        <v>0.87452471482889738</v>
      </c>
      <c r="AE105" s="38">
        <f>VLOOKUP($B105,'Data Flows'!$A$1307:$AB$1944,27,FALSE)</f>
        <v>0.74907749077490771</v>
      </c>
      <c r="AF105" s="38">
        <f>VLOOKUP($B105,'Data Flows'!$A$1307:$AB$1944,28,FALSE)</f>
        <v>0.95734597156398105</v>
      </c>
      <c r="AG105" s="38">
        <f>VLOOKUP($B105,'Data Flows'!$A$1307:$AE$1944,29,FALSE)</f>
        <v>1.1965317919075145</v>
      </c>
      <c r="AH105" s="38">
        <f>VLOOKUP($B105,'Data Flows'!$A$1307:$AE$1944,30,FALSE)</f>
        <v>1.326797385620915</v>
      </c>
      <c r="AI105" s="38">
        <f>VLOOKUP($B105,'Data Flows'!$A$1307:$AE$1944,31,FALSE)</f>
        <v>0.9866071428571429</v>
      </c>
      <c r="AJ105" s="38">
        <f>VLOOKUP($B105,'Data Flows'!$A$1307:$AF$1944,32,FALSE)</f>
        <v>0.70338983050847459</v>
      </c>
      <c r="AK105" s="38">
        <f>VLOOKUP($B105,'Data Flows'!$A$1307:$AG$1944,33,FALSE)</f>
        <v>0.61507936507936511</v>
      </c>
      <c r="AL105" s="38">
        <f>VLOOKUP($B105,'Data Flows'!$A$1307:$AH$1944,34,FALSE)</f>
        <v>0.60476190476190472</v>
      </c>
      <c r="AM105" s="38">
        <f>VLOOKUP($B105,'Data Flows'!$A$1307:$AI$1944,35,FALSE)</f>
        <v>0.80208333333333337</v>
      </c>
      <c r="AN105" s="38">
        <f>VLOOKUP($B105,'Data Flows'!$A$1307:$AJ$1944,36,FALSE)</f>
        <v>1.0517241379310345</v>
      </c>
      <c r="AO105" s="38">
        <f>VLOOKUP($B105,'Data Flows'!$A$1307:$AK$1944,37,FALSE)</f>
        <v>1.2789115646258504</v>
      </c>
      <c r="AP105" s="38">
        <f>VLOOKUP($B105,'Data Flows'!$A$1307:$AO$1944,38,FALSE)</f>
        <v>0.93251533742331283</v>
      </c>
      <c r="AQ105" s="38">
        <f>VLOOKUP($B105,'Data Flows'!$A$1307:$AO$1944,39,FALSE)</f>
        <v>0.92964824120603018</v>
      </c>
      <c r="AR105" s="38">
        <f>VLOOKUP($B105,'Data Flows'!$A$1307:$AO$1944,40,FALSE)</f>
        <v>1.0223463687150838</v>
      </c>
      <c r="AS105" s="38">
        <f>VLOOKUP($B105,'Data Flows'!$A$1307:$AO$1944,41,FALSE)</f>
        <v>0.69897959183673475</v>
      </c>
    </row>
    <row r="106" spans="1:45" x14ac:dyDescent="0.25">
      <c r="A106" s="1" t="s">
        <v>0</v>
      </c>
      <c r="B106" s="2" t="s">
        <v>104</v>
      </c>
      <c r="C106" s="3" t="s">
        <v>104</v>
      </c>
      <c r="D106" t="s">
        <v>309</v>
      </c>
      <c r="E106" s="47" t="str">
        <f>VLOOKUP($C106,Sheet1!$A$3:$B$328,2,FALSE)</f>
        <v>Urban with City and Town</v>
      </c>
      <c r="F106" s="38">
        <f>VLOOKUP($B106,'Data Flows'!$A$1307:$W$1944,2,FALSE)</f>
        <v>1.0730337078651686</v>
      </c>
      <c r="G106" s="38">
        <f>VLOOKUP($B106,'Data Flows'!$A$1307:$W$1944,3,FALSE)</f>
        <v>1.0918918918918918</v>
      </c>
      <c r="H106" s="38">
        <f>VLOOKUP($B106,'Data Flows'!$A$1307:$W$1944,4,FALSE)</f>
        <v>1.2811244979919678</v>
      </c>
      <c r="I106" s="38">
        <f>VLOOKUP($B106,'Data Flows'!$A$1307:$W$1944,5,FALSE)</f>
        <v>1.5697211155378485</v>
      </c>
      <c r="J106" s="38">
        <f>VLOOKUP($B106,'Data Flows'!$A$1307:$W$1944,6,FALSE)</f>
        <v>1.125925925925926</v>
      </c>
      <c r="K106" s="38">
        <f>VLOOKUP($B106,'Data Flows'!$A$1307:$W$1944,7,FALSE)</f>
        <v>0.88377192982456143</v>
      </c>
      <c r="L106" s="38">
        <f>VLOOKUP($B106,'Data Flows'!$A$1307:$W$1944,8,FALSE)</f>
        <v>0.92872570194384452</v>
      </c>
      <c r="M106" s="38">
        <f>VLOOKUP($B106,'Data Flows'!$A$1307:$W$1944,9,FALSE)</f>
        <v>1.021917808219178</v>
      </c>
      <c r="N106" s="38">
        <f>VLOOKUP($B106,'Data Flows'!$A$1307:$W$1944,10,FALSE)</f>
        <v>0.7919847328244275</v>
      </c>
      <c r="O106" s="38">
        <f>VLOOKUP($B106,'Data Flows'!$A$1307:$W$1944,11,FALSE)</f>
        <v>0.73115577889447236</v>
      </c>
      <c r="P106" s="38">
        <f>VLOOKUP($B106,'Data Flows'!$A$1307:$W$1944,12,FALSE)</f>
        <v>0.98730964467005078</v>
      </c>
      <c r="Q106" s="38">
        <f>VLOOKUP($B106,'Data Flows'!$A$1307:$W$1944,13,FALSE)</f>
        <v>0.97178683385579934</v>
      </c>
      <c r="R106" s="38">
        <f>VLOOKUP($B106,'Data Flows'!$A$1307:$W$1944,14,FALSE)</f>
        <v>0.8982630272952854</v>
      </c>
      <c r="S106" s="38">
        <f>VLOOKUP($B106,'Data Flows'!$A$1307:$W$1944,15,FALSE)</f>
        <v>0.79889807162534432</v>
      </c>
      <c r="T106" s="38">
        <f>VLOOKUP($B106,'Data Flows'!$A$1307:$W$1944,16,FALSE)</f>
        <v>1.096875</v>
      </c>
      <c r="U106" s="38">
        <f>VLOOKUP($B106,'Data Flows'!$A$1307:$W$1944,17,FALSE)</f>
        <v>0.99365079365079367</v>
      </c>
      <c r="V106" s="38">
        <f>VLOOKUP($B106,'Data Flows'!$A$1307:$W$1944,18,FALSE)</f>
        <v>1.0271084337349397</v>
      </c>
      <c r="W106" s="38">
        <f>VLOOKUP($B106,'Data Flows'!$A$1307:$W$1944,19,FALSE)</f>
        <v>0.77134146341463417</v>
      </c>
      <c r="X106" s="38">
        <f>VLOOKUP($B106,'Data Flows'!$A$1307:$W$1944,20,FALSE)</f>
        <v>0.90960451977401124</v>
      </c>
      <c r="Y106" s="38">
        <f>VLOOKUP($B106,'Data Flows'!$A$1307:$W$1944,21,FALSE)</f>
        <v>0.91562500000000002</v>
      </c>
      <c r="Z106" s="38">
        <f>VLOOKUP($B106,'Data Flows'!$A$1307:$W$1944,22,FALSE)</f>
        <v>0.83536585365853655</v>
      </c>
      <c r="AA106" s="38">
        <f>VLOOKUP($B106,'Data Flows'!$A$1307:$W$1944,23,FALSE)</f>
        <v>0.88064516129032255</v>
      </c>
      <c r="AB106" s="38">
        <f>VLOOKUP($B106,'Data Flows'!$A$1307:$AB$1944,24,FALSE)</f>
        <v>0.83277591973244147</v>
      </c>
      <c r="AC106" s="38">
        <f>VLOOKUP($B106,'Data Flows'!$A$1307:$AB$1944,25,FALSE)</f>
        <v>0.95033112582781454</v>
      </c>
      <c r="AD106" s="38">
        <f>VLOOKUP($B106,'Data Flows'!$A$1307:$AB$1944,26,FALSE)</f>
        <v>1.0664206642066421</v>
      </c>
      <c r="AE106" s="38">
        <f>VLOOKUP($B106,'Data Flows'!$A$1307:$AB$1944,27,FALSE)</f>
        <v>0.98233215547703179</v>
      </c>
      <c r="AF106" s="38">
        <f>VLOOKUP($B106,'Data Flows'!$A$1307:$AB$1944,28,FALSE)</f>
        <v>0.76699029126213591</v>
      </c>
      <c r="AG106" s="38">
        <f>VLOOKUP($B106,'Data Flows'!$A$1307:$AE$1944,29,FALSE)</f>
        <v>0.98706896551724133</v>
      </c>
      <c r="AH106" s="38">
        <f>VLOOKUP($B106,'Data Flows'!$A$1307:$AE$1944,30,FALSE)</f>
        <v>1.0663265306122449</v>
      </c>
      <c r="AI106" s="38">
        <f>VLOOKUP($B106,'Data Flows'!$A$1307:$AE$1944,31,FALSE)</f>
        <v>0.90234375</v>
      </c>
      <c r="AJ106" s="38">
        <f>VLOOKUP($B106,'Data Flows'!$A$1307:$AF$1944,32,FALSE)</f>
        <v>0.82490272373540852</v>
      </c>
      <c r="AK106" s="38">
        <f>VLOOKUP($B106,'Data Flows'!$A$1307:$AG$1944,33,FALSE)</f>
        <v>0.88362068965517238</v>
      </c>
      <c r="AL106" s="38">
        <f>VLOOKUP($B106,'Data Flows'!$A$1307:$AH$1944,34,FALSE)</f>
        <v>0.79187817258883253</v>
      </c>
      <c r="AM106" s="38">
        <f>VLOOKUP($B106,'Data Flows'!$A$1307:$AI$1944,35,FALSE)</f>
        <v>0.69907407407407407</v>
      </c>
      <c r="AN106" s="38">
        <f>VLOOKUP($B106,'Data Flows'!$A$1307:$AJ$1944,36,FALSE)</f>
        <v>1.0246305418719213</v>
      </c>
      <c r="AO106" s="38">
        <f>VLOOKUP($B106,'Data Flows'!$A$1307:$AK$1944,37,FALSE)</f>
        <v>0.98351648351648346</v>
      </c>
      <c r="AP106" s="38">
        <f>VLOOKUP($B106,'Data Flows'!$A$1307:$AO$1944,38,FALSE)</f>
        <v>0.92814371257485029</v>
      </c>
      <c r="AQ106" s="38">
        <f>VLOOKUP($B106,'Data Flows'!$A$1307:$AO$1944,39,FALSE)</f>
        <v>0.91794871794871791</v>
      </c>
      <c r="AR106" s="38">
        <f>VLOOKUP($B106,'Data Flows'!$A$1307:$AO$1944,40,FALSE)</f>
        <v>1.1000000000000001</v>
      </c>
      <c r="AS106" s="38">
        <f>VLOOKUP($B106,'Data Flows'!$A$1307:$AO$1944,41,FALSE)</f>
        <v>0.78787878787878785</v>
      </c>
    </row>
    <row r="107" spans="1:45" x14ac:dyDescent="0.25">
      <c r="A107" s="1" t="s">
        <v>0</v>
      </c>
      <c r="B107" s="2" t="s">
        <v>105</v>
      </c>
      <c r="C107" s="3" t="s">
        <v>105</v>
      </c>
      <c r="D107" t="s">
        <v>310</v>
      </c>
      <c r="E107" s="47" t="str">
        <f>VLOOKUP($C107,Sheet1!$A$3:$B$328,2,FALSE)</f>
        <v>Urban with Significant Rural (rural including hub towns 26-49%)</v>
      </c>
      <c r="F107" s="38">
        <f>VLOOKUP($B107,'Data Flows'!$A$1307:$W$1944,2,FALSE)</f>
        <v>0.87804878048780488</v>
      </c>
      <c r="G107" s="38">
        <f>VLOOKUP($B107,'Data Flows'!$A$1307:$W$1944,3,FALSE)</f>
        <v>1.2222222222222223</v>
      </c>
      <c r="H107" s="38">
        <f>VLOOKUP($B107,'Data Flows'!$A$1307:$W$1944,4,FALSE)</f>
        <v>1.3578947368421053</v>
      </c>
      <c r="I107" s="38">
        <f>VLOOKUP($B107,'Data Flows'!$A$1307:$W$1944,5,FALSE)</f>
        <v>1.57</v>
      </c>
      <c r="J107" s="38">
        <f>VLOOKUP($B107,'Data Flows'!$A$1307:$W$1944,6,FALSE)</f>
        <v>1.326829268292683</v>
      </c>
      <c r="K107" s="38">
        <f>VLOOKUP($B107,'Data Flows'!$A$1307:$W$1944,7,FALSE)</f>
        <v>0.98536585365853657</v>
      </c>
      <c r="L107" s="38">
        <f>VLOOKUP($B107,'Data Flows'!$A$1307:$W$1944,8,FALSE)</f>
        <v>1.0131004366812226</v>
      </c>
      <c r="M107" s="38">
        <f>VLOOKUP($B107,'Data Flows'!$A$1307:$W$1944,9,FALSE)</f>
        <v>0.94273127753303965</v>
      </c>
      <c r="N107" s="38">
        <f>VLOOKUP($B107,'Data Flows'!$A$1307:$W$1944,10,FALSE)</f>
        <v>0.76335877862595425</v>
      </c>
      <c r="O107" s="38">
        <f>VLOOKUP($B107,'Data Flows'!$A$1307:$W$1944,11,FALSE)</f>
        <v>0.77314814814814814</v>
      </c>
      <c r="P107" s="38">
        <f>VLOOKUP($B107,'Data Flows'!$A$1307:$W$1944,12,FALSE)</f>
        <v>1.0700934579439252</v>
      </c>
      <c r="Q107" s="38">
        <f>VLOOKUP($B107,'Data Flows'!$A$1307:$W$1944,13,FALSE)</f>
        <v>0.87333333333333329</v>
      </c>
      <c r="R107" s="38">
        <f>VLOOKUP($B107,'Data Flows'!$A$1307:$W$1944,14,FALSE)</f>
        <v>0.88995215311004783</v>
      </c>
      <c r="S107" s="38">
        <f>VLOOKUP($B107,'Data Flows'!$A$1307:$W$1944,15,FALSE)</f>
        <v>0.63157894736842102</v>
      </c>
      <c r="T107" s="38">
        <f>VLOOKUP($B107,'Data Flows'!$A$1307:$W$1944,16,FALSE)</f>
        <v>1.1761363636363635</v>
      </c>
      <c r="U107" s="38">
        <f>VLOOKUP($B107,'Data Flows'!$A$1307:$W$1944,17,FALSE)</f>
        <v>0.91228070175438591</v>
      </c>
      <c r="V107" s="38">
        <f>VLOOKUP($B107,'Data Flows'!$A$1307:$W$1944,18,FALSE)</f>
        <v>1.0569620253164558</v>
      </c>
      <c r="W107" s="38">
        <f>VLOOKUP($B107,'Data Flows'!$A$1307:$W$1944,19,FALSE)</f>
        <v>0.875</v>
      </c>
      <c r="X107" s="38">
        <f>VLOOKUP($B107,'Data Flows'!$A$1307:$W$1944,20,FALSE)</f>
        <v>0.84324324324324329</v>
      </c>
      <c r="Y107" s="38">
        <f>VLOOKUP($B107,'Data Flows'!$A$1307:$W$1944,21,FALSE)</f>
        <v>1.0064516129032257</v>
      </c>
      <c r="Z107" s="38">
        <f>VLOOKUP($B107,'Data Flows'!$A$1307:$W$1944,22,FALSE)</f>
        <v>0.90131578947368418</v>
      </c>
      <c r="AA107" s="38">
        <f>VLOOKUP($B107,'Data Flows'!$A$1307:$W$1944,23,FALSE)</f>
        <v>0.86451612903225805</v>
      </c>
      <c r="AB107" s="38">
        <f>VLOOKUP($B107,'Data Flows'!$A$1307:$AB$1944,24,FALSE)</f>
        <v>0.759493670886076</v>
      </c>
      <c r="AC107" s="38">
        <f>VLOOKUP($B107,'Data Flows'!$A$1307:$AB$1944,25,FALSE)</f>
        <v>0.88741721854304634</v>
      </c>
      <c r="AD107" s="38">
        <f>VLOOKUP($B107,'Data Flows'!$A$1307:$AB$1944,26,FALSE)</f>
        <v>0.9308176100628931</v>
      </c>
      <c r="AE107" s="38">
        <f>VLOOKUP($B107,'Data Flows'!$A$1307:$AB$1944,27,FALSE)</f>
        <v>0.87951807228915657</v>
      </c>
      <c r="AF107" s="38">
        <f>VLOOKUP($B107,'Data Flows'!$A$1307:$AB$1944,28,FALSE)</f>
        <v>0.89051094890510951</v>
      </c>
      <c r="AG107" s="38">
        <f>VLOOKUP($B107,'Data Flows'!$A$1307:$AE$1944,29,FALSE)</f>
        <v>0.78125</v>
      </c>
      <c r="AH107" s="38">
        <f>VLOOKUP($B107,'Data Flows'!$A$1307:$AE$1944,30,FALSE)</f>
        <v>1.2234042553191489</v>
      </c>
      <c r="AI107" s="38">
        <f>VLOOKUP($B107,'Data Flows'!$A$1307:$AE$1944,31,FALSE)</f>
        <v>0.79259259259259263</v>
      </c>
      <c r="AJ107" s="38">
        <f>VLOOKUP($B107,'Data Flows'!$A$1307:$AF$1944,32,FALSE)</f>
        <v>0.66666666666666663</v>
      </c>
      <c r="AK107" s="38">
        <f>VLOOKUP($B107,'Data Flows'!$A$1307:$AG$1944,33,FALSE)</f>
        <v>0.69105691056910568</v>
      </c>
      <c r="AL107" s="38">
        <f>VLOOKUP($B107,'Data Flows'!$A$1307:$AH$1944,34,FALSE)</f>
        <v>0.79411764705882348</v>
      </c>
      <c r="AM107" s="38">
        <f>VLOOKUP($B107,'Data Flows'!$A$1307:$AI$1944,35,FALSE)</f>
        <v>0.84210526315789469</v>
      </c>
      <c r="AN107" s="38">
        <f>VLOOKUP($B107,'Data Flows'!$A$1307:$AJ$1944,36,FALSE)</f>
        <v>0.65217391304347827</v>
      </c>
      <c r="AO107" s="38">
        <f>VLOOKUP($B107,'Data Flows'!$A$1307:$AK$1944,37,FALSE)</f>
        <v>0.93043478260869561</v>
      </c>
      <c r="AP107" s="38">
        <f>VLOOKUP($B107,'Data Flows'!$A$1307:$AO$1944,38,FALSE)</f>
        <v>1.2173913043478262</v>
      </c>
      <c r="AQ107" s="38">
        <f>VLOOKUP($B107,'Data Flows'!$A$1307:$AO$1944,39,FALSE)</f>
        <v>0.96666666666666667</v>
      </c>
      <c r="AR107" s="38">
        <f>VLOOKUP($B107,'Data Flows'!$A$1307:$AO$1944,40,FALSE)</f>
        <v>0.9101123595505618</v>
      </c>
      <c r="AS107" s="38">
        <f>VLOOKUP($B107,'Data Flows'!$A$1307:$AO$1944,41,FALSE)</f>
        <v>1.1000000000000001</v>
      </c>
    </row>
    <row r="108" spans="1:45" x14ac:dyDescent="0.25">
      <c r="A108" s="1" t="s">
        <v>0</v>
      </c>
      <c r="B108" s="2" t="s">
        <v>106</v>
      </c>
      <c r="C108" s="3" t="s">
        <v>106</v>
      </c>
      <c r="D108" t="s">
        <v>311</v>
      </c>
      <c r="E108" s="47" t="str">
        <f>VLOOKUP($C108,Sheet1!$A$3:$B$328,2,FALSE)</f>
        <v>Urban with Significant Rural (rural including hub towns 26-49%)</v>
      </c>
      <c r="F108" s="38">
        <f>VLOOKUP($B108,'Data Flows'!$A$1307:$W$1944,2,FALSE)</f>
        <v>0.8537414965986394</v>
      </c>
      <c r="G108" s="38">
        <f>VLOOKUP($B108,'Data Flows'!$A$1307:$W$1944,3,FALSE)</f>
        <v>1.1160000000000001</v>
      </c>
      <c r="H108" s="38">
        <f>VLOOKUP($B108,'Data Flows'!$A$1307:$W$1944,4,FALSE)</f>
        <v>1.2249240121580547</v>
      </c>
      <c r="I108" s="38">
        <f>VLOOKUP($B108,'Data Flows'!$A$1307:$W$1944,5,FALSE)</f>
        <v>1.4623955431754874</v>
      </c>
      <c r="J108" s="38">
        <f>VLOOKUP($B108,'Data Flows'!$A$1307:$W$1944,6,FALSE)</f>
        <v>1.1537162162162162</v>
      </c>
      <c r="K108" s="38">
        <f>VLOOKUP($B108,'Data Flows'!$A$1307:$W$1944,7,FALSE)</f>
        <v>1.0507518796992481</v>
      </c>
      <c r="L108" s="38">
        <f>VLOOKUP($B108,'Data Flows'!$A$1307:$W$1944,8,FALSE)</f>
        <v>0.89055472263868063</v>
      </c>
      <c r="M108" s="38">
        <f>VLOOKUP($B108,'Data Flows'!$A$1307:$W$1944,9,FALSE)</f>
        <v>1.1045364891518739</v>
      </c>
      <c r="N108" s="38">
        <f>VLOOKUP($B108,'Data Flows'!$A$1307:$W$1944,10,FALSE)</f>
        <v>0.74906367041198507</v>
      </c>
      <c r="O108" s="38">
        <f>VLOOKUP($B108,'Data Flows'!$A$1307:$W$1944,11,FALSE)</f>
        <v>0.69104477611940296</v>
      </c>
      <c r="P108" s="38">
        <f>VLOOKUP($B108,'Data Flows'!$A$1307:$W$1944,12,FALSE)</f>
        <v>0.86363636363636365</v>
      </c>
      <c r="Q108" s="38">
        <f>VLOOKUP($B108,'Data Flows'!$A$1307:$W$1944,13,FALSE)</f>
        <v>1.0451467268623025</v>
      </c>
      <c r="R108" s="38">
        <f>VLOOKUP($B108,'Data Flows'!$A$1307:$W$1944,14,FALSE)</f>
        <v>0.86846543001686338</v>
      </c>
      <c r="S108" s="38">
        <f>VLOOKUP($B108,'Data Flows'!$A$1307:$W$1944,15,FALSE)</f>
        <v>0.80396039603960401</v>
      </c>
      <c r="T108" s="38">
        <f>VLOOKUP($B108,'Data Flows'!$A$1307:$W$1944,16,FALSE)</f>
        <v>1.0699774266365689</v>
      </c>
      <c r="U108" s="38">
        <f>VLOOKUP($B108,'Data Flows'!$A$1307:$W$1944,17,FALSE)</f>
        <v>1.2222222222222223</v>
      </c>
      <c r="V108" s="38">
        <f>VLOOKUP($B108,'Data Flows'!$A$1307:$W$1944,18,FALSE)</f>
        <v>1.0375586854460095</v>
      </c>
      <c r="W108" s="38">
        <f>VLOOKUP($B108,'Data Flows'!$A$1307:$W$1944,19,FALSE)</f>
        <v>0.97584541062801933</v>
      </c>
      <c r="X108" s="38">
        <f>VLOOKUP($B108,'Data Flows'!$A$1307:$W$1944,20,FALSE)</f>
        <v>0.92463235294117652</v>
      </c>
      <c r="Y108" s="38">
        <f>VLOOKUP($B108,'Data Flows'!$A$1307:$W$1944,21,FALSE)</f>
        <v>1.1882951653944021</v>
      </c>
      <c r="Z108" s="38">
        <f>VLOOKUP($B108,'Data Flows'!$A$1307:$W$1944,22,FALSE)</f>
        <v>0.77369439071566726</v>
      </c>
      <c r="AA108" s="38">
        <f>VLOOKUP($B108,'Data Flows'!$A$1307:$W$1944,23,FALSE)</f>
        <v>0.84027777777777779</v>
      </c>
      <c r="AB108" s="38">
        <f>VLOOKUP($B108,'Data Flows'!$A$1307:$AB$1944,24,FALSE)</f>
        <v>0.81093394077448744</v>
      </c>
      <c r="AC108" s="38">
        <f>VLOOKUP($B108,'Data Flows'!$A$1307:$AB$1944,25,FALSE)</f>
        <v>0.8978102189781022</v>
      </c>
      <c r="AD108" s="38">
        <f>VLOOKUP($B108,'Data Flows'!$A$1307:$AB$1944,26,FALSE)</f>
        <v>0.99040767386091122</v>
      </c>
      <c r="AE108" s="38">
        <f>VLOOKUP($B108,'Data Flows'!$A$1307:$AB$1944,27,FALSE)</f>
        <v>1.0349999999999999</v>
      </c>
      <c r="AF108" s="38">
        <f>VLOOKUP($B108,'Data Flows'!$A$1307:$AB$1944,28,FALSE)</f>
        <v>1.0396600566572238</v>
      </c>
      <c r="AG108" s="38">
        <f>VLOOKUP($B108,'Data Flows'!$A$1307:$AE$1944,29,FALSE)</f>
        <v>0.92030848329048842</v>
      </c>
      <c r="AH108" s="38">
        <f>VLOOKUP($B108,'Data Flows'!$A$1307:$AE$1944,30,FALSE)</f>
        <v>0.97660818713450293</v>
      </c>
      <c r="AI108" s="38">
        <f>VLOOKUP($B108,'Data Flows'!$A$1307:$AE$1944,31,FALSE)</f>
        <v>1.011820330969267</v>
      </c>
      <c r="AJ108" s="38">
        <f>VLOOKUP($B108,'Data Flows'!$A$1307:$AF$1944,32,FALSE)</f>
        <v>0.7615384615384615</v>
      </c>
      <c r="AK108" s="38">
        <f>VLOOKUP($B108,'Data Flows'!$A$1307:$AG$1944,33,FALSE)</f>
        <v>0.63370786516853927</v>
      </c>
      <c r="AL108" s="38">
        <f>VLOOKUP($B108,'Data Flows'!$A$1307:$AH$1944,34,FALSE)</f>
        <v>0.78191489361702127</v>
      </c>
      <c r="AM108" s="38">
        <f>VLOOKUP($B108,'Data Flows'!$A$1307:$AI$1944,35,FALSE)</f>
        <v>0.74801061007957559</v>
      </c>
      <c r="AN108" s="38">
        <f>VLOOKUP($B108,'Data Flows'!$A$1307:$AJ$1944,36,FALSE)</f>
        <v>0.92012779552715651</v>
      </c>
      <c r="AO108" s="38">
        <f>VLOOKUP($B108,'Data Flows'!$A$1307:$AK$1944,37,FALSE)</f>
        <v>0.89144736842105265</v>
      </c>
      <c r="AP108" s="38">
        <f>VLOOKUP($B108,'Data Flows'!$A$1307:$AO$1944,38,FALSE)</f>
        <v>0.98717948717948723</v>
      </c>
      <c r="AQ108" s="38">
        <f>VLOOKUP($B108,'Data Flows'!$A$1307:$AO$1944,39,FALSE)</f>
        <v>0.98662207357859533</v>
      </c>
      <c r="AR108" s="38">
        <f>VLOOKUP($B108,'Data Flows'!$A$1307:$AO$1944,40,FALSE)</f>
        <v>0.96875</v>
      </c>
      <c r="AS108" s="38">
        <f>VLOOKUP($B108,'Data Flows'!$A$1307:$AO$1944,41,FALSE)</f>
        <v>1.0381679389312977</v>
      </c>
    </row>
    <row r="109" spans="1:45" x14ac:dyDescent="0.25">
      <c r="A109" s="1" t="s">
        <v>0</v>
      </c>
      <c r="B109" s="2" t="s">
        <v>107</v>
      </c>
      <c r="C109" s="3" t="s">
        <v>107</v>
      </c>
      <c r="D109" t="s">
        <v>312</v>
      </c>
      <c r="E109" s="47" t="str">
        <f>VLOOKUP($C109,Sheet1!$A$3:$B$328,2,FALSE)</f>
        <v>Largely Rural Average</v>
      </c>
      <c r="F109" s="38">
        <f>VLOOKUP($B109,'Data Flows'!$A$1307:$W$1944,2,FALSE)</f>
        <v>1.1293706293706294</v>
      </c>
      <c r="G109" s="38">
        <f>VLOOKUP($B109,'Data Flows'!$A$1307:$W$1944,3,FALSE)</f>
        <v>1.0095238095238095</v>
      </c>
      <c r="H109" s="38">
        <f>VLOOKUP($B109,'Data Flows'!$A$1307:$W$1944,4,FALSE)</f>
        <v>1.0398936170212767</v>
      </c>
      <c r="I109" s="38">
        <f>VLOOKUP($B109,'Data Flows'!$A$1307:$W$1944,5,FALSE)</f>
        <v>1.6378205128205128</v>
      </c>
      <c r="J109" s="38">
        <f>VLOOKUP($B109,'Data Flows'!$A$1307:$W$1944,6,FALSE)</f>
        <v>1.1478743068391868</v>
      </c>
      <c r="K109" s="38">
        <f>VLOOKUP($B109,'Data Flows'!$A$1307:$W$1944,7,FALSE)</f>
        <v>0.84269662921348309</v>
      </c>
      <c r="L109" s="38">
        <f>VLOOKUP($B109,'Data Flows'!$A$1307:$W$1944,8,FALSE)</f>
        <v>1.0236363636363637</v>
      </c>
      <c r="M109" s="38">
        <f>VLOOKUP($B109,'Data Flows'!$A$1307:$W$1944,9,FALSE)</f>
        <v>1.2285714285714286</v>
      </c>
      <c r="N109" s="38">
        <f>VLOOKUP($B109,'Data Flows'!$A$1307:$W$1944,10,FALSE)</f>
        <v>0.85401459854014594</v>
      </c>
      <c r="O109" s="38">
        <f>VLOOKUP($B109,'Data Flows'!$A$1307:$W$1944,11,FALSE)</f>
        <v>0.70019342359767889</v>
      </c>
      <c r="P109" s="38">
        <f>VLOOKUP($B109,'Data Flows'!$A$1307:$W$1944,12,FALSE)</f>
        <v>0.84369114877589457</v>
      </c>
      <c r="Q109" s="38">
        <f>VLOOKUP($B109,'Data Flows'!$A$1307:$W$1944,13,FALSE)</f>
        <v>1.2572178477690288</v>
      </c>
      <c r="R109" s="38">
        <f>VLOOKUP($B109,'Data Flows'!$A$1307:$W$1944,14,FALSE)</f>
        <v>0.95519348268839099</v>
      </c>
      <c r="S109" s="38">
        <f>VLOOKUP($B109,'Data Flows'!$A$1307:$W$1944,15,FALSE)</f>
        <v>1.0321782178217822</v>
      </c>
      <c r="T109" s="38">
        <f>VLOOKUP($B109,'Data Flows'!$A$1307:$W$1944,16,FALSE)</f>
        <v>0.88747346072186839</v>
      </c>
      <c r="U109" s="38">
        <f>VLOOKUP($B109,'Data Flows'!$A$1307:$W$1944,17,FALSE)</f>
        <v>1.2170329670329669</v>
      </c>
      <c r="V109" s="38">
        <f>VLOOKUP($B109,'Data Flows'!$A$1307:$W$1944,18,FALSE)</f>
        <v>1.1554404145077721</v>
      </c>
      <c r="W109" s="38">
        <f>VLOOKUP($B109,'Data Flows'!$A$1307:$W$1944,19,FALSE)</f>
        <v>0.90123456790123457</v>
      </c>
      <c r="X109" s="38">
        <f>VLOOKUP($B109,'Data Flows'!$A$1307:$W$1944,20,FALSE)</f>
        <v>0.97008547008547008</v>
      </c>
      <c r="Y109" s="38">
        <f>VLOOKUP($B109,'Data Flows'!$A$1307:$W$1944,21,FALSE)</f>
        <v>1.035175879396985</v>
      </c>
      <c r="Z109" s="38">
        <f>VLOOKUP($B109,'Data Flows'!$A$1307:$W$1944,22,FALSE)</f>
        <v>0.92796610169491522</v>
      </c>
      <c r="AA109" s="38">
        <f>VLOOKUP($B109,'Data Flows'!$A$1307:$W$1944,23,FALSE)</f>
        <v>0.83116883116883122</v>
      </c>
      <c r="AB109" s="38">
        <f>VLOOKUP($B109,'Data Flows'!$A$1307:$AB$1944,24,FALSE)</f>
        <v>0.86915887850467288</v>
      </c>
      <c r="AC109" s="38">
        <f>VLOOKUP($B109,'Data Flows'!$A$1307:$AB$1944,25,FALSE)</f>
        <v>0.94174757281553401</v>
      </c>
      <c r="AD109" s="38">
        <f>VLOOKUP($B109,'Data Flows'!$A$1307:$AB$1944,26,FALSE)</f>
        <v>0.91891891891891897</v>
      </c>
      <c r="AE109" s="38">
        <f>VLOOKUP($B109,'Data Flows'!$A$1307:$AB$1944,27,FALSE)</f>
        <v>0.875</v>
      </c>
      <c r="AF109" s="38">
        <f>VLOOKUP($B109,'Data Flows'!$A$1307:$AB$1944,28,FALSE)</f>
        <v>0.8614609571788413</v>
      </c>
      <c r="AG109" s="38">
        <f>VLOOKUP($B109,'Data Flows'!$A$1307:$AE$1944,29,FALSE)</f>
        <v>0.83380281690140845</v>
      </c>
      <c r="AH109" s="38">
        <f>VLOOKUP($B109,'Data Flows'!$A$1307:$AE$1944,30,FALSE)</f>
        <v>1.3968871595330739</v>
      </c>
      <c r="AI109" s="38">
        <f>VLOOKUP($B109,'Data Flows'!$A$1307:$AE$1944,31,FALSE)</f>
        <v>1.2307692307692308</v>
      </c>
      <c r="AJ109" s="38">
        <f>VLOOKUP($B109,'Data Flows'!$A$1307:$AF$1944,32,FALSE)</f>
        <v>0.86815920398009949</v>
      </c>
      <c r="AK109" s="38">
        <f>VLOOKUP($B109,'Data Flows'!$A$1307:$AG$1944,33,FALSE)</f>
        <v>0.80299251870324184</v>
      </c>
      <c r="AL109" s="38">
        <f>VLOOKUP($B109,'Data Flows'!$A$1307:$AH$1944,34,FALSE)</f>
        <v>0.65458937198067635</v>
      </c>
      <c r="AM109" s="38">
        <f>VLOOKUP($B109,'Data Flows'!$A$1307:$AI$1944,35,FALSE)</f>
        <v>0.73670212765957444</v>
      </c>
      <c r="AN109" s="38">
        <f>VLOOKUP($B109,'Data Flows'!$A$1307:$AJ$1944,36,FALSE)</f>
        <v>0.80351906158357767</v>
      </c>
      <c r="AO109" s="38">
        <f>VLOOKUP($B109,'Data Flows'!$A$1307:$AK$1944,37,FALSE)</f>
        <v>0.90847457627118644</v>
      </c>
      <c r="AP109" s="38">
        <f>VLOOKUP($B109,'Data Flows'!$A$1307:$AO$1944,38,FALSE)</f>
        <v>0.92996108949416345</v>
      </c>
      <c r="AQ109" s="38">
        <f>VLOOKUP($B109,'Data Flows'!$A$1307:$AO$1944,39,FALSE)</f>
        <v>0.73643410852713176</v>
      </c>
      <c r="AR109" s="38">
        <f>VLOOKUP($B109,'Data Flows'!$A$1307:$AO$1944,40,FALSE)</f>
        <v>0.79320113314447593</v>
      </c>
      <c r="AS109" s="38">
        <f>VLOOKUP($B109,'Data Flows'!$A$1307:$AO$1944,41,FALSE)</f>
        <v>1</v>
      </c>
    </row>
    <row r="110" spans="1:45" x14ac:dyDescent="0.25">
      <c r="A110" s="1" t="s">
        <v>0</v>
      </c>
      <c r="B110" s="2" t="s">
        <v>108</v>
      </c>
      <c r="C110" s="3" t="s">
        <v>108</v>
      </c>
      <c r="D110" t="s">
        <v>313</v>
      </c>
      <c r="E110" s="47" t="str">
        <f>VLOOKUP($C110,Sheet1!$A$3:$B$328,2,FALSE)</f>
        <v>Urban with City and Town</v>
      </c>
      <c r="F110" s="38">
        <f>VLOOKUP($B110,'Data Flows'!$A$1307:$W$1944,2,FALSE)</f>
        <v>0.94819819819819817</v>
      </c>
      <c r="G110" s="38">
        <f>VLOOKUP($B110,'Data Flows'!$A$1307:$W$1944,3,FALSE)</f>
        <v>0.98481012658227851</v>
      </c>
      <c r="H110" s="38">
        <f>VLOOKUP($B110,'Data Flows'!$A$1307:$W$1944,4,FALSE)</f>
        <v>1.182648401826484</v>
      </c>
      <c r="I110" s="38">
        <f>VLOOKUP($B110,'Data Flows'!$A$1307:$W$1944,5,FALSE)</f>
        <v>1.6927374301675977</v>
      </c>
      <c r="J110" s="38">
        <f>VLOOKUP($B110,'Data Flows'!$A$1307:$W$1944,6,FALSE)</f>
        <v>1.1963394342762064</v>
      </c>
      <c r="K110" s="38">
        <f>VLOOKUP($B110,'Data Flows'!$A$1307:$W$1944,7,FALSE)</f>
        <v>0.87481371087928461</v>
      </c>
      <c r="L110" s="38">
        <f>VLOOKUP($B110,'Data Flows'!$A$1307:$W$1944,8,FALSE)</f>
        <v>1.012084592145015</v>
      </c>
      <c r="M110" s="38">
        <f>VLOOKUP($B110,'Data Flows'!$A$1307:$W$1944,9,FALSE)</f>
        <v>1</v>
      </c>
      <c r="N110" s="38">
        <f>VLOOKUP($B110,'Data Flows'!$A$1307:$W$1944,10,FALSE)</f>
        <v>0.76632801161103048</v>
      </c>
      <c r="O110" s="38">
        <f>VLOOKUP($B110,'Data Flows'!$A$1307:$W$1944,11,FALSE)</f>
        <v>0.8380281690140845</v>
      </c>
      <c r="P110" s="38">
        <f>VLOOKUP($B110,'Data Flows'!$A$1307:$W$1944,12,FALSE)</f>
        <v>0.88593750000000004</v>
      </c>
      <c r="Q110" s="38">
        <f>VLOOKUP($B110,'Data Flows'!$A$1307:$W$1944,13,FALSE)</f>
        <v>1.0144404332129964</v>
      </c>
      <c r="R110" s="38">
        <f>VLOOKUP($B110,'Data Flows'!$A$1307:$W$1944,14,FALSE)</f>
        <v>0.89423076923076927</v>
      </c>
      <c r="S110" s="38">
        <f>VLOOKUP($B110,'Data Flows'!$A$1307:$W$1944,15,FALSE)</f>
        <v>0.89840637450199201</v>
      </c>
      <c r="T110" s="38">
        <f>VLOOKUP($B110,'Data Flows'!$A$1307:$W$1944,16,FALSE)</f>
        <v>0.98710865561694294</v>
      </c>
      <c r="U110" s="38">
        <f>VLOOKUP($B110,'Data Flows'!$A$1307:$W$1944,17,FALSE)</f>
        <v>1.1922290388548058</v>
      </c>
      <c r="V110" s="38">
        <f>VLOOKUP($B110,'Data Flows'!$A$1307:$W$1944,18,FALSE)</f>
        <v>0.87085514834205935</v>
      </c>
      <c r="W110" s="38">
        <f>VLOOKUP($B110,'Data Flows'!$A$1307:$W$1944,19,FALSE)</f>
        <v>0.96245059288537549</v>
      </c>
      <c r="X110" s="38">
        <f>VLOOKUP($B110,'Data Flows'!$A$1307:$W$1944,20,FALSE)</f>
        <v>0.88235294117647056</v>
      </c>
      <c r="Y110" s="38">
        <f>VLOOKUP($B110,'Data Flows'!$A$1307:$W$1944,21,FALSE)</f>
        <v>1.043010752688172</v>
      </c>
      <c r="Z110" s="38">
        <f>VLOOKUP($B110,'Data Flows'!$A$1307:$W$1944,22,FALSE)</f>
        <v>0.96399999999999997</v>
      </c>
      <c r="AA110" s="38">
        <f>VLOOKUP($B110,'Data Flows'!$A$1307:$W$1944,23,FALSE)</f>
        <v>0.95945945945945943</v>
      </c>
      <c r="AB110" s="38">
        <f>VLOOKUP($B110,'Data Flows'!$A$1307:$AB$1944,24,FALSE)</f>
        <v>0.92813141683778233</v>
      </c>
      <c r="AC110" s="38">
        <f>VLOOKUP($B110,'Data Flows'!$A$1307:$AB$1944,25,FALSE)</f>
        <v>0.99402390438247012</v>
      </c>
      <c r="AD110" s="38">
        <f>VLOOKUP($B110,'Data Flows'!$A$1307:$AB$1944,26,FALSE)</f>
        <v>0.90847457627118644</v>
      </c>
      <c r="AE110" s="38">
        <f>VLOOKUP($B110,'Data Flows'!$A$1307:$AB$1944,27,FALSE)</f>
        <v>0.75919732441471577</v>
      </c>
      <c r="AF110" s="38">
        <f>VLOOKUP($B110,'Data Flows'!$A$1307:$AB$1944,28,FALSE)</f>
        <v>0.76923076923076927</v>
      </c>
      <c r="AG110" s="38">
        <f>VLOOKUP($B110,'Data Flows'!$A$1307:$AE$1944,29,FALSE)</f>
        <v>0.92527472527472532</v>
      </c>
      <c r="AH110" s="38">
        <f>VLOOKUP($B110,'Data Flows'!$A$1307:$AE$1944,30,FALSE)</f>
        <v>1.2314814814814814</v>
      </c>
      <c r="AI110" s="38">
        <f>VLOOKUP($B110,'Data Flows'!$A$1307:$AE$1944,31,FALSE)</f>
        <v>1.1678486997635933</v>
      </c>
      <c r="AJ110" s="38">
        <f>VLOOKUP($B110,'Data Flows'!$A$1307:$AF$1944,32,FALSE)</f>
        <v>0.78555798687089717</v>
      </c>
      <c r="AK110" s="38">
        <f>VLOOKUP($B110,'Data Flows'!$A$1307:$AG$1944,33,FALSE)</f>
        <v>0.84875846501128671</v>
      </c>
      <c r="AL110" s="38">
        <f>VLOOKUP($B110,'Data Flows'!$A$1307:$AH$1944,34,FALSE)</f>
        <v>0.74715261958997725</v>
      </c>
      <c r="AM110" s="38">
        <f>VLOOKUP($B110,'Data Flows'!$A$1307:$AI$1944,35,FALSE)</f>
        <v>0.71145374449339205</v>
      </c>
      <c r="AN110" s="38">
        <f>VLOOKUP($B110,'Data Flows'!$A$1307:$AJ$1944,36,FALSE)</f>
        <v>0.79212253829321666</v>
      </c>
      <c r="AO110" s="38">
        <f>VLOOKUP($B110,'Data Flows'!$A$1307:$AK$1944,37,FALSE)</f>
        <v>0.7511210762331838</v>
      </c>
      <c r="AP110" s="38">
        <f>VLOOKUP($B110,'Data Flows'!$A$1307:$AO$1944,38,FALSE)</f>
        <v>0.71091445427728617</v>
      </c>
      <c r="AQ110" s="38">
        <f>VLOOKUP($B110,'Data Flows'!$A$1307:$AO$1944,39,FALSE)</f>
        <v>0.96344086021505382</v>
      </c>
      <c r="AR110" s="38">
        <f>VLOOKUP($B110,'Data Flows'!$A$1307:$AO$1944,40,FALSE)</f>
        <v>0.671875</v>
      </c>
      <c r="AS110" s="38">
        <f>VLOOKUP($B110,'Data Flows'!$A$1307:$AO$1944,41,FALSE)</f>
        <v>0.77173913043478259</v>
      </c>
    </row>
    <row r="111" spans="1:45" x14ac:dyDescent="0.25">
      <c r="A111" s="1" t="s">
        <v>0</v>
      </c>
      <c r="B111" s="2" t="s">
        <v>109</v>
      </c>
      <c r="C111" s="3" t="s">
        <v>109</v>
      </c>
      <c r="D111" t="s">
        <v>314</v>
      </c>
      <c r="E111" s="47" t="str">
        <f>VLOOKUP($C111,Sheet1!$A$3:$B$328,2,FALSE)</f>
        <v>Largely Rural Average</v>
      </c>
      <c r="F111" s="38">
        <f>VLOOKUP($B111,'Data Flows'!$A$1307:$W$1944,2,FALSE)</f>
        <v>0.68435013262599464</v>
      </c>
      <c r="G111" s="38">
        <f>VLOOKUP($B111,'Data Flows'!$A$1307:$W$1944,3,FALSE)</f>
        <v>0.9884615384615385</v>
      </c>
      <c r="H111" s="38">
        <f>VLOOKUP($B111,'Data Flows'!$A$1307:$W$1944,4,FALSE)</f>
        <v>0.98750000000000004</v>
      </c>
      <c r="I111" s="38">
        <f>VLOOKUP($B111,'Data Flows'!$A$1307:$W$1944,5,FALSE)</f>
        <v>2.6157635467980294</v>
      </c>
      <c r="J111" s="38">
        <f>VLOOKUP($B111,'Data Flows'!$A$1307:$W$1944,6,FALSE)</f>
        <v>0.90212765957446805</v>
      </c>
      <c r="K111" s="38">
        <f>VLOOKUP($B111,'Data Flows'!$A$1307:$W$1944,7,FALSE)</f>
        <v>0.68988764044943818</v>
      </c>
      <c r="L111" s="38">
        <f>VLOOKUP($B111,'Data Flows'!$A$1307:$W$1944,8,FALSE)</f>
        <v>0.84579439252336452</v>
      </c>
      <c r="M111" s="38">
        <f>VLOOKUP($B111,'Data Flows'!$A$1307:$W$1944,9,FALSE)</f>
        <v>1.2543859649122806</v>
      </c>
      <c r="N111" s="38">
        <f>VLOOKUP($B111,'Data Flows'!$A$1307:$W$1944,10,FALSE)</f>
        <v>0.74732334047109206</v>
      </c>
      <c r="O111" s="38">
        <f>VLOOKUP($B111,'Data Flows'!$A$1307:$W$1944,11,FALSE)</f>
        <v>0.78770949720670391</v>
      </c>
      <c r="P111" s="38">
        <f>VLOOKUP($B111,'Data Flows'!$A$1307:$W$1944,12,FALSE)</f>
        <v>0.97681159420289854</v>
      </c>
      <c r="Q111" s="38">
        <f>VLOOKUP($B111,'Data Flows'!$A$1307:$W$1944,13,FALSE)</f>
        <v>1.3152866242038217</v>
      </c>
      <c r="R111" s="38">
        <f>VLOOKUP($B111,'Data Flows'!$A$1307:$W$1944,14,FALSE)</f>
        <v>0.86342592592592593</v>
      </c>
      <c r="S111" s="38">
        <f>VLOOKUP($B111,'Data Flows'!$A$1307:$W$1944,15,FALSE)</f>
        <v>0.82222222222222219</v>
      </c>
      <c r="T111" s="38">
        <f>VLOOKUP($B111,'Data Flows'!$A$1307:$W$1944,16,FALSE)</f>
        <v>0.95107033639143734</v>
      </c>
      <c r="U111" s="38">
        <f>VLOOKUP($B111,'Data Flows'!$A$1307:$W$1944,17,FALSE)</f>
        <v>1.5685618729096991</v>
      </c>
      <c r="V111" s="38">
        <f>VLOOKUP($B111,'Data Flows'!$A$1307:$W$1944,18,FALSE)</f>
        <v>0.66361556064073224</v>
      </c>
      <c r="W111" s="38">
        <f>VLOOKUP($B111,'Data Flows'!$A$1307:$W$1944,19,FALSE)</f>
        <v>0.75404530744336573</v>
      </c>
      <c r="X111" s="38">
        <f>VLOOKUP($B111,'Data Flows'!$A$1307:$W$1944,20,FALSE)</f>
        <v>0.890625</v>
      </c>
      <c r="Y111" s="38">
        <f>VLOOKUP($B111,'Data Flows'!$A$1307:$W$1944,21,FALSE)</f>
        <v>1.5740740740740742</v>
      </c>
      <c r="Z111" s="38">
        <f>VLOOKUP($B111,'Data Flows'!$A$1307:$W$1944,22,FALSE)</f>
        <v>0.70754716981132071</v>
      </c>
      <c r="AA111" s="38">
        <f>VLOOKUP($B111,'Data Flows'!$A$1307:$W$1944,23,FALSE)</f>
        <v>0.77241379310344827</v>
      </c>
      <c r="AB111" s="38">
        <f>VLOOKUP($B111,'Data Flows'!$A$1307:$AB$1944,24,FALSE)</f>
        <v>0.87828947368421051</v>
      </c>
      <c r="AC111" s="38">
        <f>VLOOKUP($B111,'Data Flows'!$A$1307:$AB$1944,25,FALSE)</f>
        <v>0.71672354948805461</v>
      </c>
      <c r="AD111" s="38">
        <f>VLOOKUP($B111,'Data Flows'!$A$1307:$AB$1944,26,FALSE)</f>
        <v>0.72756410256410253</v>
      </c>
      <c r="AE111" s="38">
        <f>VLOOKUP($B111,'Data Flows'!$A$1307:$AB$1944,27,FALSE)</f>
        <v>1.0790513833992095</v>
      </c>
      <c r="AF111" s="38">
        <f>VLOOKUP($B111,'Data Flows'!$A$1307:$AB$1944,28,FALSE)</f>
        <v>1.2747252747252746</v>
      </c>
      <c r="AG111" s="38">
        <f>VLOOKUP($B111,'Data Flows'!$A$1307:$AE$1944,29,FALSE)</f>
        <v>1.2441860465116279</v>
      </c>
      <c r="AH111" s="38">
        <f>VLOOKUP($B111,'Data Flows'!$A$1307:$AE$1944,30,FALSE)</f>
        <v>1.3313953488372092</v>
      </c>
      <c r="AI111" s="38">
        <f>VLOOKUP($B111,'Data Flows'!$A$1307:$AE$1944,31,FALSE)</f>
        <v>1.0307692307692307</v>
      </c>
      <c r="AJ111" s="38">
        <f>VLOOKUP($B111,'Data Flows'!$A$1307:$AF$1944,32,FALSE)</f>
        <v>0.63782051282051277</v>
      </c>
      <c r="AK111" s="38">
        <f>VLOOKUP($B111,'Data Flows'!$A$1307:$AG$1944,33,FALSE)</f>
        <v>0.68571428571428572</v>
      </c>
      <c r="AL111" s="38">
        <f>VLOOKUP($B111,'Data Flows'!$A$1307:$AH$1944,34,FALSE)</f>
        <v>0.62995594713656389</v>
      </c>
      <c r="AM111" s="38">
        <f>VLOOKUP($B111,'Data Flows'!$A$1307:$AI$1944,35,FALSE)</f>
        <v>0.61596958174904948</v>
      </c>
      <c r="AN111" s="38">
        <f>VLOOKUP($B111,'Data Flows'!$A$1307:$AJ$1944,36,FALSE)</f>
        <v>0.74752475247524752</v>
      </c>
      <c r="AO111" s="38">
        <f>VLOOKUP($B111,'Data Flows'!$A$1307:$AK$1944,37,FALSE)</f>
        <v>0.83798882681564246</v>
      </c>
      <c r="AP111" s="38">
        <f>VLOOKUP($B111,'Data Flows'!$A$1307:$AO$1944,38,FALSE)</f>
        <v>1.0136986301369864</v>
      </c>
      <c r="AQ111" s="38">
        <f>VLOOKUP($B111,'Data Flows'!$A$1307:$AO$1944,39,FALSE)</f>
        <v>0.89655172413793105</v>
      </c>
      <c r="AR111" s="38">
        <f>VLOOKUP($B111,'Data Flows'!$A$1307:$AO$1944,40,FALSE)</f>
        <v>1.2191011235955056</v>
      </c>
      <c r="AS111" s="38">
        <f>VLOOKUP($B111,'Data Flows'!$A$1307:$AO$1944,41,FALSE)</f>
        <v>1.2692307692307692</v>
      </c>
    </row>
    <row r="112" spans="1:45" x14ac:dyDescent="0.25">
      <c r="A112" s="1" t="s">
        <v>0</v>
      </c>
      <c r="B112" s="2" t="s">
        <v>110</v>
      </c>
      <c r="C112" s="3" t="s">
        <v>110</v>
      </c>
      <c r="D112" t="s">
        <v>315</v>
      </c>
      <c r="E112" s="47" t="str">
        <f>VLOOKUP($C112,Sheet1!$A$3:$B$328,2,FALSE)</f>
        <v>Mainly Rural Average</v>
      </c>
      <c r="F112" s="38">
        <f>VLOOKUP($B112,'Data Flows'!$A$1307:$W$1944,2,FALSE)</f>
        <v>0.66666666666666663</v>
      </c>
      <c r="G112" s="38">
        <f>VLOOKUP($B112,'Data Flows'!$A$1307:$W$1944,3,FALSE)</f>
        <v>0.95744680851063835</v>
      </c>
      <c r="H112" s="38">
        <f>VLOOKUP($B112,'Data Flows'!$A$1307:$W$1944,4,FALSE)</f>
        <v>1.2149532710280373</v>
      </c>
      <c r="I112" s="38">
        <f>VLOOKUP($B112,'Data Flows'!$A$1307:$W$1944,5,FALSE)</f>
        <v>1.6019417475728155</v>
      </c>
      <c r="J112" s="38">
        <f>VLOOKUP($B112,'Data Flows'!$A$1307:$W$1944,6,FALSE)</f>
        <v>1.2444444444444445</v>
      </c>
      <c r="K112" s="38">
        <f>VLOOKUP($B112,'Data Flows'!$A$1307:$W$1944,7,FALSE)</f>
        <v>0.71584699453551914</v>
      </c>
      <c r="L112" s="38">
        <f>VLOOKUP($B112,'Data Flows'!$A$1307:$W$1944,8,FALSE)</f>
        <v>0.875</v>
      </c>
      <c r="M112" s="38">
        <f>VLOOKUP($B112,'Data Flows'!$A$1307:$W$1944,9,FALSE)</f>
        <v>1.0526315789473684</v>
      </c>
      <c r="N112" s="38">
        <f>VLOOKUP($B112,'Data Flows'!$A$1307:$W$1944,10,FALSE)</f>
        <v>0.79166666666666663</v>
      </c>
      <c r="O112" s="38">
        <f>VLOOKUP($B112,'Data Flows'!$A$1307:$W$1944,11,FALSE)</f>
        <v>0.89763779527559051</v>
      </c>
      <c r="P112" s="38">
        <f>VLOOKUP($B112,'Data Flows'!$A$1307:$W$1944,12,FALSE)</f>
        <v>0.83050847457627119</v>
      </c>
      <c r="Q112" s="38">
        <f>VLOOKUP($B112,'Data Flows'!$A$1307:$W$1944,13,FALSE)</f>
        <v>0.95804195804195802</v>
      </c>
      <c r="R112" s="38">
        <f>VLOOKUP($B112,'Data Flows'!$A$1307:$W$1944,14,FALSE)</f>
        <v>0.95833333333333337</v>
      </c>
      <c r="S112" s="38">
        <f>VLOOKUP($B112,'Data Flows'!$A$1307:$W$1944,15,FALSE)</f>
        <v>0.9242424242424242</v>
      </c>
      <c r="T112" s="38">
        <f>VLOOKUP($B112,'Data Flows'!$A$1307:$W$1944,16,FALSE)</f>
        <v>1.0064102564102564</v>
      </c>
      <c r="U112" s="38">
        <f>VLOOKUP($B112,'Data Flows'!$A$1307:$W$1944,17,FALSE)</f>
        <v>1.0555555555555556</v>
      </c>
      <c r="V112" s="38">
        <f>VLOOKUP($B112,'Data Flows'!$A$1307:$W$1944,18,FALSE)</f>
        <v>0.81052631578947365</v>
      </c>
      <c r="W112" s="38">
        <f>VLOOKUP($B112,'Data Flows'!$A$1307:$W$1944,19,FALSE)</f>
        <v>0.99285714285714288</v>
      </c>
      <c r="X112" s="38">
        <f>VLOOKUP($B112,'Data Flows'!$A$1307:$W$1944,20,FALSE)</f>
        <v>0.92517006802721091</v>
      </c>
      <c r="Y112" s="38">
        <f>VLOOKUP($B112,'Data Flows'!$A$1307:$W$1944,21,FALSE)</f>
        <v>0.98550724637681164</v>
      </c>
      <c r="Z112" s="38">
        <f>VLOOKUP($B112,'Data Flows'!$A$1307:$W$1944,22,FALSE)</f>
        <v>1.0211267605633803</v>
      </c>
      <c r="AA112" s="38">
        <f>VLOOKUP($B112,'Data Flows'!$A$1307:$W$1944,23,FALSE)</f>
        <v>0.90579710144927539</v>
      </c>
      <c r="AB112" s="38">
        <f>VLOOKUP($B112,'Data Flows'!$A$1307:$AB$1944,24,FALSE)</f>
        <v>0.88811188811188813</v>
      </c>
      <c r="AC112" s="38">
        <f>VLOOKUP($B112,'Data Flows'!$A$1307:$AB$1944,25,FALSE)</f>
        <v>0.85915492957746475</v>
      </c>
      <c r="AD112" s="38">
        <f>VLOOKUP($B112,'Data Flows'!$A$1307:$AB$1944,26,FALSE)</f>
        <v>0.92121212121212126</v>
      </c>
      <c r="AE112" s="38">
        <f>VLOOKUP($B112,'Data Flows'!$A$1307:$AB$1944,27,FALSE)</f>
        <v>0.79374999999999996</v>
      </c>
      <c r="AF112" s="38">
        <f>VLOOKUP($B112,'Data Flows'!$A$1307:$AB$1944,28,FALSE)</f>
        <v>0.85616438356164382</v>
      </c>
      <c r="AG112" s="38">
        <f>VLOOKUP($B112,'Data Flows'!$A$1307:$AE$1944,29,FALSE)</f>
        <v>0.8482142857142857</v>
      </c>
      <c r="AH112" s="38">
        <f>VLOOKUP($B112,'Data Flows'!$A$1307:$AE$1944,30,FALSE)</f>
        <v>1.0392156862745099</v>
      </c>
      <c r="AI112" s="38">
        <f>VLOOKUP($B112,'Data Flows'!$A$1307:$AE$1944,31,FALSE)</f>
        <v>0.88888888888888884</v>
      </c>
      <c r="AJ112" s="38">
        <f>VLOOKUP($B112,'Data Flows'!$A$1307:$AF$1944,32,FALSE)</f>
        <v>0.73049645390070927</v>
      </c>
      <c r="AK112" s="38">
        <f>VLOOKUP($B112,'Data Flows'!$A$1307:$AG$1944,33,FALSE)</f>
        <v>0.75</v>
      </c>
      <c r="AL112" s="38">
        <f>VLOOKUP($B112,'Data Flows'!$A$1307:$AH$1944,34,FALSE)</f>
        <v>0.86538461538461542</v>
      </c>
      <c r="AM112" s="38">
        <f>VLOOKUP($B112,'Data Flows'!$A$1307:$AI$1944,35,FALSE)</f>
        <v>0.70652173913043481</v>
      </c>
      <c r="AN112" s="38">
        <f>VLOOKUP($B112,'Data Flows'!$A$1307:$AJ$1944,36,FALSE)</f>
        <v>0.70588235294117652</v>
      </c>
      <c r="AO112" s="38">
        <f>VLOOKUP($B112,'Data Flows'!$A$1307:$AK$1944,37,FALSE)</f>
        <v>1</v>
      </c>
      <c r="AP112" s="38">
        <f>VLOOKUP($B112,'Data Flows'!$A$1307:$AO$1944,38,FALSE)</f>
        <v>0.96551724137931039</v>
      </c>
      <c r="AQ112" s="38">
        <f>VLOOKUP($B112,'Data Flows'!$A$1307:$AO$1944,39,FALSE)</f>
        <v>0.84090909090909094</v>
      </c>
      <c r="AR112" s="38">
        <f>VLOOKUP($B112,'Data Flows'!$A$1307:$AO$1944,40,FALSE)</f>
        <v>1.0617283950617284</v>
      </c>
      <c r="AS112" s="38">
        <f>VLOOKUP($B112,'Data Flows'!$A$1307:$AO$1944,41,FALSE)</f>
        <v>0.87804878048780488</v>
      </c>
    </row>
    <row r="113" spans="1:45" x14ac:dyDescent="0.25">
      <c r="A113" s="1" t="s">
        <v>0</v>
      </c>
      <c r="B113" s="2" t="s">
        <v>111</v>
      </c>
      <c r="C113" s="3" t="s">
        <v>111</v>
      </c>
      <c r="D113" t="s">
        <v>316</v>
      </c>
      <c r="E113" s="47" t="str">
        <f>VLOOKUP($C113,Sheet1!$A$3:$B$328,2,FALSE)</f>
        <v>Urban with City and Town</v>
      </c>
      <c r="F113" s="38">
        <f>VLOOKUP($B113,'Data Flows'!$A$1307:$W$1944,2,FALSE)</f>
        <v>0.89965397923875434</v>
      </c>
      <c r="G113" s="38">
        <f>VLOOKUP($B113,'Data Flows'!$A$1307:$W$1944,3,FALSE)</f>
        <v>1.1003584229390682</v>
      </c>
      <c r="H113" s="38">
        <f>VLOOKUP($B113,'Data Flows'!$A$1307:$W$1944,4,FALSE)</f>
        <v>1.296551724137931</v>
      </c>
      <c r="I113" s="38">
        <f>VLOOKUP($B113,'Data Flows'!$A$1307:$W$1944,5,FALSE)</f>
        <v>1.607843137254902</v>
      </c>
      <c r="J113" s="38">
        <f>VLOOKUP($B113,'Data Flows'!$A$1307:$W$1944,6,FALSE)</f>
        <v>1.1385681293302541</v>
      </c>
      <c r="K113" s="38">
        <f>VLOOKUP($B113,'Data Flows'!$A$1307:$W$1944,7,FALSE)</f>
        <v>0.95726495726495731</v>
      </c>
      <c r="L113" s="38">
        <f>VLOOKUP($B113,'Data Flows'!$A$1307:$W$1944,8,FALSE)</f>
        <v>0.95390781563126248</v>
      </c>
      <c r="M113" s="38">
        <f>VLOOKUP($B113,'Data Flows'!$A$1307:$W$1944,9,FALSE)</f>
        <v>1.0462287104622872</v>
      </c>
      <c r="N113" s="38">
        <f>VLOOKUP($B113,'Data Flows'!$A$1307:$W$1944,10,FALSE)</f>
        <v>0.82432432432432434</v>
      </c>
      <c r="O113" s="38">
        <f>VLOOKUP($B113,'Data Flows'!$A$1307:$W$1944,11,FALSE)</f>
        <v>0.80193236714975846</v>
      </c>
      <c r="P113" s="38">
        <f>VLOOKUP($B113,'Data Flows'!$A$1307:$W$1944,12,FALSE)</f>
        <v>0.95215311004784686</v>
      </c>
      <c r="Q113" s="38">
        <f>VLOOKUP($B113,'Data Flows'!$A$1307:$W$1944,13,FALSE)</f>
        <v>1.0542857142857143</v>
      </c>
      <c r="R113" s="38">
        <f>VLOOKUP($B113,'Data Flows'!$A$1307:$W$1944,14,FALSE)</f>
        <v>1.2380952380952381</v>
      </c>
      <c r="S113" s="38">
        <f>VLOOKUP($B113,'Data Flows'!$A$1307:$W$1944,15,FALSE)</f>
        <v>0.96174863387978138</v>
      </c>
      <c r="T113" s="38">
        <f>VLOOKUP($B113,'Data Flows'!$A$1307:$W$1944,16,FALSE)</f>
        <v>1.1140776699029127</v>
      </c>
      <c r="U113" s="38">
        <f>VLOOKUP($B113,'Data Flows'!$A$1307:$W$1944,17,FALSE)</f>
        <v>1.1036789297658862</v>
      </c>
      <c r="V113" s="38">
        <f>VLOOKUP($B113,'Data Flows'!$A$1307:$W$1944,18,FALSE)</f>
        <v>0.82864450127877243</v>
      </c>
      <c r="W113" s="38">
        <f>VLOOKUP($B113,'Data Flows'!$A$1307:$W$1944,19,FALSE)</f>
        <v>0.85384615384615381</v>
      </c>
      <c r="X113" s="38">
        <f>VLOOKUP($B113,'Data Flows'!$A$1307:$W$1944,20,FALSE)</f>
        <v>0.95165394402035619</v>
      </c>
      <c r="Y113" s="38">
        <f>VLOOKUP($B113,'Data Flows'!$A$1307:$W$1944,21,FALSE)</f>
        <v>0.86494252873563215</v>
      </c>
      <c r="Z113" s="38">
        <f>VLOOKUP($B113,'Data Flows'!$A$1307:$W$1944,22,FALSE)</f>
        <v>0.80661577608142498</v>
      </c>
      <c r="AA113" s="38">
        <f>VLOOKUP($B113,'Data Flows'!$A$1307:$W$1944,23,FALSE)</f>
        <v>0.82585751978891819</v>
      </c>
      <c r="AB113" s="38">
        <f>VLOOKUP($B113,'Data Flows'!$A$1307:$AB$1944,24,FALSE)</f>
        <v>0.92</v>
      </c>
      <c r="AC113" s="38">
        <f>VLOOKUP($B113,'Data Flows'!$A$1307:$AB$1944,25,FALSE)</f>
        <v>0.89333333333333331</v>
      </c>
      <c r="AD113" s="38">
        <f>VLOOKUP($B113,'Data Flows'!$A$1307:$AB$1944,26,FALSE)</f>
        <v>0.81621621621621621</v>
      </c>
      <c r="AE113" s="38">
        <f>VLOOKUP($B113,'Data Flows'!$A$1307:$AB$1944,27,FALSE)</f>
        <v>0.76049382716049385</v>
      </c>
      <c r="AF113" s="38">
        <f>VLOOKUP($B113,'Data Flows'!$A$1307:$AB$1944,28,FALSE)</f>
        <v>0.75471698113207553</v>
      </c>
      <c r="AG113" s="38">
        <f>VLOOKUP($B113,'Data Flows'!$A$1307:$AE$1944,29,FALSE)</f>
        <v>1.0324909747292419</v>
      </c>
      <c r="AH113" s="38">
        <f>VLOOKUP($B113,'Data Flows'!$A$1307:$AE$1944,30,FALSE)</f>
        <v>1.5707070707070707</v>
      </c>
      <c r="AI113" s="38">
        <f>VLOOKUP($B113,'Data Flows'!$A$1307:$AE$1944,31,FALSE)</f>
        <v>0.95873015873015877</v>
      </c>
      <c r="AJ113" s="38">
        <f>VLOOKUP($B113,'Data Flows'!$A$1307:$AF$1944,32,FALSE)</f>
        <v>0.82131661442006265</v>
      </c>
      <c r="AK113" s="38">
        <f>VLOOKUP($B113,'Data Flows'!$A$1307:$AG$1944,33,FALSE)</f>
        <v>0.74172185430463577</v>
      </c>
      <c r="AL113" s="38">
        <f>VLOOKUP($B113,'Data Flows'!$A$1307:$AH$1944,34,FALSE)</f>
        <v>0.67289719626168221</v>
      </c>
      <c r="AM113" s="38">
        <f>VLOOKUP($B113,'Data Flows'!$A$1307:$AI$1944,35,FALSE)</f>
        <v>0.69579288025889963</v>
      </c>
      <c r="AN113" s="38">
        <f>VLOOKUP($B113,'Data Flows'!$A$1307:$AJ$1944,36,FALSE)</f>
        <v>0.96385542168674698</v>
      </c>
      <c r="AO113" s="38">
        <f>VLOOKUP($B113,'Data Flows'!$A$1307:$AK$1944,37,FALSE)</f>
        <v>0.94941634241245132</v>
      </c>
      <c r="AP113" s="38">
        <f>VLOOKUP($B113,'Data Flows'!$A$1307:$AO$1944,38,FALSE)</f>
        <v>0.78486055776892427</v>
      </c>
      <c r="AQ113" s="38">
        <f>VLOOKUP($B113,'Data Flows'!$A$1307:$AO$1944,39,FALSE)</f>
        <v>0.78217821782178221</v>
      </c>
      <c r="AR113" s="38">
        <f>VLOOKUP($B113,'Data Flows'!$A$1307:$AO$1944,40,FALSE)</f>
        <v>0.82116788321167888</v>
      </c>
      <c r="AS113" s="38">
        <f>VLOOKUP($B113,'Data Flows'!$A$1307:$AO$1944,41,FALSE)</f>
        <v>1.1059907834101383</v>
      </c>
    </row>
    <row r="114" spans="1:45" x14ac:dyDescent="0.25">
      <c r="A114" s="1" t="s">
        <v>0</v>
      </c>
      <c r="B114" s="2" t="s">
        <v>112</v>
      </c>
      <c r="C114" s="3" t="s">
        <v>112</v>
      </c>
      <c r="D114" t="s">
        <v>317</v>
      </c>
      <c r="E114" s="47" t="str">
        <f>VLOOKUP($C114,Sheet1!$A$3:$B$328,2,FALSE)</f>
        <v>Urban with Significant Rural (rural including hub towns 26-49%)</v>
      </c>
      <c r="F114" s="38">
        <f>VLOOKUP($B114,'Data Flows'!$A$1307:$W$1944,2,FALSE)</f>
        <v>0.9391025641025641</v>
      </c>
      <c r="G114" s="38">
        <f>VLOOKUP($B114,'Data Flows'!$A$1307:$W$1944,3,FALSE)</f>
        <v>0.94333333333333336</v>
      </c>
      <c r="H114" s="38">
        <f>VLOOKUP($B114,'Data Flows'!$A$1307:$W$1944,4,FALSE)</f>
        <v>1.1173020527859236</v>
      </c>
      <c r="I114" s="38">
        <f>VLOOKUP($B114,'Data Flows'!$A$1307:$W$1944,5,FALSE)</f>
        <v>1.7927631578947369</v>
      </c>
      <c r="J114" s="38">
        <f>VLOOKUP($B114,'Data Flows'!$A$1307:$W$1944,6,FALSE)</f>
        <v>1.3339920948616601</v>
      </c>
      <c r="K114" s="38">
        <f>VLOOKUP($B114,'Data Flows'!$A$1307:$W$1944,7,FALSE)</f>
        <v>0.96709323583180984</v>
      </c>
      <c r="L114" s="38">
        <f>VLOOKUP($B114,'Data Flows'!$A$1307:$W$1944,8,FALSE)</f>
        <v>0.90752351097178685</v>
      </c>
      <c r="M114" s="38">
        <f>VLOOKUP($B114,'Data Flows'!$A$1307:$W$1944,9,FALSE)</f>
        <v>0.92829457364341084</v>
      </c>
      <c r="N114" s="38">
        <f>VLOOKUP($B114,'Data Flows'!$A$1307:$W$1944,10,FALSE)</f>
        <v>0.89929328621908122</v>
      </c>
      <c r="O114" s="38">
        <f>VLOOKUP($B114,'Data Flows'!$A$1307:$W$1944,11,FALSE)</f>
        <v>0.78865979381443296</v>
      </c>
      <c r="P114" s="38">
        <f>VLOOKUP($B114,'Data Flows'!$A$1307:$W$1944,12,FALSE)</f>
        <v>0.99621928166351603</v>
      </c>
      <c r="Q114" s="38">
        <f>VLOOKUP($B114,'Data Flows'!$A$1307:$W$1944,13,FALSE)</f>
        <v>0.92638036809815949</v>
      </c>
      <c r="R114" s="38">
        <f>VLOOKUP($B114,'Data Flows'!$A$1307:$W$1944,14,FALSE)</f>
        <v>0.92105263157894735</v>
      </c>
      <c r="S114" s="38">
        <f>VLOOKUP($B114,'Data Flows'!$A$1307:$W$1944,15,FALSE)</f>
        <v>0.87665198237885467</v>
      </c>
      <c r="T114" s="38">
        <f>VLOOKUP($B114,'Data Flows'!$A$1307:$W$1944,16,FALSE)</f>
        <v>1.0893970893970895</v>
      </c>
      <c r="U114" s="38">
        <f>VLOOKUP($B114,'Data Flows'!$A$1307:$W$1944,17,FALSE)</f>
        <v>0.954337899543379</v>
      </c>
      <c r="V114" s="38">
        <f>VLOOKUP($B114,'Data Flows'!$A$1307:$W$1944,18,FALSE)</f>
        <v>0.89583333333333337</v>
      </c>
      <c r="W114" s="38">
        <f>VLOOKUP($B114,'Data Flows'!$A$1307:$W$1944,19,FALSE)</f>
        <v>0.8191964285714286</v>
      </c>
      <c r="X114" s="38">
        <f>VLOOKUP($B114,'Data Flows'!$A$1307:$W$1944,20,FALSE)</f>
        <v>0.91075050709939143</v>
      </c>
      <c r="Y114" s="38">
        <f>VLOOKUP($B114,'Data Flows'!$A$1307:$W$1944,21,FALSE)</f>
        <v>1.1043256997455471</v>
      </c>
      <c r="Z114" s="38">
        <f>VLOOKUP($B114,'Data Flows'!$A$1307:$W$1944,22,FALSE)</f>
        <v>0.88773388773388773</v>
      </c>
      <c r="AA114" s="38">
        <f>VLOOKUP($B114,'Data Flows'!$A$1307:$W$1944,23,FALSE)</f>
        <v>0.85011709601873531</v>
      </c>
      <c r="AB114" s="38">
        <f>VLOOKUP($B114,'Data Flows'!$A$1307:$AB$1944,24,FALSE)</f>
        <v>0.9854368932038835</v>
      </c>
      <c r="AC114" s="38">
        <f>VLOOKUP($B114,'Data Flows'!$A$1307:$AB$1944,25,FALSE)</f>
        <v>0.98734177215189878</v>
      </c>
      <c r="AD114" s="38">
        <f>VLOOKUP($B114,'Data Flows'!$A$1307:$AB$1944,26,FALSE)</f>
        <v>0.97473684210526312</v>
      </c>
      <c r="AE114" s="38">
        <f>VLOOKUP($B114,'Data Flows'!$A$1307:$AB$1944,27,FALSE)</f>
        <v>0.86213991769547327</v>
      </c>
      <c r="AF114" s="38">
        <f>VLOOKUP($B114,'Data Flows'!$A$1307:$AB$1944,28,FALSE)</f>
        <v>0.78418803418803418</v>
      </c>
      <c r="AG114" s="38">
        <f>VLOOKUP($B114,'Data Flows'!$A$1307:$AE$1944,29,FALSE)</f>
        <v>0.86933333333333329</v>
      </c>
      <c r="AH114" s="38">
        <f>VLOOKUP($B114,'Data Flows'!$A$1307:$AE$1944,30,FALSE)</f>
        <v>1.0397553516819571</v>
      </c>
      <c r="AI114" s="38">
        <f>VLOOKUP($B114,'Data Flows'!$A$1307:$AE$1944,31,FALSE)</f>
        <v>0.99519230769230771</v>
      </c>
      <c r="AJ114" s="38">
        <f>VLOOKUP($B114,'Data Flows'!$A$1307:$AF$1944,32,FALSE)</f>
        <v>0.83886255924170616</v>
      </c>
      <c r="AK114" s="38">
        <f>VLOOKUP($B114,'Data Flows'!$A$1307:$AG$1944,33,FALSE)</f>
        <v>0.87468671679197996</v>
      </c>
      <c r="AL114" s="38">
        <f>VLOOKUP($B114,'Data Flows'!$A$1307:$AH$1944,34,FALSE)</f>
        <v>0.86086956521739133</v>
      </c>
      <c r="AM114" s="38">
        <f>VLOOKUP($B114,'Data Flows'!$A$1307:$AI$1944,35,FALSE)</f>
        <v>0.76438356164383559</v>
      </c>
      <c r="AN114" s="38">
        <f>VLOOKUP($B114,'Data Flows'!$A$1307:$AJ$1944,36,FALSE)</f>
        <v>0.96142433234421365</v>
      </c>
      <c r="AO114" s="38">
        <f>VLOOKUP($B114,'Data Flows'!$A$1307:$AK$1944,37,FALSE)</f>
        <v>0.91185410334346506</v>
      </c>
      <c r="AP114" s="38">
        <f>VLOOKUP($B114,'Data Flows'!$A$1307:$AO$1944,38,FALSE)</f>
        <v>0.85555555555555551</v>
      </c>
      <c r="AQ114" s="38">
        <f>VLOOKUP($B114,'Data Flows'!$A$1307:$AO$1944,39,FALSE)</f>
        <v>0.82595870206489674</v>
      </c>
      <c r="AR114" s="38">
        <f>VLOOKUP($B114,'Data Flows'!$A$1307:$AO$1944,40,FALSE)</f>
        <v>0.98657718120805371</v>
      </c>
      <c r="AS114" s="38">
        <f>VLOOKUP($B114,'Data Flows'!$A$1307:$AO$1944,41,FALSE)</f>
        <v>0.81756756756756754</v>
      </c>
    </row>
    <row r="115" spans="1:45" x14ac:dyDescent="0.25">
      <c r="A115" s="1" t="s">
        <v>0</v>
      </c>
      <c r="B115" s="2" t="s">
        <v>113</v>
      </c>
      <c r="C115" s="3" t="s">
        <v>113</v>
      </c>
      <c r="D115" t="s">
        <v>318</v>
      </c>
      <c r="E115" s="47" t="str">
        <f>VLOOKUP($C115,Sheet1!$A$3:$B$328,2,FALSE)</f>
        <v>Mainly Rural Average</v>
      </c>
      <c r="F115" s="38">
        <f>VLOOKUP($B115,'Data Flows'!$A$1307:$W$1944,2,FALSE)</f>
        <v>1.0761904761904761</v>
      </c>
      <c r="G115" s="38">
        <f>VLOOKUP($B115,'Data Flows'!$A$1307:$W$1944,3,FALSE)</f>
        <v>1.0133333333333334</v>
      </c>
      <c r="H115" s="38">
        <f>VLOOKUP($B115,'Data Flows'!$A$1307:$W$1944,4,FALSE)</f>
        <v>1.0622710622710623</v>
      </c>
      <c r="I115" s="38">
        <f>VLOOKUP($B115,'Data Flows'!$A$1307:$W$1944,5,FALSE)</f>
        <v>1.4396551724137931</v>
      </c>
      <c r="J115" s="38">
        <f>VLOOKUP($B115,'Data Flows'!$A$1307:$W$1944,6,FALSE)</f>
        <v>1.3009118541033435</v>
      </c>
      <c r="K115" s="38">
        <f>VLOOKUP($B115,'Data Flows'!$A$1307:$W$1944,7,FALSE)</f>
        <v>0.90633608815427003</v>
      </c>
      <c r="L115" s="38">
        <f>VLOOKUP($B115,'Data Flows'!$A$1307:$W$1944,8,FALSE)</f>
        <v>0.88325991189427311</v>
      </c>
      <c r="M115" s="38">
        <f>VLOOKUP($B115,'Data Flows'!$A$1307:$W$1944,9,FALSE)</f>
        <v>1.1660231660231659</v>
      </c>
      <c r="N115" s="38">
        <f>VLOOKUP($B115,'Data Flows'!$A$1307:$W$1944,10,FALSE)</f>
        <v>0.8045977011494253</v>
      </c>
      <c r="O115" s="38">
        <f>VLOOKUP($B115,'Data Flows'!$A$1307:$W$1944,11,FALSE)</f>
        <v>0.86338797814207646</v>
      </c>
      <c r="P115" s="38">
        <f>VLOOKUP($B115,'Data Flows'!$A$1307:$W$1944,12,FALSE)</f>
        <v>1.0845481049562682</v>
      </c>
      <c r="Q115" s="38">
        <f>VLOOKUP($B115,'Data Flows'!$A$1307:$W$1944,13,FALSE)</f>
        <v>0.93581081081081086</v>
      </c>
      <c r="R115" s="38">
        <f>VLOOKUP($B115,'Data Flows'!$A$1307:$W$1944,14,FALSE)</f>
        <v>0.98870056497175141</v>
      </c>
      <c r="S115" s="38">
        <f>VLOOKUP($B115,'Data Flows'!$A$1307:$W$1944,15,FALSE)</f>
        <v>1.0871080139372822</v>
      </c>
      <c r="T115" s="38">
        <f>VLOOKUP($B115,'Data Flows'!$A$1307:$W$1944,16,FALSE)</f>
        <v>1.1223880597014926</v>
      </c>
      <c r="U115" s="38">
        <f>VLOOKUP($B115,'Data Flows'!$A$1307:$W$1944,17,FALSE)</f>
        <v>0.95541401273885351</v>
      </c>
      <c r="V115" s="38">
        <f>VLOOKUP($B115,'Data Flows'!$A$1307:$W$1944,18,FALSE)</f>
        <v>0.95294117647058818</v>
      </c>
      <c r="W115" s="38">
        <f>VLOOKUP($B115,'Data Flows'!$A$1307:$W$1944,19,FALSE)</f>
        <v>0.90189873417721522</v>
      </c>
      <c r="X115" s="38">
        <f>VLOOKUP($B115,'Data Flows'!$A$1307:$W$1944,20,FALSE)</f>
        <v>0.97831978319783197</v>
      </c>
      <c r="Y115" s="38">
        <f>VLOOKUP($B115,'Data Flows'!$A$1307:$W$1944,21,FALSE)</f>
        <v>0.8342857142857143</v>
      </c>
      <c r="Z115" s="38">
        <f>VLOOKUP($B115,'Data Flows'!$A$1307:$W$1944,22,FALSE)</f>
        <v>0.81039755351681952</v>
      </c>
      <c r="AA115" s="38">
        <f>VLOOKUP($B115,'Data Flows'!$A$1307:$W$1944,23,FALSE)</f>
        <v>0.94845360824742264</v>
      </c>
      <c r="AB115" s="38">
        <f>VLOOKUP($B115,'Data Flows'!$A$1307:$AB$1944,24,FALSE)</f>
        <v>1.06993006993007</v>
      </c>
      <c r="AC115" s="38">
        <f>VLOOKUP($B115,'Data Flows'!$A$1307:$AB$1944,25,FALSE)</f>
        <v>0.96636085626911317</v>
      </c>
      <c r="AD115" s="38">
        <f>VLOOKUP($B115,'Data Flows'!$A$1307:$AB$1944,26,FALSE)</f>
        <v>0.8482142857142857</v>
      </c>
      <c r="AE115" s="38">
        <f>VLOOKUP($B115,'Data Flows'!$A$1307:$AB$1944,27,FALSE)</f>
        <v>0.82258064516129037</v>
      </c>
      <c r="AF115" s="38">
        <f>VLOOKUP($B115,'Data Flows'!$A$1307:$AB$1944,28,FALSE)</f>
        <v>0.91836734693877553</v>
      </c>
      <c r="AG115" s="38">
        <f>VLOOKUP($B115,'Data Flows'!$A$1307:$AE$1944,29,FALSE)</f>
        <v>0.91349480968858132</v>
      </c>
      <c r="AH115" s="38">
        <f>VLOOKUP($B115,'Data Flows'!$A$1307:$AE$1944,30,FALSE)</f>
        <v>1.3112244897959184</v>
      </c>
      <c r="AI115" s="38">
        <f>VLOOKUP($B115,'Data Flows'!$A$1307:$AE$1944,31,FALSE)</f>
        <v>1.0664206642066421</v>
      </c>
      <c r="AJ115" s="38">
        <f>VLOOKUP($B115,'Data Flows'!$A$1307:$AF$1944,32,FALSE)</f>
        <v>0.93430656934306566</v>
      </c>
      <c r="AK115" s="38">
        <f>VLOOKUP($B115,'Data Flows'!$A$1307:$AG$1944,33,FALSE)</f>
        <v>0.67509025270758127</v>
      </c>
      <c r="AL115" s="38">
        <f>VLOOKUP($B115,'Data Flows'!$A$1307:$AH$1944,34,FALSE)</f>
        <v>0.69620253164556967</v>
      </c>
      <c r="AM115" s="38">
        <f>VLOOKUP($B115,'Data Flows'!$A$1307:$AI$1944,35,FALSE)</f>
        <v>0.81818181818181823</v>
      </c>
      <c r="AN115" s="38">
        <f>VLOOKUP($B115,'Data Flows'!$A$1307:$AJ$1944,36,FALSE)</f>
        <v>0.93577981651376152</v>
      </c>
      <c r="AO115" s="38">
        <f>VLOOKUP($B115,'Data Flows'!$A$1307:$AK$1944,37,FALSE)</f>
        <v>0.74596774193548387</v>
      </c>
      <c r="AP115" s="38">
        <f>VLOOKUP($B115,'Data Flows'!$A$1307:$AO$1944,38,FALSE)</f>
        <v>0.89949748743718594</v>
      </c>
      <c r="AQ115" s="38">
        <f>VLOOKUP($B115,'Data Flows'!$A$1307:$AO$1944,39,FALSE)</f>
        <v>0.97596153846153844</v>
      </c>
      <c r="AR115" s="38">
        <f>VLOOKUP($B115,'Data Flows'!$A$1307:$AO$1944,40,FALSE)</f>
        <v>0.71966527196652719</v>
      </c>
      <c r="AS115" s="38">
        <f>VLOOKUP($B115,'Data Flows'!$A$1307:$AO$1944,41,FALSE)</f>
        <v>0.89528795811518325</v>
      </c>
    </row>
    <row r="116" spans="1:45" x14ac:dyDescent="0.25">
      <c r="A116" s="1" t="s">
        <v>0</v>
      </c>
      <c r="B116" s="2" t="s">
        <v>114</v>
      </c>
      <c r="C116" s="3" t="s">
        <v>114</v>
      </c>
      <c r="D116" t="s">
        <v>319</v>
      </c>
      <c r="E116" s="47" t="str">
        <f>VLOOKUP($C116,Sheet1!$A$3:$B$328,2,FALSE)</f>
        <v>Mainly Rural Average</v>
      </c>
      <c r="F116" s="38">
        <f>VLOOKUP($B116,'Data Flows'!$A$1307:$W$1944,2,FALSE)</f>
        <v>0.77857142857142858</v>
      </c>
      <c r="G116" s="38">
        <f>VLOOKUP($B116,'Data Flows'!$A$1307:$W$1944,3,FALSE)</f>
        <v>0.86363636363636365</v>
      </c>
      <c r="H116" s="38">
        <f>VLOOKUP($B116,'Data Flows'!$A$1307:$W$1944,4,FALSE)</f>
        <v>1.1875</v>
      </c>
      <c r="I116" s="38">
        <f>VLOOKUP($B116,'Data Flows'!$A$1307:$W$1944,5,FALSE)</f>
        <v>2.042056074766355</v>
      </c>
      <c r="J116" s="38">
        <f>VLOOKUP($B116,'Data Flows'!$A$1307:$W$1944,6,FALSE)</f>
        <v>0.98200514138817485</v>
      </c>
      <c r="K116" s="38">
        <f>VLOOKUP($B116,'Data Flows'!$A$1307:$W$1944,7,FALSE)</f>
        <v>0.92112676056338028</v>
      </c>
      <c r="L116" s="38">
        <f>VLOOKUP($B116,'Data Flows'!$A$1307:$W$1944,8,FALSE)</f>
        <v>0.83374689826302728</v>
      </c>
      <c r="M116" s="38">
        <f>VLOOKUP($B116,'Data Flows'!$A$1307:$W$1944,9,FALSE)</f>
        <v>1.3525179856115108</v>
      </c>
      <c r="N116" s="38">
        <f>VLOOKUP($B116,'Data Flows'!$A$1307:$W$1944,10,FALSE)</f>
        <v>0.87469879518072291</v>
      </c>
      <c r="O116" s="38">
        <f>VLOOKUP($B116,'Data Flows'!$A$1307:$W$1944,11,FALSE)</f>
        <v>0.67010309278350511</v>
      </c>
      <c r="P116" s="38">
        <f>VLOOKUP($B116,'Data Flows'!$A$1307:$W$1944,12,FALSE)</f>
        <v>0.96598639455782309</v>
      </c>
      <c r="Q116" s="38">
        <f>VLOOKUP($B116,'Data Flows'!$A$1307:$W$1944,13,FALSE)</f>
        <v>1.1617161716171618</v>
      </c>
      <c r="R116" s="38">
        <f>VLOOKUP($B116,'Data Flows'!$A$1307:$W$1944,14,FALSE)</f>
        <v>0.89775561097256862</v>
      </c>
      <c r="S116" s="38">
        <f>VLOOKUP($B116,'Data Flows'!$A$1307:$W$1944,15,FALSE)</f>
        <v>0.87375415282392022</v>
      </c>
      <c r="T116" s="38">
        <f>VLOOKUP($B116,'Data Flows'!$A$1307:$W$1944,16,FALSE)</f>
        <v>0.939873417721519</v>
      </c>
      <c r="U116" s="38">
        <f>VLOOKUP($B116,'Data Flows'!$A$1307:$W$1944,17,FALSE)</f>
        <v>1.2572463768115942</v>
      </c>
      <c r="V116" s="38">
        <f>VLOOKUP($B116,'Data Flows'!$A$1307:$W$1944,18,FALSE)</f>
        <v>0.83733333333333337</v>
      </c>
      <c r="W116" s="38">
        <f>VLOOKUP($B116,'Data Flows'!$A$1307:$W$1944,19,FALSE)</f>
        <v>0.88216560509554143</v>
      </c>
      <c r="X116" s="38">
        <f>VLOOKUP($B116,'Data Flows'!$A$1307:$W$1944,20,FALSE)</f>
        <v>1.006472491909385</v>
      </c>
      <c r="Y116" s="38">
        <f>VLOOKUP($B116,'Data Flows'!$A$1307:$W$1944,21,FALSE)</f>
        <v>1.0134680134680134</v>
      </c>
      <c r="Z116" s="38">
        <f>VLOOKUP($B116,'Data Flows'!$A$1307:$W$1944,22,FALSE)</f>
        <v>0.79063360881542699</v>
      </c>
      <c r="AA116" s="38">
        <f>VLOOKUP($B116,'Data Flows'!$A$1307:$W$1944,23,FALSE)</f>
        <v>0.74757281553398058</v>
      </c>
      <c r="AB116" s="38">
        <f>VLOOKUP($B116,'Data Flows'!$A$1307:$AB$1944,24,FALSE)</f>
        <v>0.7588424437299035</v>
      </c>
      <c r="AC116" s="38">
        <f>VLOOKUP($B116,'Data Flows'!$A$1307:$AB$1944,25,FALSE)</f>
        <v>0.78742514970059885</v>
      </c>
      <c r="AD116" s="38">
        <f>VLOOKUP($B116,'Data Flows'!$A$1307:$AB$1944,26,FALSE)</f>
        <v>0.91496598639455784</v>
      </c>
      <c r="AE116" s="38">
        <f>VLOOKUP($B116,'Data Flows'!$A$1307:$AB$1944,27,FALSE)</f>
        <v>0.921875</v>
      </c>
      <c r="AF116" s="38">
        <f>VLOOKUP($B116,'Data Flows'!$A$1307:$AB$1944,28,FALSE)</f>
        <v>1.1038461538461539</v>
      </c>
      <c r="AG116" s="38">
        <f>VLOOKUP($B116,'Data Flows'!$A$1307:$AE$1944,29,FALSE)</f>
        <v>0.95402298850574707</v>
      </c>
      <c r="AH116" s="38">
        <f>VLOOKUP($B116,'Data Flows'!$A$1307:$AE$1944,30,FALSE)</f>
        <v>1.5282051282051281</v>
      </c>
      <c r="AI116" s="38">
        <f>VLOOKUP($B116,'Data Flows'!$A$1307:$AE$1944,31,FALSE)</f>
        <v>1.0033783783783783</v>
      </c>
      <c r="AJ116" s="38">
        <f>VLOOKUP($B116,'Data Flows'!$A$1307:$AF$1944,32,FALSE)</f>
        <v>0.7348993288590604</v>
      </c>
      <c r="AK116" s="38">
        <f>VLOOKUP($B116,'Data Flows'!$A$1307:$AG$1944,33,FALSE)</f>
        <v>0.63848396501457727</v>
      </c>
      <c r="AL116" s="38">
        <f>VLOOKUP($B116,'Data Flows'!$A$1307:$AH$1944,34,FALSE)</f>
        <v>0.6216216216216216</v>
      </c>
      <c r="AM116" s="38">
        <f>VLOOKUP($B116,'Data Flows'!$A$1307:$AI$1944,35,FALSE)</f>
        <v>0.67588932806324109</v>
      </c>
      <c r="AN116" s="38">
        <f>VLOOKUP($B116,'Data Flows'!$A$1307:$AJ$1944,36,FALSE)</f>
        <v>0.75636363636363635</v>
      </c>
      <c r="AO116" s="38">
        <f>VLOOKUP($B116,'Data Flows'!$A$1307:$AK$1944,37,FALSE)</f>
        <v>0.74152542372881358</v>
      </c>
      <c r="AP116" s="38">
        <f>VLOOKUP($B116,'Data Flows'!$A$1307:$AO$1944,38,FALSE)</f>
        <v>0.94047619047619047</v>
      </c>
      <c r="AQ116" s="38">
        <f>VLOOKUP($B116,'Data Flows'!$A$1307:$AO$1944,39,FALSE)</f>
        <v>0.98994974874371855</v>
      </c>
      <c r="AR116" s="38">
        <f>VLOOKUP($B116,'Data Flows'!$A$1307:$AO$1944,40,FALSE)</f>
        <v>1.0523560209424083</v>
      </c>
      <c r="AS116" s="38">
        <f>VLOOKUP($B116,'Data Flows'!$A$1307:$AO$1944,41,FALSE)</f>
        <v>0.88636363636363635</v>
      </c>
    </row>
    <row r="117" spans="1:45" x14ac:dyDescent="0.25">
      <c r="A117" s="1" t="s">
        <v>0</v>
      </c>
      <c r="B117" s="2" t="s">
        <v>115</v>
      </c>
      <c r="C117" s="3" t="s">
        <v>115</v>
      </c>
      <c r="D117" t="s">
        <v>320</v>
      </c>
      <c r="E117" s="47" t="str">
        <f>VLOOKUP($C117,Sheet1!$A$3:$B$328,2,FALSE)</f>
        <v>Mainly Rural Average</v>
      </c>
      <c r="F117" s="38">
        <f>VLOOKUP($B117,'Data Flows'!$A$1307:$W$1944,2,FALSE)</f>
        <v>1.0700636942675159</v>
      </c>
      <c r="G117" s="38">
        <f>VLOOKUP($B117,'Data Flows'!$A$1307:$W$1944,3,FALSE)</f>
        <v>0.98265895953757221</v>
      </c>
      <c r="H117" s="38">
        <f>VLOOKUP($B117,'Data Flows'!$A$1307:$W$1944,4,FALSE)</f>
        <v>1.2554347826086956</v>
      </c>
      <c r="I117" s="38">
        <f>VLOOKUP($B117,'Data Flows'!$A$1307:$W$1944,5,FALSE)</f>
        <v>1.6063348416289593</v>
      </c>
      <c r="J117" s="38">
        <f>VLOOKUP($B117,'Data Flows'!$A$1307:$W$1944,6,FALSE)</f>
        <v>1.224755700325733</v>
      </c>
      <c r="K117" s="38">
        <f>VLOOKUP($B117,'Data Flows'!$A$1307:$W$1944,7,FALSE)</f>
        <v>0.84275184275184278</v>
      </c>
      <c r="L117" s="38">
        <f>VLOOKUP($B117,'Data Flows'!$A$1307:$W$1944,8,FALSE)</f>
        <v>0.98644986449864502</v>
      </c>
      <c r="M117" s="38">
        <f>VLOOKUP($B117,'Data Flows'!$A$1307:$W$1944,9,FALSE)</f>
        <v>0.88319088319088324</v>
      </c>
      <c r="N117" s="38">
        <f>VLOOKUP($B117,'Data Flows'!$A$1307:$W$1944,10,FALSE)</f>
        <v>0.71759259259259256</v>
      </c>
      <c r="O117" s="38">
        <f>VLOOKUP($B117,'Data Flows'!$A$1307:$W$1944,11,FALSE)</f>
        <v>0.78703703703703709</v>
      </c>
      <c r="P117" s="38">
        <f>VLOOKUP($B117,'Data Flows'!$A$1307:$W$1944,12,FALSE)</f>
        <v>0.88495575221238942</v>
      </c>
      <c r="Q117" s="38">
        <f>VLOOKUP($B117,'Data Flows'!$A$1307:$W$1944,13,FALSE)</f>
        <v>1.0851063829787233</v>
      </c>
      <c r="R117" s="38">
        <f>VLOOKUP($B117,'Data Flows'!$A$1307:$W$1944,14,FALSE)</f>
        <v>0.97345132743362828</v>
      </c>
      <c r="S117" s="38">
        <f>VLOOKUP($B117,'Data Flows'!$A$1307:$W$1944,15,FALSE)</f>
        <v>0.99647887323943662</v>
      </c>
      <c r="T117" s="38">
        <f>VLOOKUP($B117,'Data Flows'!$A$1307:$W$1944,16,FALSE)</f>
        <v>0.86280487804878048</v>
      </c>
      <c r="U117" s="38">
        <f>VLOOKUP($B117,'Data Flows'!$A$1307:$W$1944,17,FALSE)</f>
        <v>1.1611721611721613</v>
      </c>
      <c r="V117" s="38">
        <f>VLOOKUP($B117,'Data Flows'!$A$1307:$W$1944,18,FALSE)</f>
        <v>0.9932432432432432</v>
      </c>
      <c r="W117" s="38">
        <f>VLOOKUP($B117,'Data Flows'!$A$1307:$W$1944,19,FALSE)</f>
        <v>0.93454545454545457</v>
      </c>
      <c r="X117" s="38">
        <f>VLOOKUP($B117,'Data Flows'!$A$1307:$W$1944,20,FALSE)</f>
        <v>0.85049833887043191</v>
      </c>
      <c r="Y117" s="38">
        <f>VLOOKUP($B117,'Data Flows'!$A$1307:$W$1944,21,FALSE)</f>
        <v>1.017391304347826</v>
      </c>
      <c r="Z117" s="38">
        <f>VLOOKUP($B117,'Data Flows'!$A$1307:$W$1944,22,FALSE)</f>
        <v>0.86970684039087953</v>
      </c>
      <c r="AA117" s="38">
        <f>VLOOKUP($B117,'Data Flows'!$A$1307:$W$1944,23,FALSE)</f>
        <v>0.92105263157894735</v>
      </c>
      <c r="AB117" s="38">
        <f>VLOOKUP($B117,'Data Flows'!$A$1307:$AB$1944,24,FALSE)</f>
        <v>1.0040322580645162</v>
      </c>
      <c r="AC117" s="38">
        <f>VLOOKUP($B117,'Data Flows'!$A$1307:$AB$1944,25,FALSE)</f>
        <v>0.9920948616600791</v>
      </c>
      <c r="AD117" s="38">
        <f>VLOOKUP($B117,'Data Flows'!$A$1307:$AB$1944,26,FALSE)</f>
        <v>0.8172413793103448</v>
      </c>
      <c r="AE117" s="38">
        <f>VLOOKUP($B117,'Data Flows'!$A$1307:$AB$1944,27,FALSE)</f>
        <v>0.72627737226277367</v>
      </c>
      <c r="AF117" s="38">
        <f>VLOOKUP($B117,'Data Flows'!$A$1307:$AB$1944,28,FALSE)</f>
        <v>0.82377049180327866</v>
      </c>
      <c r="AG117" s="38">
        <f>VLOOKUP($B117,'Data Flows'!$A$1307:$AE$1944,29,FALSE)</f>
        <v>0.94088669950738912</v>
      </c>
      <c r="AH117" s="38">
        <f>VLOOKUP($B117,'Data Flows'!$A$1307:$AE$1944,30,FALSE)</f>
        <v>1.3655172413793104</v>
      </c>
      <c r="AI117" s="38">
        <f>VLOOKUP($B117,'Data Flows'!$A$1307:$AE$1944,31,FALSE)</f>
        <v>1.0723981900452488</v>
      </c>
      <c r="AJ117" s="38">
        <f>VLOOKUP($B117,'Data Flows'!$A$1307:$AF$1944,32,FALSE)</f>
        <v>0.8571428571428571</v>
      </c>
      <c r="AK117" s="38">
        <f>VLOOKUP($B117,'Data Flows'!$A$1307:$AG$1944,33,FALSE)</f>
        <v>0.74146341463414633</v>
      </c>
      <c r="AL117" s="38">
        <f>VLOOKUP($B117,'Data Flows'!$A$1307:$AH$1944,34,FALSE)</f>
        <v>0.69613259668508287</v>
      </c>
      <c r="AM117" s="38">
        <f>VLOOKUP($B117,'Data Flows'!$A$1307:$AI$1944,35,FALSE)</f>
        <v>0.66492146596858637</v>
      </c>
      <c r="AN117" s="38">
        <f>VLOOKUP($B117,'Data Flows'!$A$1307:$AJ$1944,36,FALSE)</f>
        <v>1.0062500000000001</v>
      </c>
      <c r="AO117" s="38">
        <f>VLOOKUP($B117,'Data Flows'!$A$1307:$AK$1944,37,FALSE)</f>
        <v>0.88622754491017963</v>
      </c>
      <c r="AP117" s="38">
        <f>VLOOKUP($B117,'Data Flows'!$A$1307:$AO$1944,38,FALSE)</f>
        <v>0.65432098765432101</v>
      </c>
      <c r="AQ117" s="38">
        <f>VLOOKUP($B117,'Data Flows'!$A$1307:$AO$1944,39,FALSE)</f>
        <v>0.8493975903614458</v>
      </c>
      <c r="AR117" s="38">
        <f>VLOOKUP($B117,'Data Flows'!$A$1307:$AO$1944,40,FALSE)</f>
        <v>1.1076923076923078</v>
      </c>
      <c r="AS117" s="38">
        <f>VLOOKUP($B117,'Data Flows'!$A$1307:$AO$1944,41,FALSE)</f>
        <v>0.94029850746268662</v>
      </c>
    </row>
    <row r="118" spans="1:45" x14ac:dyDescent="0.25">
      <c r="A118" s="1" t="s">
        <v>0</v>
      </c>
      <c r="B118" s="2" t="s">
        <v>116</v>
      </c>
      <c r="C118" s="3" t="s">
        <v>116</v>
      </c>
      <c r="D118" t="s">
        <v>321</v>
      </c>
      <c r="E118" s="47" t="str">
        <f>VLOOKUP($C118,Sheet1!$A$3:$B$328,2,FALSE)</f>
        <v>Largely Rural Average</v>
      </c>
      <c r="F118" s="38">
        <f>VLOOKUP($B118,'Data Flows'!$A$1307:$W$1944,2,FALSE)</f>
        <v>1</v>
      </c>
      <c r="G118" s="38">
        <f>VLOOKUP($B118,'Data Flows'!$A$1307:$W$1944,3,FALSE)</f>
        <v>0.91063829787234041</v>
      </c>
      <c r="H118" s="38">
        <f>VLOOKUP($B118,'Data Flows'!$A$1307:$W$1944,4,FALSE)</f>
        <v>1.0952380952380953</v>
      </c>
      <c r="I118" s="38">
        <f>VLOOKUP($B118,'Data Flows'!$A$1307:$W$1944,5,FALSE)</f>
        <v>1.8240000000000001</v>
      </c>
      <c r="J118" s="38">
        <f>VLOOKUP($B118,'Data Flows'!$A$1307:$W$1944,6,FALSE)</f>
        <v>1.1686182669789227</v>
      </c>
      <c r="K118" s="38">
        <f>VLOOKUP($B118,'Data Flows'!$A$1307:$W$1944,7,FALSE)</f>
        <v>0.74285714285714288</v>
      </c>
      <c r="L118" s="38">
        <f>VLOOKUP($B118,'Data Flows'!$A$1307:$W$1944,8,FALSE)</f>
        <v>0.8645038167938931</v>
      </c>
      <c r="M118" s="38">
        <f>VLOOKUP($B118,'Data Flows'!$A$1307:$W$1944,9,FALSE)</f>
        <v>1.0080862533692723</v>
      </c>
      <c r="N118" s="38">
        <f>VLOOKUP($B118,'Data Flows'!$A$1307:$W$1944,10,FALSE)</f>
        <v>0.9282407407407407</v>
      </c>
      <c r="O118" s="38">
        <f>VLOOKUP($B118,'Data Flows'!$A$1307:$W$1944,11,FALSE)</f>
        <v>0.76119402985074625</v>
      </c>
      <c r="P118" s="38">
        <f>VLOOKUP($B118,'Data Flows'!$A$1307:$W$1944,12,FALSE)</f>
        <v>0.94362745098039214</v>
      </c>
      <c r="Q118" s="38">
        <f>VLOOKUP($B118,'Data Flows'!$A$1307:$W$1944,13,FALSE)</f>
        <v>1.0613496932515338</v>
      </c>
      <c r="R118" s="38">
        <f>VLOOKUP($B118,'Data Flows'!$A$1307:$W$1944,14,FALSE)</f>
        <v>0.95823095823095827</v>
      </c>
      <c r="S118" s="38">
        <f>VLOOKUP($B118,'Data Flows'!$A$1307:$W$1944,15,FALSE)</f>
        <v>0.92243767313019387</v>
      </c>
      <c r="T118" s="38">
        <f>VLOOKUP($B118,'Data Flows'!$A$1307:$W$1944,16,FALSE)</f>
        <v>0.99449035812672182</v>
      </c>
      <c r="U118" s="38">
        <f>VLOOKUP($B118,'Data Flows'!$A$1307:$W$1944,17,FALSE)</f>
        <v>1.1237458193979932</v>
      </c>
      <c r="V118" s="38">
        <f>VLOOKUP($B118,'Data Flows'!$A$1307:$W$1944,18,FALSE)</f>
        <v>1.0263929618768328</v>
      </c>
      <c r="W118" s="38">
        <f>VLOOKUP($B118,'Data Flows'!$A$1307:$W$1944,19,FALSE)</f>
        <v>0.81873111782477337</v>
      </c>
      <c r="X118" s="38">
        <f>VLOOKUP($B118,'Data Flows'!$A$1307:$W$1944,20,FALSE)</f>
        <v>0.89336492890995256</v>
      </c>
      <c r="Y118" s="38">
        <f>VLOOKUP($B118,'Data Flows'!$A$1307:$W$1944,21,FALSE)</f>
        <v>1.125748502994012</v>
      </c>
      <c r="Z118" s="38">
        <f>VLOOKUP($B118,'Data Flows'!$A$1307:$W$1944,22,FALSE)</f>
        <v>0.76885644768856443</v>
      </c>
      <c r="AA118" s="38">
        <f>VLOOKUP($B118,'Data Flows'!$A$1307:$W$1944,23,FALSE)</f>
        <v>0.83890577507598785</v>
      </c>
      <c r="AB118" s="38">
        <f>VLOOKUP($B118,'Data Flows'!$A$1307:$AB$1944,24,FALSE)</f>
        <v>0.97413793103448276</v>
      </c>
      <c r="AC118" s="38">
        <f>VLOOKUP($B118,'Data Flows'!$A$1307:$AB$1944,25,FALSE)</f>
        <v>0.85538461538461541</v>
      </c>
      <c r="AD118" s="38">
        <f>VLOOKUP($B118,'Data Flows'!$A$1307:$AB$1944,26,FALSE)</f>
        <v>0.89971346704871058</v>
      </c>
      <c r="AE118" s="38">
        <f>VLOOKUP($B118,'Data Flows'!$A$1307:$AB$1944,27,FALSE)</f>
        <v>0.70071258907363421</v>
      </c>
      <c r="AF118" s="38">
        <f>VLOOKUP($B118,'Data Flows'!$A$1307:$AB$1944,28,FALSE)</f>
        <v>0.83809523809523812</v>
      </c>
      <c r="AG118" s="38">
        <f>VLOOKUP($B118,'Data Flows'!$A$1307:$AE$1944,29,FALSE)</f>
        <v>1.1017699115044248</v>
      </c>
      <c r="AH118" s="38">
        <f>VLOOKUP($B118,'Data Flows'!$A$1307:$AE$1944,30,FALSE)</f>
        <v>1.0669856459330143</v>
      </c>
      <c r="AI118" s="38">
        <f>VLOOKUP($B118,'Data Flows'!$A$1307:$AE$1944,31,FALSE)</f>
        <v>0.94462540716612375</v>
      </c>
      <c r="AJ118" s="38">
        <f>VLOOKUP($B118,'Data Flows'!$A$1307:$AF$1944,32,FALSE)</f>
        <v>0.73841059602649006</v>
      </c>
      <c r="AK118" s="38">
        <f>VLOOKUP($B118,'Data Flows'!$A$1307:$AG$1944,33,FALSE)</f>
        <v>0.80456026058631924</v>
      </c>
      <c r="AL118" s="38">
        <f>VLOOKUP($B118,'Data Flows'!$A$1307:$AH$1944,34,FALSE)</f>
        <v>0.84120171673819744</v>
      </c>
      <c r="AM118" s="38">
        <f>VLOOKUP($B118,'Data Flows'!$A$1307:$AI$1944,35,FALSE)</f>
        <v>0.79338842975206614</v>
      </c>
      <c r="AN118" s="38">
        <f>VLOOKUP($B118,'Data Flows'!$A$1307:$AJ$1944,36,FALSE)</f>
        <v>1.0811965811965811</v>
      </c>
      <c r="AO118" s="38">
        <f>VLOOKUP($B118,'Data Flows'!$A$1307:$AK$1944,37,FALSE)</f>
        <v>0.84337349397590367</v>
      </c>
      <c r="AP118" s="38">
        <f>VLOOKUP($B118,'Data Flows'!$A$1307:$AO$1944,38,FALSE)</f>
        <v>0.84234234234234229</v>
      </c>
      <c r="AQ118" s="38">
        <f>VLOOKUP($B118,'Data Flows'!$A$1307:$AO$1944,39,FALSE)</f>
        <v>0.66772151898734178</v>
      </c>
      <c r="AR118" s="38">
        <f>VLOOKUP($B118,'Data Flows'!$A$1307:$AO$1944,40,FALSE)</f>
        <v>0.82926829268292679</v>
      </c>
      <c r="AS118" s="38">
        <f>VLOOKUP($B118,'Data Flows'!$A$1307:$AO$1944,41,FALSE)</f>
        <v>0.86486486486486491</v>
      </c>
    </row>
    <row r="119" spans="1:45" x14ac:dyDescent="0.25">
      <c r="A119" s="1" t="s">
        <v>0</v>
      </c>
      <c r="B119" s="2" t="s">
        <v>117</v>
      </c>
      <c r="C119" s="3" t="s">
        <v>117</v>
      </c>
      <c r="D119" t="s">
        <v>322</v>
      </c>
      <c r="E119" s="47" t="str">
        <f>VLOOKUP($C119,Sheet1!$A$3:$B$328,2,FALSE)</f>
        <v>Urban with City and Town</v>
      </c>
      <c r="F119" s="38">
        <f>VLOOKUP($B119,'Data Flows'!$A$1307:$W$1944,2,FALSE)</f>
        <v>1.0127064803049555</v>
      </c>
      <c r="G119" s="38">
        <f>VLOOKUP($B119,'Data Flows'!$A$1307:$W$1944,3,FALSE)</f>
        <v>1.0977835723598435</v>
      </c>
      <c r="H119" s="38">
        <f>VLOOKUP($B119,'Data Flows'!$A$1307:$W$1944,4,FALSE)</f>
        <v>1.036779324055666</v>
      </c>
      <c r="I119" s="38">
        <f>VLOOKUP($B119,'Data Flows'!$A$1307:$W$1944,5,FALSE)</f>
        <v>1.5608272506082725</v>
      </c>
      <c r="J119" s="38">
        <f>VLOOKUP($B119,'Data Flows'!$A$1307:$W$1944,6,FALSE)</f>
        <v>1.3898026315789473</v>
      </c>
      <c r="K119" s="38">
        <f>VLOOKUP($B119,'Data Flows'!$A$1307:$W$1944,7,FALSE)</f>
        <v>0.95262390670553931</v>
      </c>
      <c r="L119" s="38">
        <f>VLOOKUP($B119,'Data Flows'!$A$1307:$W$1944,8,FALSE)</f>
        <v>0.87955953200275294</v>
      </c>
      <c r="M119" s="38">
        <f>VLOOKUP($B119,'Data Flows'!$A$1307:$W$1944,9,FALSE)</f>
        <v>0.99442675159235672</v>
      </c>
      <c r="N119" s="38">
        <f>VLOOKUP($B119,'Data Flows'!$A$1307:$W$1944,10,FALSE)</f>
        <v>0.9349030470914127</v>
      </c>
      <c r="O119" s="38">
        <f>VLOOKUP($B119,'Data Flows'!$A$1307:$W$1944,11,FALSE)</f>
        <v>0.74740484429065746</v>
      </c>
      <c r="P119" s="38">
        <f>VLOOKUP($B119,'Data Flows'!$A$1307:$W$1944,12,FALSE)</f>
        <v>0.86923562855337966</v>
      </c>
      <c r="Q119" s="38">
        <f>VLOOKUP($B119,'Data Flows'!$A$1307:$W$1944,13,FALSE)</f>
        <v>0.94262890341321715</v>
      </c>
      <c r="R119" s="38">
        <f>VLOOKUP($B119,'Data Flows'!$A$1307:$W$1944,14,FALSE)</f>
        <v>1.0053908355795149</v>
      </c>
      <c r="S119" s="38">
        <f>VLOOKUP($B119,'Data Flows'!$A$1307:$W$1944,15,FALSE)</f>
        <v>0.98927392739273923</v>
      </c>
      <c r="T119" s="38">
        <f>VLOOKUP($B119,'Data Flows'!$A$1307:$W$1944,16,FALSE)</f>
        <v>1.0594059405940595</v>
      </c>
      <c r="U119" s="38">
        <f>VLOOKUP($B119,'Data Flows'!$A$1307:$W$1944,17,FALSE)</f>
        <v>0.96608767576509513</v>
      </c>
      <c r="V119" s="38">
        <f>VLOOKUP($B119,'Data Flows'!$A$1307:$W$1944,18,FALSE)</f>
        <v>1.1114836546521374</v>
      </c>
      <c r="W119" s="38">
        <f>VLOOKUP($B119,'Data Flows'!$A$1307:$W$1944,19,FALSE)</f>
        <v>1.0288739172281038</v>
      </c>
      <c r="X119" s="38">
        <f>VLOOKUP($B119,'Data Flows'!$A$1307:$W$1944,20,FALSE)</f>
        <v>0.94299287410926369</v>
      </c>
      <c r="Y119" s="38">
        <f>VLOOKUP($B119,'Data Flows'!$A$1307:$W$1944,21,FALSE)</f>
        <v>0.92295214922952151</v>
      </c>
      <c r="Z119" s="38">
        <f>VLOOKUP($B119,'Data Flows'!$A$1307:$W$1944,22,FALSE)</f>
        <v>1.1374685666387259</v>
      </c>
      <c r="AA119" s="38">
        <f>VLOOKUP($B119,'Data Flows'!$A$1307:$W$1944,23,FALSE)</f>
        <v>0.82776349614395883</v>
      </c>
      <c r="AB119" s="38">
        <f>VLOOKUP($B119,'Data Flows'!$A$1307:$AB$1944,24,FALSE)</f>
        <v>0.98230088495575218</v>
      </c>
      <c r="AC119" s="38">
        <f>VLOOKUP($B119,'Data Flows'!$A$1307:$AB$1944,25,FALSE)</f>
        <v>0.87794612794612792</v>
      </c>
      <c r="AD119" s="38">
        <f>VLOOKUP($B119,'Data Flows'!$A$1307:$AB$1944,26,FALSE)</f>
        <v>0.67471590909090906</v>
      </c>
      <c r="AE119" s="38">
        <f>VLOOKUP($B119,'Data Flows'!$A$1307:$AB$1944,27,FALSE)</f>
        <v>0.78403041825095054</v>
      </c>
      <c r="AF119" s="38">
        <f>VLOOKUP($B119,'Data Flows'!$A$1307:$AB$1944,28,FALSE)</f>
        <v>0.72727272727272729</v>
      </c>
      <c r="AG119" s="38">
        <f>VLOOKUP($B119,'Data Flows'!$A$1307:$AE$1944,29,FALSE)</f>
        <v>0.88229273285568066</v>
      </c>
      <c r="AH119" s="38">
        <f>VLOOKUP($B119,'Data Flows'!$A$1307:$AE$1944,30,FALSE)</f>
        <v>1.4680232558139534</v>
      </c>
      <c r="AI119" s="38">
        <f>VLOOKUP($B119,'Data Flows'!$A$1307:$AE$1944,31,FALSE)</f>
        <v>1.24822695035461</v>
      </c>
      <c r="AJ119" s="38">
        <f>VLOOKUP($B119,'Data Flows'!$A$1307:$AF$1944,32,FALSE)</f>
        <v>0.88495575221238942</v>
      </c>
      <c r="AK119" s="38">
        <f>VLOOKUP($B119,'Data Flows'!$A$1307:$AG$1944,33,FALSE)</f>
        <v>0.86513486513486515</v>
      </c>
      <c r="AL119" s="38">
        <f>VLOOKUP($B119,'Data Flows'!$A$1307:$AH$1944,34,FALSE)</f>
        <v>0.85978260869565215</v>
      </c>
      <c r="AM119" s="38">
        <f>VLOOKUP($B119,'Data Flows'!$A$1307:$AI$1944,35,FALSE)</f>
        <v>0.79700000000000004</v>
      </c>
      <c r="AN119" s="38">
        <f>VLOOKUP($B119,'Data Flows'!$A$1307:$AJ$1944,36,FALSE)</f>
        <v>0.84216101694915257</v>
      </c>
      <c r="AO119" s="38">
        <f>VLOOKUP($B119,'Data Flows'!$A$1307:$AK$1944,37,FALSE)</f>
        <v>0.81347150259067358</v>
      </c>
      <c r="AP119" s="38">
        <f>VLOOKUP($B119,'Data Flows'!$A$1307:$AO$1944,38,FALSE)</f>
        <v>0.74193548387096775</v>
      </c>
      <c r="AQ119" s="38">
        <f>VLOOKUP($B119,'Data Flows'!$A$1307:$AO$1944,39,FALSE)</f>
        <v>0.79348931841302139</v>
      </c>
      <c r="AR119" s="38">
        <f>VLOOKUP($B119,'Data Flows'!$A$1307:$AO$1944,40,FALSE)</f>
        <v>0.76433785192909276</v>
      </c>
      <c r="AS119" s="38">
        <f>VLOOKUP($B119,'Data Flows'!$A$1307:$AO$1944,41,FALSE)</f>
        <v>0.79863481228668942</v>
      </c>
    </row>
    <row r="120" spans="1:45" x14ac:dyDescent="0.25">
      <c r="A120" s="1" t="s">
        <v>0</v>
      </c>
      <c r="B120" s="2" t="s">
        <v>118</v>
      </c>
      <c r="C120" s="3" t="s">
        <v>118</v>
      </c>
      <c r="D120" t="s">
        <v>323</v>
      </c>
      <c r="E120" s="47" t="str">
        <f>VLOOKUP($C120,Sheet1!$A$3:$B$328,2,FALSE)</f>
        <v>Urban with City and Town</v>
      </c>
      <c r="F120" s="38">
        <f>VLOOKUP($B120,'Data Flows'!$A$1307:$W$1944,2,FALSE)</f>
        <v>1.0694214876033057</v>
      </c>
      <c r="G120" s="38">
        <f>VLOOKUP($B120,'Data Flows'!$A$1307:$W$1944,3,FALSE)</f>
        <v>0.88921282798833823</v>
      </c>
      <c r="H120" s="38">
        <f>VLOOKUP($B120,'Data Flows'!$A$1307:$W$1944,4,FALSE)</f>
        <v>0.95788043478260865</v>
      </c>
      <c r="I120" s="38">
        <f>VLOOKUP($B120,'Data Flows'!$A$1307:$W$1944,5,FALSE)</f>
        <v>1.3522906793048972</v>
      </c>
      <c r="J120" s="38">
        <f>VLOOKUP($B120,'Data Flows'!$A$1307:$W$1944,6,FALSE)</f>
        <v>1.1791569086651055</v>
      </c>
      <c r="K120" s="38">
        <f>VLOOKUP($B120,'Data Flows'!$A$1307:$W$1944,7,FALSE)</f>
        <v>0.95057471264367821</v>
      </c>
      <c r="L120" s="38">
        <f>VLOOKUP($B120,'Data Flows'!$A$1307:$W$1944,8,FALSE)</f>
        <v>0.88643533123028395</v>
      </c>
      <c r="M120" s="38">
        <f>VLOOKUP($B120,'Data Flows'!$A$1307:$W$1944,9,FALSE)</f>
        <v>1.0368794326241135</v>
      </c>
      <c r="N120" s="38">
        <f>VLOOKUP($B120,'Data Flows'!$A$1307:$W$1944,10,FALSE)</f>
        <v>0.97439180537772085</v>
      </c>
      <c r="O120" s="38">
        <f>VLOOKUP($B120,'Data Flows'!$A$1307:$W$1944,11,FALSE)</f>
        <v>0.76979293544457983</v>
      </c>
      <c r="P120" s="38">
        <f>VLOOKUP($B120,'Data Flows'!$A$1307:$W$1944,12,FALSE)</f>
        <v>0.91541135573580534</v>
      </c>
      <c r="Q120" s="38">
        <f>VLOOKUP($B120,'Data Flows'!$A$1307:$W$1944,13,FALSE)</f>
        <v>0.95610913404507714</v>
      </c>
      <c r="R120" s="38">
        <f>VLOOKUP($B120,'Data Flows'!$A$1307:$W$1944,14,FALSE)</f>
        <v>1.0338164251207729</v>
      </c>
      <c r="S120" s="38">
        <f>VLOOKUP($B120,'Data Flows'!$A$1307:$W$1944,15,FALSE)</f>
        <v>0.92185430463576157</v>
      </c>
      <c r="T120" s="38">
        <f>VLOOKUP($B120,'Data Flows'!$A$1307:$W$1944,16,FALSE)</f>
        <v>0.94806763285024154</v>
      </c>
      <c r="U120" s="38">
        <f>VLOOKUP($B120,'Data Flows'!$A$1307:$W$1944,17,FALSE)</f>
        <v>0.95361527967257842</v>
      </c>
      <c r="V120" s="38">
        <f>VLOOKUP($B120,'Data Flows'!$A$1307:$W$1944,18,FALSE)</f>
        <v>0.94037940379403795</v>
      </c>
      <c r="W120" s="38">
        <f>VLOOKUP($B120,'Data Flows'!$A$1307:$W$1944,19,FALSE)</f>
        <v>0.88753387533875339</v>
      </c>
      <c r="X120" s="38">
        <f>VLOOKUP($B120,'Data Flows'!$A$1307:$W$1944,20,FALSE)</f>
        <v>1.0012239902080784</v>
      </c>
      <c r="Y120" s="38">
        <f>VLOOKUP($B120,'Data Flows'!$A$1307:$W$1944,21,FALSE)</f>
        <v>0.97717546362339514</v>
      </c>
      <c r="Z120" s="38">
        <f>VLOOKUP($B120,'Data Flows'!$A$1307:$W$1944,22,FALSE)</f>
        <v>0.96728307254623047</v>
      </c>
      <c r="AA120" s="38">
        <f>VLOOKUP($B120,'Data Flows'!$A$1307:$W$1944,23,FALSE)</f>
        <v>0.90066225165562919</v>
      </c>
      <c r="AB120" s="38">
        <f>VLOOKUP($B120,'Data Flows'!$A$1307:$AB$1944,24,FALSE)</f>
        <v>0.88834355828220857</v>
      </c>
      <c r="AC120" s="38">
        <f>VLOOKUP($B120,'Data Flows'!$A$1307:$AB$1944,25,FALSE)</f>
        <v>0.74087161366313314</v>
      </c>
      <c r="AD120" s="38">
        <f>VLOOKUP($B120,'Data Flows'!$A$1307:$AB$1944,26,FALSE)</f>
        <v>0.7653390742734123</v>
      </c>
      <c r="AE120" s="38">
        <f>VLOOKUP($B120,'Data Flows'!$A$1307:$AB$1944,27,FALSE)</f>
        <v>0.72337962962962965</v>
      </c>
      <c r="AF120" s="38">
        <f>VLOOKUP($B120,'Data Flows'!$A$1307:$AB$1944,28,FALSE)</f>
        <v>0.80749354005167961</v>
      </c>
      <c r="AG120" s="38">
        <f>VLOOKUP($B120,'Data Flows'!$A$1307:$AE$1944,29,FALSE)</f>
        <v>0.81197771587743728</v>
      </c>
      <c r="AH120" s="38">
        <f>VLOOKUP($B120,'Data Flows'!$A$1307:$AE$1944,30,FALSE)</f>
        <v>1.320754716981132</v>
      </c>
      <c r="AI120" s="38">
        <f>VLOOKUP($B120,'Data Flows'!$A$1307:$AE$1944,31,FALSE)</f>
        <v>0.96584699453551914</v>
      </c>
      <c r="AJ120" s="38">
        <f>VLOOKUP($B120,'Data Flows'!$A$1307:$AF$1944,32,FALSE)</f>
        <v>0.81041388518024027</v>
      </c>
      <c r="AK120" s="38">
        <f>VLOOKUP($B120,'Data Flows'!$A$1307:$AG$1944,33,FALSE)</f>
        <v>0.89413447782546496</v>
      </c>
      <c r="AL120" s="38">
        <f>VLOOKUP($B120,'Data Flows'!$A$1307:$AH$1944,34,FALSE)</f>
        <v>0.65277777777777779</v>
      </c>
      <c r="AM120" s="38">
        <f>VLOOKUP($B120,'Data Flows'!$A$1307:$AI$1944,35,FALSE)</f>
        <v>0.76967095851216027</v>
      </c>
      <c r="AN120" s="38">
        <f>VLOOKUP($B120,'Data Flows'!$A$1307:$AJ$1944,36,FALSE)</f>
        <v>0.78702397743300423</v>
      </c>
      <c r="AO120" s="38">
        <f>VLOOKUP($B120,'Data Flows'!$A$1307:$AK$1944,37,FALSE)</f>
        <v>0.82477341389728098</v>
      </c>
      <c r="AP120" s="38">
        <f>VLOOKUP($B120,'Data Flows'!$A$1307:$AO$1944,38,FALSE)</f>
        <v>0.7632058287795993</v>
      </c>
      <c r="AQ120" s="38">
        <f>VLOOKUP($B120,'Data Flows'!$A$1307:$AO$1944,39,FALSE)</f>
        <v>0.90387596899224809</v>
      </c>
      <c r="AR120" s="38">
        <f>VLOOKUP($B120,'Data Flows'!$A$1307:$AO$1944,40,FALSE)</f>
        <v>0.88403361344537812</v>
      </c>
      <c r="AS120" s="38">
        <f>VLOOKUP($B120,'Data Flows'!$A$1307:$AO$1944,41,FALSE)</f>
        <v>0.81771720613287902</v>
      </c>
    </row>
    <row r="121" spans="1:45" x14ac:dyDescent="0.25">
      <c r="A121" s="1" t="s">
        <v>0</v>
      </c>
      <c r="B121" s="2" t="s">
        <v>119</v>
      </c>
      <c r="C121" s="3" t="s">
        <v>119</v>
      </c>
      <c r="D121" t="s">
        <v>324</v>
      </c>
      <c r="E121" s="47" t="str">
        <f>VLOOKUP($C121,Sheet1!$A$3:$B$328,2,FALSE)</f>
        <v>Urban with City and Town</v>
      </c>
      <c r="F121" s="38">
        <f>VLOOKUP($B121,'Data Flows'!$A$1307:$W$1944,2,FALSE)</f>
        <v>0.8975265017667845</v>
      </c>
      <c r="G121" s="38">
        <f>VLOOKUP($B121,'Data Flows'!$A$1307:$W$1944,3,FALSE)</f>
        <v>1.1088888888888888</v>
      </c>
      <c r="H121" s="38">
        <f>VLOOKUP($B121,'Data Flows'!$A$1307:$W$1944,4,FALSE)</f>
        <v>1.170940170940171</v>
      </c>
      <c r="I121" s="38">
        <f>VLOOKUP($B121,'Data Flows'!$A$1307:$W$1944,5,FALSE)</f>
        <v>1.6247654784240151</v>
      </c>
      <c r="J121" s="38">
        <f>VLOOKUP($B121,'Data Flows'!$A$1307:$W$1944,6,FALSE)</f>
        <v>1.1295843520782396</v>
      </c>
      <c r="K121" s="38">
        <f>VLOOKUP($B121,'Data Flows'!$A$1307:$W$1944,7,FALSE)</f>
        <v>1.0062500000000001</v>
      </c>
      <c r="L121" s="38">
        <f>VLOOKUP($B121,'Data Flows'!$A$1307:$W$1944,8,FALSE)</f>
        <v>0.97247706422018354</v>
      </c>
      <c r="M121" s="38">
        <f>VLOOKUP($B121,'Data Flows'!$A$1307:$W$1944,9,FALSE)</f>
        <v>1.0456989247311828</v>
      </c>
      <c r="N121" s="38">
        <f>VLOOKUP($B121,'Data Flows'!$A$1307:$W$1944,10,FALSE)</f>
        <v>0.84249471458773784</v>
      </c>
      <c r="O121" s="38">
        <f>VLOOKUP($B121,'Data Flows'!$A$1307:$W$1944,11,FALSE)</f>
        <v>0.81084337349397595</v>
      </c>
      <c r="P121" s="38">
        <f>VLOOKUP($B121,'Data Flows'!$A$1307:$W$1944,12,FALSE)</f>
        <v>1.0725806451612903</v>
      </c>
      <c r="Q121" s="38">
        <f>VLOOKUP($B121,'Data Flows'!$A$1307:$W$1944,13,FALSE)</f>
        <v>1.0507042253521126</v>
      </c>
      <c r="R121" s="38">
        <f>VLOOKUP($B121,'Data Flows'!$A$1307:$W$1944,14,FALSE)</f>
        <v>0.95580808080808077</v>
      </c>
      <c r="S121" s="38">
        <f>VLOOKUP($B121,'Data Flows'!$A$1307:$W$1944,15,FALSE)</f>
        <v>0.86258503401360542</v>
      </c>
      <c r="T121" s="38">
        <f>VLOOKUP($B121,'Data Flows'!$A$1307:$W$1944,16,FALSE)</f>
        <v>0.93969144460028053</v>
      </c>
      <c r="U121" s="38">
        <f>VLOOKUP($B121,'Data Flows'!$A$1307:$W$1944,17,FALSE)</f>
        <v>0.87422934648581996</v>
      </c>
      <c r="V121" s="38">
        <f>VLOOKUP($B121,'Data Flows'!$A$1307:$W$1944,18,FALSE)</f>
        <v>0.81978319783197828</v>
      </c>
      <c r="W121" s="38">
        <f>VLOOKUP($B121,'Data Flows'!$A$1307:$W$1944,19,FALSE)</f>
        <v>0.8262108262108262</v>
      </c>
      <c r="X121" s="38">
        <f>VLOOKUP($B121,'Data Flows'!$A$1307:$W$1944,20,FALSE)</f>
        <v>0.99708029197080295</v>
      </c>
      <c r="Y121" s="38">
        <f>VLOOKUP($B121,'Data Flows'!$A$1307:$W$1944,21,FALSE)</f>
        <v>0.95531587057010781</v>
      </c>
      <c r="Z121" s="38">
        <f>VLOOKUP($B121,'Data Flows'!$A$1307:$W$1944,22,FALSE)</f>
        <v>0.94622093023255816</v>
      </c>
      <c r="AA121" s="38">
        <f>VLOOKUP($B121,'Data Flows'!$A$1307:$W$1944,23,FALSE)</f>
        <v>0.94174757281553401</v>
      </c>
      <c r="AB121" s="38">
        <f>VLOOKUP($B121,'Data Flows'!$A$1307:$AB$1944,24,FALSE)</f>
        <v>1.0571428571428572</v>
      </c>
      <c r="AC121" s="38">
        <f>VLOOKUP($B121,'Data Flows'!$A$1307:$AB$1944,25,FALSE)</f>
        <v>0.89389534883720934</v>
      </c>
      <c r="AD121" s="38">
        <f>VLOOKUP($B121,'Data Flows'!$A$1307:$AB$1944,26,FALSE)</f>
        <v>0.89301634472511149</v>
      </c>
      <c r="AE121" s="38">
        <f>VLOOKUP($B121,'Data Flows'!$A$1307:$AB$1944,27,FALSE)</f>
        <v>0.79806362378976492</v>
      </c>
      <c r="AF121" s="38">
        <f>VLOOKUP($B121,'Data Flows'!$A$1307:$AB$1944,28,FALSE)</f>
        <v>0.90971039182282798</v>
      </c>
      <c r="AG121" s="38">
        <f>VLOOKUP($B121,'Data Flows'!$A$1307:$AE$1944,29,FALSE)</f>
        <v>0.90384615384615385</v>
      </c>
      <c r="AH121" s="38">
        <f>VLOOKUP($B121,'Data Flows'!$A$1307:$AE$1944,30,FALSE)</f>
        <v>1.2505966587112172</v>
      </c>
      <c r="AI121" s="38">
        <f>VLOOKUP($B121,'Data Flows'!$A$1307:$AE$1944,31,FALSE)</f>
        <v>1.0973451327433628</v>
      </c>
      <c r="AJ121" s="38">
        <f>VLOOKUP($B121,'Data Flows'!$A$1307:$AF$1944,32,FALSE)</f>
        <v>0.82268370607028751</v>
      </c>
      <c r="AK121" s="38">
        <f>VLOOKUP($B121,'Data Flows'!$A$1307:$AG$1944,33,FALSE)</f>
        <v>0.78620689655172415</v>
      </c>
      <c r="AL121" s="38">
        <f>VLOOKUP($B121,'Data Flows'!$A$1307:$AH$1944,34,FALSE)</f>
        <v>0.76155268022181144</v>
      </c>
      <c r="AM121" s="38">
        <f>VLOOKUP($B121,'Data Flows'!$A$1307:$AI$1944,35,FALSE)</f>
        <v>0.73487544483985767</v>
      </c>
      <c r="AN121" s="38">
        <f>VLOOKUP($B121,'Data Flows'!$A$1307:$AJ$1944,36,FALSE)</f>
        <v>0.9726027397260274</v>
      </c>
      <c r="AO121" s="38">
        <f>VLOOKUP($B121,'Data Flows'!$A$1307:$AK$1944,37,FALSE)</f>
        <v>0.84124087591240881</v>
      </c>
      <c r="AP121" s="38">
        <f>VLOOKUP($B121,'Data Flows'!$A$1307:$AO$1944,38,FALSE)</f>
        <v>0.7895833333333333</v>
      </c>
      <c r="AQ121" s="38">
        <f>VLOOKUP($B121,'Data Flows'!$A$1307:$AO$1944,39,FALSE)</f>
        <v>0.77482269503546097</v>
      </c>
      <c r="AR121" s="38">
        <f>VLOOKUP($B121,'Data Flows'!$A$1307:$AO$1944,40,FALSE)</f>
        <v>0.82484725050916496</v>
      </c>
      <c r="AS121" s="38">
        <f>VLOOKUP($B121,'Data Flows'!$A$1307:$AO$1944,41,FALSE)</f>
        <v>0.83647798742138368</v>
      </c>
    </row>
    <row r="122" spans="1:45" x14ac:dyDescent="0.25">
      <c r="A122" s="1" t="s">
        <v>0</v>
      </c>
      <c r="B122" s="2" t="s">
        <v>120</v>
      </c>
      <c r="C122" s="3" t="s">
        <v>120</v>
      </c>
      <c r="D122" t="s">
        <v>325</v>
      </c>
      <c r="E122" s="47" t="str">
        <f>VLOOKUP($C122,Sheet1!$A$3:$B$328,2,FALSE)</f>
        <v>Urban with City and Town</v>
      </c>
      <c r="F122" s="38">
        <f>VLOOKUP($B122,'Data Flows'!$A$1307:$W$1944,2,FALSE)</f>
        <v>1.2393162393162394</v>
      </c>
      <c r="G122" s="38">
        <f>VLOOKUP($B122,'Data Flows'!$A$1307:$W$1944,3,FALSE)</f>
        <v>1.2931034482758621</v>
      </c>
      <c r="H122" s="38">
        <f>VLOOKUP($B122,'Data Flows'!$A$1307:$W$1944,4,FALSE)</f>
        <v>1</v>
      </c>
      <c r="I122" s="38">
        <f>VLOOKUP($B122,'Data Flows'!$A$1307:$W$1944,5,FALSE)</f>
        <v>1.4350649350649352</v>
      </c>
      <c r="J122" s="38">
        <f>VLOOKUP($B122,'Data Flows'!$A$1307:$W$1944,6,FALSE)</f>
        <v>1.3396226415094339</v>
      </c>
      <c r="K122" s="38">
        <f>VLOOKUP($B122,'Data Flows'!$A$1307:$W$1944,7,FALSE)</f>
        <v>1.0333333333333334</v>
      </c>
      <c r="L122" s="38">
        <f>VLOOKUP($B122,'Data Flows'!$A$1307:$W$1944,8,FALSE)</f>
        <v>0.90175438596491231</v>
      </c>
      <c r="M122" s="38">
        <f>VLOOKUP($B122,'Data Flows'!$A$1307:$W$1944,9,FALSE)</f>
        <v>0.76651982378854622</v>
      </c>
      <c r="N122" s="38">
        <f>VLOOKUP($B122,'Data Flows'!$A$1307:$W$1944,10,FALSE)</f>
        <v>0.97446808510638294</v>
      </c>
      <c r="O122" s="38">
        <f>VLOOKUP($B122,'Data Flows'!$A$1307:$W$1944,11,FALSE)</f>
        <v>0.77510040160642568</v>
      </c>
      <c r="P122" s="38">
        <f>VLOOKUP($B122,'Data Flows'!$A$1307:$W$1944,12,FALSE)</f>
        <v>0.84883720930232553</v>
      </c>
      <c r="Q122" s="38">
        <f>VLOOKUP($B122,'Data Flows'!$A$1307:$W$1944,13,FALSE)</f>
        <v>1.1304347826086956</v>
      </c>
      <c r="R122" s="38">
        <f>VLOOKUP($B122,'Data Flows'!$A$1307:$W$1944,14,FALSE)</f>
        <v>1.0047846889952152</v>
      </c>
      <c r="S122" s="38">
        <f>VLOOKUP($B122,'Data Flows'!$A$1307:$W$1944,15,FALSE)</f>
        <v>1.1473684210526316</v>
      </c>
      <c r="T122" s="38">
        <f>VLOOKUP($B122,'Data Flows'!$A$1307:$W$1944,16,FALSE)</f>
        <v>0.95338983050847459</v>
      </c>
      <c r="U122" s="38">
        <f>VLOOKUP($B122,'Data Flows'!$A$1307:$W$1944,17,FALSE)</f>
        <v>1.1506024096385543</v>
      </c>
      <c r="V122" s="38">
        <f>VLOOKUP($B122,'Data Flows'!$A$1307:$W$1944,18,FALSE)</f>
        <v>1.0267379679144386</v>
      </c>
      <c r="W122" s="38">
        <f>VLOOKUP($B122,'Data Flows'!$A$1307:$W$1944,19,FALSE)</f>
        <v>0.87309644670050757</v>
      </c>
      <c r="X122" s="38">
        <f>VLOOKUP($B122,'Data Flows'!$A$1307:$W$1944,20,FALSE)</f>
        <v>1.0043478260869565</v>
      </c>
      <c r="Y122" s="38">
        <f>VLOOKUP($B122,'Data Flows'!$A$1307:$W$1944,21,FALSE)</f>
        <v>0.95145631067961167</v>
      </c>
      <c r="Z122" s="38">
        <f>VLOOKUP($B122,'Data Flows'!$A$1307:$W$1944,22,FALSE)</f>
        <v>0.99476439790575921</v>
      </c>
      <c r="AA122" s="38">
        <f>VLOOKUP($B122,'Data Flows'!$A$1307:$W$1944,23,FALSE)</f>
        <v>0.94011976047904189</v>
      </c>
      <c r="AB122" s="38">
        <f>VLOOKUP($B122,'Data Flows'!$A$1307:$AB$1944,24,FALSE)</f>
        <v>1.0292682926829269</v>
      </c>
      <c r="AC122" s="38">
        <f>VLOOKUP($B122,'Data Flows'!$A$1307:$AB$1944,25,FALSE)</f>
        <v>1.1746987951807228</v>
      </c>
      <c r="AD122" s="38">
        <f>VLOOKUP($B122,'Data Flows'!$A$1307:$AB$1944,26,FALSE)</f>
        <v>0.71951219512195119</v>
      </c>
      <c r="AE122" s="38">
        <f>VLOOKUP($B122,'Data Flows'!$A$1307:$AB$1944,27,FALSE)</f>
        <v>0.8564593301435407</v>
      </c>
      <c r="AF122" s="38">
        <f>VLOOKUP($B122,'Data Flows'!$A$1307:$AB$1944,28,FALSE)</f>
        <v>0.89204545454545459</v>
      </c>
      <c r="AG122" s="38">
        <f>VLOOKUP($B122,'Data Flows'!$A$1307:$AE$1944,29,FALSE)</f>
        <v>0.9044943820224719</v>
      </c>
      <c r="AH122" s="38">
        <f>VLOOKUP($B122,'Data Flows'!$A$1307:$AE$1944,30,FALSE)</f>
        <v>1</v>
      </c>
      <c r="AI122" s="38">
        <f>VLOOKUP($B122,'Data Flows'!$A$1307:$AE$1944,31,FALSE)</f>
        <v>0.89444444444444449</v>
      </c>
      <c r="AJ122" s="38">
        <f>VLOOKUP($B122,'Data Flows'!$A$1307:$AF$1944,32,FALSE)</f>
        <v>0.81818181818181823</v>
      </c>
      <c r="AK122" s="38">
        <f>VLOOKUP($B122,'Data Flows'!$A$1307:$AG$1944,33,FALSE)</f>
        <v>0.7247191011235955</v>
      </c>
      <c r="AL122" s="38">
        <f>VLOOKUP($B122,'Data Flows'!$A$1307:$AH$1944,34,FALSE)</f>
        <v>0.69729729729729728</v>
      </c>
      <c r="AM122" s="38">
        <f>VLOOKUP($B122,'Data Flows'!$A$1307:$AI$1944,35,FALSE)</f>
        <v>0.86875000000000002</v>
      </c>
      <c r="AN122" s="38">
        <f>VLOOKUP($B122,'Data Flows'!$A$1307:$AJ$1944,36,FALSE)</f>
        <v>0.95783132530120485</v>
      </c>
      <c r="AO122" s="38">
        <f>VLOOKUP($B122,'Data Flows'!$A$1307:$AK$1944,37,FALSE)</f>
        <v>1.0625</v>
      </c>
      <c r="AP122" s="38">
        <f>VLOOKUP($B122,'Data Flows'!$A$1307:$AO$1944,38,FALSE)</f>
        <v>0.81428571428571428</v>
      </c>
      <c r="AQ122" s="38">
        <f>VLOOKUP($B122,'Data Flows'!$A$1307:$AO$1944,39,FALSE)</f>
        <v>0.84076433121019112</v>
      </c>
      <c r="AR122" s="38">
        <f>VLOOKUP($B122,'Data Flows'!$A$1307:$AO$1944,40,FALSE)</f>
        <v>0.74534161490683226</v>
      </c>
      <c r="AS122" s="38">
        <f>VLOOKUP($B122,'Data Flows'!$A$1307:$AO$1944,41,FALSE)</f>
        <v>1.0357142857142858</v>
      </c>
    </row>
    <row r="123" spans="1:45" x14ac:dyDescent="0.25">
      <c r="A123" s="1" t="s">
        <v>0</v>
      </c>
      <c r="B123" s="2" t="s">
        <v>121</v>
      </c>
      <c r="C123" s="3" t="s">
        <v>121</v>
      </c>
      <c r="D123" t="s">
        <v>326</v>
      </c>
      <c r="E123" s="47" t="str">
        <f>VLOOKUP($C123,Sheet1!$A$3:$B$328,2,FALSE)</f>
        <v>Urban with City and Town</v>
      </c>
      <c r="F123" s="38">
        <f>VLOOKUP($B123,'Data Flows'!$A$1307:$W$1944,2,FALSE)</f>
        <v>1.0767195767195767</v>
      </c>
      <c r="G123" s="38">
        <f>VLOOKUP($B123,'Data Flows'!$A$1307:$W$1944,3,FALSE)</f>
        <v>0.99544419134396356</v>
      </c>
      <c r="H123" s="38">
        <f>VLOOKUP($B123,'Data Flows'!$A$1307:$W$1944,4,FALSE)</f>
        <v>0.97826086956521741</v>
      </c>
      <c r="I123" s="38">
        <f>VLOOKUP($B123,'Data Flows'!$A$1307:$W$1944,5,FALSE)</f>
        <v>1.6052631578947369</v>
      </c>
      <c r="J123" s="38">
        <f>VLOOKUP($B123,'Data Flows'!$A$1307:$W$1944,6,FALSE)</f>
        <v>1.4821124361158433</v>
      </c>
      <c r="K123" s="38">
        <f>VLOOKUP($B123,'Data Flows'!$A$1307:$W$1944,7,FALSE)</f>
        <v>0.88328912466843501</v>
      </c>
      <c r="L123" s="38">
        <f>VLOOKUP($B123,'Data Flows'!$A$1307:$W$1944,8,FALSE)</f>
        <v>1.0060422960725075</v>
      </c>
      <c r="M123" s="38">
        <f>VLOOKUP($B123,'Data Flows'!$A$1307:$W$1944,9,FALSE)</f>
        <v>0.8924889543446245</v>
      </c>
      <c r="N123" s="38">
        <f>VLOOKUP($B123,'Data Flows'!$A$1307:$W$1944,10,FALSE)</f>
        <v>0.90662650602409633</v>
      </c>
      <c r="O123" s="38">
        <f>VLOOKUP($B123,'Data Flows'!$A$1307:$W$1944,11,FALSE)</f>
        <v>0.91816693944353522</v>
      </c>
      <c r="P123" s="38">
        <f>VLOOKUP($B123,'Data Flows'!$A$1307:$W$1944,12,FALSE)</f>
        <v>1.1018062397372743</v>
      </c>
      <c r="Q123" s="38">
        <f>VLOOKUP($B123,'Data Flows'!$A$1307:$W$1944,13,FALSE)</f>
        <v>0.96153846153846156</v>
      </c>
      <c r="R123" s="38">
        <f>VLOOKUP($B123,'Data Flows'!$A$1307:$W$1944,14,FALSE)</f>
        <v>1.0045385779122542</v>
      </c>
      <c r="S123" s="38">
        <f>VLOOKUP($B123,'Data Flows'!$A$1307:$W$1944,15,FALSE)</f>
        <v>1.0082236842105263</v>
      </c>
      <c r="T123" s="38">
        <f>VLOOKUP($B123,'Data Flows'!$A$1307:$W$1944,16,FALSE)</f>
        <v>0.93390804597701149</v>
      </c>
      <c r="U123" s="38">
        <f>VLOOKUP($B123,'Data Flows'!$A$1307:$W$1944,17,FALSE)</f>
        <v>0.97993311036789299</v>
      </c>
      <c r="V123" s="38">
        <f>VLOOKUP($B123,'Data Flows'!$A$1307:$W$1944,18,FALSE)</f>
        <v>0.87082066869300911</v>
      </c>
      <c r="W123" s="38">
        <f>VLOOKUP($B123,'Data Flows'!$A$1307:$W$1944,19,FALSE)</f>
        <v>0.9555555555555556</v>
      </c>
      <c r="X123" s="38">
        <f>VLOOKUP($B123,'Data Flows'!$A$1307:$W$1944,20,FALSE)</f>
        <v>0.9370860927152318</v>
      </c>
      <c r="Y123" s="38">
        <f>VLOOKUP($B123,'Data Flows'!$A$1307:$W$1944,21,FALSE)</f>
        <v>1.1330561330561331</v>
      </c>
      <c r="Z123" s="38">
        <f>VLOOKUP($B123,'Data Flows'!$A$1307:$W$1944,22,FALSE)</f>
        <v>0.98168498168498164</v>
      </c>
      <c r="AA123" s="38">
        <f>VLOOKUP($B123,'Data Flows'!$A$1307:$W$1944,23,FALSE)</f>
        <v>0.84745762711864403</v>
      </c>
      <c r="AB123" s="38">
        <f>VLOOKUP($B123,'Data Flows'!$A$1307:$AB$1944,24,FALSE)</f>
        <v>0.85263157894736841</v>
      </c>
      <c r="AC123" s="38">
        <f>VLOOKUP($B123,'Data Flows'!$A$1307:$AB$1944,25,FALSE)</f>
        <v>0.88426763110307416</v>
      </c>
      <c r="AD123" s="38">
        <f>VLOOKUP($B123,'Data Flows'!$A$1307:$AB$1944,26,FALSE)</f>
        <v>0.84561403508771926</v>
      </c>
      <c r="AE123" s="38">
        <f>VLOOKUP($B123,'Data Flows'!$A$1307:$AB$1944,27,FALSE)</f>
        <v>0.79577464788732399</v>
      </c>
      <c r="AF123" s="38">
        <f>VLOOKUP($B123,'Data Flows'!$A$1307:$AB$1944,28,FALSE)</f>
        <v>0.87029288702928875</v>
      </c>
      <c r="AG123" s="38">
        <f>VLOOKUP($B123,'Data Flows'!$A$1307:$AE$1944,29,FALSE)</f>
        <v>0.97222222222222221</v>
      </c>
      <c r="AH123" s="38">
        <f>VLOOKUP($B123,'Data Flows'!$A$1307:$AE$1944,30,FALSE)</f>
        <v>0.90298507462686572</v>
      </c>
      <c r="AI123" s="38">
        <f>VLOOKUP($B123,'Data Flows'!$A$1307:$AE$1944,31,FALSE)</f>
        <v>0.84514925373134331</v>
      </c>
      <c r="AJ123" s="38">
        <f>VLOOKUP($B123,'Data Flows'!$A$1307:$AF$1944,32,FALSE)</f>
        <v>0.77938144329896908</v>
      </c>
      <c r="AK123" s="38">
        <f>VLOOKUP($B123,'Data Flows'!$A$1307:$AG$1944,33,FALSE)</f>
        <v>0.78947368421052633</v>
      </c>
      <c r="AL123" s="38">
        <f>VLOOKUP($B123,'Data Flows'!$A$1307:$AH$1944,34,FALSE)</f>
        <v>0.73226544622425627</v>
      </c>
      <c r="AM123" s="38">
        <f>VLOOKUP($B123,'Data Flows'!$A$1307:$AI$1944,35,FALSE)</f>
        <v>0.7433414043583535</v>
      </c>
      <c r="AN123" s="38">
        <f>VLOOKUP($B123,'Data Flows'!$A$1307:$AJ$1944,36,FALSE)</f>
        <v>0.77676537585421412</v>
      </c>
      <c r="AO123" s="38">
        <f>VLOOKUP($B123,'Data Flows'!$A$1307:$AK$1944,37,FALSE)</f>
        <v>0.87467362924281988</v>
      </c>
      <c r="AP123" s="38">
        <f>VLOOKUP($B123,'Data Flows'!$A$1307:$AO$1944,38,FALSE)</f>
        <v>0.99065420560747663</v>
      </c>
      <c r="AQ123" s="38">
        <f>VLOOKUP($B123,'Data Flows'!$A$1307:$AO$1944,39,FALSE)</f>
        <v>0.88164251207729472</v>
      </c>
      <c r="AR123" s="38">
        <f>VLOOKUP($B123,'Data Flows'!$A$1307:$AO$1944,40,FALSE)</f>
        <v>1.0423728813559323</v>
      </c>
      <c r="AS123" s="38">
        <f>VLOOKUP($B123,'Data Flows'!$A$1307:$AO$1944,41,FALSE)</f>
        <v>0.90112994350282483</v>
      </c>
    </row>
    <row r="124" spans="1:45" x14ac:dyDescent="0.25">
      <c r="A124" s="1" t="s">
        <v>0</v>
      </c>
      <c r="B124" s="2" t="s">
        <v>122</v>
      </c>
      <c r="C124" s="3" t="s">
        <v>122</v>
      </c>
      <c r="D124" t="s">
        <v>327</v>
      </c>
      <c r="E124" s="47" t="str">
        <f>VLOOKUP($C124,Sheet1!$A$3:$B$328,2,FALSE)</f>
        <v>Urban with City and Town</v>
      </c>
      <c r="F124" s="38">
        <f>VLOOKUP($B124,'Data Flows'!$A$1307:$W$1944,2,FALSE)</f>
        <v>0.94601542416452444</v>
      </c>
      <c r="G124" s="38">
        <f>VLOOKUP($B124,'Data Flows'!$A$1307:$W$1944,3,FALSE)</f>
        <v>1.0207253886010363</v>
      </c>
      <c r="H124" s="38">
        <f>VLOOKUP($B124,'Data Flows'!$A$1307:$W$1944,4,FALSE)</f>
        <v>1.010752688172043</v>
      </c>
      <c r="I124" s="38">
        <f>VLOOKUP($B124,'Data Flows'!$A$1307:$W$1944,5,FALSE)</f>
        <v>1.4148936170212767</v>
      </c>
      <c r="J124" s="38">
        <f>VLOOKUP($B124,'Data Flows'!$A$1307:$W$1944,6,FALSE)</f>
        <v>1.1798418972332017</v>
      </c>
      <c r="K124" s="38">
        <f>VLOOKUP($B124,'Data Flows'!$A$1307:$W$1944,7,FALSE)</f>
        <v>0.83194675540765395</v>
      </c>
      <c r="L124" s="38">
        <f>VLOOKUP($B124,'Data Flows'!$A$1307:$W$1944,8,FALSE)</f>
        <v>0.85486443381180222</v>
      </c>
      <c r="M124" s="38">
        <f>VLOOKUP($B124,'Data Flows'!$A$1307:$W$1944,9,FALSE)</f>
        <v>0.93530499075785578</v>
      </c>
      <c r="N124" s="38">
        <f>VLOOKUP($B124,'Data Flows'!$A$1307:$W$1944,10,FALSE)</f>
        <v>0.83577235772357727</v>
      </c>
      <c r="O124" s="38">
        <f>VLOOKUP($B124,'Data Flows'!$A$1307:$W$1944,11,FALSE)</f>
        <v>0.859344894026975</v>
      </c>
      <c r="P124" s="38">
        <f>VLOOKUP($B124,'Data Flows'!$A$1307:$W$1944,12,FALSE)</f>
        <v>0.90206185567010311</v>
      </c>
      <c r="Q124" s="38">
        <f>VLOOKUP($B124,'Data Flows'!$A$1307:$W$1944,13,FALSE)</f>
        <v>1.0785219399538106</v>
      </c>
      <c r="R124" s="38">
        <f>VLOOKUP($B124,'Data Flows'!$A$1307:$W$1944,14,FALSE)</f>
        <v>1.0141414141414142</v>
      </c>
      <c r="S124" s="38">
        <f>VLOOKUP($B124,'Data Flows'!$A$1307:$W$1944,15,FALSE)</f>
        <v>0.96912114014251782</v>
      </c>
      <c r="T124" s="38">
        <f>VLOOKUP($B124,'Data Flows'!$A$1307:$W$1944,16,FALSE)</f>
        <v>1.0420841683366733</v>
      </c>
      <c r="U124" s="38">
        <f>VLOOKUP($B124,'Data Flows'!$A$1307:$W$1944,17,FALSE)</f>
        <v>1.0723404255319149</v>
      </c>
      <c r="V124" s="38">
        <f>VLOOKUP($B124,'Data Flows'!$A$1307:$W$1944,18,FALSE)</f>
        <v>0.89532710280373828</v>
      </c>
      <c r="W124" s="38">
        <f>VLOOKUP($B124,'Data Flows'!$A$1307:$W$1944,19,FALSE)</f>
        <v>0.99575371549893843</v>
      </c>
      <c r="X124" s="38">
        <f>VLOOKUP($B124,'Data Flows'!$A$1307:$W$1944,20,FALSE)</f>
        <v>0.91170825335892514</v>
      </c>
      <c r="Y124" s="38">
        <f>VLOOKUP($B124,'Data Flows'!$A$1307:$W$1944,21,FALSE)</f>
        <v>0.8775100401606426</v>
      </c>
      <c r="Z124" s="38">
        <f>VLOOKUP($B124,'Data Flows'!$A$1307:$W$1944,22,FALSE)</f>
        <v>0.8438177874186551</v>
      </c>
      <c r="AA124" s="38">
        <f>VLOOKUP($B124,'Data Flows'!$A$1307:$W$1944,23,FALSE)</f>
        <v>0.88914549653579678</v>
      </c>
      <c r="AB124" s="38">
        <f>VLOOKUP($B124,'Data Flows'!$A$1307:$AB$1944,24,FALSE)</f>
        <v>0.93240093240093236</v>
      </c>
      <c r="AC124" s="38">
        <f>VLOOKUP($B124,'Data Flows'!$A$1307:$AB$1944,25,FALSE)</f>
        <v>0.85032537960954446</v>
      </c>
      <c r="AD124" s="38">
        <f>VLOOKUP($B124,'Data Flows'!$A$1307:$AB$1944,26,FALSE)</f>
        <v>0.92561983471074383</v>
      </c>
      <c r="AE124" s="38">
        <f>VLOOKUP($B124,'Data Flows'!$A$1307:$AB$1944,27,FALSE)</f>
        <v>0.73359840954274358</v>
      </c>
      <c r="AF124" s="38">
        <f>VLOOKUP($B124,'Data Flows'!$A$1307:$AB$1944,28,FALSE)</f>
        <v>0.90046296296296291</v>
      </c>
      <c r="AG124" s="38">
        <f>VLOOKUP($B124,'Data Flows'!$A$1307:$AE$1944,29,FALSE)</f>
        <v>0.90556900726392253</v>
      </c>
      <c r="AH124" s="38">
        <f>VLOOKUP($B124,'Data Flows'!$A$1307:$AE$1944,30,FALSE)</f>
        <v>1.1400651465798046</v>
      </c>
      <c r="AI124" s="38">
        <f>VLOOKUP($B124,'Data Flows'!$A$1307:$AE$1944,31,FALSE)</f>
        <v>1.0527638190954773</v>
      </c>
      <c r="AJ124" s="38">
        <f>VLOOKUP($B124,'Data Flows'!$A$1307:$AF$1944,32,FALSE)</f>
        <v>0.83295194508009152</v>
      </c>
      <c r="AK124" s="38">
        <f>VLOOKUP($B124,'Data Flows'!$A$1307:$AG$1944,33,FALSE)</f>
        <v>0.94169096209912539</v>
      </c>
      <c r="AL124" s="38">
        <f>VLOOKUP($B124,'Data Flows'!$A$1307:$AH$1944,34,FALSE)</f>
        <v>0.70473537604456826</v>
      </c>
      <c r="AM124" s="38">
        <f>VLOOKUP($B124,'Data Flows'!$A$1307:$AI$1944,35,FALSE)</f>
        <v>0.83333333333333337</v>
      </c>
      <c r="AN124" s="38">
        <f>VLOOKUP($B124,'Data Flows'!$A$1307:$AJ$1944,36,FALSE)</f>
        <v>0.84911242603550297</v>
      </c>
      <c r="AO124" s="38">
        <f>VLOOKUP($B124,'Data Flows'!$A$1307:$AK$1944,37,FALSE)</f>
        <v>0.82271468144044324</v>
      </c>
      <c r="AP124" s="38">
        <f>VLOOKUP($B124,'Data Flows'!$A$1307:$AO$1944,38,FALSE)</f>
        <v>0.86754966887417218</v>
      </c>
      <c r="AQ124" s="38">
        <f>VLOOKUP($B124,'Data Flows'!$A$1307:$AO$1944,39,FALSE)</f>
        <v>0.77842565597667635</v>
      </c>
      <c r="AR124" s="38">
        <f>VLOOKUP($B124,'Data Flows'!$A$1307:$AO$1944,40,FALSE)</f>
        <v>0.61643835616438358</v>
      </c>
      <c r="AS124" s="38">
        <f>VLOOKUP($B124,'Data Flows'!$A$1307:$AO$1944,41,FALSE)</f>
        <v>0.72499999999999998</v>
      </c>
    </row>
    <row r="125" spans="1:45" x14ac:dyDescent="0.25">
      <c r="A125" s="1" t="s">
        <v>0</v>
      </c>
      <c r="B125" s="2" t="s">
        <v>123</v>
      </c>
      <c r="C125" s="3" t="s">
        <v>123</v>
      </c>
      <c r="D125" t="s">
        <v>328</v>
      </c>
      <c r="E125" s="47" t="str">
        <f>VLOOKUP($C125,Sheet1!$A$3:$B$328,2,FALSE)</f>
        <v>Urban with City and Town</v>
      </c>
      <c r="F125" s="38">
        <f>VLOOKUP($B125,'Data Flows'!$A$1307:$W$1944,2,FALSE)</f>
        <v>0.99417475728155336</v>
      </c>
      <c r="G125" s="38">
        <f>VLOOKUP($B125,'Data Flows'!$A$1307:$W$1944,3,FALSE)</f>
        <v>0.95296167247386765</v>
      </c>
      <c r="H125" s="38">
        <f>VLOOKUP($B125,'Data Flows'!$A$1307:$W$1944,4,FALSE)</f>
        <v>1.0158227848101267</v>
      </c>
      <c r="I125" s="38">
        <f>VLOOKUP($B125,'Data Flows'!$A$1307:$W$1944,5,FALSE)</f>
        <v>1.4604743083003953</v>
      </c>
      <c r="J125" s="38">
        <f>VLOOKUP($B125,'Data Flows'!$A$1307:$W$1944,6,FALSE)</f>
        <v>1.3830455259026688</v>
      </c>
      <c r="K125" s="38">
        <f>VLOOKUP($B125,'Data Flows'!$A$1307:$W$1944,7,FALSE)</f>
        <v>0.89715536105032823</v>
      </c>
      <c r="L125" s="38">
        <f>VLOOKUP($B125,'Data Flows'!$A$1307:$W$1944,8,FALSE)</f>
        <v>0.88666666666666671</v>
      </c>
      <c r="M125" s="38">
        <f>VLOOKUP($B125,'Data Flows'!$A$1307:$W$1944,9,FALSE)</f>
        <v>0.95137976346911957</v>
      </c>
      <c r="N125" s="38">
        <f>VLOOKUP($B125,'Data Flows'!$A$1307:$W$1944,10,FALSE)</f>
        <v>0.90526315789473688</v>
      </c>
      <c r="O125" s="38">
        <f>VLOOKUP($B125,'Data Flows'!$A$1307:$W$1944,11,FALSE)</f>
        <v>0.82339181286549712</v>
      </c>
      <c r="P125" s="38">
        <f>VLOOKUP($B125,'Data Flows'!$A$1307:$W$1944,12,FALSE)</f>
        <v>0.91627358490566035</v>
      </c>
      <c r="Q125" s="38">
        <f>VLOOKUP($B125,'Data Flows'!$A$1307:$W$1944,13,FALSE)</f>
        <v>0.91920374707259955</v>
      </c>
      <c r="R125" s="38">
        <f>VLOOKUP($B125,'Data Flows'!$A$1307:$W$1944,14,FALSE)</f>
        <v>0.95459579180509413</v>
      </c>
      <c r="S125" s="38">
        <f>VLOOKUP($B125,'Data Flows'!$A$1307:$W$1944,15,FALSE)</f>
        <v>0.97874852420306968</v>
      </c>
      <c r="T125" s="38">
        <f>VLOOKUP($B125,'Data Flows'!$A$1307:$W$1944,16,FALSE)</f>
        <v>1.0592020592020592</v>
      </c>
      <c r="U125" s="38">
        <f>VLOOKUP($B125,'Data Flows'!$A$1307:$W$1944,17,FALSE)</f>
        <v>0.99729364005412724</v>
      </c>
      <c r="V125" s="38">
        <f>VLOOKUP($B125,'Data Flows'!$A$1307:$W$1944,18,FALSE)</f>
        <v>0.9120603015075377</v>
      </c>
      <c r="W125" s="38">
        <f>VLOOKUP($B125,'Data Flows'!$A$1307:$W$1944,19,FALSE)</f>
        <v>0.8998682476943346</v>
      </c>
      <c r="X125" s="38">
        <f>VLOOKUP($B125,'Data Flows'!$A$1307:$W$1944,20,FALSE)</f>
        <v>0.92281105990783407</v>
      </c>
      <c r="Y125" s="38">
        <f>VLOOKUP($B125,'Data Flows'!$A$1307:$W$1944,21,FALSE)</f>
        <v>0.83333333333333337</v>
      </c>
      <c r="Z125" s="38">
        <f>VLOOKUP($B125,'Data Flows'!$A$1307:$W$1944,22,FALSE)</f>
        <v>1.004231311706629</v>
      </c>
      <c r="AA125" s="38">
        <f>VLOOKUP($B125,'Data Flows'!$A$1307:$W$1944,23,FALSE)</f>
        <v>0.96713615023474175</v>
      </c>
      <c r="AB125" s="38">
        <f>VLOOKUP($B125,'Data Flows'!$A$1307:$AB$1944,24,FALSE)</f>
        <v>0.98410404624277459</v>
      </c>
      <c r="AC125" s="38">
        <f>VLOOKUP($B125,'Data Flows'!$A$1307:$AB$1944,25,FALSE)</f>
        <v>1.0100143061516451</v>
      </c>
      <c r="AD125" s="38">
        <f>VLOOKUP($B125,'Data Flows'!$A$1307:$AB$1944,26,FALSE)</f>
        <v>0.92092457420924578</v>
      </c>
      <c r="AE125" s="38">
        <f>VLOOKUP($B125,'Data Flows'!$A$1307:$AB$1944,27,FALSE)</f>
        <v>0.80163360560093344</v>
      </c>
      <c r="AF125" s="38">
        <f>VLOOKUP($B125,'Data Flows'!$A$1307:$AB$1944,28,FALSE)</f>
        <v>0.78294573643410847</v>
      </c>
      <c r="AG125" s="38">
        <f>VLOOKUP($B125,'Data Flows'!$A$1307:$AE$1944,29,FALSE)</f>
        <v>0.79580419580419581</v>
      </c>
      <c r="AH125" s="38">
        <f>VLOOKUP($B125,'Data Flows'!$A$1307:$AE$1944,30,FALSE)</f>
        <v>1.152542372881356</v>
      </c>
      <c r="AI125" s="38">
        <f>VLOOKUP($B125,'Data Flows'!$A$1307:$AE$1944,31,FALSE)</f>
        <v>1.0168776371308017</v>
      </c>
      <c r="AJ125" s="38">
        <f>VLOOKUP($B125,'Data Flows'!$A$1307:$AF$1944,32,FALSE)</f>
        <v>0.90074074074074073</v>
      </c>
      <c r="AK125" s="38">
        <f>VLOOKUP($B125,'Data Flows'!$A$1307:$AG$1944,33,FALSE)</f>
        <v>0.9105180533751962</v>
      </c>
      <c r="AL125" s="38">
        <f>VLOOKUP($B125,'Data Flows'!$A$1307:$AH$1944,34,FALSE)</f>
        <v>0.80690737833594972</v>
      </c>
      <c r="AM125" s="38">
        <f>VLOOKUP($B125,'Data Flows'!$A$1307:$AI$1944,35,FALSE)</f>
        <v>0.77419354838709675</v>
      </c>
      <c r="AN125" s="38">
        <f>VLOOKUP($B125,'Data Flows'!$A$1307:$AJ$1944,36,FALSE)</f>
        <v>1.00187617260788</v>
      </c>
      <c r="AO125" s="38">
        <f>VLOOKUP($B125,'Data Flows'!$A$1307:$AK$1944,37,FALSE)</f>
        <v>0.58866544789762343</v>
      </c>
      <c r="AP125" s="38">
        <f>VLOOKUP($B125,'Data Flows'!$A$1307:$AO$1944,38,FALSE)</f>
        <v>0.66577540106951871</v>
      </c>
      <c r="AQ125" s="38">
        <f>VLOOKUP($B125,'Data Flows'!$A$1307:$AO$1944,39,FALSE)</f>
        <v>0.68376068376068377</v>
      </c>
      <c r="AR125" s="38">
        <f>VLOOKUP($B125,'Data Flows'!$A$1307:$AO$1944,40,FALSE)</f>
        <v>0.74305555555555558</v>
      </c>
      <c r="AS125" s="38">
        <f>VLOOKUP($B125,'Data Flows'!$A$1307:$AO$1944,41,FALSE)</f>
        <v>0.69430051813471505</v>
      </c>
    </row>
    <row r="126" spans="1:45" x14ac:dyDescent="0.25">
      <c r="A126" s="1" t="s">
        <v>0</v>
      </c>
      <c r="B126" s="2" t="s">
        <v>124</v>
      </c>
      <c r="C126" s="3" t="s">
        <v>124</v>
      </c>
      <c r="D126" t="s">
        <v>329</v>
      </c>
      <c r="E126" s="47" t="str">
        <f>VLOOKUP($C126,Sheet1!$A$3:$B$328,2,FALSE)</f>
        <v>Mainly Rural Average</v>
      </c>
      <c r="F126" s="38">
        <f>VLOOKUP($B126,'Data Flows'!$A$1307:$W$1944,2,FALSE)</f>
        <v>0.82352941176470584</v>
      </c>
      <c r="G126" s="38">
        <f>VLOOKUP($B126,'Data Flows'!$A$1307:$W$1944,3,FALSE)</f>
        <v>0.93333333333333335</v>
      </c>
      <c r="H126" s="38">
        <f>VLOOKUP($B126,'Data Flows'!$A$1307:$W$1944,4,FALSE)</f>
        <v>1.3066666666666666</v>
      </c>
      <c r="I126" s="38">
        <f>VLOOKUP($B126,'Data Flows'!$A$1307:$W$1944,5,FALSE)</f>
        <v>1.504950495049505</v>
      </c>
      <c r="J126" s="38">
        <f>VLOOKUP($B126,'Data Flows'!$A$1307:$W$1944,6,FALSE)</f>
        <v>1.2275862068965517</v>
      </c>
      <c r="K126" s="38">
        <f>VLOOKUP($B126,'Data Flows'!$A$1307:$W$1944,7,FALSE)</f>
        <v>0.86178861788617889</v>
      </c>
      <c r="L126" s="38">
        <f>VLOOKUP($B126,'Data Flows'!$A$1307:$W$1944,8,FALSE)</f>
        <v>1.0633802816901408</v>
      </c>
      <c r="M126" s="38">
        <f>VLOOKUP($B126,'Data Flows'!$A$1307:$W$1944,9,FALSE)</f>
        <v>1.1271186440677967</v>
      </c>
      <c r="N126" s="38">
        <f>VLOOKUP($B126,'Data Flows'!$A$1307:$W$1944,10,FALSE)</f>
        <v>0.62051282051282053</v>
      </c>
      <c r="O126" s="38">
        <f>VLOOKUP($B126,'Data Flows'!$A$1307:$W$1944,11,FALSE)</f>
        <v>0.83941605839416056</v>
      </c>
      <c r="P126" s="38">
        <f>VLOOKUP($B126,'Data Flows'!$A$1307:$W$1944,12,FALSE)</f>
        <v>0.80263157894736847</v>
      </c>
      <c r="Q126" s="38">
        <f>VLOOKUP($B126,'Data Flows'!$A$1307:$W$1944,13,FALSE)</f>
        <v>1.2892561983471074</v>
      </c>
      <c r="R126" s="38">
        <f>VLOOKUP($B126,'Data Flows'!$A$1307:$W$1944,14,FALSE)</f>
        <v>0.69942196531791911</v>
      </c>
      <c r="S126" s="38">
        <f>VLOOKUP($B126,'Data Flows'!$A$1307:$W$1944,15,FALSE)</f>
        <v>0.99212598425196852</v>
      </c>
      <c r="T126" s="38">
        <f>VLOOKUP($B126,'Data Flows'!$A$1307:$W$1944,16,FALSE)</f>
        <v>1.1226415094339623</v>
      </c>
      <c r="U126" s="38">
        <f>VLOOKUP($B126,'Data Flows'!$A$1307:$W$1944,17,FALSE)</f>
        <v>1.1176470588235294</v>
      </c>
      <c r="V126" s="38">
        <f>VLOOKUP($B126,'Data Flows'!$A$1307:$W$1944,18,FALSE)</f>
        <v>0.86982248520710059</v>
      </c>
      <c r="W126" s="38">
        <f>VLOOKUP($B126,'Data Flows'!$A$1307:$W$1944,19,FALSE)</f>
        <v>0.5757575757575758</v>
      </c>
      <c r="X126" s="38">
        <f>VLOOKUP($B126,'Data Flows'!$A$1307:$W$1944,20,FALSE)</f>
        <v>1</v>
      </c>
      <c r="Y126" s="38">
        <f>VLOOKUP($B126,'Data Flows'!$A$1307:$W$1944,21,FALSE)</f>
        <v>1.2017543859649122</v>
      </c>
      <c r="Z126" s="38">
        <f>VLOOKUP($B126,'Data Flows'!$A$1307:$W$1944,22,FALSE)</f>
        <v>0.78443113772455086</v>
      </c>
      <c r="AA126" s="38">
        <f>VLOOKUP($B126,'Data Flows'!$A$1307:$W$1944,23,FALSE)</f>
        <v>0.85365853658536583</v>
      </c>
      <c r="AB126" s="38">
        <f>VLOOKUP($B126,'Data Flows'!$A$1307:$AB$1944,24,FALSE)</f>
        <v>0.82051282051282048</v>
      </c>
      <c r="AC126" s="38">
        <f>VLOOKUP($B126,'Data Flows'!$A$1307:$AB$1944,25,FALSE)</f>
        <v>0.75</v>
      </c>
      <c r="AD126" s="38">
        <f>VLOOKUP($B126,'Data Flows'!$A$1307:$AB$1944,26,FALSE)</f>
        <v>1.0900000000000001</v>
      </c>
      <c r="AE126" s="38">
        <f>VLOOKUP($B126,'Data Flows'!$A$1307:$AB$1944,27,FALSE)</f>
        <v>0.92452830188679247</v>
      </c>
      <c r="AF126" s="38">
        <f>VLOOKUP($B126,'Data Flows'!$A$1307:$AB$1944,28,FALSE)</f>
        <v>1.2417582417582418</v>
      </c>
      <c r="AG126" s="38">
        <f>VLOOKUP($B126,'Data Flows'!$A$1307:$AE$1944,29,FALSE)</f>
        <v>1.075268817204301</v>
      </c>
      <c r="AH126" s="38">
        <f>VLOOKUP($B126,'Data Flows'!$A$1307:$AE$1944,30,FALSE)</f>
        <v>1.4125000000000001</v>
      </c>
      <c r="AI126" s="38">
        <f>VLOOKUP($B126,'Data Flows'!$A$1307:$AE$1944,31,FALSE)</f>
        <v>1.01</v>
      </c>
      <c r="AJ126" s="38">
        <f>VLOOKUP($B126,'Data Flows'!$A$1307:$AF$1944,32,FALSE)</f>
        <v>0.7857142857142857</v>
      </c>
      <c r="AK126" s="38">
        <f>VLOOKUP($B126,'Data Flows'!$A$1307:$AG$1944,33,FALSE)</f>
        <v>0.75221238938053092</v>
      </c>
      <c r="AL126" s="38">
        <f>VLOOKUP($B126,'Data Flows'!$A$1307:$AH$1944,34,FALSE)</f>
        <v>0.6067415730337079</v>
      </c>
      <c r="AM126" s="38">
        <f>VLOOKUP($B126,'Data Flows'!$A$1307:$AI$1944,35,FALSE)</f>
        <v>0.68627450980392157</v>
      </c>
      <c r="AN126" s="38">
        <f>VLOOKUP($B126,'Data Flows'!$A$1307:$AJ$1944,36,FALSE)</f>
        <v>1.0125</v>
      </c>
      <c r="AO126" s="38">
        <f>VLOOKUP($B126,'Data Flows'!$A$1307:$AK$1944,37,FALSE)</f>
        <v>0.97468354430379744</v>
      </c>
      <c r="AP126" s="38">
        <f>VLOOKUP($B126,'Data Flows'!$A$1307:$AO$1944,38,FALSE)</f>
        <v>1.0327868852459017</v>
      </c>
      <c r="AQ126" s="38">
        <f>VLOOKUP($B126,'Data Flows'!$A$1307:$AO$1944,39,FALSE)</f>
        <v>0.86206896551724133</v>
      </c>
      <c r="AR126" s="38">
        <f>VLOOKUP($B126,'Data Flows'!$A$1307:$AO$1944,40,FALSE)</f>
        <v>0.96</v>
      </c>
      <c r="AS126" s="38">
        <f>VLOOKUP($B126,'Data Flows'!$A$1307:$AO$1944,41,FALSE)</f>
        <v>1.2916666666666667</v>
      </c>
    </row>
    <row r="127" spans="1:45" x14ac:dyDescent="0.25">
      <c r="A127" s="1" t="s">
        <v>0</v>
      </c>
      <c r="B127" s="2" t="s">
        <v>125</v>
      </c>
      <c r="C127" s="3" t="s">
        <v>125</v>
      </c>
      <c r="D127" t="s">
        <v>330</v>
      </c>
      <c r="E127" s="47" t="str">
        <f>VLOOKUP($C127,Sheet1!$A$3:$B$328,2,FALSE)</f>
        <v>Urban with City and Town</v>
      </c>
      <c r="F127" s="38">
        <f>VLOOKUP($B127,'Data Flows'!$A$1307:$W$1944,2,FALSE)</f>
        <v>0.96333333333333337</v>
      </c>
      <c r="G127" s="38">
        <f>VLOOKUP($B127,'Data Flows'!$A$1307:$W$1944,3,FALSE)</f>
        <v>1.1555555555555554</v>
      </c>
      <c r="H127" s="38">
        <f>VLOOKUP($B127,'Data Flows'!$A$1307:$W$1944,4,FALSE)</f>
        <v>1.1523545706371192</v>
      </c>
      <c r="I127" s="38">
        <f>VLOOKUP($B127,'Data Flows'!$A$1307:$W$1944,5,FALSE)</f>
        <v>1.7665706051873198</v>
      </c>
      <c r="J127" s="38">
        <f>VLOOKUP($B127,'Data Flows'!$A$1307:$W$1944,6,FALSE)</f>
        <v>1.1218697829716193</v>
      </c>
      <c r="K127" s="38">
        <f>VLOOKUP($B127,'Data Flows'!$A$1307:$W$1944,7,FALSE)</f>
        <v>0.9907749077490775</v>
      </c>
      <c r="L127" s="38">
        <f>VLOOKUP($B127,'Data Flows'!$A$1307:$W$1944,8,FALSE)</f>
        <v>0.85245901639344257</v>
      </c>
      <c r="M127" s="38">
        <f>VLOOKUP($B127,'Data Flows'!$A$1307:$W$1944,9,FALSE)</f>
        <v>0.90656063618290261</v>
      </c>
      <c r="N127" s="38">
        <f>VLOOKUP($B127,'Data Flows'!$A$1307:$W$1944,10,FALSE)</f>
        <v>0.83476764199655762</v>
      </c>
      <c r="O127" s="38">
        <f>VLOOKUP($B127,'Data Flows'!$A$1307:$W$1944,11,FALSE)</f>
        <v>0.71047957371225579</v>
      </c>
      <c r="P127" s="38">
        <f>VLOOKUP($B127,'Data Flows'!$A$1307:$W$1944,12,FALSE)</f>
        <v>0.87731092436974789</v>
      </c>
      <c r="Q127" s="38">
        <f>VLOOKUP($B127,'Data Flows'!$A$1307:$W$1944,13,FALSE)</f>
        <v>1.1176470588235294</v>
      </c>
      <c r="R127" s="38">
        <f>VLOOKUP($B127,'Data Flows'!$A$1307:$W$1944,14,FALSE)</f>
        <v>0.91021126760563376</v>
      </c>
      <c r="S127" s="38">
        <f>VLOOKUP($B127,'Data Flows'!$A$1307:$W$1944,15,FALSE)</f>
        <v>0.88358778625954193</v>
      </c>
      <c r="T127" s="38">
        <f>VLOOKUP($B127,'Data Flows'!$A$1307:$W$1944,16,FALSE)</f>
        <v>1.1091703056768558</v>
      </c>
      <c r="U127" s="38">
        <f>VLOOKUP($B127,'Data Flows'!$A$1307:$W$1944,17,FALSE)</f>
        <v>1.0551558752997603</v>
      </c>
      <c r="V127" s="38">
        <f>VLOOKUP($B127,'Data Flows'!$A$1307:$W$1944,18,FALSE)</f>
        <v>0.74645030425963488</v>
      </c>
      <c r="W127" s="38">
        <f>VLOOKUP($B127,'Data Flows'!$A$1307:$W$1944,19,FALSE)</f>
        <v>0.96832579185520362</v>
      </c>
      <c r="X127" s="38">
        <f>VLOOKUP($B127,'Data Flows'!$A$1307:$W$1944,20,FALSE)</f>
        <v>0.96717724288840268</v>
      </c>
      <c r="Y127" s="38">
        <f>VLOOKUP($B127,'Data Flows'!$A$1307:$W$1944,21,FALSE)</f>
        <v>0.94235588972431072</v>
      </c>
      <c r="Z127" s="38">
        <f>VLOOKUP($B127,'Data Flows'!$A$1307:$W$1944,22,FALSE)</f>
        <v>0.91981132075471694</v>
      </c>
      <c r="AA127" s="38">
        <f>VLOOKUP($B127,'Data Flows'!$A$1307:$W$1944,23,FALSE)</f>
        <v>0.73555555555555552</v>
      </c>
      <c r="AB127" s="38">
        <f>VLOOKUP($B127,'Data Flows'!$A$1307:$AB$1944,24,FALSE)</f>
        <v>1.0326633165829147</v>
      </c>
      <c r="AC127" s="38">
        <f>VLOOKUP($B127,'Data Flows'!$A$1307:$AB$1944,25,FALSE)</f>
        <v>1.0736842105263158</v>
      </c>
      <c r="AD127" s="38">
        <f>VLOOKUP($B127,'Data Flows'!$A$1307:$AB$1944,26,FALSE)</f>
        <v>0.8058035714285714</v>
      </c>
      <c r="AE127" s="38">
        <f>VLOOKUP($B127,'Data Flows'!$A$1307:$AB$1944,27,FALSE)</f>
        <v>0.72</v>
      </c>
      <c r="AF127" s="38">
        <f>VLOOKUP($B127,'Data Flows'!$A$1307:$AB$1944,28,FALSE)</f>
        <v>0.7931034482758621</v>
      </c>
      <c r="AG127" s="38">
        <f>VLOOKUP($B127,'Data Flows'!$A$1307:$AE$1944,29,FALSE)</f>
        <v>1.1237785016286646</v>
      </c>
      <c r="AH127" s="38">
        <f>VLOOKUP($B127,'Data Flows'!$A$1307:$AE$1944,30,FALSE)</f>
        <v>1.7639484978540771</v>
      </c>
      <c r="AI127" s="38">
        <f>VLOOKUP($B127,'Data Flows'!$A$1307:$AE$1944,31,FALSE)</f>
        <v>1.0049140049140048</v>
      </c>
      <c r="AJ127" s="38">
        <f>VLOOKUP($B127,'Data Flows'!$A$1307:$AF$1944,32,FALSE)</f>
        <v>0.80343980343980348</v>
      </c>
      <c r="AK127" s="38">
        <f>VLOOKUP($B127,'Data Flows'!$A$1307:$AG$1944,33,FALSE)</f>
        <v>0.79420289855072468</v>
      </c>
      <c r="AL127" s="38">
        <f>VLOOKUP($B127,'Data Flows'!$A$1307:$AH$1944,34,FALSE)</f>
        <v>0.67313019390581719</v>
      </c>
      <c r="AM127" s="38">
        <f>VLOOKUP($B127,'Data Flows'!$A$1307:$AI$1944,35,FALSE)</f>
        <v>0.77538461538461534</v>
      </c>
      <c r="AN127" s="38">
        <f>VLOOKUP($B127,'Data Flows'!$A$1307:$AJ$1944,36,FALSE)</f>
        <v>0.95470383275261328</v>
      </c>
      <c r="AO127" s="38">
        <f>VLOOKUP($B127,'Data Flows'!$A$1307:$AK$1944,37,FALSE)</f>
        <v>0.8571428571428571</v>
      </c>
      <c r="AP127" s="38">
        <f>VLOOKUP($B127,'Data Flows'!$A$1307:$AO$1944,38,FALSE)</f>
        <v>0.73992673992673996</v>
      </c>
      <c r="AQ127" s="38">
        <f>VLOOKUP($B127,'Data Flows'!$A$1307:$AO$1944,39,FALSE)</f>
        <v>0.64265129682997113</v>
      </c>
      <c r="AR127" s="38">
        <f>VLOOKUP($B127,'Data Flows'!$A$1307:$AO$1944,40,FALSE)</f>
        <v>0.81632653061224492</v>
      </c>
      <c r="AS127" s="38">
        <f>VLOOKUP($B127,'Data Flows'!$A$1307:$AO$1944,41,FALSE)</f>
        <v>0.79087452471482889</v>
      </c>
    </row>
    <row r="128" spans="1:45" x14ac:dyDescent="0.25">
      <c r="A128" s="1" t="s">
        <v>0</v>
      </c>
      <c r="B128" s="2" t="s">
        <v>126</v>
      </c>
      <c r="C128" s="3" t="s">
        <v>126</v>
      </c>
      <c r="D128" t="s">
        <v>331</v>
      </c>
      <c r="E128" s="47" t="str">
        <f>VLOOKUP($C128,Sheet1!$A$3:$B$328,2,FALSE)</f>
        <v>Urban with City and Town</v>
      </c>
      <c r="F128" s="38">
        <f>VLOOKUP($B128,'Data Flows'!$A$1307:$W$1944,2,FALSE)</f>
        <v>0.92056074766355145</v>
      </c>
      <c r="G128" s="38">
        <f>VLOOKUP($B128,'Data Flows'!$A$1307:$W$1944,3,FALSE)</f>
        <v>1.0757575757575757</v>
      </c>
      <c r="H128" s="38">
        <f>VLOOKUP($B128,'Data Flows'!$A$1307:$W$1944,4,FALSE)</f>
        <v>1.1887550200803212</v>
      </c>
      <c r="I128" s="38">
        <f>VLOOKUP($B128,'Data Flows'!$A$1307:$W$1944,5,FALSE)</f>
        <v>1.4734693877551019</v>
      </c>
      <c r="J128" s="38">
        <f>VLOOKUP($B128,'Data Flows'!$A$1307:$W$1944,6,FALSE)</f>
        <v>1.3615960099750624</v>
      </c>
      <c r="K128" s="38">
        <f>VLOOKUP($B128,'Data Flows'!$A$1307:$W$1944,7,FALSE)</f>
        <v>1.0612691466083151</v>
      </c>
      <c r="L128" s="38">
        <f>VLOOKUP($B128,'Data Flows'!$A$1307:$W$1944,8,FALSE)</f>
        <v>0.95825426944971537</v>
      </c>
      <c r="M128" s="38">
        <f>VLOOKUP($B128,'Data Flows'!$A$1307:$W$1944,9,FALSE)</f>
        <v>0.88104838709677424</v>
      </c>
      <c r="N128" s="38">
        <f>VLOOKUP($B128,'Data Flows'!$A$1307:$W$1944,10,FALSE)</f>
        <v>0.79664179104477617</v>
      </c>
      <c r="O128" s="38">
        <f>VLOOKUP($B128,'Data Flows'!$A$1307:$W$1944,11,FALSE)</f>
        <v>0.79193205944798306</v>
      </c>
      <c r="P128" s="38">
        <f>VLOOKUP($B128,'Data Flows'!$A$1307:$W$1944,12,FALSE)</f>
        <v>0.8844621513944223</v>
      </c>
      <c r="Q128" s="38">
        <f>VLOOKUP($B128,'Data Flows'!$A$1307:$W$1944,13,FALSE)</f>
        <v>0.9159891598915989</v>
      </c>
      <c r="R128" s="38">
        <f>VLOOKUP($B128,'Data Flows'!$A$1307:$W$1944,14,FALSE)</f>
        <v>0.98518518518518516</v>
      </c>
      <c r="S128" s="38">
        <f>VLOOKUP($B128,'Data Flows'!$A$1307:$W$1944,15,FALSE)</f>
        <v>0.7654028436018957</v>
      </c>
      <c r="T128" s="38">
        <f>VLOOKUP($B128,'Data Flows'!$A$1307:$W$1944,16,FALSE)</f>
        <v>0.95550351288056201</v>
      </c>
      <c r="U128" s="38">
        <f>VLOOKUP($B128,'Data Flows'!$A$1307:$W$1944,17,FALSE)</f>
        <v>0.98888888888888893</v>
      </c>
      <c r="V128" s="38">
        <f>VLOOKUP($B128,'Data Flows'!$A$1307:$W$1944,18,FALSE)</f>
        <v>1.1875</v>
      </c>
      <c r="W128" s="38">
        <f>VLOOKUP($B128,'Data Flows'!$A$1307:$W$1944,19,FALSE)</f>
        <v>1.0562130177514792</v>
      </c>
      <c r="X128" s="38">
        <f>VLOOKUP($B128,'Data Flows'!$A$1307:$W$1944,20,FALSE)</f>
        <v>1.033175355450237</v>
      </c>
      <c r="Y128" s="38">
        <f>VLOOKUP($B128,'Data Flows'!$A$1307:$W$1944,21,FALSE)</f>
        <v>0.84426229508196726</v>
      </c>
      <c r="Z128" s="38">
        <f>VLOOKUP($B128,'Data Flows'!$A$1307:$W$1944,22,FALSE)</f>
        <v>1.0149253731343284</v>
      </c>
      <c r="AA128" s="38">
        <f>VLOOKUP($B128,'Data Flows'!$A$1307:$W$1944,23,FALSE)</f>
        <v>0.83193277310924374</v>
      </c>
      <c r="AB128" s="38">
        <f>VLOOKUP($B128,'Data Flows'!$A$1307:$AB$1944,24,FALSE)</f>
        <v>0.8904494382022472</v>
      </c>
      <c r="AC128" s="38">
        <f>VLOOKUP($B128,'Data Flows'!$A$1307:$AB$1944,25,FALSE)</f>
        <v>0.85875706214689262</v>
      </c>
      <c r="AD128" s="38">
        <f>VLOOKUP($B128,'Data Flows'!$A$1307:$AB$1944,26,FALSE)</f>
        <v>0.93785310734463279</v>
      </c>
      <c r="AE128" s="38">
        <f>VLOOKUP($B128,'Data Flows'!$A$1307:$AB$1944,27,FALSE)</f>
        <v>0.850828729281768</v>
      </c>
      <c r="AF128" s="38">
        <f>VLOOKUP($B128,'Data Flows'!$A$1307:$AB$1944,28,FALSE)</f>
        <v>1</v>
      </c>
      <c r="AG128" s="38">
        <f>VLOOKUP($B128,'Data Flows'!$A$1307:$AE$1944,29,FALSE)</f>
        <v>0.82758620689655171</v>
      </c>
      <c r="AH128" s="38">
        <f>VLOOKUP($B128,'Data Flows'!$A$1307:$AE$1944,30,FALSE)</f>
        <v>1.3333333333333333</v>
      </c>
      <c r="AI128" s="38">
        <f>VLOOKUP($B128,'Data Flows'!$A$1307:$AE$1944,31,FALSE)</f>
        <v>0.87301587301587302</v>
      </c>
      <c r="AJ128" s="38">
        <f>VLOOKUP($B128,'Data Flows'!$A$1307:$AF$1944,32,FALSE)</f>
        <v>0.76821192052980136</v>
      </c>
      <c r="AK128" s="38">
        <f>VLOOKUP($B128,'Data Flows'!$A$1307:$AG$1944,33,FALSE)</f>
        <v>0.71118012422360244</v>
      </c>
      <c r="AL128" s="38">
        <f>VLOOKUP($B128,'Data Flows'!$A$1307:$AH$1944,34,FALSE)</f>
        <v>0.75471698113207553</v>
      </c>
      <c r="AM128" s="38">
        <f>VLOOKUP($B128,'Data Flows'!$A$1307:$AI$1944,35,FALSE)</f>
        <v>0.8911290322580645</v>
      </c>
      <c r="AN128" s="38">
        <f>VLOOKUP($B128,'Data Flows'!$A$1307:$AJ$1944,36,FALSE)</f>
        <v>0.8188405797101449</v>
      </c>
      <c r="AO128" s="38">
        <f>VLOOKUP($B128,'Data Flows'!$A$1307:$AK$1944,37,FALSE)</f>
        <v>0.8393574297188755</v>
      </c>
      <c r="AP128" s="38">
        <f>VLOOKUP($B128,'Data Flows'!$A$1307:$AO$1944,38,FALSE)</f>
        <v>1.0491803278688525</v>
      </c>
      <c r="AQ128" s="38">
        <f>VLOOKUP($B128,'Data Flows'!$A$1307:$AO$1944,39,FALSE)</f>
        <v>0.83529411764705885</v>
      </c>
      <c r="AR128" s="38">
        <f>VLOOKUP($B128,'Data Flows'!$A$1307:$AO$1944,40,FALSE)</f>
        <v>0.92523364485981308</v>
      </c>
      <c r="AS128" s="38">
        <f>VLOOKUP($B128,'Data Flows'!$A$1307:$AO$1944,41,FALSE)</f>
        <v>0.88613861386138615</v>
      </c>
    </row>
    <row r="129" spans="1:45" x14ac:dyDescent="0.25">
      <c r="A129" s="1" t="s">
        <v>0</v>
      </c>
      <c r="B129" s="2" t="s">
        <v>127</v>
      </c>
      <c r="C129" s="3" t="s">
        <v>127</v>
      </c>
      <c r="D129" t="s">
        <v>332</v>
      </c>
      <c r="E129" s="47" t="str">
        <f>VLOOKUP($C129,Sheet1!$A$3:$B$328,2,FALSE)</f>
        <v>Mainly Rural Average</v>
      </c>
      <c r="F129" s="38">
        <f>VLOOKUP($B129,'Data Flows'!$A$1307:$W$1944,2,FALSE)</f>
        <v>0.8571428571428571</v>
      </c>
      <c r="G129" s="38">
        <f>VLOOKUP($B129,'Data Flows'!$A$1307:$W$1944,3,FALSE)</f>
        <v>0.97826086956521741</v>
      </c>
      <c r="H129" s="38">
        <f>VLOOKUP($B129,'Data Flows'!$A$1307:$W$1944,4,FALSE)</f>
        <v>0.94117647058823528</v>
      </c>
      <c r="I129" s="38">
        <f>VLOOKUP($B129,'Data Flows'!$A$1307:$W$1944,5,FALSE)</f>
        <v>1.4711538461538463</v>
      </c>
      <c r="J129" s="38">
        <f>VLOOKUP($B129,'Data Flows'!$A$1307:$W$1944,6,FALSE)</f>
        <v>1.2977099236641221</v>
      </c>
      <c r="K129" s="38">
        <f>VLOOKUP($B129,'Data Flows'!$A$1307:$W$1944,7,FALSE)</f>
        <v>0.77486910994764402</v>
      </c>
      <c r="L129" s="38">
        <f>VLOOKUP($B129,'Data Flows'!$A$1307:$W$1944,8,FALSE)</f>
        <v>0.82125603864734298</v>
      </c>
      <c r="M129" s="38">
        <f>VLOOKUP($B129,'Data Flows'!$A$1307:$W$1944,9,FALSE)</f>
        <v>0.8951048951048951</v>
      </c>
      <c r="N129" s="38">
        <f>VLOOKUP($B129,'Data Flows'!$A$1307:$W$1944,10,FALSE)</f>
        <v>0.91351351351351351</v>
      </c>
      <c r="O129" s="38">
        <f>VLOOKUP($B129,'Data Flows'!$A$1307:$W$1944,11,FALSE)</f>
        <v>0.67073170731707321</v>
      </c>
      <c r="P129" s="38">
        <f>VLOOKUP($B129,'Data Flows'!$A$1307:$W$1944,12,FALSE)</f>
        <v>0.70348837209302328</v>
      </c>
      <c r="Q129" s="38">
        <f>VLOOKUP($B129,'Data Flows'!$A$1307:$W$1944,13,FALSE)</f>
        <v>1.2826086956521738</v>
      </c>
      <c r="R129" s="38">
        <f>VLOOKUP($B129,'Data Flows'!$A$1307:$W$1944,14,FALSE)</f>
        <v>1.1044776119402986</v>
      </c>
      <c r="S129" s="38">
        <f>VLOOKUP($B129,'Data Flows'!$A$1307:$W$1944,15,FALSE)</f>
        <v>0.93023255813953487</v>
      </c>
      <c r="T129" s="38">
        <f>VLOOKUP($B129,'Data Flows'!$A$1307:$W$1944,16,FALSE)</f>
        <v>1.0297619047619047</v>
      </c>
      <c r="U129" s="38">
        <f>VLOOKUP($B129,'Data Flows'!$A$1307:$W$1944,17,FALSE)</f>
        <v>1.2231404958677685</v>
      </c>
      <c r="V129" s="38">
        <f>VLOOKUP($B129,'Data Flows'!$A$1307:$W$1944,18,FALSE)</f>
        <v>0.88607594936708856</v>
      </c>
      <c r="W129" s="38">
        <f>VLOOKUP($B129,'Data Flows'!$A$1307:$W$1944,19,FALSE)</f>
        <v>0.90909090909090906</v>
      </c>
      <c r="X129" s="38">
        <f>VLOOKUP($B129,'Data Flows'!$A$1307:$W$1944,20,FALSE)</f>
        <v>0.95918367346938771</v>
      </c>
      <c r="Y129" s="38">
        <f>VLOOKUP($B129,'Data Flows'!$A$1307:$W$1944,21,FALSE)</f>
        <v>1.0373134328358209</v>
      </c>
      <c r="Z129" s="38">
        <f>VLOOKUP($B129,'Data Flows'!$A$1307:$W$1944,22,FALSE)</f>
        <v>0.91666666666666663</v>
      </c>
      <c r="AA129" s="38">
        <f>VLOOKUP($B129,'Data Flows'!$A$1307:$W$1944,23,FALSE)</f>
        <v>0.75539568345323738</v>
      </c>
      <c r="AB129" s="38">
        <f>VLOOKUP($B129,'Data Flows'!$A$1307:$AB$1944,24,FALSE)</f>
        <v>1.0731707317073171</v>
      </c>
      <c r="AC129" s="38">
        <f>VLOOKUP($B129,'Data Flows'!$A$1307:$AB$1944,25,FALSE)</f>
        <v>0.95454545454545459</v>
      </c>
      <c r="AD129" s="38">
        <f>VLOOKUP($B129,'Data Flows'!$A$1307:$AB$1944,26,FALSE)</f>
        <v>0.8854961832061069</v>
      </c>
      <c r="AE129" s="38">
        <f>VLOOKUP($B129,'Data Flows'!$A$1307:$AB$1944,27,FALSE)</f>
        <v>1.0714285714285714</v>
      </c>
      <c r="AF129" s="38">
        <f>VLOOKUP($B129,'Data Flows'!$A$1307:$AB$1944,28,FALSE)</f>
        <v>0.96</v>
      </c>
      <c r="AG129" s="38">
        <f>VLOOKUP($B129,'Data Flows'!$A$1307:$AE$1944,29,FALSE)</f>
        <v>0.76851851851851849</v>
      </c>
      <c r="AH129" s="38">
        <f>VLOOKUP($B129,'Data Flows'!$A$1307:$AE$1944,30,FALSE)</f>
        <v>1.3733333333333333</v>
      </c>
      <c r="AI129" s="38">
        <f>VLOOKUP($B129,'Data Flows'!$A$1307:$AE$1944,31,FALSE)</f>
        <v>0.8828125</v>
      </c>
      <c r="AJ129" s="38">
        <f>VLOOKUP($B129,'Data Flows'!$A$1307:$AF$1944,32,FALSE)</f>
        <v>0.68253968253968256</v>
      </c>
      <c r="AK129" s="38">
        <f>VLOOKUP($B129,'Data Flows'!$A$1307:$AG$1944,33,FALSE)</f>
        <v>0.88</v>
      </c>
      <c r="AL129" s="38">
        <f>VLOOKUP($B129,'Data Flows'!$A$1307:$AH$1944,34,FALSE)</f>
        <v>0.72566371681415931</v>
      </c>
      <c r="AM129" s="38">
        <f>VLOOKUP($B129,'Data Flows'!$A$1307:$AI$1944,35,FALSE)</f>
        <v>0.61261261261261257</v>
      </c>
      <c r="AN129" s="38">
        <f>VLOOKUP($B129,'Data Flows'!$A$1307:$AJ$1944,36,FALSE)</f>
        <v>1.2234042553191489</v>
      </c>
      <c r="AO129" s="38">
        <f>VLOOKUP($B129,'Data Flows'!$A$1307:$AK$1944,37,FALSE)</f>
        <v>1.0365853658536586</v>
      </c>
      <c r="AP129" s="38">
        <f>VLOOKUP($B129,'Data Flows'!$A$1307:$AO$1944,38,FALSE)</f>
        <v>0.84722222222222221</v>
      </c>
      <c r="AQ129" s="38">
        <f>VLOOKUP($B129,'Data Flows'!$A$1307:$AO$1944,39,FALSE)</f>
        <v>1.0112359550561798</v>
      </c>
      <c r="AR129" s="38">
        <f>VLOOKUP($B129,'Data Flows'!$A$1307:$AO$1944,40,FALSE)</f>
        <v>0.86170212765957444</v>
      </c>
      <c r="AS129" s="38">
        <f>VLOOKUP($B129,'Data Flows'!$A$1307:$AO$1944,41,FALSE)</f>
        <v>0.79012345679012341</v>
      </c>
    </row>
    <row r="130" spans="1:45" x14ac:dyDescent="0.25">
      <c r="A130" s="1" t="s">
        <v>0</v>
      </c>
      <c r="B130" s="2" t="s">
        <v>128</v>
      </c>
      <c r="C130" s="3" t="s">
        <v>128</v>
      </c>
      <c r="D130" t="s">
        <v>333</v>
      </c>
      <c r="E130" s="47" t="str">
        <f>VLOOKUP($C130,Sheet1!$A$3:$B$328,2,FALSE)</f>
        <v>Mainly Rural Average</v>
      </c>
      <c r="F130" s="38">
        <f>VLOOKUP($B130,'Data Flows'!$A$1307:$W$1944,2,FALSE)</f>
        <v>0.9375</v>
      </c>
      <c r="G130" s="38">
        <f>VLOOKUP($B130,'Data Flows'!$A$1307:$W$1944,3,FALSE)</f>
        <v>0.90816326530612246</v>
      </c>
      <c r="H130" s="38">
        <f>VLOOKUP($B130,'Data Flows'!$A$1307:$W$1944,4,FALSE)</f>
        <v>1.28</v>
      </c>
      <c r="I130" s="38">
        <f>VLOOKUP($B130,'Data Flows'!$A$1307:$W$1944,5,FALSE)</f>
        <v>1.2538461538461538</v>
      </c>
      <c r="J130" s="38">
        <f>VLOOKUP($B130,'Data Flows'!$A$1307:$W$1944,6,FALSE)</f>
        <v>1.2377622377622377</v>
      </c>
      <c r="K130" s="38">
        <f>VLOOKUP($B130,'Data Flows'!$A$1307:$W$1944,7,FALSE)</f>
        <v>0.88648648648648654</v>
      </c>
      <c r="L130" s="38">
        <f>VLOOKUP($B130,'Data Flows'!$A$1307:$W$1944,8,FALSE)</f>
        <v>0.75132275132275128</v>
      </c>
      <c r="M130" s="38">
        <f>VLOOKUP($B130,'Data Flows'!$A$1307:$W$1944,9,FALSE)</f>
        <v>0.92941176470588238</v>
      </c>
      <c r="N130" s="38">
        <f>VLOOKUP($B130,'Data Flows'!$A$1307:$W$1944,10,FALSE)</f>
        <v>0.86153846153846159</v>
      </c>
      <c r="O130" s="38">
        <f>VLOOKUP($B130,'Data Flows'!$A$1307:$W$1944,11,FALSE)</f>
        <v>0.77647058823529413</v>
      </c>
      <c r="P130" s="38">
        <f>VLOOKUP($B130,'Data Flows'!$A$1307:$W$1944,12,FALSE)</f>
        <v>0.93197278911564629</v>
      </c>
      <c r="Q130" s="38">
        <f>VLOOKUP($B130,'Data Flows'!$A$1307:$W$1944,13,FALSE)</f>
        <v>1.0975609756097562</v>
      </c>
      <c r="R130" s="38">
        <f>VLOOKUP($B130,'Data Flows'!$A$1307:$W$1944,14,FALSE)</f>
        <v>0.9668874172185431</v>
      </c>
      <c r="S130" s="38">
        <f>VLOOKUP($B130,'Data Flows'!$A$1307:$W$1944,15,FALSE)</f>
        <v>0.87412587412587417</v>
      </c>
      <c r="T130" s="38">
        <f>VLOOKUP($B130,'Data Flows'!$A$1307:$W$1944,16,FALSE)</f>
        <v>1.0130718954248366</v>
      </c>
      <c r="U130" s="38">
        <f>VLOOKUP($B130,'Data Flows'!$A$1307:$W$1944,17,FALSE)</f>
        <v>1.193798449612403</v>
      </c>
      <c r="V130" s="38">
        <f>VLOOKUP($B130,'Data Flows'!$A$1307:$W$1944,18,FALSE)</f>
        <v>0.83908045977011492</v>
      </c>
      <c r="W130" s="38">
        <f>VLOOKUP($B130,'Data Flows'!$A$1307:$W$1944,19,FALSE)</f>
        <v>0.88095238095238093</v>
      </c>
      <c r="X130" s="38">
        <f>VLOOKUP($B130,'Data Flows'!$A$1307:$W$1944,20,FALSE)</f>
        <v>0.93788819875776397</v>
      </c>
      <c r="Y130" s="38">
        <f>VLOOKUP($B130,'Data Flows'!$A$1307:$W$1944,21,FALSE)</f>
        <v>1.3398058252427185</v>
      </c>
      <c r="Z130" s="38">
        <f>VLOOKUP($B130,'Data Flows'!$A$1307:$W$1944,22,FALSE)</f>
        <v>0.93478260869565222</v>
      </c>
      <c r="AA130" s="38">
        <f>VLOOKUP($B130,'Data Flows'!$A$1307:$W$1944,23,FALSE)</f>
        <v>0.87681159420289856</v>
      </c>
      <c r="AB130" s="38">
        <f>VLOOKUP($B130,'Data Flows'!$A$1307:$AB$1944,24,FALSE)</f>
        <v>0.7466666666666667</v>
      </c>
      <c r="AC130" s="38">
        <f>VLOOKUP($B130,'Data Flows'!$A$1307:$AB$1944,25,FALSE)</f>
        <v>0.89333333333333331</v>
      </c>
      <c r="AD130" s="38">
        <f>VLOOKUP($B130,'Data Flows'!$A$1307:$AB$1944,26,FALSE)</f>
        <v>0.90277777777777779</v>
      </c>
      <c r="AE130" s="38">
        <f>VLOOKUP($B130,'Data Flows'!$A$1307:$AB$1944,27,FALSE)</f>
        <v>1.0378787878787878</v>
      </c>
      <c r="AF130" s="38">
        <f>VLOOKUP($B130,'Data Flows'!$A$1307:$AB$1944,28,FALSE)</f>
        <v>0.93129770992366412</v>
      </c>
      <c r="AG130" s="38">
        <f>VLOOKUP($B130,'Data Flows'!$A$1307:$AE$1944,29,FALSE)</f>
        <v>1.0162601626016261</v>
      </c>
      <c r="AH130" s="38">
        <f>VLOOKUP($B130,'Data Flows'!$A$1307:$AE$1944,30,FALSE)</f>
        <v>1.1304347826086956</v>
      </c>
      <c r="AI130" s="38">
        <f>VLOOKUP($B130,'Data Flows'!$A$1307:$AE$1944,31,FALSE)</f>
        <v>0.83870967741935487</v>
      </c>
      <c r="AJ130" s="38">
        <f>VLOOKUP($B130,'Data Flows'!$A$1307:$AF$1944,32,FALSE)</f>
        <v>0.78832116788321172</v>
      </c>
      <c r="AK130" s="38">
        <f>VLOOKUP($B130,'Data Flows'!$A$1307:$AG$1944,33,FALSE)</f>
        <v>0.67346938775510201</v>
      </c>
      <c r="AL130" s="38">
        <f>VLOOKUP($B130,'Data Flows'!$A$1307:$AH$1944,34,FALSE)</f>
        <v>0.58620689655172409</v>
      </c>
      <c r="AM130" s="38">
        <f>VLOOKUP($B130,'Data Flows'!$A$1307:$AI$1944,35,FALSE)</f>
        <v>0.82653061224489799</v>
      </c>
      <c r="AN130" s="38">
        <f>VLOOKUP($B130,'Data Flows'!$A$1307:$AJ$1944,36,FALSE)</f>
        <v>0.77777777777777779</v>
      </c>
      <c r="AO130" s="38">
        <f>VLOOKUP($B130,'Data Flows'!$A$1307:$AK$1944,37,FALSE)</f>
        <v>0.90666666666666662</v>
      </c>
      <c r="AP130" s="38">
        <f>VLOOKUP($B130,'Data Flows'!$A$1307:$AO$1944,38,FALSE)</f>
        <v>1</v>
      </c>
      <c r="AQ130" s="38">
        <f>VLOOKUP($B130,'Data Flows'!$A$1307:$AO$1944,39,FALSE)</f>
        <v>0.82692307692307687</v>
      </c>
      <c r="AR130" s="38">
        <f>VLOOKUP($B130,'Data Flows'!$A$1307:$AO$1944,40,FALSE)</f>
        <v>1.0253164556962024</v>
      </c>
      <c r="AS130" s="38">
        <f>VLOOKUP($B130,'Data Flows'!$A$1307:$AO$1944,41,FALSE)</f>
        <v>0.86111111111111116</v>
      </c>
    </row>
    <row r="131" spans="1:45" x14ac:dyDescent="0.25">
      <c r="A131" s="1" t="s">
        <v>0</v>
      </c>
      <c r="B131" s="2" t="s">
        <v>129</v>
      </c>
      <c r="C131" s="3" t="s">
        <v>129</v>
      </c>
      <c r="D131" t="s">
        <v>334</v>
      </c>
      <c r="E131" s="47" t="str">
        <f>VLOOKUP($C131,Sheet1!$A$3:$B$328,2,FALSE)</f>
        <v>Urban with City and Town</v>
      </c>
      <c r="F131" s="38">
        <f>VLOOKUP($B131,'Data Flows'!$A$1307:$W$1944,2,FALSE)</f>
        <v>0.98701298701298701</v>
      </c>
      <c r="G131" s="38">
        <f>VLOOKUP($B131,'Data Flows'!$A$1307:$W$1944,3,FALSE)</f>
        <v>0.98809523809523814</v>
      </c>
      <c r="H131" s="38">
        <f>VLOOKUP($B131,'Data Flows'!$A$1307:$W$1944,4,FALSE)</f>
        <v>1.1526315789473685</v>
      </c>
      <c r="I131" s="38">
        <f>VLOOKUP($B131,'Data Flows'!$A$1307:$W$1944,5,FALSE)</f>
        <v>1.6149425287356323</v>
      </c>
      <c r="J131" s="38">
        <f>VLOOKUP($B131,'Data Flows'!$A$1307:$W$1944,6,FALSE)</f>
        <v>1.1861313868613139</v>
      </c>
      <c r="K131" s="38">
        <f>VLOOKUP($B131,'Data Flows'!$A$1307:$W$1944,7,FALSE)</f>
        <v>1.0466666666666666</v>
      </c>
      <c r="L131" s="38">
        <f>VLOOKUP($B131,'Data Flows'!$A$1307:$W$1944,8,FALSE)</f>
        <v>0.95251396648044695</v>
      </c>
      <c r="M131" s="38">
        <f>VLOOKUP($B131,'Data Flows'!$A$1307:$W$1944,9,FALSE)</f>
        <v>1.17578125</v>
      </c>
      <c r="N131" s="38">
        <f>VLOOKUP($B131,'Data Flows'!$A$1307:$W$1944,10,FALSE)</f>
        <v>0.81534090909090906</v>
      </c>
      <c r="O131" s="38">
        <f>VLOOKUP($B131,'Data Flows'!$A$1307:$W$1944,11,FALSE)</f>
        <v>0.81881533101045301</v>
      </c>
      <c r="P131" s="38">
        <f>VLOOKUP($B131,'Data Flows'!$A$1307:$W$1944,12,FALSE)</f>
        <v>0.81443298969072164</v>
      </c>
      <c r="Q131" s="38">
        <f>VLOOKUP($B131,'Data Flows'!$A$1307:$W$1944,13,FALSE)</f>
        <v>1.0692307692307692</v>
      </c>
      <c r="R131" s="38">
        <f>VLOOKUP($B131,'Data Flows'!$A$1307:$W$1944,14,FALSE)</f>
        <v>0.9375</v>
      </c>
      <c r="S131" s="38">
        <f>VLOOKUP($B131,'Data Flows'!$A$1307:$W$1944,15,FALSE)</f>
        <v>0.94495412844036697</v>
      </c>
      <c r="T131" s="38">
        <f>VLOOKUP($B131,'Data Flows'!$A$1307:$W$1944,16,FALSE)</f>
        <v>1.3080357142857142</v>
      </c>
      <c r="U131" s="38">
        <f>VLOOKUP($B131,'Data Flows'!$A$1307:$W$1944,17,FALSE)</f>
        <v>1.0537190082644627</v>
      </c>
      <c r="V131" s="38">
        <f>VLOOKUP($B131,'Data Flows'!$A$1307:$W$1944,18,FALSE)</f>
        <v>0.90405904059040587</v>
      </c>
      <c r="W131" s="38">
        <f>VLOOKUP($B131,'Data Flows'!$A$1307:$W$1944,19,FALSE)</f>
        <v>0.91570881226053635</v>
      </c>
      <c r="X131" s="38">
        <f>VLOOKUP($B131,'Data Flows'!$A$1307:$W$1944,20,FALSE)</f>
        <v>0.97435897435897434</v>
      </c>
      <c r="Y131" s="38">
        <f>VLOOKUP($B131,'Data Flows'!$A$1307:$W$1944,21,FALSE)</f>
        <v>1.0256410256410255</v>
      </c>
      <c r="Z131" s="38">
        <f>VLOOKUP($B131,'Data Flows'!$A$1307:$W$1944,22,FALSE)</f>
        <v>1.0166666666666666</v>
      </c>
      <c r="AA131" s="38">
        <f>VLOOKUP($B131,'Data Flows'!$A$1307:$W$1944,23,FALSE)</f>
        <v>0.84362139917695478</v>
      </c>
      <c r="AB131" s="38">
        <f>VLOOKUP($B131,'Data Flows'!$A$1307:$AB$1944,24,FALSE)</f>
        <v>0.85769230769230764</v>
      </c>
      <c r="AC131" s="38">
        <f>VLOOKUP($B131,'Data Flows'!$A$1307:$AB$1944,25,FALSE)</f>
        <v>0.86486486486486491</v>
      </c>
      <c r="AD131" s="38">
        <f>VLOOKUP($B131,'Data Flows'!$A$1307:$AB$1944,26,FALSE)</f>
        <v>0.89453125</v>
      </c>
      <c r="AE131" s="38">
        <f>VLOOKUP($B131,'Data Flows'!$A$1307:$AB$1944,27,FALSE)</f>
        <v>0.83277591973244147</v>
      </c>
      <c r="AF131" s="38">
        <f>VLOOKUP($B131,'Data Flows'!$A$1307:$AB$1944,28,FALSE)</f>
        <v>0.92607003891050588</v>
      </c>
      <c r="AG131" s="38">
        <f>VLOOKUP($B131,'Data Flows'!$A$1307:$AE$1944,29,FALSE)</f>
        <v>0.81974248927038629</v>
      </c>
      <c r="AH131" s="38">
        <f>VLOOKUP($B131,'Data Flows'!$A$1307:$AE$1944,30,FALSE)</f>
        <v>1.4152046783625731</v>
      </c>
      <c r="AI131" s="38">
        <f>VLOOKUP($B131,'Data Flows'!$A$1307:$AE$1944,31,FALSE)</f>
        <v>0.8754863813229572</v>
      </c>
      <c r="AJ131" s="38">
        <f>VLOOKUP($B131,'Data Flows'!$A$1307:$AF$1944,32,FALSE)</f>
        <v>0.93658536585365859</v>
      </c>
      <c r="AK131" s="38">
        <f>VLOOKUP($B131,'Data Flows'!$A$1307:$AG$1944,33,FALSE)</f>
        <v>0.71186440677966101</v>
      </c>
      <c r="AL131" s="38">
        <f>VLOOKUP($B131,'Data Flows'!$A$1307:$AH$1944,34,FALSE)</f>
        <v>0.65258215962441313</v>
      </c>
      <c r="AM131" s="38">
        <f>VLOOKUP($B131,'Data Flows'!$A$1307:$AI$1944,35,FALSE)</f>
        <v>0.63179916317991636</v>
      </c>
      <c r="AN131" s="38">
        <f>VLOOKUP($B131,'Data Flows'!$A$1307:$AJ$1944,36,FALSE)</f>
        <v>1.0054945054945055</v>
      </c>
      <c r="AO131" s="38">
        <f>VLOOKUP($B131,'Data Flows'!$A$1307:$AK$1944,37,FALSE)</f>
        <v>1.0416666666666667</v>
      </c>
      <c r="AP131" s="38">
        <f>VLOOKUP($B131,'Data Flows'!$A$1307:$AO$1944,38,FALSE)</f>
        <v>0.81111111111111112</v>
      </c>
      <c r="AQ131" s="38">
        <f>VLOOKUP($B131,'Data Flows'!$A$1307:$AO$1944,39,FALSE)</f>
        <v>0.92417061611374407</v>
      </c>
      <c r="AR131" s="38">
        <f>VLOOKUP($B131,'Data Flows'!$A$1307:$AO$1944,40,FALSE)</f>
        <v>0.93434343434343436</v>
      </c>
      <c r="AS131" s="38">
        <f>VLOOKUP($B131,'Data Flows'!$A$1307:$AO$1944,41,FALSE)</f>
        <v>0.89411764705882357</v>
      </c>
    </row>
    <row r="132" spans="1:45" x14ac:dyDescent="0.25">
      <c r="A132" s="1" t="s">
        <v>0</v>
      </c>
      <c r="B132" s="2" t="s">
        <v>130</v>
      </c>
      <c r="C132" s="3" t="s">
        <v>130</v>
      </c>
      <c r="D132" t="s">
        <v>335</v>
      </c>
      <c r="E132" s="47" t="str">
        <f>VLOOKUP($C132,Sheet1!$A$3:$B$328,2,FALSE)</f>
        <v>Urban with City and Town</v>
      </c>
      <c r="F132" s="38">
        <f>VLOOKUP($B132,'Data Flows'!$A$1307:$W$1944,2,FALSE)</f>
        <v>0.92063492063492058</v>
      </c>
      <c r="G132" s="38">
        <f>VLOOKUP($B132,'Data Flows'!$A$1307:$W$1944,3,FALSE)</f>
        <v>1.060483870967742</v>
      </c>
      <c r="H132" s="38">
        <f>VLOOKUP($B132,'Data Flows'!$A$1307:$W$1944,4,FALSE)</f>
        <v>1.1003344481605351</v>
      </c>
      <c r="I132" s="38">
        <f>VLOOKUP($B132,'Data Flows'!$A$1307:$W$1944,5,FALSE)</f>
        <v>1.7028112449799198</v>
      </c>
      <c r="J132" s="38">
        <f>VLOOKUP($B132,'Data Flows'!$A$1307:$W$1944,6,FALSE)</f>
        <v>1.3512658227848102</v>
      </c>
      <c r="K132" s="38">
        <f>VLOOKUP($B132,'Data Flows'!$A$1307:$W$1944,7,FALSE)</f>
        <v>0.8303571428571429</v>
      </c>
      <c r="L132" s="38">
        <f>VLOOKUP($B132,'Data Flows'!$A$1307:$W$1944,8,FALSE)</f>
        <v>0.80270793036750487</v>
      </c>
      <c r="M132" s="38">
        <f>VLOOKUP($B132,'Data Flows'!$A$1307:$W$1944,9,FALSE)</f>
        <v>0.89974937343358397</v>
      </c>
      <c r="N132" s="38">
        <f>VLOOKUP($B132,'Data Flows'!$A$1307:$W$1944,10,FALSE)</f>
        <v>0.80481927710843371</v>
      </c>
      <c r="O132" s="38">
        <f>VLOOKUP($B132,'Data Flows'!$A$1307:$W$1944,11,FALSE)</f>
        <v>0.81095890410958904</v>
      </c>
      <c r="P132" s="38">
        <f>VLOOKUP($B132,'Data Flows'!$A$1307:$W$1944,12,FALSE)</f>
        <v>0.96306068601583117</v>
      </c>
      <c r="Q132" s="38">
        <f>VLOOKUP($B132,'Data Flows'!$A$1307:$W$1944,13,FALSE)</f>
        <v>0.94495412844036697</v>
      </c>
      <c r="R132" s="38">
        <f>VLOOKUP($B132,'Data Flows'!$A$1307:$W$1944,14,FALSE)</f>
        <v>0.99736147757255933</v>
      </c>
      <c r="S132" s="38">
        <f>VLOOKUP($B132,'Data Flows'!$A$1307:$W$1944,15,FALSE)</f>
        <v>0.76455026455026454</v>
      </c>
      <c r="T132" s="38">
        <f>VLOOKUP($B132,'Data Flows'!$A$1307:$W$1944,16,FALSE)</f>
        <v>1.3405572755417956</v>
      </c>
      <c r="U132" s="38">
        <f>VLOOKUP($B132,'Data Flows'!$A$1307:$W$1944,17,FALSE)</f>
        <v>1</v>
      </c>
      <c r="V132" s="38">
        <f>VLOOKUP($B132,'Data Flows'!$A$1307:$W$1944,18,FALSE)</f>
        <v>1.0062111801242235</v>
      </c>
      <c r="W132" s="38">
        <f>VLOOKUP($B132,'Data Flows'!$A$1307:$W$1944,19,FALSE)</f>
        <v>0.90201729106628237</v>
      </c>
      <c r="X132" s="38">
        <f>VLOOKUP($B132,'Data Flows'!$A$1307:$W$1944,20,FALSE)</f>
        <v>0.9791044776119403</v>
      </c>
      <c r="Y132" s="38">
        <f>VLOOKUP($B132,'Data Flows'!$A$1307:$W$1944,21,FALSE)</f>
        <v>0.79027355623100304</v>
      </c>
      <c r="Z132" s="38">
        <f>VLOOKUP($B132,'Data Flows'!$A$1307:$W$1944,22,FALSE)</f>
        <v>1.0135135135135136</v>
      </c>
      <c r="AA132" s="38">
        <f>VLOOKUP($B132,'Data Flows'!$A$1307:$W$1944,23,FALSE)</f>
        <v>0.81879194630872487</v>
      </c>
      <c r="AB132" s="38">
        <f>VLOOKUP($B132,'Data Flows'!$A$1307:$AB$1944,24,FALSE)</f>
        <v>0.87240356083086057</v>
      </c>
      <c r="AC132" s="38">
        <f>VLOOKUP($B132,'Data Flows'!$A$1307:$AB$1944,25,FALSE)</f>
        <v>0.8968481375358166</v>
      </c>
      <c r="AD132" s="38">
        <f>VLOOKUP($B132,'Data Flows'!$A$1307:$AB$1944,26,FALSE)</f>
        <v>0.88790560471976399</v>
      </c>
      <c r="AE132" s="38">
        <f>VLOOKUP($B132,'Data Flows'!$A$1307:$AB$1944,27,FALSE)</f>
        <v>0.8764044943820225</v>
      </c>
      <c r="AF132" s="38">
        <f>VLOOKUP($B132,'Data Flows'!$A$1307:$AB$1944,28,FALSE)</f>
        <v>0.8</v>
      </c>
      <c r="AG132" s="38">
        <f>VLOOKUP($B132,'Data Flows'!$A$1307:$AE$1944,29,FALSE)</f>
        <v>0.80191693290734822</v>
      </c>
      <c r="AH132" s="38">
        <f>VLOOKUP($B132,'Data Flows'!$A$1307:$AE$1944,30,FALSE)</f>
        <v>1.3618090452261307</v>
      </c>
      <c r="AI132" s="38">
        <f>VLOOKUP($B132,'Data Flows'!$A$1307:$AE$1944,31,FALSE)</f>
        <v>0.87375415282392022</v>
      </c>
      <c r="AJ132" s="38">
        <f>VLOOKUP($B132,'Data Flows'!$A$1307:$AF$1944,32,FALSE)</f>
        <v>0.98859315589353614</v>
      </c>
      <c r="AK132" s="38">
        <f>VLOOKUP($B132,'Data Flows'!$A$1307:$AG$1944,33,FALSE)</f>
        <v>0.97916666666666663</v>
      </c>
      <c r="AL132" s="38">
        <f>VLOOKUP($B132,'Data Flows'!$A$1307:$AH$1944,34,FALSE)</f>
        <v>0.91497975708502022</v>
      </c>
      <c r="AM132" s="38">
        <f>VLOOKUP($B132,'Data Flows'!$A$1307:$AI$1944,35,FALSE)</f>
        <v>0.77430555555555558</v>
      </c>
      <c r="AN132" s="38">
        <f>VLOOKUP($B132,'Data Flows'!$A$1307:$AJ$1944,36,FALSE)</f>
        <v>0.73615635179153094</v>
      </c>
      <c r="AO132" s="38">
        <f>VLOOKUP($B132,'Data Flows'!$A$1307:$AK$1944,37,FALSE)</f>
        <v>1.0504587155963303</v>
      </c>
      <c r="AP132" s="38">
        <f>VLOOKUP($B132,'Data Flows'!$A$1307:$AO$1944,38,FALSE)</f>
        <v>0.87677725118483407</v>
      </c>
      <c r="AQ132" s="38">
        <f>VLOOKUP($B132,'Data Flows'!$A$1307:$AO$1944,39,FALSE)</f>
        <v>0.79245283018867929</v>
      </c>
      <c r="AR132" s="38">
        <f>VLOOKUP($B132,'Data Flows'!$A$1307:$AO$1944,40,FALSE)</f>
        <v>0.57798165137614677</v>
      </c>
      <c r="AS132" s="38">
        <f>VLOOKUP($B132,'Data Flows'!$A$1307:$AO$1944,41,FALSE)</f>
        <v>0.98734177215189878</v>
      </c>
    </row>
    <row r="133" spans="1:45" x14ac:dyDescent="0.25">
      <c r="A133" s="1" t="s">
        <v>0</v>
      </c>
      <c r="B133" s="2" t="s">
        <v>131</v>
      </c>
      <c r="C133" s="3" t="s">
        <v>131</v>
      </c>
      <c r="D133" t="s">
        <v>336</v>
      </c>
      <c r="E133" s="47" t="str">
        <f>VLOOKUP($C133,Sheet1!$A$3:$B$328,2,FALSE)</f>
        <v>Largely Rural Average</v>
      </c>
      <c r="F133" s="38">
        <f>VLOOKUP($B133,'Data Flows'!$A$1307:$W$1944,2,FALSE)</f>
        <v>0.86956521739130432</v>
      </c>
      <c r="G133" s="38">
        <f>VLOOKUP($B133,'Data Flows'!$A$1307:$W$1944,3,FALSE)</f>
        <v>0.76679841897233203</v>
      </c>
      <c r="H133" s="38">
        <f>VLOOKUP($B133,'Data Flows'!$A$1307:$W$1944,4,FALSE)</f>
        <v>1.0726495726495726</v>
      </c>
      <c r="I133" s="38">
        <f>VLOOKUP($B133,'Data Flows'!$A$1307:$W$1944,5,FALSE)</f>
        <v>1.6633663366336633</v>
      </c>
      <c r="J133" s="38">
        <f>VLOOKUP($B133,'Data Flows'!$A$1307:$W$1944,6,FALSE)</f>
        <v>1.072289156626506</v>
      </c>
      <c r="K133" s="38">
        <f>VLOOKUP($B133,'Data Flows'!$A$1307:$W$1944,7,FALSE)</f>
        <v>0.79223300970873789</v>
      </c>
      <c r="L133" s="38">
        <f>VLOOKUP($B133,'Data Flows'!$A$1307:$W$1944,8,FALSE)</f>
        <v>0.95833333333333337</v>
      </c>
      <c r="M133" s="38">
        <f>VLOOKUP($B133,'Data Flows'!$A$1307:$W$1944,9,FALSE)</f>
        <v>1.2014925373134329</v>
      </c>
      <c r="N133" s="38">
        <f>VLOOKUP($B133,'Data Flows'!$A$1307:$W$1944,10,FALSE)</f>
        <v>0.8092307692307692</v>
      </c>
      <c r="O133" s="38">
        <f>VLOOKUP($B133,'Data Flows'!$A$1307:$W$1944,11,FALSE)</f>
        <v>0.80701754385964908</v>
      </c>
      <c r="P133" s="38">
        <f>VLOOKUP($B133,'Data Flows'!$A$1307:$W$1944,12,FALSE)</f>
        <v>0.92812499999999998</v>
      </c>
      <c r="Q133" s="38">
        <f>VLOOKUP($B133,'Data Flows'!$A$1307:$W$1944,13,FALSE)</f>
        <v>1.2299270072992701</v>
      </c>
      <c r="R133" s="38">
        <f>VLOOKUP($B133,'Data Flows'!$A$1307:$W$1944,14,FALSE)</f>
        <v>1.0063897763578276</v>
      </c>
      <c r="S133" s="38">
        <f>VLOOKUP($B133,'Data Flows'!$A$1307:$W$1944,15,FALSE)</f>
        <v>0.91666666666666663</v>
      </c>
      <c r="T133" s="38">
        <f>VLOOKUP($B133,'Data Flows'!$A$1307:$W$1944,16,FALSE)</f>
        <v>1.0307692307692307</v>
      </c>
      <c r="U133" s="38">
        <f>VLOOKUP($B133,'Data Flows'!$A$1307:$W$1944,17,FALSE)</f>
        <v>1.3417085427135678</v>
      </c>
      <c r="V133" s="38">
        <f>VLOOKUP($B133,'Data Flows'!$A$1307:$W$1944,18,FALSE)</f>
        <v>0.90909090909090906</v>
      </c>
      <c r="W133" s="38">
        <f>VLOOKUP($B133,'Data Flows'!$A$1307:$W$1944,19,FALSE)</f>
        <v>0.86075949367088611</v>
      </c>
      <c r="X133" s="38">
        <f>VLOOKUP($B133,'Data Flows'!$A$1307:$W$1944,20,FALSE)</f>
        <v>0.94927536231884058</v>
      </c>
      <c r="Y133" s="38">
        <f>VLOOKUP($B133,'Data Flows'!$A$1307:$W$1944,21,FALSE)</f>
        <v>1.2589285714285714</v>
      </c>
      <c r="Z133" s="38">
        <f>VLOOKUP($B133,'Data Flows'!$A$1307:$W$1944,22,FALSE)</f>
        <v>0.66442953020134232</v>
      </c>
      <c r="AA133" s="38">
        <f>VLOOKUP($B133,'Data Flows'!$A$1307:$W$1944,23,FALSE)</f>
        <v>0.67032967032967028</v>
      </c>
      <c r="AB133" s="38">
        <f>VLOOKUP($B133,'Data Flows'!$A$1307:$AB$1944,24,FALSE)</f>
        <v>0.97881355932203384</v>
      </c>
      <c r="AC133" s="38">
        <f>VLOOKUP($B133,'Data Flows'!$A$1307:$AB$1944,25,FALSE)</f>
        <v>0.9296875</v>
      </c>
      <c r="AD133" s="38">
        <f>VLOOKUP($B133,'Data Flows'!$A$1307:$AB$1944,26,FALSE)</f>
        <v>0.78839590443686003</v>
      </c>
      <c r="AE133" s="38">
        <f>VLOOKUP($B133,'Data Flows'!$A$1307:$AB$1944,27,FALSE)</f>
        <v>0.97489539748953979</v>
      </c>
      <c r="AF133" s="38">
        <f>VLOOKUP($B133,'Data Flows'!$A$1307:$AB$1944,28,FALSE)</f>
        <v>1.0178571428571428</v>
      </c>
      <c r="AG133" s="38">
        <f>VLOOKUP($B133,'Data Flows'!$A$1307:$AE$1944,29,FALSE)</f>
        <v>1.2245989304812834</v>
      </c>
      <c r="AH133" s="38">
        <f>VLOOKUP($B133,'Data Flows'!$A$1307:$AE$1944,30,FALSE)</f>
        <v>1.2375</v>
      </c>
      <c r="AI133" s="38">
        <f>VLOOKUP($B133,'Data Flows'!$A$1307:$AE$1944,31,FALSE)</f>
        <v>1.0081632653061225</v>
      </c>
      <c r="AJ133" s="38">
        <f>VLOOKUP($B133,'Data Flows'!$A$1307:$AF$1944,32,FALSE)</f>
        <v>0.70588235294117652</v>
      </c>
      <c r="AK133" s="38">
        <f>VLOOKUP($B133,'Data Flows'!$A$1307:$AG$1944,33,FALSE)</f>
        <v>0.57720588235294112</v>
      </c>
      <c r="AL133" s="38">
        <f>VLOOKUP($B133,'Data Flows'!$A$1307:$AH$1944,34,FALSE)</f>
        <v>0.61904761904761907</v>
      </c>
      <c r="AM133" s="38">
        <f>VLOOKUP($B133,'Data Flows'!$A$1307:$AI$1944,35,FALSE)</f>
        <v>0.7345971563981043</v>
      </c>
      <c r="AN133" s="38">
        <f>VLOOKUP($B133,'Data Flows'!$A$1307:$AJ$1944,36,FALSE)</f>
        <v>0.91549295774647887</v>
      </c>
      <c r="AO133" s="38">
        <f>VLOOKUP($B133,'Data Flows'!$A$1307:$AK$1944,37,FALSE)</f>
        <v>1.0061728395061729</v>
      </c>
      <c r="AP133" s="38">
        <f>VLOOKUP($B133,'Data Flows'!$A$1307:$AO$1944,38,FALSE)</f>
        <v>0.92168674698795183</v>
      </c>
      <c r="AQ133" s="38">
        <f>VLOOKUP($B133,'Data Flows'!$A$1307:$AO$1944,39,FALSE)</f>
        <v>0.91919191919191923</v>
      </c>
      <c r="AR133" s="38">
        <f>VLOOKUP($B133,'Data Flows'!$A$1307:$AO$1944,40,FALSE)</f>
        <v>0.88888888888888884</v>
      </c>
      <c r="AS133" s="38">
        <f>VLOOKUP($B133,'Data Flows'!$A$1307:$AO$1944,41,FALSE)</f>
        <v>1.3493975903614457</v>
      </c>
    </row>
    <row r="134" spans="1:45" x14ac:dyDescent="0.25">
      <c r="A134" s="1" t="s">
        <v>0</v>
      </c>
      <c r="B134" s="2" t="s">
        <v>132</v>
      </c>
      <c r="C134" s="3" t="s">
        <v>132</v>
      </c>
      <c r="D134" t="s">
        <v>337</v>
      </c>
      <c r="E134" s="47" t="str">
        <f>VLOOKUP($C134,Sheet1!$A$3:$B$328,2,FALSE)</f>
        <v>Urban with City and Town</v>
      </c>
      <c r="F134" s="38">
        <f>VLOOKUP($B134,'Data Flows'!$A$1307:$W$1944,2,FALSE)</f>
        <v>0.96862745098039216</v>
      </c>
      <c r="G134" s="38">
        <f>VLOOKUP($B134,'Data Flows'!$A$1307:$W$1944,3,FALSE)</f>
        <v>0.95289855072463769</v>
      </c>
      <c r="H134" s="38">
        <f>VLOOKUP($B134,'Data Flows'!$A$1307:$W$1944,4,FALSE)</f>
        <v>1.0577507598784195</v>
      </c>
      <c r="I134" s="38">
        <f>VLOOKUP($B134,'Data Flows'!$A$1307:$W$1944,5,FALSE)</f>
        <v>1.5038461538461538</v>
      </c>
      <c r="J134" s="38">
        <f>VLOOKUP($B134,'Data Flows'!$A$1307:$W$1944,6,FALSE)</f>
        <v>1.2723112128146452</v>
      </c>
      <c r="K134" s="38">
        <f>VLOOKUP($B134,'Data Flows'!$A$1307:$W$1944,7,FALSE)</f>
        <v>0.875</v>
      </c>
      <c r="L134" s="38">
        <f>VLOOKUP($B134,'Data Flows'!$A$1307:$W$1944,8,FALSE)</f>
        <v>0.88129496402877694</v>
      </c>
      <c r="M134" s="38">
        <f>VLOOKUP($B134,'Data Flows'!$A$1307:$W$1944,9,FALSE)</f>
        <v>0.90756302521008403</v>
      </c>
      <c r="N134" s="38">
        <f>VLOOKUP($B134,'Data Flows'!$A$1307:$W$1944,10,FALSE)</f>
        <v>0.91204588910133844</v>
      </c>
      <c r="O134" s="38">
        <f>VLOOKUP($B134,'Data Flows'!$A$1307:$W$1944,11,FALSE)</f>
        <v>0.75</v>
      </c>
      <c r="P134" s="38">
        <f>VLOOKUP($B134,'Data Flows'!$A$1307:$W$1944,12,FALSE)</f>
        <v>0.97623762376237622</v>
      </c>
      <c r="Q134" s="38">
        <f>VLOOKUP($B134,'Data Flows'!$A$1307:$W$1944,13,FALSE)</f>
        <v>0.94811320754716977</v>
      </c>
      <c r="R134" s="38">
        <f>VLOOKUP($B134,'Data Flows'!$A$1307:$W$1944,14,FALSE)</f>
        <v>0.9486166007905138</v>
      </c>
      <c r="S134" s="38">
        <f>VLOOKUP($B134,'Data Flows'!$A$1307:$W$1944,15,FALSE)</f>
        <v>0.98768472906403937</v>
      </c>
      <c r="T134" s="38">
        <f>VLOOKUP($B134,'Data Flows'!$A$1307:$W$1944,16,FALSE)</f>
        <v>0.85097192224622031</v>
      </c>
      <c r="U134" s="38">
        <f>VLOOKUP($B134,'Data Flows'!$A$1307:$W$1944,17,FALSE)</f>
        <v>1.0925</v>
      </c>
      <c r="V134" s="38">
        <f>VLOOKUP($B134,'Data Flows'!$A$1307:$W$1944,18,FALSE)</f>
        <v>0.86486486486486491</v>
      </c>
      <c r="W134" s="38">
        <f>VLOOKUP($B134,'Data Flows'!$A$1307:$W$1944,19,FALSE)</f>
        <v>0.85023041474654382</v>
      </c>
      <c r="X134" s="38">
        <f>VLOOKUP($B134,'Data Flows'!$A$1307:$W$1944,20,FALSE)</f>
        <v>0.86122448979591837</v>
      </c>
      <c r="Y134" s="38">
        <f>VLOOKUP($B134,'Data Flows'!$A$1307:$W$1944,21,FALSE)</f>
        <v>1.0504201680672269</v>
      </c>
      <c r="Z134" s="38">
        <f>VLOOKUP($B134,'Data Flows'!$A$1307:$W$1944,22,FALSE)</f>
        <v>0.97142857142857142</v>
      </c>
      <c r="AA134" s="38">
        <f>VLOOKUP($B134,'Data Flows'!$A$1307:$W$1944,23,FALSE)</f>
        <v>1.0323450134770888</v>
      </c>
      <c r="AB134" s="38">
        <f>VLOOKUP($B134,'Data Flows'!$A$1307:$AB$1944,24,FALSE)</f>
        <v>0.96728971962616828</v>
      </c>
      <c r="AC134" s="38">
        <f>VLOOKUP($B134,'Data Flows'!$A$1307:$AB$1944,25,FALSE)</f>
        <v>0.90818858560794047</v>
      </c>
      <c r="AD134" s="38">
        <f>VLOOKUP($B134,'Data Flows'!$A$1307:$AB$1944,26,FALSE)</f>
        <v>0.83143507972665143</v>
      </c>
      <c r="AE134" s="38">
        <f>VLOOKUP($B134,'Data Flows'!$A$1307:$AB$1944,27,FALSE)</f>
        <v>0.75107296137339052</v>
      </c>
      <c r="AF134" s="38">
        <f>VLOOKUP($B134,'Data Flows'!$A$1307:$AB$1944,28,FALSE)</f>
        <v>0.81038961038961044</v>
      </c>
      <c r="AG134" s="38">
        <f>VLOOKUP($B134,'Data Flows'!$A$1307:$AE$1944,29,FALSE)</f>
        <v>0.77408637873754149</v>
      </c>
      <c r="AH134" s="38">
        <f>VLOOKUP($B134,'Data Flows'!$A$1307:$AE$1944,30,FALSE)</f>
        <v>1.0634146341463415</v>
      </c>
      <c r="AI134" s="38">
        <f>VLOOKUP($B134,'Data Flows'!$A$1307:$AE$1944,31,FALSE)</f>
        <v>0.99307958477508651</v>
      </c>
      <c r="AJ134" s="38">
        <f>VLOOKUP($B134,'Data Flows'!$A$1307:$AF$1944,32,FALSE)</f>
        <v>0.83453237410071945</v>
      </c>
      <c r="AK134" s="38">
        <f>VLOOKUP($B134,'Data Flows'!$A$1307:$AG$1944,33,FALSE)</f>
        <v>0.82129277566539927</v>
      </c>
      <c r="AL134" s="38">
        <f>VLOOKUP($B134,'Data Flows'!$A$1307:$AH$1944,34,FALSE)</f>
        <v>0.98473282442748089</v>
      </c>
      <c r="AM134" s="38">
        <f>VLOOKUP($B134,'Data Flows'!$A$1307:$AI$1944,35,FALSE)</f>
        <v>0.90272373540856032</v>
      </c>
      <c r="AN134" s="38">
        <f>VLOOKUP($B134,'Data Flows'!$A$1307:$AJ$1944,36,FALSE)</f>
        <v>0.69322709163346619</v>
      </c>
      <c r="AO134" s="38">
        <f>VLOOKUP($B134,'Data Flows'!$A$1307:$AK$1944,37,FALSE)</f>
        <v>0.85531914893617023</v>
      </c>
      <c r="AP134" s="38">
        <f>VLOOKUP($B134,'Data Flows'!$A$1307:$AO$1944,38,FALSE)</f>
        <v>0.63255813953488371</v>
      </c>
      <c r="AQ134" s="38">
        <f>VLOOKUP($B134,'Data Flows'!$A$1307:$AO$1944,39,FALSE)</f>
        <v>0.77578475336322872</v>
      </c>
      <c r="AR134" s="38">
        <f>VLOOKUP($B134,'Data Flows'!$A$1307:$AO$1944,40,FALSE)</f>
        <v>0.66183574879227058</v>
      </c>
      <c r="AS134" s="38">
        <f>VLOOKUP($B134,'Data Flows'!$A$1307:$AO$1944,41,FALSE)</f>
        <v>0.80346820809248554</v>
      </c>
    </row>
    <row r="135" spans="1:45" x14ac:dyDescent="0.25">
      <c r="A135" s="1" t="s">
        <v>0</v>
      </c>
      <c r="B135" s="2" t="s">
        <v>133</v>
      </c>
      <c r="C135" s="3" t="s">
        <v>133</v>
      </c>
      <c r="D135" t="s">
        <v>338</v>
      </c>
      <c r="E135" s="47" t="str">
        <f>VLOOKUP($C135,Sheet1!$A$3:$B$328,2,FALSE)</f>
        <v>Urban with Major Conurbation</v>
      </c>
      <c r="F135" s="38">
        <f>VLOOKUP($B135,'Data Flows'!$A$1307:$W$1944,2,FALSE)</f>
        <v>0.8203125</v>
      </c>
      <c r="G135" s="38">
        <f>VLOOKUP($B135,'Data Flows'!$A$1307:$W$1944,3,FALSE)</f>
        <v>1.0826446280991735</v>
      </c>
      <c r="H135" s="38">
        <f>VLOOKUP($B135,'Data Flows'!$A$1307:$W$1944,4,FALSE)</f>
        <v>1.0179640718562875</v>
      </c>
      <c r="I135" s="38">
        <f>VLOOKUP($B135,'Data Flows'!$A$1307:$W$1944,5,FALSE)</f>
        <v>1.5035971223021583</v>
      </c>
      <c r="J135" s="38">
        <f>VLOOKUP($B135,'Data Flows'!$A$1307:$W$1944,6,FALSE)</f>
        <v>1.5778894472361809</v>
      </c>
      <c r="K135" s="38">
        <f>VLOOKUP($B135,'Data Flows'!$A$1307:$W$1944,7,FALSE)</f>
        <v>0.9107142857142857</v>
      </c>
      <c r="L135" s="38">
        <f>VLOOKUP($B135,'Data Flows'!$A$1307:$W$1944,8,FALSE)</f>
        <v>0.92176870748299322</v>
      </c>
      <c r="M135" s="38">
        <f>VLOOKUP($B135,'Data Flows'!$A$1307:$W$1944,9,FALSE)</f>
        <v>1.1447963800904977</v>
      </c>
      <c r="N135" s="38">
        <f>VLOOKUP($B135,'Data Flows'!$A$1307:$W$1944,10,FALSE)</f>
        <v>0.73310810810810811</v>
      </c>
      <c r="O135" s="38">
        <f>VLOOKUP($B135,'Data Flows'!$A$1307:$W$1944,11,FALSE)</f>
        <v>0.75330396475770922</v>
      </c>
      <c r="P135" s="38">
        <f>VLOOKUP($B135,'Data Flows'!$A$1307:$W$1944,12,FALSE)</f>
        <v>1.0705882352941176</v>
      </c>
      <c r="Q135" s="38">
        <f>VLOOKUP($B135,'Data Flows'!$A$1307:$W$1944,13,FALSE)</f>
        <v>0.9553571428571429</v>
      </c>
      <c r="R135" s="38">
        <f>VLOOKUP($B135,'Data Flows'!$A$1307:$W$1944,14,FALSE)</f>
        <v>0.95473251028806583</v>
      </c>
      <c r="S135" s="38">
        <f>VLOOKUP($B135,'Data Flows'!$A$1307:$W$1944,15,FALSE)</f>
        <v>0.83495145631067957</v>
      </c>
      <c r="T135" s="38">
        <f>VLOOKUP($B135,'Data Flows'!$A$1307:$W$1944,16,FALSE)</f>
        <v>0.92430278884462147</v>
      </c>
      <c r="U135" s="38">
        <f>VLOOKUP($B135,'Data Flows'!$A$1307:$W$1944,17,FALSE)</f>
        <v>1.1351351351351351</v>
      </c>
      <c r="V135" s="38">
        <f>VLOOKUP($B135,'Data Flows'!$A$1307:$W$1944,18,FALSE)</f>
        <v>1.0272727272727273</v>
      </c>
      <c r="W135" s="38">
        <f>VLOOKUP($B135,'Data Flows'!$A$1307:$W$1944,19,FALSE)</f>
        <v>1</v>
      </c>
      <c r="X135" s="38">
        <f>VLOOKUP($B135,'Data Flows'!$A$1307:$W$1944,20,FALSE)</f>
        <v>0.96799999999999997</v>
      </c>
      <c r="Y135" s="38">
        <f>VLOOKUP($B135,'Data Flows'!$A$1307:$W$1944,21,FALSE)</f>
        <v>1.0157894736842106</v>
      </c>
      <c r="Z135" s="38">
        <f>VLOOKUP($B135,'Data Flows'!$A$1307:$W$1944,22,FALSE)</f>
        <v>0.95959595959595956</v>
      </c>
      <c r="AA135" s="38">
        <f>VLOOKUP($B135,'Data Flows'!$A$1307:$W$1944,23,FALSE)</f>
        <v>0.88268156424581001</v>
      </c>
      <c r="AB135" s="38">
        <f>VLOOKUP($B135,'Data Flows'!$A$1307:$AB$1944,24,FALSE)</f>
        <v>0.90476190476190477</v>
      </c>
      <c r="AC135" s="38">
        <f>VLOOKUP($B135,'Data Flows'!$A$1307:$AB$1944,25,FALSE)</f>
        <v>0.82926829268292679</v>
      </c>
      <c r="AD135" s="38">
        <f>VLOOKUP($B135,'Data Flows'!$A$1307:$AB$1944,26,FALSE)</f>
        <v>0.95238095238095233</v>
      </c>
      <c r="AE135" s="38">
        <f>VLOOKUP($B135,'Data Flows'!$A$1307:$AB$1944,27,FALSE)</f>
        <v>0.8990825688073395</v>
      </c>
      <c r="AF135" s="38">
        <f>VLOOKUP($B135,'Data Flows'!$A$1307:$AB$1944,28,FALSE)</f>
        <v>0.94011976047904189</v>
      </c>
      <c r="AG135" s="38">
        <f>VLOOKUP($B135,'Data Flows'!$A$1307:$AE$1944,29,FALSE)</f>
        <v>0.9</v>
      </c>
      <c r="AH135" s="38">
        <f>VLOOKUP($B135,'Data Flows'!$A$1307:$AE$1944,30,FALSE)</f>
        <v>1.2314814814814814</v>
      </c>
      <c r="AI135" s="38">
        <f>VLOOKUP($B135,'Data Flows'!$A$1307:$AE$1944,31,FALSE)</f>
        <v>1.0745341614906831</v>
      </c>
      <c r="AJ135" s="38">
        <f>VLOOKUP($B135,'Data Flows'!$A$1307:$AF$1944,32,FALSE)</f>
        <v>0.66190476190476188</v>
      </c>
      <c r="AK135" s="38">
        <f>VLOOKUP($B135,'Data Flows'!$A$1307:$AG$1944,33,FALSE)</f>
        <v>0.74705882352941178</v>
      </c>
      <c r="AL135" s="38">
        <f>VLOOKUP($B135,'Data Flows'!$A$1307:$AH$1944,34,FALSE)</f>
        <v>0.96825396825396826</v>
      </c>
      <c r="AM135" s="38">
        <f>VLOOKUP($B135,'Data Flows'!$A$1307:$AI$1944,35,FALSE)</f>
        <v>0.79591836734693877</v>
      </c>
      <c r="AN135" s="38">
        <f>VLOOKUP($B135,'Data Flows'!$A$1307:$AJ$1944,36,FALSE)</f>
        <v>0.934640522875817</v>
      </c>
      <c r="AO135" s="38">
        <f>VLOOKUP($B135,'Data Flows'!$A$1307:$AK$1944,37,FALSE)</f>
        <v>0.83870967741935487</v>
      </c>
      <c r="AP135" s="38">
        <f>VLOOKUP($B135,'Data Flows'!$A$1307:$AO$1944,38,FALSE)</f>
        <v>0.92173913043478262</v>
      </c>
      <c r="AQ135" s="38">
        <f>VLOOKUP($B135,'Data Flows'!$A$1307:$AO$1944,39,FALSE)</f>
        <v>0.84962406015037595</v>
      </c>
      <c r="AR135" s="38">
        <f>VLOOKUP($B135,'Data Flows'!$A$1307:$AO$1944,40,FALSE)</f>
        <v>0.8571428571428571</v>
      </c>
      <c r="AS135" s="38">
        <f>VLOOKUP($B135,'Data Flows'!$A$1307:$AO$1944,41,FALSE)</f>
        <v>0.77272727272727271</v>
      </c>
    </row>
    <row r="136" spans="1:45" x14ac:dyDescent="0.25">
      <c r="A136" s="1" t="s">
        <v>0</v>
      </c>
      <c r="B136" s="2" t="s">
        <v>134</v>
      </c>
      <c r="C136" s="3" t="s">
        <v>134</v>
      </c>
      <c r="D136" t="s">
        <v>339</v>
      </c>
      <c r="E136" s="47" t="str">
        <f>VLOOKUP($C136,Sheet1!$A$3:$B$328,2,FALSE)</f>
        <v>Largely Rural Average</v>
      </c>
      <c r="F136" s="38">
        <f>VLOOKUP($B136,'Data Flows'!$A$1307:$W$1944,2,FALSE)</f>
        <v>0.9760479041916168</v>
      </c>
      <c r="G136" s="38">
        <f>VLOOKUP($B136,'Data Flows'!$A$1307:$W$1944,3,FALSE)</f>
        <v>1.0561797752808988</v>
      </c>
      <c r="H136" s="38">
        <f>VLOOKUP($B136,'Data Flows'!$A$1307:$W$1944,4,FALSE)</f>
        <v>1.1834862385321101</v>
      </c>
      <c r="I136" s="38">
        <f>VLOOKUP($B136,'Data Flows'!$A$1307:$W$1944,5,FALSE)</f>
        <v>1.4339622641509433</v>
      </c>
      <c r="J136" s="38">
        <f>VLOOKUP($B136,'Data Flows'!$A$1307:$W$1944,6,FALSE)</f>
        <v>1.41156462585034</v>
      </c>
      <c r="K136" s="38">
        <f>VLOOKUP($B136,'Data Flows'!$A$1307:$W$1944,7,FALSE)</f>
        <v>0.87987987987987992</v>
      </c>
      <c r="L136" s="38">
        <f>VLOOKUP($B136,'Data Flows'!$A$1307:$W$1944,8,FALSE)</f>
        <v>0.99425287356321834</v>
      </c>
      <c r="M136" s="38">
        <f>VLOOKUP($B136,'Data Flows'!$A$1307:$W$1944,9,FALSE)</f>
        <v>1</v>
      </c>
      <c r="N136" s="38">
        <f>VLOOKUP($B136,'Data Flows'!$A$1307:$W$1944,10,FALSE)</f>
        <v>0.87976539589442815</v>
      </c>
      <c r="O136" s="38">
        <f>VLOOKUP($B136,'Data Flows'!$A$1307:$W$1944,11,FALSE)</f>
        <v>0.79746835443037978</v>
      </c>
      <c r="P136" s="38">
        <f>VLOOKUP($B136,'Data Flows'!$A$1307:$W$1944,12,FALSE)</f>
        <v>0.94615384615384612</v>
      </c>
      <c r="Q136" s="38">
        <f>VLOOKUP($B136,'Data Flows'!$A$1307:$W$1944,13,FALSE)</f>
        <v>1.0508982035928143</v>
      </c>
      <c r="R136" s="38">
        <f>VLOOKUP($B136,'Data Flows'!$A$1307:$W$1944,14,FALSE)</f>
        <v>0.99071207430340558</v>
      </c>
      <c r="S136" s="38">
        <f>VLOOKUP($B136,'Data Flows'!$A$1307:$W$1944,15,FALSE)</f>
        <v>1.0909090909090908</v>
      </c>
      <c r="T136" s="38">
        <f>VLOOKUP($B136,'Data Flows'!$A$1307:$W$1944,16,FALSE)</f>
        <v>1.0451807228915662</v>
      </c>
      <c r="U136" s="38">
        <f>VLOOKUP($B136,'Data Flows'!$A$1307:$W$1944,17,FALSE)</f>
        <v>1.0298013245033113</v>
      </c>
      <c r="V136" s="38">
        <f>VLOOKUP($B136,'Data Flows'!$A$1307:$W$1944,18,FALSE)</f>
        <v>0.89036544850498334</v>
      </c>
      <c r="W136" s="38">
        <f>VLOOKUP($B136,'Data Flows'!$A$1307:$W$1944,19,FALSE)</f>
        <v>0.79579579579579585</v>
      </c>
      <c r="X136" s="38">
        <f>VLOOKUP($B136,'Data Flows'!$A$1307:$W$1944,20,FALSE)</f>
        <v>1.0981012658227849</v>
      </c>
      <c r="Y136" s="38">
        <f>VLOOKUP($B136,'Data Flows'!$A$1307:$W$1944,21,FALSE)</f>
        <v>1.0777385159010602</v>
      </c>
      <c r="Z136" s="38">
        <f>VLOOKUP($B136,'Data Flows'!$A$1307:$W$1944,22,FALSE)</f>
        <v>0.90969899665551834</v>
      </c>
      <c r="AA136" s="38">
        <f>VLOOKUP($B136,'Data Flows'!$A$1307:$W$1944,23,FALSE)</f>
        <v>0.82246376811594202</v>
      </c>
      <c r="AB136" s="38">
        <f>VLOOKUP($B136,'Data Flows'!$A$1307:$AB$1944,24,FALSE)</f>
        <v>1.2</v>
      </c>
      <c r="AC136" s="38">
        <f>VLOOKUP($B136,'Data Flows'!$A$1307:$AB$1944,25,FALSE)</f>
        <v>0.95569620253164556</v>
      </c>
      <c r="AD136" s="38">
        <f>VLOOKUP($B136,'Data Flows'!$A$1307:$AB$1944,26,FALSE)</f>
        <v>0.70090634441087618</v>
      </c>
      <c r="AE136" s="38">
        <f>VLOOKUP($B136,'Data Flows'!$A$1307:$AB$1944,27,FALSE)</f>
        <v>0.75238095238095237</v>
      </c>
      <c r="AF136" s="38">
        <f>VLOOKUP($B136,'Data Flows'!$A$1307:$AB$1944,28,FALSE)</f>
        <v>0.94007490636704116</v>
      </c>
      <c r="AG136" s="38">
        <f>VLOOKUP($B136,'Data Flows'!$A$1307:$AE$1944,29,FALSE)</f>
        <v>1.028436018957346</v>
      </c>
      <c r="AH136" s="38">
        <f>VLOOKUP($B136,'Data Flows'!$A$1307:$AE$1944,30,FALSE)</f>
        <v>1.2113402061855669</v>
      </c>
      <c r="AI136" s="38">
        <f>VLOOKUP($B136,'Data Flows'!$A$1307:$AE$1944,31,FALSE)</f>
        <v>0.82889733840304181</v>
      </c>
      <c r="AJ136" s="38">
        <f>VLOOKUP($B136,'Data Flows'!$A$1307:$AF$1944,32,FALSE)</f>
        <v>0.87445887445887449</v>
      </c>
      <c r="AK136" s="38">
        <f>VLOOKUP($B136,'Data Flows'!$A$1307:$AG$1944,33,FALSE)</f>
        <v>0.76494023904382469</v>
      </c>
      <c r="AL136" s="38">
        <f>VLOOKUP($B136,'Data Flows'!$A$1307:$AH$1944,34,FALSE)</f>
        <v>0.84905660377358494</v>
      </c>
      <c r="AM136" s="38">
        <f>VLOOKUP($B136,'Data Flows'!$A$1307:$AI$1944,35,FALSE)</f>
        <v>0.79653679653679654</v>
      </c>
      <c r="AN136" s="38">
        <f>VLOOKUP($B136,'Data Flows'!$A$1307:$AJ$1944,36,FALSE)</f>
        <v>1.0601851851851851</v>
      </c>
      <c r="AO136" s="38">
        <f>VLOOKUP($B136,'Data Flows'!$A$1307:$AK$1944,37,FALSE)</f>
        <v>0.87677725118483407</v>
      </c>
      <c r="AP136" s="38">
        <f>VLOOKUP($B136,'Data Flows'!$A$1307:$AO$1944,38,FALSE)</f>
        <v>0.9269662921348315</v>
      </c>
      <c r="AQ136" s="38">
        <f>VLOOKUP($B136,'Data Flows'!$A$1307:$AO$1944,39,FALSE)</f>
        <v>0.95945945945945943</v>
      </c>
      <c r="AR136" s="38">
        <f>VLOOKUP($B136,'Data Flows'!$A$1307:$AO$1944,40,FALSE)</f>
        <v>0.83710407239819007</v>
      </c>
      <c r="AS136" s="38">
        <f>VLOOKUP($B136,'Data Flows'!$A$1307:$AO$1944,41,FALSE)</f>
        <v>0.83854166666666663</v>
      </c>
    </row>
    <row r="137" spans="1:45" x14ac:dyDescent="0.25">
      <c r="A137" s="1" t="s">
        <v>0</v>
      </c>
      <c r="B137" s="2" t="s">
        <v>135</v>
      </c>
      <c r="C137" s="3" t="s">
        <v>135</v>
      </c>
      <c r="D137" t="s">
        <v>340</v>
      </c>
      <c r="E137" s="47" t="str">
        <f>VLOOKUP($C137,Sheet1!$A$3:$B$328,2,FALSE)</f>
        <v>Urban with City and Town</v>
      </c>
      <c r="F137" s="38">
        <f>VLOOKUP($B137,'Data Flows'!$A$1307:$W$1944,2,FALSE)</f>
        <v>1.0558375634517767</v>
      </c>
      <c r="G137" s="38">
        <f>VLOOKUP($B137,'Data Flows'!$A$1307:$W$1944,3,FALSE)</f>
        <v>1.463276836158192</v>
      </c>
      <c r="H137" s="38">
        <f>VLOOKUP($B137,'Data Flows'!$A$1307:$W$1944,4,FALSE)</f>
        <v>1.038022813688213</v>
      </c>
      <c r="I137" s="38">
        <f>VLOOKUP($B137,'Data Flows'!$A$1307:$W$1944,5,FALSE)</f>
        <v>1.193661971830986</v>
      </c>
      <c r="J137" s="38">
        <f>VLOOKUP($B137,'Data Flows'!$A$1307:$W$1944,6,FALSE)</f>
        <v>1.2595419847328244</v>
      </c>
      <c r="K137" s="38">
        <f>VLOOKUP($B137,'Data Flows'!$A$1307:$W$1944,7,FALSE)</f>
        <v>1.0508474576271187</v>
      </c>
      <c r="L137" s="38">
        <f>VLOOKUP($B137,'Data Flows'!$A$1307:$W$1944,8,FALSE)</f>
        <v>0.90334572490706322</v>
      </c>
      <c r="M137" s="38">
        <f>VLOOKUP($B137,'Data Flows'!$A$1307:$W$1944,9,FALSE)</f>
        <v>0.9</v>
      </c>
      <c r="N137" s="38">
        <f>VLOOKUP($B137,'Data Flows'!$A$1307:$W$1944,10,FALSE)</f>
        <v>0.77474402730375425</v>
      </c>
      <c r="O137" s="38">
        <f>VLOOKUP($B137,'Data Flows'!$A$1307:$W$1944,11,FALSE)</f>
        <v>0.75373134328358204</v>
      </c>
      <c r="P137" s="38">
        <f>VLOOKUP($B137,'Data Flows'!$A$1307:$W$1944,12,FALSE)</f>
        <v>0.96261682242990654</v>
      </c>
      <c r="Q137" s="38">
        <f>VLOOKUP($B137,'Data Flows'!$A$1307:$W$1944,13,FALSE)</f>
        <v>1.1853932584269662</v>
      </c>
      <c r="R137" s="38">
        <f>VLOOKUP($B137,'Data Flows'!$A$1307:$W$1944,14,FALSE)</f>
        <v>0.9886104783599089</v>
      </c>
      <c r="S137" s="38">
        <f>VLOOKUP($B137,'Data Flows'!$A$1307:$W$1944,15,FALSE)</f>
        <v>0.87167070217917675</v>
      </c>
      <c r="T137" s="38">
        <f>VLOOKUP($B137,'Data Flows'!$A$1307:$W$1944,16,FALSE)</f>
        <v>1.0723514211886305</v>
      </c>
      <c r="U137" s="38">
        <f>VLOOKUP($B137,'Data Flows'!$A$1307:$W$1944,17,FALSE)</f>
        <v>0.97653958944281527</v>
      </c>
      <c r="V137" s="38">
        <f>VLOOKUP($B137,'Data Flows'!$A$1307:$W$1944,18,FALSE)</f>
        <v>0.99504950495049505</v>
      </c>
      <c r="W137" s="38">
        <f>VLOOKUP($B137,'Data Flows'!$A$1307:$W$1944,19,FALSE)</f>
        <v>0.91768292682926833</v>
      </c>
      <c r="X137" s="38">
        <f>VLOOKUP($B137,'Data Flows'!$A$1307:$W$1944,20,FALSE)</f>
        <v>1</v>
      </c>
      <c r="Y137" s="38">
        <f>VLOOKUP($B137,'Data Flows'!$A$1307:$W$1944,21,FALSE)</f>
        <v>0.99444444444444446</v>
      </c>
      <c r="Z137" s="38">
        <f>VLOOKUP($B137,'Data Flows'!$A$1307:$W$1944,22,FALSE)</f>
        <v>0.89948453608247425</v>
      </c>
      <c r="AA137" s="38">
        <f>VLOOKUP($B137,'Data Flows'!$A$1307:$W$1944,23,FALSE)</f>
        <v>0.77353689567430028</v>
      </c>
      <c r="AB137" s="38">
        <f>VLOOKUP($B137,'Data Flows'!$A$1307:$AB$1944,24,FALSE)</f>
        <v>0.81795511221945139</v>
      </c>
      <c r="AC137" s="38">
        <f>VLOOKUP($B137,'Data Flows'!$A$1307:$AB$1944,25,FALSE)</f>
        <v>0.88427299703264095</v>
      </c>
      <c r="AD137" s="38">
        <f>VLOOKUP($B137,'Data Flows'!$A$1307:$AB$1944,26,FALSE)</f>
        <v>0.97089947089947093</v>
      </c>
      <c r="AE137" s="38">
        <f>VLOOKUP($B137,'Data Flows'!$A$1307:$AB$1944,27,FALSE)</f>
        <v>0.88450704225352117</v>
      </c>
      <c r="AF137" s="38">
        <f>VLOOKUP($B137,'Data Flows'!$A$1307:$AB$1944,28,FALSE)</f>
        <v>0.86392405063291144</v>
      </c>
      <c r="AG137" s="38">
        <f>VLOOKUP($B137,'Data Flows'!$A$1307:$AE$1944,29,FALSE)</f>
        <v>0.68138801261829651</v>
      </c>
      <c r="AH137" s="38">
        <f>VLOOKUP($B137,'Data Flows'!$A$1307:$AE$1944,30,FALSE)</f>
        <v>1.1725663716814159</v>
      </c>
      <c r="AI137" s="38">
        <f>VLOOKUP($B137,'Data Flows'!$A$1307:$AE$1944,31,FALSE)</f>
        <v>1.0359477124183007</v>
      </c>
      <c r="AJ137" s="38">
        <f>VLOOKUP($B137,'Data Flows'!$A$1307:$AF$1944,32,FALSE)</f>
        <v>0.752411575562701</v>
      </c>
      <c r="AK137" s="38">
        <f>VLOOKUP($B137,'Data Flows'!$A$1307:$AG$1944,33,FALSE)</f>
        <v>0.80952380952380953</v>
      </c>
      <c r="AL137" s="38">
        <f>VLOOKUP($B137,'Data Flows'!$A$1307:$AH$1944,34,FALSE)</f>
        <v>0.91085271317829453</v>
      </c>
      <c r="AM137" s="38">
        <f>VLOOKUP($B137,'Data Flows'!$A$1307:$AI$1944,35,FALSE)</f>
        <v>0.71764705882352942</v>
      </c>
      <c r="AN137" s="38">
        <f>VLOOKUP($B137,'Data Flows'!$A$1307:$AJ$1944,36,FALSE)</f>
        <v>0.92664092664092668</v>
      </c>
      <c r="AO137" s="38">
        <f>VLOOKUP($B137,'Data Flows'!$A$1307:$AK$1944,37,FALSE)</f>
        <v>0.86037735849056607</v>
      </c>
      <c r="AP137" s="38">
        <f>VLOOKUP($B137,'Data Flows'!$A$1307:$AO$1944,38,FALSE)</f>
        <v>0.96685082872928174</v>
      </c>
      <c r="AQ137" s="38">
        <f>VLOOKUP($B137,'Data Flows'!$A$1307:$AO$1944,39,FALSE)</f>
        <v>0.89328063241106714</v>
      </c>
      <c r="AR137" s="38">
        <f>VLOOKUP($B137,'Data Flows'!$A$1307:$AO$1944,40,FALSE)</f>
        <v>0.8122605363984674</v>
      </c>
      <c r="AS137" s="38">
        <f>VLOOKUP($B137,'Data Flows'!$A$1307:$AO$1944,41,FALSE)</f>
        <v>0.65367965367965364</v>
      </c>
    </row>
    <row r="138" spans="1:45" x14ac:dyDescent="0.25">
      <c r="A138" s="1" t="s">
        <v>0</v>
      </c>
      <c r="B138" s="2" t="s">
        <v>136</v>
      </c>
      <c r="C138" s="3" t="s">
        <v>136</v>
      </c>
      <c r="D138" t="s">
        <v>341</v>
      </c>
      <c r="E138" s="47" t="str">
        <f>VLOOKUP($C138,Sheet1!$A$3:$B$328,2,FALSE)</f>
        <v>Mainly Rural Average</v>
      </c>
      <c r="F138" s="38">
        <f>VLOOKUP($B138,'Data Flows'!$A$1307:$W$1944,2,FALSE)</f>
        <v>0.60992907801418439</v>
      </c>
      <c r="G138" s="38">
        <f>VLOOKUP($B138,'Data Flows'!$A$1307:$W$1944,3,FALSE)</f>
        <v>1.1136363636363635</v>
      </c>
      <c r="H138" s="38">
        <f>VLOOKUP($B138,'Data Flows'!$A$1307:$W$1944,4,FALSE)</f>
        <v>1.1607142857142858</v>
      </c>
      <c r="I138" s="38">
        <f>VLOOKUP($B138,'Data Flows'!$A$1307:$W$1944,5,FALSE)</f>
        <v>1.4954128440366972</v>
      </c>
      <c r="J138" s="38">
        <f>VLOOKUP($B138,'Data Flows'!$A$1307:$W$1944,6,FALSE)</f>
        <v>1.1772151898734178</v>
      </c>
      <c r="K138" s="38">
        <f>VLOOKUP($B138,'Data Flows'!$A$1307:$W$1944,7,FALSE)</f>
        <v>0.78306878306878303</v>
      </c>
      <c r="L138" s="38">
        <f>VLOOKUP($B138,'Data Flows'!$A$1307:$W$1944,8,FALSE)</f>
        <v>0.84269662921348309</v>
      </c>
      <c r="M138" s="38">
        <f>VLOOKUP($B138,'Data Flows'!$A$1307:$W$1944,9,FALSE)</f>
        <v>1.3987341772151898</v>
      </c>
      <c r="N138" s="38">
        <f>VLOOKUP($B138,'Data Flows'!$A$1307:$W$1944,10,FALSE)</f>
        <v>0.74766355140186913</v>
      </c>
      <c r="O138" s="38">
        <f>VLOOKUP($B138,'Data Flows'!$A$1307:$W$1944,11,FALSE)</f>
        <v>0.72159090909090906</v>
      </c>
      <c r="P138" s="38">
        <f>VLOOKUP($B138,'Data Flows'!$A$1307:$W$1944,12,FALSE)</f>
        <v>0.89534883720930236</v>
      </c>
      <c r="Q138" s="38">
        <f>VLOOKUP($B138,'Data Flows'!$A$1307:$W$1944,13,FALSE)</f>
        <v>1.2748091603053435</v>
      </c>
      <c r="R138" s="38">
        <f>VLOOKUP($B138,'Data Flows'!$A$1307:$W$1944,14,FALSE)</f>
        <v>0.72670807453416153</v>
      </c>
      <c r="S138" s="38">
        <f>VLOOKUP($B138,'Data Flows'!$A$1307:$W$1944,15,FALSE)</f>
        <v>0.80794701986754969</v>
      </c>
      <c r="T138" s="38">
        <f>VLOOKUP($B138,'Data Flows'!$A$1307:$W$1944,16,FALSE)</f>
        <v>0.88957055214723924</v>
      </c>
      <c r="U138" s="38">
        <f>VLOOKUP($B138,'Data Flows'!$A$1307:$W$1944,17,FALSE)</f>
        <v>1.204724409448819</v>
      </c>
      <c r="V138" s="38">
        <f>VLOOKUP($B138,'Data Flows'!$A$1307:$W$1944,18,FALSE)</f>
        <v>1.0229007633587786</v>
      </c>
      <c r="W138" s="38">
        <f>VLOOKUP($B138,'Data Flows'!$A$1307:$W$1944,19,FALSE)</f>
        <v>0.76428571428571423</v>
      </c>
      <c r="X138" s="38">
        <f>VLOOKUP($B138,'Data Flows'!$A$1307:$W$1944,20,FALSE)</f>
        <v>0.73493975903614461</v>
      </c>
      <c r="Y138" s="38">
        <f>VLOOKUP($B138,'Data Flows'!$A$1307:$W$1944,21,FALSE)</f>
        <v>1.4262295081967213</v>
      </c>
      <c r="Z138" s="38">
        <f>VLOOKUP($B138,'Data Flows'!$A$1307:$W$1944,22,FALSE)</f>
        <v>0.61722488038277512</v>
      </c>
      <c r="AA138" s="38">
        <f>VLOOKUP($B138,'Data Flows'!$A$1307:$W$1944,23,FALSE)</f>
        <v>0.68656716417910446</v>
      </c>
      <c r="AB138" s="38">
        <f>VLOOKUP($B138,'Data Flows'!$A$1307:$AB$1944,24,FALSE)</f>
        <v>0.88</v>
      </c>
      <c r="AC138" s="38">
        <f>VLOOKUP($B138,'Data Flows'!$A$1307:$AB$1944,25,FALSE)</f>
        <v>1.2566371681415929</v>
      </c>
      <c r="AD138" s="38">
        <f>VLOOKUP($B138,'Data Flows'!$A$1307:$AB$1944,26,FALSE)</f>
        <v>0.96240601503759393</v>
      </c>
      <c r="AE138" s="38">
        <f>VLOOKUP($B138,'Data Flows'!$A$1307:$AB$1944,27,FALSE)</f>
        <v>1.04</v>
      </c>
      <c r="AF138" s="38">
        <f>VLOOKUP($B138,'Data Flows'!$A$1307:$AB$1944,28,FALSE)</f>
        <v>1.0916666666666666</v>
      </c>
      <c r="AG138" s="38">
        <f>VLOOKUP($B138,'Data Flows'!$A$1307:$AE$1944,29,FALSE)</f>
        <v>1.05</v>
      </c>
      <c r="AH138" s="38">
        <f>VLOOKUP($B138,'Data Flows'!$A$1307:$AE$1944,30,FALSE)</f>
        <v>1.4</v>
      </c>
      <c r="AI138" s="38">
        <f>VLOOKUP($B138,'Data Flows'!$A$1307:$AE$1944,31,FALSE)</f>
        <v>1.0222222222222221</v>
      </c>
      <c r="AJ138" s="38">
        <f>VLOOKUP($B138,'Data Flows'!$A$1307:$AF$1944,32,FALSE)</f>
        <v>0.70138888888888884</v>
      </c>
      <c r="AK138" s="38">
        <f>VLOOKUP($B138,'Data Flows'!$A$1307:$AG$1944,33,FALSE)</f>
        <v>0.42346938775510207</v>
      </c>
      <c r="AL138" s="38">
        <f>VLOOKUP($B138,'Data Flows'!$A$1307:$AH$1944,34,FALSE)</f>
        <v>0.63559322033898302</v>
      </c>
      <c r="AM138" s="38">
        <f>VLOOKUP($B138,'Data Flows'!$A$1307:$AI$1944,35,FALSE)</f>
        <v>0.85185185185185186</v>
      </c>
      <c r="AN138" s="38">
        <f>VLOOKUP($B138,'Data Flows'!$A$1307:$AJ$1944,36,FALSE)</f>
        <v>0.92682926829268297</v>
      </c>
      <c r="AO138" s="38">
        <f>VLOOKUP($B138,'Data Flows'!$A$1307:$AK$1944,37,FALSE)</f>
        <v>0.80165289256198347</v>
      </c>
      <c r="AP138" s="38">
        <f>VLOOKUP($B138,'Data Flows'!$A$1307:$AO$1944,38,FALSE)</f>
        <v>0.88297872340425532</v>
      </c>
      <c r="AQ138" s="38">
        <f>VLOOKUP($B138,'Data Flows'!$A$1307:$AO$1944,39,FALSE)</f>
        <v>0.92307692307692313</v>
      </c>
      <c r="AR138" s="38">
        <f>VLOOKUP($B138,'Data Flows'!$A$1307:$AO$1944,40,FALSE)</f>
        <v>1.1914893617021276</v>
      </c>
      <c r="AS138" s="38">
        <f>VLOOKUP($B138,'Data Flows'!$A$1307:$AO$1944,41,FALSE)</f>
        <v>1.4153846153846155</v>
      </c>
    </row>
    <row r="139" spans="1:45" x14ac:dyDescent="0.25">
      <c r="A139" s="1" t="s">
        <v>0</v>
      </c>
      <c r="B139" s="2" t="s">
        <v>137</v>
      </c>
      <c r="C139" s="3" t="s">
        <v>137</v>
      </c>
      <c r="D139" t="s">
        <v>342</v>
      </c>
      <c r="E139" s="47" t="str">
        <f>VLOOKUP($C139,Sheet1!$A$3:$B$328,2,FALSE)</f>
        <v>Urban with Significant Rural (rural including hub towns 26-49%)</v>
      </c>
      <c r="F139" s="38">
        <f>VLOOKUP($B139,'Data Flows'!$A$1307:$W$1944,2,FALSE)</f>
        <v>0.65286624203821653</v>
      </c>
      <c r="G139" s="38">
        <f>VLOOKUP($B139,'Data Flows'!$A$1307:$W$1944,3,FALSE)</f>
        <v>0.87606837606837606</v>
      </c>
      <c r="H139" s="38">
        <f>VLOOKUP($B139,'Data Flows'!$A$1307:$W$1944,4,FALSE)</f>
        <v>1.0509977827050998</v>
      </c>
      <c r="I139" s="38">
        <f>VLOOKUP($B139,'Data Flows'!$A$1307:$W$1944,5,FALSE)</f>
        <v>2.0393700787401574</v>
      </c>
      <c r="J139" s="38">
        <f>VLOOKUP($B139,'Data Flows'!$A$1307:$W$1944,6,FALSE)</f>
        <v>0.84915474642392719</v>
      </c>
      <c r="K139" s="38">
        <f>VLOOKUP($B139,'Data Flows'!$A$1307:$W$1944,7,FALSE)</f>
        <v>0.80259365994236309</v>
      </c>
      <c r="L139" s="38">
        <f>VLOOKUP($B139,'Data Flows'!$A$1307:$W$1944,8,FALSE)</f>
        <v>1.1238779174147218</v>
      </c>
      <c r="M139" s="38">
        <f>VLOOKUP($B139,'Data Flows'!$A$1307:$W$1944,9,FALSE)</f>
        <v>1.4579831932773109</v>
      </c>
      <c r="N139" s="38">
        <f>VLOOKUP($B139,'Data Flows'!$A$1307:$W$1944,10,FALSE)</f>
        <v>0.71139240506329116</v>
      </c>
      <c r="O139" s="38">
        <f>VLOOKUP($B139,'Data Flows'!$A$1307:$W$1944,11,FALSE)</f>
        <v>0.71595900439238658</v>
      </c>
      <c r="P139" s="38">
        <f>VLOOKUP($B139,'Data Flows'!$A$1307:$W$1944,12,FALSE)</f>
        <v>0.84615384615384615</v>
      </c>
      <c r="Q139" s="38">
        <f>VLOOKUP($B139,'Data Flows'!$A$1307:$W$1944,13,FALSE)</f>
        <v>1.3702928870292888</v>
      </c>
      <c r="R139" s="38">
        <f>VLOOKUP($B139,'Data Flows'!$A$1307:$W$1944,14,FALSE)</f>
        <v>0.74614305750350629</v>
      </c>
      <c r="S139" s="38">
        <f>VLOOKUP($B139,'Data Flows'!$A$1307:$W$1944,15,FALSE)</f>
        <v>0.89494163424124518</v>
      </c>
      <c r="T139" s="38">
        <f>VLOOKUP($B139,'Data Flows'!$A$1307:$W$1944,16,FALSE)</f>
        <v>1.2208067940552016</v>
      </c>
      <c r="U139" s="38">
        <f>VLOOKUP($B139,'Data Flows'!$A$1307:$W$1944,17,FALSE)</f>
        <v>1.5354330708661417</v>
      </c>
      <c r="V139" s="38">
        <f>VLOOKUP($B139,'Data Flows'!$A$1307:$W$1944,18,FALSE)</f>
        <v>0.67948717948717952</v>
      </c>
      <c r="W139" s="38">
        <f>VLOOKUP($B139,'Data Flows'!$A$1307:$W$1944,19,FALSE)</f>
        <v>0.79083665338645415</v>
      </c>
      <c r="X139" s="38">
        <f>VLOOKUP($B139,'Data Flows'!$A$1307:$W$1944,20,FALSE)</f>
        <v>1.0313199105145414</v>
      </c>
      <c r="Y139" s="38">
        <f>VLOOKUP($B139,'Data Flows'!$A$1307:$W$1944,21,FALSE)</f>
        <v>1.6151832460732984</v>
      </c>
      <c r="Z139" s="38">
        <f>VLOOKUP($B139,'Data Flows'!$A$1307:$W$1944,22,FALSE)</f>
        <v>0.65095729013254788</v>
      </c>
      <c r="AA139" s="38">
        <f>VLOOKUP($B139,'Data Flows'!$A$1307:$W$1944,23,FALSE)</f>
        <v>0.76335877862595425</v>
      </c>
      <c r="AB139" s="38">
        <f>VLOOKUP($B139,'Data Flows'!$A$1307:$AB$1944,24,FALSE)</f>
        <v>0.78446601941747574</v>
      </c>
      <c r="AC139" s="38">
        <f>VLOOKUP($B139,'Data Flows'!$A$1307:$AB$1944,25,FALSE)</f>
        <v>0.77991452991452992</v>
      </c>
      <c r="AD139" s="38">
        <f>VLOOKUP($B139,'Data Flows'!$A$1307:$AB$1944,26,FALSE)</f>
        <v>0.79508196721311475</v>
      </c>
      <c r="AE139" s="38">
        <f>VLOOKUP($B139,'Data Flows'!$A$1307:$AB$1944,27,FALSE)</f>
        <v>0.99593495934959353</v>
      </c>
      <c r="AF139" s="38">
        <f>VLOOKUP($B139,'Data Flows'!$A$1307:$AB$1944,28,FALSE)</f>
        <v>1.3075060532687652</v>
      </c>
      <c r="AG139" s="38">
        <f>VLOOKUP($B139,'Data Flows'!$A$1307:$AE$1944,29,FALSE)</f>
        <v>1.4634831460674158</v>
      </c>
      <c r="AH139" s="38">
        <f>VLOOKUP($B139,'Data Flows'!$A$1307:$AE$1944,30,FALSE)</f>
        <v>1.3076923076923077</v>
      </c>
      <c r="AI139" s="38">
        <f>VLOOKUP($B139,'Data Flows'!$A$1307:$AE$1944,31,FALSE)</f>
        <v>1.0479302832244008</v>
      </c>
      <c r="AJ139" s="38">
        <f>VLOOKUP($B139,'Data Flows'!$A$1307:$AF$1944,32,FALSE)</f>
        <v>0.61019736842105265</v>
      </c>
      <c r="AK139" s="38">
        <f>VLOOKUP($B139,'Data Flows'!$A$1307:$AG$1944,33,FALSE)</f>
        <v>0.46525679758308158</v>
      </c>
      <c r="AL139" s="38">
        <f>VLOOKUP($B139,'Data Flows'!$A$1307:$AH$1944,34,FALSE)</f>
        <v>0.61023622047244097</v>
      </c>
      <c r="AM139" s="38">
        <f>VLOOKUP($B139,'Data Flows'!$A$1307:$AI$1944,35,FALSE)</f>
        <v>0.68965517241379315</v>
      </c>
      <c r="AN139" s="38">
        <f>VLOOKUP($B139,'Data Flows'!$A$1307:$AJ$1944,36,FALSE)</f>
        <v>0.82352941176470584</v>
      </c>
      <c r="AO139" s="38">
        <f>VLOOKUP($B139,'Data Flows'!$A$1307:$AK$1944,37,FALSE)</f>
        <v>0.74019607843137258</v>
      </c>
      <c r="AP139" s="38">
        <f>VLOOKUP($B139,'Data Flows'!$A$1307:$AO$1944,38,FALSE)</f>
        <v>0.92542372881355928</v>
      </c>
      <c r="AQ139" s="38">
        <f>VLOOKUP($B139,'Data Flows'!$A$1307:$AO$1944,39,FALSE)</f>
        <v>1.0457317073170731</v>
      </c>
      <c r="AR139" s="38">
        <f>VLOOKUP($B139,'Data Flows'!$A$1307:$AO$1944,40,FALSE)</f>
        <v>1.2305475504322767</v>
      </c>
      <c r="AS139" s="38">
        <f>VLOOKUP($B139,'Data Flows'!$A$1307:$AO$1944,41,FALSE)</f>
        <v>1.3669064748201438</v>
      </c>
    </row>
    <row r="140" spans="1:45" x14ac:dyDescent="0.25">
      <c r="A140" s="1" t="s">
        <v>0</v>
      </c>
      <c r="B140" s="2" t="s">
        <v>138</v>
      </c>
      <c r="C140" s="3" t="s">
        <v>138</v>
      </c>
      <c r="D140" t="s">
        <v>343</v>
      </c>
      <c r="E140" s="47" t="str">
        <f>VLOOKUP($C140,Sheet1!$A$3:$B$328,2,FALSE)</f>
        <v>Largely Rural Average</v>
      </c>
      <c r="F140" s="38">
        <f>VLOOKUP($B140,'Data Flows'!$A$1307:$W$1944,2,FALSE)</f>
        <v>1.0512820512820513</v>
      </c>
      <c r="G140" s="38">
        <f>VLOOKUP($B140,'Data Flows'!$A$1307:$W$1944,3,FALSE)</f>
        <v>0.81355932203389836</v>
      </c>
      <c r="H140" s="38">
        <f>VLOOKUP($B140,'Data Flows'!$A$1307:$W$1944,4,FALSE)</f>
        <v>1.0185185185185186</v>
      </c>
      <c r="I140" s="38">
        <f>VLOOKUP($B140,'Data Flows'!$A$1307:$W$1944,5,FALSE)</f>
        <v>1.8974358974358974</v>
      </c>
      <c r="J140" s="38">
        <f>VLOOKUP($B140,'Data Flows'!$A$1307:$W$1944,6,FALSE)</f>
        <v>1.1107078039927405</v>
      </c>
      <c r="K140" s="38">
        <f>VLOOKUP($B140,'Data Flows'!$A$1307:$W$1944,7,FALSE)</f>
        <v>0.83669724770642206</v>
      </c>
      <c r="L140" s="38">
        <f>VLOOKUP($B140,'Data Flows'!$A$1307:$W$1944,8,FALSE)</f>
        <v>0.8908507223113965</v>
      </c>
      <c r="M140" s="38">
        <f>VLOOKUP($B140,'Data Flows'!$A$1307:$W$1944,9,FALSE)</f>
        <v>1.3860045146726863</v>
      </c>
      <c r="N140" s="38">
        <f>VLOOKUP($B140,'Data Flows'!$A$1307:$W$1944,10,FALSE)</f>
        <v>0.83855799373040751</v>
      </c>
      <c r="O140" s="38">
        <f>VLOOKUP($B140,'Data Flows'!$A$1307:$W$1944,11,FALSE)</f>
        <v>0.72072072072072069</v>
      </c>
      <c r="P140" s="38">
        <f>VLOOKUP($B140,'Data Flows'!$A$1307:$W$1944,12,FALSE)</f>
        <v>0.94216417910447758</v>
      </c>
      <c r="Q140" s="38">
        <f>VLOOKUP($B140,'Data Flows'!$A$1307:$W$1944,13,FALSE)</f>
        <v>1.2008830022075054</v>
      </c>
      <c r="R140" s="38">
        <f>VLOOKUP($B140,'Data Flows'!$A$1307:$W$1944,14,FALSE)</f>
        <v>0.91783216783216781</v>
      </c>
      <c r="S140" s="38">
        <f>VLOOKUP($B140,'Data Flows'!$A$1307:$W$1944,15,FALSE)</f>
        <v>0.87238493723849375</v>
      </c>
      <c r="T140" s="38">
        <f>VLOOKUP($B140,'Data Flows'!$A$1307:$W$1944,16,FALSE)</f>
        <v>1.2292576419213974</v>
      </c>
      <c r="U140" s="38">
        <f>VLOOKUP($B140,'Data Flows'!$A$1307:$W$1944,17,FALSE)</f>
        <v>1.265625</v>
      </c>
      <c r="V140" s="38">
        <f>VLOOKUP($B140,'Data Flows'!$A$1307:$W$1944,18,FALSE)</f>
        <v>0.85034013605442171</v>
      </c>
      <c r="W140" s="38">
        <f>VLOOKUP($B140,'Data Flows'!$A$1307:$W$1944,19,FALSE)</f>
        <v>0.80714285714285716</v>
      </c>
      <c r="X140" s="38">
        <f>VLOOKUP($B140,'Data Flows'!$A$1307:$W$1944,20,FALSE)</f>
        <v>0.96435643564356432</v>
      </c>
      <c r="Y140" s="38">
        <f>VLOOKUP($B140,'Data Flows'!$A$1307:$W$1944,21,FALSE)</f>
        <v>1.0945378151260505</v>
      </c>
      <c r="Z140" s="38">
        <f>VLOOKUP($B140,'Data Flows'!$A$1307:$W$1944,22,FALSE)</f>
        <v>0.91497975708502022</v>
      </c>
      <c r="AA140" s="38">
        <f>VLOOKUP($B140,'Data Flows'!$A$1307:$W$1944,23,FALSE)</f>
        <v>0.76859504132231404</v>
      </c>
      <c r="AB140" s="38">
        <f>VLOOKUP($B140,'Data Flows'!$A$1307:$AB$1944,24,FALSE)</f>
        <v>1.0023310023310024</v>
      </c>
      <c r="AC140" s="38">
        <f>VLOOKUP($B140,'Data Flows'!$A$1307:$AB$1944,25,FALSE)</f>
        <v>0.83702213279678073</v>
      </c>
      <c r="AD140" s="38">
        <f>VLOOKUP($B140,'Data Flows'!$A$1307:$AB$1944,26,FALSE)</f>
        <v>0.90794979079497906</v>
      </c>
      <c r="AE140" s="38">
        <f>VLOOKUP($B140,'Data Flows'!$A$1307:$AB$1944,27,FALSE)</f>
        <v>1.05</v>
      </c>
      <c r="AF140" s="38">
        <f>VLOOKUP($B140,'Data Flows'!$A$1307:$AB$1944,28,FALSE)</f>
        <v>1.1767554479418887</v>
      </c>
      <c r="AG140" s="38">
        <f>VLOOKUP($B140,'Data Flows'!$A$1307:$AE$1944,29,FALSE)</f>
        <v>1.106951871657754</v>
      </c>
      <c r="AH140" s="38">
        <f>VLOOKUP($B140,'Data Flows'!$A$1307:$AE$1944,30,FALSE)</f>
        <v>1.1687116564417177</v>
      </c>
      <c r="AI140" s="38">
        <f>VLOOKUP($B140,'Data Flows'!$A$1307:$AE$1944,31,FALSE)</f>
        <v>1.0293398533007334</v>
      </c>
      <c r="AJ140" s="38">
        <f>VLOOKUP($B140,'Data Flows'!$A$1307:$AF$1944,32,FALSE)</f>
        <v>0.80821917808219179</v>
      </c>
      <c r="AK140" s="38">
        <f>VLOOKUP($B140,'Data Flows'!$A$1307:$AG$1944,33,FALSE)</f>
        <v>0.66079295154185025</v>
      </c>
      <c r="AL140" s="38">
        <f>VLOOKUP($B140,'Data Flows'!$A$1307:$AH$1944,34,FALSE)</f>
        <v>0.70047169811320753</v>
      </c>
      <c r="AM140" s="38">
        <f>VLOOKUP($B140,'Data Flows'!$A$1307:$AI$1944,35,FALSE)</f>
        <v>0.76980198019801982</v>
      </c>
      <c r="AN140" s="38">
        <f>VLOOKUP($B140,'Data Flows'!$A$1307:$AJ$1944,36,FALSE)</f>
        <v>0.99273607748184023</v>
      </c>
      <c r="AO140" s="38">
        <f>VLOOKUP($B140,'Data Flows'!$A$1307:$AK$1944,37,FALSE)</f>
        <v>0.7558139534883721</v>
      </c>
      <c r="AP140" s="38">
        <f>VLOOKUP($B140,'Data Flows'!$A$1307:$AO$1944,38,FALSE)</f>
        <v>0.86728395061728392</v>
      </c>
      <c r="AQ140" s="38">
        <f>VLOOKUP($B140,'Data Flows'!$A$1307:$AO$1944,39,FALSE)</f>
        <v>0.92947103274559195</v>
      </c>
      <c r="AR140" s="38">
        <f>VLOOKUP($B140,'Data Flows'!$A$1307:$AO$1944,40,FALSE)</f>
        <v>0.8891820580474934</v>
      </c>
      <c r="AS140" s="38">
        <f>VLOOKUP($B140,'Data Flows'!$A$1307:$AO$1944,41,FALSE)</f>
        <v>1.1094224924012157</v>
      </c>
    </row>
    <row r="141" spans="1:45" x14ac:dyDescent="0.25">
      <c r="A141" s="1" t="s">
        <v>0</v>
      </c>
      <c r="B141" s="2" t="s">
        <v>139</v>
      </c>
      <c r="C141" s="3" t="s">
        <v>139</v>
      </c>
      <c r="D141" t="s">
        <v>344</v>
      </c>
      <c r="E141" s="47" t="str">
        <f>VLOOKUP($C141,Sheet1!$A$3:$B$328,2,FALSE)</f>
        <v>Mainly Rural Average</v>
      </c>
      <c r="F141" s="38">
        <f>VLOOKUP($B141,'Data Flows'!$A$1307:$W$1944,2,FALSE)</f>
        <v>1.05</v>
      </c>
      <c r="G141" s="38">
        <f>VLOOKUP($B141,'Data Flows'!$A$1307:$W$1944,3,FALSE)</f>
        <v>0.94117647058823528</v>
      </c>
      <c r="H141" s="38">
        <f>VLOOKUP($B141,'Data Flows'!$A$1307:$W$1944,4,FALSE)</f>
        <v>1.2357142857142858</v>
      </c>
      <c r="I141" s="38">
        <f>VLOOKUP($B141,'Data Flows'!$A$1307:$W$1944,5,FALSE)</f>
        <v>1.3714285714285714</v>
      </c>
      <c r="J141" s="38">
        <f>VLOOKUP($B141,'Data Flows'!$A$1307:$W$1944,6,FALSE)</f>
        <v>1.3680781758957654</v>
      </c>
      <c r="K141" s="38">
        <f>VLOOKUP($B141,'Data Flows'!$A$1307:$W$1944,7,FALSE)</f>
        <v>0.7773019271948608</v>
      </c>
      <c r="L141" s="38">
        <f>VLOOKUP($B141,'Data Flows'!$A$1307:$W$1944,8,FALSE)</f>
        <v>1.1193317422434368</v>
      </c>
      <c r="M141" s="38">
        <f>VLOOKUP($B141,'Data Flows'!$A$1307:$W$1944,9,FALSE)</f>
        <v>0.86923076923076925</v>
      </c>
      <c r="N141" s="38">
        <f>VLOOKUP($B141,'Data Flows'!$A$1307:$W$1944,10,FALSE)</f>
        <v>0.84738041002277908</v>
      </c>
      <c r="O141" s="38">
        <f>VLOOKUP($B141,'Data Flows'!$A$1307:$W$1944,11,FALSE)</f>
        <v>0.72065727699530513</v>
      </c>
      <c r="P141" s="38">
        <f>VLOOKUP($B141,'Data Flows'!$A$1307:$W$1944,12,FALSE)</f>
        <v>0.83972911963882624</v>
      </c>
      <c r="Q141" s="38">
        <f>VLOOKUP($B141,'Data Flows'!$A$1307:$W$1944,13,FALSE)</f>
        <v>1.221875</v>
      </c>
      <c r="R141" s="38">
        <f>VLOOKUP($B141,'Data Flows'!$A$1307:$W$1944,14,FALSE)</f>
        <v>0.87185929648241201</v>
      </c>
      <c r="S141" s="38">
        <f>VLOOKUP($B141,'Data Flows'!$A$1307:$W$1944,15,FALSE)</f>
        <v>1.0136518771331058</v>
      </c>
      <c r="T141" s="38">
        <f>VLOOKUP($B141,'Data Flows'!$A$1307:$W$1944,16,FALSE)</f>
        <v>1.1031518624641834</v>
      </c>
      <c r="U141" s="38">
        <f>VLOOKUP($B141,'Data Flows'!$A$1307:$W$1944,17,FALSE)</f>
        <v>1.1203703703703705</v>
      </c>
      <c r="V141" s="38">
        <f>VLOOKUP($B141,'Data Flows'!$A$1307:$W$1944,18,FALSE)</f>
        <v>0.86588921282798836</v>
      </c>
      <c r="W141" s="38">
        <f>VLOOKUP($B141,'Data Flows'!$A$1307:$W$1944,19,FALSE)</f>
        <v>0.7857142857142857</v>
      </c>
      <c r="X141" s="38">
        <f>VLOOKUP($B141,'Data Flows'!$A$1307:$W$1944,20,FALSE)</f>
        <v>0.86138613861386137</v>
      </c>
      <c r="Y141" s="38">
        <f>VLOOKUP($B141,'Data Flows'!$A$1307:$W$1944,21,FALSE)</f>
        <v>0.9426751592356688</v>
      </c>
      <c r="Z141" s="38">
        <f>VLOOKUP($B141,'Data Flows'!$A$1307:$W$1944,22,FALSE)</f>
        <v>0.86238532110091748</v>
      </c>
      <c r="AA141" s="38">
        <f>VLOOKUP($B141,'Data Flows'!$A$1307:$W$1944,23,FALSE)</f>
        <v>0.8036253776435045</v>
      </c>
      <c r="AB141" s="38">
        <f>VLOOKUP($B141,'Data Flows'!$A$1307:$AB$1944,24,FALSE)</f>
        <v>0.92</v>
      </c>
      <c r="AC141" s="38">
        <f>VLOOKUP($B141,'Data Flows'!$A$1307:$AB$1944,25,FALSE)</f>
        <v>0.91562500000000002</v>
      </c>
      <c r="AD141" s="38">
        <f>VLOOKUP($B141,'Data Flows'!$A$1307:$AB$1944,26,FALSE)</f>
        <v>0.93597560975609762</v>
      </c>
      <c r="AE141" s="38">
        <f>VLOOKUP($B141,'Data Flows'!$A$1307:$AB$1944,27,FALSE)</f>
        <v>0.80057803468208089</v>
      </c>
      <c r="AF141" s="38">
        <f>VLOOKUP($B141,'Data Flows'!$A$1307:$AB$1944,28,FALSE)</f>
        <v>1</v>
      </c>
      <c r="AG141" s="38">
        <f>VLOOKUP($B141,'Data Flows'!$A$1307:$AE$1944,29,FALSE)</f>
        <v>0.97153024911032027</v>
      </c>
      <c r="AH141" s="38">
        <f>VLOOKUP($B141,'Data Flows'!$A$1307:$AE$1944,30,FALSE)</f>
        <v>1.3618090452261307</v>
      </c>
      <c r="AI141" s="38">
        <f>VLOOKUP($B141,'Data Flows'!$A$1307:$AE$1944,31,FALSE)</f>
        <v>1.1891891891891893</v>
      </c>
      <c r="AJ141" s="38">
        <f>VLOOKUP($B141,'Data Flows'!$A$1307:$AF$1944,32,FALSE)</f>
        <v>0.82625482625482627</v>
      </c>
      <c r="AK141" s="38">
        <f>VLOOKUP($B141,'Data Flows'!$A$1307:$AG$1944,33,FALSE)</f>
        <v>0.70454545454545459</v>
      </c>
      <c r="AL141" s="38">
        <f>VLOOKUP($B141,'Data Flows'!$A$1307:$AH$1944,34,FALSE)</f>
        <v>0.80327868852459017</v>
      </c>
      <c r="AM141" s="38">
        <f>VLOOKUP($B141,'Data Flows'!$A$1307:$AI$1944,35,FALSE)</f>
        <v>0.72075471698113203</v>
      </c>
      <c r="AN141" s="38">
        <f>VLOOKUP($B141,'Data Flows'!$A$1307:$AJ$1944,36,FALSE)</f>
        <v>0.92083333333333328</v>
      </c>
      <c r="AO141" s="38">
        <f>VLOOKUP($B141,'Data Flows'!$A$1307:$AK$1944,37,FALSE)</f>
        <v>0.83196721311475408</v>
      </c>
      <c r="AP141" s="38">
        <f>VLOOKUP($B141,'Data Flows'!$A$1307:$AO$1944,38,FALSE)</f>
        <v>0.86473429951690817</v>
      </c>
      <c r="AQ141" s="38">
        <f>VLOOKUP($B141,'Data Flows'!$A$1307:$AO$1944,39,FALSE)</f>
        <v>0.79166666666666663</v>
      </c>
      <c r="AR141" s="38">
        <f>VLOOKUP($B141,'Data Flows'!$A$1307:$AO$1944,40,FALSE)</f>
        <v>0.99543378995433784</v>
      </c>
      <c r="AS141" s="38">
        <f>VLOOKUP($B141,'Data Flows'!$A$1307:$AO$1944,41,FALSE)</f>
        <v>1.1213592233009708</v>
      </c>
    </row>
    <row r="142" spans="1:45" x14ac:dyDescent="0.25">
      <c r="A142" s="1" t="s">
        <v>0</v>
      </c>
      <c r="B142" s="2" t="s">
        <v>140</v>
      </c>
      <c r="C142" s="3" t="s">
        <v>140</v>
      </c>
      <c r="D142" t="s">
        <v>345</v>
      </c>
      <c r="E142" s="47" t="str">
        <f>VLOOKUP($C142,Sheet1!$A$3:$B$328,2,FALSE)</f>
        <v>Largely Rural Average</v>
      </c>
      <c r="F142" s="38">
        <f>VLOOKUP($B142,'Data Flows'!$A$1307:$W$1944,2,FALSE)</f>
        <v>1.0133333333333334</v>
      </c>
      <c r="G142" s="38">
        <f>VLOOKUP($B142,'Data Flows'!$A$1307:$W$1944,3,FALSE)</f>
        <v>0.92737430167597767</v>
      </c>
      <c r="H142" s="38">
        <f>VLOOKUP($B142,'Data Flows'!$A$1307:$W$1944,4,FALSE)</f>
        <v>1.6153846153846154</v>
      </c>
      <c r="I142" s="38">
        <f>VLOOKUP($B142,'Data Flows'!$A$1307:$W$1944,5,FALSE)</f>
        <v>1.8103448275862069</v>
      </c>
      <c r="J142" s="38">
        <f>VLOOKUP($B142,'Data Flows'!$A$1307:$W$1944,6,FALSE)</f>
        <v>1.4361702127659575</v>
      </c>
      <c r="K142" s="38">
        <f>VLOOKUP($B142,'Data Flows'!$A$1307:$W$1944,7,FALSE)</f>
        <v>0.86290322580645162</v>
      </c>
      <c r="L142" s="38">
        <f>VLOOKUP($B142,'Data Flows'!$A$1307:$W$1944,8,FALSE)</f>
        <v>0.93367346938775508</v>
      </c>
      <c r="M142" s="38">
        <f>VLOOKUP($B142,'Data Flows'!$A$1307:$W$1944,9,FALSE)</f>
        <v>0.8597560975609756</v>
      </c>
      <c r="N142" s="38">
        <f>VLOOKUP($B142,'Data Flows'!$A$1307:$W$1944,10,FALSE)</f>
        <v>0.90379008746355682</v>
      </c>
      <c r="O142" s="38">
        <f>VLOOKUP($B142,'Data Flows'!$A$1307:$W$1944,11,FALSE)</f>
        <v>0.63924050632911389</v>
      </c>
      <c r="P142" s="38">
        <f>VLOOKUP($B142,'Data Flows'!$A$1307:$W$1944,12,FALSE)</f>
        <v>1.0955631399317407</v>
      </c>
      <c r="Q142" s="38">
        <f>VLOOKUP($B142,'Data Flows'!$A$1307:$W$1944,13,FALSE)</f>
        <v>1.0040983606557377</v>
      </c>
      <c r="R142" s="38">
        <f>VLOOKUP($B142,'Data Flows'!$A$1307:$W$1944,14,FALSE)</f>
        <v>1.0387096774193549</v>
      </c>
      <c r="S142" s="38">
        <f>VLOOKUP($B142,'Data Flows'!$A$1307:$W$1944,15,FALSE)</f>
        <v>0.88448844884488453</v>
      </c>
      <c r="T142" s="38">
        <f>VLOOKUP($B142,'Data Flows'!$A$1307:$W$1944,16,FALSE)</f>
        <v>1.2684824902723735</v>
      </c>
      <c r="U142" s="38">
        <f>VLOOKUP($B142,'Data Flows'!$A$1307:$W$1944,17,FALSE)</f>
        <v>1.0080321285140563</v>
      </c>
      <c r="V142" s="38">
        <f>VLOOKUP($B142,'Data Flows'!$A$1307:$W$1944,18,FALSE)</f>
        <v>0.97482014388489213</v>
      </c>
      <c r="W142" s="38">
        <f>VLOOKUP($B142,'Data Flows'!$A$1307:$W$1944,19,FALSE)</f>
        <v>0.91701244813278004</v>
      </c>
      <c r="X142" s="38">
        <f>VLOOKUP($B142,'Data Flows'!$A$1307:$W$1944,20,FALSE)</f>
        <v>0.84838709677419355</v>
      </c>
      <c r="Y142" s="38">
        <f>VLOOKUP($B142,'Data Flows'!$A$1307:$W$1944,21,FALSE)</f>
        <v>0.96197718631178708</v>
      </c>
      <c r="Z142" s="38">
        <f>VLOOKUP($B142,'Data Flows'!$A$1307:$W$1944,22,FALSE)</f>
        <v>0.91449814126394047</v>
      </c>
      <c r="AA142" s="38">
        <f>VLOOKUP($B142,'Data Flows'!$A$1307:$W$1944,23,FALSE)</f>
        <v>0.81712062256809337</v>
      </c>
      <c r="AB142" s="38">
        <f>VLOOKUP($B142,'Data Flows'!$A$1307:$AB$1944,24,FALSE)</f>
        <v>0.8443579766536965</v>
      </c>
      <c r="AC142" s="38">
        <f>VLOOKUP($B142,'Data Flows'!$A$1307:$AB$1944,25,FALSE)</f>
        <v>0.93852459016393441</v>
      </c>
      <c r="AD142" s="38">
        <f>VLOOKUP($B142,'Data Flows'!$A$1307:$AB$1944,26,FALSE)</f>
        <v>0.85401459854014594</v>
      </c>
      <c r="AE142" s="38">
        <f>VLOOKUP($B142,'Data Flows'!$A$1307:$AB$1944,27,FALSE)</f>
        <v>0.88709677419354838</v>
      </c>
      <c r="AF142" s="38">
        <f>VLOOKUP($B142,'Data Flows'!$A$1307:$AB$1944,28,FALSE)</f>
        <v>0.9856459330143541</v>
      </c>
      <c r="AG142" s="38">
        <f>VLOOKUP($B142,'Data Flows'!$A$1307:$AE$1944,29,FALSE)</f>
        <v>0.85853658536585364</v>
      </c>
      <c r="AH142" s="38">
        <f>VLOOKUP($B142,'Data Flows'!$A$1307:$AE$1944,30,FALSE)</f>
        <v>1.3028169014084507</v>
      </c>
      <c r="AI142" s="38">
        <f>VLOOKUP($B142,'Data Flows'!$A$1307:$AE$1944,31,FALSE)</f>
        <v>0.99159663865546221</v>
      </c>
      <c r="AJ142" s="38">
        <f>VLOOKUP($B142,'Data Flows'!$A$1307:$AF$1944,32,FALSE)</f>
        <v>0.9463414634146341</v>
      </c>
      <c r="AK142" s="38">
        <f>VLOOKUP($B142,'Data Flows'!$A$1307:$AG$1944,33,FALSE)</f>
        <v>0.79326923076923073</v>
      </c>
      <c r="AL142" s="38">
        <f>VLOOKUP($B142,'Data Flows'!$A$1307:$AH$1944,34,FALSE)</f>
        <v>0.78</v>
      </c>
      <c r="AM142" s="38">
        <f>VLOOKUP($B142,'Data Flows'!$A$1307:$AI$1944,35,FALSE)</f>
        <v>0.89393939393939392</v>
      </c>
      <c r="AN142" s="38">
        <f>VLOOKUP($B142,'Data Flows'!$A$1307:$AJ$1944,36,FALSE)</f>
        <v>0.82051282051282048</v>
      </c>
      <c r="AO142" s="38">
        <f>VLOOKUP($B142,'Data Flows'!$A$1307:$AK$1944,37,FALSE)</f>
        <v>0.93939393939393945</v>
      </c>
      <c r="AP142" s="38">
        <f>VLOOKUP($B142,'Data Flows'!$A$1307:$AO$1944,38,FALSE)</f>
        <v>0.78531073446327682</v>
      </c>
      <c r="AQ142" s="38">
        <f>VLOOKUP($B142,'Data Flows'!$A$1307:$AO$1944,39,FALSE)</f>
        <v>0.88659793814432986</v>
      </c>
      <c r="AR142" s="38">
        <f>VLOOKUP($B142,'Data Flows'!$A$1307:$AO$1944,40,FALSE)</f>
        <v>0.86885245901639341</v>
      </c>
      <c r="AS142" s="38">
        <f>VLOOKUP($B142,'Data Flows'!$A$1307:$AO$1944,41,FALSE)</f>
        <v>0.91764705882352937</v>
      </c>
    </row>
    <row r="143" spans="1:45" x14ac:dyDescent="0.25">
      <c r="A143" s="1" t="s">
        <v>0</v>
      </c>
      <c r="B143" s="2" t="s">
        <v>141</v>
      </c>
      <c r="C143" s="3" t="s">
        <v>141</v>
      </c>
      <c r="D143" t="s">
        <v>346</v>
      </c>
      <c r="E143" s="47" t="str">
        <f>VLOOKUP($C143,Sheet1!$A$3:$B$328,2,FALSE)</f>
        <v>Urban with Significant Rural (rural including hub towns 26-49%)</v>
      </c>
      <c r="F143" s="38">
        <f>VLOOKUP($B143,'Data Flows'!$A$1307:$W$1944,2,FALSE)</f>
        <v>1.0199004975124377</v>
      </c>
      <c r="G143" s="38">
        <f>VLOOKUP($B143,'Data Flows'!$A$1307:$W$1944,3,FALSE)</f>
        <v>0.90025575447570327</v>
      </c>
      <c r="H143" s="38">
        <f>VLOOKUP($B143,'Data Flows'!$A$1307:$W$1944,4,FALSE)</f>
        <v>1.1898734177215189</v>
      </c>
      <c r="I143" s="38">
        <f>VLOOKUP($B143,'Data Flows'!$A$1307:$W$1944,5,FALSE)</f>
        <v>1.5835777126099706</v>
      </c>
      <c r="J143" s="38">
        <f>VLOOKUP($B143,'Data Flows'!$A$1307:$W$1944,6,FALSE)</f>
        <v>1.1485943775100402</v>
      </c>
      <c r="K143" s="38">
        <f>VLOOKUP($B143,'Data Flows'!$A$1307:$W$1944,7,FALSE)</f>
        <v>0.83361629881154498</v>
      </c>
      <c r="L143" s="38">
        <f>VLOOKUP($B143,'Data Flows'!$A$1307:$W$1944,8,FALSE)</f>
        <v>0.96795952782462058</v>
      </c>
      <c r="M143" s="38">
        <f>VLOOKUP($B143,'Data Flows'!$A$1307:$W$1944,9,FALSE)</f>
        <v>1.2551724137931035</v>
      </c>
      <c r="N143" s="38">
        <f>VLOOKUP($B143,'Data Flows'!$A$1307:$W$1944,10,FALSE)</f>
        <v>0.98204667863554762</v>
      </c>
      <c r="O143" s="38">
        <f>VLOOKUP($B143,'Data Flows'!$A$1307:$W$1944,11,FALSE)</f>
        <v>0.71479500891265602</v>
      </c>
      <c r="P143" s="38">
        <f>VLOOKUP($B143,'Data Flows'!$A$1307:$W$1944,12,FALSE)</f>
        <v>0.85961871750433272</v>
      </c>
      <c r="Q143" s="38">
        <f>VLOOKUP($B143,'Data Flows'!$A$1307:$W$1944,13,FALSE)</f>
        <v>1.1995614035087718</v>
      </c>
      <c r="R143" s="38">
        <f>VLOOKUP($B143,'Data Flows'!$A$1307:$W$1944,14,FALSE)</f>
        <v>0.80471380471380471</v>
      </c>
      <c r="S143" s="38">
        <f>VLOOKUP($B143,'Data Flows'!$A$1307:$W$1944,15,FALSE)</f>
        <v>0.94067796610169496</v>
      </c>
      <c r="T143" s="38">
        <f>VLOOKUP($B143,'Data Flows'!$A$1307:$W$1944,16,FALSE)</f>
        <v>1.0657370517928286</v>
      </c>
      <c r="U143" s="38">
        <f>VLOOKUP($B143,'Data Flows'!$A$1307:$W$1944,17,FALSE)</f>
        <v>1.3014705882352942</v>
      </c>
      <c r="V143" s="38">
        <f>VLOOKUP($B143,'Data Flows'!$A$1307:$W$1944,18,FALSE)</f>
        <v>1.0148936170212766</v>
      </c>
      <c r="W143" s="38">
        <f>VLOOKUP($B143,'Data Flows'!$A$1307:$W$1944,19,FALSE)</f>
        <v>0.94004282655246252</v>
      </c>
      <c r="X143" s="38">
        <f>VLOOKUP($B143,'Data Flows'!$A$1307:$W$1944,20,FALSE)</f>
        <v>0.91911764705882348</v>
      </c>
      <c r="Y143" s="38">
        <f>VLOOKUP($B143,'Data Flows'!$A$1307:$W$1944,21,FALSE)</f>
        <v>1.1640449438202247</v>
      </c>
      <c r="Z143" s="38">
        <f>VLOOKUP($B143,'Data Flows'!$A$1307:$W$1944,22,FALSE)</f>
        <v>0.94605809128630702</v>
      </c>
      <c r="AA143" s="38">
        <f>VLOOKUP($B143,'Data Flows'!$A$1307:$W$1944,23,FALSE)</f>
        <v>0.79693486590038309</v>
      </c>
      <c r="AB143" s="38">
        <f>VLOOKUP($B143,'Data Flows'!$A$1307:$AB$1944,24,FALSE)</f>
        <v>0.81724845995893225</v>
      </c>
      <c r="AC143" s="38">
        <f>VLOOKUP($B143,'Data Flows'!$A$1307:$AB$1944,25,FALSE)</f>
        <v>0.85778781038374718</v>
      </c>
      <c r="AD143" s="38">
        <f>VLOOKUP($B143,'Data Flows'!$A$1307:$AB$1944,26,FALSE)</f>
        <v>0.78417266187050361</v>
      </c>
      <c r="AE143" s="38">
        <f>VLOOKUP($B143,'Data Flows'!$A$1307:$AB$1944,27,FALSE)</f>
        <v>1.0039370078740157</v>
      </c>
      <c r="AF143" s="38">
        <f>VLOOKUP($B143,'Data Flows'!$A$1307:$AB$1944,28,FALSE)</f>
        <v>0.97876857749469215</v>
      </c>
      <c r="AG143" s="38">
        <f>VLOOKUP($B143,'Data Flows'!$A$1307:$AE$1944,29,FALSE)</f>
        <v>1.0846994535519126</v>
      </c>
      <c r="AH143" s="38">
        <f>VLOOKUP($B143,'Data Flows'!$A$1307:$AE$1944,30,FALSE)</f>
        <v>1.0843373493975903</v>
      </c>
      <c r="AI143" s="38">
        <f>VLOOKUP($B143,'Data Flows'!$A$1307:$AE$1944,31,FALSE)</f>
        <v>1.0146699266503667</v>
      </c>
      <c r="AJ143" s="38">
        <f>VLOOKUP($B143,'Data Flows'!$A$1307:$AF$1944,32,FALSE)</f>
        <v>0.65054945054945057</v>
      </c>
      <c r="AK143" s="38">
        <f>VLOOKUP($B143,'Data Flows'!$A$1307:$AG$1944,33,FALSE)</f>
        <v>0.71201814058956914</v>
      </c>
      <c r="AL143" s="38">
        <f>VLOOKUP($B143,'Data Flows'!$A$1307:$AH$1944,34,FALSE)</f>
        <v>0.73802816901408452</v>
      </c>
      <c r="AM143" s="38">
        <f>VLOOKUP($B143,'Data Flows'!$A$1307:$AI$1944,35,FALSE)</f>
        <v>0.7573333333333333</v>
      </c>
      <c r="AN143" s="38">
        <f>VLOOKUP($B143,'Data Flows'!$A$1307:$AJ$1944,36,FALSE)</f>
        <v>1.1140939597315436</v>
      </c>
      <c r="AO143" s="38">
        <f>VLOOKUP($B143,'Data Flows'!$A$1307:$AK$1944,37,FALSE)</f>
        <v>0.75260416666666663</v>
      </c>
      <c r="AP143" s="38">
        <f>VLOOKUP($B143,'Data Flows'!$A$1307:$AO$1944,38,FALSE)</f>
        <v>0.94366197183098588</v>
      </c>
      <c r="AQ143" s="38">
        <f>VLOOKUP($B143,'Data Flows'!$A$1307:$AO$1944,39,FALSE)</f>
        <v>0.96242774566473988</v>
      </c>
      <c r="AR143" s="38">
        <f>VLOOKUP($B143,'Data Flows'!$A$1307:$AO$1944,40,FALSE)</f>
        <v>1.032640949554896</v>
      </c>
      <c r="AS143" s="38">
        <f>VLOOKUP($B143,'Data Flows'!$A$1307:$AO$1944,41,FALSE)</f>
        <v>1.0352564102564104</v>
      </c>
    </row>
    <row r="144" spans="1:45" x14ac:dyDescent="0.25">
      <c r="A144" s="1" t="s">
        <v>0</v>
      </c>
      <c r="B144" s="2" t="s">
        <v>142</v>
      </c>
      <c r="C144" s="3" t="s">
        <v>142</v>
      </c>
      <c r="D144" t="s">
        <v>347</v>
      </c>
      <c r="E144" s="47" t="str">
        <f>VLOOKUP($C144,Sheet1!$A$3:$B$328,2,FALSE)</f>
        <v>Urban with Significant Rural (rural including hub towns 26-49%)</v>
      </c>
      <c r="F144" s="38">
        <f>VLOOKUP($B144,'Data Flows'!$A$1307:$W$1944,2,FALSE)</f>
        <v>0.91249999999999998</v>
      </c>
      <c r="G144" s="38">
        <f>VLOOKUP($B144,'Data Flows'!$A$1307:$W$1944,3,FALSE)</f>
        <v>1.0123456790123457</v>
      </c>
      <c r="H144" s="38">
        <f>VLOOKUP($B144,'Data Flows'!$A$1307:$W$1944,4,FALSE)</f>
        <v>0.99137931034482762</v>
      </c>
      <c r="I144" s="38">
        <f>VLOOKUP($B144,'Data Flows'!$A$1307:$W$1944,5,FALSE)</f>
        <v>1.6382978723404256</v>
      </c>
      <c r="J144" s="38">
        <f>VLOOKUP($B144,'Data Flows'!$A$1307:$W$1944,6,FALSE)</f>
        <v>1.3035714285714286</v>
      </c>
      <c r="K144" s="38">
        <f>VLOOKUP($B144,'Data Flows'!$A$1307:$W$1944,7,FALSE)</f>
        <v>0.93846153846153846</v>
      </c>
      <c r="L144" s="38">
        <f>VLOOKUP($B144,'Data Flows'!$A$1307:$W$1944,8,FALSE)</f>
        <v>1</v>
      </c>
      <c r="M144" s="38">
        <f>VLOOKUP($B144,'Data Flows'!$A$1307:$W$1944,9,FALSE)</f>
        <v>1.023121387283237</v>
      </c>
      <c r="N144" s="38">
        <f>VLOOKUP($B144,'Data Flows'!$A$1307:$W$1944,10,FALSE)</f>
        <v>0.90170940170940173</v>
      </c>
      <c r="O144" s="38">
        <f>VLOOKUP($B144,'Data Flows'!$A$1307:$W$1944,11,FALSE)</f>
        <v>0.73480662983425415</v>
      </c>
      <c r="P144" s="38">
        <f>VLOOKUP($B144,'Data Flows'!$A$1307:$W$1944,12,FALSE)</f>
        <v>1.1547619047619047</v>
      </c>
      <c r="Q144" s="38">
        <f>VLOOKUP($B144,'Data Flows'!$A$1307:$W$1944,13,FALSE)</f>
        <v>0.86338797814207646</v>
      </c>
      <c r="R144" s="38">
        <f>VLOOKUP($B144,'Data Flows'!$A$1307:$W$1944,14,FALSE)</f>
        <v>1.0119047619047619</v>
      </c>
      <c r="S144" s="38">
        <f>VLOOKUP($B144,'Data Flows'!$A$1307:$W$1944,15,FALSE)</f>
        <v>0.852112676056338</v>
      </c>
      <c r="T144" s="38">
        <f>VLOOKUP($B144,'Data Flows'!$A$1307:$W$1944,16,FALSE)</f>
        <v>1.1134751773049645</v>
      </c>
      <c r="U144" s="38">
        <f>VLOOKUP($B144,'Data Flows'!$A$1307:$W$1944,17,FALSE)</f>
        <v>1.1031746031746033</v>
      </c>
      <c r="V144" s="38">
        <f>VLOOKUP($B144,'Data Flows'!$A$1307:$W$1944,18,FALSE)</f>
        <v>0.96178343949044587</v>
      </c>
      <c r="W144" s="38">
        <f>VLOOKUP($B144,'Data Flows'!$A$1307:$W$1944,19,FALSE)</f>
        <v>0.77622377622377625</v>
      </c>
      <c r="X144" s="38">
        <f>VLOOKUP($B144,'Data Flows'!$A$1307:$W$1944,20,FALSE)</f>
        <v>1.0657894736842106</v>
      </c>
      <c r="Y144" s="38">
        <f>VLOOKUP($B144,'Data Flows'!$A$1307:$W$1944,21,FALSE)</f>
        <v>0.900709219858156</v>
      </c>
      <c r="Z144" s="38">
        <f>VLOOKUP($B144,'Data Flows'!$A$1307:$W$1944,22,FALSE)</f>
        <v>0.78749999999999998</v>
      </c>
      <c r="AA144" s="38">
        <f>VLOOKUP($B144,'Data Flows'!$A$1307:$W$1944,23,FALSE)</f>
        <v>0.90625</v>
      </c>
      <c r="AB144" s="38">
        <f>VLOOKUP($B144,'Data Flows'!$A$1307:$AB$1944,24,FALSE)</f>
        <v>0.88356164383561642</v>
      </c>
      <c r="AC144" s="38">
        <f>VLOOKUP($B144,'Data Flows'!$A$1307:$AB$1944,25,FALSE)</f>
        <v>1.0079365079365079</v>
      </c>
      <c r="AD144" s="38">
        <f>VLOOKUP($B144,'Data Flows'!$A$1307:$AB$1944,26,FALSE)</f>
        <v>0.88387096774193552</v>
      </c>
      <c r="AE144" s="38">
        <f>VLOOKUP($B144,'Data Flows'!$A$1307:$AB$1944,27,FALSE)</f>
        <v>0.8896551724137931</v>
      </c>
      <c r="AF144" s="38">
        <f>VLOOKUP($B144,'Data Flows'!$A$1307:$AB$1944,28,FALSE)</f>
        <v>0.83673469387755106</v>
      </c>
      <c r="AG144" s="38">
        <f>VLOOKUP($B144,'Data Flows'!$A$1307:$AE$1944,29,FALSE)</f>
        <v>0.89230769230769236</v>
      </c>
      <c r="AH144" s="38">
        <f>VLOOKUP($B144,'Data Flows'!$A$1307:$AE$1944,30,FALSE)</f>
        <v>1.3411764705882352</v>
      </c>
      <c r="AI144" s="38">
        <f>VLOOKUP($B144,'Data Flows'!$A$1307:$AE$1944,31,FALSE)</f>
        <v>0.93661971830985913</v>
      </c>
      <c r="AJ144" s="38">
        <f>VLOOKUP($B144,'Data Flows'!$A$1307:$AF$1944,32,FALSE)</f>
        <v>0.6875</v>
      </c>
      <c r="AK144" s="38">
        <f>VLOOKUP($B144,'Data Flows'!$A$1307:$AG$1944,33,FALSE)</f>
        <v>0.8666666666666667</v>
      </c>
      <c r="AL144" s="38">
        <f>VLOOKUP($B144,'Data Flows'!$A$1307:$AH$1944,34,FALSE)</f>
        <v>1.0458715596330275</v>
      </c>
      <c r="AM144" s="38">
        <f>VLOOKUP($B144,'Data Flows'!$A$1307:$AI$1944,35,FALSE)</f>
        <v>0.65693430656934304</v>
      </c>
      <c r="AN144" s="38">
        <f>VLOOKUP($B144,'Data Flows'!$A$1307:$AJ$1944,36,FALSE)</f>
        <v>1.0707070707070707</v>
      </c>
      <c r="AO144" s="38">
        <f>VLOOKUP($B144,'Data Flows'!$A$1307:$AK$1944,37,FALSE)</f>
        <v>0.81578947368421051</v>
      </c>
      <c r="AP144" s="38">
        <f>VLOOKUP($B144,'Data Flows'!$A$1307:$AO$1944,38,FALSE)</f>
        <v>1.0487804878048781</v>
      </c>
      <c r="AQ144" s="38">
        <f>VLOOKUP($B144,'Data Flows'!$A$1307:$AO$1944,39,FALSE)</f>
        <v>0.99019607843137258</v>
      </c>
      <c r="AR144" s="38">
        <f>VLOOKUP($B144,'Data Flows'!$A$1307:$AO$1944,40,FALSE)</f>
        <v>0.77777777777777779</v>
      </c>
      <c r="AS144" s="38">
        <f>VLOOKUP($B144,'Data Flows'!$A$1307:$AO$1944,41,FALSE)</f>
        <v>0.87128712871287128</v>
      </c>
    </row>
    <row r="145" spans="1:45" x14ac:dyDescent="0.25">
      <c r="A145" s="1" t="s">
        <v>0</v>
      </c>
      <c r="B145" s="2" t="s">
        <v>143</v>
      </c>
      <c r="C145" s="3" t="s">
        <v>143</v>
      </c>
      <c r="D145" t="s">
        <v>348</v>
      </c>
      <c r="E145" s="47" t="str">
        <f>VLOOKUP($C145,Sheet1!$A$3:$B$328,2,FALSE)</f>
        <v>Largely Rural Average</v>
      </c>
      <c r="F145" s="38">
        <f>VLOOKUP($B145,'Data Flows'!$A$1307:$W$1944,2,FALSE)</f>
        <v>1.0261780104712042</v>
      </c>
      <c r="G145" s="38">
        <f>VLOOKUP($B145,'Data Flows'!$A$1307:$W$1944,3,FALSE)</f>
        <v>1.2837837837837838</v>
      </c>
      <c r="H145" s="38">
        <f>VLOOKUP($B145,'Data Flows'!$A$1307:$W$1944,4,FALSE)</f>
        <v>1.1190476190476191</v>
      </c>
      <c r="I145" s="38">
        <f>VLOOKUP($B145,'Data Flows'!$A$1307:$W$1944,5,FALSE)</f>
        <v>1.3625498007968126</v>
      </c>
      <c r="J145" s="38">
        <f>VLOOKUP($B145,'Data Flows'!$A$1307:$W$1944,6,FALSE)</f>
        <v>1.2111959287531806</v>
      </c>
      <c r="K145" s="38">
        <f>VLOOKUP($B145,'Data Flows'!$A$1307:$W$1944,7,FALSE)</f>
        <v>0.97267759562841527</v>
      </c>
      <c r="L145" s="38">
        <f>VLOOKUP($B145,'Data Flows'!$A$1307:$W$1944,8,FALSE)</f>
        <v>0.93640350877192979</v>
      </c>
      <c r="M145" s="38">
        <f>VLOOKUP($B145,'Data Flows'!$A$1307:$W$1944,9,FALSE)</f>
        <v>0.84634760705289669</v>
      </c>
      <c r="N145" s="38">
        <f>VLOOKUP($B145,'Data Flows'!$A$1307:$W$1944,10,FALSE)</f>
        <v>0.84360189573459721</v>
      </c>
      <c r="O145" s="38">
        <f>VLOOKUP($B145,'Data Flows'!$A$1307:$W$1944,11,FALSE)</f>
        <v>0.671875</v>
      </c>
      <c r="P145" s="38">
        <f>VLOOKUP($B145,'Data Flows'!$A$1307:$W$1944,12,FALSE)</f>
        <v>1.0249999999999999</v>
      </c>
      <c r="Q145" s="38">
        <f>VLOOKUP($B145,'Data Flows'!$A$1307:$W$1944,13,FALSE)</f>
        <v>1.0512048192771084</v>
      </c>
      <c r="R145" s="38">
        <f>VLOOKUP($B145,'Data Flows'!$A$1307:$W$1944,14,FALSE)</f>
        <v>0.89821882951653942</v>
      </c>
      <c r="S145" s="38">
        <f>VLOOKUP($B145,'Data Flows'!$A$1307:$W$1944,15,FALSE)</f>
        <v>0.89102564102564108</v>
      </c>
      <c r="T145" s="38">
        <f>VLOOKUP($B145,'Data Flows'!$A$1307:$W$1944,16,FALSE)</f>
        <v>1.0341614906832297</v>
      </c>
      <c r="U145" s="38">
        <f>VLOOKUP($B145,'Data Flows'!$A$1307:$W$1944,17,FALSE)</f>
        <v>0.97204968944099379</v>
      </c>
      <c r="V145" s="38">
        <f>VLOOKUP($B145,'Data Flows'!$A$1307:$W$1944,18,FALSE)</f>
        <v>1.0393939393939393</v>
      </c>
      <c r="W145" s="38">
        <f>VLOOKUP($B145,'Data Flows'!$A$1307:$W$1944,19,FALSE)</f>
        <v>0.94423791821561343</v>
      </c>
      <c r="X145" s="38">
        <f>VLOOKUP($B145,'Data Flows'!$A$1307:$W$1944,20,FALSE)</f>
        <v>1.1432926829268293</v>
      </c>
      <c r="Y145" s="38">
        <f>VLOOKUP($B145,'Data Flows'!$A$1307:$W$1944,21,FALSE)</f>
        <v>0.96416938110749184</v>
      </c>
      <c r="Z145" s="38">
        <f>VLOOKUP($B145,'Data Flows'!$A$1307:$W$1944,22,FALSE)</f>
        <v>0.82165605095541405</v>
      </c>
      <c r="AA145" s="38">
        <f>VLOOKUP($B145,'Data Flows'!$A$1307:$W$1944,23,FALSE)</f>
        <v>0.89347079037800692</v>
      </c>
      <c r="AB145" s="38">
        <f>VLOOKUP($B145,'Data Flows'!$A$1307:$AB$1944,24,FALSE)</f>
        <v>1.0033222591362125</v>
      </c>
      <c r="AC145" s="38">
        <f>VLOOKUP($B145,'Data Flows'!$A$1307:$AB$1944,25,FALSE)</f>
        <v>0.8</v>
      </c>
      <c r="AD145" s="38">
        <f>VLOOKUP($B145,'Data Flows'!$A$1307:$AB$1944,26,FALSE)</f>
        <v>0.82747603833865813</v>
      </c>
      <c r="AE145" s="38">
        <f>VLOOKUP($B145,'Data Flows'!$A$1307:$AB$1944,27,FALSE)</f>
        <v>0.84280936454849498</v>
      </c>
      <c r="AF145" s="38">
        <f>VLOOKUP($B145,'Data Flows'!$A$1307:$AB$1944,28,FALSE)</f>
        <v>0.79629629629629628</v>
      </c>
      <c r="AG145" s="38">
        <f>VLOOKUP($B145,'Data Flows'!$A$1307:$AE$1944,29,FALSE)</f>
        <v>0.8515625</v>
      </c>
      <c r="AH145" s="38">
        <f>VLOOKUP($B145,'Data Flows'!$A$1307:$AE$1944,30,FALSE)</f>
        <v>1.2746113989637307</v>
      </c>
      <c r="AI145" s="38">
        <f>VLOOKUP($B145,'Data Flows'!$A$1307:$AE$1944,31,FALSE)</f>
        <v>1.0267175572519085</v>
      </c>
      <c r="AJ145" s="38">
        <f>VLOOKUP($B145,'Data Flows'!$A$1307:$AF$1944,32,FALSE)</f>
        <v>0.66455696202531644</v>
      </c>
      <c r="AK145" s="38">
        <f>VLOOKUP($B145,'Data Flows'!$A$1307:$AG$1944,33,FALSE)</f>
        <v>0.8288288288288288</v>
      </c>
      <c r="AL145" s="38">
        <f>VLOOKUP($B145,'Data Flows'!$A$1307:$AH$1944,34,FALSE)</f>
        <v>0.74528301886792447</v>
      </c>
      <c r="AM145" s="38">
        <f>VLOOKUP($B145,'Data Flows'!$A$1307:$AI$1944,35,FALSE)</f>
        <v>0.66798418972332019</v>
      </c>
      <c r="AN145" s="38">
        <f>VLOOKUP($B145,'Data Flows'!$A$1307:$AJ$1944,36,FALSE)</f>
        <v>0.98477157360406087</v>
      </c>
      <c r="AO145" s="38">
        <f>VLOOKUP($B145,'Data Flows'!$A$1307:$AK$1944,37,FALSE)</f>
        <v>1.0346820809248556</v>
      </c>
      <c r="AP145" s="38">
        <f>VLOOKUP($B145,'Data Flows'!$A$1307:$AO$1944,38,FALSE)</f>
        <v>0.93529411764705883</v>
      </c>
      <c r="AQ145" s="38">
        <f>VLOOKUP($B145,'Data Flows'!$A$1307:$AO$1944,39,FALSE)</f>
        <v>0.88940092165898621</v>
      </c>
      <c r="AR145" s="38">
        <f>VLOOKUP($B145,'Data Flows'!$A$1307:$AO$1944,40,FALSE)</f>
        <v>0.83412322274881512</v>
      </c>
      <c r="AS145" s="38">
        <f>VLOOKUP($B145,'Data Flows'!$A$1307:$AO$1944,41,FALSE)</f>
        <v>0.89729729729729735</v>
      </c>
    </row>
    <row r="146" spans="1:45" x14ac:dyDescent="0.25">
      <c r="A146" s="1" t="s">
        <v>0</v>
      </c>
      <c r="B146" s="2" t="s">
        <v>144</v>
      </c>
      <c r="C146" s="3" t="s">
        <v>144</v>
      </c>
      <c r="D146" t="s">
        <v>349</v>
      </c>
      <c r="E146" s="47" t="str">
        <f>VLOOKUP($C146,Sheet1!$A$3:$B$328,2,FALSE)</f>
        <v>Urban with Significant Rural (rural including hub towns 26-49%)</v>
      </c>
      <c r="F146" s="38">
        <f>VLOOKUP($B146,'Data Flows'!$A$1307:$W$1944,2,FALSE)</f>
        <v>0.95897435897435901</v>
      </c>
      <c r="G146" s="38">
        <f>VLOOKUP($B146,'Data Flows'!$A$1307:$W$1944,3,FALSE)</f>
        <v>1.135678391959799</v>
      </c>
      <c r="H146" s="38">
        <f>VLOOKUP($B146,'Data Flows'!$A$1307:$W$1944,4,FALSE)</f>
        <v>1.0510204081632653</v>
      </c>
      <c r="I146" s="38">
        <f>VLOOKUP($B146,'Data Flows'!$A$1307:$W$1944,5,FALSE)</f>
        <v>1.9132231404958677</v>
      </c>
      <c r="J146" s="38">
        <f>VLOOKUP($B146,'Data Flows'!$A$1307:$W$1944,6,FALSE)</f>
        <v>1.3795811518324608</v>
      </c>
      <c r="K146" s="38">
        <f>VLOOKUP($B146,'Data Flows'!$A$1307:$W$1944,7,FALSE)</f>
        <v>0.86031042128603108</v>
      </c>
      <c r="L146" s="38">
        <f>VLOOKUP($B146,'Data Flows'!$A$1307:$W$1944,8,FALSE)</f>
        <v>0.96444444444444444</v>
      </c>
      <c r="M146" s="38">
        <f>VLOOKUP($B146,'Data Flows'!$A$1307:$W$1944,9,FALSE)</f>
        <v>1.0024937655860349</v>
      </c>
      <c r="N146" s="38">
        <f>VLOOKUP($B146,'Data Flows'!$A$1307:$W$1944,10,FALSE)</f>
        <v>0.82528735632183903</v>
      </c>
      <c r="O146" s="38">
        <f>VLOOKUP($B146,'Data Flows'!$A$1307:$W$1944,11,FALSE)</f>
        <v>0.67678958785249455</v>
      </c>
      <c r="P146" s="38">
        <f>VLOOKUP($B146,'Data Flows'!$A$1307:$W$1944,12,FALSE)</f>
        <v>1.1014084507042254</v>
      </c>
      <c r="Q146" s="38">
        <f>VLOOKUP($B146,'Data Flows'!$A$1307:$W$1944,13,FALSE)</f>
        <v>1.0434782608695652</v>
      </c>
      <c r="R146" s="38">
        <f>VLOOKUP($B146,'Data Flows'!$A$1307:$W$1944,14,FALSE)</f>
        <v>1.0199430199430199</v>
      </c>
      <c r="S146" s="38">
        <f>VLOOKUP($B146,'Data Flows'!$A$1307:$W$1944,15,FALSE)</f>
        <v>1.0546075085324231</v>
      </c>
      <c r="T146" s="38">
        <f>VLOOKUP($B146,'Data Flows'!$A$1307:$W$1944,16,FALSE)</f>
        <v>1.1909385113268609</v>
      </c>
      <c r="U146" s="38">
        <f>VLOOKUP($B146,'Data Flows'!$A$1307:$W$1944,17,FALSE)</f>
        <v>1.0615384615384615</v>
      </c>
      <c r="V146" s="38">
        <f>VLOOKUP($B146,'Data Flows'!$A$1307:$W$1944,18,FALSE)</f>
        <v>1.146031746031746</v>
      </c>
      <c r="W146" s="38">
        <f>VLOOKUP($B146,'Data Flows'!$A$1307:$W$1944,19,FALSE)</f>
        <v>0.85670731707317072</v>
      </c>
      <c r="X146" s="38">
        <f>VLOOKUP($B146,'Data Flows'!$A$1307:$W$1944,20,FALSE)</f>
        <v>0.97499999999999998</v>
      </c>
      <c r="Y146" s="38">
        <f>VLOOKUP($B146,'Data Flows'!$A$1307:$W$1944,21,FALSE)</f>
        <v>0.98136645962732916</v>
      </c>
      <c r="Z146" s="38">
        <f>VLOOKUP($B146,'Data Flows'!$A$1307:$W$1944,22,FALSE)</f>
        <v>0.88235294117647056</v>
      </c>
      <c r="AA146" s="38">
        <f>VLOOKUP($B146,'Data Flows'!$A$1307:$W$1944,23,FALSE)</f>
        <v>0.78978978978978975</v>
      </c>
      <c r="AB146" s="38">
        <f>VLOOKUP($B146,'Data Flows'!$A$1307:$AB$1944,24,FALSE)</f>
        <v>0.93251533742331283</v>
      </c>
      <c r="AC146" s="38">
        <f>VLOOKUP($B146,'Data Flows'!$A$1307:$AB$1944,25,FALSE)</f>
        <v>1.0879120879120878</v>
      </c>
      <c r="AD146" s="38">
        <f>VLOOKUP($B146,'Data Flows'!$A$1307:$AB$1944,26,FALSE)</f>
        <v>0.86809815950920244</v>
      </c>
      <c r="AE146" s="38">
        <f>VLOOKUP($B146,'Data Flows'!$A$1307:$AB$1944,27,FALSE)</f>
        <v>0.83</v>
      </c>
      <c r="AF146" s="38">
        <f>VLOOKUP($B146,'Data Flows'!$A$1307:$AB$1944,28,FALSE)</f>
        <v>0.75075987841945291</v>
      </c>
      <c r="AG146" s="38">
        <f>VLOOKUP($B146,'Data Flows'!$A$1307:$AE$1944,29,FALSE)</f>
        <v>0.89818181818181819</v>
      </c>
      <c r="AH146" s="38">
        <f>VLOOKUP($B146,'Data Flows'!$A$1307:$AE$1944,30,FALSE)</f>
        <v>1.45</v>
      </c>
      <c r="AI146" s="38">
        <f>VLOOKUP($B146,'Data Flows'!$A$1307:$AE$1944,31,FALSE)</f>
        <v>1.1904761904761905</v>
      </c>
      <c r="AJ146" s="38">
        <f>VLOOKUP($B146,'Data Flows'!$A$1307:$AF$1944,32,FALSE)</f>
        <v>0.792332268370607</v>
      </c>
      <c r="AK146" s="38">
        <f>VLOOKUP($B146,'Data Flows'!$A$1307:$AG$1944,33,FALSE)</f>
        <v>0.95041322314049592</v>
      </c>
      <c r="AL146" s="38">
        <f>VLOOKUP($B146,'Data Flows'!$A$1307:$AH$1944,34,FALSE)</f>
        <v>0.91949152542372881</v>
      </c>
      <c r="AM146" s="38">
        <f>VLOOKUP($B146,'Data Flows'!$A$1307:$AI$1944,35,FALSE)</f>
        <v>0.80078125</v>
      </c>
      <c r="AN146" s="38">
        <f>VLOOKUP($B146,'Data Flows'!$A$1307:$AJ$1944,36,FALSE)</f>
        <v>0.92885375494071143</v>
      </c>
      <c r="AO146" s="38">
        <f>VLOOKUP($B146,'Data Flows'!$A$1307:$AK$1944,37,FALSE)</f>
        <v>0.85892116182572609</v>
      </c>
      <c r="AP146" s="38">
        <f>VLOOKUP($B146,'Data Flows'!$A$1307:$AO$1944,38,FALSE)</f>
        <v>0.66367713004484308</v>
      </c>
      <c r="AQ146" s="38">
        <f>VLOOKUP($B146,'Data Flows'!$A$1307:$AO$1944,39,FALSE)</f>
        <v>0.76865671641791045</v>
      </c>
      <c r="AR146" s="38">
        <f>VLOOKUP($B146,'Data Flows'!$A$1307:$AO$1944,40,FALSE)</f>
        <v>0.70183486238532111</v>
      </c>
      <c r="AS146" s="38">
        <f>VLOOKUP($B146,'Data Flows'!$A$1307:$AO$1944,41,FALSE)</f>
        <v>0.95161290322580649</v>
      </c>
    </row>
    <row r="147" spans="1:45" x14ac:dyDescent="0.25">
      <c r="A147" s="1" t="s">
        <v>0</v>
      </c>
      <c r="B147" s="2" t="s">
        <v>145</v>
      </c>
      <c r="C147" s="3" t="s">
        <v>145</v>
      </c>
      <c r="D147" t="s">
        <v>350</v>
      </c>
      <c r="E147" s="47" t="str">
        <f>VLOOKUP($C147,Sheet1!$A$3:$B$328,2,FALSE)</f>
        <v>Mainly Rural Average</v>
      </c>
      <c r="F147" s="38">
        <f>VLOOKUP($B147,'Data Flows'!$A$1307:$W$1944,2,FALSE)</f>
        <v>0.72625698324022347</v>
      </c>
      <c r="G147" s="38">
        <f>VLOOKUP($B147,'Data Flows'!$A$1307:$W$1944,3,FALSE)</f>
        <v>1.1458333333333333</v>
      </c>
      <c r="H147" s="38">
        <f>VLOOKUP($B147,'Data Flows'!$A$1307:$W$1944,4,FALSE)</f>
        <v>0.98571428571428577</v>
      </c>
      <c r="I147" s="38">
        <f>VLOOKUP($B147,'Data Flows'!$A$1307:$W$1944,5,FALSE)</f>
        <v>1.7562500000000001</v>
      </c>
      <c r="J147" s="38">
        <f>VLOOKUP($B147,'Data Flows'!$A$1307:$W$1944,6,FALSE)</f>
        <v>1.0346153846153847</v>
      </c>
      <c r="K147" s="38">
        <f>VLOOKUP($B147,'Data Flows'!$A$1307:$W$1944,7,FALSE)</f>
        <v>0.65740740740740744</v>
      </c>
      <c r="L147" s="38">
        <f>VLOOKUP($B147,'Data Flows'!$A$1307:$W$1944,8,FALSE)</f>
        <v>0.926056338028169</v>
      </c>
      <c r="M147" s="38">
        <f>VLOOKUP($B147,'Data Flows'!$A$1307:$W$1944,9,FALSE)</f>
        <v>0.85931558935361219</v>
      </c>
      <c r="N147" s="38">
        <f>VLOOKUP($B147,'Data Flows'!$A$1307:$W$1944,10,FALSE)</f>
        <v>0.74100719424460426</v>
      </c>
      <c r="O147" s="38">
        <f>VLOOKUP($B147,'Data Flows'!$A$1307:$W$1944,11,FALSE)</f>
        <v>0.77777777777777779</v>
      </c>
      <c r="P147" s="38">
        <f>VLOOKUP($B147,'Data Flows'!$A$1307:$W$1944,12,FALSE)</f>
        <v>1.1009174311926606</v>
      </c>
      <c r="Q147" s="38">
        <f>VLOOKUP($B147,'Data Flows'!$A$1307:$W$1944,13,FALSE)</f>
        <v>1</v>
      </c>
      <c r="R147" s="38">
        <f>VLOOKUP($B147,'Data Flows'!$A$1307:$W$1944,14,FALSE)</f>
        <v>0.96183206106870234</v>
      </c>
      <c r="S147" s="38">
        <f>VLOOKUP($B147,'Data Flows'!$A$1307:$W$1944,15,FALSE)</f>
        <v>1.1475409836065573</v>
      </c>
      <c r="T147" s="38">
        <f>VLOOKUP($B147,'Data Flows'!$A$1307:$W$1944,16,FALSE)</f>
        <v>1.173913043478261</v>
      </c>
      <c r="U147" s="38">
        <f>VLOOKUP($B147,'Data Flows'!$A$1307:$W$1944,17,FALSE)</f>
        <v>1.0357142857142858</v>
      </c>
      <c r="V147" s="38">
        <f>VLOOKUP($B147,'Data Flows'!$A$1307:$W$1944,18,FALSE)</f>
        <v>0.80952380952380953</v>
      </c>
      <c r="W147" s="38">
        <f>VLOOKUP($B147,'Data Flows'!$A$1307:$W$1944,19,FALSE)</f>
        <v>0.80927835051546393</v>
      </c>
      <c r="X147" s="38">
        <f>VLOOKUP($B147,'Data Flows'!$A$1307:$W$1944,20,FALSE)</f>
        <v>1.1944444444444444</v>
      </c>
      <c r="Y147" s="38">
        <f>VLOOKUP($B147,'Data Flows'!$A$1307:$W$1944,21,FALSE)</f>
        <v>1.0971428571428572</v>
      </c>
      <c r="Z147" s="38">
        <f>VLOOKUP($B147,'Data Flows'!$A$1307:$W$1944,22,FALSE)</f>
        <v>0.91304347826086951</v>
      </c>
      <c r="AA147" s="38">
        <f>VLOOKUP($B147,'Data Flows'!$A$1307:$W$1944,23,FALSE)</f>
        <v>0.82467532467532467</v>
      </c>
      <c r="AB147" s="38">
        <f>VLOOKUP($B147,'Data Flows'!$A$1307:$AB$1944,24,FALSE)</f>
        <v>1.0236686390532543</v>
      </c>
      <c r="AC147" s="38">
        <f>VLOOKUP($B147,'Data Flows'!$A$1307:$AB$1944,25,FALSE)</f>
        <v>0.81034482758620685</v>
      </c>
      <c r="AD147" s="38">
        <f>VLOOKUP($B147,'Data Flows'!$A$1307:$AB$1944,26,FALSE)</f>
        <v>0.82</v>
      </c>
      <c r="AE147" s="38">
        <f>VLOOKUP($B147,'Data Flows'!$A$1307:$AB$1944,27,FALSE)</f>
        <v>1.1047120418848169</v>
      </c>
      <c r="AF147" s="38">
        <f>VLOOKUP($B147,'Data Flows'!$A$1307:$AB$1944,28,FALSE)</f>
        <v>1.1210191082802548</v>
      </c>
      <c r="AG147" s="38">
        <f>VLOOKUP($B147,'Data Flows'!$A$1307:$AE$1944,29,FALSE)</f>
        <v>0.97499999999999998</v>
      </c>
      <c r="AH147" s="38">
        <f>VLOOKUP($B147,'Data Flows'!$A$1307:$AE$1944,30,FALSE)</f>
        <v>1.5233644859813085</v>
      </c>
      <c r="AI147" s="38">
        <f>VLOOKUP($B147,'Data Flows'!$A$1307:$AE$1944,31,FALSE)</f>
        <v>0.97590361445783136</v>
      </c>
      <c r="AJ147" s="38">
        <f>VLOOKUP($B147,'Data Flows'!$A$1307:$AF$1944,32,FALSE)</f>
        <v>0.70945945945945943</v>
      </c>
      <c r="AK147" s="38">
        <f>VLOOKUP($B147,'Data Flows'!$A$1307:$AG$1944,33,FALSE)</f>
        <v>0.50450450450450446</v>
      </c>
      <c r="AL147" s="38">
        <f>VLOOKUP($B147,'Data Flows'!$A$1307:$AH$1944,34,FALSE)</f>
        <v>0.91338582677165359</v>
      </c>
      <c r="AM147" s="38">
        <f>VLOOKUP($B147,'Data Flows'!$A$1307:$AI$1944,35,FALSE)</f>
        <v>0.5547945205479452</v>
      </c>
      <c r="AN147" s="38">
        <f>VLOOKUP($B147,'Data Flows'!$A$1307:$AJ$1944,36,FALSE)</f>
        <v>0.87586206896551722</v>
      </c>
      <c r="AO147" s="38">
        <f>VLOOKUP($B147,'Data Flows'!$A$1307:$AK$1944,37,FALSE)</f>
        <v>0.96062992125984248</v>
      </c>
      <c r="AP147" s="38">
        <f>VLOOKUP($B147,'Data Flows'!$A$1307:$AO$1944,38,FALSE)</f>
        <v>1.0297029702970297</v>
      </c>
      <c r="AQ147" s="38">
        <f>VLOOKUP($B147,'Data Flows'!$A$1307:$AO$1944,39,FALSE)</f>
        <v>0.81707317073170727</v>
      </c>
      <c r="AR147" s="38">
        <f>VLOOKUP($B147,'Data Flows'!$A$1307:$AO$1944,40,FALSE)</f>
        <v>1.0884955752212389</v>
      </c>
      <c r="AS147" s="38">
        <f>VLOOKUP($B147,'Data Flows'!$A$1307:$AO$1944,41,FALSE)</f>
        <v>0.76923076923076927</v>
      </c>
    </row>
    <row r="148" spans="1:45" x14ac:dyDescent="0.25">
      <c r="A148" s="1" t="s">
        <v>0</v>
      </c>
      <c r="B148" s="2" t="s">
        <v>146</v>
      </c>
      <c r="C148" s="3" t="s">
        <v>146</v>
      </c>
      <c r="D148" t="s">
        <v>351</v>
      </c>
      <c r="E148" s="47" t="str">
        <f>VLOOKUP($C148,Sheet1!$A$3:$B$328,2,FALSE)</f>
        <v>Largely Rural Average</v>
      </c>
      <c r="F148" s="38">
        <f>VLOOKUP($B148,'Data Flows'!$A$1307:$W$1944,2,FALSE)</f>
        <v>1.1709844559585492</v>
      </c>
      <c r="G148" s="38">
        <f>VLOOKUP($B148,'Data Flows'!$A$1307:$W$1944,3,FALSE)</f>
        <v>1.0765765765765767</v>
      </c>
      <c r="H148" s="38">
        <f>VLOOKUP($B148,'Data Flows'!$A$1307:$W$1944,4,FALSE)</f>
        <v>1.0698529411764706</v>
      </c>
      <c r="I148" s="38">
        <f>VLOOKUP($B148,'Data Flows'!$A$1307:$W$1944,5,FALSE)</f>
        <v>1.7312775330396475</v>
      </c>
      <c r="J148" s="38">
        <f>VLOOKUP($B148,'Data Flows'!$A$1307:$W$1944,6,FALSE)</f>
        <v>1.3497109826589595</v>
      </c>
      <c r="K148" s="38">
        <f>VLOOKUP($B148,'Data Flows'!$A$1307:$W$1944,7,FALSE)</f>
        <v>0.99009900990099009</v>
      </c>
      <c r="L148" s="38">
        <f>VLOOKUP($B148,'Data Flows'!$A$1307:$W$1944,8,FALSE)</f>
        <v>0.81938325991189431</v>
      </c>
      <c r="M148" s="38">
        <f>VLOOKUP($B148,'Data Flows'!$A$1307:$W$1944,9,FALSE)</f>
        <v>1.1470588235294117</v>
      </c>
      <c r="N148" s="38">
        <f>VLOOKUP($B148,'Data Flows'!$A$1307:$W$1944,10,FALSE)</f>
        <v>0.86466165413533835</v>
      </c>
      <c r="O148" s="38">
        <f>VLOOKUP($B148,'Data Flows'!$A$1307:$W$1944,11,FALSE)</f>
        <v>0.7493606138107417</v>
      </c>
      <c r="P148" s="38">
        <f>VLOOKUP($B148,'Data Flows'!$A$1307:$W$1944,12,FALSE)</f>
        <v>0.98708010335917318</v>
      </c>
      <c r="Q148" s="38">
        <f>VLOOKUP($B148,'Data Flows'!$A$1307:$W$1944,13,FALSE)</f>
        <v>0.73123486682808714</v>
      </c>
      <c r="R148" s="38">
        <f>VLOOKUP($B148,'Data Flows'!$A$1307:$W$1944,14,FALSE)</f>
        <v>0.9375</v>
      </c>
      <c r="S148" s="38">
        <f>VLOOKUP($B148,'Data Flows'!$A$1307:$W$1944,15,FALSE)</f>
        <v>0.97109826589595372</v>
      </c>
      <c r="T148" s="38">
        <f>VLOOKUP($B148,'Data Flows'!$A$1307:$W$1944,16,FALSE)</f>
        <v>1.0853994490358128</v>
      </c>
      <c r="U148" s="38">
        <f>VLOOKUP($B148,'Data Flows'!$A$1307:$W$1944,17,FALSE)</f>
        <v>0.97272727272727277</v>
      </c>
      <c r="V148" s="38">
        <f>VLOOKUP($B148,'Data Flows'!$A$1307:$W$1944,18,FALSE)</f>
        <v>0.94179894179894175</v>
      </c>
      <c r="W148" s="38">
        <f>VLOOKUP($B148,'Data Flows'!$A$1307:$W$1944,19,FALSE)</f>
        <v>0.71499999999999997</v>
      </c>
      <c r="X148" s="38">
        <f>VLOOKUP($B148,'Data Flows'!$A$1307:$W$1944,20,FALSE)</f>
        <v>0.89572192513368987</v>
      </c>
      <c r="Y148" s="38">
        <f>VLOOKUP($B148,'Data Flows'!$A$1307:$W$1944,21,FALSE)</f>
        <v>0.86969696969696975</v>
      </c>
      <c r="Z148" s="38">
        <f>VLOOKUP($B148,'Data Flows'!$A$1307:$W$1944,22,FALSE)</f>
        <v>0.85754189944134074</v>
      </c>
      <c r="AA148" s="38">
        <f>VLOOKUP($B148,'Data Flows'!$A$1307:$W$1944,23,FALSE)</f>
        <v>0.80645161290322576</v>
      </c>
      <c r="AB148" s="38">
        <f>VLOOKUP($B148,'Data Flows'!$A$1307:$AB$1944,24,FALSE)</f>
        <v>0.85507246376811596</v>
      </c>
      <c r="AC148" s="38">
        <f>VLOOKUP($B148,'Data Flows'!$A$1307:$AB$1944,25,FALSE)</f>
        <v>0.8314606741573034</v>
      </c>
      <c r="AD148" s="38">
        <f>VLOOKUP($B148,'Data Flows'!$A$1307:$AB$1944,26,FALSE)</f>
        <v>0.78729281767955805</v>
      </c>
      <c r="AE148" s="38">
        <f>VLOOKUP($B148,'Data Flows'!$A$1307:$AB$1944,27,FALSE)</f>
        <v>0.97315436241610742</v>
      </c>
      <c r="AF148" s="38">
        <f>VLOOKUP($B148,'Data Flows'!$A$1307:$AB$1944,28,FALSE)</f>
        <v>0.82866043613707163</v>
      </c>
      <c r="AG148" s="38">
        <f>VLOOKUP($B148,'Data Flows'!$A$1307:$AE$1944,29,FALSE)</f>
        <v>0.90145985401459849</v>
      </c>
      <c r="AH148" s="38">
        <f>VLOOKUP($B148,'Data Flows'!$A$1307:$AE$1944,30,FALSE)</f>
        <v>1.0577777777777777</v>
      </c>
      <c r="AI148" s="38">
        <f>VLOOKUP($B148,'Data Flows'!$A$1307:$AE$1944,31,FALSE)</f>
        <v>1.2529182879377432</v>
      </c>
      <c r="AJ148" s="38">
        <f>VLOOKUP($B148,'Data Flows'!$A$1307:$AF$1944,32,FALSE)</f>
        <v>0.82807017543859651</v>
      </c>
      <c r="AK148" s="38">
        <f>VLOOKUP($B148,'Data Flows'!$A$1307:$AG$1944,33,FALSE)</f>
        <v>0.78397212543554007</v>
      </c>
      <c r="AL148" s="38">
        <f>VLOOKUP($B148,'Data Flows'!$A$1307:$AH$1944,34,FALSE)</f>
        <v>0.76016260162601623</v>
      </c>
      <c r="AM148" s="38">
        <f>VLOOKUP($B148,'Data Flows'!$A$1307:$AI$1944,35,FALSE)</f>
        <v>0.65925925925925921</v>
      </c>
      <c r="AN148" s="38">
        <f>VLOOKUP($B148,'Data Flows'!$A$1307:$AJ$1944,36,FALSE)</f>
        <v>0.75494071146245056</v>
      </c>
      <c r="AO148" s="38">
        <f>VLOOKUP($B148,'Data Flows'!$A$1307:$AK$1944,37,FALSE)</f>
        <v>0.91555555555555557</v>
      </c>
      <c r="AP148" s="38">
        <f>VLOOKUP($B148,'Data Flows'!$A$1307:$AO$1944,38,FALSE)</f>
        <v>0.98557692307692313</v>
      </c>
      <c r="AQ148" s="38">
        <f>VLOOKUP($B148,'Data Flows'!$A$1307:$AO$1944,39,FALSE)</f>
        <v>0.84375</v>
      </c>
      <c r="AR148" s="38">
        <f>VLOOKUP($B148,'Data Flows'!$A$1307:$AO$1944,40,FALSE)</f>
        <v>0.78666666666666663</v>
      </c>
      <c r="AS148" s="38">
        <f>VLOOKUP($B148,'Data Flows'!$A$1307:$AO$1944,41,FALSE)</f>
        <v>0.88888888888888884</v>
      </c>
    </row>
    <row r="149" spans="1:45" x14ac:dyDescent="0.25">
      <c r="A149" s="1" t="s">
        <v>0</v>
      </c>
      <c r="B149" s="2" t="s">
        <v>147</v>
      </c>
      <c r="C149" s="3" t="s">
        <v>147</v>
      </c>
      <c r="D149" t="s">
        <v>352</v>
      </c>
      <c r="E149" s="47" t="str">
        <f>VLOOKUP($C149,Sheet1!$A$3:$B$328,2,FALSE)</f>
        <v>Largely Rural Average</v>
      </c>
      <c r="F149" s="38">
        <f>VLOOKUP($B149,'Data Flows'!$A$1307:$W$1944,2,FALSE)</f>
        <v>0.86728395061728392</v>
      </c>
      <c r="G149" s="38">
        <f>VLOOKUP($B149,'Data Flows'!$A$1307:$W$1944,3,FALSE)</f>
        <v>0.96894409937888204</v>
      </c>
      <c r="H149" s="38">
        <f>VLOOKUP($B149,'Data Flows'!$A$1307:$W$1944,4,FALSE)</f>
        <v>1.517156862745098</v>
      </c>
      <c r="I149" s="38">
        <f>VLOOKUP($B149,'Data Flows'!$A$1307:$W$1944,5,FALSE)</f>
        <v>1.4</v>
      </c>
      <c r="J149" s="38">
        <f>VLOOKUP($B149,'Data Flows'!$A$1307:$W$1944,6,FALSE)</f>
        <v>1.2946428571428572</v>
      </c>
      <c r="K149" s="38">
        <f>VLOOKUP($B149,'Data Flows'!$A$1307:$W$1944,7,FALSE)</f>
        <v>0.8573883161512027</v>
      </c>
      <c r="L149" s="38">
        <f>VLOOKUP($B149,'Data Flows'!$A$1307:$W$1944,8,FALSE)</f>
        <v>0.96268656716417911</v>
      </c>
      <c r="M149" s="38">
        <f>VLOOKUP($B149,'Data Flows'!$A$1307:$W$1944,9,FALSE)</f>
        <v>1.0692464358452138</v>
      </c>
      <c r="N149" s="38">
        <f>VLOOKUP($B149,'Data Flows'!$A$1307:$W$1944,10,FALSE)</f>
        <v>0.88305084745762707</v>
      </c>
      <c r="O149" s="38">
        <f>VLOOKUP($B149,'Data Flows'!$A$1307:$W$1944,11,FALSE)</f>
        <v>0.74422442244224418</v>
      </c>
      <c r="P149" s="38">
        <f>VLOOKUP($B149,'Data Flows'!$A$1307:$W$1944,12,FALSE)</f>
        <v>0.9664536741214057</v>
      </c>
      <c r="Q149" s="38">
        <f>VLOOKUP($B149,'Data Flows'!$A$1307:$W$1944,13,FALSE)</f>
        <v>1.0901803607214429</v>
      </c>
      <c r="R149" s="38">
        <f>VLOOKUP($B149,'Data Flows'!$A$1307:$W$1944,14,FALSE)</f>
        <v>0.96985815602836878</v>
      </c>
      <c r="S149" s="38">
        <f>VLOOKUP($B149,'Data Flows'!$A$1307:$W$1944,15,FALSE)</f>
        <v>0.98221343873517786</v>
      </c>
      <c r="T149" s="38">
        <f>VLOOKUP($B149,'Data Flows'!$A$1307:$W$1944,16,FALSE)</f>
        <v>1.0429104477611941</v>
      </c>
      <c r="U149" s="38">
        <f>VLOOKUP($B149,'Data Flows'!$A$1307:$W$1944,17,FALSE)</f>
        <v>1.0126050420168067</v>
      </c>
      <c r="V149" s="38">
        <f>VLOOKUP($B149,'Data Flows'!$A$1307:$W$1944,18,FALSE)</f>
        <v>0.95684803001876173</v>
      </c>
      <c r="W149" s="38">
        <f>VLOOKUP($B149,'Data Flows'!$A$1307:$W$1944,19,FALSE)</f>
        <v>0.87620889748549324</v>
      </c>
      <c r="X149" s="38">
        <f>VLOOKUP($B149,'Data Flows'!$A$1307:$W$1944,20,FALSE)</f>
        <v>0.92128801431127016</v>
      </c>
      <c r="Y149" s="38">
        <f>VLOOKUP($B149,'Data Flows'!$A$1307:$W$1944,21,FALSE)</f>
        <v>0.90522243713733075</v>
      </c>
      <c r="Z149" s="38">
        <f>VLOOKUP($B149,'Data Flows'!$A$1307:$W$1944,22,FALSE)</f>
        <v>1.0020120724346075</v>
      </c>
      <c r="AA149" s="38">
        <f>VLOOKUP($B149,'Data Flows'!$A$1307:$W$1944,23,FALSE)</f>
        <v>0.8571428571428571</v>
      </c>
      <c r="AB149" s="38">
        <f>VLOOKUP($B149,'Data Flows'!$A$1307:$AB$1944,24,FALSE)</f>
        <v>0.98</v>
      </c>
      <c r="AC149" s="38">
        <f>VLOOKUP($B149,'Data Flows'!$A$1307:$AB$1944,25,FALSE)</f>
        <v>0.85420560747663554</v>
      </c>
      <c r="AD149" s="38">
        <f>VLOOKUP($B149,'Data Flows'!$A$1307:$AB$1944,26,FALSE)</f>
        <v>0.83101391650099399</v>
      </c>
      <c r="AE149" s="38">
        <f>VLOOKUP($B149,'Data Flows'!$A$1307:$AB$1944,27,FALSE)</f>
        <v>0.71619047619047616</v>
      </c>
      <c r="AF149" s="38">
        <f>VLOOKUP($B149,'Data Flows'!$A$1307:$AB$1944,28,FALSE)</f>
        <v>0.92616033755274263</v>
      </c>
      <c r="AG149" s="38">
        <f>VLOOKUP($B149,'Data Flows'!$A$1307:$AE$1944,29,FALSE)</f>
        <v>0.95331695331695332</v>
      </c>
      <c r="AH149" s="38">
        <f>VLOOKUP($B149,'Data Flows'!$A$1307:$AE$1944,30,FALSE)</f>
        <v>1.4092409240924093</v>
      </c>
      <c r="AI149" s="38">
        <f>VLOOKUP($B149,'Data Flows'!$A$1307:$AE$1944,31,FALSE)</f>
        <v>0.94594594594594594</v>
      </c>
      <c r="AJ149" s="38">
        <f>VLOOKUP($B149,'Data Flows'!$A$1307:$AF$1944,32,FALSE)</f>
        <v>0.81775700934579443</v>
      </c>
      <c r="AK149" s="38">
        <f>VLOOKUP($B149,'Data Flows'!$A$1307:$AG$1944,33,FALSE)</f>
        <v>0.89610389610389607</v>
      </c>
      <c r="AL149" s="38">
        <f>VLOOKUP($B149,'Data Flows'!$A$1307:$AH$1944,34,FALSE)</f>
        <v>0.76755447941888622</v>
      </c>
      <c r="AM149" s="38">
        <f>VLOOKUP($B149,'Data Flows'!$A$1307:$AI$1944,35,FALSE)</f>
        <v>0.75854214123006836</v>
      </c>
      <c r="AN149" s="38">
        <f>VLOOKUP($B149,'Data Flows'!$A$1307:$AJ$1944,36,FALSE)</f>
        <v>0.8530120481927711</v>
      </c>
      <c r="AO149" s="38">
        <f>VLOOKUP($B149,'Data Flows'!$A$1307:$AK$1944,37,FALSE)</f>
        <v>0.8771929824561403</v>
      </c>
      <c r="AP149" s="38">
        <f>VLOOKUP($B149,'Data Flows'!$A$1307:$AO$1944,38,FALSE)</f>
        <v>0.89677419354838706</v>
      </c>
      <c r="AQ149" s="38">
        <f>VLOOKUP($B149,'Data Flows'!$A$1307:$AO$1944,39,FALSE)</f>
        <v>0.85326086956521741</v>
      </c>
      <c r="AR149" s="38">
        <f>VLOOKUP($B149,'Data Flows'!$A$1307:$AO$1944,40,FALSE)</f>
        <v>0.83157894736842108</v>
      </c>
      <c r="AS149" s="38">
        <f>VLOOKUP($B149,'Data Flows'!$A$1307:$AO$1944,41,FALSE)</f>
        <v>0.76347305389221554</v>
      </c>
    </row>
    <row r="150" spans="1:45" x14ac:dyDescent="0.25">
      <c r="A150" s="1" t="s">
        <v>0</v>
      </c>
      <c r="B150" s="2" t="s">
        <v>148</v>
      </c>
      <c r="C150" s="3" t="s">
        <v>148</v>
      </c>
      <c r="D150" t="s">
        <v>353</v>
      </c>
      <c r="E150" s="47" t="str">
        <f>VLOOKUP($C150,Sheet1!$A$3:$B$328,2,FALSE)</f>
        <v>Mainly Rural Average</v>
      </c>
      <c r="F150" s="38">
        <f>VLOOKUP($B150,'Data Flows'!$A$1307:$W$1944,2,FALSE)</f>
        <v>0.93513513513513513</v>
      </c>
      <c r="G150" s="38">
        <f>VLOOKUP($B150,'Data Flows'!$A$1307:$W$1944,3,FALSE)</f>
        <v>1.0387096774193549</v>
      </c>
      <c r="H150" s="38">
        <f>VLOOKUP($B150,'Data Flows'!$A$1307:$W$1944,4,FALSE)</f>
        <v>0.94230769230769229</v>
      </c>
      <c r="I150" s="38">
        <f>VLOOKUP($B150,'Data Flows'!$A$1307:$W$1944,5,FALSE)</f>
        <v>1.524390243902439</v>
      </c>
      <c r="J150" s="38">
        <f>VLOOKUP($B150,'Data Flows'!$A$1307:$W$1944,6,FALSE)</f>
        <v>1.1062271062271063</v>
      </c>
      <c r="K150" s="38">
        <f>VLOOKUP($B150,'Data Flows'!$A$1307:$W$1944,7,FALSE)</f>
        <v>0.92253521126760563</v>
      </c>
      <c r="L150" s="38">
        <f>VLOOKUP($B150,'Data Flows'!$A$1307:$W$1944,8,FALSE)</f>
        <v>0.92775665399239549</v>
      </c>
      <c r="M150" s="38">
        <f>VLOOKUP($B150,'Data Flows'!$A$1307:$W$1944,9,FALSE)</f>
        <v>1.1059907834101383</v>
      </c>
      <c r="N150" s="38">
        <f>VLOOKUP($B150,'Data Flows'!$A$1307:$W$1944,10,FALSE)</f>
        <v>0.80419580419580416</v>
      </c>
      <c r="O150" s="38">
        <f>VLOOKUP($B150,'Data Flows'!$A$1307:$W$1944,11,FALSE)</f>
        <v>0.83406113537117899</v>
      </c>
      <c r="P150" s="38">
        <f>VLOOKUP($B150,'Data Flows'!$A$1307:$W$1944,12,FALSE)</f>
        <v>0.86415094339622645</v>
      </c>
      <c r="Q150" s="38">
        <f>VLOOKUP($B150,'Data Flows'!$A$1307:$W$1944,13,FALSE)</f>
        <v>1.2685185185185186</v>
      </c>
      <c r="R150" s="38">
        <f>VLOOKUP($B150,'Data Flows'!$A$1307:$W$1944,14,FALSE)</f>
        <v>0.88435374149659862</v>
      </c>
      <c r="S150" s="38">
        <f>VLOOKUP($B150,'Data Flows'!$A$1307:$W$1944,15,FALSE)</f>
        <v>0.93675889328063244</v>
      </c>
      <c r="T150" s="38">
        <f>VLOOKUP($B150,'Data Flows'!$A$1307:$W$1944,16,FALSE)</f>
        <v>1.0703125</v>
      </c>
      <c r="U150" s="38">
        <f>VLOOKUP($B150,'Data Flows'!$A$1307:$W$1944,17,FALSE)</f>
        <v>1.3398058252427185</v>
      </c>
      <c r="V150" s="38">
        <f>VLOOKUP($B150,'Data Flows'!$A$1307:$W$1944,18,FALSE)</f>
        <v>0.90878378378378377</v>
      </c>
      <c r="W150" s="38">
        <f>VLOOKUP($B150,'Data Flows'!$A$1307:$W$1944,19,FALSE)</f>
        <v>0.94366197183098588</v>
      </c>
      <c r="X150" s="38">
        <f>VLOOKUP($B150,'Data Flows'!$A$1307:$W$1944,20,FALSE)</f>
        <v>0.86785714285714288</v>
      </c>
      <c r="Y150" s="38">
        <f>VLOOKUP($B150,'Data Flows'!$A$1307:$W$1944,21,FALSE)</f>
        <v>1.2185792349726776</v>
      </c>
      <c r="Z150" s="38">
        <f>VLOOKUP($B150,'Data Flows'!$A$1307:$W$1944,22,FALSE)</f>
        <v>0.73310810810810811</v>
      </c>
      <c r="AA150" s="38">
        <f>VLOOKUP($B150,'Data Flows'!$A$1307:$W$1944,23,FALSE)</f>
        <v>0.76086956521739135</v>
      </c>
      <c r="AB150" s="38">
        <f>VLOOKUP($B150,'Data Flows'!$A$1307:$AB$1944,24,FALSE)</f>
        <v>0.970873786407767</v>
      </c>
      <c r="AC150" s="38">
        <f>VLOOKUP($B150,'Data Flows'!$A$1307:$AB$1944,25,FALSE)</f>
        <v>0.91150442477876104</v>
      </c>
      <c r="AD150" s="38">
        <f>VLOOKUP($B150,'Data Flows'!$A$1307:$AB$1944,26,FALSE)</f>
        <v>0.74789915966386555</v>
      </c>
      <c r="AE150" s="38">
        <f>VLOOKUP($B150,'Data Flows'!$A$1307:$AB$1944,27,FALSE)</f>
        <v>0.95945945945945943</v>
      </c>
      <c r="AF150" s="38">
        <f>VLOOKUP($B150,'Data Flows'!$A$1307:$AB$1944,28,FALSE)</f>
        <v>1.07</v>
      </c>
      <c r="AG150" s="38">
        <f>VLOOKUP($B150,'Data Flows'!$A$1307:$AE$1944,29,FALSE)</f>
        <v>0.93939393939393945</v>
      </c>
      <c r="AH150" s="38">
        <f>VLOOKUP($B150,'Data Flows'!$A$1307:$AE$1944,30,FALSE)</f>
        <v>1.8333333333333333</v>
      </c>
      <c r="AI150" s="38">
        <f>VLOOKUP($B150,'Data Flows'!$A$1307:$AE$1944,31,FALSE)</f>
        <v>1.0260416666666667</v>
      </c>
      <c r="AJ150" s="38">
        <f>VLOOKUP($B150,'Data Flows'!$A$1307:$AF$1944,32,FALSE)</f>
        <v>0.62337662337662336</v>
      </c>
      <c r="AK150" s="38">
        <f>VLOOKUP($B150,'Data Flows'!$A$1307:$AG$1944,33,FALSE)</f>
        <v>0.76888888888888884</v>
      </c>
      <c r="AL150" s="38">
        <f>VLOOKUP($B150,'Data Flows'!$A$1307:$AH$1944,34,FALSE)</f>
        <v>0.71511627906976749</v>
      </c>
      <c r="AM150" s="38">
        <f>VLOOKUP($B150,'Data Flows'!$A$1307:$AI$1944,35,FALSE)</f>
        <v>0.75449101796407181</v>
      </c>
      <c r="AN150" s="38">
        <f>VLOOKUP($B150,'Data Flows'!$A$1307:$AJ$1944,36,FALSE)</f>
        <v>0.84868421052631582</v>
      </c>
      <c r="AO150" s="38">
        <f>VLOOKUP($B150,'Data Flows'!$A$1307:$AK$1944,37,FALSE)</f>
        <v>1.0214285714285714</v>
      </c>
      <c r="AP150" s="38">
        <f>VLOOKUP($B150,'Data Flows'!$A$1307:$AO$1944,38,FALSE)</f>
        <v>1.0594059405940595</v>
      </c>
      <c r="AQ150" s="38">
        <f>VLOOKUP($B150,'Data Flows'!$A$1307:$AO$1944,39,FALSE)</f>
        <v>0.81294964028776984</v>
      </c>
      <c r="AR150" s="38">
        <f>VLOOKUP($B150,'Data Flows'!$A$1307:$AO$1944,40,FALSE)</f>
        <v>1.0487804878048781</v>
      </c>
      <c r="AS150" s="38">
        <f>VLOOKUP($B150,'Data Flows'!$A$1307:$AO$1944,41,FALSE)</f>
        <v>1.1025641025641026</v>
      </c>
    </row>
    <row r="151" spans="1:45" x14ac:dyDescent="0.25">
      <c r="A151" s="1" t="s">
        <v>0</v>
      </c>
      <c r="B151" s="2" t="s">
        <v>149</v>
      </c>
      <c r="C151" s="3" t="s">
        <v>149</v>
      </c>
      <c r="D151" t="s">
        <v>354</v>
      </c>
      <c r="E151" s="47" t="str">
        <f>VLOOKUP($C151,Sheet1!$A$3:$B$328,2,FALSE)</f>
        <v>Mainly Rural Average</v>
      </c>
      <c r="F151" s="38">
        <f>VLOOKUP($B151,'Data Flows'!$A$1307:$W$1944,2,FALSE)</f>
        <v>0.77992277992277992</v>
      </c>
      <c r="G151" s="38">
        <f>VLOOKUP($B151,'Data Flows'!$A$1307:$W$1944,3,FALSE)</f>
        <v>0.91416309012875541</v>
      </c>
      <c r="H151" s="38">
        <f>VLOOKUP($B151,'Data Flows'!$A$1307:$W$1944,4,FALSE)</f>
        <v>1.0860927152317881</v>
      </c>
      <c r="I151" s="38">
        <f>VLOOKUP($B151,'Data Flows'!$A$1307:$W$1944,5,FALSE)</f>
        <v>1.4007220216606497</v>
      </c>
      <c r="J151" s="38">
        <f>VLOOKUP($B151,'Data Flows'!$A$1307:$W$1944,6,FALSE)</f>
        <v>1.3306451612903225</v>
      </c>
      <c r="K151" s="38">
        <f>VLOOKUP($B151,'Data Flows'!$A$1307:$W$1944,7,FALSE)</f>
        <v>0.84367816091954018</v>
      </c>
      <c r="L151" s="38">
        <f>VLOOKUP($B151,'Data Flows'!$A$1307:$W$1944,8,FALSE)</f>
        <v>1.0376470588235294</v>
      </c>
      <c r="M151" s="38">
        <f>VLOOKUP($B151,'Data Flows'!$A$1307:$W$1944,9,FALSE)</f>
        <v>0.92737430167597767</v>
      </c>
      <c r="N151" s="38">
        <f>VLOOKUP($B151,'Data Flows'!$A$1307:$W$1944,10,FALSE)</f>
        <v>0.79032258064516125</v>
      </c>
      <c r="O151" s="38">
        <f>VLOOKUP($B151,'Data Flows'!$A$1307:$W$1944,11,FALSE)</f>
        <v>0.77807486631016043</v>
      </c>
      <c r="P151" s="38">
        <f>VLOOKUP($B151,'Data Flows'!$A$1307:$W$1944,12,FALSE)</f>
        <v>0.94919786096256686</v>
      </c>
      <c r="Q151" s="38">
        <f>VLOOKUP($B151,'Data Flows'!$A$1307:$W$1944,13,FALSE)</f>
        <v>0.87671232876712324</v>
      </c>
      <c r="R151" s="38">
        <f>VLOOKUP($B151,'Data Flows'!$A$1307:$W$1944,14,FALSE)</f>
        <v>0.83505154639175261</v>
      </c>
      <c r="S151" s="38">
        <f>VLOOKUP($B151,'Data Flows'!$A$1307:$W$1944,15,FALSE)</f>
        <v>0.96238244514106586</v>
      </c>
      <c r="T151" s="38">
        <f>VLOOKUP($B151,'Data Flows'!$A$1307:$W$1944,16,FALSE)</f>
        <v>0.98701298701298701</v>
      </c>
      <c r="U151" s="38">
        <f>VLOOKUP($B151,'Data Flows'!$A$1307:$W$1944,17,FALSE)</f>
        <v>1.091549295774648</v>
      </c>
      <c r="V151" s="38">
        <f>VLOOKUP($B151,'Data Flows'!$A$1307:$W$1944,18,FALSE)</f>
        <v>0.88642659279778391</v>
      </c>
      <c r="W151" s="38">
        <f>VLOOKUP($B151,'Data Flows'!$A$1307:$W$1944,19,FALSE)</f>
        <v>0.84740259740259738</v>
      </c>
      <c r="X151" s="38">
        <f>VLOOKUP($B151,'Data Flows'!$A$1307:$W$1944,20,FALSE)</f>
        <v>0.90909090909090906</v>
      </c>
      <c r="Y151" s="38">
        <f>VLOOKUP($B151,'Data Flows'!$A$1307:$W$1944,21,FALSE)</f>
        <v>1.0265780730897009</v>
      </c>
      <c r="Z151" s="38">
        <f>VLOOKUP($B151,'Data Flows'!$A$1307:$W$1944,22,FALSE)</f>
        <v>0.81481481481481477</v>
      </c>
      <c r="AA151" s="38">
        <f>VLOOKUP($B151,'Data Flows'!$A$1307:$W$1944,23,FALSE)</f>
        <v>0.73926380368098155</v>
      </c>
      <c r="AB151" s="38">
        <f>VLOOKUP($B151,'Data Flows'!$A$1307:$AB$1944,24,FALSE)</f>
        <v>0.94904458598726116</v>
      </c>
      <c r="AC151" s="38">
        <f>VLOOKUP($B151,'Data Flows'!$A$1307:$AB$1944,25,FALSE)</f>
        <v>0.8486646884272997</v>
      </c>
      <c r="AD151" s="38">
        <f>VLOOKUP($B151,'Data Flows'!$A$1307:$AB$1944,26,FALSE)</f>
        <v>0.84224598930481287</v>
      </c>
      <c r="AE151" s="38">
        <f>VLOOKUP($B151,'Data Flows'!$A$1307:$AB$1944,27,FALSE)</f>
        <v>0.85070422535211265</v>
      </c>
      <c r="AF151" s="38">
        <f>VLOOKUP($B151,'Data Flows'!$A$1307:$AB$1944,28,FALSE)</f>
        <v>0.88437500000000002</v>
      </c>
      <c r="AG151" s="38">
        <f>VLOOKUP($B151,'Data Flows'!$A$1307:$AE$1944,29,FALSE)</f>
        <v>0.96099290780141844</v>
      </c>
      <c r="AH151" s="38">
        <f>VLOOKUP($B151,'Data Flows'!$A$1307:$AE$1944,30,FALSE)</f>
        <v>1.271551724137931</v>
      </c>
      <c r="AI151" s="38">
        <f>VLOOKUP($B151,'Data Flows'!$A$1307:$AE$1944,31,FALSE)</f>
        <v>1.0308219178082192</v>
      </c>
      <c r="AJ151" s="38">
        <f>VLOOKUP($B151,'Data Flows'!$A$1307:$AF$1944,32,FALSE)</f>
        <v>0.71732522796352582</v>
      </c>
      <c r="AK151" s="38">
        <f>VLOOKUP($B151,'Data Flows'!$A$1307:$AG$1944,33,FALSE)</f>
        <v>0.7678018575851393</v>
      </c>
      <c r="AL151" s="38">
        <f>VLOOKUP($B151,'Data Flows'!$A$1307:$AH$1944,34,FALSE)</f>
        <v>0.7857142857142857</v>
      </c>
      <c r="AM151" s="38">
        <f>VLOOKUP($B151,'Data Flows'!$A$1307:$AI$1944,35,FALSE)</f>
        <v>0.72142857142857142</v>
      </c>
      <c r="AN151" s="38">
        <f>VLOOKUP($B151,'Data Flows'!$A$1307:$AJ$1944,36,FALSE)</f>
        <v>0.90038314176245215</v>
      </c>
      <c r="AO151" s="38">
        <f>VLOOKUP($B151,'Data Flows'!$A$1307:$AK$1944,37,FALSE)</f>
        <v>0.89224137931034486</v>
      </c>
      <c r="AP151" s="38">
        <f>VLOOKUP($B151,'Data Flows'!$A$1307:$AO$1944,38,FALSE)</f>
        <v>0.81447963800904977</v>
      </c>
      <c r="AQ151" s="38">
        <f>VLOOKUP($B151,'Data Flows'!$A$1307:$AO$1944,39,FALSE)</f>
        <v>0.85950413223140498</v>
      </c>
      <c r="AR151" s="38">
        <f>VLOOKUP($B151,'Data Flows'!$A$1307:$AO$1944,40,FALSE)</f>
        <v>0.97950819672131151</v>
      </c>
      <c r="AS151" s="38">
        <f>VLOOKUP($B151,'Data Flows'!$A$1307:$AO$1944,41,FALSE)</f>
        <v>0.80081300813008127</v>
      </c>
    </row>
    <row r="152" spans="1:45" x14ac:dyDescent="0.25">
      <c r="A152" s="1" t="s">
        <v>0</v>
      </c>
      <c r="B152" s="2" t="s">
        <v>150</v>
      </c>
      <c r="C152" s="3" t="s">
        <v>150</v>
      </c>
      <c r="D152" t="s">
        <v>355</v>
      </c>
      <c r="E152" s="47" t="str">
        <f>VLOOKUP($C152,Sheet1!$A$3:$B$328,2,FALSE)</f>
        <v>Mainly Rural Average</v>
      </c>
      <c r="F152" s="38">
        <f>VLOOKUP($B152,'Data Flows'!$A$1307:$W$1944,2,FALSE)</f>
        <v>0.90677966101694918</v>
      </c>
      <c r="G152" s="38">
        <f>VLOOKUP($B152,'Data Flows'!$A$1307:$W$1944,3,FALSE)</f>
        <v>1.2250000000000001</v>
      </c>
      <c r="H152" s="38">
        <f>VLOOKUP($B152,'Data Flows'!$A$1307:$W$1944,4,FALSE)</f>
        <v>1.1609195402298851</v>
      </c>
      <c r="I152" s="38">
        <f>VLOOKUP($B152,'Data Flows'!$A$1307:$W$1944,5,FALSE)</f>
        <v>1.5639534883720929</v>
      </c>
      <c r="J152" s="38">
        <f>VLOOKUP($B152,'Data Flows'!$A$1307:$W$1944,6,FALSE)</f>
        <v>1.2668918918918919</v>
      </c>
      <c r="K152" s="38">
        <f>VLOOKUP($B152,'Data Flows'!$A$1307:$W$1944,7,FALSE)</f>
        <v>0.83290488431876608</v>
      </c>
      <c r="L152" s="38">
        <f>VLOOKUP($B152,'Data Flows'!$A$1307:$W$1944,8,FALSE)</f>
        <v>0.89942528735632188</v>
      </c>
      <c r="M152" s="38">
        <f>VLOOKUP($B152,'Data Flows'!$A$1307:$W$1944,9,FALSE)</f>
        <v>0.81191222570532917</v>
      </c>
      <c r="N152" s="38">
        <f>VLOOKUP($B152,'Data Flows'!$A$1307:$W$1944,10,FALSE)</f>
        <v>0.89490445859872614</v>
      </c>
      <c r="O152" s="38">
        <f>VLOOKUP($B152,'Data Flows'!$A$1307:$W$1944,11,FALSE)</f>
        <v>0.6</v>
      </c>
      <c r="P152" s="38">
        <f>VLOOKUP($B152,'Data Flows'!$A$1307:$W$1944,12,FALSE)</f>
        <v>0.85375494071146241</v>
      </c>
      <c r="Q152" s="38">
        <f>VLOOKUP($B152,'Data Flows'!$A$1307:$W$1944,13,FALSE)</f>
        <v>1.1571428571428573</v>
      </c>
      <c r="R152" s="38">
        <f>VLOOKUP($B152,'Data Flows'!$A$1307:$W$1944,14,FALSE)</f>
        <v>0.85490196078431369</v>
      </c>
      <c r="S152" s="38">
        <f>VLOOKUP($B152,'Data Flows'!$A$1307:$W$1944,15,FALSE)</f>
        <v>1.034934497816594</v>
      </c>
      <c r="T152" s="38">
        <f>VLOOKUP($B152,'Data Flows'!$A$1307:$W$1944,16,FALSE)</f>
        <v>0.97797356828193838</v>
      </c>
      <c r="U152" s="38">
        <f>VLOOKUP($B152,'Data Flows'!$A$1307:$W$1944,17,FALSE)</f>
        <v>0.92233009708737868</v>
      </c>
      <c r="V152" s="38">
        <f>VLOOKUP($B152,'Data Flows'!$A$1307:$W$1944,18,FALSE)</f>
        <v>0.84466019417475724</v>
      </c>
      <c r="W152" s="38">
        <f>VLOOKUP($B152,'Data Flows'!$A$1307:$W$1944,19,FALSE)</f>
        <v>0.93513513513513513</v>
      </c>
      <c r="X152" s="38">
        <f>VLOOKUP($B152,'Data Flows'!$A$1307:$W$1944,20,FALSE)</f>
        <v>1.0487804878048781</v>
      </c>
      <c r="Y152" s="38">
        <f>VLOOKUP($B152,'Data Flows'!$A$1307:$W$1944,21,FALSE)</f>
        <v>1.0591715976331362</v>
      </c>
      <c r="Z152" s="38">
        <f>VLOOKUP($B152,'Data Flows'!$A$1307:$W$1944,22,FALSE)</f>
        <v>1.0540540540540539</v>
      </c>
      <c r="AA152" s="38">
        <f>VLOOKUP($B152,'Data Flows'!$A$1307:$W$1944,23,FALSE)</f>
        <v>0.9027027027027027</v>
      </c>
      <c r="AB152" s="38">
        <f>VLOOKUP($B152,'Data Flows'!$A$1307:$AB$1944,24,FALSE)</f>
        <v>0.79512195121951224</v>
      </c>
      <c r="AC152" s="38">
        <f>VLOOKUP($B152,'Data Flows'!$A$1307:$AB$1944,25,FALSE)</f>
        <v>0.95833333333333337</v>
      </c>
      <c r="AD152" s="38">
        <f>VLOOKUP($B152,'Data Flows'!$A$1307:$AB$1944,26,FALSE)</f>
        <v>0.80269058295964124</v>
      </c>
      <c r="AE152" s="38">
        <f>VLOOKUP($B152,'Data Flows'!$A$1307:$AB$1944,27,FALSE)</f>
        <v>0.93</v>
      </c>
      <c r="AF152" s="38">
        <f>VLOOKUP($B152,'Data Flows'!$A$1307:$AB$1944,28,FALSE)</f>
        <v>0.78468899521531099</v>
      </c>
      <c r="AG152" s="38">
        <f>VLOOKUP($B152,'Data Flows'!$A$1307:$AE$1944,29,FALSE)</f>
        <v>0.86904761904761907</v>
      </c>
      <c r="AH152" s="38">
        <f>VLOOKUP($B152,'Data Flows'!$A$1307:$AE$1944,30,FALSE)</f>
        <v>1.2032520325203253</v>
      </c>
      <c r="AI152" s="38">
        <f>VLOOKUP($B152,'Data Flows'!$A$1307:$AE$1944,31,FALSE)</f>
        <v>1.0980392156862746</v>
      </c>
      <c r="AJ152" s="38">
        <f>VLOOKUP($B152,'Data Flows'!$A$1307:$AF$1944,32,FALSE)</f>
        <v>0.77966101694915257</v>
      </c>
      <c r="AK152" s="38">
        <f>VLOOKUP($B152,'Data Flows'!$A$1307:$AG$1944,33,FALSE)</f>
        <v>0.92592592592592593</v>
      </c>
      <c r="AL152" s="38">
        <f>VLOOKUP($B152,'Data Flows'!$A$1307:$AH$1944,34,FALSE)</f>
        <v>0.86821705426356588</v>
      </c>
      <c r="AM152" s="38">
        <f>VLOOKUP($B152,'Data Flows'!$A$1307:$AI$1944,35,FALSE)</f>
        <v>0.80916030534351147</v>
      </c>
      <c r="AN152" s="38">
        <f>VLOOKUP($B152,'Data Flows'!$A$1307:$AJ$1944,36,FALSE)</f>
        <v>0.70149253731343286</v>
      </c>
      <c r="AO152" s="38">
        <f>VLOOKUP($B152,'Data Flows'!$A$1307:$AK$1944,37,FALSE)</f>
        <v>0.86991869918699183</v>
      </c>
      <c r="AP152" s="38">
        <f>VLOOKUP($B152,'Data Flows'!$A$1307:$AO$1944,38,FALSE)</f>
        <v>0.76271186440677963</v>
      </c>
      <c r="AQ152" s="38">
        <f>VLOOKUP($B152,'Data Flows'!$A$1307:$AO$1944,39,FALSE)</f>
        <v>0.94696969696969702</v>
      </c>
      <c r="AR152" s="38">
        <f>VLOOKUP($B152,'Data Flows'!$A$1307:$AO$1944,40,FALSE)</f>
        <v>1.0094339622641511</v>
      </c>
      <c r="AS152" s="38">
        <f>VLOOKUP($B152,'Data Flows'!$A$1307:$AO$1944,41,FALSE)</f>
        <v>0.6717557251908397</v>
      </c>
    </row>
    <row r="153" spans="1:45" x14ac:dyDescent="0.25">
      <c r="A153" s="1" t="s">
        <v>0</v>
      </c>
      <c r="B153" s="2" t="s">
        <v>151</v>
      </c>
      <c r="C153" s="3" t="s">
        <v>151</v>
      </c>
      <c r="D153" t="s">
        <v>356</v>
      </c>
      <c r="E153" s="47" t="str">
        <f>VLOOKUP($C153,Sheet1!$A$3:$B$328,2,FALSE)</f>
        <v>Mainly Rural Average</v>
      </c>
      <c r="F153" s="38">
        <f>VLOOKUP($B153,'Data Flows'!$A$1307:$W$1944,2,FALSE)</f>
        <v>1.119205298013245</v>
      </c>
      <c r="G153" s="38">
        <f>VLOOKUP($B153,'Data Flows'!$A$1307:$W$1944,3,FALSE)</f>
        <v>0.99428571428571433</v>
      </c>
      <c r="H153" s="38">
        <f>VLOOKUP($B153,'Data Flows'!$A$1307:$W$1944,4,FALSE)</f>
        <v>1.0131004366812226</v>
      </c>
      <c r="I153" s="38">
        <f>VLOOKUP($B153,'Data Flows'!$A$1307:$W$1944,5,FALSE)</f>
        <v>1.6649746192893402</v>
      </c>
      <c r="J153" s="38">
        <f>VLOOKUP($B153,'Data Flows'!$A$1307:$W$1944,6,FALSE)</f>
        <v>1.4051724137931034</v>
      </c>
      <c r="K153" s="38">
        <f>VLOOKUP($B153,'Data Flows'!$A$1307:$W$1944,7,FALSE)</f>
        <v>0.78744939271255066</v>
      </c>
      <c r="L153" s="38">
        <f>VLOOKUP($B153,'Data Flows'!$A$1307:$W$1944,8,FALSE)</f>
        <v>0.92584269662921348</v>
      </c>
      <c r="M153" s="38">
        <f>VLOOKUP($B153,'Data Flows'!$A$1307:$W$1944,9,FALSE)</f>
        <v>0.75943396226415094</v>
      </c>
      <c r="N153" s="38">
        <f>VLOOKUP($B153,'Data Flows'!$A$1307:$W$1944,10,FALSE)</f>
        <v>0.91066997518610426</v>
      </c>
      <c r="O153" s="38">
        <f>VLOOKUP($B153,'Data Flows'!$A$1307:$W$1944,11,FALSE)</f>
        <v>0.76811594202898548</v>
      </c>
      <c r="P153" s="38">
        <f>VLOOKUP($B153,'Data Flows'!$A$1307:$W$1944,12,FALSE)</f>
        <v>1</v>
      </c>
      <c r="Q153" s="38">
        <f>VLOOKUP($B153,'Data Flows'!$A$1307:$W$1944,13,FALSE)</f>
        <v>0.95765472312703581</v>
      </c>
      <c r="R153" s="38">
        <f>VLOOKUP($B153,'Data Flows'!$A$1307:$W$1944,14,FALSE)</f>
        <v>0.96153846153846156</v>
      </c>
      <c r="S153" s="38">
        <f>VLOOKUP($B153,'Data Flows'!$A$1307:$W$1944,15,FALSE)</f>
        <v>0.879746835443038</v>
      </c>
      <c r="T153" s="38">
        <f>VLOOKUP($B153,'Data Flows'!$A$1307:$W$1944,16,FALSE)</f>
        <v>1.0030581039755351</v>
      </c>
      <c r="U153" s="38">
        <f>VLOOKUP($B153,'Data Flows'!$A$1307:$W$1944,17,FALSE)</f>
        <v>1.2459016393442623</v>
      </c>
      <c r="V153" s="38">
        <f>VLOOKUP($B153,'Data Flows'!$A$1307:$W$1944,18,FALSE)</f>
        <v>1.0030959752321982</v>
      </c>
      <c r="W153" s="38">
        <f>VLOOKUP($B153,'Data Flows'!$A$1307:$W$1944,19,FALSE)</f>
        <v>0.85971223021582732</v>
      </c>
      <c r="X153" s="38">
        <f>VLOOKUP($B153,'Data Flows'!$A$1307:$W$1944,20,FALSE)</f>
        <v>1</v>
      </c>
      <c r="Y153" s="38">
        <f>VLOOKUP($B153,'Data Flows'!$A$1307:$W$1944,21,FALSE)</f>
        <v>1.0327868852459017</v>
      </c>
      <c r="Z153" s="38">
        <f>VLOOKUP($B153,'Data Flows'!$A$1307:$W$1944,22,FALSE)</f>
        <v>1</v>
      </c>
      <c r="AA153" s="38">
        <f>VLOOKUP($B153,'Data Flows'!$A$1307:$W$1944,23,FALSE)</f>
        <v>0.76174496644295298</v>
      </c>
      <c r="AB153" s="38">
        <f>VLOOKUP($B153,'Data Flows'!$A$1307:$AB$1944,24,FALSE)</f>
        <v>0.9274809160305344</v>
      </c>
      <c r="AC153" s="38">
        <f>VLOOKUP($B153,'Data Flows'!$A$1307:$AB$1944,25,FALSE)</f>
        <v>0.93174061433447097</v>
      </c>
      <c r="AD153" s="38">
        <f>VLOOKUP($B153,'Data Flows'!$A$1307:$AB$1944,26,FALSE)</f>
        <v>0.92682926829268297</v>
      </c>
      <c r="AE153" s="38">
        <f>VLOOKUP($B153,'Data Flows'!$A$1307:$AB$1944,27,FALSE)</f>
        <v>0.78156996587030714</v>
      </c>
      <c r="AF153" s="38">
        <f>VLOOKUP($B153,'Data Flows'!$A$1307:$AB$1944,28,FALSE)</f>
        <v>0.85185185185185186</v>
      </c>
      <c r="AG153" s="38">
        <f>VLOOKUP($B153,'Data Flows'!$A$1307:$AE$1944,29,FALSE)</f>
        <v>0.80246913580246915</v>
      </c>
      <c r="AH153" s="38">
        <f>VLOOKUP($B153,'Data Flows'!$A$1307:$AE$1944,30,FALSE)</f>
        <v>1.1197604790419162</v>
      </c>
      <c r="AI153" s="38">
        <f>VLOOKUP($B153,'Data Flows'!$A$1307:$AE$1944,31,FALSE)</f>
        <v>1.051643192488263</v>
      </c>
      <c r="AJ153" s="38">
        <f>VLOOKUP($B153,'Data Flows'!$A$1307:$AF$1944,32,FALSE)</f>
        <v>0.83333333333333337</v>
      </c>
      <c r="AK153" s="38">
        <f>VLOOKUP($B153,'Data Flows'!$A$1307:$AG$1944,33,FALSE)</f>
        <v>0.76303317535545023</v>
      </c>
      <c r="AL153" s="38">
        <f>VLOOKUP($B153,'Data Flows'!$A$1307:$AH$1944,34,FALSE)</f>
        <v>0.72282608695652173</v>
      </c>
      <c r="AM153" s="38">
        <f>VLOOKUP($B153,'Data Flows'!$A$1307:$AI$1944,35,FALSE)</f>
        <v>0.81052631578947365</v>
      </c>
      <c r="AN153" s="38">
        <f>VLOOKUP($B153,'Data Flows'!$A$1307:$AJ$1944,36,FALSE)</f>
        <v>0.8497109826589595</v>
      </c>
      <c r="AO153" s="38">
        <f>VLOOKUP($B153,'Data Flows'!$A$1307:$AK$1944,37,FALSE)</f>
        <v>1.0167597765363128</v>
      </c>
      <c r="AP153" s="38">
        <f>VLOOKUP($B153,'Data Flows'!$A$1307:$AO$1944,38,FALSE)</f>
        <v>0.69047619047619047</v>
      </c>
      <c r="AQ153" s="38">
        <f>VLOOKUP($B153,'Data Flows'!$A$1307:$AO$1944,39,FALSE)</f>
        <v>1.0451977401129944</v>
      </c>
      <c r="AR153" s="38">
        <f>VLOOKUP($B153,'Data Flows'!$A$1307:$AO$1944,40,FALSE)</f>
        <v>0.88586956521739135</v>
      </c>
      <c r="AS153" s="38">
        <f>VLOOKUP($B153,'Data Flows'!$A$1307:$AO$1944,41,FALSE)</f>
        <v>0.98795180722891562</v>
      </c>
    </row>
    <row r="154" spans="1:45" x14ac:dyDescent="0.25">
      <c r="A154" s="1" t="s">
        <v>0</v>
      </c>
      <c r="B154" s="2" t="s">
        <v>152</v>
      </c>
      <c r="C154" s="3" t="s">
        <v>152</v>
      </c>
      <c r="D154" t="s">
        <v>357</v>
      </c>
      <c r="E154" s="47" t="str">
        <f>VLOOKUP($C154,Sheet1!$A$3:$B$328,2,FALSE)</f>
        <v>Urban with City and Town</v>
      </c>
      <c r="F154" s="38">
        <f>VLOOKUP($B154,'Data Flows'!$A$1307:$W$1944,2,FALSE)</f>
        <v>0.93258426966292129</v>
      </c>
      <c r="G154" s="38">
        <f>VLOOKUP($B154,'Data Flows'!$A$1307:$W$1944,3,FALSE)</f>
        <v>1.0443686006825939</v>
      </c>
      <c r="H154" s="38">
        <f>VLOOKUP($B154,'Data Flows'!$A$1307:$W$1944,4,FALSE)</f>
        <v>1.2348993288590604</v>
      </c>
      <c r="I154" s="38">
        <f>VLOOKUP($B154,'Data Flows'!$A$1307:$W$1944,5,FALSE)</f>
        <v>1.6624605678233439</v>
      </c>
      <c r="J154" s="38">
        <f>VLOOKUP($B154,'Data Flows'!$A$1307:$W$1944,6,FALSE)</f>
        <v>1.2257336343115124</v>
      </c>
      <c r="K154" s="38">
        <f>VLOOKUP($B154,'Data Flows'!$A$1307:$W$1944,7,FALSE)</f>
        <v>0.85167464114832536</v>
      </c>
      <c r="L154" s="38">
        <f>VLOOKUP($B154,'Data Flows'!$A$1307:$W$1944,8,FALSE)</f>
        <v>0.88474576271186445</v>
      </c>
      <c r="M154" s="38">
        <f>VLOOKUP($B154,'Data Flows'!$A$1307:$W$1944,9,FALSE)</f>
        <v>0.92592592592592593</v>
      </c>
      <c r="N154" s="38">
        <f>VLOOKUP($B154,'Data Flows'!$A$1307:$W$1944,10,FALSE)</f>
        <v>0.7829181494661922</v>
      </c>
      <c r="O154" s="38">
        <f>VLOOKUP($B154,'Data Flows'!$A$1307:$W$1944,11,FALSE)</f>
        <v>0.76688453159041392</v>
      </c>
      <c r="P154" s="38">
        <f>VLOOKUP($B154,'Data Flows'!$A$1307:$W$1944,12,FALSE)</f>
        <v>0.97619047619047616</v>
      </c>
      <c r="Q154" s="38">
        <f>VLOOKUP($B154,'Data Flows'!$A$1307:$W$1944,13,FALSE)</f>
        <v>1.085427135678392</v>
      </c>
      <c r="R154" s="38">
        <f>VLOOKUP($B154,'Data Flows'!$A$1307:$W$1944,14,FALSE)</f>
        <v>0.96916299559471364</v>
      </c>
      <c r="S154" s="38">
        <f>VLOOKUP($B154,'Data Flows'!$A$1307:$W$1944,15,FALSE)</f>
        <v>1</v>
      </c>
      <c r="T154" s="38">
        <f>VLOOKUP($B154,'Data Flows'!$A$1307:$W$1944,16,FALSE)</f>
        <v>0.91832669322709159</v>
      </c>
      <c r="U154" s="38">
        <f>VLOOKUP($B154,'Data Flows'!$A$1307:$W$1944,17,FALSE)</f>
        <v>1.0699481865284974</v>
      </c>
      <c r="V154" s="38">
        <f>VLOOKUP($B154,'Data Flows'!$A$1307:$W$1944,18,FALSE)</f>
        <v>0.86754966887417218</v>
      </c>
      <c r="W154" s="38">
        <f>VLOOKUP($B154,'Data Flows'!$A$1307:$W$1944,19,FALSE)</f>
        <v>0.90476190476190477</v>
      </c>
      <c r="X154" s="38">
        <f>VLOOKUP($B154,'Data Flows'!$A$1307:$W$1944,20,FALSE)</f>
        <v>0.94582392776523705</v>
      </c>
      <c r="Y154" s="38">
        <f>VLOOKUP($B154,'Data Flows'!$A$1307:$W$1944,21,FALSE)</f>
        <v>0.96132596685082872</v>
      </c>
      <c r="Z154" s="38">
        <f>VLOOKUP($B154,'Data Flows'!$A$1307:$W$1944,22,FALSE)</f>
        <v>0.95767195767195767</v>
      </c>
      <c r="AA154" s="38">
        <f>VLOOKUP($B154,'Data Flows'!$A$1307:$W$1944,23,FALSE)</f>
        <v>0.88341968911917101</v>
      </c>
      <c r="AB154" s="38">
        <f>VLOOKUP($B154,'Data Flows'!$A$1307:$AB$1944,24,FALSE)</f>
        <v>0.97599999999999998</v>
      </c>
      <c r="AC154" s="38">
        <f>VLOOKUP($B154,'Data Flows'!$A$1307:$AB$1944,25,FALSE)</f>
        <v>0.87962962962962965</v>
      </c>
      <c r="AD154" s="38">
        <f>VLOOKUP($B154,'Data Flows'!$A$1307:$AB$1944,26,FALSE)</f>
        <v>0.90423162583518935</v>
      </c>
      <c r="AE154" s="38">
        <f>VLOOKUP($B154,'Data Flows'!$A$1307:$AB$1944,27,FALSE)</f>
        <v>0.84682713347921224</v>
      </c>
      <c r="AF154" s="38">
        <f>VLOOKUP($B154,'Data Flows'!$A$1307:$AB$1944,28,FALSE)</f>
        <v>0.87830687830687826</v>
      </c>
      <c r="AG154" s="38">
        <f>VLOOKUP($B154,'Data Flows'!$A$1307:$AE$1944,29,FALSE)</f>
        <v>0.76704545454545459</v>
      </c>
      <c r="AH154" s="38">
        <f>VLOOKUP($B154,'Data Flows'!$A$1307:$AE$1944,30,FALSE)</f>
        <v>1.4838709677419355</v>
      </c>
      <c r="AI154" s="38">
        <f>VLOOKUP($B154,'Data Flows'!$A$1307:$AE$1944,31,FALSE)</f>
        <v>0.92564102564102568</v>
      </c>
      <c r="AJ154" s="38">
        <f>VLOOKUP($B154,'Data Flows'!$A$1307:$AF$1944,32,FALSE)</f>
        <v>1.0123456790123457</v>
      </c>
      <c r="AK154" s="38">
        <f>VLOOKUP($B154,'Data Flows'!$A$1307:$AG$1944,33,FALSE)</f>
        <v>0.75977653631284914</v>
      </c>
      <c r="AL154" s="38">
        <f>VLOOKUP($B154,'Data Flows'!$A$1307:$AH$1944,34,FALSE)</f>
        <v>0.89045936395759717</v>
      </c>
      <c r="AM154" s="38">
        <f>VLOOKUP($B154,'Data Flows'!$A$1307:$AI$1944,35,FALSE)</f>
        <v>0.69096209912536444</v>
      </c>
      <c r="AN154" s="38">
        <f>VLOOKUP($B154,'Data Flows'!$A$1307:$AJ$1944,36,FALSE)</f>
        <v>0.96979865771812079</v>
      </c>
      <c r="AO154" s="38">
        <f>VLOOKUP($B154,'Data Flows'!$A$1307:$AK$1944,37,FALSE)</f>
        <v>0.6985815602836879</v>
      </c>
      <c r="AP154" s="38">
        <f>VLOOKUP($B154,'Data Flows'!$A$1307:$AO$1944,38,FALSE)</f>
        <v>0.64678899082568808</v>
      </c>
      <c r="AQ154" s="38">
        <f>VLOOKUP($B154,'Data Flows'!$A$1307:$AO$1944,39,FALSE)</f>
        <v>0.7450199203187251</v>
      </c>
      <c r="AR154" s="38">
        <f>VLOOKUP($B154,'Data Flows'!$A$1307:$AO$1944,40,FALSE)</f>
        <v>0.84343434343434343</v>
      </c>
      <c r="AS154" s="38">
        <f>VLOOKUP($B154,'Data Flows'!$A$1307:$AO$1944,41,FALSE)</f>
        <v>0.67346938775510201</v>
      </c>
    </row>
    <row r="155" spans="1:45" x14ac:dyDescent="0.25">
      <c r="A155" s="1" t="s">
        <v>0</v>
      </c>
      <c r="B155" s="2" t="s">
        <v>153</v>
      </c>
      <c r="C155" s="3" t="s">
        <v>153</v>
      </c>
      <c r="D155" t="s">
        <v>358</v>
      </c>
      <c r="E155" s="47" t="str">
        <f>VLOOKUP($C155,Sheet1!$A$3:$B$328,2,FALSE)</f>
        <v>Largely Rural Average</v>
      </c>
      <c r="F155" s="38">
        <f>VLOOKUP($B155,'Data Flows'!$A$1307:$W$1944,2,FALSE)</f>
        <v>0.93659942363112392</v>
      </c>
      <c r="G155" s="38">
        <f>VLOOKUP($B155,'Data Flows'!$A$1307:$W$1944,3,FALSE)</f>
        <v>0.88580246913580252</v>
      </c>
      <c r="H155" s="38">
        <f>VLOOKUP($B155,'Data Flows'!$A$1307:$W$1944,4,FALSE)</f>
        <v>1.0858725761772854</v>
      </c>
      <c r="I155" s="38">
        <f>VLOOKUP($B155,'Data Flows'!$A$1307:$W$1944,5,FALSE)</f>
        <v>1.5269841269841269</v>
      </c>
      <c r="J155" s="38">
        <f>VLOOKUP($B155,'Data Flows'!$A$1307:$W$1944,6,FALSE)</f>
        <v>1.1657559198542806</v>
      </c>
      <c r="K155" s="38">
        <f>VLOOKUP($B155,'Data Flows'!$A$1307:$W$1944,7,FALSE)</f>
        <v>1.0261044176706828</v>
      </c>
      <c r="L155" s="38">
        <f>VLOOKUP($B155,'Data Flows'!$A$1307:$W$1944,8,FALSE)</f>
        <v>0.81487101669195749</v>
      </c>
      <c r="M155" s="38">
        <f>VLOOKUP($B155,'Data Flows'!$A$1307:$W$1944,9,FALSE)</f>
        <v>1.0765661252900232</v>
      </c>
      <c r="N155" s="38">
        <f>VLOOKUP($B155,'Data Flows'!$A$1307:$W$1944,10,FALSE)</f>
        <v>0.97841726618705038</v>
      </c>
      <c r="O155" s="38">
        <f>VLOOKUP($B155,'Data Flows'!$A$1307:$W$1944,11,FALSE)</f>
        <v>0.71946564885496178</v>
      </c>
      <c r="P155" s="38">
        <f>VLOOKUP($B155,'Data Flows'!$A$1307:$W$1944,12,FALSE)</f>
        <v>0.9927140255009107</v>
      </c>
      <c r="Q155" s="38">
        <f>VLOOKUP($B155,'Data Flows'!$A$1307:$W$1944,13,FALSE)</f>
        <v>0.93167701863354035</v>
      </c>
      <c r="R155" s="38">
        <f>VLOOKUP($B155,'Data Flows'!$A$1307:$W$1944,14,FALSE)</f>
        <v>1.0352941176470589</v>
      </c>
      <c r="S155" s="38">
        <f>VLOOKUP($B155,'Data Flows'!$A$1307:$W$1944,15,FALSE)</f>
        <v>0.94695481335952847</v>
      </c>
      <c r="T155" s="38">
        <f>VLOOKUP($B155,'Data Flows'!$A$1307:$W$1944,16,FALSE)</f>
        <v>0.86782608695652175</v>
      </c>
      <c r="U155" s="38">
        <f>VLOOKUP($B155,'Data Flows'!$A$1307:$W$1944,17,FALSE)</f>
        <v>1.0938215102974829</v>
      </c>
      <c r="V155" s="38">
        <f>VLOOKUP($B155,'Data Flows'!$A$1307:$W$1944,18,FALSE)</f>
        <v>0.94269870609981521</v>
      </c>
      <c r="W155" s="38">
        <f>VLOOKUP($B155,'Data Flows'!$A$1307:$W$1944,19,FALSE)</f>
        <v>0.89452332657200806</v>
      </c>
      <c r="X155" s="38">
        <f>VLOOKUP($B155,'Data Flows'!$A$1307:$W$1944,20,FALSE)</f>
        <v>0.87384044526901672</v>
      </c>
      <c r="Y155" s="38">
        <f>VLOOKUP($B155,'Data Flows'!$A$1307:$W$1944,21,FALSE)</f>
        <v>0.94026548672566368</v>
      </c>
      <c r="Z155" s="38">
        <f>VLOOKUP($B155,'Data Flows'!$A$1307:$W$1944,22,FALSE)</f>
        <v>0.93493975903614457</v>
      </c>
      <c r="AA155" s="38">
        <f>VLOOKUP($B155,'Data Flows'!$A$1307:$W$1944,23,FALSE)</f>
        <v>0.82417582417582413</v>
      </c>
      <c r="AB155" s="38">
        <f>VLOOKUP($B155,'Data Flows'!$A$1307:$AB$1944,24,FALSE)</f>
        <v>0.92343387470997684</v>
      </c>
      <c r="AC155" s="38">
        <f>VLOOKUP($B155,'Data Flows'!$A$1307:$AB$1944,25,FALSE)</f>
        <v>0.96226415094339623</v>
      </c>
      <c r="AD155" s="38">
        <f>VLOOKUP($B155,'Data Flows'!$A$1307:$AB$1944,26,FALSE)</f>
        <v>0.81541582150101422</v>
      </c>
      <c r="AE155" s="38">
        <f>VLOOKUP($B155,'Data Flows'!$A$1307:$AB$1944,27,FALSE)</f>
        <v>0.8981042654028436</v>
      </c>
      <c r="AF155" s="38">
        <f>VLOOKUP($B155,'Data Flows'!$A$1307:$AB$1944,28,FALSE)</f>
        <v>0.91666666666666663</v>
      </c>
      <c r="AG155" s="38">
        <f>VLOOKUP($B155,'Data Flows'!$A$1307:$AE$1944,29,FALSE)</f>
        <v>0.85918854415274459</v>
      </c>
      <c r="AH155" s="38">
        <f>VLOOKUP($B155,'Data Flows'!$A$1307:$AE$1944,30,FALSE)</f>
        <v>1.1976744186046511</v>
      </c>
      <c r="AI155" s="38">
        <f>VLOOKUP($B155,'Data Flows'!$A$1307:$AE$1944,31,FALSE)</f>
        <v>1.173134328358209</v>
      </c>
      <c r="AJ155" s="38">
        <f>VLOOKUP($B155,'Data Flows'!$A$1307:$AF$1944,32,FALSE)</f>
        <v>0.82205513784461148</v>
      </c>
      <c r="AK155" s="38">
        <f>VLOOKUP($B155,'Data Flows'!$A$1307:$AG$1944,33,FALSE)</f>
        <v>0.66808510638297869</v>
      </c>
      <c r="AL155" s="38">
        <f>VLOOKUP($B155,'Data Flows'!$A$1307:$AH$1944,34,FALSE)</f>
        <v>0.83701657458563539</v>
      </c>
      <c r="AM155" s="38">
        <f>VLOOKUP($B155,'Data Flows'!$A$1307:$AI$1944,35,FALSE)</f>
        <v>0.7808988764044944</v>
      </c>
      <c r="AN155" s="38">
        <f>VLOOKUP($B155,'Data Flows'!$A$1307:$AJ$1944,36,FALSE)</f>
        <v>0.88888888888888884</v>
      </c>
      <c r="AO155" s="38">
        <f>VLOOKUP($B155,'Data Flows'!$A$1307:$AK$1944,37,FALSE)</f>
        <v>0.84638554216867468</v>
      </c>
      <c r="AP155" s="38">
        <f>VLOOKUP($B155,'Data Flows'!$A$1307:$AO$1944,38,FALSE)</f>
        <v>0.80952380952380953</v>
      </c>
      <c r="AQ155" s="38">
        <f>VLOOKUP($B155,'Data Flows'!$A$1307:$AO$1944,39,FALSE)</f>
        <v>0.81515151515151518</v>
      </c>
      <c r="AR155" s="38">
        <f>VLOOKUP($B155,'Data Flows'!$A$1307:$AO$1944,40,FALSE)</f>
        <v>0.80419580419580416</v>
      </c>
      <c r="AS155" s="38">
        <f>VLOOKUP($B155,'Data Flows'!$A$1307:$AO$1944,41,FALSE)</f>
        <v>1.0497737556561086</v>
      </c>
    </row>
    <row r="156" spans="1:45" x14ac:dyDescent="0.25">
      <c r="A156" s="1" t="s">
        <v>0</v>
      </c>
      <c r="B156" s="2" t="s">
        <v>154</v>
      </c>
      <c r="C156" s="3" t="s">
        <v>154</v>
      </c>
      <c r="D156" t="s">
        <v>359</v>
      </c>
      <c r="E156" s="47" t="str">
        <f>VLOOKUP($C156,Sheet1!$A$3:$B$328,2,FALSE)</f>
        <v>Urban with Significant Rural (rural including hub towns 26-49%)</v>
      </c>
      <c r="F156" s="38">
        <f>VLOOKUP($B156,'Data Flows'!$A$1307:$W$1944,2,FALSE)</f>
        <v>0.95202952029520294</v>
      </c>
      <c r="G156" s="38">
        <f>VLOOKUP($B156,'Data Flows'!$A$1307:$W$1944,3,FALSE)</f>
        <v>0.98675496688741726</v>
      </c>
      <c r="H156" s="38">
        <f>VLOOKUP($B156,'Data Flows'!$A$1307:$W$1944,4,FALSE)</f>
        <v>1.1458333333333333</v>
      </c>
      <c r="I156" s="38">
        <f>VLOOKUP($B156,'Data Flows'!$A$1307:$W$1944,5,FALSE)</f>
        <v>1.8362068965517242</v>
      </c>
      <c r="J156" s="38">
        <f>VLOOKUP($B156,'Data Flows'!$A$1307:$W$1944,6,FALSE)</f>
        <v>1.2771084337349397</v>
      </c>
      <c r="K156" s="38">
        <f>VLOOKUP($B156,'Data Flows'!$A$1307:$W$1944,7,FALSE)</f>
        <v>1.0995260663507109</v>
      </c>
      <c r="L156" s="38">
        <f>VLOOKUP($B156,'Data Flows'!$A$1307:$W$1944,8,FALSE)</f>
        <v>0.94685039370078738</v>
      </c>
      <c r="M156" s="38">
        <f>VLOOKUP($B156,'Data Flows'!$A$1307:$W$1944,9,FALSE)</f>
        <v>0.94527363184079605</v>
      </c>
      <c r="N156" s="38">
        <f>VLOOKUP($B156,'Data Flows'!$A$1307:$W$1944,10,FALSE)</f>
        <v>0.81857451403887693</v>
      </c>
      <c r="O156" s="38">
        <f>VLOOKUP($B156,'Data Flows'!$A$1307:$W$1944,11,FALSE)</f>
        <v>0.79582366589327147</v>
      </c>
      <c r="P156" s="38">
        <f>VLOOKUP($B156,'Data Flows'!$A$1307:$W$1944,12,FALSE)</f>
        <v>0.96551724137931039</v>
      </c>
      <c r="Q156" s="38">
        <f>VLOOKUP($B156,'Data Flows'!$A$1307:$W$1944,13,FALSE)</f>
        <v>1.0446927374301676</v>
      </c>
      <c r="R156" s="38">
        <f>VLOOKUP($B156,'Data Flows'!$A$1307:$W$1944,14,FALSE)</f>
        <v>0.97750000000000004</v>
      </c>
      <c r="S156" s="38">
        <f>VLOOKUP($B156,'Data Flows'!$A$1307:$W$1944,15,FALSE)</f>
        <v>0.93939393939393945</v>
      </c>
      <c r="T156" s="38">
        <f>VLOOKUP($B156,'Data Flows'!$A$1307:$W$1944,16,FALSE)</f>
        <v>1.1565934065934067</v>
      </c>
      <c r="U156" s="38">
        <f>VLOOKUP($B156,'Data Flows'!$A$1307:$W$1944,17,FALSE)</f>
        <v>1.1028571428571428</v>
      </c>
      <c r="V156" s="38">
        <f>VLOOKUP($B156,'Data Flows'!$A$1307:$W$1944,18,FALSE)</f>
        <v>0.71534653465346532</v>
      </c>
      <c r="W156" s="38">
        <f>VLOOKUP($B156,'Data Flows'!$A$1307:$W$1944,19,FALSE)</f>
        <v>0.95950155763239875</v>
      </c>
      <c r="X156" s="38">
        <f>VLOOKUP($B156,'Data Flows'!$A$1307:$W$1944,20,FALSE)</f>
        <v>0.93076923076923079</v>
      </c>
      <c r="Y156" s="38">
        <f>VLOOKUP($B156,'Data Flows'!$A$1307:$W$1944,21,FALSE)</f>
        <v>1</v>
      </c>
      <c r="Z156" s="38">
        <f>VLOOKUP($B156,'Data Flows'!$A$1307:$W$1944,22,FALSE)</f>
        <v>0.98826979472140764</v>
      </c>
      <c r="AA156" s="38">
        <f>VLOOKUP($B156,'Data Flows'!$A$1307:$W$1944,23,FALSE)</f>
        <v>0.83333333333333337</v>
      </c>
      <c r="AB156" s="38">
        <f>VLOOKUP($B156,'Data Flows'!$A$1307:$AB$1944,24,FALSE)</f>
        <v>1</v>
      </c>
      <c r="AC156" s="38">
        <f>VLOOKUP($B156,'Data Flows'!$A$1307:$AB$1944,25,FALSE)</f>
        <v>0.90489130434782605</v>
      </c>
      <c r="AD156" s="38">
        <f>VLOOKUP($B156,'Data Flows'!$A$1307:$AB$1944,26,FALSE)</f>
        <v>0.87894736842105259</v>
      </c>
      <c r="AE156" s="38">
        <f>VLOOKUP($B156,'Data Flows'!$A$1307:$AB$1944,27,FALSE)</f>
        <v>0.78133333333333332</v>
      </c>
      <c r="AF156" s="38">
        <f>VLOOKUP($B156,'Data Flows'!$A$1307:$AB$1944,28,FALSE)</f>
        <v>0.76539589442815248</v>
      </c>
      <c r="AG156" s="38">
        <f>VLOOKUP($B156,'Data Flows'!$A$1307:$AE$1944,29,FALSE)</f>
        <v>0.86440677966101698</v>
      </c>
      <c r="AH156" s="38">
        <f>VLOOKUP($B156,'Data Flows'!$A$1307:$AE$1944,30,FALSE)</f>
        <v>1.4059405940594059</v>
      </c>
      <c r="AI156" s="38">
        <f>VLOOKUP($B156,'Data Flows'!$A$1307:$AE$1944,31,FALSE)</f>
        <v>1.08984375</v>
      </c>
      <c r="AJ156" s="38">
        <f>VLOOKUP($B156,'Data Flows'!$A$1307:$AF$1944,32,FALSE)</f>
        <v>0.72891566265060237</v>
      </c>
      <c r="AK156" s="38">
        <f>VLOOKUP($B156,'Data Flows'!$A$1307:$AG$1944,33,FALSE)</f>
        <v>0.84030418250950567</v>
      </c>
      <c r="AL156" s="38">
        <f>VLOOKUP($B156,'Data Flows'!$A$1307:$AH$1944,34,FALSE)</f>
        <v>0.76515151515151514</v>
      </c>
      <c r="AM156" s="38">
        <f>VLOOKUP($B156,'Data Flows'!$A$1307:$AI$1944,35,FALSE)</f>
        <v>0.80851063829787229</v>
      </c>
      <c r="AN156" s="38">
        <f>VLOOKUP($B156,'Data Flows'!$A$1307:$AJ$1944,36,FALSE)</f>
        <v>0.86100386100386095</v>
      </c>
      <c r="AO156" s="38">
        <f>VLOOKUP($B156,'Data Flows'!$A$1307:$AK$1944,37,FALSE)</f>
        <v>0.83333333333333337</v>
      </c>
      <c r="AP156" s="38">
        <f>VLOOKUP($B156,'Data Flows'!$A$1307:$AO$1944,38,FALSE)</f>
        <v>0.96391752577319589</v>
      </c>
      <c r="AQ156" s="38">
        <f>VLOOKUP($B156,'Data Flows'!$A$1307:$AO$1944,39,FALSE)</f>
        <v>0.82116788321167888</v>
      </c>
      <c r="AR156" s="38">
        <f>VLOOKUP($B156,'Data Flows'!$A$1307:$AO$1944,40,FALSE)</f>
        <v>0.85344827586206895</v>
      </c>
      <c r="AS156" s="38">
        <f>VLOOKUP($B156,'Data Flows'!$A$1307:$AO$1944,41,FALSE)</f>
        <v>0.88412017167381973</v>
      </c>
    </row>
    <row r="157" spans="1:45" x14ac:dyDescent="0.25">
      <c r="A157" s="1" t="s">
        <v>0</v>
      </c>
      <c r="B157" s="2" t="s">
        <v>155</v>
      </c>
      <c r="C157" s="3" t="s">
        <v>155</v>
      </c>
      <c r="D157" t="s">
        <v>360</v>
      </c>
      <c r="E157" s="47" t="str">
        <f>VLOOKUP($C157,Sheet1!$A$3:$B$328,2,FALSE)</f>
        <v>Urban with Major Conurbation</v>
      </c>
      <c r="F157" s="38">
        <f>VLOOKUP($B157,'Data Flows'!$A$1307:$W$1944,2,FALSE)</f>
        <v>0.88181818181818183</v>
      </c>
      <c r="G157" s="38">
        <f>VLOOKUP($B157,'Data Flows'!$A$1307:$W$1944,3,FALSE)</f>
        <v>0.88400000000000001</v>
      </c>
      <c r="H157" s="38">
        <f>VLOOKUP($B157,'Data Flows'!$A$1307:$W$1944,4,FALSE)</f>
        <v>1.075</v>
      </c>
      <c r="I157" s="38">
        <f>VLOOKUP($B157,'Data Flows'!$A$1307:$W$1944,5,FALSE)</f>
        <v>1.5051020408163265</v>
      </c>
      <c r="J157" s="38">
        <f>VLOOKUP($B157,'Data Flows'!$A$1307:$W$1944,6,FALSE)</f>
        <v>1.2951289398280803</v>
      </c>
      <c r="K157" s="38">
        <f>VLOOKUP($B157,'Data Flows'!$A$1307:$W$1944,7,FALSE)</f>
        <v>1.2874251497005988</v>
      </c>
      <c r="L157" s="38">
        <f>VLOOKUP($B157,'Data Flows'!$A$1307:$W$1944,8,FALSE)</f>
        <v>1.1265822784810127</v>
      </c>
      <c r="M157" s="38">
        <f>VLOOKUP($B157,'Data Flows'!$A$1307:$W$1944,9,FALSE)</f>
        <v>0.84715025906735753</v>
      </c>
      <c r="N157" s="38">
        <f>VLOOKUP($B157,'Data Flows'!$A$1307:$W$1944,10,FALSE)</f>
        <v>0.74522292993630568</v>
      </c>
      <c r="O157" s="38">
        <f>VLOOKUP($B157,'Data Flows'!$A$1307:$W$1944,11,FALSE)</f>
        <v>0.69354838709677424</v>
      </c>
      <c r="P157" s="38">
        <f>VLOOKUP($B157,'Data Flows'!$A$1307:$W$1944,12,FALSE)</f>
        <v>1.0184210526315789</v>
      </c>
      <c r="Q157" s="38">
        <f>VLOOKUP($B157,'Data Flows'!$A$1307:$W$1944,13,FALSE)</f>
        <v>1.1067073170731707</v>
      </c>
      <c r="R157" s="38">
        <f>VLOOKUP($B157,'Data Flows'!$A$1307:$W$1944,14,FALSE)</f>
        <v>0.97089947089947093</v>
      </c>
      <c r="S157" s="38">
        <f>VLOOKUP($B157,'Data Flows'!$A$1307:$W$1944,15,FALSE)</f>
        <v>1</v>
      </c>
      <c r="T157" s="38">
        <f>VLOOKUP($B157,'Data Flows'!$A$1307:$W$1944,16,FALSE)</f>
        <v>1.1607717041800643</v>
      </c>
      <c r="U157" s="38">
        <f>VLOOKUP($B157,'Data Flows'!$A$1307:$W$1944,17,FALSE)</f>
        <v>1.0246478873239437</v>
      </c>
      <c r="V157" s="38">
        <f>VLOOKUP($B157,'Data Flows'!$A$1307:$W$1944,18,FALSE)</f>
        <v>1.1268656716417911</v>
      </c>
      <c r="W157" s="38">
        <f>VLOOKUP($B157,'Data Flows'!$A$1307:$W$1944,19,FALSE)</f>
        <v>0.92075471698113209</v>
      </c>
      <c r="X157" s="38">
        <f>VLOOKUP($B157,'Data Flows'!$A$1307:$W$1944,20,FALSE)</f>
        <v>1.1508196721311474</v>
      </c>
      <c r="Y157" s="38">
        <f>VLOOKUP($B157,'Data Flows'!$A$1307:$W$1944,21,FALSE)</f>
        <v>0.98501872659176026</v>
      </c>
      <c r="Z157" s="38">
        <f>VLOOKUP($B157,'Data Flows'!$A$1307:$W$1944,22,FALSE)</f>
        <v>0.79603399433427757</v>
      </c>
      <c r="AA157" s="38">
        <f>VLOOKUP($B157,'Data Flows'!$A$1307:$W$1944,23,FALSE)</f>
        <v>0.74740484429065746</v>
      </c>
      <c r="AB157" s="38">
        <f>VLOOKUP($B157,'Data Flows'!$A$1307:$AB$1944,24,FALSE)</f>
        <v>0.90522875816993464</v>
      </c>
      <c r="AC157" s="38">
        <f>VLOOKUP($B157,'Data Flows'!$A$1307:$AB$1944,25,FALSE)</f>
        <v>0.74143302180685355</v>
      </c>
      <c r="AD157" s="38">
        <f>VLOOKUP($B157,'Data Flows'!$A$1307:$AB$1944,26,FALSE)</f>
        <v>0.90657439446366783</v>
      </c>
      <c r="AE157" s="38">
        <f>VLOOKUP($B157,'Data Flows'!$A$1307:$AB$1944,27,FALSE)</f>
        <v>0.92628205128205132</v>
      </c>
      <c r="AF157" s="38">
        <f>VLOOKUP($B157,'Data Flows'!$A$1307:$AB$1944,28,FALSE)</f>
        <v>0.92996108949416345</v>
      </c>
      <c r="AG157" s="38">
        <f>VLOOKUP($B157,'Data Flows'!$A$1307:$AE$1944,29,FALSE)</f>
        <v>0.8588709677419355</v>
      </c>
      <c r="AH157" s="38">
        <f>VLOOKUP($B157,'Data Flows'!$A$1307:$AE$1944,30,FALSE)</f>
        <v>1.4096385542168675</v>
      </c>
      <c r="AI157" s="38">
        <f>VLOOKUP($B157,'Data Flows'!$A$1307:$AE$1944,31,FALSE)</f>
        <v>1.1887550200803212</v>
      </c>
      <c r="AJ157" s="38">
        <f>VLOOKUP($B157,'Data Flows'!$A$1307:$AF$1944,32,FALSE)</f>
        <v>0.65</v>
      </c>
      <c r="AK157" s="38">
        <f>VLOOKUP($B157,'Data Flows'!$A$1307:$AG$1944,33,FALSE)</f>
        <v>0.68705035971223016</v>
      </c>
      <c r="AL157" s="38">
        <f>VLOOKUP($B157,'Data Flows'!$A$1307:$AH$1944,34,FALSE)</f>
        <v>0.8258928571428571</v>
      </c>
      <c r="AM157" s="38">
        <f>VLOOKUP($B157,'Data Flows'!$A$1307:$AI$1944,35,FALSE)</f>
        <v>0.79620853080568721</v>
      </c>
      <c r="AN157" s="38">
        <f>VLOOKUP($B157,'Data Flows'!$A$1307:$AJ$1944,36,FALSE)</f>
        <v>0.70754716981132071</v>
      </c>
      <c r="AO157" s="38">
        <f>VLOOKUP($B157,'Data Flows'!$A$1307:$AK$1944,37,FALSE)</f>
        <v>0.82051282051282048</v>
      </c>
      <c r="AP157" s="38">
        <f>VLOOKUP($B157,'Data Flows'!$A$1307:$AO$1944,38,FALSE)</f>
        <v>1.0132450331125828</v>
      </c>
      <c r="AQ157" s="38">
        <f>VLOOKUP($B157,'Data Flows'!$A$1307:$AO$1944,39,FALSE)</f>
        <v>0.91099476439790572</v>
      </c>
      <c r="AR157" s="38">
        <f>VLOOKUP($B157,'Data Flows'!$A$1307:$AO$1944,40,FALSE)</f>
        <v>1.0172413793103448</v>
      </c>
      <c r="AS157" s="38">
        <f>VLOOKUP($B157,'Data Flows'!$A$1307:$AO$1944,41,FALSE)</f>
        <v>0.93922651933701662</v>
      </c>
    </row>
    <row r="158" spans="1:45" x14ac:dyDescent="0.25">
      <c r="A158" s="1" t="s">
        <v>0</v>
      </c>
      <c r="B158" s="2" t="s">
        <v>156</v>
      </c>
      <c r="C158" s="3" t="s">
        <v>156</v>
      </c>
      <c r="D158" t="s">
        <v>361</v>
      </c>
      <c r="E158" s="47" t="str">
        <f>VLOOKUP($C158,Sheet1!$A$3:$B$328,2,FALSE)</f>
        <v>Urban with City and Town</v>
      </c>
      <c r="F158" s="38">
        <f>VLOOKUP($B158,'Data Flows'!$A$1307:$W$1944,2,FALSE)</f>
        <v>1.3</v>
      </c>
      <c r="G158" s="38">
        <f>VLOOKUP($B158,'Data Flows'!$A$1307:$W$1944,3,FALSE)</f>
        <v>1.1717171717171717</v>
      </c>
      <c r="H158" s="38">
        <f>VLOOKUP($B158,'Data Flows'!$A$1307:$W$1944,4,FALSE)</f>
        <v>1.064625850340136</v>
      </c>
      <c r="I158" s="38">
        <f>VLOOKUP($B158,'Data Flows'!$A$1307:$W$1944,5,FALSE)</f>
        <v>1.568888888888889</v>
      </c>
      <c r="J158" s="38">
        <f>VLOOKUP($B158,'Data Flows'!$A$1307:$W$1944,6,FALSE)</f>
        <v>1.2695417789757413</v>
      </c>
      <c r="K158" s="38">
        <f>VLOOKUP($B158,'Data Flows'!$A$1307:$W$1944,7,FALSE)</f>
        <v>0.92873563218390809</v>
      </c>
      <c r="L158" s="38">
        <f>VLOOKUP($B158,'Data Flows'!$A$1307:$W$1944,8,FALSE)</f>
        <v>0.94674556213017746</v>
      </c>
      <c r="M158" s="38">
        <f>VLOOKUP($B158,'Data Flows'!$A$1307:$W$1944,9,FALSE)</f>
        <v>0.76857749469214443</v>
      </c>
      <c r="N158" s="38">
        <f>VLOOKUP($B158,'Data Flows'!$A$1307:$W$1944,10,FALSE)</f>
        <v>0.87731481481481477</v>
      </c>
      <c r="O158" s="38">
        <f>VLOOKUP($B158,'Data Flows'!$A$1307:$W$1944,11,FALSE)</f>
        <v>0.74579831932773111</v>
      </c>
      <c r="P158" s="38">
        <f>VLOOKUP($B158,'Data Flows'!$A$1307:$W$1944,12,FALSE)</f>
        <v>0.90989010989010988</v>
      </c>
      <c r="Q158" s="38">
        <f>VLOOKUP($B158,'Data Flows'!$A$1307:$W$1944,13,FALSE)</f>
        <v>0.89247311827956988</v>
      </c>
      <c r="R158" s="38">
        <f>VLOOKUP($B158,'Data Flows'!$A$1307:$W$1944,14,FALSE)</f>
        <v>0.83101851851851849</v>
      </c>
      <c r="S158" s="38">
        <f>VLOOKUP($B158,'Data Flows'!$A$1307:$W$1944,15,FALSE)</f>
        <v>0.86684782608695654</v>
      </c>
      <c r="T158" s="38">
        <f>VLOOKUP($B158,'Data Flows'!$A$1307:$W$1944,16,FALSE)</f>
        <v>1.116504854368932</v>
      </c>
      <c r="U158" s="38">
        <f>VLOOKUP($B158,'Data Flows'!$A$1307:$W$1944,17,FALSE)</f>
        <v>0.88601036269430056</v>
      </c>
      <c r="V158" s="38">
        <f>VLOOKUP($B158,'Data Flows'!$A$1307:$W$1944,18,FALSE)</f>
        <v>0.80107526881720426</v>
      </c>
      <c r="W158" s="38">
        <f>VLOOKUP($B158,'Data Flows'!$A$1307:$W$1944,19,FALSE)</f>
        <v>0.8729281767955801</v>
      </c>
      <c r="X158" s="38">
        <f>VLOOKUP($B158,'Data Flows'!$A$1307:$W$1944,20,FALSE)</f>
        <v>1.0353535353535352</v>
      </c>
      <c r="Y158" s="38">
        <f>VLOOKUP($B158,'Data Flows'!$A$1307:$W$1944,21,FALSE)</f>
        <v>0.89634146341463417</v>
      </c>
      <c r="Z158" s="38">
        <f>VLOOKUP($B158,'Data Flows'!$A$1307:$W$1944,22,FALSE)</f>
        <v>0.89910979228486643</v>
      </c>
      <c r="AA158" s="38">
        <f>VLOOKUP($B158,'Data Flows'!$A$1307:$W$1944,23,FALSE)</f>
        <v>0.88275862068965516</v>
      </c>
      <c r="AB158" s="38">
        <f>VLOOKUP($B158,'Data Flows'!$A$1307:$AB$1944,24,FALSE)</f>
        <v>0.96100278551532037</v>
      </c>
      <c r="AC158" s="38">
        <f>VLOOKUP($B158,'Data Flows'!$A$1307:$AB$1944,25,FALSE)</f>
        <v>0.96449704142011838</v>
      </c>
      <c r="AD158" s="38">
        <f>VLOOKUP($B158,'Data Flows'!$A$1307:$AB$1944,26,FALSE)</f>
        <v>0.89972899728997291</v>
      </c>
      <c r="AE158" s="38">
        <f>VLOOKUP($B158,'Data Flows'!$A$1307:$AB$1944,27,FALSE)</f>
        <v>0.66666666666666663</v>
      </c>
      <c r="AF158" s="38">
        <f>VLOOKUP($B158,'Data Flows'!$A$1307:$AB$1944,28,FALSE)</f>
        <v>0.77809798270893371</v>
      </c>
      <c r="AG158" s="38">
        <f>VLOOKUP($B158,'Data Flows'!$A$1307:$AE$1944,29,FALSE)</f>
        <v>0.9311594202898551</v>
      </c>
      <c r="AH158" s="38">
        <f>VLOOKUP($B158,'Data Flows'!$A$1307:$AE$1944,30,FALSE)</f>
        <v>1.1219512195121952</v>
      </c>
      <c r="AI158" s="38">
        <f>VLOOKUP($B158,'Data Flows'!$A$1307:$AE$1944,31,FALSE)</f>
        <v>1.0167224080267558</v>
      </c>
      <c r="AJ158" s="38">
        <f>VLOOKUP($B158,'Data Flows'!$A$1307:$AF$1944,32,FALSE)</f>
        <v>0.96402877697841727</v>
      </c>
      <c r="AK158" s="38">
        <f>VLOOKUP($B158,'Data Flows'!$A$1307:$AG$1944,33,FALSE)</f>
        <v>0.84942084942084939</v>
      </c>
      <c r="AL158" s="38">
        <f>VLOOKUP($B158,'Data Flows'!$A$1307:$AH$1944,34,FALSE)</f>
        <v>0.9363636363636364</v>
      </c>
      <c r="AM158" s="38">
        <f>VLOOKUP($B158,'Data Flows'!$A$1307:$AI$1944,35,FALSE)</f>
        <v>0.77695167286245348</v>
      </c>
      <c r="AN158" s="38">
        <f>VLOOKUP($B158,'Data Flows'!$A$1307:$AJ$1944,36,FALSE)</f>
        <v>0.98007968127490042</v>
      </c>
      <c r="AO158" s="38">
        <f>VLOOKUP($B158,'Data Flows'!$A$1307:$AK$1944,37,FALSE)</f>
        <v>0.88764044943820219</v>
      </c>
      <c r="AP158" s="38">
        <f>VLOOKUP($B158,'Data Flows'!$A$1307:$AO$1944,38,FALSE)</f>
        <v>0.83122362869198307</v>
      </c>
      <c r="AQ158" s="38">
        <f>VLOOKUP($B158,'Data Flows'!$A$1307:$AO$1944,39,FALSE)</f>
        <v>0.78731343283582089</v>
      </c>
      <c r="AR158" s="38">
        <f>VLOOKUP($B158,'Data Flows'!$A$1307:$AO$1944,40,FALSE)</f>
        <v>0.73151750972762641</v>
      </c>
      <c r="AS158" s="38">
        <f>VLOOKUP($B158,'Data Flows'!$A$1307:$AO$1944,41,FALSE)</f>
        <v>0.97969543147208127</v>
      </c>
    </row>
    <row r="159" spans="1:45" x14ac:dyDescent="0.25">
      <c r="A159" s="1" t="s">
        <v>0</v>
      </c>
      <c r="B159" s="4" t="s">
        <v>157</v>
      </c>
      <c r="C159" s="3" t="s">
        <v>157</v>
      </c>
      <c r="D159" t="s">
        <v>362</v>
      </c>
      <c r="E159" s="47" t="str">
        <f>VLOOKUP($C159,Sheet1!$A$3:$B$328,2,FALSE)</f>
        <v>Largely Rural Average</v>
      </c>
      <c r="F159" s="38">
        <f>VLOOKUP($B159,'Data Flows'!$A$1307:$W$1944,2,FALSE)</f>
        <v>1.0842911877394636</v>
      </c>
      <c r="G159" s="38">
        <f>VLOOKUP($B159,'Data Flows'!$A$1307:$W$1944,3,FALSE)</f>
        <v>1.0081967213114753</v>
      </c>
      <c r="H159" s="38">
        <f>VLOOKUP($B159,'Data Flows'!$A$1307:$W$1944,4,FALSE)</f>
        <v>0.91549295774647887</v>
      </c>
      <c r="I159" s="38">
        <f>VLOOKUP($B159,'Data Flows'!$A$1307:$W$1944,5,FALSE)</f>
        <v>1.75</v>
      </c>
      <c r="J159" s="38">
        <f>VLOOKUP($B159,'Data Flows'!$A$1307:$W$1944,6,FALSE)</f>
        <v>1.2394366197183098</v>
      </c>
      <c r="K159" s="38">
        <f>VLOOKUP($B159,'Data Flows'!$A$1307:$W$1944,7,FALSE)</f>
        <v>0.83482944344703769</v>
      </c>
      <c r="L159" s="38">
        <f>VLOOKUP($B159,'Data Flows'!$A$1307:$W$1944,8,FALSE)</f>
        <v>0.76416819012797077</v>
      </c>
      <c r="M159" s="38">
        <f>VLOOKUP($B159,'Data Flows'!$A$1307:$W$1944,9,FALSE)</f>
        <v>1.0226130653266332</v>
      </c>
      <c r="N159" s="38">
        <f>VLOOKUP($B159,'Data Flows'!$A$1307:$W$1944,10,FALSE)</f>
        <v>0.79411764705882348</v>
      </c>
      <c r="O159" s="38">
        <f>VLOOKUP($B159,'Data Flows'!$A$1307:$W$1944,11,FALSE)</f>
        <v>0.80487804878048785</v>
      </c>
      <c r="P159" s="38">
        <f>VLOOKUP($B159,'Data Flows'!$A$1307:$W$1944,12,FALSE)</f>
        <v>1.0449735449735449</v>
      </c>
      <c r="Q159" s="38">
        <f>VLOOKUP($B159,'Data Flows'!$A$1307:$W$1944,13,FALSE)</f>
        <v>1.138235294117647</v>
      </c>
      <c r="R159" s="38">
        <f>VLOOKUP($B159,'Data Flows'!$A$1307:$W$1944,14,FALSE)</f>
        <v>0.9517241379310345</v>
      </c>
      <c r="S159" s="38">
        <f>VLOOKUP($B159,'Data Flows'!$A$1307:$W$1944,15,FALSE)</f>
        <v>0.87305699481865284</v>
      </c>
      <c r="T159" s="38">
        <f>VLOOKUP($B159,'Data Flows'!$A$1307:$W$1944,16,FALSE)</f>
        <v>0.96986301369863015</v>
      </c>
      <c r="U159" s="38">
        <f>VLOOKUP($B159,'Data Flows'!$A$1307:$W$1944,17,FALSE)</f>
        <v>1.2302405498281788</v>
      </c>
      <c r="V159" s="38">
        <f>VLOOKUP($B159,'Data Flows'!$A$1307:$W$1944,18,FALSE)</f>
        <v>1.059299191374663</v>
      </c>
      <c r="W159" s="38">
        <f>VLOOKUP($B159,'Data Flows'!$A$1307:$W$1944,19,FALSE)</f>
        <v>0.86388888888888893</v>
      </c>
      <c r="X159" s="38">
        <f>VLOOKUP($B159,'Data Flows'!$A$1307:$W$1944,20,FALSE)</f>
        <v>0.94836956521739135</v>
      </c>
      <c r="Y159" s="38">
        <f>VLOOKUP($B159,'Data Flows'!$A$1307:$W$1944,21,FALSE)</f>
        <v>0.99307958477508651</v>
      </c>
      <c r="Z159" s="38">
        <f>VLOOKUP($B159,'Data Flows'!$A$1307:$W$1944,22,FALSE)</f>
        <v>1.0473186119873816</v>
      </c>
      <c r="AA159" s="38">
        <f>VLOOKUP($B159,'Data Flows'!$A$1307:$W$1944,23,FALSE)</f>
        <v>0.74151436031331597</v>
      </c>
      <c r="AB159" s="38">
        <f>VLOOKUP($B159,'Data Flows'!$A$1307:$AB$1944,24,FALSE)</f>
        <v>0.98240469208211145</v>
      </c>
      <c r="AC159" s="38">
        <f>VLOOKUP($B159,'Data Flows'!$A$1307:$AB$1944,25,FALSE)</f>
        <v>0.80481927710843371</v>
      </c>
      <c r="AD159" s="38">
        <f>VLOOKUP($B159,'Data Flows'!$A$1307:$AB$1944,26,FALSE)</f>
        <v>0.83333333333333337</v>
      </c>
      <c r="AE159" s="38">
        <f>VLOOKUP($B159,'Data Flows'!$A$1307:$AB$1944,27,FALSE)</f>
        <v>0.80366492146596857</v>
      </c>
      <c r="AF159" s="38">
        <f>VLOOKUP($B159,'Data Flows'!$A$1307:$AB$1944,28,FALSE)</f>
        <v>0.86786786786786785</v>
      </c>
      <c r="AG159" s="38">
        <f>VLOOKUP($B159,'Data Flows'!$A$1307:$AE$1944,29,FALSE)</f>
        <v>0.80068728522336774</v>
      </c>
      <c r="AH159" s="38">
        <f>VLOOKUP($B159,'Data Flows'!$A$1307:$AE$1944,30,FALSE)</f>
        <v>1.098814229249012</v>
      </c>
      <c r="AI159" s="38">
        <f>VLOOKUP($B159,'Data Flows'!$A$1307:$AE$1944,31,FALSE)</f>
        <v>1.0378006872852235</v>
      </c>
      <c r="AJ159" s="38">
        <f>VLOOKUP($B159,'Data Flows'!$A$1307:$AF$1944,32,FALSE)</f>
        <v>0.86513157894736847</v>
      </c>
      <c r="AK159" s="38">
        <f>VLOOKUP($B159,'Data Flows'!$A$1307:$AG$1944,33,FALSE)</f>
        <v>0.86062717770034847</v>
      </c>
      <c r="AL159" s="38">
        <f>VLOOKUP($B159,'Data Flows'!$A$1307:$AH$1944,34,FALSE)</f>
        <v>0.58064516129032262</v>
      </c>
      <c r="AM159" s="38">
        <f>VLOOKUP($B159,'Data Flows'!$A$1307:$AI$1944,35,FALSE)</f>
        <v>0.72258064516129028</v>
      </c>
      <c r="AN159" s="38">
        <f>VLOOKUP($B159,'Data Flows'!$A$1307:$AJ$1944,36,FALSE)</f>
        <v>1.0163934426229508</v>
      </c>
      <c r="AO159" s="38">
        <f>VLOOKUP($B159,'Data Flows'!$A$1307:$AK$1944,37,FALSE)</f>
        <v>0.98054474708171202</v>
      </c>
      <c r="AP159" s="38">
        <f>VLOOKUP($B159,'Data Flows'!$A$1307:$AO$1944,38,FALSE)</f>
        <v>0.93119266055045868</v>
      </c>
      <c r="AQ159" s="38">
        <f>VLOOKUP($B159,'Data Flows'!$A$1307:$AO$1944,39,FALSE)</f>
        <v>0.91891891891891897</v>
      </c>
      <c r="AR159" s="38">
        <f>VLOOKUP($B159,'Data Flows'!$A$1307:$AO$1944,40,FALSE)</f>
        <v>0.8599221789883269</v>
      </c>
      <c r="AS159" s="38">
        <f>VLOOKUP($B159,'Data Flows'!$A$1307:$AO$1944,41,FALSE)</f>
        <v>0.94036697247706424</v>
      </c>
    </row>
    <row r="160" spans="1:45" x14ac:dyDescent="0.25">
      <c r="A160" s="1" t="s">
        <v>0</v>
      </c>
      <c r="B160" s="2" t="s">
        <v>158</v>
      </c>
      <c r="C160" s="3" t="s">
        <v>158</v>
      </c>
      <c r="D160" t="s">
        <v>363</v>
      </c>
      <c r="E160" s="47" t="str">
        <f>VLOOKUP($C160,Sheet1!$A$3:$B$328,2,FALSE)</f>
        <v>Urban with Significant Rural (rural including hub towns 26-49%)</v>
      </c>
      <c r="F160" s="38">
        <f>VLOOKUP($B160,'Data Flows'!$A$1307:$W$1944,2,FALSE)</f>
        <v>0.96388888888888891</v>
      </c>
      <c r="G160" s="38">
        <f>VLOOKUP($B160,'Data Flows'!$A$1307:$W$1944,3,FALSE)</f>
        <v>1.0550458715596329</v>
      </c>
      <c r="H160" s="38">
        <f>VLOOKUP($B160,'Data Flows'!$A$1307:$W$1944,4,FALSE)</f>
        <v>1.1804123711340206</v>
      </c>
      <c r="I160" s="38">
        <f>VLOOKUP($B160,'Data Flows'!$A$1307:$W$1944,5,FALSE)</f>
        <v>1.6784565916398715</v>
      </c>
      <c r="J160" s="38">
        <f>VLOOKUP($B160,'Data Flows'!$A$1307:$W$1944,6,FALSE)</f>
        <v>1.1918367346938776</v>
      </c>
      <c r="K160" s="38">
        <f>VLOOKUP($B160,'Data Flows'!$A$1307:$W$1944,7,FALSE)</f>
        <v>0.85146804835924006</v>
      </c>
      <c r="L160" s="38">
        <f>VLOOKUP($B160,'Data Flows'!$A$1307:$W$1944,8,FALSE)</f>
        <v>0.96456086286594767</v>
      </c>
      <c r="M160" s="38">
        <f>VLOOKUP($B160,'Data Flows'!$A$1307:$W$1944,9,FALSE)</f>
        <v>0.93078324225865205</v>
      </c>
      <c r="N160" s="38">
        <f>VLOOKUP($B160,'Data Flows'!$A$1307:$W$1944,10,FALSE)</f>
        <v>0.9</v>
      </c>
      <c r="O160" s="38">
        <f>VLOOKUP($B160,'Data Flows'!$A$1307:$W$1944,11,FALSE)</f>
        <v>0.82840236686390534</v>
      </c>
      <c r="P160" s="38">
        <f>VLOOKUP($B160,'Data Flows'!$A$1307:$W$1944,12,FALSE)</f>
        <v>0.98015873015873012</v>
      </c>
      <c r="Q160" s="38">
        <f>VLOOKUP($B160,'Data Flows'!$A$1307:$W$1944,13,FALSE)</f>
        <v>1.1508515815085159</v>
      </c>
      <c r="R160" s="38">
        <f>VLOOKUP($B160,'Data Flows'!$A$1307:$W$1944,14,FALSE)</f>
        <v>0.86328125</v>
      </c>
      <c r="S160" s="38">
        <f>VLOOKUP($B160,'Data Flows'!$A$1307:$W$1944,15,FALSE)</f>
        <v>0.9311827956989247</v>
      </c>
      <c r="T160" s="38">
        <f>VLOOKUP($B160,'Data Flows'!$A$1307:$W$1944,16,FALSE)</f>
        <v>0.97165991902834004</v>
      </c>
      <c r="U160" s="38">
        <f>VLOOKUP($B160,'Data Flows'!$A$1307:$W$1944,17,FALSE)</f>
        <v>1.0576036866359446</v>
      </c>
      <c r="V160" s="38">
        <f>VLOOKUP($B160,'Data Flows'!$A$1307:$W$1944,18,FALSE)</f>
        <v>0.87860082304526754</v>
      </c>
      <c r="W160" s="38">
        <f>VLOOKUP($B160,'Data Flows'!$A$1307:$W$1944,19,FALSE)</f>
        <v>0.96088019559902205</v>
      </c>
      <c r="X160" s="38">
        <f>VLOOKUP($B160,'Data Flows'!$A$1307:$W$1944,20,FALSE)</f>
        <v>0.86897880539499039</v>
      </c>
      <c r="Y160" s="38">
        <f>VLOOKUP($B160,'Data Flows'!$A$1307:$W$1944,21,FALSE)</f>
        <v>1.0334928229665072</v>
      </c>
      <c r="Z160" s="38">
        <f>VLOOKUP($B160,'Data Flows'!$A$1307:$W$1944,22,FALSE)</f>
        <v>0.86012526096033404</v>
      </c>
      <c r="AA160" s="38">
        <f>VLOOKUP($B160,'Data Flows'!$A$1307:$W$1944,23,FALSE)</f>
        <v>0.80519480519480524</v>
      </c>
      <c r="AB160" s="38">
        <f>VLOOKUP($B160,'Data Flows'!$A$1307:$AB$1944,24,FALSE)</f>
        <v>0.9240196078431373</v>
      </c>
      <c r="AC160" s="38">
        <f>VLOOKUP($B160,'Data Flows'!$A$1307:$AB$1944,25,FALSE)</f>
        <v>1.0349127182044888</v>
      </c>
      <c r="AD160" s="38">
        <f>VLOOKUP($B160,'Data Flows'!$A$1307:$AB$1944,26,FALSE)</f>
        <v>0.88008565310492504</v>
      </c>
      <c r="AE160" s="38">
        <f>VLOOKUP($B160,'Data Flows'!$A$1307:$AB$1944,27,FALSE)</f>
        <v>0.83609958506224069</v>
      </c>
      <c r="AF160" s="38">
        <f>VLOOKUP($B160,'Data Flows'!$A$1307:$AB$1944,28,FALSE)</f>
        <v>0.76122931442080377</v>
      </c>
      <c r="AG160" s="38">
        <f>VLOOKUP($B160,'Data Flows'!$A$1307:$AE$1944,29,FALSE)</f>
        <v>0.89896373056994816</v>
      </c>
      <c r="AH160" s="38">
        <f>VLOOKUP($B160,'Data Flows'!$A$1307:$AE$1944,30,FALSE)</f>
        <v>1.5303643724696356</v>
      </c>
      <c r="AI160" s="38">
        <f>VLOOKUP($B160,'Data Flows'!$A$1307:$AE$1944,31,FALSE)</f>
        <v>0.93947368421052635</v>
      </c>
      <c r="AJ160" s="38">
        <f>VLOOKUP($B160,'Data Flows'!$A$1307:$AF$1944,32,FALSE)</f>
        <v>0.73684210526315785</v>
      </c>
      <c r="AK160" s="38">
        <f>VLOOKUP($B160,'Data Flows'!$A$1307:$AG$1944,33,FALSE)</f>
        <v>0.7031630170316302</v>
      </c>
      <c r="AL160" s="38">
        <f>VLOOKUP($B160,'Data Flows'!$A$1307:$AH$1944,34,FALSE)</f>
        <v>0.81710914454277284</v>
      </c>
      <c r="AM160" s="38">
        <f>VLOOKUP($B160,'Data Flows'!$A$1307:$AI$1944,35,FALSE)</f>
        <v>0.73937677053824358</v>
      </c>
      <c r="AN160" s="38">
        <f>VLOOKUP($B160,'Data Flows'!$A$1307:$AJ$1944,36,FALSE)</f>
        <v>0.92923076923076919</v>
      </c>
      <c r="AO160" s="38">
        <f>VLOOKUP($B160,'Data Flows'!$A$1307:$AK$1944,37,FALSE)</f>
        <v>0.91883116883116878</v>
      </c>
      <c r="AP160" s="38">
        <f>VLOOKUP($B160,'Data Flows'!$A$1307:$AO$1944,38,FALSE)</f>
        <v>0.80276816608996537</v>
      </c>
      <c r="AQ160" s="38">
        <f>VLOOKUP($B160,'Data Flows'!$A$1307:$AO$1944,39,FALSE)</f>
        <v>0.88253012048192769</v>
      </c>
      <c r="AR160" s="38">
        <f>VLOOKUP($B160,'Data Flows'!$A$1307:$AO$1944,40,FALSE)</f>
        <v>0.87628865979381443</v>
      </c>
      <c r="AS160" s="38">
        <f>VLOOKUP($B160,'Data Flows'!$A$1307:$AO$1944,41,FALSE)</f>
        <v>0.78400000000000003</v>
      </c>
    </row>
    <row r="161" spans="1:45" x14ac:dyDescent="0.25">
      <c r="A161" s="1" t="s">
        <v>0</v>
      </c>
      <c r="B161" s="2" t="s">
        <v>159</v>
      </c>
      <c r="C161" s="3" t="s">
        <v>159</v>
      </c>
      <c r="D161" t="s">
        <v>364</v>
      </c>
      <c r="E161" s="47" t="str">
        <f>VLOOKUP($C161,Sheet1!$A$3:$B$328,2,FALSE)</f>
        <v>Largely Rural Average</v>
      </c>
      <c r="F161" s="38">
        <f>VLOOKUP($B161,'Data Flows'!$A$1307:$W$1944,2,FALSE)</f>
        <v>0.84693877551020413</v>
      </c>
      <c r="G161" s="38">
        <f>VLOOKUP($B161,'Data Flows'!$A$1307:$W$1944,3,FALSE)</f>
        <v>0.87203791469194314</v>
      </c>
      <c r="H161" s="38">
        <f>VLOOKUP($B161,'Data Flows'!$A$1307:$W$1944,4,FALSE)</f>
        <v>1.0258620689655173</v>
      </c>
      <c r="I161" s="38">
        <f>VLOOKUP($B161,'Data Flows'!$A$1307:$W$1944,5,FALSE)</f>
        <v>2.1523809523809523</v>
      </c>
      <c r="J161" s="38">
        <f>VLOOKUP($B161,'Data Flows'!$A$1307:$W$1944,6,FALSE)</f>
        <v>0.91705069124423966</v>
      </c>
      <c r="K161" s="38">
        <f>VLOOKUP($B161,'Data Flows'!$A$1307:$W$1944,7,FALSE)</f>
        <v>0.91066997518610426</v>
      </c>
      <c r="L161" s="38">
        <f>VLOOKUP($B161,'Data Flows'!$A$1307:$W$1944,8,FALSE)</f>
        <v>0.85824742268041232</v>
      </c>
      <c r="M161" s="38">
        <f>VLOOKUP($B161,'Data Flows'!$A$1307:$W$1944,9,FALSE)</f>
        <v>1.1065088757396451</v>
      </c>
      <c r="N161" s="38">
        <f>VLOOKUP($B161,'Data Flows'!$A$1307:$W$1944,10,FALSE)</f>
        <v>0.796875</v>
      </c>
      <c r="O161" s="38">
        <f>VLOOKUP($B161,'Data Flows'!$A$1307:$W$1944,11,FALSE)</f>
        <v>0.78548895899053628</v>
      </c>
      <c r="P161" s="38">
        <f>VLOOKUP($B161,'Data Flows'!$A$1307:$W$1944,12,FALSE)</f>
        <v>0.98461538461538467</v>
      </c>
      <c r="Q161" s="38">
        <f>VLOOKUP($B161,'Data Flows'!$A$1307:$W$1944,13,FALSE)</f>
        <v>1.1940298507462686</v>
      </c>
      <c r="R161" s="38">
        <f>VLOOKUP($B161,'Data Flows'!$A$1307:$W$1944,14,FALSE)</f>
        <v>0.94836956521739135</v>
      </c>
      <c r="S161" s="38">
        <f>VLOOKUP($B161,'Data Flows'!$A$1307:$W$1944,15,FALSE)</f>
        <v>0.84</v>
      </c>
      <c r="T161" s="38">
        <f>VLOOKUP($B161,'Data Flows'!$A$1307:$W$1944,16,FALSE)</f>
        <v>1.198581560283688</v>
      </c>
      <c r="U161" s="38">
        <f>VLOOKUP($B161,'Data Flows'!$A$1307:$W$1944,17,FALSE)</f>
        <v>1.0610169491525423</v>
      </c>
      <c r="V161" s="38">
        <f>VLOOKUP($B161,'Data Flows'!$A$1307:$W$1944,18,FALSE)</f>
        <v>0.72566371681415931</v>
      </c>
      <c r="W161" s="38">
        <f>VLOOKUP($B161,'Data Flows'!$A$1307:$W$1944,19,FALSE)</f>
        <v>0.86363636363636365</v>
      </c>
      <c r="X161" s="38">
        <f>VLOOKUP($B161,'Data Flows'!$A$1307:$W$1944,20,FALSE)</f>
        <v>1.10752688172043</v>
      </c>
      <c r="Y161" s="38">
        <f>VLOOKUP($B161,'Data Flows'!$A$1307:$W$1944,21,FALSE)</f>
        <v>1.2397003745318351</v>
      </c>
      <c r="Z161" s="38">
        <f>VLOOKUP($B161,'Data Flows'!$A$1307:$W$1944,22,FALSE)</f>
        <v>0.7106741573033708</v>
      </c>
      <c r="AA161" s="38">
        <f>VLOOKUP($B161,'Data Flows'!$A$1307:$W$1944,23,FALSE)</f>
        <v>0.81538461538461537</v>
      </c>
      <c r="AB161" s="38">
        <f>VLOOKUP($B161,'Data Flows'!$A$1307:$AB$1944,24,FALSE)</f>
        <v>0.97397769516728627</v>
      </c>
      <c r="AC161" s="38">
        <f>VLOOKUP($B161,'Data Flows'!$A$1307:$AB$1944,25,FALSE)</f>
        <v>0.76428571428571423</v>
      </c>
      <c r="AD161" s="38">
        <f>VLOOKUP($B161,'Data Flows'!$A$1307:$AB$1944,26,FALSE)</f>
        <v>1.0586080586080586</v>
      </c>
      <c r="AE161" s="38">
        <f>VLOOKUP($B161,'Data Flows'!$A$1307:$AB$1944,27,FALSE)</f>
        <v>0.82838283828382842</v>
      </c>
      <c r="AF161" s="38">
        <f>VLOOKUP($B161,'Data Flows'!$A$1307:$AB$1944,28,FALSE)</f>
        <v>0.86267605633802813</v>
      </c>
      <c r="AG161" s="38">
        <f>VLOOKUP($B161,'Data Flows'!$A$1307:$AE$1944,29,FALSE)</f>
        <v>1.025974025974026</v>
      </c>
      <c r="AH161" s="38">
        <f>VLOOKUP($B161,'Data Flows'!$A$1307:$AE$1944,30,FALSE)</f>
        <v>1.229050279329609</v>
      </c>
      <c r="AI161" s="38">
        <f>VLOOKUP($B161,'Data Flows'!$A$1307:$AE$1944,31,FALSE)</f>
        <v>0.94901960784313721</v>
      </c>
      <c r="AJ161" s="38">
        <f>VLOOKUP($B161,'Data Flows'!$A$1307:$AF$1944,32,FALSE)</f>
        <v>0.68027210884353739</v>
      </c>
      <c r="AK161" s="38">
        <f>VLOOKUP($B161,'Data Flows'!$A$1307:$AG$1944,33,FALSE)</f>
        <v>0.74615384615384617</v>
      </c>
      <c r="AL161" s="38">
        <f>VLOOKUP($B161,'Data Flows'!$A$1307:$AH$1944,34,FALSE)</f>
        <v>0.68122270742358082</v>
      </c>
      <c r="AM161" s="38">
        <f>VLOOKUP($B161,'Data Flows'!$A$1307:$AI$1944,35,FALSE)</f>
        <v>0.80710659898477155</v>
      </c>
      <c r="AN161" s="38">
        <f>VLOOKUP($B161,'Data Flows'!$A$1307:$AJ$1944,36,FALSE)</f>
        <v>0.88990825688073394</v>
      </c>
      <c r="AO161" s="38">
        <f>VLOOKUP($B161,'Data Flows'!$A$1307:$AK$1944,37,FALSE)</f>
        <v>0.92972972972972978</v>
      </c>
      <c r="AP161" s="38">
        <f>VLOOKUP($B161,'Data Flows'!$A$1307:$AO$1944,38,FALSE)</f>
        <v>0.88050314465408808</v>
      </c>
      <c r="AQ161" s="38">
        <f>VLOOKUP($B161,'Data Flows'!$A$1307:$AO$1944,39,FALSE)</f>
        <v>0.95049504950495045</v>
      </c>
      <c r="AR161" s="38">
        <f>VLOOKUP($B161,'Data Flows'!$A$1307:$AO$1944,40,FALSE)</f>
        <v>0.77489177489177485</v>
      </c>
      <c r="AS161" s="38">
        <f>VLOOKUP($B161,'Data Flows'!$A$1307:$AO$1944,41,FALSE)</f>
        <v>0.79894179894179895</v>
      </c>
    </row>
    <row r="162" spans="1:45" x14ac:dyDescent="0.25">
      <c r="A162" s="1" t="s">
        <v>0</v>
      </c>
      <c r="B162" s="2" t="s">
        <v>160</v>
      </c>
      <c r="C162" s="3" t="s">
        <v>160</v>
      </c>
      <c r="D162" t="s">
        <v>365</v>
      </c>
      <c r="E162" s="47" t="str">
        <f>VLOOKUP($C162,Sheet1!$A$3:$B$328,2,FALSE)</f>
        <v>Urban with City and Town</v>
      </c>
      <c r="F162" s="38">
        <f>VLOOKUP($B162,'Data Flows'!$A$1307:$W$1944,2,FALSE)</f>
        <v>1.1062271062271063</v>
      </c>
      <c r="G162" s="38">
        <f>VLOOKUP($B162,'Data Flows'!$A$1307:$W$1944,3,FALSE)</f>
        <v>0.83768115942028987</v>
      </c>
      <c r="H162" s="38">
        <f>VLOOKUP($B162,'Data Flows'!$A$1307:$W$1944,4,FALSE)</f>
        <v>1.1141975308641976</v>
      </c>
      <c r="I162" s="38">
        <f>VLOOKUP($B162,'Data Flows'!$A$1307:$W$1944,5,FALSE)</f>
        <v>1.2203389830508475</v>
      </c>
      <c r="J162" s="38">
        <f>VLOOKUP($B162,'Data Flows'!$A$1307:$W$1944,6,FALSE)</f>
        <v>1.4743589743589745</v>
      </c>
      <c r="K162" s="38">
        <f>VLOOKUP($B162,'Data Flows'!$A$1307:$W$1944,7,FALSE)</f>
        <v>0.95757575757575752</v>
      </c>
      <c r="L162" s="38">
        <f>VLOOKUP($B162,'Data Flows'!$A$1307:$W$1944,8,FALSE)</f>
        <v>0.94237918215613381</v>
      </c>
      <c r="M162" s="38">
        <f>VLOOKUP($B162,'Data Flows'!$A$1307:$W$1944,9,FALSE)</f>
        <v>0.97204301075268817</v>
      </c>
      <c r="N162" s="38">
        <f>VLOOKUP($B162,'Data Flows'!$A$1307:$W$1944,10,FALSE)</f>
        <v>0.95798319327731096</v>
      </c>
      <c r="O162" s="38">
        <f>VLOOKUP($B162,'Data Flows'!$A$1307:$W$1944,11,FALSE)</f>
        <v>0.77884615384615385</v>
      </c>
      <c r="P162" s="38">
        <f>VLOOKUP($B162,'Data Flows'!$A$1307:$W$1944,12,FALSE)</f>
        <v>0.94347826086956521</v>
      </c>
      <c r="Q162" s="38">
        <f>VLOOKUP($B162,'Data Flows'!$A$1307:$W$1944,13,FALSE)</f>
        <v>1.0966981132075471</v>
      </c>
      <c r="R162" s="38">
        <f>VLOOKUP($B162,'Data Flows'!$A$1307:$W$1944,14,FALSE)</f>
        <v>0.94849785407725318</v>
      </c>
      <c r="S162" s="38">
        <f>VLOOKUP($B162,'Data Flows'!$A$1307:$W$1944,15,FALSE)</f>
        <v>0.98759305210918114</v>
      </c>
      <c r="T162" s="38">
        <f>VLOOKUP($B162,'Data Flows'!$A$1307:$W$1944,16,FALSE)</f>
        <v>0.90496760259179265</v>
      </c>
      <c r="U162" s="38">
        <f>VLOOKUP($B162,'Data Flows'!$A$1307:$W$1944,17,FALSE)</f>
        <v>1.1823056300268096</v>
      </c>
      <c r="V162" s="38">
        <f>VLOOKUP($B162,'Data Flows'!$A$1307:$W$1944,18,FALSE)</f>
        <v>0.92841163310961972</v>
      </c>
      <c r="W162" s="38">
        <f>VLOOKUP($B162,'Data Flows'!$A$1307:$W$1944,19,FALSE)</f>
        <v>0.91375291375291379</v>
      </c>
      <c r="X162" s="38">
        <f>VLOOKUP($B162,'Data Flows'!$A$1307:$W$1944,20,FALSE)</f>
        <v>1.1302211302211302</v>
      </c>
      <c r="Y162" s="38">
        <f>VLOOKUP($B162,'Data Flows'!$A$1307:$W$1944,21,FALSE)</f>
        <v>1.0073710073710074</v>
      </c>
      <c r="Z162" s="38">
        <f>VLOOKUP($B162,'Data Flows'!$A$1307:$W$1944,22,FALSE)</f>
        <v>0.92543859649122806</v>
      </c>
      <c r="AA162" s="38">
        <f>VLOOKUP($B162,'Data Flows'!$A$1307:$W$1944,23,FALSE)</f>
        <v>0.87798408488063662</v>
      </c>
      <c r="AB162" s="38">
        <f>VLOOKUP($B162,'Data Flows'!$A$1307:$AB$1944,24,FALSE)</f>
        <v>0.85398230088495575</v>
      </c>
      <c r="AC162" s="38">
        <f>VLOOKUP($B162,'Data Flows'!$A$1307:$AB$1944,25,FALSE)</f>
        <v>1.0446194225721785</v>
      </c>
      <c r="AD162" s="38">
        <f>VLOOKUP($B162,'Data Flows'!$A$1307:$AB$1944,26,FALSE)</f>
        <v>0.84044943820224716</v>
      </c>
      <c r="AE162" s="38">
        <f>VLOOKUP($B162,'Data Flows'!$A$1307:$AB$1944,27,FALSE)</f>
        <v>0.76059322033898302</v>
      </c>
      <c r="AF162" s="38">
        <f>VLOOKUP($B162,'Data Flows'!$A$1307:$AB$1944,28,FALSE)</f>
        <v>0.8798955613577023</v>
      </c>
      <c r="AG162" s="38">
        <f>VLOOKUP($B162,'Data Flows'!$A$1307:$AE$1944,29,FALSE)</f>
        <v>0.91534391534391535</v>
      </c>
      <c r="AH162" s="38">
        <f>VLOOKUP($B162,'Data Flows'!$A$1307:$AE$1944,30,FALSE)</f>
        <v>1.405857740585774</v>
      </c>
      <c r="AI162" s="38">
        <f>VLOOKUP($B162,'Data Flows'!$A$1307:$AE$1944,31,FALSE)</f>
        <v>1.0720221606648199</v>
      </c>
      <c r="AJ162" s="38">
        <f>VLOOKUP($B162,'Data Flows'!$A$1307:$AF$1944,32,FALSE)</f>
        <v>0.83247422680412375</v>
      </c>
      <c r="AK162" s="38">
        <f>VLOOKUP($B162,'Data Flows'!$A$1307:$AG$1944,33,FALSE)</f>
        <v>0.76201372997711669</v>
      </c>
      <c r="AL162" s="38">
        <f>VLOOKUP($B162,'Data Flows'!$A$1307:$AH$1944,34,FALSE)</f>
        <v>0.75880758807588078</v>
      </c>
      <c r="AM162" s="38">
        <f>VLOOKUP($B162,'Data Flows'!$A$1307:$AI$1944,35,FALSE)</f>
        <v>0.77777777777777779</v>
      </c>
      <c r="AN162" s="38">
        <f>VLOOKUP($B162,'Data Flows'!$A$1307:$AJ$1944,36,FALSE)</f>
        <v>0.83333333333333337</v>
      </c>
      <c r="AO162" s="38">
        <f>VLOOKUP($B162,'Data Flows'!$A$1307:$AK$1944,37,FALSE)</f>
        <v>0.85901639344262293</v>
      </c>
      <c r="AP162" s="38">
        <f>VLOOKUP($B162,'Data Flows'!$A$1307:$AO$1944,38,FALSE)</f>
        <v>0.93536121673003803</v>
      </c>
      <c r="AQ162" s="38">
        <f>VLOOKUP($B162,'Data Flows'!$A$1307:$AO$1944,39,FALSE)</f>
        <v>0.8</v>
      </c>
      <c r="AR162" s="38">
        <f>VLOOKUP($B162,'Data Flows'!$A$1307:$AO$1944,40,FALSE)</f>
        <v>0.73354231974921635</v>
      </c>
      <c r="AS162" s="38">
        <f>VLOOKUP($B162,'Data Flows'!$A$1307:$AO$1944,41,FALSE)</f>
        <v>0.83098591549295775</v>
      </c>
    </row>
    <row r="163" spans="1:45" x14ac:dyDescent="0.25">
      <c r="A163" s="1" t="s">
        <v>0</v>
      </c>
      <c r="B163" s="2" t="s">
        <v>161</v>
      </c>
      <c r="C163" s="3" t="s">
        <v>161</v>
      </c>
      <c r="D163" t="s">
        <v>366</v>
      </c>
      <c r="E163" s="47" t="str">
        <f>VLOOKUP($C163,Sheet1!$A$3:$B$328,2,FALSE)</f>
        <v>Mainly Rural Average</v>
      </c>
      <c r="F163" s="38">
        <f>VLOOKUP($B163,'Data Flows'!$A$1307:$W$1944,2,FALSE)</f>
        <v>1.0247524752475248</v>
      </c>
      <c r="G163" s="38">
        <f>VLOOKUP($B163,'Data Flows'!$A$1307:$W$1944,3,FALSE)</f>
        <v>0.95272727272727276</v>
      </c>
      <c r="H163" s="38">
        <f>VLOOKUP($B163,'Data Flows'!$A$1307:$W$1944,4,FALSE)</f>
        <v>1.1043165467625899</v>
      </c>
      <c r="I163" s="38">
        <f>VLOOKUP($B163,'Data Flows'!$A$1307:$W$1944,5,FALSE)</f>
        <v>1.5730337078651686</v>
      </c>
      <c r="J163" s="38">
        <f>VLOOKUP($B163,'Data Flows'!$A$1307:$W$1944,6,FALSE)</f>
        <v>1.2389162561576355</v>
      </c>
      <c r="K163" s="38">
        <f>VLOOKUP($B163,'Data Flows'!$A$1307:$W$1944,7,FALSE)</f>
        <v>0.85934065934065929</v>
      </c>
      <c r="L163" s="38">
        <f>VLOOKUP($B163,'Data Flows'!$A$1307:$W$1944,8,FALSE)</f>
        <v>0.98160919540229885</v>
      </c>
      <c r="M163" s="38">
        <f>VLOOKUP($B163,'Data Flows'!$A$1307:$W$1944,9,FALSE)</f>
        <v>0.84953703703703709</v>
      </c>
      <c r="N163" s="38">
        <f>VLOOKUP($B163,'Data Flows'!$A$1307:$W$1944,10,FALSE)</f>
        <v>0.78879310344827591</v>
      </c>
      <c r="O163" s="38">
        <f>VLOOKUP($B163,'Data Flows'!$A$1307:$W$1944,11,FALSE)</f>
        <v>0.80361757105943155</v>
      </c>
      <c r="P163" s="38">
        <f>VLOOKUP($B163,'Data Flows'!$A$1307:$W$1944,12,FALSE)</f>
        <v>1.0115273775216138</v>
      </c>
      <c r="Q163" s="38">
        <f>VLOOKUP($B163,'Data Flows'!$A$1307:$W$1944,13,FALSE)</f>
        <v>0.99695121951219512</v>
      </c>
      <c r="R163" s="38">
        <f>VLOOKUP($B163,'Data Flows'!$A$1307:$W$1944,14,FALSE)</f>
        <v>0.92682926829268297</v>
      </c>
      <c r="S163" s="38">
        <f>VLOOKUP($B163,'Data Flows'!$A$1307:$W$1944,15,FALSE)</f>
        <v>0.85756676557863498</v>
      </c>
      <c r="T163" s="38">
        <f>VLOOKUP($B163,'Data Flows'!$A$1307:$W$1944,16,FALSE)</f>
        <v>0.95</v>
      </c>
      <c r="U163" s="38">
        <f>VLOOKUP($B163,'Data Flows'!$A$1307:$W$1944,17,FALSE)</f>
        <v>1.025974025974026</v>
      </c>
      <c r="V163" s="38">
        <f>VLOOKUP($B163,'Data Flows'!$A$1307:$W$1944,18,FALSE)</f>
        <v>0.8589420654911839</v>
      </c>
      <c r="W163" s="38">
        <f>VLOOKUP($B163,'Data Flows'!$A$1307:$W$1944,19,FALSE)</f>
        <v>0.9214501510574018</v>
      </c>
      <c r="X163" s="38">
        <f>VLOOKUP($B163,'Data Flows'!$A$1307:$W$1944,20,FALSE)</f>
        <v>0.98319327731092432</v>
      </c>
      <c r="Y163" s="38">
        <f>VLOOKUP($B163,'Data Flows'!$A$1307:$W$1944,21,FALSE)</f>
        <v>0.95608108108108103</v>
      </c>
      <c r="Z163" s="38">
        <f>VLOOKUP($B163,'Data Flows'!$A$1307:$W$1944,22,FALSE)</f>
        <v>0.81818181818181823</v>
      </c>
      <c r="AA163" s="38">
        <f>VLOOKUP($B163,'Data Flows'!$A$1307:$W$1944,23,FALSE)</f>
        <v>0.81468531468531469</v>
      </c>
      <c r="AB163" s="38">
        <f>VLOOKUP($B163,'Data Flows'!$A$1307:$AB$1944,24,FALSE)</f>
        <v>0.8776223776223776</v>
      </c>
      <c r="AC163" s="38">
        <f>VLOOKUP($B163,'Data Flows'!$A$1307:$AB$1944,25,FALSE)</f>
        <v>1.04296875</v>
      </c>
      <c r="AD163" s="38">
        <f>VLOOKUP($B163,'Data Flows'!$A$1307:$AB$1944,26,FALSE)</f>
        <v>0.81333333333333335</v>
      </c>
      <c r="AE163" s="38">
        <f>VLOOKUP($B163,'Data Flows'!$A$1307:$AB$1944,27,FALSE)</f>
        <v>0.90228013029315957</v>
      </c>
      <c r="AF163" s="38">
        <f>VLOOKUP($B163,'Data Flows'!$A$1307:$AB$1944,28,FALSE)</f>
        <v>0.93971631205673756</v>
      </c>
      <c r="AG163" s="38">
        <f>VLOOKUP($B163,'Data Flows'!$A$1307:$AE$1944,29,FALSE)</f>
        <v>0.85836909871244638</v>
      </c>
      <c r="AH163" s="38">
        <f>VLOOKUP($B163,'Data Flows'!$A$1307:$AE$1944,30,FALSE)</f>
        <v>1.3875</v>
      </c>
      <c r="AI163" s="38">
        <f>VLOOKUP($B163,'Data Flows'!$A$1307:$AE$1944,31,FALSE)</f>
        <v>0.97058823529411764</v>
      </c>
      <c r="AJ163" s="38">
        <f>VLOOKUP($B163,'Data Flows'!$A$1307:$AF$1944,32,FALSE)</f>
        <v>0.79116465863453811</v>
      </c>
      <c r="AK163" s="38">
        <f>VLOOKUP($B163,'Data Flows'!$A$1307:$AG$1944,33,FALSE)</f>
        <v>0.74131274131274127</v>
      </c>
      <c r="AL163" s="38">
        <f>VLOOKUP($B163,'Data Flows'!$A$1307:$AH$1944,34,FALSE)</f>
        <v>0.7931034482758621</v>
      </c>
      <c r="AM163" s="38">
        <f>VLOOKUP($B163,'Data Flows'!$A$1307:$AI$1944,35,FALSE)</f>
        <v>0.89189189189189189</v>
      </c>
      <c r="AN163" s="38">
        <f>VLOOKUP($B163,'Data Flows'!$A$1307:$AJ$1944,36,FALSE)</f>
        <v>0.76213592233009708</v>
      </c>
      <c r="AO163" s="38">
        <f>VLOOKUP($B163,'Data Flows'!$A$1307:$AK$1944,37,FALSE)</f>
        <v>0.9719101123595506</v>
      </c>
      <c r="AP163" s="38">
        <f>VLOOKUP($B163,'Data Flows'!$A$1307:$AO$1944,38,FALSE)</f>
        <v>0.95541401273885351</v>
      </c>
      <c r="AQ163" s="38">
        <f>VLOOKUP($B163,'Data Flows'!$A$1307:$AO$1944,39,FALSE)</f>
        <v>0.85483870967741937</v>
      </c>
      <c r="AR163" s="38">
        <f>VLOOKUP($B163,'Data Flows'!$A$1307:$AO$1944,40,FALSE)</f>
        <v>0.87195121951219512</v>
      </c>
      <c r="AS163" s="38">
        <f>VLOOKUP($B163,'Data Flows'!$A$1307:$AO$1944,41,FALSE)</f>
        <v>1.138157894736842</v>
      </c>
    </row>
    <row r="164" spans="1:45" x14ac:dyDescent="0.25">
      <c r="A164" s="1" t="s">
        <v>0</v>
      </c>
      <c r="B164" s="2" t="s">
        <v>162</v>
      </c>
      <c r="C164" s="3" t="s">
        <v>162</v>
      </c>
      <c r="D164" t="s">
        <v>367</v>
      </c>
      <c r="E164" s="47" t="str">
        <f>VLOOKUP($C164,Sheet1!$A$3:$B$328,2,FALSE)</f>
        <v>Urban with Significant Rural (rural including hub towns 26-49%)</v>
      </c>
      <c r="F164" s="38">
        <f>VLOOKUP($B164,'Data Flows'!$A$1307:$W$1944,2,FALSE)</f>
        <v>0.84615384615384615</v>
      </c>
      <c r="G164" s="38">
        <f>VLOOKUP($B164,'Data Flows'!$A$1307:$W$1944,3,FALSE)</f>
        <v>0.9913419913419913</v>
      </c>
      <c r="H164" s="38">
        <f>VLOOKUP($B164,'Data Flows'!$A$1307:$W$1944,4,FALSE)</f>
        <v>1.0212765957446808</v>
      </c>
      <c r="I164" s="38">
        <f>VLOOKUP($B164,'Data Flows'!$A$1307:$W$1944,5,FALSE)</f>
        <v>1.448</v>
      </c>
      <c r="J164" s="38">
        <f>VLOOKUP($B164,'Data Flows'!$A$1307:$W$1944,6,FALSE)</f>
        <v>1.9461538461538461</v>
      </c>
      <c r="K164" s="38">
        <f>VLOOKUP($B164,'Data Flows'!$A$1307:$W$1944,7,FALSE)</f>
        <v>1.0522565320665083</v>
      </c>
      <c r="L164" s="38">
        <f>VLOOKUP($B164,'Data Flows'!$A$1307:$W$1944,8,FALSE)</f>
        <v>0.96480331262939956</v>
      </c>
      <c r="M164" s="38">
        <f>VLOOKUP($B164,'Data Flows'!$A$1307:$W$1944,9,FALSE)</f>
        <v>0.80991735537190079</v>
      </c>
      <c r="N164" s="38">
        <f>VLOOKUP($B164,'Data Flows'!$A$1307:$W$1944,10,FALSE)</f>
        <v>0.74683544303797467</v>
      </c>
      <c r="O164" s="38">
        <f>VLOOKUP($B164,'Data Flows'!$A$1307:$W$1944,11,FALSE)</f>
        <v>0.77631578947368418</v>
      </c>
      <c r="P164" s="38">
        <f>VLOOKUP($B164,'Data Flows'!$A$1307:$W$1944,12,FALSE)</f>
        <v>0.8035714285714286</v>
      </c>
      <c r="Q164" s="38">
        <f>VLOOKUP($B164,'Data Flows'!$A$1307:$W$1944,13,FALSE)</f>
        <v>0.9731182795698925</v>
      </c>
      <c r="R164" s="38">
        <f>VLOOKUP($B164,'Data Flows'!$A$1307:$W$1944,14,FALSE)</f>
        <v>0.93363844393592677</v>
      </c>
      <c r="S164" s="38">
        <f>VLOOKUP($B164,'Data Flows'!$A$1307:$W$1944,15,FALSE)</f>
        <v>0.89276139410187672</v>
      </c>
      <c r="T164" s="38">
        <f>VLOOKUP($B164,'Data Flows'!$A$1307:$W$1944,16,FALSE)</f>
        <v>1.1345646437994723</v>
      </c>
      <c r="U164" s="38">
        <f>VLOOKUP($B164,'Data Flows'!$A$1307:$W$1944,17,FALSE)</f>
        <v>1.0032679738562091</v>
      </c>
      <c r="V164" s="38">
        <f>VLOOKUP($B164,'Data Flows'!$A$1307:$W$1944,18,FALSE)</f>
        <v>1.0670926517571886</v>
      </c>
      <c r="W164" s="38">
        <f>VLOOKUP($B164,'Data Flows'!$A$1307:$W$1944,19,FALSE)</f>
        <v>0.91463414634146345</v>
      </c>
      <c r="X164" s="38">
        <f>VLOOKUP($B164,'Data Flows'!$A$1307:$W$1944,20,FALSE)</f>
        <v>0.95979899497487442</v>
      </c>
      <c r="Y164" s="38">
        <f>VLOOKUP($B164,'Data Flows'!$A$1307:$W$1944,21,FALSE)</f>
        <v>0.85835694050991507</v>
      </c>
      <c r="Z164" s="38">
        <f>VLOOKUP($B164,'Data Flows'!$A$1307:$W$1944,22,FALSE)</f>
        <v>0.88253012048192769</v>
      </c>
      <c r="AA164" s="38">
        <f>VLOOKUP($B164,'Data Flows'!$A$1307:$W$1944,23,FALSE)</f>
        <v>0.72413793103448276</v>
      </c>
      <c r="AB164" s="38">
        <f>VLOOKUP($B164,'Data Flows'!$A$1307:$AB$1944,24,FALSE)</f>
        <v>0.86419753086419748</v>
      </c>
      <c r="AC164" s="38">
        <f>VLOOKUP($B164,'Data Flows'!$A$1307:$AB$1944,25,FALSE)</f>
        <v>0.99035369774919613</v>
      </c>
      <c r="AD164" s="38">
        <f>VLOOKUP($B164,'Data Flows'!$A$1307:$AB$1944,26,FALSE)</f>
        <v>0.96763754045307449</v>
      </c>
      <c r="AE164" s="38">
        <f>VLOOKUP($B164,'Data Flows'!$A$1307:$AB$1944,27,FALSE)</f>
        <v>0.85057471264367812</v>
      </c>
      <c r="AF164" s="38">
        <f>VLOOKUP($B164,'Data Flows'!$A$1307:$AB$1944,28,FALSE)</f>
        <v>0.82847896440129454</v>
      </c>
      <c r="AG164" s="38">
        <f>VLOOKUP($B164,'Data Flows'!$A$1307:$AE$1944,29,FALSE)</f>
        <v>0.84879725085910651</v>
      </c>
      <c r="AH164" s="38">
        <f>VLOOKUP($B164,'Data Flows'!$A$1307:$AE$1944,30,FALSE)</f>
        <v>1.2356020942408377</v>
      </c>
      <c r="AI164" s="38">
        <f>VLOOKUP($B164,'Data Flows'!$A$1307:$AE$1944,31,FALSE)</f>
        <v>1.0166666666666666</v>
      </c>
      <c r="AJ164" s="38">
        <f>VLOOKUP($B164,'Data Flows'!$A$1307:$AF$1944,32,FALSE)</f>
        <v>0.77316293929712465</v>
      </c>
      <c r="AK164" s="38">
        <f>VLOOKUP($B164,'Data Flows'!$A$1307:$AG$1944,33,FALSE)</f>
        <v>0.86206896551724133</v>
      </c>
      <c r="AL164" s="38">
        <f>VLOOKUP($B164,'Data Flows'!$A$1307:$AH$1944,34,FALSE)</f>
        <v>0.63197026022304836</v>
      </c>
      <c r="AM164" s="38">
        <f>VLOOKUP($B164,'Data Flows'!$A$1307:$AI$1944,35,FALSE)</f>
        <v>0.74444444444444446</v>
      </c>
      <c r="AN164" s="38">
        <f>VLOOKUP($B164,'Data Flows'!$A$1307:$AJ$1944,36,FALSE)</f>
        <v>0.9322709163346613</v>
      </c>
      <c r="AO164" s="38">
        <f>VLOOKUP($B164,'Data Flows'!$A$1307:$AK$1944,37,FALSE)</f>
        <v>0.8</v>
      </c>
      <c r="AP164" s="38">
        <f>VLOOKUP($B164,'Data Flows'!$A$1307:$AO$1944,38,FALSE)</f>
        <v>0.96601941747572817</v>
      </c>
      <c r="AQ164" s="38">
        <f>VLOOKUP($B164,'Data Flows'!$A$1307:$AO$1944,39,FALSE)</f>
        <v>0.84337349397590367</v>
      </c>
      <c r="AR164" s="38">
        <f>VLOOKUP($B164,'Data Flows'!$A$1307:$AO$1944,40,FALSE)</f>
        <v>0.79741379310344829</v>
      </c>
      <c r="AS164" s="38">
        <f>VLOOKUP($B164,'Data Flows'!$A$1307:$AO$1944,41,FALSE)</f>
        <v>0.98571428571428577</v>
      </c>
    </row>
    <row r="165" spans="1:45" x14ac:dyDescent="0.25">
      <c r="A165" s="1" t="s">
        <v>0</v>
      </c>
      <c r="B165" s="4" t="s">
        <v>163</v>
      </c>
      <c r="C165" s="3" t="s">
        <v>163</v>
      </c>
      <c r="D165" t="s">
        <v>368</v>
      </c>
      <c r="E165" s="47" t="str">
        <f>VLOOKUP($C165,Sheet1!$A$3:$B$328,2,FALSE)</f>
        <v>Largely Rural Average</v>
      </c>
      <c r="F165" s="38">
        <f>VLOOKUP($B165,'Data Flows'!$A$1307:$W$1944,2,FALSE)</f>
        <v>0.83404255319148934</v>
      </c>
      <c r="G165" s="38">
        <f>VLOOKUP($B165,'Data Flows'!$A$1307:$W$1944,3,FALSE)</f>
        <v>1.0746268656716418</v>
      </c>
      <c r="H165" s="38">
        <f>VLOOKUP($B165,'Data Flows'!$A$1307:$W$1944,4,FALSE)</f>
        <v>0.92354740061162077</v>
      </c>
      <c r="I165" s="38">
        <f>VLOOKUP($B165,'Data Flows'!$A$1307:$W$1944,5,FALSE)</f>
        <v>1.8181818181818181</v>
      </c>
      <c r="J165" s="38">
        <f>VLOOKUP($B165,'Data Flows'!$A$1307:$W$1944,6,FALSE)</f>
        <v>1.191304347826087</v>
      </c>
      <c r="K165" s="38">
        <f>VLOOKUP($B165,'Data Flows'!$A$1307:$W$1944,7,FALSE)</f>
        <v>0.80686695278969955</v>
      </c>
      <c r="L165" s="38">
        <f>VLOOKUP($B165,'Data Flows'!$A$1307:$W$1944,8,FALSE)</f>
        <v>0.98300970873786409</v>
      </c>
      <c r="M165" s="38">
        <f>VLOOKUP($B165,'Data Flows'!$A$1307:$W$1944,9,FALSE)</f>
        <v>0.92063492063492058</v>
      </c>
      <c r="N165" s="38">
        <f>VLOOKUP($B165,'Data Flows'!$A$1307:$W$1944,10,FALSE)</f>
        <v>0.82159624413145538</v>
      </c>
      <c r="O165" s="38">
        <f>VLOOKUP($B165,'Data Flows'!$A$1307:$W$1944,11,FALSE)</f>
        <v>0.69866666666666666</v>
      </c>
      <c r="P165" s="38">
        <f>VLOOKUP($B165,'Data Flows'!$A$1307:$W$1944,12,FALSE)</f>
        <v>1.0977653631284916</v>
      </c>
      <c r="Q165" s="38">
        <f>VLOOKUP($B165,'Data Flows'!$A$1307:$W$1944,13,FALSE)</f>
        <v>0.95625000000000004</v>
      </c>
      <c r="R165" s="38">
        <f>VLOOKUP($B165,'Data Flows'!$A$1307:$W$1944,14,FALSE)</f>
        <v>1.0749185667752443</v>
      </c>
      <c r="S165" s="38">
        <f>VLOOKUP($B165,'Data Flows'!$A$1307:$W$1944,15,FALSE)</f>
        <v>0.95161290322580649</v>
      </c>
      <c r="T165" s="38">
        <f>VLOOKUP($B165,'Data Flows'!$A$1307:$W$1944,16,FALSE)</f>
        <v>0.82561307901907355</v>
      </c>
      <c r="U165" s="38">
        <f>VLOOKUP($B165,'Data Flows'!$A$1307:$W$1944,17,FALSE)</f>
        <v>1.0649350649350648</v>
      </c>
      <c r="V165" s="38">
        <f>VLOOKUP($B165,'Data Flows'!$A$1307:$W$1944,18,FALSE)</f>
        <v>1.0247252747252746</v>
      </c>
      <c r="W165" s="38">
        <f>VLOOKUP($B165,'Data Flows'!$A$1307:$W$1944,19,FALSE)</f>
        <v>0.81677018633540377</v>
      </c>
      <c r="X165" s="38">
        <f>VLOOKUP($B165,'Data Flows'!$A$1307:$W$1944,20,FALSE)</f>
        <v>0.9327731092436975</v>
      </c>
      <c r="Y165" s="38">
        <f>VLOOKUP($B165,'Data Flows'!$A$1307:$W$1944,21,FALSE)</f>
        <v>0.870253164556962</v>
      </c>
      <c r="Z165" s="38">
        <f>VLOOKUP($B165,'Data Flows'!$A$1307:$W$1944,22,FALSE)</f>
        <v>0.72916666666666663</v>
      </c>
      <c r="AA165" s="38">
        <f>VLOOKUP($B165,'Data Flows'!$A$1307:$W$1944,23,FALSE)</f>
        <v>0.84280936454849498</v>
      </c>
      <c r="AB165" s="38">
        <f>VLOOKUP($B165,'Data Flows'!$A$1307:$AB$1944,24,FALSE)</f>
        <v>1.0190839694656488</v>
      </c>
      <c r="AC165" s="38">
        <f>VLOOKUP($B165,'Data Flows'!$A$1307:$AB$1944,25,FALSE)</f>
        <v>0.89538461538461533</v>
      </c>
      <c r="AD165" s="38">
        <f>VLOOKUP($B165,'Data Flows'!$A$1307:$AB$1944,26,FALSE)</f>
        <v>0.78005865102639294</v>
      </c>
      <c r="AE165" s="38">
        <f>VLOOKUP($B165,'Data Flows'!$A$1307:$AB$1944,27,FALSE)</f>
        <v>0.86538461538461542</v>
      </c>
      <c r="AF165" s="38">
        <f>VLOOKUP($B165,'Data Flows'!$A$1307:$AB$1944,28,FALSE)</f>
        <v>0.89169675090252709</v>
      </c>
      <c r="AG165" s="38">
        <f>VLOOKUP($B165,'Data Flows'!$A$1307:$AE$1944,29,FALSE)</f>
        <v>0.74716981132075466</v>
      </c>
      <c r="AH165" s="38">
        <f>VLOOKUP($B165,'Data Flows'!$A$1307:$AE$1944,30,FALSE)</f>
        <v>1.1000000000000001</v>
      </c>
      <c r="AI165" s="38">
        <f>VLOOKUP($B165,'Data Flows'!$A$1307:$AE$1944,31,FALSE)</f>
        <v>0.93129770992366412</v>
      </c>
      <c r="AJ165" s="38">
        <f>VLOOKUP($B165,'Data Flows'!$A$1307:$AF$1944,32,FALSE)</f>
        <v>0.85416666666666663</v>
      </c>
      <c r="AK165" s="38">
        <f>VLOOKUP($B165,'Data Flows'!$A$1307:$AG$1944,33,FALSE)</f>
        <v>0.81171548117154813</v>
      </c>
      <c r="AL165" s="38">
        <f>VLOOKUP($B165,'Data Flows'!$A$1307:$AH$1944,34,FALSE)</f>
        <v>0.71748878923766812</v>
      </c>
      <c r="AM165" s="38">
        <f>VLOOKUP($B165,'Data Flows'!$A$1307:$AI$1944,35,FALSE)</f>
        <v>0.83854166666666663</v>
      </c>
      <c r="AN165" s="38">
        <f>VLOOKUP($B165,'Data Flows'!$A$1307:$AJ$1944,36,FALSE)</f>
        <v>0.83783783783783783</v>
      </c>
      <c r="AO165" s="38">
        <f>VLOOKUP($B165,'Data Flows'!$A$1307:$AK$1944,37,FALSE)</f>
        <v>0.88775510204081631</v>
      </c>
      <c r="AP165" s="38">
        <f>VLOOKUP($B165,'Data Flows'!$A$1307:$AO$1944,38,FALSE)</f>
        <v>0.85380116959064323</v>
      </c>
      <c r="AQ165" s="38">
        <f>VLOOKUP($B165,'Data Flows'!$A$1307:$AO$1944,39,FALSE)</f>
        <v>0.85</v>
      </c>
      <c r="AR165" s="38">
        <f>VLOOKUP($B165,'Data Flows'!$A$1307:$AO$1944,40,FALSE)</f>
        <v>1.0918918918918918</v>
      </c>
      <c r="AS165" s="38">
        <f>VLOOKUP($B165,'Data Flows'!$A$1307:$AO$1944,41,FALSE)</f>
        <v>0.91836734693877553</v>
      </c>
    </row>
    <row r="166" spans="1:45" x14ac:dyDescent="0.25">
      <c r="A166" s="1" t="s">
        <v>0</v>
      </c>
      <c r="B166" s="2" t="s">
        <v>164</v>
      </c>
      <c r="C166" s="3" t="s">
        <v>164</v>
      </c>
      <c r="D166" t="s">
        <v>369</v>
      </c>
      <c r="E166" s="47" t="str">
        <f>VLOOKUP($C166,Sheet1!$A$3:$B$328,2,FALSE)</f>
        <v>Urban with City and Town</v>
      </c>
      <c r="F166" s="38">
        <f>VLOOKUP($B166,'Data Flows'!$A$1307:$W$1944,2,FALSE)</f>
        <v>0.74626865671641796</v>
      </c>
      <c r="G166" s="38">
        <f>VLOOKUP($B166,'Data Flows'!$A$1307:$W$1944,3,FALSE)</f>
        <v>1.0283687943262412</v>
      </c>
      <c r="H166" s="38">
        <f>VLOOKUP($B166,'Data Flows'!$A$1307:$W$1944,4,FALSE)</f>
        <v>1.1529411764705881</v>
      </c>
      <c r="I166" s="38">
        <f>VLOOKUP($B166,'Data Flows'!$A$1307:$W$1944,5,FALSE)</f>
        <v>1.4666666666666666</v>
      </c>
      <c r="J166" s="38">
        <f>VLOOKUP($B166,'Data Flows'!$A$1307:$W$1944,6,FALSE)</f>
        <v>1.2576271186440677</v>
      </c>
      <c r="K166" s="38">
        <f>VLOOKUP($B166,'Data Flows'!$A$1307:$W$1944,7,FALSE)</f>
        <v>1</v>
      </c>
      <c r="L166" s="38">
        <f>VLOOKUP($B166,'Data Flows'!$A$1307:$W$1944,8,FALSE)</f>
        <v>1.0467289719626167</v>
      </c>
      <c r="M166" s="38">
        <f>VLOOKUP($B166,'Data Flows'!$A$1307:$W$1944,9,FALSE)</f>
        <v>0.84935897435897434</v>
      </c>
      <c r="N166" s="38">
        <f>VLOOKUP($B166,'Data Flows'!$A$1307:$W$1944,10,FALSE)</f>
        <v>0.83861671469740628</v>
      </c>
      <c r="O166" s="38">
        <f>VLOOKUP($B166,'Data Flows'!$A$1307:$W$1944,11,FALSE)</f>
        <v>0.81654676258992809</v>
      </c>
      <c r="P166" s="38">
        <f>VLOOKUP($B166,'Data Flows'!$A$1307:$W$1944,12,FALSE)</f>
        <v>0.92619926199261993</v>
      </c>
      <c r="Q166" s="38">
        <f>VLOOKUP($B166,'Data Flows'!$A$1307:$W$1944,13,FALSE)</f>
        <v>0.97899159663865543</v>
      </c>
      <c r="R166" s="38">
        <f>VLOOKUP($B166,'Data Flows'!$A$1307:$W$1944,14,FALSE)</f>
        <v>0.85869565217391308</v>
      </c>
      <c r="S166" s="38">
        <f>VLOOKUP($B166,'Data Flows'!$A$1307:$W$1944,15,FALSE)</f>
        <v>1.0047846889952152</v>
      </c>
      <c r="T166" s="38">
        <f>VLOOKUP($B166,'Data Flows'!$A$1307:$W$1944,16,FALSE)</f>
        <v>0.97560975609756095</v>
      </c>
      <c r="U166" s="38">
        <f>VLOOKUP($B166,'Data Flows'!$A$1307:$W$1944,17,FALSE)</f>
        <v>0.96888888888888891</v>
      </c>
      <c r="V166" s="38">
        <f>VLOOKUP($B166,'Data Flows'!$A$1307:$W$1944,18,FALSE)</f>
        <v>1.0582959641255605</v>
      </c>
      <c r="W166" s="38">
        <f>VLOOKUP($B166,'Data Flows'!$A$1307:$W$1944,19,FALSE)</f>
        <v>0.94088669950738912</v>
      </c>
      <c r="X166" s="38">
        <f>VLOOKUP($B166,'Data Flows'!$A$1307:$W$1944,20,FALSE)</f>
        <v>1.014760147601476</v>
      </c>
      <c r="Y166" s="38">
        <f>VLOOKUP($B166,'Data Flows'!$A$1307:$W$1944,21,FALSE)</f>
        <v>1.0150753768844221</v>
      </c>
      <c r="Z166" s="38">
        <f>VLOOKUP($B166,'Data Flows'!$A$1307:$W$1944,22,FALSE)</f>
        <v>0.96116504854368934</v>
      </c>
      <c r="AA166" s="38">
        <f>VLOOKUP($B166,'Data Flows'!$A$1307:$W$1944,23,FALSE)</f>
        <v>0.96969696969696972</v>
      </c>
      <c r="AB166" s="38">
        <f>VLOOKUP($B166,'Data Flows'!$A$1307:$AB$1944,24,FALSE)</f>
        <v>0.84140969162995594</v>
      </c>
      <c r="AC166" s="38">
        <f>VLOOKUP($B166,'Data Flows'!$A$1307:$AB$1944,25,FALSE)</f>
        <v>0.85990338164251212</v>
      </c>
      <c r="AD166" s="38">
        <f>VLOOKUP($B166,'Data Flows'!$A$1307:$AB$1944,26,FALSE)</f>
        <v>0.86283185840707965</v>
      </c>
      <c r="AE166" s="38">
        <f>VLOOKUP($B166,'Data Flows'!$A$1307:$AB$1944,27,FALSE)</f>
        <v>0.82773109243697474</v>
      </c>
      <c r="AF166" s="38">
        <f>VLOOKUP($B166,'Data Flows'!$A$1307:$AB$1944,28,FALSE)</f>
        <v>0.9157303370786517</v>
      </c>
      <c r="AG166" s="38">
        <f>VLOOKUP($B166,'Data Flows'!$A$1307:$AE$1944,29,FALSE)</f>
        <v>1.02</v>
      </c>
      <c r="AH166" s="38">
        <f>VLOOKUP($B166,'Data Flows'!$A$1307:$AE$1944,30,FALSE)</f>
        <v>1.2028985507246377</v>
      </c>
      <c r="AI166" s="38">
        <f>VLOOKUP($B166,'Data Flows'!$A$1307:$AE$1944,31,FALSE)</f>
        <v>1</v>
      </c>
      <c r="AJ166" s="38">
        <f>VLOOKUP($B166,'Data Flows'!$A$1307:$AF$1944,32,FALSE)</f>
        <v>0.85869565217391308</v>
      </c>
      <c r="AK166" s="38">
        <f>VLOOKUP($B166,'Data Flows'!$A$1307:$AG$1944,33,FALSE)</f>
        <v>0.79096045197740117</v>
      </c>
      <c r="AL166" s="38">
        <f>VLOOKUP($B166,'Data Flows'!$A$1307:$AH$1944,34,FALSE)</f>
        <v>0.77844311377245512</v>
      </c>
      <c r="AM166" s="38">
        <f>VLOOKUP($B166,'Data Flows'!$A$1307:$AI$1944,35,FALSE)</f>
        <v>0.69277108433734935</v>
      </c>
      <c r="AN166" s="38">
        <f>VLOOKUP($B166,'Data Flows'!$A$1307:$AJ$1944,36,FALSE)</f>
        <v>0.71590909090909094</v>
      </c>
      <c r="AO166" s="38">
        <f>VLOOKUP($B166,'Data Flows'!$A$1307:$AK$1944,37,FALSE)</f>
        <v>0.85795454545454541</v>
      </c>
      <c r="AP166" s="38">
        <f>VLOOKUP($B166,'Data Flows'!$A$1307:$AO$1944,38,FALSE)</f>
        <v>0.84444444444444444</v>
      </c>
      <c r="AQ166" s="38">
        <f>VLOOKUP($B166,'Data Flows'!$A$1307:$AO$1944,39,FALSE)</f>
        <v>0.90173410404624277</v>
      </c>
      <c r="AR166" s="38">
        <f>VLOOKUP($B166,'Data Flows'!$A$1307:$AO$1944,40,FALSE)</f>
        <v>0.63522012578616349</v>
      </c>
      <c r="AS166" s="38">
        <f>VLOOKUP($B166,'Data Flows'!$A$1307:$AO$1944,41,FALSE)</f>
        <v>1.0588235294117647</v>
      </c>
    </row>
    <row r="167" spans="1:45" x14ac:dyDescent="0.25">
      <c r="A167" s="1" t="s">
        <v>0</v>
      </c>
      <c r="B167" s="2" t="s">
        <v>165</v>
      </c>
      <c r="C167" s="3" t="s">
        <v>165</v>
      </c>
      <c r="D167" t="s">
        <v>370</v>
      </c>
      <c r="E167" s="47" t="str">
        <f>VLOOKUP($C167,Sheet1!$A$3:$B$328,2,FALSE)</f>
        <v>Largely Rural Average</v>
      </c>
      <c r="F167" s="38">
        <f>VLOOKUP($B167,'Data Flows'!$A$1307:$W$1944,2,FALSE)</f>
        <v>1.0754716981132075</v>
      </c>
      <c r="G167" s="38">
        <f>VLOOKUP($B167,'Data Flows'!$A$1307:$W$1944,3,FALSE)</f>
        <v>0.98765432098765427</v>
      </c>
      <c r="H167" s="38">
        <f>VLOOKUP($B167,'Data Flows'!$A$1307:$W$1944,4,FALSE)</f>
        <v>1.0054054054054054</v>
      </c>
      <c r="I167" s="38">
        <f>VLOOKUP($B167,'Data Flows'!$A$1307:$W$1944,5,FALSE)</f>
        <v>1.7256235827664399</v>
      </c>
      <c r="J167" s="38">
        <f>VLOOKUP($B167,'Data Flows'!$A$1307:$W$1944,6,FALSE)</f>
        <v>1.085750315258512</v>
      </c>
      <c r="K167" s="38">
        <f>VLOOKUP($B167,'Data Flows'!$A$1307:$W$1944,7,FALSE)</f>
        <v>0.81965174129353235</v>
      </c>
      <c r="L167" s="38">
        <f>VLOOKUP($B167,'Data Flows'!$A$1307:$W$1944,8,FALSE)</f>
        <v>1.0142671854734111</v>
      </c>
      <c r="M167" s="38">
        <f>VLOOKUP($B167,'Data Flows'!$A$1307:$W$1944,9,FALSE)</f>
        <v>1.2</v>
      </c>
      <c r="N167" s="38">
        <f>VLOOKUP($B167,'Data Flows'!$A$1307:$W$1944,10,FALSE)</f>
        <v>0.90170380078636958</v>
      </c>
      <c r="O167" s="38">
        <f>VLOOKUP($B167,'Data Flows'!$A$1307:$W$1944,11,FALSE)</f>
        <v>0.69565217391304346</v>
      </c>
      <c r="P167" s="38">
        <f>VLOOKUP($B167,'Data Flows'!$A$1307:$W$1944,12,FALSE)</f>
        <v>1.0392441860465116</v>
      </c>
      <c r="Q167" s="38">
        <f>VLOOKUP($B167,'Data Flows'!$A$1307:$W$1944,13,FALSE)</f>
        <v>1.0831918505942275</v>
      </c>
      <c r="R167" s="38">
        <f>VLOOKUP($B167,'Data Flows'!$A$1307:$W$1944,14,FALSE)</f>
        <v>1.0347957639939485</v>
      </c>
      <c r="S167" s="38">
        <f>VLOOKUP($B167,'Data Flows'!$A$1307:$W$1944,15,FALSE)</f>
        <v>0.9454253611556982</v>
      </c>
      <c r="T167" s="38">
        <f>VLOOKUP($B167,'Data Flows'!$A$1307:$W$1944,16,FALSE)</f>
        <v>1.1467741935483871</v>
      </c>
      <c r="U167" s="38">
        <f>VLOOKUP($B167,'Data Flows'!$A$1307:$W$1944,17,FALSE)</f>
        <v>1.1332116788321167</v>
      </c>
      <c r="V167" s="38">
        <f>VLOOKUP($B167,'Data Flows'!$A$1307:$W$1944,18,FALSE)</f>
        <v>0.86388888888888893</v>
      </c>
      <c r="W167" s="38">
        <f>VLOOKUP($B167,'Data Flows'!$A$1307:$W$1944,19,FALSE)</f>
        <v>0.8288288288288288</v>
      </c>
      <c r="X167" s="38">
        <f>VLOOKUP($B167,'Data Flows'!$A$1307:$W$1944,20,FALSE)</f>
        <v>0.99563953488372092</v>
      </c>
      <c r="Y167" s="38">
        <f>VLOOKUP($B167,'Data Flows'!$A$1307:$W$1944,21,FALSE)</f>
        <v>1.0136363636363637</v>
      </c>
      <c r="Z167" s="38">
        <f>VLOOKUP($B167,'Data Flows'!$A$1307:$W$1944,22,FALSE)</f>
        <v>0.88210227272727271</v>
      </c>
      <c r="AA167" s="38">
        <f>VLOOKUP($B167,'Data Flows'!$A$1307:$W$1944,23,FALSE)</f>
        <v>0.8341384863123994</v>
      </c>
      <c r="AB167" s="38">
        <f>VLOOKUP($B167,'Data Flows'!$A$1307:$AB$1944,24,FALSE)</f>
        <v>0.95806451612903221</v>
      </c>
      <c r="AC167" s="38">
        <f>VLOOKUP($B167,'Data Flows'!$A$1307:$AB$1944,25,FALSE)</f>
        <v>0.84162895927601811</v>
      </c>
      <c r="AD167" s="38">
        <f>VLOOKUP($B167,'Data Flows'!$A$1307:$AB$1944,26,FALSE)</f>
        <v>0.86344827586206896</v>
      </c>
      <c r="AE167" s="38">
        <f>VLOOKUP($B167,'Data Flows'!$A$1307:$AB$1944,27,FALSE)</f>
        <v>0.94745222929936301</v>
      </c>
      <c r="AF167" s="38">
        <f>VLOOKUP($B167,'Data Flows'!$A$1307:$AB$1944,28,FALSE)</f>
        <v>0.94511149228130364</v>
      </c>
      <c r="AG167" s="38">
        <f>VLOOKUP($B167,'Data Flows'!$A$1307:$AE$1944,29,FALSE)</f>
        <v>1.075268817204301</v>
      </c>
      <c r="AH167" s="38">
        <f>VLOOKUP($B167,'Data Flows'!$A$1307:$AE$1944,30,FALSE)</f>
        <v>1.1238095238095238</v>
      </c>
      <c r="AI167" s="38">
        <f>VLOOKUP($B167,'Data Flows'!$A$1307:$AE$1944,31,FALSE)</f>
        <v>0.96441281138790036</v>
      </c>
      <c r="AJ167" s="38">
        <f>VLOOKUP($B167,'Data Flows'!$A$1307:$AF$1944,32,FALSE)</f>
        <v>0.76276771004942334</v>
      </c>
      <c r="AK167" s="38">
        <f>VLOOKUP($B167,'Data Flows'!$A$1307:$AG$1944,33,FALSE)</f>
        <v>0.78414839797639124</v>
      </c>
      <c r="AL167" s="38">
        <f>VLOOKUP($B167,'Data Flows'!$A$1307:$AH$1944,34,FALSE)</f>
        <v>0.7655954631379962</v>
      </c>
      <c r="AM167" s="38">
        <f>VLOOKUP($B167,'Data Flows'!$A$1307:$AI$1944,35,FALSE)</f>
        <v>0.73277310924369743</v>
      </c>
      <c r="AN167" s="38">
        <f>VLOOKUP($B167,'Data Flows'!$A$1307:$AJ$1944,36,FALSE)</f>
        <v>0.81156716417910446</v>
      </c>
      <c r="AO167" s="38">
        <f>VLOOKUP($B167,'Data Flows'!$A$1307:$AK$1944,37,FALSE)</f>
        <v>0.87116564417177911</v>
      </c>
      <c r="AP167" s="38">
        <f>VLOOKUP($B167,'Data Flows'!$A$1307:$AO$1944,38,FALSE)</f>
        <v>0.81006864988558347</v>
      </c>
      <c r="AQ167" s="38">
        <f>VLOOKUP($B167,'Data Flows'!$A$1307:$AO$1944,39,FALSE)</f>
        <v>0.89852008456659616</v>
      </c>
      <c r="AR167" s="38">
        <f>VLOOKUP($B167,'Data Flows'!$A$1307:$AO$1944,40,FALSE)</f>
        <v>0.87685774946921446</v>
      </c>
      <c r="AS167" s="38">
        <f>VLOOKUP($B167,'Data Flows'!$A$1307:$AO$1944,41,FALSE)</f>
        <v>1.0518134715025906</v>
      </c>
    </row>
    <row r="168" spans="1:45" x14ac:dyDescent="0.25">
      <c r="A168" s="1" t="s">
        <v>0</v>
      </c>
      <c r="B168" s="2" t="s">
        <v>166</v>
      </c>
      <c r="C168" s="3" t="s">
        <v>166</v>
      </c>
      <c r="D168" t="s">
        <v>371</v>
      </c>
      <c r="E168" s="47" t="str">
        <f>VLOOKUP($C168,Sheet1!$A$3:$B$328,2,FALSE)</f>
        <v>Urban with City and Town</v>
      </c>
      <c r="F168" s="38">
        <f>VLOOKUP($B168,'Data Flows'!$A$1307:$W$1944,2,FALSE)</f>
        <v>0.80068728522336774</v>
      </c>
      <c r="G168" s="38">
        <f>VLOOKUP($B168,'Data Flows'!$A$1307:$W$1944,3,FALSE)</f>
        <v>0.94366197183098588</v>
      </c>
      <c r="H168" s="38">
        <f>VLOOKUP($B168,'Data Flows'!$A$1307:$W$1944,4,FALSE)</f>
        <v>0.96811594202898554</v>
      </c>
      <c r="I168" s="38">
        <f>VLOOKUP($B168,'Data Flows'!$A$1307:$W$1944,5,FALSE)</f>
        <v>1.5771812080536913</v>
      </c>
      <c r="J168" s="38">
        <f>VLOOKUP($B168,'Data Flows'!$A$1307:$W$1944,6,FALSE)</f>
        <v>1.4434589800443458</v>
      </c>
      <c r="K168" s="38">
        <f>VLOOKUP($B168,'Data Flows'!$A$1307:$W$1944,7,FALSE)</f>
        <v>1.0249480249480249</v>
      </c>
      <c r="L168" s="38">
        <f>VLOOKUP($B168,'Data Flows'!$A$1307:$W$1944,8,FALSE)</f>
        <v>0.89917695473251025</v>
      </c>
      <c r="M168" s="38">
        <f>VLOOKUP($B168,'Data Flows'!$A$1307:$W$1944,9,FALSE)</f>
        <v>0.91257995735607678</v>
      </c>
      <c r="N168" s="38">
        <f>VLOOKUP($B168,'Data Flows'!$A$1307:$W$1944,10,FALSE)</f>
        <v>0.86100386100386095</v>
      </c>
      <c r="O168" s="38">
        <f>VLOOKUP($B168,'Data Flows'!$A$1307:$W$1944,11,FALSE)</f>
        <v>0.68788501026694049</v>
      </c>
      <c r="P168" s="38">
        <f>VLOOKUP($B168,'Data Flows'!$A$1307:$W$1944,12,FALSE)</f>
        <v>0.89494949494949494</v>
      </c>
      <c r="Q168" s="38">
        <f>VLOOKUP($B168,'Data Flows'!$A$1307:$W$1944,13,FALSE)</f>
        <v>0.96263736263736266</v>
      </c>
      <c r="R168" s="38">
        <f>VLOOKUP($B168,'Data Flows'!$A$1307:$W$1944,14,FALSE)</f>
        <v>0.80599647266313934</v>
      </c>
      <c r="S168" s="38">
        <f>VLOOKUP($B168,'Data Flows'!$A$1307:$W$1944,15,FALSE)</f>
        <v>0.97045454545454546</v>
      </c>
      <c r="T168" s="38">
        <f>VLOOKUP($B168,'Data Flows'!$A$1307:$W$1944,16,FALSE)</f>
        <v>1.0048426150121066</v>
      </c>
      <c r="U168" s="38">
        <f>VLOOKUP($B168,'Data Flows'!$A$1307:$W$1944,17,FALSE)</f>
        <v>1.0644391408114557</v>
      </c>
      <c r="V168" s="38">
        <f>VLOOKUP($B168,'Data Flows'!$A$1307:$W$1944,18,FALSE)</f>
        <v>0.86</v>
      </c>
      <c r="W168" s="38">
        <f>VLOOKUP($B168,'Data Flows'!$A$1307:$W$1944,19,FALSE)</f>
        <v>0.83709273182957389</v>
      </c>
      <c r="X168" s="38">
        <f>VLOOKUP($B168,'Data Flows'!$A$1307:$W$1944,20,FALSE)</f>
        <v>0.99054373522458627</v>
      </c>
      <c r="Y168" s="38">
        <f>VLOOKUP($B168,'Data Flows'!$A$1307:$W$1944,21,FALSE)</f>
        <v>1.0729927007299269</v>
      </c>
      <c r="Z168" s="38">
        <f>VLOOKUP($B168,'Data Flows'!$A$1307:$W$1944,22,FALSE)</f>
        <v>0.77441860465116275</v>
      </c>
      <c r="AA168" s="38">
        <f>VLOOKUP($B168,'Data Flows'!$A$1307:$W$1944,23,FALSE)</f>
        <v>0.83720930232558144</v>
      </c>
      <c r="AB168" s="38">
        <f>VLOOKUP($B168,'Data Flows'!$A$1307:$AB$1944,24,FALSE)</f>
        <v>1.0952380952380953</v>
      </c>
      <c r="AC168" s="38">
        <f>VLOOKUP($B168,'Data Flows'!$A$1307:$AB$1944,25,FALSE)</f>
        <v>0.9263157894736842</v>
      </c>
      <c r="AD168" s="38">
        <f>VLOOKUP($B168,'Data Flows'!$A$1307:$AB$1944,26,FALSE)</f>
        <v>0.79953917050691248</v>
      </c>
      <c r="AE168" s="38">
        <f>VLOOKUP($B168,'Data Flows'!$A$1307:$AB$1944,27,FALSE)</f>
        <v>0.79381443298969068</v>
      </c>
      <c r="AF168" s="38">
        <f>VLOOKUP($B168,'Data Flows'!$A$1307:$AB$1944,28,FALSE)</f>
        <v>0.74936708860759493</v>
      </c>
      <c r="AG168" s="38">
        <f>VLOOKUP($B168,'Data Flows'!$A$1307:$AE$1944,29,FALSE)</f>
        <v>0.87428571428571433</v>
      </c>
      <c r="AH168" s="38">
        <f>VLOOKUP($B168,'Data Flows'!$A$1307:$AE$1944,30,FALSE)</f>
        <v>1.4221311475409837</v>
      </c>
      <c r="AI168" s="38">
        <f>VLOOKUP($B168,'Data Flows'!$A$1307:$AE$1944,31,FALSE)</f>
        <v>1.0160427807486632</v>
      </c>
      <c r="AJ168" s="38">
        <f>VLOOKUP($B168,'Data Flows'!$A$1307:$AF$1944,32,FALSE)</f>
        <v>0.72046109510086453</v>
      </c>
      <c r="AK168" s="38">
        <f>VLOOKUP($B168,'Data Flows'!$A$1307:$AG$1944,33,FALSE)</f>
        <v>0.69252077562326875</v>
      </c>
      <c r="AL168" s="38">
        <f>VLOOKUP($B168,'Data Flows'!$A$1307:$AH$1944,34,FALSE)</f>
        <v>0.68227424749163879</v>
      </c>
      <c r="AM168" s="38">
        <f>VLOOKUP($B168,'Data Flows'!$A$1307:$AI$1944,35,FALSE)</f>
        <v>0.88153310104529614</v>
      </c>
      <c r="AN168" s="38">
        <f>VLOOKUP($B168,'Data Flows'!$A$1307:$AJ$1944,36,FALSE)</f>
        <v>0.72063492063492063</v>
      </c>
      <c r="AO168" s="38">
        <f>VLOOKUP($B168,'Data Flows'!$A$1307:$AK$1944,37,FALSE)</f>
        <v>0.859375</v>
      </c>
      <c r="AP168" s="38">
        <f>VLOOKUP($B168,'Data Flows'!$A$1307:$AO$1944,38,FALSE)</f>
        <v>0.8</v>
      </c>
      <c r="AQ168" s="38">
        <f>VLOOKUP($B168,'Data Flows'!$A$1307:$AO$1944,39,FALSE)</f>
        <v>0.80973451327433632</v>
      </c>
      <c r="AR168" s="38">
        <f>VLOOKUP($B168,'Data Flows'!$A$1307:$AO$1944,40,FALSE)</f>
        <v>0.78879310344827591</v>
      </c>
      <c r="AS168" s="38">
        <f>VLOOKUP($B168,'Data Flows'!$A$1307:$AO$1944,41,FALSE)</f>
        <v>0.67757009345794394</v>
      </c>
    </row>
    <row r="169" spans="1:45" x14ac:dyDescent="0.25">
      <c r="A169" s="1" t="s">
        <v>0</v>
      </c>
      <c r="B169" s="2" t="s">
        <v>167</v>
      </c>
      <c r="C169" s="3" t="s">
        <v>167</v>
      </c>
      <c r="D169" t="s">
        <v>372</v>
      </c>
      <c r="E169" s="47" t="str">
        <f>VLOOKUP($C169,Sheet1!$A$3:$B$328,2,FALSE)</f>
        <v>Urban with Significant Rural (rural including hub towns 26-49%)</v>
      </c>
      <c r="F169" s="38">
        <f>VLOOKUP($B169,'Data Flows'!$A$1307:$W$1944,2,FALSE)</f>
        <v>0.85593220338983056</v>
      </c>
      <c r="G169" s="38">
        <f>VLOOKUP($B169,'Data Flows'!$A$1307:$W$1944,3,FALSE)</f>
        <v>1.2314814814814814</v>
      </c>
      <c r="H169" s="38">
        <f>VLOOKUP($B169,'Data Flows'!$A$1307:$W$1944,4,FALSE)</f>
        <v>1.3262411347517731</v>
      </c>
      <c r="I169" s="38">
        <f>VLOOKUP($B169,'Data Flows'!$A$1307:$W$1944,5,FALSE)</f>
        <v>1.404494382022472</v>
      </c>
      <c r="J169" s="38">
        <f>VLOOKUP($B169,'Data Flows'!$A$1307:$W$1944,6,FALSE)</f>
        <v>1.1018181818181818</v>
      </c>
      <c r="K169" s="38">
        <f>VLOOKUP($B169,'Data Flows'!$A$1307:$W$1944,7,FALSE)</f>
        <v>0.91575091575091572</v>
      </c>
      <c r="L169" s="38">
        <f>VLOOKUP($B169,'Data Flows'!$A$1307:$W$1944,8,FALSE)</f>
        <v>0.9401408450704225</v>
      </c>
      <c r="M169" s="38">
        <f>VLOOKUP($B169,'Data Flows'!$A$1307:$W$1944,9,FALSE)</f>
        <v>0.97276264591439687</v>
      </c>
      <c r="N169" s="38">
        <f>VLOOKUP($B169,'Data Flows'!$A$1307:$W$1944,10,FALSE)</f>
        <v>0.80656934306569339</v>
      </c>
      <c r="O169" s="38">
        <f>VLOOKUP($B169,'Data Flows'!$A$1307:$W$1944,11,FALSE)</f>
        <v>0.7831858407079646</v>
      </c>
      <c r="P169" s="38">
        <f>VLOOKUP($B169,'Data Flows'!$A$1307:$W$1944,12,FALSE)</f>
        <v>0.9711934156378601</v>
      </c>
      <c r="Q169" s="38">
        <f>VLOOKUP($B169,'Data Flows'!$A$1307:$W$1944,13,FALSE)</f>
        <v>1.0263157894736843</v>
      </c>
      <c r="R169" s="38">
        <f>VLOOKUP($B169,'Data Flows'!$A$1307:$W$1944,14,FALSE)</f>
        <v>0.92561983471074383</v>
      </c>
      <c r="S169" s="38">
        <f>VLOOKUP($B169,'Data Flows'!$A$1307:$W$1944,15,FALSE)</f>
        <v>0.76888888888888884</v>
      </c>
      <c r="T169" s="38">
        <f>VLOOKUP($B169,'Data Flows'!$A$1307:$W$1944,16,FALSE)</f>
        <v>0.85943775100401609</v>
      </c>
      <c r="U169" s="38">
        <f>VLOOKUP($B169,'Data Flows'!$A$1307:$W$1944,17,FALSE)</f>
        <v>1.0786516853932584</v>
      </c>
      <c r="V169" s="38">
        <f>VLOOKUP($B169,'Data Flows'!$A$1307:$W$1944,18,FALSE)</f>
        <v>1.2777777777777777</v>
      </c>
      <c r="W169" s="38">
        <f>VLOOKUP($B169,'Data Flows'!$A$1307:$W$1944,19,FALSE)</f>
        <v>0.96</v>
      </c>
      <c r="X169" s="38">
        <f>VLOOKUP($B169,'Data Flows'!$A$1307:$W$1944,20,FALSE)</f>
        <v>0.94444444444444442</v>
      </c>
      <c r="Y169" s="38">
        <f>VLOOKUP($B169,'Data Flows'!$A$1307:$W$1944,21,FALSE)</f>
        <v>0.99484536082474229</v>
      </c>
      <c r="Z169" s="38">
        <f>VLOOKUP($B169,'Data Flows'!$A$1307:$W$1944,22,FALSE)</f>
        <v>0.91625615763546797</v>
      </c>
      <c r="AA169" s="38">
        <f>VLOOKUP($B169,'Data Flows'!$A$1307:$W$1944,23,FALSE)</f>
        <v>0.76884422110552764</v>
      </c>
      <c r="AB169" s="38">
        <f>VLOOKUP($B169,'Data Flows'!$A$1307:$AB$1944,24,FALSE)</f>
        <v>0.9015544041450777</v>
      </c>
      <c r="AC169" s="38">
        <f>VLOOKUP($B169,'Data Flows'!$A$1307:$AB$1944,25,FALSE)</f>
        <v>0.78431372549019607</v>
      </c>
      <c r="AD169" s="38">
        <f>VLOOKUP($B169,'Data Flows'!$A$1307:$AB$1944,26,FALSE)</f>
        <v>0.86979166666666663</v>
      </c>
      <c r="AE169" s="38">
        <f>VLOOKUP($B169,'Data Flows'!$A$1307:$AB$1944,27,FALSE)</f>
        <v>0.99492385786802029</v>
      </c>
      <c r="AF169" s="38">
        <f>VLOOKUP($B169,'Data Flows'!$A$1307:$AB$1944,28,FALSE)</f>
        <v>0.890625</v>
      </c>
      <c r="AG169" s="38">
        <f>VLOOKUP($B169,'Data Flows'!$A$1307:$AE$1944,29,FALSE)</f>
        <v>0.86549707602339176</v>
      </c>
      <c r="AH169" s="38">
        <f>VLOOKUP($B169,'Data Flows'!$A$1307:$AE$1944,30,FALSE)</f>
        <v>0.91240875912408759</v>
      </c>
      <c r="AI169" s="38">
        <f>VLOOKUP($B169,'Data Flows'!$A$1307:$AE$1944,31,FALSE)</f>
        <v>1.1383647798742138</v>
      </c>
      <c r="AJ169" s="38">
        <f>VLOOKUP($B169,'Data Flows'!$A$1307:$AF$1944,32,FALSE)</f>
        <v>0.967741935483871</v>
      </c>
      <c r="AK169" s="38">
        <f>VLOOKUP($B169,'Data Flows'!$A$1307:$AG$1944,33,FALSE)</f>
        <v>0.78021978021978022</v>
      </c>
      <c r="AL169" s="38">
        <f>VLOOKUP($B169,'Data Flows'!$A$1307:$AH$1944,34,FALSE)</f>
        <v>0.68452380952380953</v>
      </c>
      <c r="AM169" s="38">
        <f>VLOOKUP($B169,'Data Flows'!$A$1307:$AI$1944,35,FALSE)</f>
        <v>0.86153846153846159</v>
      </c>
      <c r="AN169" s="38">
        <f>VLOOKUP($B169,'Data Flows'!$A$1307:$AJ$1944,36,FALSE)</f>
        <v>0.80503144654088055</v>
      </c>
      <c r="AO169" s="38">
        <f>VLOOKUP($B169,'Data Flows'!$A$1307:$AK$1944,37,FALSE)</f>
        <v>0.99159663865546221</v>
      </c>
      <c r="AP169" s="38">
        <f>VLOOKUP($B169,'Data Flows'!$A$1307:$AO$1944,38,FALSE)</f>
        <v>0.99038461538461542</v>
      </c>
      <c r="AQ169" s="38">
        <f>VLOOKUP($B169,'Data Flows'!$A$1307:$AO$1944,39,FALSE)</f>
        <v>0.86153846153846159</v>
      </c>
      <c r="AR169" s="38">
        <f>VLOOKUP($B169,'Data Flows'!$A$1307:$AO$1944,40,FALSE)</f>
        <v>1.0150375939849625</v>
      </c>
      <c r="AS169" s="38">
        <f>VLOOKUP($B169,'Data Flows'!$A$1307:$AO$1944,41,FALSE)</f>
        <v>0.81196581196581197</v>
      </c>
    </row>
    <row r="170" spans="1:45" x14ac:dyDescent="0.25">
      <c r="A170" s="1" t="s">
        <v>0</v>
      </c>
      <c r="B170" s="2" t="s">
        <v>168</v>
      </c>
      <c r="C170" s="3" t="s">
        <v>168</v>
      </c>
      <c r="D170" t="s">
        <v>373</v>
      </c>
      <c r="E170" s="47" t="str">
        <f>VLOOKUP($C170,Sheet1!$A$3:$B$328,2,FALSE)</f>
        <v>Urban with Significant Rural (rural including hub towns 26-49%)</v>
      </c>
      <c r="F170" s="38">
        <f>VLOOKUP($B170,'Data Flows'!$A$1307:$W$1944,2,FALSE)</f>
        <v>0.91596638655462181</v>
      </c>
      <c r="G170" s="38">
        <f>VLOOKUP($B170,'Data Flows'!$A$1307:$W$1944,3,FALSE)</f>
        <v>1</v>
      </c>
      <c r="H170" s="38">
        <f>VLOOKUP($B170,'Data Flows'!$A$1307:$W$1944,4,FALSE)</f>
        <v>1.1601423487544484</v>
      </c>
      <c r="I170" s="38">
        <f>VLOOKUP($B170,'Data Flows'!$A$1307:$W$1944,5,FALSE)</f>
        <v>1.634453781512605</v>
      </c>
      <c r="J170" s="38">
        <f>VLOOKUP($B170,'Data Flows'!$A$1307:$W$1944,6,FALSE)</f>
        <v>1.3094555873925502</v>
      </c>
      <c r="K170" s="38">
        <f>VLOOKUP($B170,'Data Flows'!$A$1307:$W$1944,7,FALSE)</f>
        <v>0.9510309278350515</v>
      </c>
      <c r="L170" s="38">
        <f>VLOOKUP($B170,'Data Flows'!$A$1307:$W$1944,8,FALSE)</f>
        <v>0.87788018433179726</v>
      </c>
      <c r="M170" s="38">
        <f>VLOOKUP($B170,'Data Flows'!$A$1307:$W$1944,9,FALSE)</f>
        <v>1.0375722543352601</v>
      </c>
      <c r="N170" s="38">
        <f>VLOOKUP($B170,'Data Flows'!$A$1307:$W$1944,10,FALSE)</f>
        <v>0.94458438287153657</v>
      </c>
      <c r="O170" s="38">
        <f>VLOOKUP($B170,'Data Flows'!$A$1307:$W$1944,11,FALSE)</f>
        <v>0.85078534031413611</v>
      </c>
      <c r="P170" s="38">
        <f>VLOOKUP($B170,'Data Flows'!$A$1307:$W$1944,12,FALSE)</f>
        <v>0.89135254988913526</v>
      </c>
      <c r="Q170" s="38">
        <f>VLOOKUP($B170,'Data Flows'!$A$1307:$W$1944,13,FALSE)</f>
        <v>1.0906515580736544</v>
      </c>
      <c r="R170" s="38">
        <f>VLOOKUP($B170,'Data Flows'!$A$1307:$W$1944,14,FALSE)</f>
        <v>1.0169491525423728</v>
      </c>
      <c r="S170" s="38">
        <f>VLOOKUP($B170,'Data Flows'!$A$1307:$W$1944,15,FALSE)</f>
        <v>0.87619047619047619</v>
      </c>
      <c r="T170" s="38">
        <f>VLOOKUP($B170,'Data Flows'!$A$1307:$W$1944,16,FALSE)</f>
        <v>1.1234567901234569</v>
      </c>
      <c r="U170" s="38">
        <f>VLOOKUP($B170,'Data Flows'!$A$1307:$W$1944,17,FALSE)</f>
        <v>1.0086206896551724</v>
      </c>
      <c r="V170" s="38">
        <f>VLOOKUP($B170,'Data Flows'!$A$1307:$W$1944,18,FALSE)</f>
        <v>0.82914572864321612</v>
      </c>
      <c r="W170" s="38">
        <f>VLOOKUP($B170,'Data Flows'!$A$1307:$W$1944,19,FALSE)</f>
        <v>0.84084880636604775</v>
      </c>
      <c r="X170" s="38">
        <f>VLOOKUP($B170,'Data Flows'!$A$1307:$W$1944,20,FALSE)</f>
        <v>1.0253164556962024</v>
      </c>
      <c r="Y170" s="38">
        <f>VLOOKUP($B170,'Data Flows'!$A$1307:$W$1944,21,FALSE)</f>
        <v>1.075</v>
      </c>
      <c r="Z170" s="38">
        <f>VLOOKUP($B170,'Data Flows'!$A$1307:$W$1944,22,FALSE)</f>
        <v>0.89717223650385602</v>
      </c>
      <c r="AA170" s="38">
        <f>VLOOKUP($B170,'Data Flows'!$A$1307:$W$1944,23,FALSE)</f>
        <v>0.83195592286501374</v>
      </c>
      <c r="AB170" s="38">
        <f>VLOOKUP($B170,'Data Flows'!$A$1307:$AB$1944,24,FALSE)</f>
        <v>0.86507936507936511</v>
      </c>
      <c r="AC170" s="38">
        <f>VLOOKUP($B170,'Data Flows'!$A$1307:$AB$1944,25,FALSE)</f>
        <v>0.82191780821917804</v>
      </c>
      <c r="AD170" s="38">
        <f>VLOOKUP($B170,'Data Flows'!$A$1307:$AB$1944,26,FALSE)</f>
        <v>0.7766497461928934</v>
      </c>
      <c r="AE170" s="38">
        <f>VLOOKUP($B170,'Data Flows'!$A$1307:$AB$1944,27,FALSE)</f>
        <v>0.96675900277008309</v>
      </c>
      <c r="AF170" s="38">
        <f>VLOOKUP($B170,'Data Flows'!$A$1307:$AB$1944,28,FALSE)</f>
        <v>0.87577639751552794</v>
      </c>
      <c r="AG170" s="38">
        <f>VLOOKUP($B170,'Data Flows'!$A$1307:$AE$1944,29,FALSE)</f>
        <v>0.9625850340136054</v>
      </c>
      <c r="AH170" s="38">
        <f>VLOOKUP($B170,'Data Flows'!$A$1307:$AE$1944,30,FALSE)</f>
        <v>1.1191489361702127</v>
      </c>
      <c r="AI170" s="38">
        <f>VLOOKUP($B170,'Data Flows'!$A$1307:$AE$1944,31,FALSE)</f>
        <v>0.99071207430340558</v>
      </c>
      <c r="AJ170" s="38">
        <f>VLOOKUP($B170,'Data Flows'!$A$1307:$AF$1944,32,FALSE)</f>
        <v>0.88087774294670851</v>
      </c>
      <c r="AK170" s="38">
        <f>VLOOKUP($B170,'Data Flows'!$A$1307:$AG$1944,33,FALSE)</f>
        <v>0.79012345679012341</v>
      </c>
      <c r="AL170" s="38">
        <f>VLOOKUP($B170,'Data Flows'!$A$1307:$AH$1944,34,FALSE)</f>
        <v>0.91901408450704225</v>
      </c>
      <c r="AM170" s="38">
        <f>VLOOKUP($B170,'Data Flows'!$A$1307:$AI$1944,35,FALSE)</f>
        <v>0.75077881619937692</v>
      </c>
      <c r="AN170" s="38">
        <f>VLOOKUP($B170,'Data Flows'!$A$1307:$AJ$1944,36,FALSE)</f>
        <v>1.01067615658363</v>
      </c>
      <c r="AO170" s="38">
        <f>VLOOKUP($B170,'Data Flows'!$A$1307:$AK$1944,37,FALSE)</f>
        <v>0.82736156351791534</v>
      </c>
      <c r="AP170" s="38">
        <f>VLOOKUP($B170,'Data Flows'!$A$1307:$AO$1944,38,FALSE)</f>
        <v>0.69635627530364375</v>
      </c>
      <c r="AQ170" s="38">
        <f>VLOOKUP($B170,'Data Flows'!$A$1307:$AO$1944,39,FALSE)</f>
        <v>0.92783505154639179</v>
      </c>
      <c r="AR170" s="38">
        <f>VLOOKUP($B170,'Data Flows'!$A$1307:$AO$1944,40,FALSE)</f>
        <v>0.91633466135458164</v>
      </c>
      <c r="AS170" s="38">
        <f>VLOOKUP($B170,'Data Flows'!$A$1307:$AO$1944,41,FALSE)</f>
        <v>0.96370967741935487</v>
      </c>
    </row>
    <row r="171" spans="1:45" x14ac:dyDescent="0.25">
      <c r="A171" s="1" t="s">
        <v>0</v>
      </c>
      <c r="B171" s="2" t="s">
        <v>169</v>
      </c>
      <c r="C171" s="3" t="s">
        <v>169</v>
      </c>
      <c r="D171" t="s">
        <v>374</v>
      </c>
      <c r="E171" s="47" t="str">
        <f>VLOOKUP($C171,Sheet1!$A$3:$B$328,2,FALSE)</f>
        <v>Largely Rural Average</v>
      </c>
      <c r="F171" s="38">
        <f>VLOOKUP($B171,'Data Flows'!$A$1307:$W$1944,2,FALSE)</f>
        <v>0.78742514970059885</v>
      </c>
      <c r="G171" s="38">
        <f>VLOOKUP($B171,'Data Flows'!$A$1307:$W$1944,3,FALSE)</f>
        <v>0.81588447653429608</v>
      </c>
      <c r="H171" s="38">
        <f>VLOOKUP($B171,'Data Flows'!$A$1307:$W$1944,4,FALSE)</f>
        <v>1.240506329113924</v>
      </c>
      <c r="I171" s="38">
        <f>VLOOKUP($B171,'Data Flows'!$A$1307:$W$1944,5,FALSE)</f>
        <v>1.8210526315789475</v>
      </c>
      <c r="J171" s="38">
        <f>VLOOKUP($B171,'Data Flows'!$A$1307:$W$1944,6,FALSE)</f>
        <v>0.99806576402321079</v>
      </c>
      <c r="K171" s="38">
        <f>VLOOKUP($B171,'Data Flows'!$A$1307:$W$1944,7,FALSE)</f>
        <v>0.93970893970893976</v>
      </c>
      <c r="L171" s="38">
        <f>VLOOKUP($B171,'Data Flows'!$A$1307:$W$1944,8,FALSE)</f>
        <v>0.95769230769230773</v>
      </c>
      <c r="M171" s="38">
        <f>VLOOKUP($B171,'Data Flows'!$A$1307:$W$1944,9,FALSE)</f>
        <v>0.87332053742802307</v>
      </c>
      <c r="N171" s="38">
        <f>VLOOKUP($B171,'Data Flows'!$A$1307:$W$1944,10,FALSE)</f>
        <v>0.82196969696969702</v>
      </c>
      <c r="O171" s="38">
        <f>VLOOKUP($B171,'Data Flows'!$A$1307:$W$1944,11,FALSE)</f>
        <v>0.82949308755760365</v>
      </c>
      <c r="P171" s="38">
        <f>VLOOKUP($B171,'Data Flows'!$A$1307:$W$1944,12,FALSE)</f>
        <v>1.1194379391100702</v>
      </c>
      <c r="Q171" s="38">
        <f>VLOOKUP($B171,'Data Flows'!$A$1307:$W$1944,13,FALSE)</f>
        <v>1.006578947368421</v>
      </c>
      <c r="R171" s="38">
        <f>VLOOKUP($B171,'Data Flows'!$A$1307:$W$1944,14,FALSE)</f>
        <v>0.87682672233820458</v>
      </c>
      <c r="S171" s="38">
        <f>VLOOKUP($B171,'Data Flows'!$A$1307:$W$1944,15,FALSE)</f>
        <v>0.88613861386138615</v>
      </c>
      <c r="T171" s="38">
        <f>VLOOKUP($B171,'Data Flows'!$A$1307:$W$1944,16,FALSE)</f>
        <v>1.0228426395939085</v>
      </c>
      <c r="U171" s="38">
        <f>VLOOKUP($B171,'Data Flows'!$A$1307:$W$1944,17,FALSE)</f>
        <v>1.1038251366120218</v>
      </c>
      <c r="V171" s="38">
        <f>VLOOKUP($B171,'Data Flows'!$A$1307:$W$1944,18,FALSE)</f>
        <v>0.89775051124744376</v>
      </c>
      <c r="W171" s="38">
        <f>VLOOKUP($B171,'Data Flows'!$A$1307:$W$1944,19,FALSE)</f>
        <v>0.87105263157894741</v>
      </c>
      <c r="X171" s="38">
        <f>VLOOKUP($B171,'Data Flows'!$A$1307:$W$1944,20,FALSE)</f>
        <v>0.96912114014251782</v>
      </c>
      <c r="Y171" s="38">
        <f>VLOOKUP($B171,'Data Flows'!$A$1307:$W$1944,21,FALSE)</f>
        <v>0.97027027027027024</v>
      </c>
      <c r="Z171" s="38">
        <f>VLOOKUP($B171,'Data Flows'!$A$1307:$W$1944,22,FALSE)</f>
        <v>1.0847457627118644</v>
      </c>
      <c r="AA171" s="38">
        <f>VLOOKUP($B171,'Data Flows'!$A$1307:$W$1944,23,FALSE)</f>
        <v>0.80104712041884818</v>
      </c>
      <c r="AB171" s="38">
        <f>VLOOKUP($B171,'Data Flows'!$A$1307:$AB$1944,24,FALSE)</f>
        <v>1.005730659025788</v>
      </c>
      <c r="AC171" s="38">
        <f>VLOOKUP($B171,'Data Flows'!$A$1307:$AB$1944,25,FALSE)</f>
        <v>0.91761363636363635</v>
      </c>
      <c r="AD171" s="38">
        <f>VLOOKUP($B171,'Data Flows'!$A$1307:$AB$1944,26,FALSE)</f>
        <v>0.82133995037220842</v>
      </c>
      <c r="AE171" s="38">
        <f>VLOOKUP($B171,'Data Flows'!$A$1307:$AB$1944,27,FALSE)</f>
        <v>0.83333333333333337</v>
      </c>
      <c r="AF171" s="38">
        <f>VLOOKUP($B171,'Data Flows'!$A$1307:$AB$1944,28,FALSE)</f>
        <v>0.95170454545454541</v>
      </c>
      <c r="AG171" s="38">
        <f>VLOOKUP($B171,'Data Flows'!$A$1307:$AE$1944,29,FALSE)</f>
        <v>1.1114864864864864</v>
      </c>
      <c r="AH171" s="38">
        <f>VLOOKUP($B171,'Data Flows'!$A$1307:$AE$1944,30,FALSE)</f>
        <v>1.2950191570881227</v>
      </c>
      <c r="AI171" s="38">
        <f>VLOOKUP($B171,'Data Flows'!$A$1307:$AE$1944,31,FALSE)</f>
        <v>1.0823529411764705</v>
      </c>
      <c r="AJ171" s="38">
        <f>VLOOKUP($B171,'Data Flows'!$A$1307:$AF$1944,32,FALSE)</f>
        <v>0.67224880382775121</v>
      </c>
      <c r="AK171" s="38">
        <f>VLOOKUP($B171,'Data Flows'!$A$1307:$AG$1944,33,FALSE)</f>
        <v>0.69590643274853803</v>
      </c>
      <c r="AL171" s="38">
        <f>VLOOKUP($B171,'Data Flows'!$A$1307:$AH$1944,34,FALSE)</f>
        <v>0.68807339449541283</v>
      </c>
      <c r="AM171" s="38">
        <f>VLOOKUP($B171,'Data Flows'!$A$1307:$AI$1944,35,FALSE)</f>
        <v>0.71246006389776362</v>
      </c>
      <c r="AN171" s="38">
        <f>VLOOKUP($B171,'Data Flows'!$A$1307:$AJ$1944,36,FALSE)</f>
        <v>0.8922558922558923</v>
      </c>
      <c r="AO171" s="38">
        <f>VLOOKUP($B171,'Data Flows'!$A$1307:$AK$1944,37,FALSE)</f>
        <v>0.9257950530035336</v>
      </c>
      <c r="AP171" s="38">
        <f>VLOOKUP($B171,'Data Flows'!$A$1307:$AO$1944,38,FALSE)</f>
        <v>0.94067796610169496</v>
      </c>
      <c r="AQ171" s="38">
        <f>VLOOKUP($B171,'Data Flows'!$A$1307:$AO$1944,39,FALSE)</f>
        <v>0.98901098901098905</v>
      </c>
      <c r="AR171" s="38">
        <f>VLOOKUP($B171,'Data Flows'!$A$1307:$AO$1944,40,FALSE)</f>
        <v>0.92015209125475284</v>
      </c>
      <c r="AS171" s="38">
        <f>VLOOKUP($B171,'Data Flows'!$A$1307:$AO$1944,41,FALSE)</f>
        <v>0.97499999999999998</v>
      </c>
    </row>
    <row r="172" spans="1:45" x14ac:dyDescent="0.25">
      <c r="A172" s="1" t="s">
        <v>0</v>
      </c>
      <c r="B172" s="2" t="s">
        <v>170</v>
      </c>
      <c r="C172" s="3" t="s">
        <v>170</v>
      </c>
      <c r="D172" t="s">
        <v>375</v>
      </c>
      <c r="E172" s="47" t="str">
        <f>VLOOKUP($C172,Sheet1!$A$3:$B$328,2,FALSE)</f>
        <v>Largely Rural Average</v>
      </c>
      <c r="F172" s="38">
        <f>VLOOKUP($B172,'Data Flows'!$A$1307:$W$1944,2,FALSE)</f>
        <v>0.91871455576559546</v>
      </c>
      <c r="G172" s="38">
        <f>VLOOKUP($B172,'Data Flows'!$A$1307:$W$1944,3,FALSE)</f>
        <v>0.93442622950819676</v>
      </c>
      <c r="H172" s="38">
        <f>VLOOKUP($B172,'Data Flows'!$A$1307:$W$1944,4,FALSE)</f>
        <v>1.2053941908713692</v>
      </c>
      <c r="I172" s="38">
        <f>VLOOKUP($B172,'Data Flows'!$A$1307:$W$1944,5,FALSE)</f>
        <v>1.6464646464646464</v>
      </c>
      <c r="J172" s="38">
        <f>VLOOKUP($B172,'Data Flows'!$A$1307:$W$1944,6,FALSE)</f>
        <v>1.1136363636363635</v>
      </c>
      <c r="K172" s="38">
        <f>VLOOKUP($B172,'Data Flows'!$A$1307:$W$1944,7,FALSE)</f>
        <v>0.94617563739376775</v>
      </c>
      <c r="L172" s="38">
        <f>VLOOKUP($B172,'Data Flows'!$A$1307:$W$1944,8,FALSE)</f>
        <v>0.92099056603773588</v>
      </c>
      <c r="M172" s="38">
        <f>VLOOKUP($B172,'Data Flows'!$A$1307:$W$1944,9,FALSE)</f>
        <v>1.0782361308677098</v>
      </c>
      <c r="N172" s="38">
        <f>VLOOKUP($B172,'Data Flows'!$A$1307:$W$1944,10,FALSE)</f>
        <v>0.85555555555555551</v>
      </c>
      <c r="O172" s="38">
        <f>VLOOKUP($B172,'Data Flows'!$A$1307:$W$1944,11,FALSE)</f>
        <v>0.90703851261620183</v>
      </c>
      <c r="P172" s="38">
        <f>VLOOKUP($B172,'Data Flows'!$A$1307:$W$1944,12,FALSE)</f>
        <v>1.0621301775147929</v>
      </c>
      <c r="Q172" s="38">
        <f>VLOOKUP($B172,'Data Flows'!$A$1307:$W$1944,13,FALSE)</f>
        <v>1.171474358974359</v>
      </c>
      <c r="R172" s="38">
        <f>VLOOKUP($B172,'Data Flows'!$A$1307:$W$1944,14,FALSE)</f>
        <v>0.82678983833718245</v>
      </c>
      <c r="S172" s="38">
        <f>VLOOKUP($B172,'Data Flows'!$A$1307:$W$1944,15,FALSE)</f>
        <v>0.89639639639639634</v>
      </c>
      <c r="T172" s="38">
        <f>VLOOKUP($B172,'Data Flows'!$A$1307:$W$1944,16,FALSE)</f>
        <v>1.1629392971246006</v>
      </c>
      <c r="U172" s="38">
        <f>VLOOKUP($B172,'Data Flows'!$A$1307:$W$1944,17,FALSE)</f>
        <v>1.0592823712948518</v>
      </c>
      <c r="V172" s="38">
        <f>VLOOKUP($B172,'Data Flows'!$A$1307:$W$1944,18,FALSE)</f>
        <v>0.85569620253164558</v>
      </c>
      <c r="W172" s="38">
        <f>VLOOKUP($B172,'Data Flows'!$A$1307:$W$1944,19,FALSE)</f>
        <v>0.8892171344165436</v>
      </c>
      <c r="X172" s="38">
        <f>VLOOKUP($B172,'Data Flows'!$A$1307:$W$1944,20,FALSE)</f>
        <v>1.0200573065902578</v>
      </c>
      <c r="Y172" s="38">
        <f>VLOOKUP($B172,'Data Flows'!$A$1307:$W$1944,21,FALSE)</f>
        <v>1.167202572347267</v>
      </c>
      <c r="Z172" s="38">
        <f>VLOOKUP($B172,'Data Flows'!$A$1307:$W$1944,22,FALSE)</f>
        <v>0.80313837375178321</v>
      </c>
      <c r="AA172" s="38">
        <f>VLOOKUP($B172,'Data Flows'!$A$1307:$W$1944,23,FALSE)</f>
        <v>0.81675392670157065</v>
      </c>
      <c r="AB172" s="38">
        <f>VLOOKUP($B172,'Data Flows'!$A$1307:$AB$1944,24,FALSE)</f>
        <v>0.83126934984520129</v>
      </c>
      <c r="AC172" s="38">
        <f>VLOOKUP($B172,'Data Flows'!$A$1307:$AB$1944,25,FALSE)</f>
        <v>0.81422351233671986</v>
      </c>
      <c r="AD172" s="38">
        <f>VLOOKUP($B172,'Data Flows'!$A$1307:$AB$1944,26,FALSE)</f>
        <v>1.0078247261345852</v>
      </c>
      <c r="AE172" s="38">
        <f>VLOOKUP($B172,'Data Flows'!$A$1307:$AB$1944,27,FALSE)</f>
        <v>0.81465517241379315</v>
      </c>
      <c r="AF172" s="38">
        <f>VLOOKUP($B172,'Data Flows'!$A$1307:$AB$1944,28,FALSE)</f>
        <v>1.1681735985533455</v>
      </c>
      <c r="AG172" s="38">
        <f>VLOOKUP($B172,'Data Flows'!$A$1307:$AE$1944,29,FALSE)</f>
        <v>1.1274131274131274</v>
      </c>
      <c r="AH172" s="38">
        <f>VLOOKUP($B172,'Data Flows'!$A$1307:$AE$1944,30,FALSE)</f>
        <v>1.0274841437632136</v>
      </c>
      <c r="AI172" s="38">
        <f>VLOOKUP($B172,'Data Flows'!$A$1307:$AE$1944,31,FALSE)</f>
        <v>1.088235294117647</v>
      </c>
      <c r="AJ172" s="38">
        <f>VLOOKUP($B172,'Data Flows'!$A$1307:$AF$1944,32,FALSE)</f>
        <v>0.88354037267080743</v>
      </c>
      <c r="AK172" s="38">
        <f>VLOOKUP($B172,'Data Flows'!$A$1307:$AG$1944,33,FALSE)</f>
        <v>0.60507757404795481</v>
      </c>
      <c r="AL172" s="38">
        <f>VLOOKUP($B172,'Data Flows'!$A$1307:$AH$1944,34,FALSE)</f>
        <v>0.63338788870703766</v>
      </c>
      <c r="AM172" s="38">
        <f>VLOOKUP($B172,'Data Flows'!$A$1307:$AI$1944,35,FALSE)</f>
        <v>0.68953687821612353</v>
      </c>
      <c r="AN172" s="38">
        <f>VLOOKUP($B172,'Data Flows'!$A$1307:$AJ$1944,36,FALSE)</f>
        <v>0.74916387959866215</v>
      </c>
      <c r="AO172" s="38">
        <f>VLOOKUP($B172,'Data Flows'!$A$1307:$AK$1944,37,FALSE)</f>
        <v>0.77963272120200333</v>
      </c>
      <c r="AP172" s="38">
        <f>VLOOKUP($B172,'Data Flows'!$A$1307:$AO$1944,38,FALSE)</f>
        <v>0.96601941747572817</v>
      </c>
      <c r="AQ172" s="38">
        <f>VLOOKUP($B172,'Data Flows'!$A$1307:$AO$1944,39,FALSE)</f>
        <v>0.97206703910614523</v>
      </c>
      <c r="AR172" s="38">
        <f>VLOOKUP($B172,'Data Flows'!$A$1307:$AO$1944,40,FALSE)</f>
        <v>1.1808731808731809</v>
      </c>
      <c r="AS172" s="38">
        <f>VLOOKUP($B172,'Data Flows'!$A$1307:$AO$1944,41,FALSE)</f>
        <v>1.2653508771929824</v>
      </c>
    </row>
    <row r="173" spans="1:45" x14ac:dyDescent="0.25">
      <c r="A173" s="1" t="s">
        <v>0</v>
      </c>
      <c r="B173" s="2" t="s">
        <v>171</v>
      </c>
      <c r="C173" s="3" t="s">
        <v>171</v>
      </c>
      <c r="D173" t="s">
        <v>376</v>
      </c>
      <c r="E173" s="47" t="str">
        <f>VLOOKUP($C173,Sheet1!$A$3:$B$328,2,FALSE)</f>
        <v>Urban with Significant Rural (rural including hub towns 26-49%)</v>
      </c>
      <c r="F173" s="38">
        <f>VLOOKUP($B173,'Data Flows'!$A$1307:$W$1944,2,FALSE)</f>
        <v>0.85377358490566035</v>
      </c>
      <c r="G173" s="38">
        <f>VLOOKUP($B173,'Data Flows'!$A$1307:$W$1944,3,FALSE)</f>
        <v>1.3253012048192772</v>
      </c>
      <c r="H173" s="38">
        <f>VLOOKUP($B173,'Data Flows'!$A$1307:$W$1944,4,FALSE)</f>
        <v>1.2086956521739129</v>
      </c>
      <c r="I173" s="38">
        <f>VLOOKUP($B173,'Data Flows'!$A$1307:$W$1944,5,FALSE)</f>
        <v>1.5787234042553191</v>
      </c>
      <c r="J173" s="38">
        <f>VLOOKUP($B173,'Data Flows'!$A$1307:$W$1944,6,FALSE)</f>
        <v>1.1682464454976302</v>
      </c>
      <c r="K173" s="38">
        <f>VLOOKUP($B173,'Data Flows'!$A$1307:$W$1944,7,FALSE)</f>
        <v>0.97750000000000004</v>
      </c>
      <c r="L173" s="38">
        <f>VLOOKUP($B173,'Data Flows'!$A$1307:$W$1944,8,FALSE)</f>
        <v>0.82191780821917804</v>
      </c>
      <c r="M173" s="38">
        <f>VLOOKUP($B173,'Data Flows'!$A$1307:$W$1944,9,FALSE)</f>
        <v>0.9971509971509972</v>
      </c>
      <c r="N173" s="38">
        <f>VLOOKUP($B173,'Data Flows'!$A$1307:$W$1944,10,FALSE)</f>
        <v>0.865979381443299</v>
      </c>
      <c r="O173" s="38">
        <f>VLOOKUP($B173,'Data Flows'!$A$1307:$W$1944,11,FALSE)</f>
        <v>0.78337531486146095</v>
      </c>
      <c r="P173" s="38">
        <f>VLOOKUP($B173,'Data Flows'!$A$1307:$W$1944,12,FALSE)</f>
        <v>0.9338422391857506</v>
      </c>
      <c r="Q173" s="38">
        <f>VLOOKUP($B173,'Data Flows'!$A$1307:$W$1944,13,FALSE)</f>
        <v>0.90029325513196479</v>
      </c>
      <c r="R173" s="38">
        <f>VLOOKUP($B173,'Data Flows'!$A$1307:$W$1944,14,FALSE)</f>
        <v>0.76682692307692313</v>
      </c>
      <c r="S173" s="38">
        <f>VLOOKUP($B173,'Data Flows'!$A$1307:$W$1944,15,FALSE)</f>
        <v>0.83483483483483478</v>
      </c>
      <c r="T173" s="38">
        <f>VLOOKUP($B173,'Data Flows'!$A$1307:$W$1944,16,FALSE)</f>
        <v>1.1602564102564104</v>
      </c>
      <c r="U173" s="38">
        <f>VLOOKUP($B173,'Data Flows'!$A$1307:$W$1944,17,FALSE)</f>
        <v>1.1009463722397477</v>
      </c>
      <c r="V173" s="38">
        <f>VLOOKUP($B173,'Data Flows'!$A$1307:$W$1944,18,FALSE)</f>
        <v>0.98773006134969321</v>
      </c>
      <c r="W173" s="38">
        <f>VLOOKUP($B173,'Data Flows'!$A$1307:$W$1944,19,FALSE)</f>
        <v>0.87155963302752293</v>
      </c>
      <c r="X173" s="38">
        <f>VLOOKUP($B173,'Data Flows'!$A$1307:$W$1944,20,FALSE)</f>
        <v>0.97222222222222221</v>
      </c>
      <c r="Y173" s="38">
        <f>VLOOKUP($B173,'Data Flows'!$A$1307:$W$1944,21,FALSE)</f>
        <v>1</v>
      </c>
      <c r="Z173" s="38">
        <f>VLOOKUP($B173,'Data Flows'!$A$1307:$W$1944,22,FALSE)</f>
        <v>0.97394136807817588</v>
      </c>
      <c r="AA173" s="38">
        <f>VLOOKUP($B173,'Data Flows'!$A$1307:$W$1944,23,FALSE)</f>
        <v>0.81072555205047314</v>
      </c>
      <c r="AB173" s="38">
        <f>VLOOKUP($B173,'Data Flows'!$A$1307:$AB$1944,24,FALSE)</f>
        <v>0.82838283828382842</v>
      </c>
      <c r="AC173" s="38">
        <f>VLOOKUP($B173,'Data Flows'!$A$1307:$AB$1944,25,FALSE)</f>
        <v>1</v>
      </c>
      <c r="AD173" s="38">
        <f>VLOOKUP($B173,'Data Flows'!$A$1307:$AB$1944,26,FALSE)</f>
        <v>0.87319884726224783</v>
      </c>
      <c r="AE173" s="38">
        <f>VLOOKUP($B173,'Data Flows'!$A$1307:$AB$1944,27,FALSE)</f>
        <v>0.88288288288288286</v>
      </c>
      <c r="AF173" s="38">
        <f>VLOOKUP($B173,'Data Flows'!$A$1307:$AB$1944,28,FALSE)</f>
        <v>0.92682926829268297</v>
      </c>
      <c r="AG173" s="38">
        <f>VLOOKUP($B173,'Data Flows'!$A$1307:$AE$1944,29,FALSE)</f>
        <v>0.92828685258964139</v>
      </c>
      <c r="AH173" s="38">
        <f>VLOOKUP($B173,'Data Flows'!$A$1307:$AE$1944,30,FALSE)</f>
        <v>1.0756302521008403</v>
      </c>
      <c r="AI173" s="38">
        <f>VLOOKUP($B173,'Data Flows'!$A$1307:$AE$1944,31,FALSE)</f>
        <v>0.90909090909090906</v>
      </c>
      <c r="AJ173" s="38">
        <f>VLOOKUP($B173,'Data Flows'!$A$1307:$AF$1944,32,FALSE)</f>
        <v>0.77256317689530685</v>
      </c>
      <c r="AK173" s="38">
        <f>VLOOKUP($B173,'Data Flows'!$A$1307:$AG$1944,33,FALSE)</f>
        <v>0.81599999999999995</v>
      </c>
      <c r="AL173" s="38">
        <f>VLOOKUP($B173,'Data Flows'!$A$1307:$AH$1944,34,FALSE)</f>
        <v>0.65182186234817818</v>
      </c>
      <c r="AM173" s="38">
        <f>VLOOKUP($B173,'Data Flows'!$A$1307:$AI$1944,35,FALSE)</f>
        <v>0.80373831775700932</v>
      </c>
      <c r="AN173" s="38">
        <f>VLOOKUP($B173,'Data Flows'!$A$1307:$AJ$1944,36,FALSE)</f>
        <v>0.8125</v>
      </c>
      <c r="AO173" s="38">
        <f>VLOOKUP($B173,'Data Flows'!$A$1307:$AK$1944,37,FALSE)</f>
        <v>1.0335195530726258</v>
      </c>
      <c r="AP173" s="38">
        <f>VLOOKUP($B173,'Data Flows'!$A$1307:$AO$1944,38,FALSE)</f>
        <v>0.89375000000000004</v>
      </c>
      <c r="AQ173" s="38">
        <f>VLOOKUP($B173,'Data Flows'!$A$1307:$AO$1944,39,FALSE)</f>
        <v>0.8232323232323232</v>
      </c>
      <c r="AR173" s="38">
        <f>VLOOKUP($B173,'Data Flows'!$A$1307:$AO$1944,40,FALSE)</f>
        <v>1.0163934426229508</v>
      </c>
      <c r="AS173" s="38">
        <f>VLOOKUP($B173,'Data Flows'!$A$1307:$AO$1944,41,FALSE)</f>
        <v>0.92168674698795183</v>
      </c>
    </row>
    <row r="174" spans="1:45" x14ac:dyDescent="0.25">
      <c r="A174" s="1" t="s">
        <v>0</v>
      </c>
      <c r="B174" s="2" t="s">
        <v>172</v>
      </c>
      <c r="C174" s="3" t="s">
        <v>172</v>
      </c>
      <c r="D174" t="s">
        <v>377</v>
      </c>
      <c r="E174" s="47" t="str">
        <f>VLOOKUP($C174,Sheet1!$A$3:$B$328,2,FALSE)</f>
        <v>Largely Rural Average</v>
      </c>
      <c r="F174" s="38">
        <f>VLOOKUP($B174,'Data Flows'!$A$1307:$W$1944,2,FALSE)</f>
        <v>0.77173913043478259</v>
      </c>
      <c r="G174" s="38">
        <f>VLOOKUP($B174,'Data Flows'!$A$1307:$W$1944,3,FALSE)</f>
        <v>1</v>
      </c>
      <c r="H174" s="38">
        <f>VLOOKUP($B174,'Data Flows'!$A$1307:$W$1944,4,FALSE)</f>
        <v>1.2111801242236024</v>
      </c>
      <c r="I174" s="38">
        <f>VLOOKUP($B174,'Data Flows'!$A$1307:$W$1944,5,FALSE)</f>
        <v>1.5433526011560694</v>
      </c>
      <c r="J174" s="38">
        <f>VLOOKUP($B174,'Data Flows'!$A$1307:$W$1944,6,FALSE)</f>
        <v>1.4918699186991871</v>
      </c>
      <c r="K174" s="38">
        <f>VLOOKUP($B174,'Data Flows'!$A$1307:$W$1944,7,FALSE)</f>
        <v>1.0849673202614378</v>
      </c>
      <c r="L174" s="38">
        <f>VLOOKUP($B174,'Data Flows'!$A$1307:$W$1944,8,FALSE)</f>
        <v>1.0856269113149848</v>
      </c>
      <c r="M174" s="38">
        <f>VLOOKUP($B174,'Data Flows'!$A$1307:$W$1944,9,FALSE)</f>
        <v>0.70789473684210524</v>
      </c>
      <c r="N174" s="38">
        <f>VLOOKUP($B174,'Data Flows'!$A$1307:$W$1944,10,FALSE)</f>
        <v>0.90718562874251496</v>
      </c>
      <c r="O174" s="38">
        <f>VLOOKUP($B174,'Data Flows'!$A$1307:$W$1944,11,FALSE)</f>
        <v>0.73780487804878048</v>
      </c>
      <c r="P174" s="38">
        <f>VLOOKUP($B174,'Data Flows'!$A$1307:$W$1944,12,FALSE)</f>
        <v>0.90960451977401124</v>
      </c>
      <c r="Q174" s="38">
        <f>VLOOKUP($B174,'Data Flows'!$A$1307:$W$1944,13,FALSE)</f>
        <v>0.94637223974763407</v>
      </c>
      <c r="R174" s="38">
        <f>VLOOKUP($B174,'Data Flows'!$A$1307:$W$1944,14,FALSE)</f>
        <v>1.0388692579505301</v>
      </c>
      <c r="S174" s="38">
        <f>VLOOKUP($B174,'Data Flows'!$A$1307:$W$1944,15,FALSE)</f>
        <v>1.0277777777777777</v>
      </c>
      <c r="T174" s="38">
        <f>VLOOKUP($B174,'Data Flows'!$A$1307:$W$1944,16,FALSE)</f>
        <v>0.965034965034965</v>
      </c>
      <c r="U174" s="38">
        <f>VLOOKUP($B174,'Data Flows'!$A$1307:$W$1944,17,FALSE)</f>
        <v>1.0515021459227467</v>
      </c>
      <c r="V174" s="38">
        <f>VLOOKUP($B174,'Data Flows'!$A$1307:$W$1944,18,FALSE)</f>
        <v>1.004</v>
      </c>
      <c r="W174" s="38">
        <f>VLOOKUP($B174,'Data Flows'!$A$1307:$W$1944,19,FALSE)</f>
        <v>0.95132743362831862</v>
      </c>
      <c r="X174" s="38">
        <f>VLOOKUP($B174,'Data Flows'!$A$1307:$W$1944,20,FALSE)</f>
        <v>0.86572438162544174</v>
      </c>
      <c r="Y174" s="38">
        <f>VLOOKUP($B174,'Data Flows'!$A$1307:$W$1944,21,FALSE)</f>
        <v>0.88796680497925307</v>
      </c>
      <c r="Z174" s="38">
        <f>VLOOKUP($B174,'Data Flows'!$A$1307:$W$1944,22,FALSE)</f>
        <v>0.77235772357723576</v>
      </c>
      <c r="AA174" s="38">
        <f>VLOOKUP($B174,'Data Flows'!$A$1307:$W$1944,23,FALSE)</f>
        <v>0.93670886075949367</v>
      </c>
      <c r="AB174" s="38">
        <f>VLOOKUP($B174,'Data Flows'!$A$1307:$AB$1944,24,FALSE)</f>
        <v>0.9711934156378601</v>
      </c>
      <c r="AC174" s="38">
        <f>VLOOKUP($B174,'Data Flows'!$A$1307:$AB$1944,25,FALSE)</f>
        <v>0.97950819672131151</v>
      </c>
      <c r="AD174" s="38">
        <f>VLOOKUP($B174,'Data Flows'!$A$1307:$AB$1944,26,FALSE)</f>
        <v>0.84291187739463602</v>
      </c>
      <c r="AE174" s="38">
        <f>VLOOKUP($B174,'Data Flows'!$A$1307:$AB$1944,27,FALSE)</f>
        <v>0.78861788617886175</v>
      </c>
      <c r="AF174" s="38">
        <f>VLOOKUP($B174,'Data Flows'!$A$1307:$AB$1944,28,FALSE)</f>
        <v>0.92608695652173911</v>
      </c>
      <c r="AG174" s="38">
        <f>VLOOKUP($B174,'Data Flows'!$A$1307:$AE$1944,29,FALSE)</f>
        <v>0.94117647058823528</v>
      </c>
      <c r="AH174" s="38">
        <f>VLOOKUP($B174,'Data Flows'!$A$1307:$AE$1944,30,FALSE)</f>
        <v>1.304635761589404</v>
      </c>
      <c r="AI174" s="38">
        <f>VLOOKUP($B174,'Data Flows'!$A$1307:$AE$1944,31,FALSE)</f>
        <v>1.2009803921568627</v>
      </c>
      <c r="AJ174" s="38">
        <f>VLOOKUP($B174,'Data Flows'!$A$1307:$AF$1944,32,FALSE)</f>
        <v>0.73359073359073357</v>
      </c>
      <c r="AK174" s="38">
        <f>VLOOKUP($B174,'Data Flows'!$A$1307:$AG$1944,33,FALSE)</f>
        <v>0.87179487179487181</v>
      </c>
      <c r="AL174" s="38">
        <f>VLOOKUP($B174,'Data Flows'!$A$1307:$AH$1944,34,FALSE)</f>
        <v>0.74257425742574257</v>
      </c>
      <c r="AM174" s="38">
        <f>VLOOKUP($B174,'Data Flows'!$A$1307:$AI$1944,35,FALSE)</f>
        <v>0.60669456066945604</v>
      </c>
      <c r="AN174" s="38">
        <f>VLOOKUP($B174,'Data Flows'!$A$1307:$AJ$1944,36,FALSE)</f>
        <v>0.78995433789954339</v>
      </c>
      <c r="AO174" s="38">
        <f>VLOOKUP($B174,'Data Flows'!$A$1307:$AK$1944,37,FALSE)</f>
        <v>0.90361445783132532</v>
      </c>
      <c r="AP174" s="38">
        <f>VLOOKUP($B174,'Data Flows'!$A$1307:$AO$1944,38,FALSE)</f>
        <v>0.68156424581005581</v>
      </c>
      <c r="AQ174" s="38">
        <f>VLOOKUP($B174,'Data Flows'!$A$1307:$AO$1944,39,FALSE)</f>
        <v>0.94936708860759489</v>
      </c>
      <c r="AR174" s="38">
        <f>VLOOKUP($B174,'Data Flows'!$A$1307:$AO$1944,40,FALSE)</f>
        <v>0.78918918918918923</v>
      </c>
      <c r="AS174" s="38">
        <f>VLOOKUP($B174,'Data Flows'!$A$1307:$AO$1944,41,FALSE)</f>
        <v>1.1605839416058394</v>
      </c>
    </row>
    <row r="175" spans="1:45" x14ac:dyDescent="0.25">
      <c r="A175" s="1" t="s">
        <v>0</v>
      </c>
      <c r="B175" s="2" t="s">
        <v>173</v>
      </c>
      <c r="C175" s="3" t="s">
        <v>173</v>
      </c>
      <c r="D175" t="s">
        <v>378</v>
      </c>
      <c r="E175" s="47" t="str">
        <f>VLOOKUP($C175,Sheet1!$A$3:$B$328,2,FALSE)</f>
        <v>Urban with City and Town</v>
      </c>
      <c r="F175" s="38">
        <f>VLOOKUP($B175,'Data Flows'!$A$1307:$W$1944,2,FALSE)</f>
        <v>1.0234505862646566</v>
      </c>
      <c r="G175" s="38">
        <f>VLOOKUP($B175,'Data Flows'!$A$1307:$W$1944,3,FALSE)</f>
        <v>1.0017953321364452</v>
      </c>
      <c r="H175" s="38">
        <f>VLOOKUP($B175,'Data Flows'!$A$1307:$W$1944,4,FALSE)</f>
        <v>1.0267605633802817</v>
      </c>
      <c r="I175" s="38">
        <f>VLOOKUP($B175,'Data Flows'!$A$1307:$W$1944,5,FALSE)</f>
        <v>1.6007326007326008</v>
      </c>
      <c r="J175" s="38">
        <f>VLOOKUP($B175,'Data Flows'!$A$1307:$W$1944,6,FALSE)</f>
        <v>1.2661498708010337</v>
      </c>
      <c r="K175" s="38">
        <f>VLOOKUP($B175,'Data Flows'!$A$1307:$W$1944,7,FALSE)</f>
        <v>0.88864864864864868</v>
      </c>
      <c r="L175" s="38">
        <f>VLOOKUP($B175,'Data Flows'!$A$1307:$W$1944,8,FALSE)</f>
        <v>0.95609220636663006</v>
      </c>
      <c r="M175" s="38">
        <f>VLOOKUP($B175,'Data Flows'!$A$1307:$W$1944,9,FALSE)</f>
        <v>1.1582537517053206</v>
      </c>
      <c r="N175" s="38">
        <f>VLOOKUP($B175,'Data Flows'!$A$1307:$W$1944,10,FALSE)</f>
        <v>0.87744034707158347</v>
      </c>
      <c r="O175" s="38">
        <f>VLOOKUP($B175,'Data Flows'!$A$1307:$W$1944,11,FALSE)</f>
        <v>0.78270762229806601</v>
      </c>
      <c r="P175" s="38">
        <f>VLOOKUP($B175,'Data Flows'!$A$1307:$W$1944,12,FALSE)</f>
        <v>1.0078651685393258</v>
      </c>
      <c r="Q175" s="38">
        <f>VLOOKUP($B175,'Data Flows'!$A$1307:$W$1944,13,FALSE)</f>
        <v>1.1135135135135135</v>
      </c>
      <c r="R175" s="38">
        <f>VLOOKUP($B175,'Data Flows'!$A$1307:$W$1944,14,FALSE)</f>
        <v>0.90772779700115336</v>
      </c>
      <c r="S175" s="38">
        <f>VLOOKUP($B175,'Data Flows'!$A$1307:$W$1944,15,FALSE)</f>
        <v>0.830655129789864</v>
      </c>
      <c r="T175" s="38">
        <f>VLOOKUP($B175,'Data Flows'!$A$1307:$W$1944,16,FALSE)</f>
        <v>1.2024793388429753</v>
      </c>
      <c r="U175" s="38">
        <f>VLOOKUP($B175,'Data Flows'!$A$1307:$W$1944,17,FALSE)</f>
        <v>1.2861788617886178</v>
      </c>
      <c r="V175" s="38">
        <f>VLOOKUP($B175,'Data Flows'!$A$1307:$W$1944,18,FALSE)</f>
        <v>0.88706140350877194</v>
      </c>
      <c r="W175" s="38">
        <f>VLOOKUP($B175,'Data Flows'!$A$1307:$W$1944,19,FALSE)</f>
        <v>0.93818681318681318</v>
      </c>
      <c r="X175" s="38">
        <f>VLOOKUP($B175,'Data Flows'!$A$1307:$W$1944,20,FALSE)</f>
        <v>0.96966019417475724</v>
      </c>
      <c r="Y175" s="38">
        <f>VLOOKUP($B175,'Data Flows'!$A$1307:$W$1944,21,FALSE)</f>
        <v>0.99603698811096431</v>
      </c>
      <c r="Z175" s="38">
        <f>VLOOKUP($B175,'Data Flows'!$A$1307:$W$1944,22,FALSE)</f>
        <v>0.85498108448928123</v>
      </c>
      <c r="AA175" s="38">
        <f>VLOOKUP($B175,'Data Flows'!$A$1307:$W$1944,23,FALSE)</f>
        <v>0.84061696658097684</v>
      </c>
      <c r="AB175" s="38">
        <f>VLOOKUP($B175,'Data Flows'!$A$1307:$AB$1944,24,FALSE)</f>
        <v>0.92563081009296144</v>
      </c>
      <c r="AC175" s="38">
        <f>VLOOKUP($B175,'Data Flows'!$A$1307:$AB$1944,25,FALSE)</f>
        <v>0.90666666666666662</v>
      </c>
      <c r="AD175" s="38">
        <f>VLOOKUP($B175,'Data Flows'!$A$1307:$AB$1944,26,FALSE)</f>
        <v>0.93422655298416568</v>
      </c>
      <c r="AE175" s="38">
        <f>VLOOKUP($B175,'Data Flows'!$A$1307:$AB$1944,27,FALSE)</f>
        <v>0.88036117381489842</v>
      </c>
      <c r="AF175" s="38">
        <f>VLOOKUP($B175,'Data Flows'!$A$1307:$AB$1944,28,FALSE)</f>
        <v>0.90129870129870127</v>
      </c>
      <c r="AG175" s="38">
        <f>VLOOKUP($B175,'Data Flows'!$A$1307:$AE$1944,29,FALSE)</f>
        <v>1.0162337662337662</v>
      </c>
      <c r="AH175" s="38">
        <f>VLOOKUP($B175,'Data Flows'!$A$1307:$AE$1944,30,FALSE)</f>
        <v>1.1564245810055866</v>
      </c>
      <c r="AI175" s="38">
        <f>VLOOKUP($B175,'Data Flows'!$A$1307:$AE$1944,31,FALSE)</f>
        <v>1.0568513119533527</v>
      </c>
      <c r="AJ175" s="38">
        <f>VLOOKUP($B175,'Data Flows'!$A$1307:$AF$1944,32,FALSE)</f>
        <v>0.83423913043478259</v>
      </c>
      <c r="AK175" s="38">
        <f>VLOOKUP($B175,'Data Flows'!$A$1307:$AG$1944,33,FALSE)</f>
        <v>0.69340974212034379</v>
      </c>
      <c r="AL175" s="38">
        <f>VLOOKUP($B175,'Data Flows'!$A$1307:$AH$1944,34,FALSE)</f>
        <v>0.75145348837209303</v>
      </c>
      <c r="AM175" s="38">
        <f>VLOOKUP($B175,'Data Flows'!$A$1307:$AI$1944,35,FALSE)</f>
        <v>0.77761413843888072</v>
      </c>
      <c r="AN175" s="38">
        <f>VLOOKUP($B175,'Data Flows'!$A$1307:$AJ$1944,36,FALSE)</f>
        <v>0.8035714285714286</v>
      </c>
      <c r="AO175" s="38">
        <f>VLOOKUP($B175,'Data Flows'!$A$1307:$AK$1944,37,FALSE)</f>
        <v>0.74895977808599168</v>
      </c>
      <c r="AP175" s="38">
        <f>VLOOKUP($B175,'Data Flows'!$A$1307:$AO$1944,38,FALSE)</f>
        <v>0.89215686274509809</v>
      </c>
      <c r="AQ175" s="38">
        <f>VLOOKUP($B175,'Data Flows'!$A$1307:$AO$1944,39,FALSE)</f>
        <v>0.80109739368998634</v>
      </c>
      <c r="AR175" s="38">
        <f>VLOOKUP($B175,'Data Flows'!$A$1307:$AO$1944,40,FALSE)</f>
        <v>0.89632107023411367</v>
      </c>
      <c r="AS175" s="38">
        <f>VLOOKUP($B175,'Data Flows'!$A$1307:$AO$1944,41,FALSE)</f>
        <v>0.86933797909407662</v>
      </c>
    </row>
    <row r="176" spans="1:45" x14ac:dyDescent="0.25">
      <c r="A176" s="1" t="s">
        <v>0</v>
      </c>
      <c r="B176" s="2" t="s">
        <v>174</v>
      </c>
      <c r="C176" s="3" t="s">
        <v>174</v>
      </c>
      <c r="D176" t="s">
        <v>379</v>
      </c>
      <c r="E176" s="47" t="str">
        <f>VLOOKUP($C176,Sheet1!$A$3:$B$328,2,FALSE)</f>
        <v>Urban with Major Conurbation</v>
      </c>
      <c r="F176" s="38">
        <f>VLOOKUP($B176,'Data Flows'!$A$1307:$W$1944,2,FALSE)</f>
        <v>1.1407407407407408</v>
      </c>
      <c r="G176" s="38">
        <f>VLOOKUP($B176,'Data Flows'!$A$1307:$W$1944,3,FALSE)</f>
        <v>0.98630136986301364</v>
      </c>
      <c r="H176" s="38">
        <f>VLOOKUP($B176,'Data Flows'!$A$1307:$W$1944,4,FALSE)</f>
        <v>1.2974683544303798</v>
      </c>
      <c r="I176" s="38">
        <f>VLOOKUP($B176,'Data Flows'!$A$1307:$W$1944,5,FALSE)</f>
        <v>1.2696078431372548</v>
      </c>
      <c r="J176" s="38">
        <f>VLOOKUP($B176,'Data Flows'!$A$1307:$W$1944,6,FALSE)</f>
        <v>1.1202749140893471</v>
      </c>
      <c r="K176" s="38">
        <f>VLOOKUP($B176,'Data Flows'!$A$1307:$W$1944,7,FALSE)</f>
        <v>1</v>
      </c>
      <c r="L176" s="38">
        <f>VLOOKUP($B176,'Data Flows'!$A$1307:$W$1944,8,FALSE)</f>
        <v>0.97150259067357514</v>
      </c>
      <c r="M176" s="38">
        <f>VLOOKUP($B176,'Data Flows'!$A$1307:$W$1944,9,FALSE)</f>
        <v>0.86053412462908008</v>
      </c>
      <c r="N176" s="38">
        <f>VLOOKUP($B176,'Data Flows'!$A$1307:$W$1944,10,FALSE)</f>
        <v>0.8192090395480226</v>
      </c>
      <c r="O176" s="38">
        <f>VLOOKUP($B176,'Data Flows'!$A$1307:$W$1944,11,FALSE)</f>
        <v>0.72303206997084546</v>
      </c>
      <c r="P176" s="38">
        <f>VLOOKUP($B176,'Data Flows'!$A$1307:$W$1944,12,FALSE)</f>
        <v>0.94062500000000004</v>
      </c>
      <c r="Q176" s="38">
        <f>VLOOKUP($B176,'Data Flows'!$A$1307:$W$1944,13,FALSE)</f>
        <v>0.95563139931740615</v>
      </c>
      <c r="R176" s="38">
        <f>VLOOKUP($B176,'Data Flows'!$A$1307:$W$1944,14,FALSE)</f>
        <v>0.87254901960784315</v>
      </c>
      <c r="S176" s="38">
        <f>VLOOKUP($B176,'Data Flows'!$A$1307:$W$1944,15,FALSE)</f>
        <v>0.87786259541984735</v>
      </c>
      <c r="T176" s="38">
        <f>VLOOKUP($B176,'Data Flows'!$A$1307:$W$1944,16,FALSE)</f>
        <v>1.0271186440677966</v>
      </c>
      <c r="U176" s="38">
        <f>VLOOKUP($B176,'Data Flows'!$A$1307:$W$1944,17,FALSE)</f>
        <v>0.86577181208053688</v>
      </c>
      <c r="V176" s="38">
        <f>VLOOKUP($B176,'Data Flows'!$A$1307:$W$1944,18,FALSE)</f>
        <v>0.97682119205298013</v>
      </c>
      <c r="W176" s="38">
        <f>VLOOKUP($B176,'Data Flows'!$A$1307:$W$1944,19,FALSE)</f>
        <v>0.82885906040268453</v>
      </c>
      <c r="X176" s="38">
        <f>VLOOKUP($B176,'Data Flows'!$A$1307:$W$1944,20,FALSE)</f>
        <v>0.93238434163701067</v>
      </c>
      <c r="Y176" s="38">
        <f>VLOOKUP($B176,'Data Flows'!$A$1307:$W$1944,21,FALSE)</f>
        <v>0.94163424124513617</v>
      </c>
      <c r="Z176" s="38">
        <f>VLOOKUP($B176,'Data Flows'!$A$1307:$W$1944,22,FALSE)</f>
        <v>1.0066445182724253</v>
      </c>
      <c r="AA176" s="38">
        <f>VLOOKUP($B176,'Data Flows'!$A$1307:$W$1944,23,FALSE)</f>
        <v>0.85882352941176465</v>
      </c>
      <c r="AB176" s="38">
        <f>VLOOKUP($B176,'Data Flows'!$A$1307:$AB$1944,24,FALSE)</f>
        <v>0.95714285714285718</v>
      </c>
      <c r="AC176" s="38">
        <f>VLOOKUP($B176,'Data Flows'!$A$1307:$AB$1944,25,FALSE)</f>
        <v>0.97942386831275718</v>
      </c>
      <c r="AD176" s="38">
        <f>VLOOKUP($B176,'Data Flows'!$A$1307:$AB$1944,26,FALSE)</f>
        <v>0.81666666666666665</v>
      </c>
      <c r="AE176" s="38">
        <f>VLOOKUP($B176,'Data Flows'!$A$1307:$AB$1944,27,FALSE)</f>
        <v>0.81751824817518248</v>
      </c>
      <c r="AF176" s="38">
        <f>VLOOKUP($B176,'Data Flows'!$A$1307:$AB$1944,28,FALSE)</f>
        <v>0.65306122448979587</v>
      </c>
      <c r="AG176" s="38">
        <f>VLOOKUP($B176,'Data Flows'!$A$1307:$AE$1944,29,FALSE)</f>
        <v>0.86899563318777295</v>
      </c>
      <c r="AH176" s="38">
        <f>VLOOKUP($B176,'Data Flows'!$A$1307:$AE$1944,30,FALSE)</f>
        <v>1.2708333333333333</v>
      </c>
      <c r="AI176" s="38">
        <f>VLOOKUP($B176,'Data Flows'!$A$1307:$AE$1944,31,FALSE)</f>
        <v>1.1395348837209303</v>
      </c>
      <c r="AJ176" s="38">
        <f>VLOOKUP($B176,'Data Flows'!$A$1307:$AF$1944,32,FALSE)</f>
        <v>1.1907216494845361</v>
      </c>
      <c r="AK176" s="38">
        <f>VLOOKUP($B176,'Data Flows'!$A$1307:$AG$1944,33,FALSE)</f>
        <v>0.76255707762557079</v>
      </c>
      <c r="AL176" s="38">
        <f>VLOOKUP($B176,'Data Flows'!$A$1307:$AH$1944,34,FALSE)</f>
        <v>0.75598086124401909</v>
      </c>
      <c r="AM176" s="38">
        <f>VLOOKUP($B176,'Data Flows'!$A$1307:$AI$1944,35,FALSE)</f>
        <v>0.73584905660377353</v>
      </c>
      <c r="AN176" s="38">
        <f>VLOOKUP($B176,'Data Flows'!$A$1307:$AJ$1944,36,FALSE)</f>
        <v>0.92227979274611394</v>
      </c>
      <c r="AO176" s="38">
        <f>VLOOKUP($B176,'Data Flows'!$A$1307:$AK$1944,37,FALSE)</f>
        <v>1.0052356020942408</v>
      </c>
      <c r="AP176" s="38">
        <f>VLOOKUP($B176,'Data Flows'!$A$1307:$AO$1944,38,FALSE)</f>
        <v>0.77368421052631575</v>
      </c>
      <c r="AQ176" s="38">
        <f>VLOOKUP($B176,'Data Flows'!$A$1307:$AO$1944,39,FALSE)</f>
        <v>0.89150943396226412</v>
      </c>
      <c r="AR176" s="38">
        <f>VLOOKUP($B176,'Data Flows'!$A$1307:$AO$1944,40,FALSE)</f>
        <v>0.87301587301587302</v>
      </c>
      <c r="AS176" s="38">
        <f>VLOOKUP($B176,'Data Flows'!$A$1307:$AO$1944,41,FALSE)</f>
        <v>0.8066298342541437</v>
      </c>
    </row>
    <row r="177" spans="1:45" x14ac:dyDescent="0.25">
      <c r="A177" s="1" t="s">
        <v>0</v>
      </c>
      <c r="B177" s="2" t="s">
        <v>175</v>
      </c>
      <c r="C177" s="3" t="s">
        <v>175</v>
      </c>
      <c r="D177" t="s">
        <v>380</v>
      </c>
      <c r="E177" s="47" t="str">
        <f>VLOOKUP($C177,Sheet1!$A$3:$B$328,2,FALSE)</f>
        <v>Urban with Significant Rural (rural including hub towns 26-49%)</v>
      </c>
      <c r="F177" s="38">
        <f>VLOOKUP($B177,'Data Flows'!$A$1307:$W$1944,2,FALSE)</f>
        <v>1.0732984293193717</v>
      </c>
      <c r="G177" s="38">
        <f>VLOOKUP($B177,'Data Flows'!$A$1307:$W$1944,3,FALSE)</f>
        <v>1.1370558375634519</v>
      </c>
      <c r="H177" s="38">
        <f>VLOOKUP($B177,'Data Flows'!$A$1307:$W$1944,4,FALSE)</f>
        <v>1.0193050193050193</v>
      </c>
      <c r="I177" s="38">
        <f>VLOOKUP($B177,'Data Flows'!$A$1307:$W$1944,5,FALSE)</f>
        <v>1.5230125523012552</v>
      </c>
      <c r="J177" s="38">
        <f>VLOOKUP($B177,'Data Flows'!$A$1307:$W$1944,6,FALSE)</f>
        <v>1.3038674033149171</v>
      </c>
      <c r="K177" s="38">
        <f>VLOOKUP($B177,'Data Flows'!$A$1307:$W$1944,7,FALSE)</f>
        <v>0.87919463087248317</v>
      </c>
      <c r="L177" s="38">
        <f>VLOOKUP($B177,'Data Flows'!$A$1307:$W$1944,8,FALSE)</f>
        <v>1.0084388185654007</v>
      </c>
      <c r="M177" s="38">
        <f>VLOOKUP($B177,'Data Flows'!$A$1307:$W$1944,9,FALSE)</f>
        <v>0.87401574803149606</v>
      </c>
      <c r="N177" s="38">
        <f>VLOOKUP($B177,'Data Flows'!$A$1307:$W$1944,10,FALSE)</f>
        <v>0.82802547770700641</v>
      </c>
      <c r="O177" s="38">
        <f>VLOOKUP($B177,'Data Flows'!$A$1307:$W$1944,11,FALSE)</f>
        <v>0.88533333333333331</v>
      </c>
      <c r="P177" s="38">
        <f>VLOOKUP($B177,'Data Flows'!$A$1307:$W$1944,12,FALSE)</f>
        <v>0.892018779342723</v>
      </c>
      <c r="Q177" s="38">
        <f>VLOOKUP($B177,'Data Flows'!$A$1307:$W$1944,13,FALSE)</f>
        <v>0.82005899705014751</v>
      </c>
      <c r="R177" s="38">
        <f>VLOOKUP($B177,'Data Flows'!$A$1307:$W$1944,14,FALSE)</f>
        <v>0.88601036269430056</v>
      </c>
      <c r="S177" s="38">
        <f>VLOOKUP($B177,'Data Flows'!$A$1307:$W$1944,15,FALSE)</f>
        <v>0.95238095238095233</v>
      </c>
      <c r="T177" s="38">
        <f>VLOOKUP($B177,'Data Flows'!$A$1307:$W$1944,16,FALSE)</f>
        <v>1.0926430517711172</v>
      </c>
      <c r="U177" s="38">
        <f>VLOOKUP($B177,'Data Flows'!$A$1307:$W$1944,17,FALSE)</f>
        <v>0.93510324483775809</v>
      </c>
      <c r="V177" s="38">
        <f>VLOOKUP($B177,'Data Flows'!$A$1307:$W$1944,18,FALSE)</f>
        <v>0.88157894736842102</v>
      </c>
      <c r="W177" s="38">
        <f>VLOOKUP($B177,'Data Flows'!$A$1307:$W$1944,19,FALSE)</f>
        <v>0.96</v>
      </c>
      <c r="X177" s="38">
        <f>VLOOKUP($B177,'Data Flows'!$A$1307:$W$1944,20,FALSE)</f>
        <v>0.94255874673629247</v>
      </c>
      <c r="Y177" s="38">
        <f>VLOOKUP($B177,'Data Flows'!$A$1307:$W$1944,21,FALSE)</f>
        <v>0.82133333333333336</v>
      </c>
      <c r="Z177" s="38">
        <f>VLOOKUP($B177,'Data Flows'!$A$1307:$W$1944,22,FALSE)</f>
        <v>0.88154269972451793</v>
      </c>
      <c r="AA177" s="38">
        <f>VLOOKUP($B177,'Data Flows'!$A$1307:$W$1944,23,FALSE)</f>
        <v>0.83737024221453282</v>
      </c>
      <c r="AB177" s="38">
        <f>VLOOKUP($B177,'Data Flows'!$A$1307:$AB$1944,24,FALSE)</f>
        <v>0.91104294478527603</v>
      </c>
      <c r="AC177" s="38">
        <f>VLOOKUP($B177,'Data Flows'!$A$1307:$AB$1944,25,FALSE)</f>
        <v>0.96202531645569622</v>
      </c>
      <c r="AD177" s="38">
        <f>VLOOKUP($B177,'Data Flows'!$A$1307:$AB$1944,26,FALSE)</f>
        <v>0.79473684210526319</v>
      </c>
      <c r="AE177" s="38">
        <f>VLOOKUP($B177,'Data Flows'!$A$1307:$AB$1944,27,FALSE)</f>
        <v>0.82278481012658233</v>
      </c>
      <c r="AF177" s="38">
        <f>VLOOKUP($B177,'Data Flows'!$A$1307:$AB$1944,28,FALSE)</f>
        <v>0.87261146496815289</v>
      </c>
      <c r="AG177" s="38">
        <f>VLOOKUP($B177,'Data Flows'!$A$1307:$AE$1944,29,FALSE)</f>
        <v>0.85873605947955389</v>
      </c>
      <c r="AH177" s="38">
        <f>VLOOKUP($B177,'Data Flows'!$A$1307:$AE$1944,30,FALSE)</f>
        <v>1.3798882681564246</v>
      </c>
      <c r="AI177" s="38">
        <f>VLOOKUP($B177,'Data Flows'!$A$1307:$AE$1944,31,FALSE)</f>
        <v>1.0774907749077491</v>
      </c>
      <c r="AJ177" s="38">
        <f>VLOOKUP($B177,'Data Flows'!$A$1307:$AF$1944,32,FALSE)</f>
        <v>0.86896551724137927</v>
      </c>
      <c r="AK177" s="38">
        <f>VLOOKUP($B177,'Data Flows'!$A$1307:$AG$1944,33,FALSE)</f>
        <v>0.80620155038759689</v>
      </c>
      <c r="AL177" s="38">
        <f>VLOOKUP($B177,'Data Flows'!$A$1307:$AH$1944,34,FALSE)</f>
        <v>0.77737226277372262</v>
      </c>
      <c r="AM177" s="38">
        <f>VLOOKUP($B177,'Data Flows'!$A$1307:$AI$1944,35,FALSE)</f>
        <v>0.73662551440329216</v>
      </c>
      <c r="AN177" s="38">
        <f>VLOOKUP($B177,'Data Flows'!$A$1307:$AJ$1944,36,FALSE)</f>
        <v>0.93693693693693691</v>
      </c>
      <c r="AO177" s="38">
        <f>VLOOKUP($B177,'Data Flows'!$A$1307:$AK$1944,37,FALSE)</f>
        <v>0.95736434108527135</v>
      </c>
      <c r="AP177" s="38">
        <f>VLOOKUP($B177,'Data Flows'!$A$1307:$AO$1944,38,FALSE)</f>
        <v>0.83732057416267947</v>
      </c>
      <c r="AQ177" s="38">
        <f>VLOOKUP($B177,'Data Flows'!$A$1307:$AO$1944,39,FALSE)</f>
        <v>0.90638297872340423</v>
      </c>
      <c r="AR177" s="38">
        <f>VLOOKUP($B177,'Data Flows'!$A$1307:$AO$1944,40,FALSE)</f>
        <v>0.77021276595744681</v>
      </c>
      <c r="AS177" s="38">
        <f>VLOOKUP($B177,'Data Flows'!$A$1307:$AO$1944,41,FALSE)</f>
        <v>0.93814432989690721</v>
      </c>
    </row>
    <row r="178" spans="1:45" x14ac:dyDescent="0.25">
      <c r="A178" s="1" t="s">
        <v>0</v>
      </c>
      <c r="B178" s="2" t="s">
        <v>176</v>
      </c>
      <c r="C178" s="3" t="s">
        <v>176</v>
      </c>
      <c r="D178" t="s">
        <v>381</v>
      </c>
      <c r="E178" s="47" t="str">
        <f>VLOOKUP($C178,Sheet1!$A$3:$B$328,2,FALSE)</f>
        <v>Mainly Rural Average</v>
      </c>
      <c r="F178" s="38">
        <f>VLOOKUP($B178,'Data Flows'!$A$1307:$W$1944,2,FALSE)</f>
        <v>0.81659388646288211</v>
      </c>
      <c r="G178" s="38">
        <f>VLOOKUP($B178,'Data Flows'!$A$1307:$W$1944,3,FALSE)</f>
        <v>0.80660377358490565</v>
      </c>
      <c r="H178" s="38">
        <f>VLOOKUP($B178,'Data Flows'!$A$1307:$W$1944,4,FALSE)</f>
        <v>1.125</v>
      </c>
      <c r="I178" s="38">
        <f>VLOOKUP($B178,'Data Flows'!$A$1307:$W$1944,5,FALSE)</f>
        <v>1.7919075144508672</v>
      </c>
      <c r="J178" s="38">
        <f>VLOOKUP($B178,'Data Flows'!$A$1307:$W$1944,6,FALSE)</f>
        <v>0.90830945558739251</v>
      </c>
      <c r="K178" s="38">
        <f>VLOOKUP($B178,'Data Flows'!$A$1307:$W$1944,7,FALSE)</f>
        <v>0.83443708609271527</v>
      </c>
      <c r="L178" s="38">
        <f>VLOOKUP($B178,'Data Flows'!$A$1307:$W$1944,8,FALSE)</f>
        <v>0.94612794612794615</v>
      </c>
      <c r="M178" s="38">
        <f>VLOOKUP($B178,'Data Flows'!$A$1307:$W$1944,9,FALSE)</f>
        <v>1.1453744493392071</v>
      </c>
      <c r="N178" s="38">
        <f>VLOOKUP($B178,'Data Flows'!$A$1307:$W$1944,10,FALSE)</f>
        <v>0.70805369127516782</v>
      </c>
      <c r="O178" s="38">
        <f>VLOOKUP($B178,'Data Flows'!$A$1307:$W$1944,11,FALSE)</f>
        <v>0.95909090909090911</v>
      </c>
      <c r="P178" s="38">
        <f>VLOOKUP($B178,'Data Flows'!$A$1307:$W$1944,12,FALSE)</f>
        <v>0.96126760563380287</v>
      </c>
      <c r="Q178" s="38">
        <f>VLOOKUP($B178,'Data Flows'!$A$1307:$W$1944,13,FALSE)</f>
        <v>1.3059360730593608</v>
      </c>
      <c r="R178" s="38">
        <f>VLOOKUP($B178,'Data Flows'!$A$1307:$W$1944,14,FALSE)</f>
        <v>0.88888888888888884</v>
      </c>
      <c r="S178" s="38">
        <f>VLOOKUP($B178,'Data Flows'!$A$1307:$W$1944,15,FALSE)</f>
        <v>0.92372881355932202</v>
      </c>
      <c r="T178" s="38">
        <f>VLOOKUP($B178,'Data Flows'!$A$1307:$W$1944,16,FALSE)</f>
        <v>1.1020408163265305</v>
      </c>
      <c r="U178" s="38">
        <f>VLOOKUP($B178,'Data Flows'!$A$1307:$W$1944,17,FALSE)</f>
        <v>1.4041450777202074</v>
      </c>
      <c r="V178" s="38">
        <f>VLOOKUP($B178,'Data Flows'!$A$1307:$W$1944,18,FALSE)</f>
        <v>0.81494661921708189</v>
      </c>
      <c r="W178" s="38">
        <f>VLOOKUP($B178,'Data Flows'!$A$1307:$W$1944,19,FALSE)</f>
        <v>0.86497890295358648</v>
      </c>
      <c r="X178" s="38">
        <f>VLOOKUP($B178,'Data Flows'!$A$1307:$W$1944,20,FALSE)</f>
        <v>0.91269841269841268</v>
      </c>
      <c r="Y178" s="38">
        <f>VLOOKUP($B178,'Data Flows'!$A$1307:$W$1944,21,FALSE)</f>
        <v>1.0758293838862558</v>
      </c>
      <c r="Z178" s="38">
        <f>VLOOKUP($B178,'Data Flows'!$A$1307:$W$1944,22,FALSE)</f>
        <v>0.81666666666666665</v>
      </c>
      <c r="AA178" s="38">
        <f>VLOOKUP($B178,'Data Flows'!$A$1307:$W$1944,23,FALSE)</f>
        <v>0.65476190476190477</v>
      </c>
      <c r="AB178" s="38">
        <f>VLOOKUP($B178,'Data Flows'!$A$1307:$AB$1944,24,FALSE)</f>
        <v>0.93939393939393945</v>
      </c>
      <c r="AC178" s="38">
        <f>VLOOKUP($B178,'Data Flows'!$A$1307:$AB$1944,25,FALSE)</f>
        <v>0.90990990990990994</v>
      </c>
      <c r="AD178" s="38">
        <f>VLOOKUP($B178,'Data Flows'!$A$1307:$AB$1944,26,FALSE)</f>
        <v>0.90043290043290047</v>
      </c>
      <c r="AE178" s="38">
        <f>VLOOKUP($B178,'Data Flows'!$A$1307:$AB$1944,27,FALSE)</f>
        <v>0.8347457627118644</v>
      </c>
      <c r="AF178" s="38">
        <f>VLOOKUP($B178,'Data Flows'!$A$1307:$AB$1944,28,FALSE)</f>
        <v>1.1121951219512196</v>
      </c>
      <c r="AG178" s="38">
        <f>VLOOKUP($B178,'Data Flows'!$A$1307:$AE$1944,29,FALSE)</f>
        <v>1.0815217391304348</v>
      </c>
      <c r="AH178" s="38">
        <f>VLOOKUP($B178,'Data Flows'!$A$1307:$AE$1944,30,FALSE)</f>
        <v>1.2713178294573644</v>
      </c>
      <c r="AI178" s="38">
        <f>VLOOKUP($B178,'Data Flows'!$A$1307:$AE$1944,31,FALSE)</f>
        <v>1.0547263681592041</v>
      </c>
      <c r="AJ178" s="38">
        <f>VLOOKUP($B178,'Data Flows'!$A$1307:$AF$1944,32,FALSE)</f>
        <v>0.75324675324675328</v>
      </c>
      <c r="AK178" s="38">
        <f>VLOOKUP($B178,'Data Flows'!$A$1307:$AG$1944,33,FALSE)</f>
        <v>0.74881516587677721</v>
      </c>
      <c r="AL178" s="38">
        <f>VLOOKUP($B178,'Data Flows'!$A$1307:$AH$1944,34,FALSE)</f>
        <v>0.67431192660550454</v>
      </c>
      <c r="AM178" s="38">
        <f>VLOOKUP($B178,'Data Flows'!$A$1307:$AI$1944,35,FALSE)</f>
        <v>0.70769230769230773</v>
      </c>
      <c r="AN178" s="38">
        <f>VLOOKUP($B178,'Data Flows'!$A$1307:$AJ$1944,36,FALSE)</f>
        <v>0.9375</v>
      </c>
      <c r="AO178" s="38">
        <f>VLOOKUP($B178,'Data Flows'!$A$1307:$AK$1944,37,FALSE)</f>
        <v>0.83832335329341312</v>
      </c>
      <c r="AP178" s="38">
        <f>VLOOKUP($B178,'Data Flows'!$A$1307:$AO$1944,38,FALSE)</f>
        <v>0.83098591549295775</v>
      </c>
      <c r="AQ178" s="38">
        <f>VLOOKUP($B178,'Data Flows'!$A$1307:$AO$1944,39,FALSE)</f>
        <v>0.96319018404907975</v>
      </c>
      <c r="AR178" s="38">
        <f>VLOOKUP($B178,'Data Flows'!$A$1307:$AO$1944,40,FALSE)</f>
        <v>1.125</v>
      </c>
      <c r="AS178" s="38">
        <f>VLOOKUP($B178,'Data Flows'!$A$1307:$AO$1944,41,FALSE)</f>
        <v>0.95483870967741935</v>
      </c>
    </row>
    <row r="179" spans="1:45" x14ac:dyDescent="0.25">
      <c r="A179" s="1" t="s">
        <v>0</v>
      </c>
      <c r="B179" s="2" t="s">
        <v>177</v>
      </c>
      <c r="C179" s="3" t="s">
        <v>177</v>
      </c>
      <c r="D179" t="s">
        <v>382</v>
      </c>
      <c r="E179" s="47" t="str">
        <f>VLOOKUP($C179,Sheet1!$A$3:$B$328,2,FALSE)</f>
        <v>Urban with Significant Rural (rural including hub towns 26-49%)</v>
      </c>
      <c r="F179" s="38">
        <f>VLOOKUP($B179,'Data Flows'!$A$1307:$W$1944,2,FALSE)</f>
        <v>1.1183431952662721</v>
      </c>
      <c r="G179" s="38">
        <f>VLOOKUP($B179,'Data Flows'!$A$1307:$W$1944,3,FALSE)</f>
        <v>0.83544303797468356</v>
      </c>
      <c r="H179" s="38">
        <f>VLOOKUP($B179,'Data Flows'!$A$1307:$W$1944,4,FALSE)</f>
        <v>0.95617529880478092</v>
      </c>
      <c r="I179" s="38">
        <f>VLOOKUP($B179,'Data Flows'!$A$1307:$W$1944,5,FALSE)</f>
        <v>1.4365482233502538</v>
      </c>
      <c r="J179" s="38">
        <f>VLOOKUP($B179,'Data Flows'!$A$1307:$W$1944,6,FALSE)</f>
        <v>1.2566371681415929</v>
      </c>
      <c r="K179" s="38">
        <f>VLOOKUP($B179,'Data Flows'!$A$1307:$W$1944,7,FALSE)</f>
        <v>0.86341463414634145</v>
      </c>
      <c r="L179" s="38">
        <f>VLOOKUP($B179,'Data Flows'!$A$1307:$W$1944,8,FALSE)</f>
        <v>0.97051597051597049</v>
      </c>
      <c r="M179" s="38">
        <f>VLOOKUP($B179,'Data Flows'!$A$1307:$W$1944,9,FALSE)</f>
        <v>0.93712574850299402</v>
      </c>
      <c r="N179" s="38">
        <f>VLOOKUP($B179,'Data Flows'!$A$1307:$W$1944,10,FALSE)</f>
        <v>0.84810126582278478</v>
      </c>
      <c r="O179" s="38">
        <f>VLOOKUP($B179,'Data Flows'!$A$1307:$W$1944,11,FALSE)</f>
        <v>0.82191780821917804</v>
      </c>
      <c r="P179" s="38">
        <f>VLOOKUP($B179,'Data Flows'!$A$1307:$W$1944,12,FALSE)</f>
        <v>0.94647887323943658</v>
      </c>
      <c r="Q179" s="38">
        <f>VLOOKUP($B179,'Data Flows'!$A$1307:$W$1944,13,FALSE)</f>
        <v>0.92592592592592593</v>
      </c>
      <c r="R179" s="38">
        <f>VLOOKUP($B179,'Data Flows'!$A$1307:$W$1944,14,FALSE)</f>
        <v>1.1030927835051547</v>
      </c>
      <c r="S179" s="38">
        <f>VLOOKUP($B179,'Data Flows'!$A$1307:$W$1944,15,FALSE)</f>
        <v>0.94097222222222221</v>
      </c>
      <c r="T179" s="38">
        <f>VLOOKUP($B179,'Data Flows'!$A$1307:$W$1944,16,FALSE)</f>
        <v>1.0218068535825544</v>
      </c>
      <c r="U179" s="38">
        <f>VLOOKUP($B179,'Data Flows'!$A$1307:$W$1944,17,FALSE)</f>
        <v>1.0141843971631206</v>
      </c>
      <c r="V179" s="38">
        <f>VLOOKUP($B179,'Data Flows'!$A$1307:$W$1944,18,FALSE)</f>
        <v>1.0099667774086378</v>
      </c>
      <c r="W179" s="38">
        <f>VLOOKUP($B179,'Data Flows'!$A$1307:$W$1944,19,FALSE)</f>
        <v>0.8854961832061069</v>
      </c>
      <c r="X179" s="38">
        <f>VLOOKUP($B179,'Data Flows'!$A$1307:$W$1944,20,FALSE)</f>
        <v>0.95238095238095233</v>
      </c>
      <c r="Y179" s="38">
        <f>VLOOKUP($B179,'Data Flows'!$A$1307:$W$1944,21,FALSE)</f>
        <v>0.84469696969696972</v>
      </c>
      <c r="Z179" s="38">
        <f>VLOOKUP($B179,'Data Flows'!$A$1307:$W$1944,22,FALSE)</f>
        <v>0.80480480480480476</v>
      </c>
      <c r="AA179" s="38">
        <f>VLOOKUP($B179,'Data Flows'!$A$1307:$W$1944,23,FALSE)</f>
        <v>0.76779026217228463</v>
      </c>
      <c r="AB179" s="38">
        <f>VLOOKUP($B179,'Data Flows'!$A$1307:$AB$1944,24,FALSE)</f>
        <v>0.90530303030303028</v>
      </c>
      <c r="AC179" s="38">
        <f>VLOOKUP($B179,'Data Flows'!$A$1307:$AB$1944,25,FALSE)</f>
        <v>0.875</v>
      </c>
      <c r="AD179" s="38">
        <f>VLOOKUP($B179,'Data Flows'!$A$1307:$AB$1944,26,FALSE)</f>
        <v>0.88581314878892736</v>
      </c>
      <c r="AE179" s="38">
        <f>VLOOKUP($B179,'Data Flows'!$A$1307:$AB$1944,27,FALSE)</f>
        <v>0.76870748299319724</v>
      </c>
      <c r="AF179" s="38">
        <f>VLOOKUP($B179,'Data Flows'!$A$1307:$AB$1944,28,FALSE)</f>
        <v>0.8303571428571429</v>
      </c>
      <c r="AG179" s="38">
        <f>VLOOKUP($B179,'Data Flows'!$A$1307:$AE$1944,29,FALSE)</f>
        <v>1.103448275862069</v>
      </c>
      <c r="AH179" s="38">
        <f>VLOOKUP($B179,'Data Flows'!$A$1307:$AE$1944,30,FALSE)</f>
        <v>1.5109489051094891</v>
      </c>
      <c r="AI179" s="38">
        <f>VLOOKUP($B179,'Data Flows'!$A$1307:$AE$1944,31,FALSE)</f>
        <v>1.106060606060606</v>
      </c>
      <c r="AJ179" s="38">
        <f>VLOOKUP($B179,'Data Flows'!$A$1307:$AF$1944,32,FALSE)</f>
        <v>1.0155440414507773</v>
      </c>
      <c r="AK179" s="38">
        <f>VLOOKUP($B179,'Data Flows'!$A$1307:$AG$1944,33,FALSE)</f>
        <v>0.79425837320574166</v>
      </c>
      <c r="AL179" s="38">
        <f>VLOOKUP($B179,'Data Flows'!$A$1307:$AH$1944,34,FALSE)</f>
        <v>0.86309523809523814</v>
      </c>
      <c r="AM179" s="38">
        <f>VLOOKUP($B179,'Data Flows'!$A$1307:$AI$1944,35,FALSE)</f>
        <v>0.72307692307692306</v>
      </c>
      <c r="AN179" s="38">
        <f>VLOOKUP($B179,'Data Flows'!$A$1307:$AJ$1944,36,FALSE)</f>
        <v>0.70476190476190481</v>
      </c>
      <c r="AO179" s="38">
        <f>VLOOKUP($B179,'Data Flows'!$A$1307:$AK$1944,37,FALSE)</f>
        <v>0.92222222222222228</v>
      </c>
      <c r="AP179" s="38">
        <f>VLOOKUP($B179,'Data Flows'!$A$1307:$AO$1944,38,FALSE)</f>
        <v>1.125</v>
      </c>
      <c r="AQ179" s="38">
        <f>VLOOKUP($B179,'Data Flows'!$A$1307:$AO$1944,39,FALSE)</f>
        <v>0.76585365853658538</v>
      </c>
      <c r="AR179" s="38">
        <f>VLOOKUP($B179,'Data Flows'!$A$1307:$AO$1944,40,FALSE)</f>
        <v>1.0552147239263803</v>
      </c>
      <c r="AS179" s="38">
        <f>VLOOKUP($B179,'Data Flows'!$A$1307:$AO$1944,41,FALSE)</f>
        <v>0.7191011235955056</v>
      </c>
    </row>
    <row r="180" spans="1:45" x14ac:dyDescent="0.25">
      <c r="A180" s="1" t="s">
        <v>0</v>
      </c>
      <c r="B180" s="2" t="s">
        <v>178</v>
      </c>
      <c r="C180" s="3" t="s">
        <v>178</v>
      </c>
      <c r="D180" t="s">
        <v>383</v>
      </c>
      <c r="E180" s="47" t="str">
        <f>VLOOKUP($C180,Sheet1!$A$3:$B$328,2,FALSE)</f>
        <v>Mainly Rural Average</v>
      </c>
      <c r="F180" s="38">
        <f>VLOOKUP($B180,'Data Flows'!$A$1307:$W$1944,2,FALSE)</f>
        <v>0.98019801980198018</v>
      </c>
      <c r="G180" s="38">
        <f>VLOOKUP($B180,'Data Flows'!$A$1307:$W$1944,3,FALSE)</f>
        <v>1.0568181818181819</v>
      </c>
      <c r="H180" s="38">
        <f>VLOOKUP($B180,'Data Flows'!$A$1307:$W$1944,4,FALSE)</f>
        <v>1.3181818181818181</v>
      </c>
      <c r="I180" s="38">
        <f>VLOOKUP($B180,'Data Flows'!$A$1307:$W$1944,5,FALSE)</f>
        <v>1.7115384615384615</v>
      </c>
      <c r="J180" s="38">
        <f>VLOOKUP($B180,'Data Flows'!$A$1307:$W$1944,6,FALSE)</f>
        <v>1.6787878787878787</v>
      </c>
      <c r="K180" s="38">
        <f>VLOOKUP($B180,'Data Flows'!$A$1307:$W$1944,7,FALSE)</f>
        <v>1.0793650793650793</v>
      </c>
      <c r="L180" s="38">
        <f>VLOOKUP($B180,'Data Flows'!$A$1307:$W$1944,8,FALSE)</f>
        <v>0.75486381322957197</v>
      </c>
      <c r="M180" s="38">
        <f>VLOOKUP($B180,'Data Flows'!$A$1307:$W$1944,9,FALSE)</f>
        <v>1.0773480662983426</v>
      </c>
      <c r="N180" s="38">
        <f>VLOOKUP($B180,'Data Flows'!$A$1307:$W$1944,10,FALSE)</f>
        <v>0.910377358490566</v>
      </c>
      <c r="O180" s="38">
        <f>VLOOKUP($B180,'Data Flows'!$A$1307:$W$1944,11,FALSE)</f>
        <v>0.88135593220338981</v>
      </c>
      <c r="P180" s="38">
        <f>VLOOKUP($B180,'Data Flows'!$A$1307:$W$1944,12,FALSE)</f>
        <v>0.88764044943820219</v>
      </c>
      <c r="Q180" s="38">
        <f>VLOOKUP($B180,'Data Flows'!$A$1307:$W$1944,13,FALSE)</f>
        <v>0.86033519553072624</v>
      </c>
      <c r="R180" s="38">
        <f>VLOOKUP($B180,'Data Flows'!$A$1307:$W$1944,14,FALSE)</f>
        <v>0.98913043478260865</v>
      </c>
      <c r="S180" s="38">
        <f>VLOOKUP($B180,'Data Flows'!$A$1307:$W$1944,15,FALSE)</f>
        <v>1.1689189189189189</v>
      </c>
      <c r="T180" s="38">
        <f>VLOOKUP($B180,'Data Flows'!$A$1307:$W$1944,16,FALSE)</f>
        <v>0.89497716894977164</v>
      </c>
      <c r="U180" s="38">
        <f>VLOOKUP($B180,'Data Flows'!$A$1307:$W$1944,17,FALSE)</f>
        <v>1.118421052631579</v>
      </c>
      <c r="V180" s="38">
        <f>VLOOKUP($B180,'Data Flows'!$A$1307:$W$1944,18,FALSE)</f>
        <v>0.8666666666666667</v>
      </c>
      <c r="W180" s="38">
        <f>VLOOKUP($B180,'Data Flows'!$A$1307:$W$1944,19,FALSE)</f>
        <v>0.78947368421052633</v>
      </c>
      <c r="X180" s="38">
        <f>VLOOKUP($B180,'Data Flows'!$A$1307:$W$1944,20,FALSE)</f>
        <v>0.98324022346368711</v>
      </c>
      <c r="Y180" s="38">
        <f>VLOOKUP($B180,'Data Flows'!$A$1307:$W$1944,21,FALSE)</f>
        <v>0.97727272727272729</v>
      </c>
      <c r="Z180" s="38">
        <f>VLOOKUP($B180,'Data Flows'!$A$1307:$W$1944,22,FALSE)</f>
        <v>0.79032258064516125</v>
      </c>
      <c r="AA180" s="38">
        <f>VLOOKUP($B180,'Data Flows'!$A$1307:$W$1944,23,FALSE)</f>
        <v>0.83687943262411346</v>
      </c>
      <c r="AB180" s="38">
        <f>VLOOKUP($B180,'Data Flows'!$A$1307:$AB$1944,24,FALSE)</f>
        <v>0.92405063291139244</v>
      </c>
      <c r="AC180" s="38">
        <f>VLOOKUP($B180,'Data Flows'!$A$1307:$AB$1944,25,FALSE)</f>
        <v>0.93251533742331283</v>
      </c>
      <c r="AD180" s="38">
        <f>VLOOKUP($B180,'Data Flows'!$A$1307:$AB$1944,26,FALSE)</f>
        <v>0.92207792207792205</v>
      </c>
      <c r="AE180" s="38">
        <f>VLOOKUP($B180,'Data Flows'!$A$1307:$AB$1944,27,FALSE)</f>
        <v>0.875</v>
      </c>
      <c r="AF180" s="38">
        <f>VLOOKUP($B180,'Data Flows'!$A$1307:$AB$1944,28,FALSE)</f>
        <v>0.91428571428571426</v>
      </c>
      <c r="AG180" s="38">
        <f>VLOOKUP($B180,'Data Flows'!$A$1307:$AE$1944,29,FALSE)</f>
        <v>0.75342465753424659</v>
      </c>
      <c r="AH180" s="38">
        <f>VLOOKUP($B180,'Data Flows'!$A$1307:$AE$1944,30,FALSE)</f>
        <v>1.2149532710280373</v>
      </c>
      <c r="AI180" s="38">
        <f>VLOOKUP($B180,'Data Flows'!$A$1307:$AE$1944,31,FALSE)</f>
        <v>1.162962962962963</v>
      </c>
      <c r="AJ180" s="38">
        <f>VLOOKUP($B180,'Data Flows'!$A$1307:$AF$1944,32,FALSE)</f>
        <v>0.78787878787878785</v>
      </c>
      <c r="AK180" s="38">
        <f>VLOOKUP($B180,'Data Flows'!$A$1307:$AG$1944,33,FALSE)</f>
        <v>0.65306122448979587</v>
      </c>
      <c r="AL180" s="38">
        <f>VLOOKUP($B180,'Data Flows'!$A$1307:$AH$1944,34,FALSE)</f>
        <v>0.6776859504132231</v>
      </c>
      <c r="AM180" s="38">
        <f>VLOOKUP($B180,'Data Flows'!$A$1307:$AI$1944,35,FALSE)</f>
        <v>0.69465648854961837</v>
      </c>
      <c r="AN180" s="38">
        <f>VLOOKUP($B180,'Data Flows'!$A$1307:$AJ$1944,36,FALSE)</f>
        <v>0.66666666666666663</v>
      </c>
      <c r="AO180" s="38">
        <f>VLOOKUP($B180,'Data Flows'!$A$1307:$AK$1944,37,FALSE)</f>
        <v>1.0545454545454545</v>
      </c>
      <c r="AP180" s="38">
        <f>VLOOKUP($B180,'Data Flows'!$A$1307:$AO$1944,38,FALSE)</f>
        <v>0.98901098901098905</v>
      </c>
      <c r="AQ180" s="38">
        <f>VLOOKUP($B180,'Data Flows'!$A$1307:$AO$1944,39,FALSE)</f>
        <v>0.93965517241379315</v>
      </c>
      <c r="AR180" s="38">
        <f>VLOOKUP($B180,'Data Flows'!$A$1307:$AO$1944,40,FALSE)</f>
        <v>1.0792079207920793</v>
      </c>
      <c r="AS180" s="38">
        <f>VLOOKUP($B180,'Data Flows'!$A$1307:$AO$1944,41,FALSE)</f>
        <v>0.95180722891566261</v>
      </c>
    </row>
    <row r="181" spans="1:45" x14ac:dyDescent="0.25">
      <c r="A181" s="1" t="s">
        <v>0</v>
      </c>
      <c r="B181" s="2" t="s">
        <v>179</v>
      </c>
      <c r="C181" s="3" t="s">
        <v>179</v>
      </c>
      <c r="D181" t="s">
        <v>384</v>
      </c>
      <c r="E181" s="47" t="str">
        <f>VLOOKUP($C181,Sheet1!$A$3:$B$328,2,FALSE)</f>
        <v>Largely Rural Average</v>
      </c>
      <c r="F181" s="38">
        <f>VLOOKUP($B181,'Data Flows'!$A$1307:$W$1944,2,FALSE)</f>
        <v>1.1021897810218979</v>
      </c>
      <c r="G181" s="38">
        <f>VLOOKUP($B181,'Data Flows'!$A$1307:$W$1944,3,FALSE)</f>
        <v>1.1748251748251748</v>
      </c>
      <c r="H181" s="38">
        <f>VLOOKUP($B181,'Data Flows'!$A$1307:$W$1944,4,FALSE)</f>
        <v>1.095</v>
      </c>
      <c r="I181" s="38">
        <f>VLOOKUP($B181,'Data Flows'!$A$1307:$W$1944,5,FALSE)</f>
        <v>1.8278145695364238</v>
      </c>
      <c r="J181" s="38">
        <f>VLOOKUP($B181,'Data Flows'!$A$1307:$W$1944,6,FALSE)</f>
        <v>1.3154761904761905</v>
      </c>
      <c r="K181" s="38">
        <f>VLOOKUP($B181,'Data Flows'!$A$1307:$W$1944,7,FALSE)</f>
        <v>0.88674698795180718</v>
      </c>
      <c r="L181" s="38">
        <f>VLOOKUP($B181,'Data Flows'!$A$1307:$W$1944,8,FALSE)</f>
        <v>1.1086350974930361</v>
      </c>
      <c r="M181" s="38">
        <f>VLOOKUP($B181,'Data Flows'!$A$1307:$W$1944,9,FALSE)</f>
        <v>0.85569620253164558</v>
      </c>
      <c r="N181" s="38">
        <f>VLOOKUP($B181,'Data Flows'!$A$1307:$W$1944,10,FALSE)</f>
        <v>0.84975369458128081</v>
      </c>
      <c r="O181" s="38">
        <f>VLOOKUP($B181,'Data Flows'!$A$1307:$W$1944,11,FALSE)</f>
        <v>0.75920679886685549</v>
      </c>
      <c r="P181" s="38">
        <f>VLOOKUP($B181,'Data Flows'!$A$1307:$W$1944,12,FALSE)</f>
        <v>1.0113636363636365</v>
      </c>
      <c r="Q181" s="38">
        <f>VLOOKUP($B181,'Data Flows'!$A$1307:$W$1944,13,FALSE)</f>
        <v>1.1167883211678833</v>
      </c>
      <c r="R181" s="38">
        <f>VLOOKUP($B181,'Data Flows'!$A$1307:$W$1944,14,FALSE)</f>
        <v>0.89504373177842567</v>
      </c>
      <c r="S181" s="38">
        <f>VLOOKUP($B181,'Data Flows'!$A$1307:$W$1944,15,FALSE)</f>
        <v>1</v>
      </c>
      <c r="T181" s="38">
        <f>VLOOKUP($B181,'Data Flows'!$A$1307:$W$1944,16,FALSE)</f>
        <v>0.98607242339832868</v>
      </c>
      <c r="U181" s="38">
        <f>VLOOKUP($B181,'Data Flows'!$A$1307:$W$1944,17,FALSE)</f>
        <v>1.0066225165562914</v>
      </c>
      <c r="V181" s="38">
        <f>VLOOKUP($B181,'Data Flows'!$A$1307:$W$1944,18,FALSE)</f>
        <v>0.92</v>
      </c>
      <c r="W181" s="38">
        <f>VLOOKUP($B181,'Data Flows'!$A$1307:$W$1944,19,FALSE)</f>
        <v>0.77777777777777779</v>
      </c>
      <c r="X181" s="38">
        <f>VLOOKUP($B181,'Data Flows'!$A$1307:$W$1944,20,FALSE)</f>
        <v>0.91509433962264153</v>
      </c>
      <c r="Y181" s="38">
        <f>VLOOKUP($B181,'Data Flows'!$A$1307:$W$1944,21,FALSE)</f>
        <v>1.0116731517509727</v>
      </c>
      <c r="Z181" s="38">
        <f>VLOOKUP($B181,'Data Flows'!$A$1307:$W$1944,22,FALSE)</f>
        <v>0.88764044943820219</v>
      </c>
      <c r="AA181" s="38">
        <f>VLOOKUP($B181,'Data Flows'!$A$1307:$W$1944,23,FALSE)</f>
        <v>0.77289377289377292</v>
      </c>
      <c r="AB181" s="38">
        <f>VLOOKUP($B181,'Data Flows'!$A$1307:$AB$1944,24,FALSE)</f>
        <v>1.0342205323193916</v>
      </c>
      <c r="AC181" s="38">
        <f>VLOOKUP($B181,'Data Flows'!$A$1307:$AB$1944,25,FALSE)</f>
        <v>0.84775086505190311</v>
      </c>
      <c r="AD181" s="38">
        <f>VLOOKUP($B181,'Data Flows'!$A$1307:$AB$1944,26,FALSE)</f>
        <v>0.86805555555555558</v>
      </c>
      <c r="AE181" s="38">
        <f>VLOOKUP($B181,'Data Flows'!$A$1307:$AB$1944,27,FALSE)</f>
        <v>0.75555555555555554</v>
      </c>
      <c r="AF181" s="38">
        <f>VLOOKUP($B181,'Data Flows'!$A$1307:$AB$1944,28,FALSE)</f>
        <v>0.95599999999999996</v>
      </c>
      <c r="AG181" s="38">
        <f>VLOOKUP($B181,'Data Flows'!$A$1307:$AE$1944,29,FALSE)</f>
        <v>0.92139737991266379</v>
      </c>
      <c r="AH181" s="38">
        <f>VLOOKUP($B181,'Data Flows'!$A$1307:$AE$1944,30,FALSE)</f>
        <v>1.1741573033707866</v>
      </c>
      <c r="AI181" s="38">
        <f>VLOOKUP($B181,'Data Flows'!$A$1307:$AE$1944,31,FALSE)</f>
        <v>0.98222222222222222</v>
      </c>
      <c r="AJ181" s="38">
        <f>VLOOKUP($B181,'Data Flows'!$A$1307:$AF$1944,32,FALSE)</f>
        <v>0.68656716417910446</v>
      </c>
      <c r="AK181" s="38">
        <f>VLOOKUP($B181,'Data Flows'!$A$1307:$AG$1944,33,FALSE)</f>
        <v>0.84513274336283184</v>
      </c>
      <c r="AL181" s="38">
        <f>VLOOKUP($B181,'Data Flows'!$A$1307:$AH$1944,34,FALSE)</f>
        <v>0.8704663212435233</v>
      </c>
      <c r="AM181" s="38">
        <f>VLOOKUP($B181,'Data Flows'!$A$1307:$AI$1944,35,FALSE)</f>
        <v>0.77319587628865982</v>
      </c>
      <c r="AN181" s="38">
        <f>VLOOKUP($B181,'Data Flows'!$A$1307:$AJ$1944,36,FALSE)</f>
        <v>0.93854748603351956</v>
      </c>
      <c r="AO181" s="38">
        <f>VLOOKUP($B181,'Data Flows'!$A$1307:$AK$1944,37,FALSE)</f>
        <v>1.0402298850574712</v>
      </c>
      <c r="AP181" s="38">
        <f>VLOOKUP($B181,'Data Flows'!$A$1307:$AO$1944,38,FALSE)</f>
        <v>0.7439613526570048</v>
      </c>
      <c r="AQ181" s="38">
        <f>VLOOKUP($B181,'Data Flows'!$A$1307:$AO$1944,39,FALSE)</f>
        <v>0.93010752688172038</v>
      </c>
      <c r="AR181" s="38">
        <f>VLOOKUP($B181,'Data Flows'!$A$1307:$AO$1944,40,FALSE)</f>
        <v>0.90355329949238583</v>
      </c>
      <c r="AS181" s="38">
        <f>VLOOKUP($B181,'Data Flows'!$A$1307:$AO$1944,41,FALSE)</f>
        <v>0.86813186813186816</v>
      </c>
    </row>
    <row r="182" spans="1:45" x14ac:dyDescent="0.25">
      <c r="A182" s="1" t="s">
        <v>0</v>
      </c>
      <c r="B182" s="2" t="s">
        <v>180</v>
      </c>
      <c r="C182" s="3" t="s">
        <v>180</v>
      </c>
      <c r="D182" t="s">
        <v>385</v>
      </c>
      <c r="E182" s="47" t="str">
        <f>VLOOKUP($C182,Sheet1!$A$3:$B$328,2,FALSE)</f>
        <v>Urban with City and Town</v>
      </c>
      <c r="F182" s="38">
        <f>VLOOKUP($B182,'Data Flows'!$A$1307:$W$1944,2,FALSE)</f>
        <v>1.2679738562091503</v>
      </c>
      <c r="G182" s="38">
        <f>VLOOKUP($B182,'Data Flows'!$A$1307:$W$1944,3,FALSE)</f>
        <v>1.0586510263929618</v>
      </c>
      <c r="H182" s="38">
        <f>VLOOKUP($B182,'Data Flows'!$A$1307:$W$1944,4,FALSE)</f>
        <v>1.1573849878934626</v>
      </c>
      <c r="I182" s="38">
        <f>VLOOKUP($B182,'Data Flows'!$A$1307:$W$1944,5,FALSE)</f>
        <v>1.3360881542699725</v>
      </c>
      <c r="J182" s="38">
        <f>VLOOKUP($B182,'Data Flows'!$A$1307:$W$1944,6,FALSE)</f>
        <v>1.3665987780040734</v>
      </c>
      <c r="K182" s="38">
        <f>VLOOKUP($B182,'Data Flows'!$A$1307:$W$1944,7,FALSE)</f>
        <v>0.87973640856672153</v>
      </c>
      <c r="L182" s="38">
        <f>VLOOKUP($B182,'Data Flows'!$A$1307:$W$1944,8,FALSE)</f>
        <v>0.91424418604651159</v>
      </c>
      <c r="M182" s="38">
        <f>VLOOKUP($B182,'Data Flows'!$A$1307:$W$1944,9,FALSE)</f>
        <v>0.84</v>
      </c>
      <c r="N182" s="38">
        <f>VLOOKUP($B182,'Data Flows'!$A$1307:$W$1944,10,FALSE)</f>
        <v>0.87768595041322317</v>
      </c>
      <c r="O182" s="38">
        <f>VLOOKUP($B182,'Data Flows'!$A$1307:$W$1944,11,FALSE)</f>
        <v>0.80265339966832505</v>
      </c>
      <c r="P182" s="38">
        <f>VLOOKUP($B182,'Data Flows'!$A$1307:$W$1944,12,FALSE)</f>
        <v>0.97039473684210531</v>
      </c>
      <c r="Q182" s="38">
        <f>VLOOKUP($B182,'Data Flows'!$A$1307:$W$1944,13,FALSE)</f>
        <v>1.0601941747572816</v>
      </c>
      <c r="R182" s="38">
        <f>VLOOKUP($B182,'Data Flows'!$A$1307:$W$1944,14,FALSE)</f>
        <v>0.91624790619765495</v>
      </c>
      <c r="S182" s="38">
        <f>VLOOKUP($B182,'Data Flows'!$A$1307:$W$1944,15,FALSE)</f>
        <v>0.84547069271758435</v>
      </c>
      <c r="T182" s="38">
        <f>VLOOKUP($B182,'Data Flows'!$A$1307:$W$1944,16,FALSE)</f>
        <v>0.98130841121495327</v>
      </c>
      <c r="U182" s="38">
        <f>VLOOKUP($B182,'Data Flows'!$A$1307:$W$1944,17,FALSE)</f>
        <v>1.0437636761487965</v>
      </c>
      <c r="V182" s="38">
        <f>VLOOKUP($B182,'Data Flows'!$A$1307:$W$1944,18,FALSE)</f>
        <v>0.84854014598540151</v>
      </c>
      <c r="W182" s="38">
        <f>VLOOKUP($B182,'Data Flows'!$A$1307:$W$1944,19,FALSE)</f>
        <v>0.88</v>
      </c>
      <c r="X182" s="38">
        <f>VLOOKUP($B182,'Data Flows'!$A$1307:$W$1944,20,FALSE)</f>
        <v>0.92099792099792099</v>
      </c>
      <c r="Y182" s="38">
        <f>VLOOKUP($B182,'Data Flows'!$A$1307:$W$1944,21,FALSE)</f>
        <v>0.95918367346938771</v>
      </c>
      <c r="Z182" s="38">
        <f>VLOOKUP($B182,'Data Flows'!$A$1307:$W$1944,22,FALSE)</f>
        <v>0.88495575221238942</v>
      </c>
      <c r="AA182" s="38">
        <f>VLOOKUP($B182,'Data Flows'!$A$1307:$W$1944,23,FALSE)</f>
        <v>0.94782608695652171</v>
      </c>
      <c r="AB182" s="38">
        <f>VLOOKUP($B182,'Data Flows'!$A$1307:$AB$1944,24,FALSE)</f>
        <v>0.84916201117318435</v>
      </c>
      <c r="AC182" s="38">
        <f>VLOOKUP($B182,'Data Flows'!$A$1307:$AB$1944,25,FALSE)</f>
        <v>0.92837465564738297</v>
      </c>
      <c r="AD182" s="38">
        <f>VLOOKUP($B182,'Data Flows'!$A$1307:$AB$1944,26,FALSE)</f>
        <v>1.0079575596816976</v>
      </c>
      <c r="AE182" s="38">
        <f>VLOOKUP($B182,'Data Flows'!$A$1307:$AB$1944,27,FALSE)</f>
        <v>0.81113320079522866</v>
      </c>
      <c r="AF182" s="38">
        <f>VLOOKUP($B182,'Data Flows'!$A$1307:$AB$1944,28,FALSE)</f>
        <v>0.86224489795918369</v>
      </c>
      <c r="AG182" s="38">
        <f>VLOOKUP($B182,'Data Flows'!$A$1307:$AE$1944,29,FALSE)</f>
        <v>0.7994505494505495</v>
      </c>
      <c r="AH182" s="38">
        <f>VLOOKUP($B182,'Data Flows'!$A$1307:$AE$1944,30,FALSE)</f>
        <v>1.1895910780669146</v>
      </c>
      <c r="AI182" s="38">
        <f>VLOOKUP($B182,'Data Flows'!$A$1307:$AE$1944,31,FALSE)</f>
        <v>0.92432432432432432</v>
      </c>
      <c r="AJ182" s="38">
        <f>VLOOKUP($B182,'Data Flows'!$A$1307:$AF$1944,32,FALSE)</f>
        <v>0.70076726342710993</v>
      </c>
      <c r="AK182" s="38">
        <f>VLOOKUP($B182,'Data Flows'!$A$1307:$AG$1944,33,FALSE)</f>
        <v>0.84782608695652173</v>
      </c>
      <c r="AL182" s="38">
        <f>VLOOKUP($B182,'Data Flows'!$A$1307:$AH$1944,34,FALSE)</f>
        <v>0.69850746268656716</v>
      </c>
      <c r="AM182" s="38">
        <f>VLOOKUP($B182,'Data Flows'!$A$1307:$AI$1944,35,FALSE)</f>
        <v>0.75577557755775582</v>
      </c>
      <c r="AN182" s="38">
        <f>VLOOKUP($B182,'Data Flows'!$A$1307:$AJ$1944,36,FALSE)</f>
        <v>0.89761092150170652</v>
      </c>
      <c r="AO182" s="38">
        <f>VLOOKUP($B182,'Data Flows'!$A$1307:$AK$1944,37,FALSE)</f>
        <v>1.0073800738007379</v>
      </c>
      <c r="AP182" s="38">
        <f>VLOOKUP($B182,'Data Flows'!$A$1307:$AO$1944,38,FALSE)</f>
        <v>0.89344262295081966</v>
      </c>
      <c r="AQ182" s="38">
        <f>VLOOKUP($B182,'Data Flows'!$A$1307:$AO$1944,39,FALSE)</f>
        <v>0.81957186544342508</v>
      </c>
      <c r="AR182" s="38">
        <f>VLOOKUP($B182,'Data Flows'!$A$1307:$AO$1944,40,FALSE)</f>
        <v>0.70707070707070707</v>
      </c>
      <c r="AS182" s="38">
        <f>VLOOKUP($B182,'Data Flows'!$A$1307:$AO$1944,41,FALSE)</f>
        <v>0.9330357142857143</v>
      </c>
    </row>
    <row r="183" spans="1:45" x14ac:dyDescent="0.25">
      <c r="A183" s="1" t="s">
        <v>0</v>
      </c>
      <c r="B183" s="2" t="s">
        <v>181</v>
      </c>
      <c r="C183" s="3" t="s">
        <v>181</v>
      </c>
      <c r="D183" t="s">
        <v>386</v>
      </c>
      <c r="E183" s="47" t="str">
        <f>VLOOKUP($C183,Sheet1!$A$3:$B$328,2,FALSE)</f>
        <v>Urban with Major Conurbation</v>
      </c>
      <c r="F183" s="38">
        <f>VLOOKUP($B183,'Data Flows'!$A$1307:$W$1944,2,FALSE)</f>
        <v>1.1100917431192661</v>
      </c>
      <c r="G183" s="38">
        <f>VLOOKUP($B183,'Data Flows'!$A$1307:$W$1944,3,FALSE)</f>
        <v>1.103448275862069</v>
      </c>
      <c r="H183" s="38">
        <f>VLOOKUP($B183,'Data Flows'!$A$1307:$W$1944,4,FALSE)</f>
        <v>1.0561797752808988</v>
      </c>
      <c r="I183" s="38">
        <f>VLOOKUP($B183,'Data Flows'!$A$1307:$W$1944,5,FALSE)</f>
        <v>1.3731884057971016</v>
      </c>
      <c r="J183" s="38">
        <f>VLOOKUP($B183,'Data Flows'!$A$1307:$W$1944,6,FALSE)</f>
        <v>1.2710997442455243</v>
      </c>
      <c r="K183" s="38">
        <f>VLOOKUP($B183,'Data Flows'!$A$1307:$W$1944,7,FALSE)</f>
        <v>0.98855835240274603</v>
      </c>
      <c r="L183" s="38">
        <f>VLOOKUP($B183,'Data Flows'!$A$1307:$W$1944,8,FALSE)</f>
        <v>0.98136645962732916</v>
      </c>
      <c r="M183" s="38">
        <f>VLOOKUP($B183,'Data Flows'!$A$1307:$W$1944,9,FALSE)</f>
        <v>0.93302540415704383</v>
      </c>
      <c r="N183" s="38">
        <f>VLOOKUP($B183,'Data Flows'!$A$1307:$W$1944,10,FALSE)</f>
        <v>0.77055449330783943</v>
      </c>
      <c r="O183" s="38">
        <f>VLOOKUP($B183,'Data Flows'!$A$1307:$W$1944,11,FALSE)</f>
        <v>0.81156316916488225</v>
      </c>
      <c r="P183" s="38">
        <f>VLOOKUP($B183,'Data Flows'!$A$1307:$W$1944,12,FALSE)</f>
        <v>0.91056910569105687</v>
      </c>
      <c r="Q183" s="38">
        <f>VLOOKUP($B183,'Data Flows'!$A$1307:$W$1944,13,FALSE)</f>
        <v>0.82126696832579182</v>
      </c>
      <c r="R183" s="38">
        <f>VLOOKUP($B183,'Data Flows'!$A$1307:$W$1944,14,FALSE)</f>
        <v>1.0348258706467661</v>
      </c>
      <c r="S183" s="38">
        <f>VLOOKUP($B183,'Data Flows'!$A$1307:$W$1944,15,FALSE)</f>
        <v>1.0071942446043165</v>
      </c>
      <c r="T183" s="38">
        <f>VLOOKUP($B183,'Data Flows'!$A$1307:$W$1944,16,FALSE)</f>
        <v>1.0527577937649879</v>
      </c>
      <c r="U183" s="38">
        <f>VLOOKUP($B183,'Data Flows'!$A$1307:$W$1944,17,FALSE)</f>
        <v>0.93540669856459335</v>
      </c>
      <c r="V183" s="38">
        <f>VLOOKUP($B183,'Data Flows'!$A$1307:$W$1944,18,FALSE)</f>
        <v>1.1126005361930296</v>
      </c>
      <c r="W183" s="38">
        <f>VLOOKUP($B183,'Data Flows'!$A$1307:$W$1944,19,FALSE)</f>
        <v>0.84114583333333337</v>
      </c>
      <c r="X183" s="38">
        <f>VLOOKUP($B183,'Data Flows'!$A$1307:$W$1944,20,FALSE)</f>
        <v>1.0506912442396312</v>
      </c>
      <c r="Y183" s="38">
        <f>VLOOKUP($B183,'Data Flows'!$A$1307:$W$1944,21,FALSE)</f>
        <v>0.95465393794749398</v>
      </c>
      <c r="Z183" s="38">
        <f>VLOOKUP($B183,'Data Flows'!$A$1307:$W$1944,22,FALSE)</f>
        <v>0.89051094890510951</v>
      </c>
      <c r="AA183" s="38">
        <f>VLOOKUP($B183,'Data Flows'!$A$1307:$W$1944,23,FALSE)</f>
        <v>0.7995495495495496</v>
      </c>
      <c r="AB183" s="38">
        <f>VLOOKUP($B183,'Data Flows'!$A$1307:$AB$1944,24,FALSE)</f>
        <v>0.97984886649874059</v>
      </c>
      <c r="AC183" s="38">
        <f>VLOOKUP($B183,'Data Flows'!$A$1307:$AB$1944,25,FALSE)</f>
        <v>0.89873417721518989</v>
      </c>
      <c r="AD183" s="38">
        <f>VLOOKUP($B183,'Data Flows'!$A$1307:$AB$1944,26,FALSE)</f>
        <v>0.83886255924170616</v>
      </c>
      <c r="AE183" s="38">
        <f>VLOOKUP($B183,'Data Flows'!$A$1307:$AB$1944,27,FALSE)</f>
        <v>0.79515418502202639</v>
      </c>
      <c r="AF183" s="38">
        <f>VLOOKUP($B183,'Data Flows'!$A$1307:$AB$1944,28,FALSE)</f>
        <v>0.68805309734513276</v>
      </c>
      <c r="AG183" s="38">
        <f>VLOOKUP($B183,'Data Flows'!$A$1307:$AE$1944,29,FALSE)</f>
        <v>0.76744186046511631</v>
      </c>
      <c r="AH183" s="38">
        <f>VLOOKUP($B183,'Data Flows'!$A$1307:$AE$1944,30,FALSE)</f>
        <v>1.23046875</v>
      </c>
      <c r="AI183" s="38">
        <f>VLOOKUP($B183,'Data Flows'!$A$1307:$AE$1944,31,FALSE)</f>
        <v>1.0886426592797784</v>
      </c>
      <c r="AJ183" s="38">
        <f>VLOOKUP($B183,'Data Flows'!$A$1307:$AF$1944,32,FALSE)</f>
        <v>1.0741935483870968</v>
      </c>
      <c r="AK183" s="38">
        <f>VLOOKUP($B183,'Data Flows'!$A$1307:$AG$1944,33,FALSE)</f>
        <v>0.82471264367816088</v>
      </c>
      <c r="AL183" s="38">
        <f>VLOOKUP($B183,'Data Flows'!$A$1307:$AH$1944,34,FALSE)</f>
        <v>0.90939597315436238</v>
      </c>
      <c r="AM183" s="38">
        <f>VLOOKUP($B183,'Data Flows'!$A$1307:$AI$1944,35,FALSE)</f>
        <v>0.70930232558139539</v>
      </c>
      <c r="AN183" s="38">
        <f>VLOOKUP($B183,'Data Flows'!$A$1307:$AJ$1944,36,FALSE)</f>
        <v>0.78273809523809523</v>
      </c>
      <c r="AO183" s="38">
        <f>VLOOKUP($B183,'Data Flows'!$A$1307:$AK$1944,37,FALSE)</f>
        <v>0.92356687898089174</v>
      </c>
      <c r="AP183" s="38">
        <f>VLOOKUP($B183,'Data Flows'!$A$1307:$AO$1944,38,FALSE)</f>
        <v>0.84701492537313428</v>
      </c>
      <c r="AQ183" s="38">
        <f>VLOOKUP($B183,'Data Flows'!$A$1307:$AO$1944,39,FALSE)</f>
        <v>0.80882352941176472</v>
      </c>
      <c r="AR183" s="38">
        <f>VLOOKUP($B183,'Data Flows'!$A$1307:$AO$1944,40,FALSE)</f>
        <v>0.85093167701863359</v>
      </c>
      <c r="AS183" s="38">
        <f>VLOOKUP($B183,'Data Flows'!$A$1307:$AO$1944,41,FALSE)</f>
        <v>1</v>
      </c>
    </row>
    <row r="184" spans="1:45" x14ac:dyDescent="0.25">
      <c r="A184" s="1" t="s">
        <v>0</v>
      </c>
      <c r="B184" s="4" t="s">
        <v>182</v>
      </c>
      <c r="C184" s="3" t="s">
        <v>182</v>
      </c>
      <c r="D184" t="s">
        <v>387</v>
      </c>
      <c r="E184" s="47" t="str">
        <f>VLOOKUP($C184,Sheet1!$A$3:$B$328,2,FALSE)</f>
        <v>Urban with Significant Rural (rural including hub towns 26-49%)</v>
      </c>
      <c r="F184" s="38">
        <f>VLOOKUP($B184,'Data Flows'!$A$1307:$W$1944,2,FALSE)</f>
        <v>0.782258064516129</v>
      </c>
      <c r="G184" s="38">
        <f>VLOOKUP($B184,'Data Flows'!$A$1307:$W$1944,3,FALSE)</f>
        <v>0.98090692124105017</v>
      </c>
      <c r="H184" s="38">
        <f>VLOOKUP($B184,'Data Flows'!$A$1307:$W$1944,4,FALSE)</f>
        <v>0.95769230769230773</v>
      </c>
      <c r="I184" s="38">
        <f>VLOOKUP($B184,'Data Flows'!$A$1307:$W$1944,5,FALSE)</f>
        <v>1.4522727272727274</v>
      </c>
      <c r="J184" s="38">
        <f>VLOOKUP($B184,'Data Flows'!$A$1307:$W$1944,6,FALSE)</f>
        <v>1.1372212692967409</v>
      </c>
      <c r="K184" s="38">
        <f>VLOOKUP($B184,'Data Flows'!$A$1307:$W$1944,7,FALSE)</f>
        <v>0.77599009900990101</v>
      </c>
      <c r="L184" s="38">
        <f>VLOOKUP($B184,'Data Flows'!$A$1307:$W$1944,8,FALSE)</f>
        <v>0.97875816993464049</v>
      </c>
      <c r="M184" s="38">
        <f>VLOOKUP($B184,'Data Flows'!$A$1307:$W$1944,9,FALSE)</f>
        <v>0.89169675090252709</v>
      </c>
      <c r="N184" s="38">
        <f>VLOOKUP($B184,'Data Flows'!$A$1307:$W$1944,10,FALSE)</f>
        <v>0.71580547112462001</v>
      </c>
      <c r="O184" s="38">
        <f>VLOOKUP($B184,'Data Flows'!$A$1307:$W$1944,11,FALSE)</f>
        <v>0.87673343605546994</v>
      </c>
      <c r="P184" s="38">
        <f>VLOOKUP($B184,'Data Flows'!$A$1307:$W$1944,12,FALSE)</f>
        <v>1.0211038961038961</v>
      </c>
      <c r="Q184" s="38">
        <f>VLOOKUP($B184,'Data Flows'!$A$1307:$W$1944,13,FALSE)</f>
        <v>0.98881118881118879</v>
      </c>
      <c r="R184" s="38">
        <f>VLOOKUP($B184,'Data Flows'!$A$1307:$W$1944,14,FALSE)</f>
        <v>0.87739463601532564</v>
      </c>
      <c r="S184" s="38">
        <f>VLOOKUP($B184,'Data Flows'!$A$1307:$W$1944,15,FALSE)</f>
        <v>0.97632058287795997</v>
      </c>
      <c r="T184" s="38">
        <f>VLOOKUP($B184,'Data Flows'!$A$1307:$W$1944,16,FALSE)</f>
        <v>1.1411149825783973</v>
      </c>
      <c r="U184" s="38">
        <f>VLOOKUP($B184,'Data Flows'!$A$1307:$W$1944,17,FALSE)</f>
        <v>1.1084558823529411</v>
      </c>
      <c r="V184" s="38">
        <f>VLOOKUP($B184,'Data Flows'!$A$1307:$W$1944,18,FALSE)</f>
        <v>0.80650684931506844</v>
      </c>
      <c r="W184" s="38">
        <f>VLOOKUP($B184,'Data Flows'!$A$1307:$W$1944,19,FALSE)</f>
        <v>0.9219088937093276</v>
      </c>
      <c r="X184" s="38">
        <f>VLOOKUP($B184,'Data Flows'!$A$1307:$W$1944,20,FALSE)</f>
        <v>1.0707964601769913</v>
      </c>
      <c r="Y184" s="38">
        <f>VLOOKUP($B184,'Data Flows'!$A$1307:$W$1944,21,FALSE)</f>
        <v>1.0138888888888888</v>
      </c>
      <c r="Z184" s="38">
        <f>VLOOKUP($B184,'Data Flows'!$A$1307:$W$1944,22,FALSE)</f>
        <v>0.76302521008403357</v>
      </c>
      <c r="AA184" s="38">
        <f>VLOOKUP($B184,'Data Flows'!$A$1307:$W$1944,23,FALSE)</f>
        <v>0.72815533980582525</v>
      </c>
      <c r="AB184" s="38">
        <f>VLOOKUP($B184,'Data Flows'!$A$1307:$AB$1944,24,FALSE)</f>
        <v>0.78300180831826405</v>
      </c>
      <c r="AC184" s="38">
        <f>VLOOKUP($B184,'Data Flows'!$A$1307:$AB$1944,25,FALSE)</f>
        <v>0.76074766355140189</v>
      </c>
      <c r="AD184" s="38">
        <f>VLOOKUP($B184,'Data Flows'!$A$1307:$AB$1944,26,FALSE)</f>
        <v>0.87329434697855746</v>
      </c>
      <c r="AE184" s="38">
        <f>VLOOKUP($B184,'Data Flows'!$A$1307:$AB$1944,27,FALSE)</f>
        <v>0.81481481481481477</v>
      </c>
      <c r="AF184" s="38">
        <f>VLOOKUP($B184,'Data Flows'!$A$1307:$AB$1944,28,FALSE)</f>
        <v>1.0205338809034907</v>
      </c>
      <c r="AG184" s="38">
        <f>VLOOKUP($B184,'Data Flows'!$A$1307:$AE$1944,29,FALSE)</f>
        <v>1.1172069825436408</v>
      </c>
      <c r="AH184" s="38">
        <f>VLOOKUP($B184,'Data Flows'!$A$1307:$AE$1944,30,FALSE)</f>
        <v>1.3070652173913044</v>
      </c>
      <c r="AI184" s="38">
        <f>VLOOKUP($B184,'Data Flows'!$A$1307:$AE$1944,31,FALSE)</f>
        <v>1.0063025210084033</v>
      </c>
      <c r="AJ184" s="38">
        <f>VLOOKUP($B184,'Data Flows'!$A$1307:$AF$1944,32,FALSE)</f>
        <v>0.69534050179211471</v>
      </c>
      <c r="AK184" s="38">
        <f>VLOOKUP($B184,'Data Flows'!$A$1307:$AG$1944,33,FALSE)</f>
        <v>0.70036101083032487</v>
      </c>
      <c r="AL184" s="38">
        <f>VLOOKUP($B184,'Data Flows'!$A$1307:$AH$1944,34,FALSE)</f>
        <v>0.56031128404669261</v>
      </c>
      <c r="AM184" s="38">
        <f>VLOOKUP($B184,'Data Flows'!$A$1307:$AI$1944,35,FALSE)</f>
        <v>0.76148796498905913</v>
      </c>
      <c r="AN184" s="38">
        <f>VLOOKUP($B184,'Data Flows'!$A$1307:$AJ$1944,36,FALSE)</f>
        <v>0.81152993348115299</v>
      </c>
      <c r="AO184" s="38">
        <f>VLOOKUP($B184,'Data Flows'!$A$1307:$AK$1944,37,FALSE)</f>
        <v>0.69978858350951378</v>
      </c>
      <c r="AP184" s="38">
        <f>VLOOKUP($B184,'Data Flows'!$A$1307:$AO$1944,38,FALSE)</f>
        <v>0.90322580645161288</v>
      </c>
      <c r="AQ184" s="38">
        <f>VLOOKUP($B184,'Data Flows'!$A$1307:$AO$1944,39,FALSE)</f>
        <v>0.93427230046948362</v>
      </c>
      <c r="AR184" s="38">
        <f>VLOOKUP($B184,'Data Flows'!$A$1307:$AO$1944,40,FALSE)</f>
        <v>0.85</v>
      </c>
      <c r="AS184" s="38">
        <f>VLOOKUP($B184,'Data Flows'!$A$1307:$AO$1944,41,FALSE)</f>
        <v>1.1363636363636365</v>
      </c>
    </row>
    <row r="185" spans="1:45" x14ac:dyDescent="0.25">
      <c r="A185" s="1" t="s">
        <v>0</v>
      </c>
      <c r="B185" s="2" t="s">
        <v>183</v>
      </c>
      <c r="C185" s="3" t="s">
        <v>183</v>
      </c>
      <c r="D185" t="s">
        <v>388</v>
      </c>
      <c r="E185" s="47" t="str">
        <f>VLOOKUP($C185,Sheet1!$A$3:$B$328,2,FALSE)</f>
        <v>Largely Rural Average</v>
      </c>
      <c r="F185" s="38">
        <f>VLOOKUP($B185,'Data Flows'!$A$1307:$W$1944,2,FALSE)</f>
        <v>0.90400000000000003</v>
      </c>
      <c r="G185" s="38">
        <f>VLOOKUP($B185,'Data Flows'!$A$1307:$W$1944,3,FALSE)</f>
        <v>1.1811023622047243</v>
      </c>
      <c r="H185" s="38">
        <f>VLOOKUP($B185,'Data Flows'!$A$1307:$W$1944,4,FALSE)</f>
        <v>1.09375</v>
      </c>
      <c r="I185" s="38">
        <f>VLOOKUP($B185,'Data Flows'!$A$1307:$W$1944,5,FALSE)</f>
        <v>1.5562130177514792</v>
      </c>
      <c r="J185" s="38">
        <f>VLOOKUP($B185,'Data Flows'!$A$1307:$W$1944,6,FALSE)</f>
        <v>1.3215686274509804</v>
      </c>
      <c r="K185" s="38">
        <f>VLOOKUP($B185,'Data Flows'!$A$1307:$W$1944,7,FALSE)</f>
        <v>0.83941605839416056</v>
      </c>
      <c r="L185" s="38">
        <f>VLOOKUP($B185,'Data Flows'!$A$1307:$W$1944,8,FALSE)</f>
        <v>1.0712166172106825</v>
      </c>
      <c r="M185" s="38">
        <f>VLOOKUP($B185,'Data Flows'!$A$1307:$W$1944,9,FALSE)</f>
        <v>0.9151943462897526</v>
      </c>
      <c r="N185" s="38">
        <f>VLOOKUP($B185,'Data Flows'!$A$1307:$W$1944,10,FALSE)</f>
        <v>0.79944289693593318</v>
      </c>
      <c r="O185" s="38">
        <f>VLOOKUP($B185,'Data Flows'!$A$1307:$W$1944,11,FALSE)</f>
        <v>0.71118012422360244</v>
      </c>
      <c r="P185" s="38">
        <f>VLOOKUP($B185,'Data Flows'!$A$1307:$W$1944,12,FALSE)</f>
        <v>0.99317406143344711</v>
      </c>
      <c r="Q185" s="38">
        <f>VLOOKUP($B185,'Data Flows'!$A$1307:$W$1944,13,FALSE)</f>
        <v>1.0678733031674208</v>
      </c>
      <c r="R185" s="38">
        <f>VLOOKUP($B185,'Data Flows'!$A$1307:$W$1944,14,FALSE)</f>
        <v>0.80448717948717952</v>
      </c>
      <c r="S185" s="38">
        <f>VLOOKUP($B185,'Data Flows'!$A$1307:$W$1944,15,FALSE)</f>
        <v>0.88986784140969166</v>
      </c>
      <c r="T185" s="38">
        <f>VLOOKUP($B185,'Data Flows'!$A$1307:$W$1944,16,FALSE)</f>
        <v>1.0317460317460319</v>
      </c>
      <c r="U185" s="38">
        <f>VLOOKUP($B185,'Data Flows'!$A$1307:$W$1944,17,FALSE)</f>
        <v>1.0625</v>
      </c>
      <c r="V185" s="38">
        <f>VLOOKUP($B185,'Data Flows'!$A$1307:$W$1944,18,FALSE)</f>
        <v>1.1155555555555556</v>
      </c>
      <c r="W185" s="38">
        <f>VLOOKUP($B185,'Data Flows'!$A$1307:$W$1944,19,FALSE)</f>
        <v>0.9509803921568627</v>
      </c>
      <c r="X185" s="38">
        <f>VLOOKUP($B185,'Data Flows'!$A$1307:$W$1944,20,FALSE)</f>
        <v>1.0339622641509434</v>
      </c>
      <c r="Y185" s="38">
        <f>VLOOKUP($B185,'Data Flows'!$A$1307:$W$1944,21,FALSE)</f>
        <v>0.92116182572614103</v>
      </c>
      <c r="Z185" s="38">
        <f>VLOOKUP($B185,'Data Flows'!$A$1307:$W$1944,22,FALSE)</f>
        <v>0.79600000000000004</v>
      </c>
      <c r="AA185" s="38">
        <f>VLOOKUP($B185,'Data Flows'!$A$1307:$W$1944,23,FALSE)</f>
        <v>0.92765957446808511</v>
      </c>
      <c r="AB185" s="38">
        <f>VLOOKUP($B185,'Data Flows'!$A$1307:$AB$1944,24,FALSE)</f>
        <v>0.88429752066115708</v>
      </c>
      <c r="AC185" s="38">
        <f>VLOOKUP($B185,'Data Flows'!$A$1307:$AB$1944,25,FALSE)</f>
        <v>0.94907407407407407</v>
      </c>
      <c r="AD185" s="38">
        <f>VLOOKUP($B185,'Data Flows'!$A$1307:$AB$1944,26,FALSE)</f>
        <v>0.83587786259541985</v>
      </c>
      <c r="AE185" s="38">
        <f>VLOOKUP($B185,'Data Flows'!$A$1307:$AB$1944,27,FALSE)</f>
        <v>0.83050847457627119</v>
      </c>
      <c r="AF185" s="38">
        <f>VLOOKUP($B185,'Data Flows'!$A$1307:$AB$1944,28,FALSE)</f>
        <v>0.68831168831168832</v>
      </c>
      <c r="AG185" s="38">
        <f>VLOOKUP($B185,'Data Flows'!$A$1307:$AE$1944,29,FALSE)</f>
        <v>0.89795918367346939</v>
      </c>
      <c r="AH185" s="38">
        <f>VLOOKUP($B185,'Data Flows'!$A$1307:$AE$1944,30,FALSE)</f>
        <v>1.1071428571428572</v>
      </c>
      <c r="AI185" s="38">
        <f>VLOOKUP($B185,'Data Flows'!$A$1307:$AE$1944,31,FALSE)</f>
        <v>0.93442622950819676</v>
      </c>
      <c r="AJ185" s="38">
        <f>VLOOKUP($B185,'Data Flows'!$A$1307:$AF$1944,32,FALSE)</f>
        <v>0.76963350785340312</v>
      </c>
      <c r="AK185" s="38">
        <f>VLOOKUP($B185,'Data Flows'!$A$1307:$AG$1944,33,FALSE)</f>
        <v>0.73780487804878048</v>
      </c>
      <c r="AL185" s="38">
        <f>VLOOKUP($B185,'Data Flows'!$A$1307:$AH$1944,34,FALSE)</f>
        <v>0.98630136986301364</v>
      </c>
      <c r="AM185" s="38">
        <f>VLOOKUP($B185,'Data Flows'!$A$1307:$AI$1944,35,FALSE)</f>
        <v>0.79738562091503273</v>
      </c>
      <c r="AN185" s="38">
        <f>VLOOKUP($B185,'Data Flows'!$A$1307:$AJ$1944,36,FALSE)</f>
        <v>0.91156462585034015</v>
      </c>
      <c r="AO185" s="38">
        <f>VLOOKUP($B185,'Data Flows'!$A$1307:$AK$1944,37,FALSE)</f>
        <v>1.0785714285714285</v>
      </c>
      <c r="AP185" s="38">
        <f>VLOOKUP($B185,'Data Flows'!$A$1307:$AO$1944,38,FALSE)</f>
        <v>0.85483870967741937</v>
      </c>
      <c r="AQ185" s="38">
        <f>VLOOKUP($B185,'Data Flows'!$A$1307:$AO$1944,39,FALSE)</f>
        <v>1.0774647887323943</v>
      </c>
      <c r="AR185" s="38">
        <f>VLOOKUP($B185,'Data Flows'!$A$1307:$AO$1944,40,FALSE)</f>
        <v>0.93197278911564629</v>
      </c>
      <c r="AS185" s="38">
        <f>VLOOKUP($B185,'Data Flows'!$A$1307:$AO$1944,41,FALSE)</f>
        <v>0.8601398601398601</v>
      </c>
    </row>
    <row r="186" spans="1:45" x14ac:dyDescent="0.25">
      <c r="A186" s="1" t="s">
        <v>0</v>
      </c>
      <c r="B186" s="2" t="s">
        <v>184</v>
      </c>
      <c r="C186" s="3" t="s">
        <v>184</v>
      </c>
      <c r="D186" t="s">
        <v>389</v>
      </c>
      <c r="E186" s="47" t="str">
        <f>VLOOKUP($C186,Sheet1!$A$3:$B$328,2,FALSE)</f>
        <v>Mainly Rural Average</v>
      </c>
      <c r="F186" s="38">
        <f>VLOOKUP($B186,'Data Flows'!$A$1307:$W$1944,2,FALSE)</f>
        <v>0.86781609195402298</v>
      </c>
      <c r="G186" s="38">
        <f>VLOOKUP($B186,'Data Flows'!$A$1307:$W$1944,3,FALSE)</f>
        <v>1.0044843049327354</v>
      </c>
      <c r="H186" s="38">
        <f>VLOOKUP($B186,'Data Flows'!$A$1307:$W$1944,4,FALSE)</f>
        <v>1.0934959349593496</v>
      </c>
      <c r="I186" s="38">
        <f>VLOOKUP($B186,'Data Flows'!$A$1307:$W$1944,5,FALSE)</f>
        <v>1.6085106382978724</v>
      </c>
      <c r="J186" s="38">
        <f>VLOOKUP($B186,'Data Flows'!$A$1307:$W$1944,6,FALSE)</f>
        <v>1.1774580335731415</v>
      </c>
      <c r="K186" s="38">
        <f>VLOOKUP($B186,'Data Flows'!$A$1307:$W$1944,7,FALSE)</f>
        <v>0.75</v>
      </c>
      <c r="L186" s="38">
        <f>VLOOKUP($B186,'Data Flows'!$A$1307:$W$1944,8,FALSE)</f>
        <v>1</v>
      </c>
      <c r="M186" s="38">
        <f>VLOOKUP($B186,'Data Flows'!$A$1307:$W$1944,9,FALSE)</f>
        <v>1.0088495575221239</v>
      </c>
      <c r="N186" s="38">
        <f>VLOOKUP($B186,'Data Flows'!$A$1307:$W$1944,10,FALSE)</f>
        <v>0.72235294117647064</v>
      </c>
      <c r="O186" s="38">
        <f>VLOOKUP($B186,'Data Flows'!$A$1307:$W$1944,11,FALSE)</f>
        <v>0.68044077134986225</v>
      </c>
      <c r="P186" s="38">
        <f>VLOOKUP($B186,'Data Flows'!$A$1307:$W$1944,12,FALSE)</f>
        <v>0.86684782608695654</v>
      </c>
      <c r="Q186" s="38">
        <f>VLOOKUP($B186,'Data Flows'!$A$1307:$W$1944,13,FALSE)</f>
        <v>1.1368421052631579</v>
      </c>
      <c r="R186" s="38">
        <f>VLOOKUP($B186,'Data Flows'!$A$1307:$W$1944,14,FALSE)</f>
        <v>1.009090909090909</v>
      </c>
      <c r="S186" s="38">
        <f>VLOOKUP($B186,'Data Flows'!$A$1307:$W$1944,15,FALSE)</f>
        <v>0.8677966101694915</v>
      </c>
      <c r="T186" s="38">
        <f>VLOOKUP($B186,'Data Flows'!$A$1307:$W$1944,16,FALSE)</f>
        <v>1.1968253968253968</v>
      </c>
      <c r="U186" s="38">
        <f>VLOOKUP($B186,'Data Flows'!$A$1307:$W$1944,17,FALSE)</f>
        <v>1.0136518771331058</v>
      </c>
      <c r="V186" s="38">
        <f>VLOOKUP($B186,'Data Flows'!$A$1307:$W$1944,18,FALSE)</f>
        <v>1.0747663551401869</v>
      </c>
      <c r="W186" s="38">
        <f>VLOOKUP($B186,'Data Flows'!$A$1307:$W$1944,19,FALSE)</f>
        <v>0.85761589403973515</v>
      </c>
      <c r="X186" s="38">
        <f>VLOOKUP($B186,'Data Flows'!$A$1307:$W$1944,20,FALSE)</f>
        <v>1.0884955752212389</v>
      </c>
      <c r="Y186" s="38">
        <f>VLOOKUP($B186,'Data Flows'!$A$1307:$W$1944,21,FALSE)</f>
        <v>1</v>
      </c>
      <c r="Z186" s="38">
        <f>VLOOKUP($B186,'Data Flows'!$A$1307:$W$1944,22,FALSE)</f>
        <v>0.88961038961038963</v>
      </c>
      <c r="AA186" s="38">
        <f>VLOOKUP($B186,'Data Flows'!$A$1307:$W$1944,23,FALSE)</f>
        <v>0.77926421404682278</v>
      </c>
      <c r="AB186" s="38">
        <f>VLOOKUP($B186,'Data Flows'!$A$1307:$AB$1944,24,FALSE)</f>
        <v>0.78073089700996678</v>
      </c>
      <c r="AC186" s="38">
        <f>VLOOKUP($B186,'Data Flows'!$A$1307:$AB$1944,25,FALSE)</f>
        <v>1.0415094339622641</v>
      </c>
      <c r="AD186" s="38">
        <f>VLOOKUP($B186,'Data Flows'!$A$1307:$AB$1944,26,FALSE)</f>
        <v>0.94178082191780821</v>
      </c>
      <c r="AE186" s="38">
        <f>VLOOKUP($B186,'Data Flows'!$A$1307:$AB$1944,27,FALSE)</f>
        <v>1.0071942446043165</v>
      </c>
      <c r="AF186" s="38">
        <f>VLOOKUP($B186,'Data Flows'!$A$1307:$AB$1944,28,FALSE)</f>
        <v>0.93145161290322576</v>
      </c>
      <c r="AG186" s="38">
        <f>VLOOKUP($B186,'Data Flows'!$A$1307:$AE$1944,29,FALSE)</f>
        <v>0.89805825242718451</v>
      </c>
      <c r="AH186" s="38">
        <f>VLOOKUP($B186,'Data Flows'!$A$1307:$AE$1944,30,FALSE)</f>
        <v>1.3785310734463276</v>
      </c>
      <c r="AI186" s="38">
        <f>VLOOKUP($B186,'Data Flows'!$A$1307:$AE$1944,31,FALSE)</f>
        <v>0.99532710280373837</v>
      </c>
      <c r="AJ186" s="38">
        <f>VLOOKUP($B186,'Data Flows'!$A$1307:$AF$1944,32,FALSE)</f>
        <v>0.81967213114754101</v>
      </c>
      <c r="AK186" s="38">
        <f>VLOOKUP($B186,'Data Flows'!$A$1307:$AG$1944,33,FALSE)</f>
        <v>0.71900826446280997</v>
      </c>
      <c r="AL186" s="38">
        <f>VLOOKUP($B186,'Data Flows'!$A$1307:$AH$1944,34,FALSE)</f>
        <v>0.64016736401673635</v>
      </c>
      <c r="AM186" s="38">
        <f>VLOOKUP($B186,'Data Flows'!$A$1307:$AI$1944,35,FALSE)</f>
        <v>0.86170212765957444</v>
      </c>
      <c r="AN186" s="38">
        <f>VLOOKUP($B186,'Data Flows'!$A$1307:$AJ$1944,36,FALSE)</f>
        <v>0.95979899497487442</v>
      </c>
      <c r="AO186" s="38">
        <f>VLOOKUP($B186,'Data Flows'!$A$1307:$AK$1944,37,FALSE)</f>
        <v>0.84693877551020413</v>
      </c>
      <c r="AP186" s="38">
        <f>VLOOKUP($B186,'Data Flows'!$A$1307:$AO$1944,38,FALSE)</f>
        <v>0.81707317073170727</v>
      </c>
      <c r="AQ186" s="38">
        <f>VLOOKUP($B186,'Data Flows'!$A$1307:$AO$1944,39,FALSE)</f>
        <v>0.87559808612440193</v>
      </c>
      <c r="AR186" s="38">
        <f>VLOOKUP($B186,'Data Flows'!$A$1307:$AO$1944,40,FALSE)</f>
        <v>0.94387755102040816</v>
      </c>
      <c r="AS186" s="38">
        <f>VLOOKUP($B186,'Data Flows'!$A$1307:$AO$1944,41,FALSE)</f>
        <v>1.0340909090909092</v>
      </c>
    </row>
    <row r="187" spans="1:45" x14ac:dyDescent="0.25">
      <c r="A187" s="1" t="s">
        <v>0</v>
      </c>
      <c r="B187" s="2" t="s">
        <v>185</v>
      </c>
      <c r="C187" s="3" t="s">
        <v>185</v>
      </c>
      <c r="D187" t="s">
        <v>390</v>
      </c>
      <c r="E187" s="47" t="str">
        <f>VLOOKUP($C187,Sheet1!$A$3:$B$328,2,FALSE)</f>
        <v>Urban with Significant Rural (rural including hub towns 26-49%)</v>
      </c>
      <c r="F187" s="38">
        <f>VLOOKUP($B187,'Data Flows'!$A$1307:$W$1944,2,FALSE)</f>
        <v>0.95692307692307688</v>
      </c>
      <c r="G187" s="38">
        <f>VLOOKUP($B187,'Data Flows'!$A$1307:$W$1944,3,FALSE)</f>
        <v>0.97560975609756095</v>
      </c>
      <c r="H187" s="38">
        <f>VLOOKUP($B187,'Data Flows'!$A$1307:$W$1944,4,FALSE)</f>
        <v>1.0471976401179941</v>
      </c>
      <c r="I187" s="38">
        <f>VLOOKUP($B187,'Data Flows'!$A$1307:$W$1944,5,FALSE)</f>
        <v>2.1758241758241756</v>
      </c>
      <c r="J187" s="38">
        <f>VLOOKUP($B187,'Data Flows'!$A$1307:$W$1944,6,FALSE)</f>
        <v>1.2301255230125523</v>
      </c>
      <c r="K187" s="38">
        <f>VLOOKUP($B187,'Data Flows'!$A$1307:$W$1944,7,FALSE)</f>
        <v>0.87968441814595666</v>
      </c>
      <c r="L187" s="38">
        <f>VLOOKUP($B187,'Data Flows'!$A$1307:$W$1944,8,FALSE)</f>
        <v>0.91726618705035967</v>
      </c>
      <c r="M187" s="38">
        <f>VLOOKUP($B187,'Data Flows'!$A$1307:$W$1944,9,FALSE)</f>
        <v>0.87730061349693256</v>
      </c>
      <c r="N187" s="38">
        <f>VLOOKUP($B187,'Data Flows'!$A$1307:$W$1944,10,FALSE)</f>
        <v>0.85742971887550201</v>
      </c>
      <c r="O187" s="38">
        <f>VLOOKUP($B187,'Data Flows'!$A$1307:$W$1944,11,FALSE)</f>
        <v>0.7334630350194552</v>
      </c>
      <c r="P187" s="38">
        <f>VLOOKUP($B187,'Data Flows'!$A$1307:$W$1944,12,FALSE)</f>
        <v>0.84036697247706427</v>
      </c>
      <c r="Q187" s="38">
        <f>VLOOKUP($B187,'Data Flows'!$A$1307:$W$1944,13,FALSE)</f>
        <v>1.1061320754716981</v>
      </c>
      <c r="R187" s="38">
        <f>VLOOKUP($B187,'Data Flows'!$A$1307:$W$1944,14,FALSE)</f>
        <v>1.1222707423580787</v>
      </c>
      <c r="S187" s="38">
        <f>VLOOKUP($B187,'Data Flows'!$A$1307:$W$1944,15,FALSE)</f>
        <v>1.053921568627451</v>
      </c>
      <c r="T187" s="38">
        <f>VLOOKUP($B187,'Data Flows'!$A$1307:$W$1944,16,FALSE)</f>
        <v>1.0316742081447965</v>
      </c>
      <c r="U187" s="38">
        <f>VLOOKUP($B187,'Data Flows'!$A$1307:$W$1944,17,FALSE)</f>
        <v>1.0880829015544042</v>
      </c>
      <c r="V187" s="38">
        <f>VLOOKUP($B187,'Data Flows'!$A$1307:$W$1944,18,FALSE)</f>
        <v>1.020316027088036</v>
      </c>
      <c r="W187" s="38">
        <f>VLOOKUP($B187,'Data Flows'!$A$1307:$W$1944,19,FALSE)</f>
        <v>0.9916666666666667</v>
      </c>
      <c r="X187" s="38">
        <f>VLOOKUP($B187,'Data Flows'!$A$1307:$W$1944,20,FALSE)</f>
        <v>1</v>
      </c>
      <c r="Y187" s="38">
        <f>VLOOKUP($B187,'Data Flows'!$A$1307:$W$1944,21,FALSE)</f>
        <v>0.90933333333333333</v>
      </c>
      <c r="Z187" s="38">
        <f>VLOOKUP($B187,'Data Flows'!$A$1307:$W$1944,22,FALSE)</f>
        <v>1.083969465648855</v>
      </c>
      <c r="AA187" s="38">
        <f>VLOOKUP($B187,'Data Flows'!$A$1307:$W$1944,23,FALSE)</f>
        <v>0.79383886255924174</v>
      </c>
      <c r="AB187" s="38">
        <f>VLOOKUP($B187,'Data Flows'!$A$1307:$AB$1944,24,FALSE)</f>
        <v>0.79540229885057467</v>
      </c>
      <c r="AC187" s="38">
        <f>VLOOKUP($B187,'Data Flows'!$A$1307:$AB$1944,25,FALSE)</f>
        <v>0.88372093023255816</v>
      </c>
      <c r="AD187" s="38">
        <f>VLOOKUP($B187,'Data Flows'!$A$1307:$AB$1944,26,FALSE)</f>
        <v>0.69521912350597614</v>
      </c>
      <c r="AE187" s="38">
        <f>VLOOKUP($B187,'Data Flows'!$A$1307:$AB$1944,27,FALSE)</f>
        <v>0.69703389830508478</v>
      </c>
      <c r="AF187" s="38">
        <f>VLOOKUP($B187,'Data Flows'!$A$1307:$AB$1944,28,FALSE)</f>
        <v>0.65486725663716816</v>
      </c>
      <c r="AG187" s="38">
        <f>VLOOKUP($B187,'Data Flows'!$A$1307:$AE$1944,29,FALSE)</f>
        <v>0.88760806916426516</v>
      </c>
      <c r="AH187" s="38">
        <f>VLOOKUP($B187,'Data Flows'!$A$1307:$AE$1944,30,FALSE)</f>
        <v>1.311965811965812</v>
      </c>
      <c r="AI187" s="38">
        <f>VLOOKUP($B187,'Data Flows'!$A$1307:$AE$1944,31,FALSE)</f>
        <v>1.1965811965811965</v>
      </c>
      <c r="AJ187" s="38">
        <f>VLOOKUP($B187,'Data Flows'!$A$1307:$AF$1944,32,FALSE)</f>
        <v>0.77171215880893296</v>
      </c>
      <c r="AK187" s="38">
        <f>VLOOKUP($B187,'Data Flows'!$A$1307:$AG$1944,33,FALSE)</f>
        <v>0.91530944625407162</v>
      </c>
      <c r="AL187" s="38">
        <f>VLOOKUP($B187,'Data Flows'!$A$1307:$AH$1944,34,FALSE)</f>
        <v>0.79872204472843455</v>
      </c>
      <c r="AM187" s="38">
        <f>VLOOKUP($B187,'Data Flows'!$A$1307:$AI$1944,35,FALSE)</f>
        <v>0.74260355029585801</v>
      </c>
      <c r="AN187" s="38">
        <f>VLOOKUP($B187,'Data Flows'!$A$1307:$AJ$1944,36,FALSE)</f>
        <v>0.85260115606936415</v>
      </c>
      <c r="AO187" s="38">
        <f>VLOOKUP($B187,'Data Flows'!$A$1307:$AK$1944,37,FALSE)</f>
        <v>0.74226804123711343</v>
      </c>
      <c r="AP187" s="38">
        <f>VLOOKUP($B187,'Data Flows'!$A$1307:$AO$1944,38,FALSE)</f>
        <v>0.69871794871794868</v>
      </c>
      <c r="AQ187" s="38">
        <f>VLOOKUP($B187,'Data Flows'!$A$1307:$AO$1944,39,FALSE)</f>
        <v>0.79204892966360851</v>
      </c>
      <c r="AR187" s="38">
        <f>VLOOKUP($B187,'Data Flows'!$A$1307:$AO$1944,40,FALSE)</f>
        <v>0.69207317073170727</v>
      </c>
      <c r="AS187" s="38">
        <f>VLOOKUP($B187,'Data Flows'!$A$1307:$AO$1944,41,FALSE)</f>
        <v>1.144486692015209</v>
      </c>
    </row>
    <row r="188" spans="1:45" x14ac:dyDescent="0.25">
      <c r="A188" s="1" t="s">
        <v>0</v>
      </c>
      <c r="B188" s="2" t="s">
        <v>186</v>
      </c>
      <c r="C188" s="3" t="s">
        <v>186</v>
      </c>
      <c r="D188" t="s">
        <v>391</v>
      </c>
      <c r="E188" s="47" t="str">
        <f>VLOOKUP($C188,Sheet1!$A$3:$B$328,2,FALSE)</f>
        <v>Urban with City and Town</v>
      </c>
      <c r="F188" s="38">
        <f>VLOOKUP($B188,'Data Flows'!$A$1307:$W$1944,2,FALSE)</f>
        <v>0.95951417004048578</v>
      </c>
      <c r="G188" s="38">
        <f>VLOOKUP($B188,'Data Flows'!$A$1307:$W$1944,3,FALSE)</f>
        <v>0.91417910447761197</v>
      </c>
      <c r="H188" s="38">
        <f>VLOOKUP($B188,'Data Flows'!$A$1307:$W$1944,4,FALSE)</f>
        <v>1.0603174603174603</v>
      </c>
      <c r="I188" s="38">
        <f>VLOOKUP($B188,'Data Flows'!$A$1307:$W$1944,5,FALSE)</f>
        <v>1.7470355731225296</v>
      </c>
      <c r="J188" s="38">
        <f>VLOOKUP($B188,'Data Flows'!$A$1307:$W$1944,6,FALSE)</f>
        <v>1.1866028708133971</v>
      </c>
      <c r="K188" s="38">
        <f>VLOOKUP($B188,'Data Flows'!$A$1307:$W$1944,7,FALSE)</f>
        <v>1.0114155251141552</v>
      </c>
      <c r="L188" s="38">
        <f>VLOOKUP($B188,'Data Flows'!$A$1307:$W$1944,8,FALSE)</f>
        <v>1.130977130977131</v>
      </c>
      <c r="M188" s="38">
        <f>VLOOKUP($B188,'Data Flows'!$A$1307:$W$1944,9,FALSE)</f>
        <v>1.0595533498759304</v>
      </c>
      <c r="N188" s="38">
        <f>VLOOKUP($B188,'Data Flows'!$A$1307:$W$1944,10,FALSE)</f>
        <v>0.85510204081632657</v>
      </c>
      <c r="O188" s="38">
        <f>VLOOKUP($B188,'Data Flows'!$A$1307:$W$1944,11,FALSE)</f>
        <v>0.83299798792756541</v>
      </c>
      <c r="P188" s="38">
        <f>VLOOKUP($B188,'Data Flows'!$A$1307:$W$1944,12,FALSE)</f>
        <v>0.82751540041067762</v>
      </c>
      <c r="Q188" s="38">
        <f>VLOOKUP($B188,'Data Flows'!$A$1307:$W$1944,13,FALSE)</f>
        <v>0.9899749373433584</v>
      </c>
      <c r="R188" s="38">
        <f>VLOOKUP($B188,'Data Flows'!$A$1307:$W$1944,14,FALSE)</f>
        <v>0.98704663212435229</v>
      </c>
      <c r="S188" s="38">
        <f>VLOOKUP($B188,'Data Flows'!$A$1307:$W$1944,15,FALSE)</f>
        <v>1.0292553191489362</v>
      </c>
      <c r="T188" s="38">
        <f>VLOOKUP($B188,'Data Flows'!$A$1307:$W$1944,16,FALSE)</f>
        <v>1.0769230769230769</v>
      </c>
      <c r="U188" s="38">
        <f>VLOOKUP($B188,'Data Flows'!$A$1307:$W$1944,17,FALSE)</f>
        <v>1.116991643454039</v>
      </c>
      <c r="V188" s="38">
        <f>VLOOKUP($B188,'Data Flows'!$A$1307:$W$1944,18,FALSE)</f>
        <v>0.79130434782608694</v>
      </c>
      <c r="W188" s="38">
        <f>VLOOKUP($B188,'Data Flows'!$A$1307:$W$1944,19,FALSE)</f>
        <v>0.84729064039408863</v>
      </c>
      <c r="X188" s="38">
        <f>VLOOKUP($B188,'Data Flows'!$A$1307:$W$1944,20,FALSE)</f>
        <v>1.0607594936708862</v>
      </c>
      <c r="Y188" s="38">
        <f>VLOOKUP($B188,'Data Flows'!$A$1307:$W$1944,21,FALSE)</f>
        <v>0.84634146341463412</v>
      </c>
      <c r="Z188" s="38">
        <f>VLOOKUP($B188,'Data Flows'!$A$1307:$W$1944,22,FALSE)</f>
        <v>0.93193717277486909</v>
      </c>
      <c r="AA188" s="38">
        <f>VLOOKUP($B188,'Data Flows'!$A$1307:$W$1944,23,FALSE)</f>
        <v>1.0126182965299684</v>
      </c>
      <c r="AB188" s="38">
        <f>VLOOKUP($B188,'Data Flows'!$A$1307:$AB$1944,24,FALSE)</f>
        <v>0.91511936339522548</v>
      </c>
      <c r="AC188" s="38">
        <f>VLOOKUP($B188,'Data Flows'!$A$1307:$AB$1944,25,FALSE)</f>
        <v>0.99706744868035191</v>
      </c>
      <c r="AD188" s="38">
        <f>VLOOKUP($B188,'Data Flows'!$A$1307:$AB$1944,26,FALSE)</f>
        <v>0.79601990049751248</v>
      </c>
      <c r="AE188" s="38">
        <f>VLOOKUP($B188,'Data Flows'!$A$1307:$AB$1944,27,FALSE)</f>
        <v>0.71981776765375849</v>
      </c>
      <c r="AF188" s="38">
        <f>VLOOKUP($B188,'Data Flows'!$A$1307:$AB$1944,28,FALSE)</f>
        <v>0.85318559556786699</v>
      </c>
      <c r="AG188" s="38">
        <f>VLOOKUP($B188,'Data Flows'!$A$1307:$AE$1944,29,FALSE)</f>
        <v>0.84210526315789469</v>
      </c>
      <c r="AH188" s="38">
        <f>VLOOKUP($B188,'Data Flows'!$A$1307:$AE$1944,30,FALSE)</f>
        <v>1.0940170940170941</v>
      </c>
      <c r="AI188" s="38">
        <f>VLOOKUP($B188,'Data Flows'!$A$1307:$AE$1944,31,FALSE)</f>
        <v>1.0139275766016713</v>
      </c>
      <c r="AJ188" s="38">
        <f>VLOOKUP($B188,'Data Flows'!$A$1307:$AF$1944,32,FALSE)</f>
        <v>0.85</v>
      </c>
      <c r="AK188" s="38">
        <f>VLOOKUP($B188,'Data Flows'!$A$1307:$AG$1944,33,FALSE)</f>
        <v>0.77429467084639503</v>
      </c>
      <c r="AL188" s="38">
        <f>VLOOKUP($B188,'Data Flows'!$A$1307:$AH$1944,34,FALSE)</f>
        <v>0.90140845070422537</v>
      </c>
      <c r="AM188" s="38">
        <f>VLOOKUP($B188,'Data Flows'!$A$1307:$AI$1944,35,FALSE)</f>
        <v>0.78287461773700306</v>
      </c>
      <c r="AN188" s="38">
        <f>VLOOKUP($B188,'Data Flows'!$A$1307:$AJ$1944,36,FALSE)</f>
        <v>1.0267175572519085</v>
      </c>
      <c r="AO188" s="38">
        <f>VLOOKUP($B188,'Data Flows'!$A$1307:$AK$1944,37,FALSE)</f>
        <v>0.91003460207612452</v>
      </c>
      <c r="AP188" s="38">
        <f>VLOOKUP($B188,'Data Flows'!$A$1307:$AO$1944,38,FALSE)</f>
        <v>0.75</v>
      </c>
      <c r="AQ188" s="38">
        <f>VLOOKUP($B188,'Data Flows'!$A$1307:$AO$1944,39,FALSE)</f>
        <v>0.90614886731391586</v>
      </c>
      <c r="AR188" s="38">
        <f>VLOOKUP($B188,'Data Flows'!$A$1307:$AO$1944,40,FALSE)</f>
        <v>0.82758620689655171</v>
      </c>
      <c r="AS188" s="38">
        <f>VLOOKUP($B188,'Data Flows'!$A$1307:$AO$1944,41,FALSE)</f>
        <v>0.7345454545454545</v>
      </c>
    </row>
    <row r="189" spans="1:45" x14ac:dyDescent="0.25">
      <c r="A189" s="1" t="s">
        <v>0</v>
      </c>
      <c r="B189" s="2" t="s">
        <v>187</v>
      </c>
      <c r="C189" s="3" t="s">
        <v>187</v>
      </c>
      <c r="D189" t="s">
        <v>392</v>
      </c>
      <c r="E189" s="47" t="str">
        <f>VLOOKUP($C189,Sheet1!$A$3:$B$328,2,FALSE)</f>
        <v>Mainly Rural Average</v>
      </c>
      <c r="F189" s="38">
        <f>VLOOKUP($B189,'Data Flows'!$A$1307:$W$1944,2,FALSE)</f>
        <v>0.89583333333333337</v>
      </c>
      <c r="G189" s="38">
        <f>VLOOKUP($B189,'Data Flows'!$A$1307:$W$1944,3,FALSE)</f>
        <v>1.338235294117647</v>
      </c>
      <c r="H189" s="38">
        <f>VLOOKUP($B189,'Data Flows'!$A$1307:$W$1944,4,FALSE)</f>
        <v>0.87931034482758619</v>
      </c>
      <c r="I189" s="38">
        <f>VLOOKUP($B189,'Data Flows'!$A$1307:$W$1944,5,FALSE)</f>
        <v>2.0256410256410255</v>
      </c>
      <c r="J189" s="38">
        <f>VLOOKUP($B189,'Data Flows'!$A$1307:$W$1944,6,FALSE)</f>
        <v>1.0827067669172932</v>
      </c>
      <c r="K189" s="38">
        <f>VLOOKUP($B189,'Data Flows'!$A$1307:$W$1944,7,FALSE)</f>
        <v>0.74712643678160917</v>
      </c>
      <c r="L189" s="38">
        <f>VLOOKUP($B189,'Data Flows'!$A$1307:$W$1944,8,FALSE)</f>
        <v>0.81366459627329191</v>
      </c>
      <c r="M189" s="38">
        <f>VLOOKUP($B189,'Data Flows'!$A$1307:$W$1944,9,FALSE)</f>
        <v>0.83216783216783219</v>
      </c>
      <c r="N189" s="38">
        <f>VLOOKUP($B189,'Data Flows'!$A$1307:$W$1944,10,FALSE)</f>
        <v>0.88961038961038963</v>
      </c>
      <c r="O189" s="38">
        <f>VLOOKUP($B189,'Data Flows'!$A$1307:$W$1944,11,FALSE)</f>
        <v>0.68613138686131392</v>
      </c>
      <c r="P189" s="38">
        <f>VLOOKUP($B189,'Data Flows'!$A$1307:$W$1944,12,FALSE)</f>
        <v>1.0359712230215827</v>
      </c>
      <c r="Q189" s="38">
        <f>VLOOKUP($B189,'Data Flows'!$A$1307:$W$1944,13,FALSE)</f>
        <v>1.0757575757575757</v>
      </c>
      <c r="R189" s="38">
        <f>VLOOKUP($B189,'Data Flows'!$A$1307:$W$1944,14,FALSE)</f>
        <v>1.1871345029239766</v>
      </c>
      <c r="S189" s="38">
        <f>VLOOKUP($B189,'Data Flows'!$A$1307:$W$1944,15,FALSE)</f>
        <v>0.93788819875776397</v>
      </c>
      <c r="T189" s="38">
        <f>VLOOKUP($B189,'Data Flows'!$A$1307:$W$1944,16,FALSE)</f>
        <v>1.0592592592592593</v>
      </c>
      <c r="U189" s="38">
        <f>VLOOKUP($B189,'Data Flows'!$A$1307:$W$1944,17,FALSE)</f>
        <v>1.0916030534351144</v>
      </c>
      <c r="V189" s="38">
        <f>VLOOKUP($B189,'Data Flows'!$A$1307:$W$1944,18,FALSE)</f>
        <v>1.1418439716312057</v>
      </c>
      <c r="W189" s="38">
        <f>VLOOKUP($B189,'Data Flows'!$A$1307:$W$1944,19,FALSE)</f>
        <v>0.96</v>
      </c>
      <c r="X189" s="38">
        <f>VLOOKUP($B189,'Data Flows'!$A$1307:$W$1944,20,FALSE)</f>
        <v>0.9</v>
      </c>
      <c r="Y189" s="38">
        <f>VLOOKUP($B189,'Data Flows'!$A$1307:$W$1944,21,FALSE)</f>
        <v>0.92248062015503873</v>
      </c>
      <c r="Z189" s="38">
        <f>VLOOKUP($B189,'Data Flows'!$A$1307:$W$1944,22,FALSE)</f>
        <v>0.95901639344262291</v>
      </c>
      <c r="AA189" s="38">
        <f>VLOOKUP($B189,'Data Flows'!$A$1307:$W$1944,23,FALSE)</f>
        <v>0.82786885245901642</v>
      </c>
      <c r="AB189" s="38">
        <f>VLOOKUP($B189,'Data Flows'!$A$1307:$AB$1944,24,FALSE)</f>
        <v>0.7432432432432432</v>
      </c>
      <c r="AC189" s="38">
        <f>VLOOKUP($B189,'Data Flows'!$A$1307:$AB$1944,25,FALSE)</f>
        <v>0.93518518518518523</v>
      </c>
      <c r="AD189" s="38">
        <f>VLOOKUP($B189,'Data Flows'!$A$1307:$AB$1944,26,FALSE)</f>
        <v>0.83458646616541354</v>
      </c>
      <c r="AE189" s="38">
        <f>VLOOKUP($B189,'Data Flows'!$A$1307:$AB$1944,27,FALSE)</f>
        <v>0.78301886792452835</v>
      </c>
      <c r="AF189" s="38">
        <f>VLOOKUP($B189,'Data Flows'!$A$1307:$AB$1944,28,FALSE)</f>
        <v>0.94957983193277307</v>
      </c>
      <c r="AG189" s="38">
        <f>VLOOKUP($B189,'Data Flows'!$A$1307:$AE$1944,29,FALSE)</f>
        <v>0.86538461538461542</v>
      </c>
      <c r="AH189" s="38">
        <f>VLOOKUP($B189,'Data Flows'!$A$1307:$AE$1944,30,FALSE)</f>
        <v>1.5454545454545454</v>
      </c>
      <c r="AI189" s="38">
        <f>VLOOKUP($B189,'Data Flows'!$A$1307:$AE$1944,31,FALSE)</f>
        <v>1.1188118811881189</v>
      </c>
      <c r="AJ189" s="38">
        <f>VLOOKUP($B189,'Data Flows'!$A$1307:$AF$1944,32,FALSE)</f>
        <v>0.74747474747474751</v>
      </c>
      <c r="AK189" s="38">
        <f>VLOOKUP($B189,'Data Flows'!$A$1307:$AG$1944,33,FALSE)</f>
        <v>0.57798165137614677</v>
      </c>
      <c r="AL189" s="38">
        <f>VLOOKUP($B189,'Data Flows'!$A$1307:$AH$1944,34,FALSE)</f>
        <v>1.0526315789473684</v>
      </c>
      <c r="AM189" s="38">
        <f>VLOOKUP($B189,'Data Flows'!$A$1307:$AI$1944,35,FALSE)</f>
        <v>0.7570093457943925</v>
      </c>
      <c r="AN189" s="38">
        <f>VLOOKUP($B189,'Data Flows'!$A$1307:$AJ$1944,36,FALSE)</f>
        <v>0.93023255813953487</v>
      </c>
      <c r="AO189" s="38">
        <f>VLOOKUP($B189,'Data Flows'!$A$1307:$AK$1944,37,FALSE)</f>
        <v>0.70329670329670335</v>
      </c>
      <c r="AP189" s="38">
        <f>VLOOKUP($B189,'Data Flows'!$A$1307:$AO$1944,38,FALSE)</f>
        <v>0.75</v>
      </c>
      <c r="AQ189" s="38">
        <f>VLOOKUP($B189,'Data Flows'!$A$1307:$AO$1944,39,FALSE)</f>
        <v>1.0740740740740742</v>
      </c>
      <c r="AR189" s="38">
        <f>VLOOKUP($B189,'Data Flows'!$A$1307:$AO$1944,40,FALSE)</f>
        <v>0.66265060240963858</v>
      </c>
      <c r="AS189" s="38">
        <f>VLOOKUP($B189,'Data Flows'!$A$1307:$AO$1944,41,FALSE)</f>
        <v>0.875</v>
      </c>
    </row>
    <row r="190" spans="1:45" x14ac:dyDescent="0.25">
      <c r="A190" s="1" t="s">
        <v>0</v>
      </c>
      <c r="B190" s="2" t="s">
        <v>188</v>
      </c>
      <c r="C190" s="3" t="s">
        <v>188</v>
      </c>
      <c r="D190" t="s">
        <v>393</v>
      </c>
      <c r="E190" s="47" t="str">
        <f>VLOOKUP($C190,Sheet1!$A$3:$B$328,2,FALSE)</f>
        <v>Mainly Rural Average</v>
      </c>
      <c r="F190" s="38">
        <f>VLOOKUP($B190,'Data Flows'!$A$1307:$W$1944,2,FALSE)</f>
        <v>0.83125000000000004</v>
      </c>
      <c r="G190" s="38">
        <f>VLOOKUP($B190,'Data Flows'!$A$1307:$W$1944,3,FALSE)</f>
        <v>1.024390243902439</v>
      </c>
      <c r="H190" s="38">
        <f>VLOOKUP($B190,'Data Flows'!$A$1307:$W$1944,4,FALSE)</f>
        <v>1.2531645569620253</v>
      </c>
      <c r="I190" s="38">
        <f>VLOOKUP($B190,'Data Flows'!$A$1307:$W$1944,5,FALSE)</f>
        <v>1.4195402298850575</v>
      </c>
      <c r="J190" s="38">
        <f>VLOOKUP($B190,'Data Flows'!$A$1307:$W$1944,6,FALSE)</f>
        <v>1.1634241245136188</v>
      </c>
      <c r="K190" s="38">
        <f>VLOOKUP($B190,'Data Flows'!$A$1307:$W$1944,7,FALSE)</f>
        <v>0.96031746031746035</v>
      </c>
      <c r="L190" s="38">
        <f>VLOOKUP($B190,'Data Flows'!$A$1307:$W$1944,8,FALSE)</f>
        <v>0.86641221374045807</v>
      </c>
      <c r="M190" s="38">
        <f>VLOOKUP($B190,'Data Flows'!$A$1307:$W$1944,9,FALSE)</f>
        <v>1.3517587939698492</v>
      </c>
      <c r="N190" s="38">
        <f>VLOOKUP($B190,'Data Flows'!$A$1307:$W$1944,10,FALSE)</f>
        <v>0.73825503355704702</v>
      </c>
      <c r="O190" s="38">
        <f>VLOOKUP($B190,'Data Flows'!$A$1307:$W$1944,11,FALSE)</f>
        <v>0.66666666666666663</v>
      </c>
      <c r="P190" s="38">
        <f>VLOOKUP($B190,'Data Flows'!$A$1307:$W$1944,12,FALSE)</f>
        <v>1.0441176470588236</v>
      </c>
      <c r="Q190" s="38">
        <f>VLOOKUP($B190,'Data Flows'!$A$1307:$W$1944,13,FALSE)</f>
        <v>1.441340782122905</v>
      </c>
      <c r="R190" s="38">
        <f>VLOOKUP($B190,'Data Flows'!$A$1307:$W$1944,14,FALSE)</f>
        <v>0.89694656488549618</v>
      </c>
      <c r="S190" s="38">
        <f>VLOOKUP($B190,'Data Flows'!$A$1307:$W$1944,15,FALSE)</f>
        <v>0.85833333333333328</v>
      </c>
      <c r="T190" s="38">
        <f>VLOOKUP($B190,'Data Flows'!$A$1307:$W$1944,16,FALSE)</f>
        <v>1.0892018779342723</v>
      </c>
      <c r="U190" s="38">
        <f>VLOOKUP($B190,'Data Flows'!$A$1307:$W$1944,17,FALSE)</f>
        <v>1.2780487804878049</v>
      </c>
      <c r="V190" s="38">
        <f>VLOOKUP($B190,'Data Flows'!$A$1307:$W$1944,18,FALSE)</f>
        <v>0.81786941580756012</v>
      </c>
      <c r="W190" s="38">
        <f>VLOOKUP($B190,'Data Flows'!$A$1307:$W$1944,19,FALSE)</f>
        <v>0.77542372881355937</v>
      </c>
      <c r="X190" s="38">
        <f>VLOOKUP($B190,'Data Flows'!$A$1307:$W$1944,20,FALSE)</f>
        <v>1.0099502487562189</v>
      </c>
      <c r="Y190" s="38">
        <f>VLOOKUP($B190,'Data Flows'!$A$1307:$W$1944,21,FALSE)</f>
        <v>1.1560975609756097</v>
      </c>
      <c r="Z190" s="38">
        <f>VLOOKUP($B190,'Data Flows'!$A$1307:$W$1944,22,FALSE)</f>
        <v>0.74206349206349209</v>
      </c>
      <c r="AA190" s="38">
        <f>VLOOKUP($B190,'Data Flows'!$A$1307:$W$1944,23,FALSE)</f>
        <v>0.75225225225225223</v>
      </c>
      <c r="AB190" s="38">
        <f>VLOOKUP($B190,'Data Flows'!$A$1307:$AB$1944,24,FALSE)</f>
        <v>0.98809523809523814</v>
      </c>
      <c r="AC190" s="38">
        <f>VLOOKUP($B190,'Data Flows'!$A$1307:$AB$1944,25,FALSE)</f>
        <v>0.765625</v>
      </c>
      <c r="AD190" s="38">
        <f>VLOOKUP($B190,'Data Flows'!$A$1307:$AB$1944,26,FALSE)</f>
        <v>1.054945054945055</v>
      </c>
      <c r="AE190" s="38">
        <f>VLOOKUP($B190,'Data Flows'!$A$1307:$AB$1944,27,FALSE)</f>
        <v>0.7990196078431373</v>
      </c>
      <c r="AF190" s="38">
        <f>VLOOKUP($B190,'Data Flows'!$A$1307:$AB$1944,28,FALSE)</f>
        <v>1.0445859872611465</v>
      </c>
      <c r="AG190" s="38">
        <f>VLOOKUP($B190,'Data Flows'!$A$1307:$AE$1944,29,FALSE)</f>
        <v>1.2932330827067668</v>
      </c>
      <c r="AH190" s="38">
        <f>VLOOKUP($B190,'Data Flows'!$A$1307:$AE$1944,30,FALSE)</f>
        <v>1.162962962962963</v>
      </c>
      <c r="AI190" s="38">
        <f>VLOOKUP($B190,'Data Flows'!$A$1307:$AE$1944,31,FALSE)</f>
        <v>0.86458333333333337</v>
      </c>
      <c r="AJ190" s="38">
        <f>VLOOKUP($B190,'Data Flows'!$A$1307:$AF$1944,32,FALSE)</f>
        <v>0.70491803278688525</v>
      </c>
      <c r="AK190" s="38">
        <f>VLOOKUP($B190,'Data Flows'!$A$1307:$AG$1944,33,FALSE)</f>
        <v>0.89655172413793105</v>
      </c>
      <c r="AL190" s="38">
        <f>VLOOKUP($B190,'Data Flows'!$A$1307:$AH$1944,34,FALSE)</f>
        <v>0.71165644171779141</v>
      </c>
      <c r="AM190" s="38">
        <f>VLOOKUP($B190,'Data Flows'!$A$1307:$AI$1944,35,FALSE)</f>
        <v>0.70138888888888884</v>
      </c>
      <c r="AN190" s="38">
        <f>VLOOKUP($B190,'Data Flows'!$A$1307:$AJ$1944,36,FALSE)</f>
        <v>0.87969924812030076</v>
      </c>
      <c r="AO190" s="38">
        <f>VLOOKUP($B190,'Data Flows'!$A$1307:$AK$1944,37,FALSE)</f>
        <v>0.92682926829268297</v>
      </c>
      <c r="AP190" s="38">
        <f>VLOOKUP($B190,'Data Flows'!$A$1307:$AO$1944,38,FALSE)</f>
        <v>0.95</v>
      </c>
      <c r="AQ190" s="38">
        <f>VLOOKUP($B190,'Data Flows'!$A$1307:$AO$1944,39,FALSE)</f>
        <v>0.96261682242990654</v>
      </c>
      <c r="AR190" s="38">
        <f>VLOOKUP($B190,'Data Flows'!$A$1307:$AO$1944,40,FALSE)</f>
        <v>1.0909090909090908</v>
      </c>
      <c r="AS190" s="38">
        <f>VLOOKUP($B190,'Data Flows'!$A$1307:$AO$1944,41,FALSE)</f>
        <v>1.21875</v>
      </c>
    </row>
    <row r="191" spans="1:45" x14ac:dyDescent="0.25">
      <c r="A191" s="1" t="s">
        <v>0</v>
      </c>
      <c r="B191" s="2" t="s">
        <v>189</v>
      </c>
      <c r="C191" s="3" t="s">
        <v>189</v>
      </c>
      <c r="D191" t="s">
        <v>394</v>
      </c>
      <c r="E191" s="47" t="str">
        <f>VLOOKUP($C191,Sheet1!$A$3:$B$328,2,FALSE)</f>
        <v>Urban with Significant Rural (rural including hub towns 26-49%)</v>
      </c>
      <c r="F191" s="38">
        <f>VLOOKUP($B191,'Data Flows'!$A$1307:$W$1944,2,FALSE)</f>
        <v>0.97448979591836737</v>
      </c>
      <c r="G191" s="38">
        <f>VLOOKUP($B191,'Data Flows'!$A$1307:$W$1944,3,FALSE)</f>
        <v>0.95739910313901344</v>
      </c>
      <c r="H191" s="38">
        <f>VLOOKUP($B191,'Data Flows'!$A$1307:$W$1944,4,FALSE)</f>
        <v>1.1361788617886179</v>
      </c>
      <c r="I191" s="38">
        <f>VLOOKUP($B191,'Data Flows'!$A$1307:$W$1944,5,FALSE)</f>
        <v>1.6009852216748768</v>
      </c>
      <c r="J191" s="38">
        <f>VLOOKUP($B191,'Data Flows'!$A$1307:$W$1944,6,FALSE)</f>
        <v>1.5354691075514875</v>
      </c>
      <c r="K191" s="38">
        <f>VLOOKUP($B191,'Data Flows'!$A$1307:$W$1944,7,FALSE)</f>
        <v>1.0146579804560261</v>
      </c>
      <c r="L191" s="38">
        <f>VLOOKUP($B191,'Data Flows'!$A$1307:$W$1944,8,FALSE)</f>
        <v>0.87854251012145745</v>
      </c>
      <c r="M191" s="38">
        <f>VLOOKUP($B191,'Data Flows'!$A$1307:$W$1944,9,FALSE)</f>
        <v>0.87985865724381629</v>
      </c>
      <c r="N191" s="38">
        <f>VLOOKUP($B191,'Data Flows'!$A$1307:$W$1944,10,FALSE)</f>
        <v>0.81476323119777161</v>
      </c>
      <c r="O191" s="38">
        <f>VLOOKUP($B191,'Data Flows'!$A$1307:$W$1944,11,FALSE)</f>
        <v>0.78593749999999996</v>
      </c>
      <c r="P191" s="38">
        <f>VLOOKUP($B191,'Data Flows'!$A$1307:$W$1944,12,FALSE)</f>
        <v>1.0302547770700636</v>
      </c>
      <c r="Q191" s="38">
        <f>VLOOKUP($B191,'Data Flows'!$A$1307:$W$1944,13,FALSE)</f>
        <v>0.92082616179001719</v>
      </c>
      <c r="R191" s="38">
        <f>VLOOKUP($B191,'Data Flows'!$A$1307:$W$1944,14,FALSE)</f>
        <v>0.99375000000000002</v>
      </c>
      <c r="S191" s="38">
        <f>VLOOKUP($B191,'Data Flows'!$A$1307:$W$1944,15,FALSE)</f>
        <v>1.0976491862567812</v>
      </c>
      <c r="T191" s="38">
        <f>VLOOKUP($B191,'Data Flows'!$A$1307:$W$1944,16,FALSE)</f>
        <v>1.001779359430605</v>
      </c>
      <c r="U191" s="38">
        <f>VLOOKUP($B191,'Data Flows'!$A$1307:$W$1944,17,FALSE)</f>
        <v>0.89028776978417268</v>
      </c>
      <c r="V191" s="38">
        <f>VLOOKUP($B191,'Data Flows'!$A$1307:$W$1944,18,FALSE)</f>
        <v>0.82758620689655171</v>
      </c>
      <c r="W191" s="38">
        <f>VLOOKUP($B191,'Data Flows'!$A$1307:$W$1944,19,FALSE)</f>
        <v>0.99426386233269604</v>
      </c>
      <c r="X191" s="38">
        <f>VLOOKUP($B191,'Data Flows'!$A$1307:$W$1944,20,FALSE)</f>
        <v>0.98754448398576511</v>
      </c>
      <c r="Y191" s="38">
        <f>VLOOKUP($B191,'Data Flows'!$A$1307:$W$1944,21,FALSE)</f>
        <v>1.2872117400419287</v>
      </c>
      <c r="Z191" s="38">
        <f>VLOOKUP($B191,'Data Flows'!$A$1307:$W$1944,22,FALSE)</f>
        <v>0.74290484140233726</v>
      </c>
      <c r="AA191" s="38">
        <f>VLOOKUP($B191,'Data Flows'!$A$1307:$W$1944,23,FALSE)</f>
        <v>0.86199575371549897</v>
      </c>
      <c r="AB191" s="38">
        <f>VLOOKUP($B191,'Data Flows'!$A$1307:$AB$1944,24,FALSE)</f>
        <v>0.9532520325203252</v>
      </c>
      <c r="AC191" s="38">
        <f>VLOOKUP($B191,'Data Flows'!$A$1307:$AB$1944,25,FALSE)</f>
        <v>1.0123711340206185</v>
      </c>
      <c r="AD191" s="38">
        <f>VLOOKUP($B191,'Data Flows'!$A$1307:$AB$1944,26,FALSE)</f>
        <v>0.77758007117437722</v>
      </c>
      <c r="AE191" s="38">
        <f>VLOOKUP($B191,'Data Flows'!$A$1307:$AB$1944,27,FALSE)</f>
        <v>0.84074074074074079</v>
      </c>
      <c r="AF191" s="38">
        <f>VLOOKUP($B191,'Data Flows'!$A$1307:$AB$1944,28,FALSE)</f>
        <v>0.93673469387755104</v>
      </c>
      <c r="AG191" s="38">
        <f>VLOOKUP($B191,'Data Flows'!$A$1307:$AE$1944,29,FALSE)</f>
        <v>0.99232736572890023</v>
      </c>
      <c r="AH191" s="38">
        <f>VLOOKUP($B191,'Data Flows'!$A$1307:$AE$1944,30,FALSE)</f>
        <v>1.2181818181818183</v>
      </c>
      <c r="AI191" s="38">
        <f>VLOOKUP($B191,'Data Flows'!$A$1307:$AE$1944,31,FALSE)</f>
        <v>1.044776119402985</v>
      </c>
      <c r="AJ191" s="38">
        <f>VLOOKUP($B191,'Data Flows'!$A$1307:$AF$1944,32,FALSE)</f>
        <v>0.80249480249480254</v>
      </c>
      <c r="AK191" s="38">
        <f>VLOOKUP($B191,'Data Flows'!$A$1307:$AG$1944,33,FALSE)</f>
        <v>0.72177419354838712</v>
      </c>
      <c r="AL191" s="38">
        <f>VLOOKUP($B191,'Data Flows'!$A$1307:$AH$1944,34,FALSE)</f>
        <v>0.72570194384449249</v>
      </c>
      <c r="AM191" s="38">
        <f>VLOOKUP($B191,'Data Flows'!$A$1307:$AI$1944,35,FALSE)</f>
        <v>0.703125</v>
      </c>
      <c r="AN191" s="38">
        <f>VLOOKUP($B191,'Data Flows'!$A$1307:$AJ$1944,36,FALSE)</f>
        <v>0.83204134366925064</v>
      </c>
      <c r="AO191" s="38">
        <f>VLOOKUP($B191,'Data Flows'!$A$1307:$AK$1944,37,FALSE)</f>
        <v>0.89295039164490864</v>
      </c>
      <c r="AP191" s="38">
        <f>VLOOKUP($B191,'Data Flows'!$A$1307:$AO$1944,38,FALSE)</f>
        <v>0.86510263929618769</v>
      </c>
      <c r="AQ191" s="38">
        <f>VLOOKUP($B191,'Data Flows'!$A$1307:$AO$1944,39,FALSE)</f>
        <v>0.47330097087378642</v>
      </c>
      <c r="AR191" s="38">
        <f>VLOOKUP($B191,'Data Flows'!$A$1307:$AO$1944,40,FALSE)</f>
        <v>0.58278145695364236</v>
      </c>
      <c r="AS191" s="38">
        <f>VLOOKUP($B191,'Data Flows'!$A$1307:$AO$1944,41,FALSE)</f>
        <v>0.97382198952879584</v>
      </c>
    </row>
    <row r="192" spans="1:45" x14ac:dyDescent="0.25">
      <c r="A192" s="1" t="s">
        <v>0</v>
      </c>
      <c r="B192" s="2" t="s">
        <v>190</v>
      </c>
      <c r="C192" s="3" t="s">
        <v>190</v>
      </c>
      <c r="D192" t="s">
        <v>395</v>
      </c>
      <c r="E192" s="47" t="str">
        <f>VLOOKUP($C192,Sheet1!$A$3:$B$328,2,FALSE)</f>
        <v>Mainly Rural Average</v>
      </c>
      <c r="F192" s="38">
        <f>VLOOKUP($B192,'Data Flows'!$A$1307:$W$1944,2,FALSE)</f>
        <v>0.99239543726235746</v>
      </c>
      <c r="G192" s="38">
        <f>VLOOKUP($B192,'Data Flows'!$A$1307:$W$1944,3,FALSE)</f>
        <v>0.98098859315589348</v>
      </c>
      <c r="H192" s="38">
        <f>VLOOKUP($B192,'Data Flows'!$A$1307:$W$1944,4,FALSE)</f>
        <v>1.2111801242236024</v>
      </c>
      <c r="I192" s="38">
        <f>VLOOKUP($B192,'Data Flows'!$A$1307:$W$1944,5,FALSE)</f>
        <v>1.5192307692307692</v>
      </c>
      <c r="J192" s="38">
        <f>VLOOKUP($B192,'Data Flows'!$A$1307:$W$1944,6,FALSE)</f>
        <v>1.1382113821138211</v>
      </c>
      <c r="K192" s="38">
        <f>VLOOKUP($B192,'Data Flows'!$A$1307:$W$1944,7,FALSE)</f>
        <v>0.97135416666666663</v>
      </c>
      <c r="L192" s="38">
        <f>VLOOKUP($B192,'Data Flows'!$A$1307:$W$1944,8,FALSE)</f>
        <v>1.1413881748071979</v>
      </c>
      <c r="M192" s="38">
        <f>VLOOKUP($B192,'Data Flows'!$A$1307:$W$1944,9,FALSE)</f>
        <v>1.0606936416184971</v>
      </c>
      <c r="N192" s="38">
        <f>VLOOKUP($B192,'Data Flows'!$A$1307:$W$1944,10,FALSE)</f>
        <v>0.77251184834123221</v>
      </c>
      <c r="O192" s="38">
        <f>VLOOKUP($B192,'Data Flows'!$A$1307:$W$1944,11,FALSE)</f>
        <v>0.88235294117647056</v>
      </c>
      <c r="P192" s="38">
        <f>VLOOKUP($B192,'Data Flows'!$A$1307:$W$1944,12,FALSE)</f>
        <v>0.95309168443496806</v>
      </c>
      <c r="Q192" s="38">
        <f>VLOOKUP($B192,'Data Flows'!$A$1307:$W$1944,13,FALSE)</f>
        <v>1.4054054054054055</v>
      </c>
      <c r="R192" s="38">
        <f>VLOOKUP($B192,'Data Flows'!$A$1307:$W$1944,14,FALSE)</f>
        <v>0.94663573085846864</v>
      </c>
      <c r="S192" s="38">
        <f>VLOOKUP($B192,'Data Flows'!$A$1307:$W$1944,15,FALSE)</f>
        <v>0.84444444444444444</v>
      </c>
      <c r="T192" s="38">
        <f>VLOOKUP($B192,'Data Flows'!$A$1307:$W$1944,16,FALSE)</f>
        <v>1.2163588390501319</v>
      </c>
      <c r="U192" s="38">
        <f>VLOOKUP($B192,'Data Flows'!$A$1307:$W$1944,17,FALSE)</f>
        <v>1.2761904761904761</v>
      </c>
      <c r="V192" s="38">
        <f>VLOOKUP($B192,'Data Flows'!$A$1307:$W$1944,18,FALSE)</f>
        <v>0.94805194805194803</v>
      </c>
      <c r="W192" s="38">
        <f>VLOOKUP($B192,'Data Flows'!$A$1307:$W$1944,19,FALSE)</f>
        <v>0.87790697674418605</v>
      </c>
      <c r="X192" s="38">
        <f>VLOOKUP($B192,'Data Flows'!$A$1307:$W$1944,20,FALSE)</f>
        <v>1.046116504854369</v>
      </c>
      <c r="Y192" s="38">
        <f>VLOOKUP($B192,'Data Flows'!$A$1307:$W$1944,21,FALSE)</f>
        <v>1.2435064935064934</v>
      </c>
      <c r="Z192" s="38">
        <f>VLOOKUP($B192,'Data Flows'!$A$1307:$W$1944,22,FALSE)</f>
        <v>0.78735632183908044</v>
      </c>
      <c r="AA192" s="38">
        <f>VLOOKUP($B192,'Data Flows'!$A$1307:$W$1944,23,FALSE)</f>
        <v>0.88352272727272729</v>
      </c>
      <c r="AB192" s="38">
        <f>VLOOKUP($B192,'Data Flows'!$A$1307:$AB$1944,24,FALSE)</f>
        <v>0.91223404255319152</v>
      </c>
      <c r="AC192" s="38">
        <f>VLOOKUP($B192,'Data Flows'!$A$1307:$AB$1944,25,FALSE)</f>
        <v>0.92777777777777781</v>
      </c>
      <c r="AD192" s="38">
        <f>VLOOKUP($B192,'Data Flows'!$A$1307:$AB$1944,26,FALSE)</f>
        <v>0.8143564356435643</v>
      </c>
      <c r="AE192" s="38">
        <f>VLOOKUP($B192,'Data Flows'!$A$1307:$AB$1944,27,FALSE)</f>
        <v>0.92572944297082227</v>
      </c>
      <c r="AF192" s="38">
        <f>VLOOKUP($B192,'Data Flows'!$A$1307:$AB$1944,28,FALSE)</f>
        <v>1.1028938906752412</v>
      </c>
      <c r="AG192" s="38">
        <f>VLOOKUP($B192,'Data Flows'!$A$1307:$AE$1944,29,FALSE)</f>
        <v>1.0846905537459284</v>
      </c>
      <c r="AH192" s="38">
        <f>VLOOKUP($B192,'Data Flows'!$A$1307:$AE$1944,30,FALSE)</f>
        <v>1.3014354066985645</v>
      </c>
      <c r="AI192" s="38">
        <f>VLOOKUP($B192,'Data Flows'!$A$1307:$AE$1944,31,FALSE)</f>
        <v>0.93538461538461537</v>
      </c>
      <c r="AJ192" s="38">
        <f>VLOOKUP($B192,'Data Flows'!$A$1307:$AF$1944,32,FALSE)</f>
        <v>0.79141104294478526</v>
      </c>
      <c r="AK192" s="38">
        <f>VLOOKUP($B192,'Data Flows'!$A$1307:$AG$1944,33,FALSE)</f>
        <v>0.80312499999999998</v>
      </c>
      <c r="AL192" s="38">
        <f>VLOOKUP($B192,'Data Flows'!$A$1307:$AH$1944,34,FALSE)</f>
        <v>0.68181818181818177</v>
      </c>
      <c r="AM192" s="38">
        <f>VLOOKUP($B192,'Data Flows'!$A$1307:$AI$1944,35,FALSE)</f>
        <v>0.70426829268292679</v>
      </c>
      <c r="AN192" s="38">
        <f>VLOOKUP($B192,'Data Flows'!$A$1307:$AJ$1944,36,FALSE)</f>
        <v>0.96014492753623193</v>
      </c>
      <c r="AO192" s="38">
        <f>VLOOKUP($B192,'Data Flows'!$A$1307:$AK$1944,37,FALSE)</f>
        <v>0.74556213017751483</v>
      </c>
      <c r="AP192" s="38">
        <f>VLOOKUP($B192,'Data Flows'!$A$1307:$AO$1944,38,FALSE)</f>
        <v>0.95669291338582674</v>
      </c>
      <c r="AQ192" s="38">
        <f>VLOOKUP($B192,'Data Flows'!$A$1307:$AO$1944,39,FALSE)</f>
        <v>1.0874524714828897</v>
      </c>
      <c r="AR192" s="38">
        <f>VLOOKUP($B192,'Data Flows'!$A$1307:$AO$1944,40,FALSE)</f>
        <v>1.0551470588235294</v>
      </c>
      <c r="AS192" s="38">
        <f>VLOOKUP($B192,'Data Flows'!$A$1307:$AO$1944,41,FALSE)</f>
        <v>0.95402298850574707</v>
      </c>
    </row>
    <row r="193" spans="1:45" x14ac:dyDescent="0.25">
      <c r="A193" s="1" t="s">
        <v>0</v>
      </c>
      <c r="B193" s="2" t="s">
        <v>191</v>
      </c>
      <c r="C193" s="3" t="s">
        <v>191</v>
      </c>
      <c r="D193" t="s">
        <v>396</v>
      </c>
      <c r="E193" s="47" t="str">
        <f>VLOOKUP($C193,Sheet1!$A$3:$B$328,2,FALSE)</f>
        <v>Mainly Rural Average</v>
      </c>
      <c r="F193" s="38">
        <f>VLOOKUP($B193,'Data Flows'!$A$1307:$W$1944,2,FALSE)</f>
        <v>0.99236641221374045</v>
      </c>
      <c r="G193" s="38">
        <f>VLOOKUP($B193,'Data Flows'!$A$1307:$W$1944,3,FALSE)</f>
        <v>1.1145038167938932</v>
      </c>
      <c r="H193" s="38">
        <f>VLOOKUP($B193,'Data Flows'!$A$1307:$W$1944,4,FALSE)</f>
        <v>1.1695906432748537</v>
      </c>
      <c r="I193" s="38">
        <f>VLOOKUP($B193,'Data Flows'!$A$1307:$W$1944,5,FALSE)</f>
        <v>1.49079754601227</v>
      </c>
      <c r="J193" s="38">
        <f>VLOOKUP($B193,'Data Flows'!$A$1307:$W$1944,6,FALSE)</f>
        <v>1.2103658536585367</v>
      </c>
      <c r="K193" s="38">
        <f>VLOOKUP($B193,'Data Flows'!$A$1307:$W$1944,7,FALSE)</f>
        <v>1.0168350168350169</v>
      </c>
      <c r="L193" s="38">
        <f>VLOOKUP($B193,'Data Flows'!$A$1307:$W$1944,8,FALSE)</f>
        <v>0.82291666666666663</v>
      </c>
      <c r="M193" s="38">
        <f>VLOOKUP($B193,'Data Flows'!$A$1307:$W$1944,9,FALSE)</f>
        <v>0.88620689655172413</v>
      </c>
      <c r="N193" s="38">
        <f>VLOOKUP($B193,'Data Flows'!$A$1307:$W$1944,10,FALSE)</f>
        <v>0.84142394822006472</v>
      </c>
      <c r="O193" s="38">
        <f>VLOOKUP($B193,'Data Flows'!$A$1307:$W$1944,11,FALSE)</f>
        <v>0.80252100840336138</v>
      </c>
      <c r="P193" s="38">
        <f>VLOOKUP($B193,'Data Flows'!$A$1307:$W$1944,12,FALSE)</f>
        <v>0.96254681647940077</v>
      </c>
      <c r="Q193" s="38">
        <f>VLOOKUP($B193,'Data Flows'!$A$1307:$W$1944,13,FALSE)</f>
        <v>0.9152542372881356</v>
      </c>
      <c r="R193" s="38">
        <f>VLOOKUP($B193,'Data Flows'!$A$1307:$W$1944,14,FALSE)</f>
        <v>1.1851851851851851</v>
      </c>
      <c r="S193" s="38">
        <f>VLOOKUP($B193,'Data Flows'!$A$1307:$W$1944,15,FALSE)</f>
        <v>1.0576131687242798</v>
      </c>
      <c r="T193" s="38">
        <f>VLOOKUP($B193,'Data Flows'!$A$1307:$W$1944,16,FALSE)</f>
        <v>1.0766129032258065</v>
      </c>
      <c r="U193" s="38">
        <f>VLOOKUP($B193,'Data Flows'!$A$1307:$W$1944,17,FALSE)</f>
        <v>1.0698689956331877</v>
      </c>
      <c r="V193" s="38">
        <f>VLOOKUP($B193,'Data Flows'!$A$1307:$W$1944,18,FALSE)</f>
        <v>0.95057034220532322</v>
      </c>
      <c r="W193" s="38">
        <f>VLOOKUP($B193,'Data Flows'!$A$1307:$W$1944,19,FALSE)</f>
        <v>0.88627450980392153</v>
      </c>
      <c r="X193" s="38">
        <f>VLOOKUP($B193,'Data Flows'!$A$1307:$W$1944,20,FALSE)</f>
        <v>0.91393442622950816</v>
      </c>
      <c r="Y193" s="38">
        <f>VLOOKUP($B193,'Data Flows'!$A$1307:$W$1944,21,FALSE)</f>
        <v>1.1584158415841583</v>
      </c>
      <c r="Z193" s="38">
        <f>VLOOKUP($B193,'Data Flows'!$A$1307:$W$1944,22,FALSE)</f>
        <v>0.9282511210762332</v>
      </c>
      <c r="AA193" s="38">
        <f>VLOOKUP($B193,'Data Flows'!$A$1307:$W$1944,23,FALSE)</f>
        <v>0.85915492957746475</v>
      </c>
      <c r="AB193" s="38">
        <f>VLOOKUP($B193,'Data Flows'!$A$1307:$AB$1944,24,FALSE)</f>
        <v>0.94849785407725318</v>
      </c>
      <c r="AC193" s="38">
        <f>VLOOKUP($B193,'Data Flows'!$A$1307:$AB$1944,25,FALSE)</f>
        <v>0.88986784140969166</v>
      </c>
      <c r="AD193" s="38">
        <f>VLOOKUP($B193,'Data Flows'!$A$1307:$AB$1944,26,FALSE)</f>
        <v>0.91803278688524592</v>
      </c>
      <c r="AE193" s="38">
        <f>VLOOKUP($B193,'Data Flows'!$A$1307:$AB$1944,27,FALSE)</f>
        <v>0.6802973977695167</v>
      </c>
      <c r="AF193" s="38">
        <f>VLOOKUP($B193,'Data Flows'!$A$1307:$AB$1944,28,FALSE)</f>
        <v>0.83105022831050224</v>
      </c>
      <c r="AG193" s="38">
        <f>VLOOKUP($B193,'Data Flows'!$A$1307:$AE$1944,29,FALSE)</f>
        <v>0.89814814814814814</v>
      </c>
      <c r="AH193" s="38">
        <f>VLOOKUP($B193,'Data Flows'!$A$1307:$AE$1944,30,FALSE)</f>
        <v>1.204225352112676</v>
      </c>
      <c r="AI193" s="38">
        <f>VLOOKUP($B193,'Data Flows'!$A$1307:$AE$1944,31,FALSE)</f>
        <v>0.92890995260663511</v>
      </c>
      <c r="AJ193" s="38">
        <f>VLOOKUP($B193,'Data Flows'!$A$1307:$AF$1944,32,FALSE)</f>
        <v>0.90322580645161288</v>
      </c>
      <c r="AK193" s="38">
        <f>VLOOKUP($B193,'Data Flows'!$A$1307:$AG$1944,33,FALSE)</f>
        <v>0.71859296482412061</v>
      </c>
      <c r="AL193" s="38">
        <f>VLOOKUP($B193,'Data Flows'!$A$1307:$AH$1944,34,FALSE)</f>
        <v>1.0272108843537415</v>
      </c>
      <c r="AM193" s="38">
        <f>VLOOKUP($B193,'Data Flows'!$A$1307:$AI$1944,35,FALSE)</f>
        <v>0.74731182795698925</v>
      </c>
      <c r="AN193" s="38">
        <f>VLOOKUP($B193,'Data Flows'!$A$1307:$AJ$1944,36,FALSE)</f>
        <v>1.0632183908045978</v>
      </c>
      <c r="AO193" s="38">
        <f>VLOOKUP($B193,'Data Flows'!$A$1307:$AK$1944,37,FALSE)</f>
        <v>0.87951807228915657</v>
      </c>
      <c r="AP193" s="38">
        <f>VLOOKUP($B193,'Data Flows'!$A$1307:$AO$1944,38,FALSE)</f>
        <v>0.77631578947368418</v>
      </c>
      <c r="AQ193" s="38">
        <f>VLOOKUP($B193,'Data Flows'!$A$1307:$AO$1944,39,FALSE)</f>
        <v>0.89411764705882357</v>
      </c>
      <c r="AR193" s="38">
        <f>VLOOKUP($B193,'Data Flows'!$A$1307:$AO$1944,40,FALSE)</f>
        <v>0.89473684210526316</v>
      </c>
      <c r="AS193" s="38">
        <f>VLOOKUP($B193,'Data Flows'!$A$1307:$AO$1944,41,FALSE)</f>
        <v>0.97972972972972971</v>
      </c>
    </row>
    <row r="194" spans="1:45" x14ac:dyDescent="0.25">
      <c r="A194" s="1" t="s">
        <v>0</v>
      </c>
      <c r="B194" s="2" t="s">
        <v>192</v>
      </c>
      <c r="C194" s="3" t="s">
        <v>192</v>
      </c>
      <c r="D194" t="s">
        <v>397</v>
      </c>
      <c r="E194" s="47" t="str">
        <f>VLOOKUP($C194,Sheet1!$A$3:$B$328,2,FALSE)</f>
        <v>Mainly Rural Average</v>
      </c>
      <c r="F194" s="38">
        <f>VLOOKUP($B194,'Data Flows'!$A$1307:$W$1944,2,FALSE)</f>
        <v>0.77894736842105261</v>
      </c>
      <c r="G194" s="38">
        <f>VLOOKUP($B194,'Data Flows'!$A$1307:$W$1944,3,FALSE)</f>
        <v>0.83333333333333337</v>
      </c>
      <c r="H194" s="38">
        <f>VLOOKUP($B194,'Data Flows'!$A$1307:$W$1944,4,FALSE)</f>
        <v>1</v>
      </c>
      <c r="I194" s="38">
        <f>VLOOKUP($B194,'Data Flows'!$A$1307:$W$1944,5,FALSE)</f>
        <v>1.6857142857142857</v>
      </c>
      <c r="J194" s="38">
        <f>VLOOKUP($B194,'Data Flows'!$A$1307:$W$1944,6,FALSE)</f>
        <v>0.95238095238095233</v>
      </c>
      <c r="K194" s="38">
        <f>VLOOKUP($B194,'Data Flows'!$A$1307:$W$1944,7,FALSE)</f>
        <v>0.94252873563218387</v>
      </c>
      <c r="L194" s="38">
        <f>VLOOKUP($B194,'Data Flows'!$A$1307:$W$1944,8,FALSE)</f>
        <v>1.2</v>
      </c>
      <c r="M194" s="38">
        <f>VLOOKUP($B194,'Data Flows'!$A$1307:$W$1944,9,FALSE)</f>
        <v>1.6233766233766234</v>
      </c>
      <c r="N194" s="38">
        <f>VLOOKUP($B194,'Data Flows'!$A$1307:$W$1944,10,FALSE)</f>
        <v>0.76335877862595425</v>
      </c>
      <c r="O194" s="38">
        <f>VLOOKUP($B194,'Data Flows'!$A$1307:$W$1944,11,FALSE)</f>
        <v>0.66666666666666663</v>
      </c>
      <c r="P194" s="38">
        <f>VLOOKUP($B194,'Data Flows'!$A$1307:$W$1944,12,FALSE)</f>
        <v>0.7570093457943925</v>
      </c>
      <c r="Q194" s="38">
        <f>VLOOKUP($B194,'Data Flows'!$A$1307:$W$1944,13,FALSE)</f>
        <v>1.9714285714285715</v>
      </c>
      <c r="R194" s="38">
        <f>VLOOKUP($B194,'Data Flows'!$A$1307:$W$1944,14,FALSE)</f>
        <v>0.76100628930817615</v>
      </c>
      <c r="S194" s="38">
        <f>VLOOKUP($B194,'Data Flows'!$A$1307:$W$1944,15,FALSE)</f>
        <v>0.77391304347826084</v>
      </c>
      <c r="T194" s="38">
        <f>VLOOKUP($B194,'Data Flows'!$A$1307:$W$1944,16,FALSE)</f>
        <v>1.1875</v>
      </c>
      <c r="U194" s="38">
        <f>VLOOKUP($B194,'Data Flows'!$A$1307:$W$1944,17,FALSE)</f>
        <v>1.835820895522388</v>
      </c>
      <c r="V194" s="38">
        <f>VLOOKUP($B194,'Data Flows'!$A$1307:$W$1944,18,FALSE)</f>
        <v>0.68141592920353977</v>
      </c>
      <c r="W194" s="38">
        <f>VLOOKUP($B194,'Data Flows'!$A$1307:$W$1944,19,FALSE)</f>
        <v>0.66355140186915884</v>
      </c>
      <c r="X194" s="38">
        <f>VLOOKUP($B194,'Data Flows'!$A$1307:$W$1944,20,FALSE)</f>
        <v>1.3333333333333333</v>
      </c>
      <c r="Y194" s="38">
        <f>VLOOKUP($B194,'Data Flows'!$A$1307:$W$1944,21,FALSE)</f>
        <v>2.1166666666666667</v>
      </c>
      <c r="Z194" s="38">
        <f>VLOOKUP($B194,'Data Flows'!$A$1307:$W$1944,22,FALSE)</f>
        <v>0.75221238938053092</v>
      </c>
      <c r="AA194" s="38">
        <f>VLOOKUP($B194,'Data Flows'!$A$1307:$W$1944,23,FALSE)</f>
        <v>0.84444444444444444</v>
      </c>
      <c r="AB194" s="38">
        <f>VLOOKUP($B194,'Data Flows'!$A$1307:$AB$1944,24,FALSE)</f>
        <v>0.79411764705882348</v>
      </c>
      <c r="AC194" s="38">
        <f>VLOOKUP($B194,'Data Flows'!$A$1307:$AB$1944,25,FALSE)</f>
        <v>0.69444444444444442</v>
      </c>
      <c r="AD194" s="38">
        <f>VLOOKUP($B194,'Data Flows'!$A$1307:$AB$1944,26,FALSE)</f>
        <v>0.88118811881188119</v>
      </c>
      <c r="AE194" s="38">
        <f>VLOOKUP($B194,'Data Flows'!$A$1307:$AB$1944,27,FALSE)</f>
        <v>0.94</v>
      </c>
      <c r="AF194" s="38">
        <f>VLOOKUP($B194,'Data Flows'!$A$1307:$AB$1944,28,FALSE)</f>
        <v>1.3125</v>
      </c>
      <c r="AG194" s="38">
        <f>VLOOKUP($B194,'Data Flows'!$A$1307:$AE$1944,29,FALSE)</f>
        <v>1.367816091954023</v>
      </c>
      <c r="AH194" s="38">
        <f>VLOOKUP($B194,'Data Flows'!$A$1307:$AE$1944,30,FALSE)</f>
        <v>1.25</v>
      </c>
      <c r="AI194" s="38">
        <f>VLOOKUP($B194,'Data Flows'!$A$1307:$AE$1944,31,FALSE)</f>
        <v>0.92561983471074383</v>
      </c>
      <c r="AJ194" s="38">
        <f>VLOOKUP($B194,'Data Flows'!$A$1307:$AF$1944,32,FALSE)</f>
        <v>0.5703125</v>
      </c>
      <c r="AK194" s="38">
        <f>VLOOKUP($B194,'Data Flows'!$A$1307:$AG$1944,33,FALSE)</f>
        <v>0.5</v>
      </c>
      <c r="AL194" s="38">
        <f>VLOOKUP($B194,'Data Flows'!$A$1307:$AH$1944,34,FALSE)</f>
        <v>0.5714285714285714</v>
      </c>
      <c r="AM194" s="38">
        <f>VLOOKUP($B194,'Data Flows'!$A$1307:$AI$1944,35,FALSE)</f>
        <v>0.74683544303797467</v>
      </c>
      <c r="AN194" s="38">
        <f>VLOOKUP($B194,'Data Flows'!$A$1307:$AJ$1944,36,FALSE)</f>
        <v>0.69117647058823528</v>
      </c>
      <c r="AO194" s="38">
        <f>VLOOKUP($B194,'Data Flows'!$A$1307:$AK$1944,37,FALSE)</f>
        <v>1</v>
      </c>
      <c r="AP194" s="38">
        <f>VLOOKUP($B194,'Data Flows'!$A$1307:$AO$1944,38,FALSE)</f>
        <v>0.96078431372549022</v>
      </c>
      <c r="AQ194" s="38">
        <f>VLOOKUP($B194,'Data Flows'!$A$1307:$AO$1944,39,FALSE)</f>
        <v>0.7466666666666667</v>
      </c>
      <c r="AR194" s="38">
        <f>VLOOKUP($B194,'Data Flows'!$A$1307:$AO$1944,40,FALSE)</f>
        <v>1.4814814814814814</v>
      </c>
      <c r="AS194" s="38">
        <f>VLOOKUP($B194,'Data Flows'!$A$1307:$AO$1944,41,FALSE)</f>
        <v>1.1111111111111112</v>
      </c>
    </row>
    <row r="195" spans="1:45" x14ac:dyDescent="0.25">
      <c r="A195" s="1" t="s">
        <v>0</v>
      </c>
      <c r="B195" s="2" t="s">
        <v>193</v>
      </c>
      <c r="C195" s="3" t="s">
        <v>193</v>
      </c>
      <c r="D195" t="s">
        <v>398</v>
      </c>
      <c r="E195" s="47" t="str">
        <f>VLOOKUP($C195,Sheet1!$A$3:$B$328,2,FALSE)</f>
        <v>Urban with City and Town</v>
      </c>
      <c r="F195" s="38">
        <f>VLOOKUP($B195,'Data Flows'!$A$1307:$W$1944,2,FALSE)</f>
        <v>0.73408239700374533</v>
      </c>
      <c r="G195" s="38">
        <f>VLOOKUP($B195,'Data Flows'!$A$1307:$W$1944,3,FALSE)</f>
        <v>0.93658536585365859</v>
      </c>
      <c r="H195" s="38">
        <f>VLOOKUP($B195,'Data Flows'!$A$1307:$W$1944,4,FALSE)</f>
        <v>1.3157894736842106</v>
      </c>
      <c r="I195" s="38">
        <f>VLOOKUP($B195,'Data Flows'!$A$1307:$W$1944,5,FALSE)</f>
        <v>1.8586387434554974</v>
      </c>
      <c r="J195" s="38">
        <f>VLOOKUP($B195,'Data Flows'!$A$1307:$W$1944,6,FALSE)</f>
        <v>1.0372670807453417</v>
      </c>
      <c r="K195" s="38">
        <f>VLOOKUP($B195,'Data Flows'!$A$1307:$W$1944,7,FALSE)</f>
        <v>0.77077363896848139</v>
      </c>
      <c r="L195" s="38">
        <f>VLOOKUP($B195,'Data Flows'!$A$1307:$W$1944,8,FALSE)</f>
        <v>0.81501340482573725</v>
      </c>
      <c r="M195" s="38">
        <f>VLOOKUP($B195,'Data Flows'!$A$1307:$W$1944,9,FALSE)</f>
        <v>1.3321678321678321</v>
      </c>
      <c r="N195" s="38">
        <f>VLOOKUP($B195,'Data Flows'!$A$1307:$W$1944,10,FALSE)</f>
        <v>0.74285714285714288</v>
      </c>
      <c r="O195" s="38">
        <f>VLOOKUP($B195,'Data Flows'!$A$1307:$W$1944,11,FALSE)</f>
        <v>0.61038961038961037</v>
      </c>
      <c r="P195" s="38">
        <f>VLOOKUP($B195,'Data Flows'!$A$1307:$W$1944,12,FALSE)</f>
        <v>1.1241379310344828</v>
      </c>
      <c r="Q195" s="38">
        <f>VLOOKUP($B195,'Data Flows'!$A$1307:$W$1944,13,FALSE)</f>
        <v>1.2795389048991355</v>
      </c>
      <c r="R195" s="38">
        <f>VLOOKUP($B195,'Data Flows'!$A$1307:$W$1944,14,FALSE)</f>
        <v>0.73333333333333328</v>
      </c>
      <c r="S195" s="38">
        <f>VLOOKUP($B195,'Data Flows'!$A$1307:$W$1944,15,FALSE)</f>
        <v>0.91520467836257313</v>
      </c>
      <c r="T195" s="38">
        <f>VLOOKUP($B195,'Data Flows'!$A$1307:$W$1944,16,FALSE)</f>
        <v>1.25</v>
      </c>
      <c r="U195" s="38">
        <f>VLOOKUP($B195,'Data Flows'!$A$1307:$W$1944,17,FALSE)</f>
        <v>1.5901060070671378</v>
      </c>
      <c r="V195" s="38">
        <f>VLOOKUP($B195,'Data Flows'!$A$1307:$W$1944,18,FALSE)</f>
        <v>0.74519230769230771</v>
      </c>
      <c r="W195" s="38">
        <f>VLOOKUP($B195,'Data Flows'!$A$1307:$W$1944,19,FALSE)</f>
        <v>0.81176470588235294</v>
      </c>
      <c r="X195" s="38">
        <f>VLOOKUP($B195,'Data Flows'!$A$1307:$W$1944,20,FALSE)</f>
        <v>1.1130136986301369</v>
      </c>
      <c r="Y195" s="38">
        <f>VLOOKUP($B195,'Data Flows'!$A$1307:$W$1944,21,FALSE)</f>
        <v>1.3824561403508773</v>
      </c>
      <c r="Z195" s="38">
        <f>VLOOKUP($B195,'Data Flows'!$A$1307:$W$1944,22,FALSE)</f>
        <v>0.83760683760683763</v>
      </c>
      <c r="AA195" s="38">
        <f>VLOOKUP($B195,'Data Flows'!$A$1307:$W$1944,23,FALSE)</f>
        <v>0.77152317880794707</v>
      </c>
      <c r="AB195" s="38">
        <f>VLOOKUP($B195,'Data Flows'!$A$1307:$AB$1944,24,FALSE)</f>
        <v>0.90740740740740744</v>
      </c>
      <c r="AC195" s="38">
        <f>VLOOKUP($B195,'Data Flows'!$A$1307:$AB$1944,25,FALSE)</f>
        <v>0.88961038961038963</v>
      </c>
      <c r="AD195" s="38">
        <f>VLOOKUP($B195,'Data Flows'!$A$1307:$AB$1944,26,FALSE)</f>
        <v>0.97338403041825095</v>
      </c>
      <c r="AE195" s="38">
        <f>VLOOKUP($B195,'Data Flows'!$A$1307:$AB$1944,27,FALSE)</f>
        <v>0.89160839160839156</v>
      </c>
      <c r="AF195" s="38">
        <f>VLOOKUP($B195,'Data Flows'!$A$1307:$AB$1944,28,FALSE)</f>
        <v>1.4644351464435146</v>
      </c>
      <c r="AG195" s="38">
        <f>VLOOKUP($B195,'Data Flows'!$A$1307:$AE$1944,29,FALSE)</f>
        <v>1.204</v>
      </c>
      <c r="AH195" s="38">
        <f>VLOOKUP($B195,'Data Flows'!$A$1307:$AE$1944,30,FALSE)</f>
        <v>1.0694444444444444</v>
      </c>
      <c r="AI195" s="38">
        <f>VLOOKUP($B195,'Data Flows'!$A$1307:$AE$1944,31,FALSE)</f>
        <v>1.0735294117647058</v>
      </c>
      <c r="AJ195" s="38">
        <f>VLOOKUP($B195,'Data Flows'!$A$1307:$AF$1944,32,FALSE)</f>
        <v>0.78618421052631582</v>
      </c>
      <c r="AK195" s="38">
        <f>VLOOKUP($B195,'Data Flows'!$A$1307:$AG$1944,33,FALSE)</f>
        <v>0.66467065868263475</v>
      </c>
      <c r="AL195" s="38">
        <f>VLOOKUP($B195,'Data Flows'!$A$1307:$AH$1944,34,FALSE)</f>
        <v>0.60305343511450382</v>
      </c>
      <c r="AM195" s="38">
        <f>VLOOKUP($B195,'Data Flows'!$A$1307:$AI$1944,35,FALSE)</f>
        <v>0.60227272727272729</v>
      </c>
      <c r="AN195" s="38">
        <f>VLOOKUP($B195,'Data Flows'!$A$1307:$AJ$1944,36,FALSE)</f>
        <v>0.72566371681415931</v>
      </c>
      <c r="AO195" s="38">
        <f>VLOOKUP($B195,'Data Flows'!$A$1307:$AK$1944,37,FALSE)</f>
        <v>0.90825688073394495</v>
      </c>
      <c r="AP195" s="38">
        <f>VLOOKUP($B195,'Data Flows'!$A$1307:$AO$1944,38,FALSE)</f>
        <v>0.82702702702702702</v>
      </c>
      <c r="AQ195" s="38">
        <f>VLOOKUP($B195,'Data Flows'!$A$1307:$AO$1944,39,FALSE)</f>
        <v>1.2336956521739131</v>
      </c>
      <c r="AR195" s="38">
        <f>VLOOKUP($B195,'Data Flows'!$A$1307:$AO$1944,40,FALSE)</f>
        <v>1.1951219512195121</v>
      </c>
      <c r="AS195" s="38">
        <f>VLOOKUP($B195,'Data Flows'!$A$1307:$AO$1944,41,FALSE)</f>
        <v>1.5</v>
      </c>
    </row>
    <row r="196" spans="1:45" x14ac:dyDescent="0.25">
      <c r="A196" s="1" t="s">
        <v>0</v>
      </c>
      <c r="B196" s="2" t="s">
        <v>194</v>
      </c>
      <c r="C196" s="3" t="s">
        <v>194</v>
      </c>
      <c r="D196" t="s">
        <v>399</v>
      </c>
      <c r="E196" s="47" t="str">
        <f>VLOOKUP($C196,Sheet1!$A$3:$B$328,2,FALSE)</f>
        <v>Largely Rural Average</v>
      </c>
      <c r="F196" s="38">
        <f>VLOOKUP($B196,'Data Flows'!$A$1307:$W$1944,2,FALSE)</f>
        <v>0.94886363636363635</v>
      </c>
      <c r="G196" s="38">
        <f>VLOOKUP($B196,'Data Flows'!$A$1307:$W$1944,3,FALSE)</f>
        <v>1.1258278145695364</v>
      </c>
      <c r="H196" s="38">
        <f>VLOOKUP($B196,'Data Flows'!$A$1307:$W$1944,4,FALSE)</f>
        <v>1.2485549132947977</v>
      </c>
      <c r="I196" s="38">
        <f>VLOOKUP($B196,'Data Flows'!$A$1307:$W$1944,5,FALSE)</f>
        <v>1.1689497716894977</v>
      </c>
      <c r="J196" s="38">
        <f>VLOOKUP($B196,'Data Flows'!$A$1307:$W$1944,6,FALSE)</f>
        <v>1.357429718875502</v>
      </c>
      <c r="K196" s="38">
        <f>VLOOKUP($B196,'Data Flows'!$A$1307:$W$1944,7,FALSE)</f>
        <v>0.94630872483221473</v>
      </c>
      <c r="L196" s="38">
        <f>VLOOKUP($B196,'Data Flows'!$A$1307:$W$1944,8,FALSE)</f>
        <v>0.83505154639175261</v>
      </c>
      <c r="M196" s="38">
        <f>VLOOKUP($B196,'Data Flows'!$A$1307:$W$1944,9,FALSE)</f>
        <v>0.8231292517006803</v>
      </c>
      <c r="N196" s="38">
        <f>VLOOKUP($B196,'Data Flows'!$A$1307:$W$1944,10,FALSE)</f>
        <v>0.82650602409638552</v>
      </c>
      <c r="O196" s="38">
        <f>VLOOKUP($B196,'Data Flows'!$A$1307:$W$1944,11,FALSE)</f>
        <v>0.66379310344827591</v>
      </c>
      <c r="P196" s="38">
        <f>VLOOKUP($B196,'Data Flows'!$A$1307:$W$1944,12,FALSE)</f>
        <v>0.91482649842271291</v>
      </c>
      <c r="Q196" s="38">
        <f>VLOOKUP($B196,'Data Flows'!$A$1307:$W$1944,13,FALSE)</f>
        <v>1.0708333333333333</v>
      </c>
      <c r="R196" s="38">
        <f>VLOOKUP($B196,'Data Flows'!$A$1307:$W$1944,14,FALSE)</f>
        <v>0.89602446483180431</v>
      </c>
      <c r="S196" s="38">
        <f>VLOOKUP($B196,'Data Flows'!$A$1307:$W$1944,15,FALSE)</f>
        <v>0.74468085106382975</v>
      </c>
      <c r="T196" s="38">
        <f>VLOOKUP($B196,'Data Flows'!$A$1307:$W$1944,16,FALSE)</f>
        <v>1.0095541401273886</v>
      </c>
      <c r="U196" s="38">
        <f>VLOOKUP($B196,'Data Flows'!$A$1307:$W$1944,17,FALSE)</f>
        <v>0.94339622641509435</v>
      </c>
      <c r="V196" s="38">
        <f>VLOOKUP($B196,'Data Flows'!$A$1307:$W$1944,18,FALSE)</f>
        <v>1.0222222222222221</v>
      </c>
      <c r="W196" s="38">
        <f>VLOOKUP($B196,'Data Flows'!$A$1307:$W$1944,19,FALSE)</f>
        <v>1.0136986301369864</v>
      </c>
      <c r="X196" s="38">
        <f>VLOOKUP($B196,'Data Flows'!$A$1307:$W$1944,20,FALSE)</f>
        <v>0.99647887323943662</v>
      </c>
      <c r="Y196" s="38">
        <f>VLOOKUP($B196,'Data Flows'!$A$1307:$W$1944,21,FALSE)</f>
        <v>0.86973180076628354</v>
      </c>
      <c r="Z196" s="38">
        <f>VLOOKUP($B196,'Data Flows'!$A$1307:$W$1944,22,FALSE)</f>
        <v>0.78867924528301891</v>
      </c>
      <c r="AA196" s="38">
        <f>VLOOKUP($B196,'Data Flows'!$A$1307:$W$1944,23,FALSE)</f>
        <v>0.71647509578544066</v>
      </c>
      <c r="AB196" s="38">
        <f>VLOOKUP($B196,'Data Flows'!$A$1307:$AB$1944,24,FALSE)</f>
        <v>1.0769230769230769</v>
      </c>
      <c r="AC196" s="38">
        <f>VLOOKUP($B196,'Data Flows'!$A$1307:$AB$1944,25,FALSE)</f>
        <v>1.0863636363636364</v>
      </c>
      <c r="AD196" s="38">
        <f>VLOOKUP($B196,'Data Flows'!$A$1307:$AB$1944,26,FALSE)</f>
        <v>0.80769230769230771</v>
      </c>
      <c r="AE196" s="38">
        <f>VLOOKUP($B196,'Data Flows'!$A$1307:$AB$1944,27,FALSE)</f>
        <v>0.90196078431372551</v>
      </c>
      <c r="AF196" s="38">
        <f>VLOOKUP($B196,'Data Flows'!$A$1307:$AB$1944,28,FALSE)</f>
        <v>0.84545454545454546</v>
      </c>
      <c r="AG196" s="38">
        <f>VLOOKUP($B196,'Data Flows'!$A$1307:$AE$1944,29,FALSE)</f>
        <v>0.90654205607476634</v>
      </c>
      <c r="AH196" s="38">
        <f>VLOOKUP($B196,'Data Flows'!$A$1307:$AE$1944,30,FALSE)</f>
        <v>1.0411764705882354</v>
      </c>
      <c r="AI196" s="38">
        <f>VLOOKUP($B196,'Data Flows'!$A$1307:$AE$1944,31,FALSE)</f>
        <v>1.0228310502283104</v>
      </c>
      <c r="AJ196" s="38">
        <f>VLOOKUP($B196,'Data Flows'!$A$1307:$AF$1944,32,FALSE)</f>
        <v>0.69565217391304346</v>
      </c>
      <c r="AK196" s="38">
        <f>VLOOKUP($B196,'Data Flows'!$A$1307:$AG$1944,33,FALSE)</f>
        <v>0.79710144927536231</v>
      </c>
      <c r="AL196" s="38">
        <f>VLOOKUP($B196,'Data Flows'!$A$1307:$AH$1944,34,FALSE)</f>
        <v>0.79885057471264365</v>
      </c>
      <c r="AM196" s="38">
        <f>VLOOKUP($B196,'Data Flows'!$A$1307:$AI$1944,35,FALSE)</f>
        <v>0.77837837837837842</v>
      </c>
      <c r="AN196" s="38">
        <f>VLOOKUP($B196,'Data Flows'!$A$1307:$AJ$1944,36,FALSE)</f>
        <v>1.0846153846153845</v>
      </c>
      <c r="AO196" s="38">
        <f>VLOOKUP($B196,'Data Flows'!$A$1307:$AK$1944,37,FALSE)</f>
        <v>0.76543209876543206</v>
      </c>
      <c r="AP196" s="38">
        <f>VLOOKUP($B196,'Data Flows'!$A$1307:$AO$1944,38,FALSE)</f>
        <v>1.056</v>
      </c>
      <c r="AQ196" s="38">
        <f>VLOOKUP($B196,'Data Flows'!$A$1307:$AO$1944,39,FALSE)</f>
        <v>0.91666666666666663</v>
      </c>
      <c r="AR196" s="38">
        <f>VLOOKUP($B196,'Data Flows'!$A$1307:$AO$1944,40,FALSE)</f>
        <v>0.96835443037974689</v>
      </c>
      <c r="AS196" s="38">
        <f>VLOOKUP($B196,'Data Flows'!$A$1307:$AO$1944,41,FALSE)</f>
        <v>0.70718232044198892</v>
      </c>
    </row>
    <row r="197" spans="1:45" x14ac:dyDescent="0.25">
      <c r="A197" s="1" t="s">
        <v>0</v>
      </c>
      <c r="B197" s="2" t="s">
        <v>195</v>
      </c>
      <c r="C197" s="3" t="s">
        <v>195</v>
      </c>
      <c r="D197" t="s">
        <v>400</v>
      </c>
      <c r="E197" s="47" t="str">
        <f>VLOOKUP($C197,Sheet1!$A$3:$B$328,2,FALSE)</f>
        <v>Urban with Major Conurbation</v>
      </c>
      <c r="F197" s="38">
        <f>VLOOKUP($B197,'Data Flows'!$A$1307:$W$1944,2,FALSE)</f>
        <v>0.72727272727272729</v>
      </c>
      <c r="G197" s="38">
        <f>VLOOKUP($B197,'Data Flows'!$A$1307:$W$1944,3,FALSE)</f>
        <v>1.1402439024390243</v>
      </c>
      <c r="H197" s="38">
        <f>VLOOKUP($B197,'Data Flows'!$A$1307:$W$1944,4,FALSE)</f>
        <v>1.0775862068965518</v>
      </c>
      <c r="I197" s="38">
        <f>VLOOKUP($B197,'Data Flows'!$A$1307:$W$1944,5,FALSE)</f>
        <v>1.7267759562841529</v>
      </c>
      <c r="J197" s="38">
        <f>VLOOKUP($B197,'Data Flows'!$A$1307:$W$1944,6,FALSE)</f>
        <v>1.1863905325443787</v>
      </c>
      <c r="K197" s="38">
        <f>VLOOKUP($B197,'Data Flows'!$A$1307:$W$1944,7,FALSE)</f>
        <v>1.1607142857142858</v>
      </c>
      <c r="L197" s="38">
        <f>VLOOKUP($B197,'Data Flows'!$A$1307:$W$1944,8,FALSE)</f>
        <v>0.93253012048192774</v>
      </c>
      <c r="M197" s="38">
        <f>VLOOKUP($B197,'Data Flows'!$A$1307:$W$1944,9,FALSE)</f>
        <v>0.88888888888888884</v>
      </c>
      <c r="N197" s="38">
        <f>VLOOKUP($B197,'Data Flows'!$A$1307:$W$1944,10,FALSE)</f>
        <v>0.91688311688311686</v>
      </c>
      <c r="O197" s="38">
        <f>VLOOKUP($B197,'Data Flows'!$A$1307:$W$1944,11,FALSE)</f>
        <v>0.81818181818181823</v>
      </c>
      <c r="P197" s="38">
        <f>VLOOKUP($B197,'Data Flows'!$A$1307:$W$1944,12,FALSE)</f>
        <v>0.93963254593175849</v>
      </c>
      <c r="Q197" s="38">
        <f>VLOOKUP($B197,'Data Flows'!$A$1307:$W$1944,13,FALSE)</f>
        <v>1.0089820359281436</v>
      </c>
      <c r="R197" s="38">
        <f>VLOOKUP($B197,'Data Flows'!$A$1307:$W$1944,14,FALSE)</f>
        <v>0.99132947976878616</v>
      </c>
      <c r="S197" s="38">
        <f>VLOOKUP($B197,'Data Flows'!$A$1307:$W$1944,15,FALSE)</f>
        <v>0.78476821192052981</v>
      </c>
      <c r="T197" s="38">
        <f>VLOOKUP($B197,'Data Flows'!$A$1307:$W$1944,16,FALSE)</f>
        <v>0.92878338278931749</v>
      </c>
      <c r="U197" s="38">
        <f>VLOOKUP($B197,'Data Flows'!$A$1307:$W$1944,17,FALSE)</f>
        <v>0.98333333333333328</v>
      </c>
      <c r="V197" s="38">
        <f>VLOOKUP($B197,'Data Flows'!$A$1307:$W$1944,18,FALSE)</f>
        <v>0.94019933554817281</v>
      </c>
      <c r="W197" s="38">
        <f>VLOOKUP($B197,'Data Flows'!$A$1307:$W$1944,19,FALSE)</f>
        <v>1.1484716157205239</v>
      </c>
      <c r="X197" s="38">
        <f>VLOOKUP($B197,'Data Flows'!$A$1307:$W$1944,20,FALSE)</f>
        <v>1.0449826989619377</v>
      </c>
      <c r="Y197" s="38">
        <f>VLOOKUP($B197,'Data Flows'!$A$1307:$W$1944,21,FALSE)</f>
        <v>0.91050583657587547</v>
      </c>
      <c r="Z197" s="38">
        <f>VLOOKUP($B197,'Data Flows'!$A$1307:$W$1944,22,FALSE)</f>
        <v>0.8896551724137931</v>
      </c>
      <c r="AA197" s="38">
        <f>VLOOKUP($B197,'Data Flows'!$A$1307:$W$1944,23,FALSE)</f>
        <v>0.86973180076628354</v>
      </c>
      <c r="AB197" s="38">
        <f>VLOOKUP($B197,'Data Flows'!$A$1307:$AB$1944,24,FALSE)</f>
        <v>1.0749063670411985</v>
      </c>
      <c r="AC197" s="38">
        <f>VLOOKUP($B197,'Data Flows'!$A$1307:$AB$1944,25,FALSE)</f>
        <v>0.95272727272727276</v>
      </c>
      <c r="AD197" s="38">
        <f>VLOOKUP($B197,'Data Flows'!$A$1307:$AB$1944,26,FALSE)</f>
        <v>0.89403973509933776</v>
      </c>
      <c r="AE197" s="38">
        <f>VLOOKUP($B197,'Data Flows'!$A$1307:$AB$1944,27,FALSE)</f>
        <v>0.77960526315789469</v>
      </c>
      <c r="AF197" s="38">
        <f>VLOOKUP($B197,'Data Flows'!$A$1307:$AB$1944,28,FALSE)</f>
        <v>0.86885245901639341</v>
      </c>
      <c r="AG197" s="38">
        <f>VLOOKUP($B197,'Data Flows'!$A$1307:$AE$1944,29,FALSE)</f>
        <v>0.96363636363636362</v>
      </c>
      <c r="AH197" s="38">
        <f>VLOOKUP($B197,'Data Flows'!$A$1307:$AE$1944,30,FALSE)</f>
        <v>1.0340909090909092</v>
      </c>
      <c r="AI197" s="38">
        <f>VLOOKUP($B197,'Data Flows'!$A$1307:$AE$1944,31,FALSE)</f>
        <v>1.0926829268292684</v>
      </c>
      <c r="AJ197" s="38">
        <f>VLOOKUP($B197,'Data Flows'!$A$1307:$AF$1944,32,FALSE)</f>
        <v>0.83544303797468356</v>
      </c>
      <c r="AK197" s="38">
        <f>VLOOKUP($B197,'Data Flows'!$A$1307:$AG$1944,33,FALSE)</f>
        <v>0.84848484848484851</v>
      </c>
      <c r="AL197" s="38">
        <f>VLOOKUP($B197,'Data Flows'!$A$1307:$AH$1944,34,FALSE)</f>
        <v>0.70370370370370372</v>
      </c>
      <c r="AM197" s="38">
        <f>VLOOKUP($B197,'Data Flows'!$A$1307:$AI$1944,35,FALSE)</f>
        <v>0.87817258883248728</v>
      </c>
      <c r="AN197" s="38">
        <f>VLOOKUP($B197,'Data Flows'!$A$1307:$AJ$1944,36,FALSE)</f>
        <v>0.81770833333333337</v>
      </c>
      <c r="AO197" s="38">
        <f>VLOOKUP($B197,'Data Flows'!$A$1307:$AK$1944,37,FALSE)</f>
        <v>0.86764705882352944</v>
      </c>
      <c r="AP197" s="38">
        <f>VLOOKUP($B197,'Data Flows'!$A$1307:$AO$1944,38,FALSE)</f>
        <v>0.93197278911564629</v>
      </c>
      <c r="AQ197" s="38">
        <f>VLOOKUP($B197,'Data Flows'!$A$1307:$AO$1944,39,FALSE)</f>
        <v>0.91079812206572774</v>
      </c>
      <c r="AR197" s="38">
        <f>VLOOKUP($B197,'Data Flows'!$A$1307:$AO$1944,40,FALSE)</f>
        <v>0.85853658536585364</v>
      </c>
      <c r="AS197" s="38">
        <f>VLOOKUP($B197,'Data Flows'!$A$1307:$AO$1944,41,FALSE)</f>
        <v>0.90566037735849059</v>
      </c>
    </row>
    <row r="198" spans="1:45" x14ac:dyDescent="0.25">
      <c r="A198" s="1" t="s">
        <v>0</v>
      </c>
      <c r="B198" s="2" t="s">
        <v>196</v>
      </c>
      <c r="C198" s="3" t="s">
        <v>196</v>
      </c>
      <c r="D198" t="s">
        <v>401</v>
      </c>
      <c r="E198" s="47" t="str">
        <f>VLOOKUP($C198,Sheet1!$A$3:$B$328,2,FALSE)</f>
        <v>Urban with City and Town</v>
      </c>
      <c r="F198" s="38">
        <f>VLOOKUP($B198,'Data Flows'!$A$1307:$W$1944,2,FALSE)</f>
        <v>0.9279538904899135</v>
      </c>
      <c r="G198" s="38">
        <f>VLOOKUP($B198,'Data Flows'!$A$1307:$W$1944,3,FALSE)</f>
        <v>0.93134328358208951</v>
      </c>
      <c r="H198" s="38">
        <f>VLOOKUP($B198,'Data Flows'!$A$1307:$W$1944,4,FALSE)</f>
        <v>1.1200000000000001</v>
      </c>
      <c r="I198" s="38">
        <f>VLOOKUP($B198,'Data Flows'!$A$1307:$W$1944,5,FALSE)</f>
        <v>1.4583333333333333</v>
      </c>
      <c r="J198" s="38">
        <f>VLOOKUP($B198,'Data Flows'!$A$1307:$W$1944,6,FALSE)</f>
        <v>1.2254901960784315</v>
      </c>
      <c r="K198" s="38">
        <f>VLOOKUP($B198,'Data Flows'!$A$1307:$W$1944,7,FALSE)</f>
        <v>1.0815533980582523</v>
      </c>
      <c r="L198" s="38">
        <f>VLOOKUP($B198,'Data Flows'!$A$1307:$W$1944,8,FALSE)</f>
        <v>0.87481371087928461</v>
      </c>
      <c r="M198" s="38">
        <f>VLOOKUP($B198,'Data Flows'!$A$1307:$W$1944,9,FALSE)</f>
        <v>1.0697211155378485</v>
      </c>
      <c r="N198" s="38">
        <f>VLOOKUP($B198,'Data Flows'!$A$1307:$W$1944,10,FALSE)</f>
        <v>0.90969899665551834</v>
      </c>
      <c r="O198" s="38">
        <f>VLOOKUP($B198,'Data Flows'!$A$1307:$W$1944,11,FALSE)</f>
        <v>0.78082191780821919</v>
      </c>
      <c r="P198" s="38">
        <f>VLOOKUP($B198,'Data Flows'!$A$1307:$W$1944,12,FALSE)</f>
        <v>0.94850498338870437</v>
      </c>
      <c r="Q198" s="38">
        <f>VLOOKUP($B198,'Data Flows'!$A$1307:$W$1944,13,FALSE)</f>
        <v>0.93345656192236603</v>
      </c>
      <c r="R198" s="38">
        <f>VLOOKUP($B198,'Data Flows'!$A$1307:$W$1944,14,FALSE)</f>
        <v>1.0124777183600713</v>
      </c>
      <c r="S198" s="38">
        <f>VLOOKUP($B198,'Data Flows'!$A$1307:$W$1944,15,FALSE)</f>
        <v>1.112970711297071</v>
      </c>
      <c r="T198" s="38">
        <f>VLOOKUP($B198,'Data Flows'!$A$1307:$W$1944,16,FALSE)</f>
        <v>0.88</v>
      </c>
      <c r="U198" s="38">
        <f>VLOOKUP($B198,'Data Flows'!$A$1307:$W$1944,17,FALSE)</f>
        <v>1.0022371364653244</v>
      </c>
      <c r="V198" s="38">
        <f>VLOOKUP($B198,'Data Flows'!$A$1307:$W$1944,18,FALSE)</f>
        <v>0.80069930069930073</v>
      </c>
      <c r="W198" s="38">
        <f>VLOOKUP($B198,'Data Flows'!$A$1307:$W$1944,19,FALSE)</f>
        <v>0.96487603305785119</v>
      </c>
      <c r="X198" s="38">
        <f>VLOOKUP($B198,'Data Flows'!$A$1307:$W$1944,20,FALSE)</f>
        <v>0.94160583941605835</v>
      </c>
      <c r="Y198" s="38">
        <f>VLOOKUP($B198,'Data Flows'!$A$1307:$W$1944,21,FALSE)</f>
        <v>0.8693069306930693</v>
      </c>
      <c r="Z198" s="38">
        <f>VLOOKUP($B198,'Data Flows'!$A$1307:$W$1944,22,FALSE)</f>
        <v>0.91869918699186992</v>
      </c>
      <c r="AA198" s="38">
        <f>VLOOKUP($B198,'Data Flows'!$A$1307:$W$1944,23,FALSE)</f>
        <v>0.92161016949152541</v>
      </c>
      <c r="AB198" s="38">
        <f>VLOOKUP($B198,'Data Flows'!$A$1307:$AB$1944,24,FALSE)</f>
        <v>0.96529284164858997</v>
      </c>
      <c r="AC198" s="38">
        <f>VLOOKUP($B198,'Data Flows'!$A$1307:$AB$1944,25,FALSE)</f>
        <v>0.95161290322580649</v>
      </c>
      <c r="AD198" s="38">
        <f>VLOOKUP($B198,'Data Flows'!$A$1307:$AB$1944,26,FALSE)</f>
        <v>0.73457943925233649</v>
      </c>
      <c r="AE198" s="38">
        <f>VLOOKUP($B198,'Data Flows'!$A$1307:$AB$1944,27,FALSE)</f>
        <v>0.79207920792079212</v>
      </c>
      <c r="AF198" s="38">
        <f>VLOOKUP($B198,'Data Flows'!$A$1307:$AB$1944,28,FALSE)</f>
        <v>0.86288416075650121</v>
      </c>
      <c r="AG198" s="38">
        <f>VLOOKUP($B198,'Data Flows'!$A$1307:$AE$1944,29,FALSE)</f>
        <v>1.1238938053097345</v>
      </c>
      <c r="AH198" s="38">
        <f>VLOOKUP($B198,'Data Flows'!$A$1307:$AE$1944,30,FALSE)</f>
        <v>1.2619047619047619</v>
      </c>
      <c r="AI198" s="38">
        <f>VLOOKUP($B198,'Data Flows'!$A$1307:$AE$1944,31,FALSE)</f>
        <v>1.2205128205128206</v>
      </c>
      <c r="AJ198" s="38">
        <f>VLOOKUP($B198,'Data Flows'!$A$1307:$AF$1944,32,FALSE)</f>
        <v>0.77412731006160163</v>
      </c>
      <c r="AK198" s="38">
        <f>VLOOKUP($B198,'Data Flows'!$A$1307:$AG$1944,33,FALSE)</f>
        <v>0.68162393162393164</v>
      </c>
      <c r="AL198" s="38">
        <f>VLOOKUP($B198,'Data Flows'!$A$1307:$AH$1944,34,FALSE)</f>
        <v>0.66666666666666663</v>
      </c>
      <c r="AM198" s="38">
        <f>VLOOKUP($B198,'Data Flows'!$A$1307:$AI$1944,35,FALSE)</f>
        <v>0.83009708737864074</v>
      </c>
      <c r="AN198" s="38">
        <f>VLOOKUP($B198,'Data Flows'!$A$1307:$AJ$1944,36,FALSE)</f>
        <v>0.98680738786279687</v>
      </c>
      <c r="AO198" s="38">
        <f>VLOOKUP($B198,'Data Flows'!$A$1307:$AK$1944,37,FALSE)</f>
        <v>0.83492822966507174</v>
      </c>
      <c r="AP198" s="38">
        <f>VLOOKUP($B198,'Data Flows'!$A$1307:$AO$1944,38,FALSE)</f>
        <v>0.79518072289156627</v>
      </c>
      <c r="AQ198" s="38">
        <f>VLOOKUP($B198,'Data Flows'!$A$1307:$AO$1944,39,FALSE)</f>
        <v>0.92797783933518008</v>
      </c>
      <c r="AR198" s="38">
        <f>VLOOKUP($B198,'Data Flows'!$A$1307:$AO$1944,40,FALSE)</f>
        <v>0.96735905044510384</v>
      </c>
      <c r="AS198" s="38">
        <f>VLOOKUP($B198,'Data Flows'!$A$1307:$AO$1944,41,FALSE)</f>
        <v>0.89057750759878418</v>
      </c>
    </row>
    <row r="199" spans="1:45" x14ac:dyDescent="0.25">
      <c r="A199" s="1" t="s">
        <v>0</v>
      </c>
      <c r="B199" s="2" t="s">
        <v>197</v>
      </c>
      <c r="C199" s="3" t="s">
        <v>197</v>
      </c>
      <c r="D199" t="s">
        <v>402</v>
      </c>
      <c r="E199" s="47" t="str">
        <f>VLOOKUP($C199,Sheet1!$A$3:$B$328,2,FALSE)</f>
        <v>Urban with City and Town</v>
      </c>
      <c r="F199" s="38">
        <f>VLOOKUP($B199,'Data Flows'!$A$1307:$W$1944,2,FALSE)</f>
        <v>0.96466431095406358</v>
      </c>
      <c r="G199" s="38">
        <f>VLOOKUP($B199,'Data Flows'!$A$1307:$W$1944,3,FALSE)</f>
        <v>0.91111111111111109</v>
      </c>
      <c r="H199" s="38">
        <f>VLOOKUP($B199,'Data Flows'!$A$1307:$W$1944,4,FALSE)</f>
        <v>1.2923588039867109</v>
      </c>
      <c r="I199" s="38">
        <f>VLOOKUP($B199,'Data Flows'!$A$1307:$W$1944,5,FALSE)</f>
        <v>1.5124555160142348</v>
      </c>
      <c r="J199" s="38">
        <f>VLOOKUP($B199,'Data Flows'!$A$1307:$W$1944,6,FALSE)</f>
        <v>1.3213367609254498</v>
      </c>
      <c r="K199" s="38">
        <f>VLOOKUP($B199,'Data Flows'!$A$1307:$W$1944,7,FALSE)</f>
        <v>0.94154488517745305</v>
      </c>
      <c r="L199" s="38">
        <f>VLOOKUP($B199,'Data Flows'!$A$1307:$W$1944,8,FALSE)</f>
        <v>0.99191919191919187</v>
      </c>
      <c r="M199" s="38">
        <f>VLOOKUP($B199,'Data Flows'!$A$1307:$W$1944,9,FALSE)</f>
        <v>0.76374745417515277</v>
      </c>
      <c r="N199" s="38">
        <f>VLOOKUP($B199,'Data Flows'!$A$1307:$W$1944,10,FALSE)</f>
        <v>0.69849246231155782</v>
      </c>
      <c r="O199" s="38">
        <f>VLOOKUP($B199,'Data Flows'!$A$1307:$W$1944,11,FALSE)</f>
        <v>0.76138828633405642</v>
      </c>
      <c r="P199" s="38">
        <f>VLOOKUP($B199,'Data Flows'!$A$1307:$W$1944,12,FALSE)</f>
        <v>0.9452054794520548</v>
      </c>
      <c r="Q199" s="38">
        <f>VLOOKUP($B199,'Data Flows'!$A$1307:$W$1944,13,FALSE)</f>
        <v>1.013477088948787</v>
      </c>
      <c r="R199" s="38">
        <f>VLOOKUP($B199,'Data Flows'!$A$1307:$W$1944,14,FALSE)</f>
        <v>1.0477272727272726</v>
      </c>
      <c r="S199" s="38">
        <f>VLOOKUP($B199,'Data Flows'!$A$1307:$W$1944,15,FALSE)</f>
        <v>0.98963730569948183</v>
      </c>
      <c r="T199" s="38">
        <f>VLOOKUP($B199,'Data Flows'!$A$1307:$W$1944,16,FALSE)</f>
        <v>1.0044052863436124</v>
      </c>
      <c r="U199" s="38">
        <f>VLOOKUP($B199,'Data Flows'!$A$1307:$W$1944,17,FALSE)</f>
        <v>1.0359897172236503</v>
      </c>
      <c r="V199" s="38">
        <f>VLOOKUP($B199,'Data Flows'!$A$1307:$W$1944,18,FALSE)</f>
        <v>1.1671388101983002</v>
      </c>
      <c r="W199" s="38">
        <f>VLOOKUP($B199,'Data Flows'!$A$1307:$W$1944,19,FALSE)</f>
        <v>0.8693467336683417</v>
      </c>
      <c r="X199" s="38">
        <f>VLOOKUP($B199,'Data Flows'!$A$1307:$W$1944,20,FALSE)</f>
        <v>0.92523364485981308</v>
      </c>
      <c r="Y199" s="38">
        <f>VLOOKUP($B199,'Data Flows'!$A$1307:$W$1944,21,FALSE)</f>
        <v>1.0026737967914439</v>
      </c>
      <c r="Z199" s="38">
        <f>VLOOKUP($B199,'Data Flows'!$A$1307:$W$1944,22,FALSE)</f>
        <v>0.83252427184466016</v>
      </c>
      <c r="AA199" s="38">
        <f>VLOOKUP($B199,'Data Flows'!$A$1307:$W$1944,23,FALSE)</f>
        <v>0.78987341772151898</v>
      </c>
      <c r="AB199" s="38">
        <f>VLOOKUP($B199,'Data Flows'!$A$1307:$AB$1944,24,FALSE)</f>
        <v>0.8046511627906977</v>
      </c>
      <c r="AC199" s="38">
        <f>VLOOKUP($B199,'Data Flows'!$A$1307:$AB$1944,25,FALSE)</f>
        <v>0.94736842105263153</v>
      </c>
      <c r="AD199" s="38">
        <f>VLOOKUP($B199,'Data Flows'!$A$1307:$AB$1944,26,FALSE)</f>
        <v>0.71125265392781312</v>
      </c>
      <c r="AE199" s="38">
        <f>VLOOKUP($B199,'Data Flows'!$A$1307:$AB$1944,27,FALSE)</f>
        <v>0.86310904872389793</v>
      </c>
      <c r="AF199" s="38">
        <f>VLOOKUP($B199,'Data Flows'!$A$1307:$AB$1944,28,FALSE)</f>
        <v>0.9506849315068493</v>
      </c>
      <c r="AG199" s="38">
        <f>VLOOKUP($B199,'Data Flows'!$A$1307:$AE$1944,29,FALSE)</f>
        <v>0.91082802547770703</v>
      </c>
      <c r="AH199" s="38">
        <f>VLOOKUP($B199,'Data Flows'!$A$1307:$AE$1944,30,FALSE)</f>
        <v>1.3591836734693878</v>
      </c>
      <c r="AI199" s="38">
        <f>VLOOKUP($B199,'Data Flows'!$A$1307:$AE$1944,31,FALSE)</f>
        <v>0.85941644562334218</v>
      </c>
      <c r="AJ199" s="38">
        <f>VLOOKUP($B199,'Data Flows'!$A$1307:$AF$1944,32,FALSE)</f>
        <v>0.80165289256198347</v>
      </c>
      <c r="AK199" s="38">
        <f>VLOOKUP($B199,'Data Flows'!$A$1307:$AG$1944,33,FALSE)</f>
        <v>0.82582582582582587</v>
      </c>
      <c r="AL199" s="38">
        <f>VLOOKUP($B199,'Data Flows'!$A$1307:$AH$1944,34,FALSE)</f>
        <v>0.84161490683229812</v>
      </c>
      <c r="AM199" s="38">
        <f>VLOOKUP($B199,'Data Flows'!$A$1307:$AI$1944,35,FALSE)</f>
        <v>0.78640776699029125</v>
      </c>
      <c r="AN199" s="38">
        <f>VLOOKUP($B199,'Data Flows'!$A$1307:$AJ$1944,36,FALSE)</f>
        <v>0.86346863468634683</v>
      </c>
      <c r="AO199" s="38">
        <f>VLOOKUP($B199,'Data Flows'!$A$1307:$AK$1944,37,FALSE)</f>
        <v>0.9358490566037736</v>
      </c>
      <c r="AP199" s="38">
        <f>VLOOKUP($B199,'Data Flows'!$A$1307:$AO$1944,38,FALSE)</f>
        <v>0.62592592592592589</v>
      </c>
      <c r="AQ199" s="38">
        <f>VLOOKUP($B199,'Data Flows'!$A$1307:$AO$1944,39,FALSE)</f>
        <v>1.0678571428571428</v>
      </c>
      <c r="AR199" s="38">
        <f>VLOOKUP($B199,'Data Flows'!$A$1307:$AO$1944,40,FALSE)</f>
        <v>1.0573770491803278</v>
      </c>
      <c r="AS199" s="38">
        <f>VLOOKUP($B199,'Data Flows'!$A$1307:$AO$1944,41,FALSE)</f>
        <v>0.85239852398523985</v>
      </c>
    </row>
    <row r="200" spans="1:45" x14ac:dyDescent="0.25">
      <c r="A200" s="1" t="s">
        <v>0</v>
      </c>
      <c r="B200" s="2" t="s">
        <v>198</v>
      </c>
      <c r="C200" s="3" t="s">
        <v>198</v>
      </c>
      <c r="D200" t="s">
        <v>403</v>
      </c>
      <c r="E200" s="47" t="str">
        <f>VLOOKUP($C200,Sheet1!$A$3:$B$328,2,FALSE)</f>
        <v>Mainly Rural Average</v>
      </c>
      <c r="F200" s="38">
        <f>VLOOKUP($B200,'Data Flows'!$A$1307:$W$1944,2,FALSE)</f>
        <v>0.76851851851851849</v>
      </c>
      <c r="G200" s="38">
        <f>VLOOKUP($B200,'Data Flows'!$A$1307:$W$1944,3,FALSE)</f>
        <v>1.0115830115830116</v>
      </c>
      <c r="H200" s="38">
        <f>VLOOKUP($B200,'Data Flows'!$A$1307:$W$1944,4,FALSE)</f>
        <v>1.157556270096463</v>
      </c>
      <c r="I200" s="38">
        <f>VLOOKUP($B200,'Data Flows'!$A$1307:$W$1944,5,FALSE)</f>
        <v>1.7588424437299035</v>
      </c>
      <c r="J200" s="38">
        <f>VLOOKUP($B200,'Data Flows'!$A$1307:$W$1944,6,FALSE)</f>
        <v>1.1877551020408164</v>
      </c>
      <c r="K200" s="38">
        <f>VLOOKUP($B200,'Data Flows'!$A$1307:$W$1944,7,FALSE)</f>
        <v>1.0121951219512195</v>
      </c>
      <c r="L200" s="38">
        <f>VLOOKUP($B200,'Data Flows'!$A$1307:$W$1944,8,FALSE)</f>
        <v>1</v>
      </c>
      <c r="M200" s="38">
        <f>VLOOKUP($B200,'Data Flows'!$A$1307:$W$1944,9,FALSE)</f>
        <v>0.87865168539325844</v>
      </c>
      <c r="N200" s="38">
        <f>VLOOKUP($B200,'Data Flows'!$A$1307:$W$1944,10,FALSE)</f>
        <v>0.83467741935483875</v>
      </c>
      <c r="O200" s="38">
        <f>VLOOKUP($B200,'Data Flows'!$A$1307:$W$1944,11,FALSE)</f>
        <v>0.8287841191066998</v>
      </c>
      <c r="P200" s="38">
        <f>VLOOKUP($B200,'Data Flows'!$A$1307:$W$1944,12,FALSE)</f>
        <v>0.90849673202614378</v>
      </c>
      <c r="Q200" s="38">
        <f>VLOOKUP($B200,'Data Flows'!$A$1307:$W$1944,13,FALSE)</f>
        <v>1.124031007751938</v>
      </c>
      <c r="R200" s="38">
        <f>VLOOKUP($B200,'Data Flows'!$A$1307:$W$1944,14,FALSE)</f>
        <v>0.93446088794926008</v>
      </c>
      <c r="S200" s="38">
        <f>VLOOKUP($B200,'Data Flows'!$A$1307:$W$1944,15,FALSE)</f>
        <v>0.81234567901234567</v>
      </c>
      <c r="T200" s="38">
        <f>VLOOKUP($B200,'Data Flows'!$A$1307:$W$1944,16,FALSE)</f>
        <v>0.90476190476190477</v>
      </c>
      <c r="U200" s="38">
        <f>VLOOKUP($B200,'Data Flows'!$A$1307:$W$1944,17,FALSE)</f>
        <v>1.0506666666666666</v>
      </c>
      <c r="V200" s="38">
        <f>VLOOKUP($B200,'Data Flows'!$A$1307:$W$1944,18,FALSE)</f>
        <v>0.8298850574712644</v>
      </c>
      <c r="W200" s="38">
        <f>VLOOKUP($B200,'Data Flows'!$A$1307:$W$1944,19,FALSE)</f>
        <v>0.99728997289972898</v>
      </c>
      <c r="X200" s="38">
        <f>VLOOKUP($B200,'Data Flows'!$A$1307:$W$1944,20,FALSE)</f>
        <v>0.97566371681415931</v>
      </c>
      <c r="Y200" s="38">
        <f>VLOOKUP($B200,'Data Flows'!$A$1307:$W$1944,21,FALSE)</f>
        <v>0.95211267605633798</v>
      </c>
      <c r="Z200" s="38">
        <f>VLOOKUP($B200,'Data Flows'!$A$1307:$W$1944,22,FALSE)</f>
        <v>0.76610978520286399</v>
      </c>
      <c r="AA200" s="38">
        <f>VLOOKUP($B200,'Data Flows'!$A$1307:$W$1944,23,FALSE)</f>
        <v>0.82905982905982911</v>
      </c>
      <c r="AB200" s="38">
        <f>VLOOKUP($B200,'Data Flows'!$A$1307:$AB$1944,24,FALSE)</f>
        <v>1.0249999999999999</v>
      </c>
      <c r="AC200" s="38">
        <f>VLOOKUP($B200,'Data Flows'!$A$1307:$AB$1944,25,FALSE)</f>
        <v>0.75890410958904109</v>
      </c>
      <c r="AD200" s="38">
        <f>VLOOKUP($B200,'Data Flows'!$A$1307:$AB$1944,26,FALSE)</f>
        <v>0.79670329670329665</v>
      </c>
      <c r="AE200" s="38">
        <f>VLOOKUP($B200,'Data Flows'!$A$1307:$AB$1944,27,FALSE)</f>
        <v>0.85555555555555551</v>
      </c>
      <c r="AF200" s="38">
        <f>VLOOKUP($B200,'Data Flows'!$A$1307:$AB$1944,28,FALSE)</f>
        <v>0.88888888888888884</v>
      </c>
      <c r="AG200" s="38">
        <f>VLOOKUP($B200,'Data Flows'!$A$1307:$AE$1944,29,FALSE)</f>
        <v>0.91025641025641024</v>
      </c>
      <c r="AH200" s="38">
        <f>VLOOKUP($B200,'Data Flows'!$A$1307:$AE$1944,30,FALSE)</f>
        <v>1.2608695652173914</v>
      </c>
      <c r="AI200" s="38">
        <f>VLOOKUP($B200,'Data Flows'!$A$1307:$AE$1944,31,FALSE)</f>
        <v>0.98355263157894735</v>
      </c>
      <c r="AJ200" s="38">
        <f>VLOOKUP($B200,'Data Flows'!$A$1307:$AF$1944,32,FALSE)</f>
        <v>0.79545454545454541</v>
      </c>
      <c r="AK200" s="38">
        <f>VLOOKUP($B200,'Data Flows'!$A$1307:$AG$1944,33,FALSE)</f>
        <v>0.83281733746130027</v>
      </c>
      <c r="AL200" s="38">
        <f>VLOOKUP($B200,'Data Flows'!$A$1307:$AH$1944,34,FALSE)</f>
        <v>0.78867924528301891</v>
      </c>
      <c r="AM200" s="38">
        <f>VLOOKUP($B200,'Data Flows'!$A$1307:$AI$1944,35,FALSE)</f>
        <v>0.71571906354515047</v>
      </c>
      <c r="AN200" s="38">
        <f>VLOOKUP($B200,'Data Flows'!$A$1307:$AJ$1944,36,FALSE)</f>
        <v>0.89078498293515362</v>
      </c>
      <c r="AO200" s="38">
        <f>VLOOKUP($B200,'Data Flows'!$A$1307:$AK$1944,37,FALSE)</f>
        <v>1.0379746835443038</v>
      </c>
      <c r="AP200" s="38">
        <f>VLOOKUP($B200,'Data Flows'!$A$1307:$AO$1944,38,FALSE)</f>
        <v>0.85353535353535348</v>
      </c>
      <c r="AQ200" s="38">
        <f>VLOOKUP($B200,'Data Flows'!$A$1307:$AO$1944,39,FALSE)</f>
        <v>1</v>
      </c>
      <c r="AR200" s="38">
        <f>VLOOKUP($B200,'Data Flows'!$A$1307:$AO$1944,40,FALSE)</f>
        <v>0.94915254237288138</v>
      </c>
      <c r="AS200" s="38">
        <f>VLOOKUP($B200,'Data Flows'!$A$1307:$AO$1944,41,FALSE)</f>
        <v>0.82773109243697474</v>
      </c>
    </row>
    <row r="201" spans="1:45" x14ac:dyDescent="0.25">
      <c r="A201" s="1" t="s">
        <v>0</v>
      </c>
      <c r="B201" s="2" t="s">
        <v>199</v>
      </c>
      <c r="C201" s="3" t="s">
        <v>199</v>
      </c>
      <c r="D201" t="s">
        <v>404</v>
      </c>
      <c r="E201" s="47" t="str">
        <f>VLOOKUP($C201,Sheet1!$A$3:$B$328,2,FALSE)</f>
        <v>Urban with Significant Rural (rural including hub towns 26-49%)</v>
      </c>
      <c r="F201" s="38">
        <f>VLOOKUP($B201,'Data Flows'!$A$1307:$W$1944,2,FALSE)</f>
        <v>0.93984962406015038</v>
      </c>
      <c r="G201" s="38">
        <f>VLOOKUP($B201,'Data Flows'!$A$1307:$W$1944,3,FALSE)</f>
        <v>1.1206896551724137</v>
      </c>
      <c r="H201" s="38">
        <f>VLOOKUP($B201,'Data Flows'!$A$1307:$W$1944,4,FALSE)</f>
        <v>1.0134831460674156</v>
      </c>
      <c r="I201" s="38">
        <f>VLOOKUP($B201,'Data Flows'!$A$1307:$W$1944,5,FALSE)</f>
        <v>1.4941176470588236</v>
      </c>
      <c r="J201" s="38">
        <f>VLOOKUP($B201,'Data Flows'!$A$1307:$W$1944,6,FALSE)</f>
        <v>1.2355008787346222</v>
      </c>
      <c r="K201" s="38">
        <f>VLOOKUP($B201,'Data Flows'!$A$1307:$W$1944,7,FALSE)</f>
        <v>0.95844875346260383</v>
      </c>
      <c r="L201" s="38">
        <f>VLOOKUP($B201,'Data Flows'!$A$1307:$W$1944,8,FALSE)</f>
        <v>1.1123244929797191</v>
      </c>
      <c r="M201" s="38">
        <f>VLOOKUP($B201,'Data Flows'!$A$1307:$W$1944,9,FALSE)</f>
        <v>0.8290488431876607</v>
      </c>
      <c r="N201" s="38">
        <f>VLOOKUP($B201,'Data Flows'!$A$1307:$W$1944,10,FALSE)</f>
        <v>0.96504559270516721</v>
      </c>
      <c r="O201" s="38">
        <f>VLOOKUP($B201,'Data Flows'!$A$1307:$W$1944,11,FALSE)</f>
        <v>0.83232628398791542</v>
      </c>
      <c r="P201" s="38">
        <f>VLOOKUP($B201,'Data Flows'!$A$1307:$W$1944,12,FALSE)</f>
        <v>0.90764790764790759</v>
      </c>
      <c r="Q201" s="38">
        <f>VLOOKUP($B201,'Data Flows'!$A$1307:$W$1944,13,FALSE)</f>
        <v>1.0202205882352942</v>
      </c>
      <c r="R201" s="38">
        <f>VLOOKUP($B201,'Data Flows'!$A$1307:$W$1944,14,FALSE)</f>
        <v>0.97972972972972971</v>
      </c>
      <c r="S201" s="38">
        <f>VLOOKUP($B201,'Data Flows'!$A$1307:$W$1944,15,FALSE)</f>
        <v>1.1493123772102161</v>
      </c>
      <c r="T201" s="38">
        <f>VLOOKUP($B201,'Data Flows'!$A$1307:$W$1944,16,FALSE)</f>
        <v>1.0357142857142858</v>
      </c>
      <c r="U201" s="38">
        <f>VLOOKUP($B201,'Data Flows'!$A$1307:$W$1944,17,FALSE)</f>
        <v>0.9555555555555556</v>
      </c>
      <c r="V201" s="38">
        <f>VLOOKUP($B201,'Data Flows'!$A$1307:$W$1944,18,FALSE)</f>
        <v>0.91489361702127658</v>
      </c>
      <c r="W201" s="38">
        <f>VLOOKUP($B201,'Data Flows'!$A$1307:$W$1944,19,FALSE)</f>
        <v>0.98189134808853118</v>
      </c>
      <c r="X201" s="38">
        <f>VLOOKUP($B201,'Data Flows'!$A$1307:$W$1944,20,FALSE)</f>
        <v>0.93996569468267577</v>
      </c>
      <c r="Y201" s="38">
        <f>VLOOKUP($B201,'Data Flows'!$A$1307:$W$1944,21,FALSE)</f>
        <v>1.0484848484848486</v>
      </c>
      <c r="Z201" s="38">
        <f>VLOOKUP($B201,'Data Flows'!$A$1307:$W$1944,22,FALSE)</f>
        <v>1.0663983903420524</v>
      </c>
      <c r="AA201" s="38">
        <f>VLOOKUP($B201,'Data Flows'!$A$1307:$W$1944,23,FALSE)</f>
        <v>0.8070796460176991</v>
      </c>
      <c r="AB201" s="38">
        <f>VLOOKUP($B201,'Data Flows'!$A$1307:$AB$1944,24,FALSE)</f>
        <v>1.0682819383259912</v>
      </c>
      <c r="AC201" s="38">
        <f>VLOOKUP($B201,'Data Flows'!$A$1307:$AB$1944,25,FALSE)</f>
        <v>0.89743589743589747</v>
      </c>
      <c r="AD201" s="38">
        <f>VLOOKUP($B201,'Data Flows'!$A$1307:$AB$1944,26,FALSE)</f>
        <v>0.79197080291970801</v>
      </c>
      <c r="AE201" s="38">
        <f>VLOOKUP($B201,'Data Flows'!$A$1307:$AB$1944,27,FALSE)</f>
        <v>0.83047945205479456</v>
      </c>
      <c r="AF201" s="38">
        <f>VLOOKUP($B201,'Data Flows'!$A$1307:$AB$1944,28,FALSE)</f>
        <v>0.83203125</v>
      </c>
      <c r="AG201" s="38">
        <f>VLOOKUP($B201,'Data Flows'!$A$1307:$AE$1944,29,FALSE)</f>
        <v>0.78500986193293887</v>
      </c>
      <c r="AH201" s="38">
        <f>VLOOKUP($B201,'Data Flows'!$A$1307:$AE$1944,30,FALSE)</f>
        <v>1.1913746630727762</v>
      </c>
      <c r="AI201" s="38">
        <f>VLOOKUP($B201,'Data Flows'!$A$1307:$AE$1944,31,FALSE)</f>
        <v>1.0444444444444445</v>
      </c>
      <c r="AJ201" s="38">
        <f>VLOOKUP($B201,'Data Flows'!$A$1307:$AF$1944,32,FALSE)</f>
        <v>0.82298850574712645</v>
      </c>
      <c r="AK201" s="38">
        <f>VLOOKUP($B201,'Data Flows'!$A$1307:$AG$1944,33,FALSE)</f>
        <v>0.74468085106382975</v>
      </c>
      <c r="AL201" s="38">
        <f>VLOOKUP($B201,'Data Flows'!$A$1307:$AH$1944,34,FALSE)</f>
        <v>0.83764705882352941</v>
      </c>
      <c r="AM201" s="38">
        <f>VLOOKUP($B201,'Data Flows'!$A$1307:$AI$1944,35,FALSE)</f>
        <v>0.82107843137254899</v>
      </c>
      <c r="AN201" s="38">
        <f>VLOOKUP($B201,'Data Flows'!$A$1307:$AJ$1944,36,FALSE)</f>
        <v>0.86787564766839376</v>
      </c>
      <c r="AO201" s="38">
        <f>VLOOKUP($B201,'Data Flows'!$A$1307:$AK$1944,37,FALSE)</f>
        <v>0.88040712468193383</v>
      </c>
      <c r="AP201" s="38">
        <f>VLOOKUP($B201,'Data Flows'!$A$1307:$AO$1944,38,FALSE)</f>
        <v>0.95370370370370372</v>
      </c>
      <c r="AQ201" s="38">
        <f>VLOOKUP($B201,'Data Flows'!$A$1307:$AO$1944,39,FALSE)</f>
        <v>0.80742459396751742</v>
      </c>
      <c r="AR201" s="38">
        <f>VLOOKUP($B201,'Data Flows'!$A$1307:$AO$1944,40,FALSE)</f>
        <v>0.88235294117647056</v>
      </c>
      <c r="AS201" s="38">
        <f>VLOOKUP($B201,'Data Flows'!$A$1307:$AO$1944,41,FALSE)</f>
        <v>1.0032154340836013</v>
      </c>
    </row>
    <row r="202" spans="1:45" x14ac:dyDescent="0.25">
      <c r="A202" s="1" t="s">
        <v>0</v>
      </c>
      <c r="B202" s="2" t="s">
        <v>200</v>
      </c>
      <c r="C202" s="3" t="s">
        <v>200</v>
      </c>
      <c r="D202" t="s">
        <v>405</v>
      </c>
      <c r="E202" s="47" t="str">
        <f>VLOOKUP($C202,Sheet1!$A$3:$B$328,2,FALSE)</f>
        <v>Largely Rural Average</v>
      </c>
      <c r="F202" s="38">
        <f>VLOOKUP($B202,'Data Flows'!$A$1307:$W$1944,2,FALSE)</f>
        <v>0.9932659932659933</v>
      </c>
      <c r="G202" s="38">
        <f>VLOOKUP($B202,'Data Flows'!$A$1307:$W$1944,3,FALSE)</f>
        <v>0.92446043165467628</v>
      </c>
      <c r="H202" s="38">
        <f>VLOOKUP($B202,'Data Flows'!$A$1307:$W$1944,4,FALSE)</f>
        <v>1.2234042553191489</v>
      </c>
      <c r="I202" s="38">
        <f>VLOOKUP($B202,'Data Flows'!$A$1307:$W$1944,5,FALSE)</f>
        <v>1.8733624454148472</v>
      </c>
      <c r="J202" s="38">
        <f>VLOOKUP($B202,'Data Flows'!$A$1307:$W$1944,6,FALSE)</f>
        <v>1.1849865951742626</v>
      </c>
      <c r="K202" s="38">
        <f>VLOOKUP($B202,'Data Flows'!$A$1307:$W$1944,7,FALSE)</f>
        <v>0.74755381604696669</v>
      </c>
      <c r="L202" s="38">
        <f>VLOOKUP($B202,'Data Flows'!$A$1307:$W$1944,8,FALSE)</f>
        <v>0.90652173913043477</v>
      </c>
      <c r="M202" s="38">
        <f>VLOOKUP($B202,'Data Flows'!$A$1307:$W$1944,9,FALSE)</f>
        <v>1.174785100286533</v>
      </c>
      <c r="N202" s="38">
        <f>VLOOKUP($B202,'Data Flows'!$A$1307:$W$1944,10,FALSE)</f>
        <v>0.78372591006423986</v>
      </c>
      <c r="O202" s="38">
        <f>VLOOKUP($B202,'Data Flows'!$A$1307:$W$1944,11,FALSE)</f>
        <v>0.80839895013123364</v>
      </c>
      <c r="P202" s="38">
        <f>VLOOKUP($B202,'Data Flows'!$A$1307:$W$1944,12,FALSE)</f>
        <v>1.0814606741573034</v>
      </c>
      <c r="Q202" s="38">
        <f>VLOOKUP($B202,'Data Flows'!$A$1307:$W$1944,13,FALSE)</f>
        <v>1.2377049180327868</v>
      </c>
      <c r="R202" s="38">
        <f>VLOOKUP($B202,'Data Flows'!$A$1307:$W$1944,14,FALSE)</f>
        <v>1.0113636363636365</v>
      </c>
      <c r="S202" s="38">
        <f>VLOOKUP($B202,'Data Flows'!$A$1307:$W$1944,15,FALSE)</f>
        <v>1.0484330484330484</v>
      </c>
      <c r="T202" s="38">
        <f>VLOOKUP($B202,'Data Flows'!$A$1307:$W$1944,16,FALSE)</f>
        <v>1.1432291666666667</v>
      </c>
      <c r="U202" s="38">
        <f>VLOOKUP($B202,'Data Flows'!$A$1307:$W$1944,17,FALSE)</f>
        <v>1.2108433734939759</v>
      </c>
      <c r="V202" s="38">
        <f>VLOOKUP($B202,'Data Flows'!$A$1307:$W$1944,18,FALSE)</f>
        <v>0.9709443099273608</v>
      </c>
      <c r="W202" s="38">
        <f>VLOOKUP($B202,'Data Flows'!$A$1307:$W$1944,19,FALSE)</f>
        <v>0.82352941176470584</v>
      </c>
      <c r="X202" s="38">
        <f>VLOOKUP($B202,'Data Flows'!$A$1307:$W$1944,20,FALSE)</f>
        <v>0.94910941475826971</v>
      </c>
      <c r="Y202" s="38">
        <f>VLOOKUP($B202,'Data Flows'!$A$1307:$W$1944,21,FALSE)</f>
        <v>1.0554016620498614</v>
      </c>
      <c r="Z202" s="38">
        <f>VLOOKUP($B202,'Data Flows'!$A$1307:$W$1944,22,FALSE)</f>
        <v>0.86556603773584906</v>
      </c>
      <c r="AA202" s="38">
        <f>VLOOKUP($B202,'Data Flows'!$A$1307:$W$1944,23,FALSE)</f>
        <v>0.92436974789915971</v>
      </c>
      <c r="AB202" s="38">
        <f>VLOOKUP($B202,'Data Flows'!$A$1307:$AB$1944,24,FALSE)</f>
        <v>0.92243767313019387</v>
      </c>
      <c r="AC202" s="38">
        <f>VLOOKUP($B202,'Data Flows'!$A$1307:$AB$1944,25,FALSE)</f>
        <v>0.95478723404255317</v>
      </c>
      <c r="AD202" s="38">
        <f>VLOOKUP($B202,'Data Flows'!$A$1307:$AB$1944,26,FALSE)</f>
        <v>0.8885941644562334</v>
      </c>
      <c r="AE202" s="38">
        <f>VLOOKUP($B202,'Data Flows'!$A$1307:$AB$1944,27,FALSE)</f>
        <v>0.83417085427135673</v>
      </c>
      <c r="AF202" s="38">
        <f>VLOOKUP($B202,'Data Flows'!$A$1307:$AB$1944,28,FALSE)</f>
        <v>1.0744985673352436</v>
      </c>
      <c r="AG202" s="38">
        <f>VLOOKUP($B202,'Data Flows'!$A$1307:$AE$1944,29,FALSE)</f>
        <v>1.0431034482758621</v>
      </c>
      <c r="AH202" s="38">
        <f>VLOOKUP($B202,'Data Flows'!$A$1307:$AE$1944,30,FALSE)</f>
        <v>1.2333333333333334</v>
      </c>
      <c r="AI202" s="38">
        <f>VLOOKUP($B202,'Data Flows'!$A$1307:$AE$1944,31,FALSE)</f>
        <v>0.96036585365853655</v>
      </c>
      <c r="AJ202" s="38">
        <f>VLOOKUP($B202,'Data Flows'!$A$1307:$AF$1944,32,FALSE)</f>
        <v>0.77971014492753621</v>
      </c>
      <c r="AK202" s="38">
        <f>VLOOKUP($B202,'Data Flows'!$A$1307:$AG$1944,33,FALSE)</f>
        <v>0.74114441416893728</v>
      </c>
      <c r="AL202" s="38">
        <f>VLOOKUP($B202,'Data Flows'!$A$1307:$AH$1944,34,FALSE)</f>
        <v>0.70431893687707636</v>
      </c>
      <c r="AM202" s="38">
        <f>VLOOKUP($B202,'Data Flows'!$A$1307:$AI$1944,35,FALSE)</f>
        <v>0.67164179104477617</v>
      </c>
      <c r="AN202" s="38">
        <f>VLOOKUP($B202,'Data Flows'!$A$1307:$AJ$1944,36,FALSE)</f>
        <v>0.8971631205673759</v>
      </c>
      <c r="AO202" s="38">
        <f>VLOOKUP($B202,'Data Flows'!$A$1307:$AK$1944,37,FALSE)</f>
        <v>1.0188679245283019</v>
      </c>
      <c r="AP202" s="38">
        <f>VLOOKUP($B202,'Data Flows'!$A$1307:$AO$1944,38,FALSE)</f>
        <v>0.91967871485943775</v>
      </c>
      <c r="AQ202" s="38">
        <f>VLOOKUP($B202,'Data Flows'!$A$1307:$AO$1944,39,FALSE)</f>
        <v>0.95620437956204385</v>
      </c>
      <c r="AR202" s="38">
        <f>VLOOKUP($B202,'Data Flows'!$A$1307:$AO$1944,40,FALSE)</f>
        <v>0.92086330935251803</v>
      </c>
      <c r="AS202" s="38">
        <f>VLOOKUP($B202,'Data Flows'!$A$1307:$AO$1944,41,FALSE)</f>
        <v>0.89956331877729256</v>
      </c>
    </row>
    <row r="203" spans="1:45" x14ac:dyDescent="0.25">
      <c r="A203" s="1" t="s">
        <v>0</v>
      </c>
      <c r="B203" s="2" t="s">
        <v>201</v>
      </c>
      <c r="C203" s="3" t="s">
        <v>201</v>
      </c>
      <c r="D203" t="s">
        <v>406</v>
      </c>
      <c r="E203" s="47" t="str">
        <f>VLOOKUP($C203,Sheet1!$A$3:$B$328,2,FALSE)</f>
        <v>Urban with Significant Rural (rural including hub towns 26-49%)</v>
      </c>
      <c r="F203" s="38">
        <f>VLOOKUP($B203,'Data Flows'!$A$1307:$W$1944,2,FALSE)</f>
        <v>0.92082111436950143</v>
      </c>
      <c r="G203" s="38">
        <f>VLOOKUP($B203,'Data Flows'!$A$1307:$W$1944,3,FALSE)</f>
        <v>0.91482649842271291</v>
      </c>
      <c r="H203" s="38">
        <f>VLOOKUP($B203,'Data Flows'!$A$1307:$W$1944,4,FALSE)</f>
        <v>1.0564102564102564</v>
      </c>
      <c r="I203" s="38">
        <f>VLOOKUP($B203,'Data Flows'!$A$1307:$W$1944,5,FALSE)</f>
        <v>1.7620578778135048</v>
      </c>
      <c r="J203" s="38">
        <f>VLOOKUP($B203,'Data Flows'!$A$1307:$W$1944,6,FALSE)</f>
        <v>1.0718232044198894</v>
      </c>
      <c r="K203" s="38">
        <f>VLOOKUP($B203,'Data Flows'!$A$1307:$W$1944,7,FALSE)</f>
        <v>1.1375770020533882</v>
      </c>
      <c r="L203" s="38">
        <f>VLOOKUP($B203,'Data Flows'!$A$1307:$W$1944,8,FALSE)</f>
        <v>1.0150093808630394</v>
      </c>
      <c r="M203" s="38">
        <f>VLOOKUP($B203,'Data Flows'!$A$1307:$W$1944,9,FALSE)</f>
        <v>0.90131578947368418</v>
      </c>
      <c r="N203" s="38">
        <f>VLOOKUP($B203,'Data Flows'!$A$1307:$W$1944,10,FALSE)</f>
        <v>0.82362204724409449</v>
      </c>
      <c r="O203" s="38">
        <f>VLOOKUP($B203,'Data Flows'!$A$1307:$W$1944,11,FALSE)</f>
        <v>0.85465116279069764</v>
      </c>
      <c r="P203" s="38">
        <f>VLOOKUP($B203,'Data Flows'!$A$1307:$W$1944,12,FALSE)</f>
        <v>0.91680814940577249</v>
      </c>
      <c r="Q203" s="38">
        <f>VLOOKUP($B203,'Data Flows'!$A$1307:$W$1944,13,FALSE)</f>
        <v>0.85831960461285006</v>
      </c>
      <c r="R203" s="38">
        <f>VLOOKUP($B203,'Data Flows'!$A$1307:$W$1944,14,FALSE)</f>
        <v>0.83105802047781574</v>
      </c>
      <c r="S203" s="38">
        <f>VLOOKUP($B203,'Data Flows'!$A$1307:$W$1944,15,FALSE)</f>
        <v>0.84860557768924305</v>
      </c>
      <c r="T203" s="38">
        <f>VLOOKUP($B203,'Data Flows'!$A$1307:$W$1944,16,FALSE)</f>
        <v>1</v>
      </c>
      <c r="U203" s="38">
        <f>VLOOKUP($B203,'Data Flows'!$A$1307:$W$1944,17,FALSE)</f>
        <v>1.2027334851936218</v>
      </c>
      <c r="V203" s="38">
        <f>VLOOKUP($B203,'Data Flows'!$A$1307:$W$1944,18,FALSE)</f>
        <v>0.90600000000000003</v>
      </c>
      <c r="W203" s="38">
        <f>VLOOKUP($B203,'Data Flows'!$A$1307:$W$1944,19,FALSE)</f>
        <v>0.87033398821218078</v>
      </c>
      <c r="X203" s="38">
        <f>VLOOKUP($B203,'Data Flows'!$A$1307:$W$1944,20,FALSE)</f>
        <v>0.99285714285714288</v>
      </c>
      <c r="Y203" s="38">
        <f>VLOOKUP($B203,'Data Flows'!$A$1307:$W$1944,21,FALSE)</f>
        <v>0.95615866388308979</v>
      </c>
      <c r="Z203" s="38">
        <f>VLOOKUP($B203,'Data Flows'!$A$1307:$W$1944,22,FALSE)</f>
        <v>0.98210290827740487</v>
      </c>
      <c r="AA203" s="38">
        <f>VLOOKUP($B203,'Data Flows'!$A$1307:$W$1944,23,FALSE)</f>
        <v>0.80287474332648867</v>
      </c>
      <c r="AB203" s="38">
        <f>VLOOKUP($B203,'Data Flows'!$A$1307:$AB$1944,24,FALSE)</f>
        <v>0.95525727069351229</v>
      </c>
      <c r="AC203" s="38">
        <f>VLOOKUP($B203,'Data Flows'!$A$1307:$AB$1944,25,FALSE)</f>
        <v>0.90712742980561556</v>
      </c>
      <c r="AD203" s="38">
        <f>VLOOKUP($B203,'Data Flows'!$A$1307:$AB$1944,26,FALSE)</f>
        <v>0.82799999999999996</v>
      </c>
      <c r="AE203" s="38">
        <f>VLOOKUP($B203,'Data Flows'!$A$1307:$AB$1944,27,FALSE)</f>
        <v>0.89164785553047399</v>
      </c>
      <c r="AF203" s="38">
        <f>VLOOKUP($B203,'Data Flows'!$A$1307:$AB$1944,28,FALSE)</f>
        <v>0.75869120654396727</v>
      </c>
      <c r="AG203" s="38">
        <f>VLOOKUP($B203,'Data Flows'!$A$1307:$AE$1944,29,FALSE)</f>
        <v>0.88611111111111107</v>
      </c>
      <c r="AH203" s="38">
        <f>VLOOKUP($B203,'Data Flows'!$A$1307:$AE$1944,30,FALSE)</f>
        <v>1.1960227272727273</v>
      </c>
      <c r="AI203" s="38">
        <f>VLOOKUP($B203,'Data Flows'!$A$1307:$AE$1944,31,FALSE)</f>
        <v>0.7713675213675214</v>
      </c>
      <c r="AJ203" s="38">
        <f>VLOOKUP($B203,'Data Flows'!$A$1307:$AF$1944,32,FALSE)</f>
        <v>0.84455958549222798</v>
      </c>
      <c r="AK203" s="38">
        <f>VLOOKUP($B203,'Data Flows'!$A$1307:$AG$1944,33,FALSE)</f>
        <v>0.78195488721804507</v>
      </c>
      <c r="AL203" s="38">
        <f>VLOOKUP($B203,'Data Flows'!$A$1307:$AH$1944,34,FALSE)</f>
        <v>0.65066666666666662</v>
      </c>
      <c r="AM203" s="38">
        <f>VLOOKUP($B203,'Data Flows'!$A$1307:$AI$1944,35,FALSE)</f>
        <v>0.71390374331550799</v>
      </c>
      <c r="AN203" s="38">
        <f>VLOOKUP($B203,'Data Flows'!$A$1307:$AJ$1944,36,FALSE)</f>
        <v>0.77127659574468088</v>
      </c>
      <c r="AO203" s="38">
        <f>VLOOKUP($B203,'Data Flows'!$A$1307:$AK$1944,37,FALSE)</f>
        <v>0.96696696696696693</v>
      </c>
      <c r="AP203" s="38">
        <f>VLOOKUP($B203,'Data Flows'!$A$1307:$AO$1944,38,FALSE)</f>
        <v>0.74425287356321834</v>
      </c>
      <c r="AQ203" s="38">
        <f>VLOOKUP($B203,'Data Flows'!$A$1307:$AO$1944,39,FALSE)</f>
        <v>0.7931034482758621</v>
      </c>
      <c r="AR203" s="38">
        <f>VLOOKUP($B203,'Data Flows'!$A$1307:$AO$1944,40,FALSE)</f>
        <v>0.79611650485436891</v>
      </c>
      <c r="AS203" s="38">
        <f>VLOOKUP($B203,'Data Flows'!$A$1307:$AO$1944,41,FALSE)</f>
        <v>0.8776223776223776</v>
      </c>
    </row>
    <row r="204" spans="1:45" x14ac:dyDescent="0.25">
      <c r="A204" s="1"/>
      <c r="B204" s="2" t="s">
        <v>419</v>
      </c>
      <c r="C204" s="3"/>
      <c r="F204" s="39">
        <f t="shared" ref="F204:V204" si="0">AVERAGE(F3:F203)</f>
        <v>0.95205463806930446</v>
      </c>
      <c r="G204" s="39">
        <f t="shared" si="0"/>
        <v>1.02230853789183</v>
      </c>
      <c r="H204" s="39">
        <f t="shared" si="0"/>
        <v>1.1240958717372687</v>
      </c>
      <c r="I204" s="39">
        <f t="shared" si="0"/>
        <v>1.5979176396858275</v>
      </c>
      <c r="J204" s="39">
        <f t="shared" si="0"/>
        <v>1.2341544377028943</v>
      </c>
      <c r="K204" s="39">
        <f t="shared" si="0"/>
        <v>0.91508724525500906</v>
      </c>
      <c r="L204" s="39">
        <f t="shared" si="0"/>
        <v>0.94495719592812821</v>
      </c>
      <c r="M204" s="39">
        <f t="shared" si="0"/>
        <v>0.99392567394406162</v>
      </c>
      <c r="N204" s="39">
        <f t="shared" si="0"/>
        <v>0.84463275115416214</v>
      </c>
      <c r="O204" s="39">
        <f t="shared" si="0"/>
        <v>0.77287103666953527</v>
      </c>
      <c r="P204" s="39">
        <f t="shared" si="0"/>
        <v>0.95021730521304648</v>
      </c>
      <c r="Q204" s="39">
        <f t="shared" si="0"/>
        <v>1.0662364330257292</v>
      </c>
      <c r="R204" s="39">
        <f t="shared" si="0"/>
        <v>0.95893158588688843</v>
      </c>
      <c r="S204" s="39">
        <f t="shared" si="0"/>
        <v>0.93557108714841775</v>
      </c>
      <c r="T204" s="39">
        <f t="shared" si="0"/>
        <v>1.0401158283130614</v>
      </c>
      <c r="U204" s="39">
        <f t="shared" si="0"/>
        <v>1.0805537675924231</v>
      </c>
      <c r="V204" s="39">
        <f t="shared" si="0"/>
        <v>0.94710018009792885</v>
      </c>
      <c r="W204" s="39">
        <f t="shared" ref="W204:AA204" si="1">AVERAGE(W3:W203)</f>
        <v>0.87929563236973274</v>
      </c>
      <c r="X204" s="39">
        <f t="shared" si="1"/>
        <v>0.97099458901112212</v>
      </c>
      <c r="Y204" s="39">
        <f t="shared" si="1"/>
        <v>1.0112759168522725</v>
      </c>
      <c r="Z204" s="39">
        <f t="shared" si="1"/>
        <v>0.888849724919069</v>
      </c>
      <c r="AA204" s="39">
        <f t="shared" si="1"/>
        <v>0.8193744818598091</v>
      </c>
      <c r="AB204" s="39">
        <f t="shared" ref="AB204:AF204" si="2">AVERAGE(AB3:AB203)</f>
        <v>0.9120045939570578</v>
      </c>
      <c r="AC204" s="39">
        <f t="shared" si="2"/>
        <v>0.89733445516335397</v>
      </c>
      <c r="AD204" s="39">
        <f t="shared" si="2"/>
        <v>0.85763703542735303</v>
      </c>
      <c r="AE204" s="39">
        <f t="shared" si="2"/>
        <v>0.85251977616145735</v>
      </c>
      <c r="AF204" s="39">
        <f t="shared" si="2"/>
        <v>0.90110888373738596</v>
      </c>
      <c r="AG204" s="39">
        <f t="shared" ref="AG204:AI204" si="3">AVERAGE(AG3:AG203)</f>
        <v>0.9420391902990356</v>
      </c>
      <c r="AH204" s="39">
        <f t="shared" si="3"/>
        <v>1.2649056044080043</v>
      </c>
      <c r="AI204" s="39">
        <f t="shared" si="3"/>
        <v>1.0213918448406767</v>
      </c>
      <c r="AJ204" s="39">
        <f t="shared" ref="AJ204:AK204" si="4">AVERAGE(AJ3:AJ203)</f>
        <v>0.80504371551662746</v>
      </c>
      <c r="AK204" s="39">
        <f t="shared" si="4"/>
        <v>0.76554228145412972</v>
      </c>
      <c r="AL204" s="39">
        <f t="shared" ref="AL204:AO204" si="5">AVERAGE(AL3:AL203)</f>
        <v>0.76035388545205507</v>
      </c>
      <c r="AM204" s="39">
        <f t="shared" si="5"/>
        <v>0.75327831804118284</v>
      </c>
      <c r="AN204" s="39">
        <f t="shared" si="5"/>
        <v>0.88767652506569739</v>
      </c>
      <c r="AO204" s="39">
        <f t="shared" si="5"/>
        <v>0.89174245536089825</v>
      </c>
      <c r="AP204" s="39">
        <f t="shared" ref="AP204:AS204" si="6">AVERAGE(AP3:AP203)</f>
        <v>0.86686103697941386</v>
      </c>
      <c r="AQ204" s="39">
        <f t="shared" si="6"/>
        <v>0.88060811547710238</v>
      </c>
      <c r="AR204" s="39">
        <f t="shared" si="6"/>
        <v>0.89727487617639456</v>
      </c>
      <c r="AS204" s="39">
        <f t="shared" si="6"/>
        <v>0.93195657799437404</v>
      </c>
    </row>
    <row r="205" spans="1:45" x14ac:dyDescent="0.25">
      <c r="A205" s="1"/>
      <c r="B205" s="2" t="s">
        <v>701</v>
      </c>
      <c r="C205" s="3"/>
      <c r="F205" s="39">
        <f>AVERAGEIF($E$3:$E$203,$B205,F$3:F$203)</f>
        <v>0.90762998255524563</v>
      </c>
      <c r="G205" s="39">
        <f>AVERAGEIF($E$3:$E$203,$B205,G$3:G$203)</f>
        <v>1.0117164257941671</v>
      </c>
      <c r="H205" s="39">
        <f t="shared" ref="H205:W206" si="7">AVERAGEIF($E$3:$E$203,$B205,H$3:H$203)</f>
        <v>1.1236435960034126</v>
      </c>
      <c r="I205" s="39">
        <f t="shared" si="7"/>
        <v>1.6012839308171007</v>
      </c>
      <c r="J205" s="39">
        <f t="shared" si="7"/>
        <v>1.2349654498600655</v>
      </c>
      <c r="K205" s="39">
        <f t="shared" si="7"/>
        <v>0.87871251164291853</v>
      </c>
      <c r="L205" s="39">
        <f t="shared" si="7"/>
        <v>0.91822408592550919</v>
      </c>
      <c r="M205" s="39">
        <f t="shared" si="7"/>
        <v>1.0153530345874144</v>
      </c>
      <c r="N205" s="39">
        <f t="shared" si="7"/>
        <v>0.81304269801180518</v>
      </c>
      <c r="O205" s="39">
        <f t="shared" si="7"/>
        <v>0.77948312993719493</v>
      </c>
      <c r="P205" s="39">
        <f t="shared" si="7"/>
        <v>0.93965789544427469</v>
      </c>
      <c r="Q205" s="39">
        <f t="shared" si="7"/>
        <v>1.121811207634053</v>
      </c>
      <c r="R205" s="39">
        <f t="shared" si="7"/>
        <v>0.92597779380488399</v>
      </c>
      <c r="S205" s="39">
        <f t="shared" si="7"/>
        <v>0.94870764034260169</v>
      </c>
      <c r="T205" s="39">
        <f t="shared" si="7"/>
        <v>1.0440368160755988</v>
      </c>
      <c r="U205" s="39">
        <f t="shared" si="7"/>
        <v>1.1332457137233176</v>
      </c>
      <c r="V205" s="39">
        <f t="shared" si="7"/>
        <v>0.94565837341093506</v>
      </c>
      <c r="W205" s="39">
        <f t="shared" si="7"/>
        <v>0.83803793658956405</v>
      </c>
      <c r="X205" s="39">
        <f t="shared" ref="W205:AL206" si="8">AVERAGEIF($E$3:$E$203,$B205,X$3:X$203)</f>
        <v>0.97378331912421179</v>
      </c>
      <c r="Y205" s="39">
        <f t="shared" si="8"/>
        <v>1.0708011645796112</v>
      </c>
      <c r="Z205" s="39">
        <f t="shared" si="8"/>
        <v>0.84662439682720037</v>
      </c>
      <c r="AA205" s="39">
        <f t="shared" si="8"/>
        <v>0.8237893024694638</v>
      </c>
      <c r="AB205" s="39">
        <f t="shared" si="8"/>
        <v>0.88815409195023931</v>
      </c>
      <c r="AC205" s="39">
        <f t="shared" si="8"/>
        <v>0.884212209808377</v>
      </c>
      <c r="AD205" s="39">
        <f t="shared" si="8"/>
        <v>0.87816527952514134</v>
      </c>
      <c r="AE205" s="39">
        <f t="shared" si="8"/>
        <v>0.87823806803621141</v>
      </c>
      <c r="AF205" s="39">
        <f t="shared" si="8"/>
        <v>0.96010582890139329</v>
      </c>
      <c r="AG205" s="39">
        <f t="shared" si="8"/>
        <v>0.96721847225295221</v>
      </c>
      <c r="AH205" s="39">
        <f t="shared" si="8"/>
        <v>1.3047351575596253</v>
      </c>
      <c r="AI205" s="39">
        <f t="shared" si="8"/>
        <v>1.0042998383257657</v>
      </c>
      <c r="AJ205" s="39">
        <f t="shared" si="8"/>
        <v>0.78562604940531999</v>
      </c>
      <c r="AK205" s="39">
        <f t="shared" si="8"/>
        <v>0.71961345278527022</v>
      </c>
      <c r="AL205" s="39">
        <f t="shared" si="8"/>
        <v>0.73228761186097724</v>
      </c>
      <c r="AM205" s="39">
        <f t="shared" ref="AL205:AS206" si="9">AVERAGEIF($E$3:$E$203,$B205,AM$3:AM$203)</f>
        <v>0.75728990153624232</v>
      </c>
      <c r="AN205" s="39">
        <f t="shared" si="9"/>
        <v>0.88489397568282013</v>
      </c>
      <c r="AO205" s="39">
        <f t="shared" si="9"/>
        <v>0.91117910542571046</v>
      </c>
      <c r="AP205" s="39">
        <f t="shared" si="9"/>
        <v>0.87650033268579053</v>
      </c>
      <c r="AQ205" s="39">
        <f t="shared" si="9"/>
        <v>0.91425569096897874</v>
      </c>
      <c r="AR205" s="39">
        <f t="shared" si="9"/>
        <v>0.9582822176015996</v>
      </c>
      <c r="AS205" s="39">
        <f t="shared" si="9"/>
        <v>0.98074569767224229</v>
      </c>
    </row>
    <row r="206" spans="1:45" x14ac:dyDescent="0.25">
      <c r="A206" s="1"/>
      <c r="B206" s="2" t="s">
        <v>702</v>
      </c>
      <c r="C206" s="3"/>
      <c r="F206" s="39">
        <f>AVERAGEIF($E$3:$E$203,$B206,F$3:F$203)</f>
        <v>0.96467728838744204</v>
      </c>
      <c r="G206" s="39">
        <f>AVERAGEIF($E$3:$E$203,$B206,G$3:G$203)</f>
        <v>0.98976718516884366</v>
      </c>
      <c r="H206" s="39">
        <f t="shared" si="7"/>
        <v>1.1173145997992016</v>
      </c>
      <c r="I206" s="39">
        <f t="shared" si="7"/>
        <v>1.6978771516127187</v>
      </c>
      <c r="J206" s="39">
        <f t="shared" si="7"/>
        <v>1.1927027541273796</v>
      </c>
      <c r="K206" s="39">
        <f t="shared" si="7"/>
        <v>0.90072595716588766</v>
      </c>
      <c r="L206" s="39">
        <f t="shared" si="7"/>
        <v>0.93703662841082747</v>
      </c>
      <c r="M206" s="39">
        <f t="shared" si="7"/>
        <v>1.0137862589986248</v>
      </c>
      <c r="N206" s="39">
        <f t="shared" si="7"/>
        <v>0.84971945500534285</v>
      </c>
      <c r="O206" s="39">
        <f t="shared" si="7"/>
        <v>0.75448431467496169</v>
      </c>
      <c r="P206" s="39">
        <f t="shared" si="7"/>
        <v>0.97627520675574664</v>
      </c>
      <c r="Q206" s="39">
        <f t="shared" si="7"/>
        <v>1.0894583530810689</v>
      </c>
      <c r="R206" s="39">
        <f t="shared" si="7"/>
        <v>0.95674288737198654</v>
      </c>
      <c r="S206" s="39">
        <f t="shared" si="7"/>
        <v>0.94200391437070796</v>
      </c>
      <c r="T206" s="39">
        <f t="shared" si="7"/>
        <v>1.0255265319778633</v>
      </c>
      <c r="U206" s="39">
        <f t="shared" si="7"/>
        <v>1.0917063735272234</v>
      </c>
      <c r="V206" s="39">
        <f t="shared" si="7"/>
        <v>0.93628254344818729</v>
      </c>
      <c r="W206" s="39">
        <f t="shared" si="8"/>
        <v>0.87782067696245214</v>
      </c>
      <c r="X206" s="39">
        <f t="shared" si="8"/>
        <v>0.96299014725713938</v>
      </c>
      <c r="Y206" s="39">
        <f t="shared" si="8"/>
        <v>1.0109312682555796</v>
      </c>
      <c r="Z206" s="39">
        <f t="shared" si="8"/>
        <v>0.86224249088286264</v>
      </c>
      <c r="AA206" s="39">
        <f t="shared" si="8"/>
        <v>0.81084097319698023</v>
      </c>
      <c r="AB206" s="39">
        <f t="shared" si="8"/>
        <v>0.96018293155184942</v>
      </c>
      <c r="AC206" s="39">
        <f t="shared" si="8"/>
        <v>0.87683773699818579</v>
      </c>
      <c r="AD206" s="39">
        <f t="shared" si="8"/>
        <v>0.84896343120558804</v>
      </c>
      <c r="AE206" s="39">
        <f t="shared" si="8"/>
        <v>0.84970255131908057</v>
      </c>
      <c r="AF206" s="39">
        <f t="shared" si="8"/>
        <v>0.92793356568248309</v>
      </c>
      <c r="AG206" s="39">
        <f t="shared" si="8"/>
        <v>0.96331837479286087</v>
      </c>
      <c r="AH206" s="39">
        <f t="shared" si="8"/>
        <v>1.2182535940698254</v>
      </c>
      <c r="AI206" s="39">
        <f t="shared" si="8"/>
        <v>1.0103588712537042</v>
      </c>
      <c r="AJ206" s="39">
        <f t="shared" si="8"/>
        <v>0.7989689227404323</v>
      </c>
      <c r="AK206" s="39">
        <f t="shared" si="8"/>
        <v>0.75511386533690028</v>
      </c>
      <c r="AL206" s="39">
        <f t="shared" si="9"/>
        <v>0.74601745580795087</v>
      </c>
      <c r="AM206" s="39">
        <f t="shared" si="9"/>
        <v>0.74414027832204788</v>
      </c>
      <c r="AN206" s="39">
        <f t="shared" si="9"/>
        <v>0.89096931196892337</v>
      </c>
      <c r="AO206" s="39">
        <f t="shared" si="9"/>
        <v>0.91591819502067051</v>
      </c>
      <c r="AP206" s="39">
        <f t="shared" si="9"/>
        <v>0.86880274506472777</v>
      </c>
      <c r="AQ206" s="39">
        <f t="shared" si="9"/>
        <v>0.88218399445514373</v>
      </c>
      <c r="AR206" s="39">
        <f t="shared" si="9"/>
        <v>0.91022039057229043</v>
      </c>
      <c r="AS206" s="39">
        <f t="shared" si="9"/>
        <v>0.94858294927404707</v>
      </c>
    </row>
    <row r="207" spans="1:45" x14ac:dyDescent="0.25">
      <c r="A207" s="5"/>
      <c r="B207" s="4"/>
      <c r="C207" s="3"/>
      <c r="Z207" s="33"/>
      <c r="AA207" s="33"/>
      <c r="AB207" s="33"/>
      <c r="AL207" s="45"/>
      <c r="AM207" s="45"/>
      <c r="AN207" s="45"/>
      <c r="AO207" s="45"/>
    </row>
    <row r="208" spans="1:45" x14ac:dyDescent="0.25">
      <c r="A208" s="5"/>
      <c r="B208" s="4"/>
      <c r="C208" s="3"/>
      <c r="Z208" s="33"/>
      <c r="AA208" s="33"/>
      <c r="AB208" s="33"/>
      <c r="AL208" s="45"/>
      <c r="AM208" s="45"/>
      <c r="AN208" s="45"/>
      <c r="AO208" s="45"/>
    </row>
    <row r="209" spans="1:45" x14ac:dyDescent="0.25">
      <c r="A209" s="5"/>
      <c r="B209" s="4"/>
      <c r="C209" s="3"/>
      <c r="F209" s="40">
        <f t="shared" ref="F209:AA209" si="10">F1</f>
        <v>39508</v>
      </c>
      <c r="G209" s="40">
        <f t="shared" si="10"/>
        <v>39600</v>
      </c>
      <c r="H209" s="40">
        <f t="shared" si="10"/>
        <v>39692</v>
      </c>
      <c r="I209" s="40">
        <f t="shared" si="10"/>
        <v>39783</v>
      </c>
      <c r="J209" s="40">
        <f t="shared" si="10"/>
        <v>39873</v>
      </c>
      <c r="K209" s="40">
        <f t="shared" si="10"/>
        <v>39965</v>
      </c>
      <c r="L209" s="40">
        <f t="shared" si="10"/>
        <v>40057</v>
      </c>
      <c r="M209" s="40">
        <f t="shared" si="10"/>
        <v>40148</v>
      </c>
      <c r="N209" s="40">
        <f t="shared" si="10"/>
        <v>40238</v>
      </c>
      <c r="O209" s="40">
        <f t="shared" si="10"/>
        <v>40330</v>
      </c>
      <c r="P209" s="40">
        <f t="shared" si="10"/>
        <v>40422</v>
      </c>
      <c r="Q209" s="40">
        <f t="shared" si="10"/>
        <v>40513</v>
      </c>
      <c r="R209" s="40">
        <f t="shared" si="10"/>
        <v>40603</v>
      </c>
      <c r="S209" s="40">
        <f t="shared" si="10"/>
        <v>40695</v>
      </c>
      <c r="T209" s="40">
        <f t="shared" si="10"/>
        <v>40787</v>
      </c>
      <c r="U209" s="40">
        <f t="shared" si="10"/>
        <v>40878</v>
      </c>
      <c r="V209" s="40">
        <f t="shared" si="10"/>
        <v>40969</v>
      </c>
      <c r="W209" s="40">
        <f t="shared" si="10"/>
        <v>41061</v>
      </c>
      <c r="X209" s="40">
        <f t="shared" si="10"/>
        <v>41153</v>
      </c>
      <c r="Y209" s="40">
        <f t="shared" si="10"/>
        <v>41244</v>
      </c>
      <c r="Z209" s="40">
        <f t="shared" si="10"/>
        <v>41334</v>
      </c>
      <c r="AA209" s="40">
        <f t="shared" si="10"/>
        <v>41426</v>
      </c>
      <c r="AB209" s="40">
        <f t="shared" ref="AB209:AF209" si="11">AB1</f>
        <v>41456</v>
      </c>
      <c r="AC209" s="40">
        <f t="shared" si="11"/>
        <v>41487</v>
      </c>
      <c r="AD209" s="40">
        <f t="shared" si="11"/>
        <v>41518</v>
      </c>
      <c r="AE209" s="40">
        <f t="shared" si="11"/>
        <v>41548</v>
      </c>
      <c r="AF209" s="40">
        <f t="shared" si="11"/>
        <v>41579</v>
      </c>
      <c r="AG209" s="40">
        <f t="shared" ref="AG209:AK209" si="12">AG1</f>
        <v>41609</v>
      </c>
      <c r="AH209" s="40">
        <f t="shared" si="12"/>
        <v>41640</v>
      </c>
      <c r="AI209" s="40">
        <f t="shared" si="12"/>
        <v>41671</v>
      </c>
      <c r="AJ209" s="40">
        <f t="shared" si="12"/>
        <v>41699</v>
      </c>
      <c r="AK209" s="40">
        <f t="shared" si="12"/>
        <v>41730</v>
      </c>
      <c r="AL209" s="40">
        <f t="shared" ref="AL209:AS209" si="13">AL1</f>
        <v>41760</v>
      </c>
      <c r="AM209" s="40">
        <f t="shared" si="13"/>
        <v>41791</v>
      </c>
      <c r="AN209" s="40">
        <f t="shared" si="13"/>
        <v>41821</v>
      </c>
      <c r="AO209" s="40">
        <f t="shared" si="13"/>
        <v>41852</v>
      </c>
      <c r="AP209" s="40">
        <f t="shared" si="13"/>
        <v>41883</v>
      </c>
      <c r="AQ209" s="40">
        <f t="shared" si="13"/>
        <v>41913</v>
      </c>
      <c r="AR209" s="40">
        <f t="shared" si="13"/>
        <v>41944</v>
      </c>
      <c r="AS209" s="40">
        <f t="shared" si="13"/>
        <v>41974</v>
      </c>
    </row>
    <row r="210" spans="1:45" x14ac:dyDescent="0.25">
      <c r="A210" s="5"/>
      <c r="B210" s="4"/>
      <c r="C210" s="3"/>
      <c r="D210" t="s">
        <v>418</v>
      </c>
      <c r="E210" t="str">
        <f>Graph!L3</f>
        <v>Allerdale</v>
      </c>
      <c r="F210" s="39">
        <f>VLOOKUP($E210,$B$1:$AB$206,5,FALSE)</f>
        <v>0.78980891719745228</v>
      </c>
      <c r="G210" s="39">
        <f>VLOOKUP($E210,$B$1:$AB$206,6,FALSE)</f>
        <v>1</v>
      </c>
      <c r="H210" s="39">
        <f>VLOOKUP($E210,$B$1:$AB$206,7,FALSE)</f>
        <v>1.1851851851851851</v>
      </c>
      <c r="I210" s="39">
        <f>VLOOKUP($E210,$B$1:$AB$206,8,FALSE)</f>
        <v>1.2923588039867109</v>
      </c>
      <c r="J210" s="39">
        <f>VLOOKUP($E210,$B$1:$AB$206,9,FALSE)</f>
        <v>1.0739726027397261</v>
      </c>
      <c r="K210" s="39">
        <f>VLOOKUP($E210,$B$1:$AB$206,10,FALSE)</f>
        <v>0.92761394101876671</v>
      </c>
      <c r="L210" s="39">
        <f>VLOOKUP($E210,$B$1:$AB$206,11,FALSE)</f>
        <v>0.9838709677419355</v>
      </c>
      <c r="M210" s="39">
        <f>VLOOKUP($E210,$B$1:$AB$206,12,FALSE)</f>
        <v>1.1142857142857143</v>
      </c>
      <c r="N210" s="39">
        <f>VLOOKUP($E210,$B$1:$AB$206,13,FALSE)</f>
        <v>0.85555555555555551</v>
      </c>
      <c r="O210" s="39">
        <f>VLOOKUP($E210,$B$1:$AB$206,14,FALSE)</f>
        <v>0.8704663212435233</v>
      </c>
      <c r="P210" s="39">
        <f>VLOOKUP($E210,$B$1:$AB$206,15,FALSE)</f>
        <v>0.98313253012048196</v>
      </c>
      <c r="Q210" s="39">
        <f>VLOOKUP($E210,$B$1:$AB$206,16,FALSE)</f>
        <v>1.0809248554913296</v>
      </c>
      <c r="R210" s="39">
        <f>VLOOKUP($E210,$B$1:$AB$206,17,FALSE)</f>
        <v>0.89574468085106385</v>
      </c>
      <c r="S210" s="39">
        <f>VLOOKUP($E210,$B$1:$AB$206,18,FALSE)</f>
        <v>0.99492385786802029</v>
      </c>
      <c r="T210" s="39">
        <f>VLOOKUP($E210,$B$1:$AB$206,19,FALSE)</f>
        <v>1.2212121212121212</v>
      </c>
      <c r="U210" s="39">
        <f>VLOOKUP($E210,$B$1:$AB$206,20,FALSE)</f>
        <v>0.95316804407713496</v>
      </c>
      <c r="V210" s="39">
        <f>VLOOKUP($E210,$B$1:$AB$206,21,FALSE)</f>
        <v>0.86522911051212936</v>
      </c>
      <c r="W210" s="39">
        <f>VLOOKUP($E210,$B$1:$AB$206,22,FALSE)</f>
        <v>0.76344086021505375</v>
      </c>
      <c r="X210" s="39">
        <f>VLOOKUP($E210,$B$1:$AB$206,23,FALSE)</f>
        <v>1.1871165644171779</v>
      </c>
      <c r="Y210" s="39">
        <f>VLOOKUP($E210,$B$1:$AB$206,24,FALSE)</f>
        <v>0.83734939759036142</v>
      </c>
      <c r="Z210" s="39">
        <f>VLOOKUP($E210,$B$1:$AB$206,25,FALSE)</f>
        <v>0.77842565597667635</v>
      </c>
      <c r="AA210" s="39">
        <f>VLOOKUP($E210,$B$1:$AB$206,26,FALSE)</f>
        <v>0.86280487804878048</v>
      </c>
      <c r="AB210" s="39">
        <f>VLOOKUP($E210,$B$1:$AF$206,27,FALSE)</f>
        <v>0.85897435897435892</v>
      </c>
      <c r="AC210" s="39">
        <f>VLOOKUP($E210,$B$1:$AF$206,28,FALSE)</f>
        <v>0.7379134860050891</v>
      </c>
      <c r="AD210" s="39">
        <f>VLOOKUP($E210,$B$1:$AF$206,29,FALSE)</f>
        <v>0.96</v>
      </c>
      <c r="AE210" s="39">
        <f>VLOOKUP($E210,$B$1:$AF$206,30,FALSE)</f>
        <v>0.70854271356783916</v>
      </c>
      <c r="AF210" s="39">
        <f>VLOOKUP($E210,$B$1:$AF$206,31,FALSE)</f>
        <v>0.79939209726443772</v>
      </c>
      <c r="AG210" s="39">
        <f>VLOOKUP($E210,$B$1:$AG$206,32,FALSE)</f>
        <v>1.0653846153846154</v>
      </c>
      <c r="AH210" s="39">
        <f>VLOOKUP($E210,$B$1:$AH$206,33,FALSE)</f>
        <v>1.1950000000000001</v>
      </c>
      <c r="AI210" s="39">
        <f>VLOOKUP($E210,$B$1:$AI$206,34,FALSE)</f>
        <v>1.1298245614035087</v>
      </c>
      <c r="AJ210" s="39">
        <f>VLOOKUP($E210,$B$1:$AJ$206,35,FALSE)</f>
        <v>0.96333333333333337</v>
      </c>
      <c r="AK210" s="39">
        <f>VLOOKUP($E210,$B$1:$AK$206,36,FALSE)</f>
        <v>0.72566371681415931</v>
      </c>
      <c r="AL210" s="39">
        <f>VLOOKUP($E210,$B$1:$AL$206,37,FALSE)</f>
        <v>0.83038869257950532</v>
      </c>
      <c r="AM210" s="39">
        <f>VLOOKUP($E210,$B$1:$AM$206,38,FALSE)</f>
        <v>0.73408239700374533</v>
      </c>
      <c r="AN210" s="39">
        <f>VLOOKUP($E210,$B$1:$AN$206,39,FALSE)</f>
        <v>1.0464135021097047</v>
      </c>
      <c r="AO210" s="39">
        <f>VLOOKUP($E210,$B$1:$AO$206,40,FALSE)</f>
        <v>0.81395348837209303</v>
      </c>
      <c r="AP210" s="39">
        <f>VLOOKUP($E210,$B$1:$AS$206,41,FALSE)</f>
        <v>0.90476190476190477</v>
      </c>
      <c r="AQ210" s="39">
        <f>VLOOKUP($E210,$B$1:$AS$206,42,FALSE)</f>
        <v>0.89310344827586208</v>
      </c>
      <c r="AR210" s="39">
        <f>VLOOKUP($E210,$B$1:$AS$206,43,FALSE)</f>
        <v>0.91764705882352937</v>
      </c>
      <c r="AS210" s="39">
        <f>VLOOKUP($E210,$B$1:$AS$206,44,FALSE)</f>
        <v>0.95726495726495731</v>
      </c>
    </row>
    <row r="211" spans="1:45" x14ac:dyDescent="0.25">
      <c r="A211" s="5"/>
      <c r="B211" s="4"/>
      <c r="C211" s="3"/>
      <c r="D211" t="s">
        <v>415</v>
      </c>
      <c r="E211" t="str">
        <f>Graph!L4</f>
        <v>District Average</v>
      </c>
      <c r="F211" s="39">
        <f>VLOOKUP($E211,$B$1:$AB$206,5,FALSE)</f>
        <v>0.95205463806930446</v>
      </c>
      <c r="G211" s="39">
        <f>VLOOKUP($E211,$B$1:$AB$206,6,FALSE)</f>
        <v>1.02230853789183</v>
      </c>
      <c r="H211" s="39">
        <f>VLOOKUP($E211,$B$1:$AB$206,7,FALSE)</f>
        <v>1.1240958717372687</v>
      </c>
      <c r="I211" s="39">
        <f>VLOOKUP($E211,$B$1:$AB$206,8,FALSE)</f>
        <v>1.5979176396858275</v>
      </c>
      <c r="J211" s="39">
        <f>VLOOKUP($E211,$B$1:$AB$206,9,FALSE)</f>
        <v>1.2341544377028943</v>
      </c>
      <c r="K211" s="39">
        <f>VLOOKUP($E211,$B$1:$AB$206,10,FALSE)</f>
        <v>0.91508724525500906</v>
      </c>
      <c r="L211" s="39">
        <f>VLOOKUP($E211,$B$1:$AB$206,11,FALSE)</f>
        <v>0.94495719592812821</v>
      </c>
      <c r="M211" s="39">
        <f>VLOOKUP($E211,$B$1:$AB$206,12,FALSE)</f>
        <v>0.99392567394406162</v>
      </c>
      <c r="N211" s="39">
        <f>VLOOKUP($E211,$B$1:$AB$206,13,FALSE)</f>
        <v>0.84463275115416214</v>
      </c>
      <c r="O211" s="39">
        <f>VLOOKUP($E211,$B$1:$AB$206,14,FALSE)</f>
        <v>0.77287103666953527</v>
      </c>
      <c r="P211" s="39">
        <f>VLOOKUP($E211,$B$1:$AB$206,15,FALSE)</f>
        <v>0.95021730521304648</v>
      </c>
      <c r="Q211" s="39">
        <f>VLOOKUP($E211,$B$1:$AB$206,16,FALSE)</f>
        <v>1.0662364330257292</v>
      </c>
      <c r="R211" s="39">
        <f>VLOOKUP($E211,$B$1:$AB$206,17,FALSE)</f>
        <v>0.95893158588688843</v>
      </c>
      <c r="S211" s="39">
        <f>VLOOKUP($E211,$B$1:$AB$206,18,FALSE)</f>
        <v>0.93557108714841775</v>
      </c>
      <c r="T211" s="39">
        <f>VLOOKUP($E211,$B$1:$AB$206,19,FALSE)</f>
        <v>1.0401158283130614</v>
      </c>
      <c r="U211" s="39">
        <f>VLOOKUP($E211,$B$1:$AB$206,20,FALSE)</f>
        <v>1.0805537675924231</v>
      </c>
      <c r="V211" s="39">
        <f>VLOOKUP($E211,$B$1:$AB$206,21,FALSE)</f>
        <v>0.94710018009792885</v>
      </c>
      <c r="W211" s="39">
        <f>VLOOKUP($E211,$B$1:$AB$206,22,FALSE)</f>
        <v>0.87929563236973274</v>
      </c>
      <c r="X211" s="39">
        <f>VLOOKUP($E211,$B$1:$AB$206,23,FALSE)</f>
        <v>0.97099458901112212</v>
      </c>
      <c r="Y211" s="39">
        <f>VLOOKUP($E211,$B$1:$AB$206,24,FALSE)</f>
        <v>1.0112759168522725</v>
      </c>
      <c r="Z211" s="39">
        <f>VLOOKUP($E211,$B$1:$AB$206,25,FALSE)</f>
        <v>0.888849724919069</v>
      </c>
      <c r="AA211" s="39">
        <f>VLOOKUP($E211,$B$1:$AB$206,26,FALSE)</f>
        <v>0.8193744818598091</v>
      </c>
      <c r="AB211" s="39">
        <f>VLOOKUP($E211,$B$1:$AF$206,27,FALSE)</f>
        <v>0.9120045939570578</v>
      </c>
      <c r="AC211" s="39">
        <f>VLOOKUP($E211,$B$1:$AF$206,28,FALSE)</f>
        <v>0.89733445516335397</v>
      </c>
      <c r="AD211" s="39">
        <f>VLOOKUP($E211,$B$1:$AF$206,29,FALSE)</f>
        <v>0.85763703542735303</v>
      </c>
      <c r="AE211" s="39">
        <f>VLOOKUP($E211,$B$1:$AF$206,30,FALSE)</f>
        <v>0.85251977616145735</v>
      </c>
      <c r="AF211" s="39">
        <f>VLOOKUP($E211,$B$1:$AF$206,31,FALSE)</f>
        <v>0.90110888373738596</v>
      </c>
      <c r="AG211" s="39">
        <f>VLOOKUP($E211,$B$1:$AG$206,32,FALSE)</f>
        <v>0.9420391902990356</v>
      </c>
      <c r="AH211" s="39">
        <f>VLOOKUP($E211,$B$1:$AH$206,33,FALSE)</f>
        <v>1.2649056044080043</v>
      </c>
      <c r="AI211" s="39">
        <f>VLOOKUP($E211,$B$1:$AI$206,34,FALSE)</f>
        <v>1.0213918448406767</v>
      </c>
      <c r="AJ211" s="39">
        <f>VLOOKUP($E211,$B$1:$AJ$206,35,FALSE)</f>
        <v>0.80504371551662746</v>
      </c>
      <c r="AK211" s="39">
        <f>VLOOKUP($E211,$B$1:$AK$206,36,FALSE)</f>
        <v>0.76554228145412972</v>
      </c>
      <c r="AL211" s="39">
        <f>VLOOKUP($E211,$B$1:$AL$206,37,FALSE)</f>
        <v>0.76035388545205507</v>
      </c>
      <c r="AM211" s="39">
        <f>VLOOKUP($E211,$B$1:$AM$206,38,FALSE)</f>
        <v>0.75327831804118284</v>
      </c>
      <c r="AN211" s="39">
        <f>VLOOKUP($E211,$B$1:$AN$206,39,FALSE)</f>
        <v>0.88767652506569739</v>
      </c>
      <c r="AO211" s="39">
        <f>VLOOKUP($E211,$B$1:$AO$206,40,FALSE)</f>
        <v>0.89174245536089825</v>
      </c>
      <c r="AP211" s="39">
        <f>VLOOKUP($E211,$B$1:$AS$206,41,FALSE)</f>
        <v>0.86686103697941386</v>
      </c>
      <c r="AQ211" s="39">
        <f>VLOOKUP($E211,$B$1:$AS$206,42,FALSE)</f>
        <v>0.88060811547710238</v>
      </c>
      <c r="AR211" s="39">
        <f>VLOOKUP($E211,$B$1:$AS$206,43,FALSE)</f>
        <v>0.89727487617639456</v>
      </c>
      <c r="AS211" s="39">
        <f>VLOOKUP($E211,$B$1:$AS$206,44,FALSE)</f>
        <v>0.93195657799437404</v>
      </c>
    </row>
    <row r="212" spans="1:45" x14ac:dyDescent="0.25">
      <c r="A212" s="5"/>
      <c r="B212" s="4"/>
      <c r="C212" s="3"/>
      <c r="Z212" s="33"/>
      <c r="AA212" s="33"/>
      <c r="AB212" s="33"/>
      <c r="AL212" s="45"/>
      <c r="AM212" s="45"/>
      <c r="AN212" s="45"/>
      <c r="AO212" s="45"/>
    </row>
    <row r="213" spans="1:45" x14ac:dyDescent="0.25">
      <c r="A213" s="5"/>
      <c r="B213" s="4"/>
      <c r="C213" s="3"/>
      <c r="Z213" s="33"/>
      <c r="AA213" s="33"/>
      <c r="AB213" s="33"/>
      <c r="AL213" s="45"/>
      <c r="AM213" s="45"/>
      <c r="AN213" s="45"/>
      <c r="AO213" s="45"/>
    </row>
    <row r="214" spans="1:45" x14ac:dyDescent="0.25">
      <c r="A214" s="5"/>
      <c r="B214" s="4"/>
      <c r="C214" s="3"/>
      <c r="Z214" s="33"/>
      <c r="AA214" s="33"/>
      <c r="AB214" s="33"/>
      <c r="AL214" s="45"/>
      <c r="AM214" s="45"/>
      <c r="AN214" s="45"/>
      <c r="AO214" s="45"/>
    </row>
    <row r="215" spans="1:45" x14ac:dyDescent="0.25">
      <c r="A215" s="5"/>
      <c r="B215" s="4"/>
      <c r="C215" s="3"/>
      <c r="E215" s="36" t="s">
        <v>202</v>
      </c>
      <c r="F215">
        <f t="shared" ref="F215:AS215" si="14">MIN(F$3:F$203)</f>
        <v>0.60992907801418439</v>
      </c>
      <c r="G215">
        <f t="shared" si="14"/>
        <v>0.76679841897233203</v>
      </c>
      <c r="H215">
        <f t="shared" si="14"/>
        <v>0.84516129032258069</v>
      </c>
      <c r="I215">
        <f t="shared" si="14"/>
        <v>1.0261044176706828</v>
      </c>
      <c r="J215">
        <f t="shared" si="14"/>
        <v>0.84915474642392719</v>
      </c>
      <c r="K215">
        <f t="shared" si="14"/>
        <v>0.65740740740740744</v>
      </c>
      <c r="L215">
        <f t="shared" si="14"/>
        <v>0.7303370786516854</v>
      </c>
      <c r="M215">
        <f t="shared" si="14"/>
        <v>0.70789473684210524</v>
      </c>
      <c r="N215">
        <f t="shared" si="14"/>
        <v>0.56497175141242939</v>
      </c>
      <c r="O215">
        <f t="shared" si="14"/>
        <v>0.58536585365853655</v>
      </c>
      <c r="P215">
        <f t="shared" si="14"/>
        <v>0.70348837209302328</v>
      </c>
      <c r="Q215">
        <f t="shared" si="14"/>
        <v>0.73123486682808714</v>
      </c>
      <c r="R215">
        <f t="shared" si="14"/>
        <v>0.69942196531791911</v>
      </c>
      <c r="S215">
        <f t="shared" si="14"/>
        <v>0.63157894736842102</v>
      </c>
      <c r="T215">
        <f t="shared" si="14"/>
        <v>0.81866197183098588</v>
      </c>
      <c r="U215">
        <f t="shared" si="14"/>
        <v>0.83291139240506329</v>
      </c>
      <c r="V215">
        <f t="shared" si="14"/>
        <v>0.66361556064073224</v>
      </c>
      <c r="W215">
        <f t="shared" si="14"/>
        <v>0.5757575757575758</v>
      </c>
      <c r="X215">
        <f t="shared" si="14"/>
        <v>0.73493975903614461</v>
      </c>
      <c r="Y215">
        <f t="shared" si="14"/>
        <v>0.71028037383177567</v>
      </c>
      <c r="Z215" s="33">
        <f t="shared" si="14"/>
        <v>0.61058344640434192</v>
      </c>
      <c r="AA215" s="33">
        <f t="shared" si="14"/>
        <v>0.64578313253012043</v>
      </c>
      <c r="AB215" s="41">
        <f t="shared" si="14"/>
        <v>0.65454545454545454</v>
      </c>
      <c r="AC215" s="41">
        <f t="shared" si="14"/>
        <v>0.64971751412429379</v>
      </c>
      <c r="AD215" s="41">
        <f t="shared" si="14"/>
        <v>0.67222222222222228</v>
      </c>
      <c r="AE215" s="41">
        <f t="shared" si="14"/>
        <v>0.57603686635944695</v>
      </c>
      <c r="AF215" s="41">
        <f t="shared" si="14"/>
        <v>0.65306122448979587</v>
      </c>
      <c r="AG215" s="42">
        <f t="shared" si="14"/>
        <v>0.68138801261829651</v>
      </c>
      <c r="AH215" s="42">
        <f t="shared" si="14"/>
        <v>0.86199095022624439</v>
      </c>
      <c r="AI215" s="42">
        <f t="shared" si="14"/>
        <v>0.77008310249307477</v>
      </c>
      <c r="AJ215" s="43">
        <f t="shared" si="14"/>
        <v>0.5703125</v>
      </c>
      <c r="AK215" s="43">
        <f t="shared" si="14"/>
        <v>0.42346938775510207</v>
      </c>
      <c r="AL215" s="45">
        <f t="shared" si="14"/>
        <v>0.54512635379061369</v>
      </c>
      <c r="AM215" s="45">
        <f t="shared" si="14"/>
        <v>0.5547945205479452</v>
      </c>
      <c r="AN215" s="45">
        <f t="shared" si="14"/>
        <v>0.63576158940397354</v>
      </c>
      <c r="AO215" s="45">
        <f t="shared" si="14"/>
        <v>0.58866544789762343</v>
      </c>
      <c r="AP215" s="46">
        <f t="shared" si="14"/>
        <v>0.55128205128205132</v>
      </c>
      <c r="AQ215" s="46">
        <f t="shared" si="14"/>
        <v>0.47330097087378642</v>
      </c>
      <c r="AR215" s="46">
        <f t="shared" si="14"/>
        <v>0.57798165137614677</v>
      </c>
      <c r="AS215" s="46">
        <f t="shared" si="14"/>
        <v>0.65367965367965364</v>
      </c>
    </row>
    <row r="216" spans="1:45" x14ac:dyDescent="0.25">
      <c r="A216" s="1"/>
      <c r="B216" s="2"/>
      <c r="C216" s="3"/>
      <c r="F216">
        <f t="shared" ref="F216:AS216" si="15">QUARTILE(F$3:F$203,1)</f>
        <v>0.86728395061728392</v>
      </c>
      <c r="G216">
        <f t="shared" si="15"/>
        <v>0.93333333333333335</v>
      </c>
      <c r="H216">
        <f t="shared" si="15"/>
        <v>1.036779324055666</v>
      </c>
      <c r="I216">
        <f t="shared" si="15"/>
        <v>1.4464285714285714</v>
      </c>
      <c r="J216">
        <f t="shared" si="15"/>
        <v>1.1382113821138211</v>
      </c>
      <c r="K216">
        <f t="shared" si="15"/>
        <v>0.83669724770642206</v>
      </c>
      <c r="L216">
        <f t="shared" si="15"/>
        <v>0.8814589665653495</v>
      </c>
      <c r="M216">
        <f t="shared" si="15"/>
        <v>0.89144736842105265</v>
      </c>
      <c r="N216">
        <f t="shared" si="15"/>
        <v>0.78970917225950787</v>
      </c>
      <c r="O216">
        <f t="shared" si="15"/>
        <v>0.72065727699530513</v>
      </c>
      <c r="P216">
        <f t="shared" si="15"/>
        <v>0.88764044943820219</v>
      </c>
      <c r="Q216">
        <f t="shared" si="15"/>
        <v>0.97285067873303166</v>
      </c>
      <c r="R216">
        <f t="shared" si="15"/>
        <v>0.89574468085106385</v>
      </c>
      <c r="S216">
        <f t="shared" si="15"/>
        <v>0.87222222222222223</v>
      </c>
      <c r="T216">
        <f t="shared" si="15"/>
        <v>0.96986301369863015</v>
      </c>
      <c r="U216">
        <f t="shared" si="15"/>
        <v>0.97993311036789299</v>
      </c>
      <c r="V216">
        <f t="shared" si="15"/>
        <v>0.8666666666666667</v>
      </c>
      <c r="W216">
        <f t="shared" si="15"/>
        <v>0.82285714285714284</v>
      </c>
      <c r="X216">
        <f t="shared" si="15"/>
        <v>0.917184265010352</v>
      </c>
      <c r="Y216">
        <f t="shared" si="15"/>
        <v>0.91562500000000002</v>
      </c>
      <c r="Z216" s="33">
        <f t="shared" si="15"/>
        <v>0.81818181818181823</v>
      </c>
      <c r="AA216" s="33">
        <f t="shared" si="15"/>
        <v>0.77241379310344827</v>
      </c>
      <c r="AB216" s="41">
        <f t="shared" si="15"/>
        <v>0.85144124168514412</v>
      </c>
      <c r="AC216" s="41">
        <f t="shared" si="15"/>
        <v>0.84250764525993882</v>
      </c>
      <c r="AD216" s="41">
        <f t="shared" si="15"/>
        <v>0.80769230769230771</v>
      </c>
      <c r="AE216" s="41">
        <f t="shared" si="15"/>
        <v>0.7857142857142857</v>
      </c>
      <c r="AF216" s="41">
        <f t="shared" si="15"/>
        <v>0.82377049180327866</v>
      </c>
      <c r="AG216" s="42">
        <f t="shared" si="15"/>
        <v>0.8542199488491049</v>
      </c>
      <c r="AH216" s="42">
        <f t="shared" si="15"/>
        <v>1.1564245810055866</v>
      </c>
      <c r="AI216" s="42">
        <f t="shared" si="15"/>
        <v>0.95220125786163523</v>
      </c>
      <c r="AJ216" s="43">
        <f t="shared" si="15"/>
        <v>0.75</v>
      </c>
      <c r="AK216" s="43">
        <f t="shared" si="15"/>
        <v>0.70796460176991149</v>
      </c>
      <c r="AL216" s="45">
        <f t="shared" si="15"/>
        <v>0.68246445497630337</v>
      </c>
      <c r="AM216" s="45">
        <f t="shared" si="15"/>
        <v>0.70426829268292679</v>
      </c>
      <c r="AN216" s="45">
        <f t="shared" si="15"/>
        <v>0.8125</v>
      </c>
      <c r="AO216" s="45">
        <f t="shared" si="15"/>
        <v>0.83196721311475408</v>
      </c>
      <c r="AP216" s="46">
        <f t="shared" si="15"/>
        <v>0.80276816608996537</v>
      </c>
      <c r="AQ216" s="46">
        <f t="shared" si="15"/>
        <v>0.80882352941176472</v>
      </c>
      <c r="AR216" s="46">
        <f t="shared" si="15"/>
        <v>0.81459566074950696</v>
      </c>
      <c r="AS216" s="46">
        <f t="shared" si="15"/>
        <v>0.81960784313725488</v>
      </c>
    </row>
    <row r="217" spans="1:45" x14ac:dyDescent="0.25">
      <c r="A217" s="1"/>
      <c r="B217" s="2"/>
      <c r="C217" s="3"/>
      <c r="F217">
        <f t="shared" ref="F217:AS217" si="16">QUARTILE(F$3:F$203,2)</f>
        <v>0.94670846394984332</v>
      </c>
      <c r="G217">
        <f t="shared" si="16"/>
        <v>1.0045558086560364</v>
      </c>
      <c r="H217">
        <f t="shared" si="16"/>
        <v>1.1173020527859236</v>
      </c>
      <c r="I217">
        <f t="shared" si="16"/>
        <v>1.5730337078651686</v>
      </c>
      <c r="J217">
        <f t="shared" si="16"/>
        <v>1.224755700325733</v>
      </c>
      <c r="K217">
        <f t="shared" si="16"/>
        <v>0.90990990990990994</v>
      </c>
      <c r="L217">
        <f t="shared" si="16"/>
        <v>0.94237918215613381</v>
      </c>
      <c r="M217">
        <f t="shared" si="16"/>
        <v>0.9555555555555556</v>
      </c>
      <c r="N217">
        <f t="shared" si="16"/>
        <v>0.84191829484902314</v>
      </c>
      <c r="O217">
        <f t="shared" si="16"/>
        <v>0.77647058823529413</v>
      </c>
      <c r="P217">
        <f t="shared" si="16"/>
        <v>0.9453978159126365</v>
      </c>
      <c r="Q217">
        <f t="shared" si="16"/>
        <v>1.0507042253521126</v>
      </c>
      <c r="R217">
        <f t="shared" si="16"/>
        <v>0.96153846153846156</v>
      </c>
      <c r="S217">
        <f t="shared" si="16"/>
        <v>0.93675889328063244</v>
      </c>
      <c r="T217">
        <f t="shared" si="16"/>
        <v>1.0317460317460319</v>
      </c>
      <c r="U217">
        <f t="shared" si="16"/>
        <v>1.0555555555555556</v>
      </c>
      <c r="V217">
        <f t="shared" si="16"/>
        <v>0.94250871080139376</v>
      </c>
      <c r="W217">
        <f t="shared" si="16"/>
        <v>0.8729281767955801</v>
      </c>
      <c r="X217">
        <f t="shared" si="16"/>
        <v>0.96682464454976302</v>
      </c>
      <c r="Y217">
        <f t="shared" si="16"/>
        <v>0.984375</v>
      </c>
      <c r="Z217" s="33">
        <f t="shared" si="16"/>
        <v>0.8932584269662921</v>
      </c>
      <c r="AA217" s="33">
        <f t="shared" si="16"/>
        <v>0.82246376811594202</v>
      </c>
      <c r="AB217" s="41">
        <f t="shared" si="16"/>
        <v>0.91215226939970717</v>
      </c>
      <c r="AC217" s="41">
        <f t="shared" si="16"/>
        <v>0.89389534883720934</v>
      </c>
      <c r="AD217" s="41">
        <f t="shared" si="16"/>
        <v>0.85882352941176465</v>
      </c>
      <c r="AE217" s="41">
        <f t="shared" si="16"/>
        <v>0.84466019417475724</v>
      </c>
      <c r="AF217" s="41">
        <f t="shared" si="16"/>
        <v>0.87029288702928875</v>
      </c>
      <c r="AG217" s="42">
        <f t="shared" si="16"/>
        <v>0.91349480968858132</v>
      </c>
      <c r="AH217" s="42">
        <f t="shared" si="16"/>
        <v>1.2375</v>
      </c>
      <c r="AI217" s="42">
        <f t="shared" si="16"/>
        <v>1.0121951219512195</v>
      </c>
      <c r="AJ217" s="43">
        <f t="shared" si="16"/>
        <v>0.80343980343980348</v>
      </c>
      <c r="AK217" s="43">
        <f t="shared" si="16"/>
        <v>0.76649746192893398</v>
      </c>
      <c r="AL217" s="45">
        <f t="shared" si="16"/>
        <v>0.74715261958997725</v>
      </c>
      <c r="AM217" s="45">
        <f t="shared" si="16"/>
        <v>0.74801061007957559</v>
      </c>
      <c r="AN217" s="45">
        <f t="shared" si="16"/>
        <v>0.88888888888888884</v>
      </c>
      <c r="AO217" s="45">
        <f t="shared" si="16"/>
        <v>0.88764044943820219</v>
      </c>
      <c r="AP217" s="46">
        <f t="shared" si="16"/>
        <v>0.86580086580086579</v>
      </c>
      <c r="AQ217" s="46">
        <f t="shared" si="16"/>
        <v>0.87559808612440193</v>
      </c>
      <c r="AR217" s="46">
        <f t="shared" si="16"/>
        <v>0.88235294117647056</v>
      </c>
      <c r="AS217" s="46">
        <f t="shared" si="16"/>
        <v>0.90112994350282483</v>
      </c>
    </row>
    <row r="218" spans="1:45" x14ac:dyDescent="0.25">
      <c r="A218" s="1"/>
      <c r="B218" s="2"/>
      <c r="C218" s="3"/>
      <c r="F218">
        <f t="shared" ref="F218:AS218" si="17">QUARTILE(F$3:F$203,3)</f>
        <v>1.0326530612244897</v>
      </c>
      <c r="G218">
        <f t="shared" si="17"/>
        <v>1.0977835723598435</v>
      </c>
      <c r="H218">
        <f t="shared" si="17"/>
        <v>1.203862660944206</v>
      </c>
      <c r="I218">
        <f t="shared" si="17"/>
        <v>1.7312775330396475</v>
      </c>
      <c r="J218">
        <f t="shared" si="17"/>
        <v>1.3215686274509804</v>
      </c>
      <c r="K218">
        <f t="shared" si="17"/>
        <v>0.97276264591439687</v>
      </c>
      <c r="L218">
        <f t="shared" si="17"/>
        <v>1.0031595576619274</v>
      </c>
      <c r="M218">
        <f t="shared" si="17"/>
        <v>1.0697211155378485</v>
      </c>
      <c r="N218">
        <f t="shared" si="17"/>
        <v>0.90170380078636958</v>
      </c>
      <c r="O218">
        <f t="shared" si="17"/>
        <v>0.81391585760517804</v>
      </c>
      <c r="P218">
        <f t="shared" si="17"/>
        <v>1.0024038461538463</v>
      </c>
      <c r="Q218">
        <f t="shared" si="17"/>
        <v>1.1368421052631579</v>
      </c>
      <c r="R218">
        <f t="shared" si="17"/>
        <v>1.0199430199430199</v>
      </c>
      <c r="S218">
        <f t="shared" si="17"/>
        <v>0.99492385786802029</v>
      </c>
      <c r="T218">
        <f t="shared" si="17"/>
        <v>1.1134751773049645</v>
      </c>
      <c r="U218">
        <f t="shared" si="17"/>
        <v>1.1352657004830917</v>
      </c>
      <c r="V218">
        <f t="shared" si="17"/>
        <v>1.0181451612903225</v>
      </c>
      <c r="W218">
        <f t="shared" si="17"/>
        <v>0.93513513513513513</v>
      </c>
      <c r="X218">
        <f t="shared" si="17"/>
        <v>1.0253164556962024</v>
      </c>
      <c r="Y218">
        <f t="shared" si="17"/>
        <v>1.051643192488263</v>
      </c>
      <c r="Z218" s="33">
        <f t="shared" si="17"/>
        <v>0.95767195767195767</v>
      </c>
      <c r="AA218" s="33">
        <f t="shared" si="17"/>
        <v>0.85882352941176465</v>
      </c>
      <c r="AB218" s="41">
        <f t="shared" si="17"/>
        <v>0.97599999999999998</v>
      </c>
      <c r="AC218" s="41">
        <f t="shared" si="17"/>
        <v>0.95670103092783509</v>
      </c>
      <c r="AD218" s="41">
        <f t="shared" si="17"/>
        <v>0.90220820189274453</v>
      </c>
      <c r="AE218" s="41">
        <f t="shared" si="17"/>
        <v>0.91052631578947374</v>
      </c>
      <c r="AF218" s="41">
        <f t="shared" si="17"/>
        <v>0.94957983193277307</v>
      </c>
      <c r="AG218" s="42">
        <f t="shared" si="17"/>
        <v>1.0099750623441397</v>
      </c>
      <c r="AH218" s="42">
        <f t="shared" si="17"/>
        <v>1.3655172413793104</v>
      </c>
      <c r="AI218" s="42">
        <f t="shared" si="17"/>
        <v>1.0765765765765767</v>
      </c>
      <c r="AJ218" s="43">
        <f t="shared" si="17"/>
        <v>0.86330935251798557</v>
      </c>
      <c r="AK218" s="43">
        <f t="shared" si="17"/>
        <v>0.83491461100569264</v>
      </c>
      <c r="AL218" s="45">
        <f t="shared" si="17"/>
        <v>0.830952380952381</v>
      </c>
      <c r="AM218" s="45">
        <f t="shared" si="17"/>
        <v>0.79874213836477992</v>
      </c>
      <c r="AN218" s="45">
        <f t="shared" si="17"/>
        <v>0.95979899497487442</v>
      </c>
      <c r="AO218" s="45">
        <f t="shared" si="17"/>
        <v>0.95061728395061729</v>
      </c>
      <c r="AP218" s="46">
        <f t="shared" si="17"/>
        <v>0.93835616438356162</v>
      </c>
      <c r="AQ218" s="46">
        <f t="shared" si="17"/>
        <v>0.93709327548806942</v>
      </c>
      <c r="AR218" s="46">
        <f t="shared" si="17"/>
        <v>0.96835443037974689</v>
      </c>
      <c r="AS218" s="46">
        <f t="shared" si="17"/>
        <v>1</v>
      </c>
    </row>
    <row r="219" spans="1:45" x14ac:dyDescent="0.25">
      <c r="A219" s="1"/>
      <c r="B219" s="2"/>
      <c r="C219" s="3" t="s">
        <v>407</v>
      </c>
      <c r="D219" t="str">
        <f>Graph!L4</f>
        <v>District Average</v>
      </c>
      <c r="E219" s="36" t="s">
        <v>203</v>
      </c>
      <c r="F219">
        <f t="shared" ref="F219:AS219" si="18">MAX(F$3:F$203)</f>
        <v>1.3</v>
      </c>
      <c r="G219">
        <f t="shared" si="18"/>
        <v>1.4779411764705883</v>
      </c>
      <c r="H219">
        <f t="shared" si="18"/>
        <v>1.6153846153846154</v>
      </c>
      <c r="I219">
        <f t="shared" si="18"/>
        <v>2.9634703196347032</v>
      </c>
      <c r="J219">
        <f t="shared" si="18"/>
        <v>1.9461538461538461</v>
      </c>
      <c r="K219">
        <f t="shared" si="18"/>
        <v>1.2874251497005988</v>
      </c>
      <c r="L219">
        <f t="shared" si="18"/>
        <v>1.2</v>
      </c>
      <c r="M219">
        <f t="shared" si="18"/>
        <v>1.6446280991735538</v>
      </c>
      <c r="N219">
        <f t="shared" si="18"/>
        <v>1.1486486486486487</v>
      </c>
      <c r="O219">
        <f t="shared" si="18"/>
        <v>0.95909090909090911</v>
      </c>
      <c r="P219">
        <f t="shared" si="18"/>
        <v>1.2119089316987741</v>
      </c>
      <c r="Q219">
        <f t="shared" si="18"/>
        <v>1.9714285714285715</v>
      </c>
      <c r="R219">
        <f t="shared" si="18"/>
        <v>1.2472826086956521</v>
      </c>
      <c r="S219">
        <f t="shared" si="18"/>
        <v>1.2138728323699421</v>
      </c>
      <c r="T219">
        <f t="shared" si="18"/>
        <v>1.3405572755417956</v>
      </c>
      <c r="U219">
        <f t="shared" si="18"/>
        <v>1.835820895522388</v>
      </c>
      <c r="V219">
        <f t="shared" si="18"/>
        <v>1.2846153846153847</v>
      </c>
      <c r="W219">
        <f t="shared" si="18"/>
        <v>1.1484716157205239</v>
      </c>
      <c r="X219">
        <f t="shared" si="18"/>
        <v>1.3333333333333333</v>
      </c>
      <c r="Y219">
        <f t="shared" si="18"/>
        <v>2.1166666666666667</v>
      </c>
      <c r="Z219" s="33">
        <f t="shared" si="18"/>
        <v>1.1807909604519775</v>
      </c>
      <c r="AA219" s="33">
        <f t="shared" si="18"/>
        <v>1.0323450134770888</v>
      </c>
      <c r="AB219" s="41">
        <f t="shared" si="18"/>
        <v>1.2</v>
      </c>
      <c r="AC219" s="41">
        <f t="shared" si="18"/>
        <v>1.2566371681415929</v>
      </c>
      <c r="AD219" s="41">
        <f t="shared" si="18"/>
        <v>1.0900000000000001</v>
      </c>
      <c r="AE219" s="41">
        <f t="shared" si="18"/>
        <v>1.2533039647577093</v>
      </c>
      <c r="AF219" s="41">
        <f t="shared" si="18"/>
        <v>1.7240566037735849</v>
      </c>
      <c r="AG219" s="42">
        <f t="shared" si="18"/>
        <v>1.8505434782608696</v>
      </c>
      <c r="AH219" s="42">
        <f t="shared" si="18"/>
        <v>1.8493150684931507</v>
      </c>
      <c r="AI219" s="42">
        <f t="shared" si="18"/>
        <v>1.4137931034482758</v>
      </c>
      <c r="AJ219" s="43">
        <f t="shared" si="18"/>
        <v>1.1907216494845361</v>
      </c>
      <c r="AK219" s="43">
        <f t="shared" si="18"/>
        <v>1.0521327014218009</v>
      </c>
      <c r="AL219" s="45">
        <f t="shared" si="18"/>
        <v>1.0526315789473684</v>
      </c>
      <c r="AM219" s="45">
        <f t="shared" si="18"/>
        <v>0.95024875621890548</v>
      </c>
      <c r="AN219" s="45">
        <f t="shared" si="18"/>
        <v>1.2234042553191489</v>
      </c>
      <c r="AO219" s="45">
        <f t="shared" si="18"/>
        <v>1.2789115646258504</v>
      </c>
      <c r="AP219" s="46">
        <f t="shared" si="18"/>
        <v>1.2173913043478262</v>
      </c>
      <c r="AQ219" s="46">
        <f t="shared" si="18"/>
        <v>1.3618784530386741</v>
      </c>
      <c r="AR219" s="46">
        <f t="shared" si="18"/>
        <v>1.6945169712793733</v>
      </c>
      <c r="AS219" s="46">
        <f t="shared" si="18"/>
        <v>1.6716867469879517</v>
      </c>
    </row>
    <row r="220" spans="1:45" x14ac:dyDescent="0.25">
      <c r="A220" s="1"/>
      <c r="B220" s="2"/>
      <c r="C220" s="3" t="s">
        <v>408</v>
      </c>
      <c r="Z220" s="33"/>
      <c r="AA220" s="33"/>
      <c r="AB220" s="41"/>
      <c r="AC220" s="41"/>
      <c r="AD220" s="41"/>
      <c r="AE220" s="41"/>
      <c r="AF220" s="41"/>
      <c r="AJ220" s="43"/>
      <c r="AK220" s="43"/>
      <c r="AL220" s="45"/>
      <c r="AM220" s="45"/>
      <c r="AN220" s="45"/>
      <c r="AO220" s="45"/>
    </row>
    <row r="221" spans="1:45" x14ac:dyDescent="0.25">
      <c r="A221" s="1"/>
      <c r="B221" s="2"/>
      <c r="C221" s="3"/>
      <c r="D221" s="7" t="s">
        <v>408</v>
      </c>
      <c r="E221" s="36" t="s">
        <v>202</v>
      </c>
      <c r="F221">
        <f t="shared" ref="F221:AS221" si="19">MIN(F$3:F$203)</f>
        <v>0.60992907801418439</v>
      </c>
      <c r="G221">
        <f t="shared" si="19"/>
        <v>0.76679841897233203</v>
      </c>
      <c r="H221">
        <f t="shared" si="19"/>
        <v>0.84516129032258069</v>
      </c>
      <c r="I221">
        <f t="shared" si="19"/>
        <v>1.0261044176706828</v>
      </c>
      <c r="J221">
        <f t="shared" si="19"/>
        <v>0.84915474642392719</v>
      </c>
      <c r="K221">
        <f t="shared" si="19"/>
        <v>0.65740740740740744</v>
      </c>
      <c r="L221">
        <f t="shared" si="19"/>
        <v>0.7303370786516854</v>
      </c>
      <c r="M221">
        <f t="shared" si="19"/>
        <v>0.70789473684210524</v>
      </c>
      <c r="N221">
        <f t="shared" si="19"/>
        <v>0.56497175141242939</v>
      </c>
      <c r="O221">
        <f t="shared" si="19"/>
        <v>0.58536585365853655</v>
      </c>
      <c r="P221">
        <f t="shared" si="19"/>
        <v>0.70348837209302328</v>
      </c>
      <c r="Q221">
        <f t="shared" si="19"/>
        <v>0.73123486682808714</v>
      </c>
      <c r="R221">
        <f t="shared" si="19"/>
        <v>0.69942196531791911</v>
      </c>
      <c r="S221">
        <f t="shared" si="19"/>
        <v>0.63157894736842102</v>
      </c>
      <c r="T221">
        <f t="shared" si="19"/>
        <v>0.81866197183098588</v>
      </c>
      <c r="U221">
        <f t="shared" si="19"/>
        <v>0.83291139240506329</v>
      </c>
      <c r="V221">
        <f t="shared" si="19"/>
        <v>0.66361556064073224</v>
      </c>
      <c r="W221">
        <f t="shared" si="19"/>
        <v>0.5757575757575758</v>
      </c>
      <c r="X221">
        <f t="shared" si="19"/>
        <v>0.73493975903614461</v>
      </c>
      <c r="Y221">
        <f t="shared" si="19"/>
        <v>0.71028037383177567</v>
      </c>
      <c r="Z221" s="33">
        <f t="shared" si="19"/>
        <v>0.61058344640434192</v>
      </c>
      <c r="AA221" s="33">
        <f t="shared" si="19"/>
        <v>0.64578313253012043</v>
      </c>
      <c r="AB221" s="41">
        <f t="shared" si="19"/>
        <v>0.65454545454545454</v>
      </c>
      <c r="AC221" s="41">
        <f t="shared" si="19"/>
        <v>0.64971751412429379</v>
      </c>
      <c r="AD221" s="41">
        <f t="shared" si="19"/>
        <v>0.67222222222222228</v>
      </c>
      <c r="AE221" s="41">
        <f t="shared" si="19"/>
        <v>0.57603686635944695</v>
      </c>
      <c r="AF221" s="41">
        <f t="shared" si="19"/>
        <v>0.65306122448979587</v>
      </c>
      <c r="AG221" s="42">
        <f t="shared" si="19"/>
        <v>0.68138801261829651</v>
      </c>
      <c r="AH221" s="42">
        <f t="shared" si="19"/>
        <v>0.86199095022624439</v>
      </c>
      <c r="AI221" s="42">
        <f t="shared" si="19"/>
        <v>0.77008310249307477</v>
      </c>
      <c r="AJ221" s="43">
        <f t="shared" si="19"/>
        <v>0.5703125</v>
      </c>
      <c r="AK221" s="43">
        <f t="shared" si="19"/>
        <v>0.42346938775510207</v>
      </c>
      <c r="AL221" s="45">
        <f t="shared" si="19"/>
        <v>0.54512635379061369</v>
      </c>
      <c r="AM221" s="45">
        <f t="shared" si="19"/>
        <v>0.5547945205479452</v>
      </c>
      <c r="AN221" s="45">
        <f t="shared" si="19"/>
        <v>0.63576158940397354</v>
      </c>
      <c r="AO221" s="45">
        <f t="shared" si="19"/>
        <v>0.58866544789762343</v>
      </c>
      <c r="AP221" s="46">
        <f t="shared" si="19"/>
        <v>0.55128205128205132</v>
      </c>
      <c r="AQ221" s="46">
        <f t="shared" si="19"/>
        <v>0.47330097087378642</v>
      </c>
      <c r="AR221" s="46">
        <f t="shared" si="19"/>
        <v>0.57798165137614677</v>
      </c>
      <c r="AS221" s="46">
        <f t="shared" si="19"/>
        <v>0.65367965367965364</v>
      </c>
    </row>
    <row r="222" spans="1:45" x14ac:dyDescent="0.25">
      <c r="A222" s="1"/>
      <c r="B222" s="2"/>
      <c r="C222" s="3"/>
      <c r="F222">
        <f>F216-F215</f>
        <v>0.25735487260309953</v>
      </c>
      <c r="G222">
        <f t="shared" ref="G222:P222" si="20">G216-G215</f>
        <v>0.16653491436100132</v>
      </c>
      <c r="H222">
        <f t="shared" si="20"/>
        <v>0.19161803373308528</v>
      </c>
      <c r="I222">
        <f t="shared" si="20"/>
        <v>0.42032415375788856</v>
      </c>
      <c r="J222">
        <f t="shared" si="20"/>
        <v>0.28905663568989393</v>
      </c>
      <c r="K222">
        <f t="shared" si="20"/>
        <v>0.17928984029901462</v>
      </c>
      <c r="L222">
        <f t="shared" si="20"/>
        <v>0.1511218879136641</v>
      </c>
      <c r="M222">
        <f t="shared" si="20"/>
        <v>0.18355263157894741</v>
      </c>
      <c r="N222">
        <f t="shared" si="20"/>
        <v>0.22473742084707848</v>
      </c>
      <c r="O222">
        <f t="shared" si="20"/>
        <v>0.13529142333676858</v>
      </c>
      <c r="P222">
        <f t="shared" si="20"/>
        <v>0.18415207734517891</v>
      </c>
      <c r="Q222">
        <f t="shared" ref="Q222:V222" si="21">Q216-Q215</f>
        <v>0.24161581190494452</v>
      </c>
      <c r="R222">
        <f t="shared" si="21"/>
        <v>0.19632271553314473</v>
      </c>
      <c r="S222">
        <f t="shared" si="21"/>
        <v>0.24064327485380121</v>
      </c>
      <c r="T222">
        <f t="shared" si="21"/>
        <v>0.15120104186764427</v>
      </c>
      <c r="U222">
        <f t="shared" si="21"/>
        <v>0.1470217179628297</v>
      </c>
      <c r="V222">
        <f t="shared" si="21"/>
        <v>0.20305110602593446</v>
      </c>
      <c r="W222">
        <f t="shared" ref="W222:Y225" si="22">W216-W215</f>
        <v>0.24709956709956704</v>
      </c>
      <c r="X222">
        <f t="shared" si="22"/>
        <v>0.18224450597420738</v>
      </c>
      <c r="Y222">
        <f t="shared" si="22"/>
        <v>0.20534462616822435</v>
      </c>
      <c r="Z222" s="33">
        <f t="shared" ref="Z222:AA225" si="23">Z216-Z215</f>
        <v>0.20759837177747631</v>
      </c>
      <c r="AA222" s="33">
        <f t="shared" si="23"/>
        <v>0.12663066057332784</v>
      </c>
      <c r="AB222" s="41">
        <f t="shared" ref="AB222:AF222" si="24">AB216-AB215</f>
        <v>0.19689578713968958</v>
      </c>
      <c r="AC222" s="41">
        <f t="shared" si="24"/>
        <v>0.19279013113564503</v>
      </c>
      <c r="AD222" s="41">
        <f t="shared" si="24"/>
        <v>0.13547008547008543</v>
      </c>
      <c r="AE222" s="41">
        <f t="shared" si="24"/>
        <v>0.20967741935483875</v>
      </c>
      <c r="AF222" s="41">
        <f t="shared" si="24"/>
        <v>0.17070926731348279</v>
      </c>
      <c r="AG222" s="42">
        <f t="shared" ref="AG222:AI222" si="25">AG216-AG215</f>
        <v>0.17283193623080839</v>
      </c>
      <c r="AH222" s="42">
        <f t="shared" si="25"/>
        <v>0.29443363077934226</v>
      </c>
      <c r="AI222" s="42">
        <f t="shared" si="25"/>
        <v>0.18211815536856046</v>
      </c>
      <c r="AJ222" s="43">
        <f t="shared" ref="AJ222:AK222" si="26">AJ216-AJ215</f>
        <v>0.1796875</v>
      </c>
      <c r="AK222" s="43">
        <f t="shared" si="26"/>
        <v>0.28449521401480943</v>
      </c>
      <c r="AL222" s="45">
        <f t="shared" ref="AL222:AO222" si="27">AL216-AL215</f>
        <v>0.13733810118568968</v>
      </c>
      <c r="AM222" s="45">
        <f t="shared" si="27"/>
        <v>0.14947377213498159</v>
      </c>
      <c r="AN222" s="45">
        <f t="shared" si="27"/>
        <v>0.17673841059602646</v>
      </c>
      <c r="AO222" s="45">
        <f t="shared" si="27"/>
        <v>0.24330176521713065</v>
      </c>
      <c r="AP222" s="46">
        <f t="shared" ref="AP222:AS222" si="28">AP216-AP215</f>
        <v>0.25148611480791405</v>
      </c>
      <c r="AQ222" s="46">
        <f t="shared" si="28"/>
        <v>0.3355225585379783</v>
      </c>
      <c r="AR222" s="46">
        <f t="shared" si="28"/>
        <v>0.23661400937336019</v>
      </c>
      <c r="AS222" s="46">
        <f t="shared" si="28"/>
        <v>0.16592818945760124</v>
      </c>
    </row>
    <row r="223" spans="1:45" x14ac:dyDescent="0.25">
      <c r="A223" s="1"/>
      <c r="B223" s="2"/>
      <c r="C223" s="3"/>
      <c r="F223">
        <f>F217-F216</f>
        <v>7.9424513332559399E-2</v>
      </c>
      <c r="G223">
        <f t="shared" ref="G223:P223" si="29">G217-G216</f>
        <v>7.1222475322703094E-2</v>
      </c>
      <c r="H223">
        <f t="shared" si="29"/>
        <v>8.0522728730257676E-2</v>
      </c>
      <c r="I223">
        <f t="shared" si="29"/>
        <v>0.12660513643659721</v>
      </c>
      <c r="J223">
        <f t="shared" si="29"/>
        <v>8.6544318211911886E-2</v>
      </c>
      <c r="K223">
        <f t="shared" si="29"/>
        <v>7.3212662203487877E-2</v>
      </c>
      <c r="L223">
        <f t="shared" si="29"/>
        <v>6.092021559078431E-2</v>
      </c>
      <c r="M223">
        <f t="shared" si="29"/>
        <v>6.4108187134502947E-2</v>
      </c>
      <c r="N223">
        <f t="shared" si="29"/>
        <v>5.2209122589515267E-2</v>
      </c>
      <c r="O223">
        <f t="shared" si="29"/>
        <v>5.5813311239989005E-2</v>
      </c>
      <c r="P223">
        <f t="shared" si="29"/>
        <v>5.7757366474434302E-2</v>
      </c>
      <c r="Q223">
        <f t="shared" ref="Q223:V223" si="30">Q217-Q216</f>
        <v>7.7853546619080949E-2</v>
      </c>
      <c r="R223">
        <f t="shared" si="30"/>
        <v>6.5793780687397718E-2</v>
      </c>
      <c r="S223">
        <f t="shared" si="30"/>
        <v>6.4536671058410211E-2</v>
      </c>
      <c r="T223">
        <f t="shared" si="30"/>
        <v>6.1883018047401706E-2</v>
      </c>
      <c r="U223">
        <f t="shared" si="30"/>
        <v>7.562244518766259E-2</v>
      </c>
      <c r="V223">
        <f t="shared" si="30"/>
        <v>7.584204413472706E-2</v>
      </c>
      <c r="W223">
        <f t="shared" si="22"/>
        <v>5.0071033938437259E-2</v>
      </c>
      <c r="X223">
        <f t="shared" si="22"/>
        <v>4.9640379539411028E-2</v>
      </c>
      <c r="Y223">
        <f t="shared" si="22"/>
        <v>6.8749999999999978E-2</v>
      </c>
      <c r="Z223" s="33">
        <f t="shared" si="23"/>
        <v>7.5076608784473864E-2</v>
      </c>
      <c r="AA223" s="33">
        <f t="shared" si="23"/>
        <v>5.0049975012493753E-2</v>
      </c>
      <c r="AB223" s="41">
        <f t="shared" ref="AB223:AF223" si="31">AB217-AB216</f>
        <v>6.0711027714563048E-2</v>
      </c>
      <c r="AC223" s="41">
        <f t="shared" si="31"/>
        <v>5.1387703577270516E-2</v>
      </c>
      <c r="AD223" s="41">
        <f t="shared" si="31"/>
        <v>5.1131221719456943E-2</v>
      </c>
      <c r="AE223" s="41">
        <f t="shared" si="31"/>
        <v>5.8945908460471541E-2</v>
      </c>
      <c r="AF223" s="41">
        <f t="shared" si="31"/>
        <v>4.6522395226010094E-2</v>
      </c>
      <c r="AG223" s="42">
        <f t="shared" ref="AG223:AI223" si="32">AG217-AG216</f>
        <v>5.9274860839476418E-2</v>
      </c>
      <c r="AH223" s="42">
        <f t="shared" si="32"/>
        <v>8.1075418994413395E-2</v>
      </c>
      <c r="AI223" s="42">
        <f t="shared" si="32"/>
        <v>5.9993864089584292E-2</v>
      </c>
      <c r="AJ223" s="43">
        <f t="shared" ref="AJ223:AK223" si="33">AJ217-AJ216</f>
        <v>5.3439803439803479E-2</v>
      </c>
      <c r="AK223" s="43">
        <f t="shared" si="33"/>
        <v>5.8532860159022482E-2</v>
      </c>
      <c r="AL223" s="45">
        <f t="shared" ref="AL223:AO223" si="34">AL217-AL216</f>
        <v>6.4688164613673882E-2</v>
      </c>
      <c r="AM223" s="45">
        <f t="shared" si="34"/>
        <v>4.37423173966488E-2</v>
      </c>
      <c r="AN223" s="45">
        <f t="shared" si="34"/>
        <v>7.638888888888884E-2</v>
      </c>
      <c r="AO223" s="45">
        <f t="shared" si="34"/>
        <v>5.5673236323448116E-2</v>
      </c>
      <c r="AP223" s="46">
        <f t="shared" ref="AP223:AS223" si="35">AP217-AP216</f>
        <v>6.3032699710900419E-2</v>
      </c>
      <c r="AQ223" s="46">
        <f t="shared" si="35"/>
        <v>6.6774556712637212E-2</v>
      </c>
      <c r="AR223" s="46">
        <f t="shared" si="35"/>
        <v>6.7757280426963606E-2</v>
      </c>
      <c r="AS223" s="46">
        <f t="shared" si="35"/>
        <v>8.1522100365569949E-2</v>
      </c>
    </row>
    <row r="224" spans="1:45" x14ac:dyDescent="0.25">
      <c r="A224" s="1"/>
      <c r="B224" s="2"/>
      <c r="C224" s="3"/>
      <c r="F224">
        <f>F218-F217</f>
        <v>8.5944597274646428E-2</v>
      </c>
      <c r="G224">
        <f t="shared" ref="G224:P224" si="36">G218-G217</f>
        <v>9.3227763703807032E-2</v>
      </c>
      <c r="H224">
        <f t="shared" si="36"/>
        <v>8.6560608158282371E-2</v>
      </c>
      <c r="I224">
        <f t="shared" si="36"/>
        <v>0.15824382517447888</v>
      </c>
      <c r="J224">
        <f t="shared" si="36"/>
        <v>9.6812927125247361E-2</v>
      </c>
      <c r="K224">
        <f t="shared" si="36"/>
        <v>6.2852736004486931E-2</v>
      </c>
      <c r="L224">
        <f t="shared" si="36"/>
        <v>6.0780375505793627E-2</v>
      </c>
      <c r="M224">
        <f t="shared" si="36"/>
        <v>0.11416555998229294</v>
      </c>
      <c r="N224">
        <f t="shared" si="36"/>
        <v>5.9785505937346439E-2</v>
      </c>
      <c r="O224">
        <f t="shared" si="36"/>
        <v>3.7445269369883905E-2</v>
      </c>
      <c r="P224">
        <f t="shared" si="36"/>
        <v>5.700603024120976E-2</v>
      </c>
      <c r="Q224">
        <f t="shared" ref="Q224:V224" si="37">Q218-Q217</f>
        <v>8.6137879911045268E-2</v>
      </c>
      <c r="R224">
        <f t="shared" si="37"/>
        <v>5.8404558404558382E-2</v>
      </c>
      <c r="S224">
        <f t="shared" si="37"/>
        <v>5.8164964587387846E-2</v>
      </c>
      <c r="T224">
        <f t="shared" si="37"/>
        <v>8.1729145558932625E-2</v>
      </c>
      <c r="U224">
        <f t="shared" si="37"/>
        <v>7.9710144927536142E-2</v>
      </c>
      <c r="V224">
        <f t="shared" si="37"/>
        <v>7.5636450488928753E-2</v>
      </c>
      <c r="W224">
        <f t="shared" si="22"/>
        <v>6.220695833955503E-2</v>
      </c>
      <c r="X224">
        <f t="shared" si="22"/>
        <v>5.8491811146439421E-2</v>
      </c>
      <c r="Y224">
        <f t="shared" si="22"/>
        <v>6.726819248826299E-2</v>
      </c>
      <c r="Z224" s="33">
        <f t="shared" si="23"/>
        <v>6.4413530705665578E-2</v>
      </c>
      <c r="AA224" s="33">
        <f t="shared" si="23"/>
        <v>3.6359761295822635E-2</v>
      </c>
      <c r="AB224" s="41">
        <f t="shared" ref="AB224:AF224" si="38">AB218-AB217</f>
        <v>6.3847730600292807E-2</v>
      </c>
      <c r="AC224" s="41">
        <f t="shared" si="38"/>
        <v>6.2805682090625758E-2</v>
      </c>
      <c r="AD224" s="41">
        <f t="shared" si="38"/>
        <v>4.338467248097988E-2</v>
      </c>
      <c r="AE224" s="41">
        <f t="shared" si="38"/>
        <v>6.58661216147165E-2</v>
      </c>
      <c r="AF224" s="41">
        <f t="shared" si="38"/>
        <v>7.9286944903484313E-2</v>
      </c>
      <c r="AG224" s="42">
        <f t="shared" ref="AG224:AI224" si="39">AG218-AG217</f>
        <v>9.6480252655558374E-2</v>
      </c>
      <c r="AH224" s="42">
        <f t="shared" si="39"/>
        <v>0.12801724137931036</v>
      </c>
      <c r="AI224" s="42">
        <f t="shared" si="39"/>
        <v>6.438145462535716E-2</v>
      </c>
      <c r="AJ224" s="43">
        <f t="shared" ref="AJ224:AK224" si="40">AJ218-AJ217</f>
        <v>5.9869549078182094E-2</v>
      </c>
      <c r="AK224" s="43">
        <f t="shared" si="40"/>
        <v>6.8417149076758665E-2</v>
      </c>
      <c r="AL224" s="45">
        <f t="shared" ref="AL224:AO224" si="41">AL218-AL217</f>
        <v>8.3799761362403746E-2</v>
      </c>
      <c r="AM224" s="45">
        <f t="shared" si="41"/>
        <v>5.073152828520433E-2</v>
      </c>
      <c r="AN224" s="45">
        <f t="shared" si="41"/>
        <v>7.091010608598558E-2</v>
      </c>
      <c r="AO224" s="45">
        <f t="shared" si="41"/>
        <v>6.2976834512415092E-2</v>
      </c>
      <c r="AP224" s="46">
        <f t="shared" ref="AP224:AS224" si="42">AP218-AP217</f>
        <v>7.2555298582695826E-2</v>
      </c>
      <c r="AQ224" s="46">
        <f t="shared" si="42"/>
        <v>6.1495189363667491E-2</v>
      </c>
      <c r="AR224" s="46">
        <f t="shared" si="42"/>
        <v>8.6001489203276327E-2</v>
      </c>
      <c r="AS224" s="46">
        <f t="shared" si="42"/>
        <v>9.8870056497175174E-2</v>
      </c>
    </row>
    <row r="225" spans="1:45" x14ac:dyDescent="0.25">
      <c r="A225" s="1"/>
      <c r="B225" s="2"/>
      <c r="C225" s="3"/>
      <c r="E225" s="36" t="s">
        <v>203</v>
      </c>
      <c r="F225">
        <f>F219-F218</f>
        <v>0.2673469387755103</v>
      </c>
      <c r="G225">
        <f t="shared" ref="G225:P225" si="43">G219-G218</f>
        <v>0.38015760411074484</v>
      </c>
      <c r="H225">
        <f t="shared" si="43"/>
        <v>0.4115219544404094</v>
      </c>
      <c r="I225">
        <f t="shared" si="43"/>
        <v>1.2321927865950557</v>
      </c>
      <c r="J225">
        <f t="shared" si="43"/>
        <v>0.62458521870286576</v>
      </c>
      <c r="K225">
        <f t="shared" si="43"/>
        <v>0.31466250378620197</v>
      </c>
      <c r="L225">
        <f t="shared" si="43"/>
        <v>0.19684044233807252</v>
      </c>
      <c r="M225">
        <f t="shared" si="43"/>
        <v>0.57490698363570525</v>
      </c>
      <c r="N225">
        <f t="shared" si="43"/>
        <v>0.2469448478622791</v>
      </c>
      <c r="O225">
        <f t="shared" si="43"/>
        <v>0.14517505148573107</v>
      </c>
      <c r="P225">
        <f t="shared" si="43"/>
        <v>0.20950508554492786</v>
      </c>
      <c r="Q225">
        <f t="shared" ref="Q225:V225" si="44">Q219-Q218</f>
        <v>0.83458646616541365</v>
      </c>
      <c r="R225">
        <f t="shared" si="44"/>
        <v>0.22733958875263216</v>
      </c>
      <c r="S225">
        <f t="shared" si="44"/>
        <v>0.21894897450192186</v>
      </c>
      <c r="T225">
        <f t="shared" si="44"/>
        <v>0.22708209823683112</v>
      </c>
      <c r="U225">
        <f t="shared" si="44"/>
        <v>0.70055519503929631</v>
      </c>
      <c r="V225">
        <f t="shared" si="44"/>
        <v>0.26647022332506221</v>
      </c>
      <c r="W225">
        <f t="shared" si="22"/>
        <v>0.21333648058538879</v>
      </c>
      <c r="X225">
        <f t="shared" si="22"/>
        <v>0.30801687763713081</v>
      </c>
      <c r="Y225">
        <f t="shared" si="22"/>
        <v>1.0650234741784037</v>
      </c>
      <c r="Z225" s="33">
        <f t="shared" si="23"/>
        <v>0.22311900278001984</v>
      </c>
      <c r="AA225" s="33">
        <f t="shared" si="23"/>
        <v>0.17352148406532419</v>
      </c>
      <c r="AB225" s="41">
        <f t="shared" ref="AB225:AF225" si="45">AB219-AB218</f>
        <v>0.22399999999999998</v>
      </c>
      <c r="AC225" s="41">
        <f t="shared" si="45"/>
        <v>0.29993613721375778</v>
      </c>
      <c r="AD225" s="41">
        <f t="shared" si="45"/>
        <v>0.18779179810725555</v>
      </c>
      <c r="AE225" s="41">
        <f t="shared" si="45"/>
        <v>0.34277764896823559</v>
      </c>
      <c r="AF225" s="41">
        <f t="shared" si="45"/>
        <v>0.77447677184081187</v>
      </c>
      <c r="AG225" s="42">
        <f t="shared" ref="AG225:AI225" si="46">AG219-AG218</f>
        <v>0.84056841591672993</v>
      </c>
      <c r="AH225" s="42">
        <f t="shared" si="46"/>
        <v>0.48379782711384034</v>
      </c>
      <c r="AI225" s="42">
        <f t="shared" si="46"/>
        <v>0.33721652687169912</v>
      </c>
      <c r="AJ225" s="43">
        <f t="shared" ref="AJ225:AK225" si="47">AJ219-AJ218</f>
        <v>0.3274122969665505</v>
      </c>
      <c r="AK225" s="43">
        <f t="shared" si="47"/>
        <v>0.21721809041610829</v>
      </c>
      <c r="AL225" s="45">
        <f t="shared" ref="AL225:AO225" si="48">AL219-AL218</f>
        <v>0.22167919799498736</v>
      </c>
      <c r="AM225" s="45">
        <f t="shared" si="48"/>
        <v>0.15150661785412556</v>
      </c>
      <c r="AN225" s="45">
        <f t="shared" si="48"/>
        <v>0.26360526034427445</v>
      </c>
      <c r="AO225" s="45">
        <f t="shared" si="48"/>
        <v>0.32829428067523314</v>
      </c>
      <c r="AP225" s="46">
        <f t="shared" ref="AP225:AS225" si="49">AP219-AP218</f>
        <v>0.27903513996426454</v>
      </c>
      <c r="AQ225" s="46">
        <f t="shared" si="49"/>
        <v>0.42478517755060463</v>
      </c>
      <c r="AR225" s="46">
        <f t="shared" si="49"/>
        <v>0.7261625408996264</v>
      </c>
      <c r="AS225" s="46">
        <f t="shared" si="49"/>
        <v>0.67168674698795172</v>
      </c>
    </row>
    <row r="226" spans="1:45" x14ac:dyDescent="0.25">
      <c r="A226" s="1"/>
      <c r="B226" s="2"/>
      <c r="C226" s="3"/>
    </row>
    <row r="227" spans="1:45" x14ac:dyDescent="0.25">
      <c r="A227" s="1"/>
      <c r="B227" s="2"/>
      <c r="C227" s="3"/>
    </row>
    <row r="228" spans="1:45" x14ac:dyDescent="0.25">
      <c r="A228" s="1"/>
      <c r="B228" s="2"/>
      <c r="C228" s="3"/>
    </row>
    <row r="229" spans="1:45" x14ac:dyDescent="0.25">
      <c r="A229" s="1"/>
      <c r="B229" s="2"/>
      <c r="C229" s="3"/>
    </row>
    <row r="230" spans="1:45" x14ac:dyDescent="0.25">
      <c r="A230" s="1"/>
      <c r="B230" s="2"/>
      <c r="C230" s="3"/>
    </row>
    <row r="231" spans="1:45" x14ac:dyDescent="0.25">
      <c r="A231" s="1"/>
      <c r="B231" s="2"/>
      <c r="C231" s="3"/>
    </row>
    <row r="232" spans="1:45" x14ac:dyDescent="0.25">
      <c r="A232" s="1"/>
      <c r="B232" s="2"/>
      <c r="C232" s="3"/>
    </row>
    <row r="233" spans="1:45" x14ac:dyDescent="0.25">
      <c r="A233" s="1"/>
      <c r="B233" s="2"/>
      <c r="C233" s="3"/>
    </row>
    <row r="234" spans="1:45" x14ac:dyDescent="0.25">
      <c r="A234" s="1"/>
      <c r="B234" s="2"/>
      <c r="C234" s="3"/>
    </row>
    <row r="235" spans="1:45" x14ac:dyDescent="0.25">
      <c r="A235" s="1"/>
      <c r="B235" s="2"/>
      <c r="C235" s="3"/>
    </row>
    <row r="236" spans="1:45" x14ac:dyDescent="0.25">
      <c r="A236" s="1"/>
      <c r="B236" s="2"/>
      <c r="C236" s="3"/>
    </row>
    <row r="237" spans="1:45" x14ac:dyDescent="0.25">
      <c r="A237" s="1"/>
      <c r="B237" s="2"/>
      <c r="C237" s="3"/>
    </row>
    <row r="238" spans="1:45" x14ac:dyDescent="0.25">
      <c r="A238" s="1"/>
      <c r="B238" s="2"/>
      <c r="C238" s="3"/>
    </row>
    <row r="239" spans="1:45" x14ac:dyDescent="0.25">
      <c r="A239" s="1"/>
      <c r="B239" s="2"/>
      <c r="C239" s="3"/>
    </row>
    <row r="240" spans="1:45" x14ac:dyDescent="0.25">
      <c r="A240" s="1"/>
      <c r="B240" s="2"/>
      <c r="C240" s="3"/>
    </row>
    <row r="241" spans="1:3" x14ac:dyDescent="0.25">
      <c r="A241" s="1"/>
      <c r="B241" s="2"/>
      <c r="C241" s="3"/>
    </row>
    <row r="242" spans="1:3" x14ac:dyDescent="0.25">
      <c r="A242" s="1"/>
      <c r="B242" s="2"/>
      <c r="C242" s="3"/>
    </row>
    <row r="243" spans="1:3" x14ac:dyDescent="0.25">
      <c r="A243" s="1"/>
      <c r="B243" s="2"/>
      <c r="C243" s="3"/>
    </row>
    <row r="244" spans="1:3" x14ac:dyDescent="0.25">
      <c r="A244" s="1"/>
      <c r="B244" s="2"/>
      <c r="C244" s="3"/>
    </row>
    <row r="245" spans="1:3" x14ac:dyDescent="0.25">
      <c r="A245" s="1"/>
      <c r="B245" s="2"/>
      <c r="C245" s="3"/>
    </row>
    <row r="246" spans="1:3" x14ac:dyDescent="0.25">
      <c r="A246" s="1"/>
      <c r="B246" s="2"/>
      <c r="C246" s="3"/>
    </row>
    <row r="247" spans="1:3" x14ac:dyDescent="0.25">
      <c r="A247" s="1"/>
      <c r="B247" s="2"/>
      <c r="C247" s="3"/>
    </row>
    <row r="248" spans="1:3" x14ac:dyDescent="0.25">
      <c r="A248" s="1"/>
      <c r="B248" s="2"/>
      <c r="C248" s="3"/>
    </row>
    <row r="249" spans="1:3" x14ac:dyDescent="0.25">
      <c r="A249" s="1"/>
      <c r="B249" s="4"/>
      <c r="C249" s="3"/>
    </row>
    <row r="250" spans="1:3" x14ac:dyDescent="0.25">
      <c r="A250" s="1"/>
      <c r="B250" s="4"/>
      <c r="C250" s="3"/>
    </row>
    <row r="251" spans="1:3" x14ac:dyDescent="0.25">
      <c r="A251" s="1"/>
      <c r="B251" s="4"/>
      <c r="C251" s="3"/>
    </row>
    <row r="252" spans="1:3" x14ac:dyDescent="0.25">
      <c r="A252" s="1"/>
      <c r="B252" s="4"/>
      <c r="C252" s="3"/>
    </row>
    <row r="253" spans="1:3" x14ac:dyDescent="0.25">
      <c r="A253" s="1"/>
      <c r="B253" s="4"/>
      <c r="C253" s="3"/>
    </row>
    <row r="254" spans="1:3" x14ac:dyDescent="0.25">
      <c r="A254" s="1"/>
      <c r="B254" s="2"/>
      <c r="C254" s="3"/>
    </row>
    <row r="255" spans="1:3" x14ac:dyDescent="0.25">
      <c r="A255" s="1"/>
      <c r="B255" s="2"/>
      <c r="C255" s="3"/>
    </row>
    <row r="256" spans="1:3" x14ac:dyDescent="0.25">
      <c r="A256" s="1"/>
      <c r="B256" s="2"/>
      <c r="C256" s="3"/>
    </row>
    <row r="257" spans="1:3" x14ac:dyDescent="0.25">
      <c r="A257" s="1"/>
      <c r="B257" s="2"/>
      <c r="C257" s="3"/>
    </row>
    <row r="258" spans="1:3" x14ac:dyDescent="0.25">
      <c r="A258" s="1"/>
      <c r="B258" s="2"/>
      <c r="C258" s="3"/>
    </row>
    <row r="259" spans="1:3" x14ac:dyDescent="0.25">
      <c r="A259" s="1"/>
      <c r="B259" s="2"/>
      <c r="C259" s="3"/>
    </row>
    <row r="260" spans="1:3" x14ac:dyDescent="0.25">
      <c r="A260" s="1"/>
      <c r="B260" s="2"/>
      <c r="C260" s="3"/>
    </row>
    <row r="261" spans="1:3" x14ac:dyDescent="0.25">
      <c r="A261" s="1"/>
      <c r="B261" s="2"/>
      <c r="C261" s="3"/>
    </row>
    <row r="262" spans="1:3" x14ac:dyDescent="0.25">
      <c r="A262" s="1"/>
      <c r="B262" s="2"/>
      <c r="C262" s="3"/>
    </row>
    <row r="263" spans="1:3" x14ac:dyDescent="0.25">
      <c r="A263" s="1"/>
      <c r="B263" s="2"/>
      <c r="C263" s="3"/>
    </row>
    <row r="264" spans="1:3" x14ac:dyDescent="0.25">
      <c r="A264" s="1"/>
      <c r="B264" s="2"/>
      <c r="C264" s="3"/>
    </row>
    <row r="265" spans="1:3" x14ac:dyDescent="0.25">
      <c r="A265" s="1"/>
      <c r="B265" s="2"/>
      <c r="C265" s="3"/>
    </row>
    <row r="266" spans="1:3" x14ac:dyDescent="0.25">
      <c r="A266" s="1"/>
      <c r="B266" s="2"/>
      <c r="C266" s="3"/>
    </row>
    <row r="267" spans="1:3" x14ac:dyDescent="0.25">
      <c r="A267" s="1"/>
      <c r="B267" s="2"/>
      <c r="C267" s="3"/>
    </row>
    <row r="268" spans="1:3" x14ac:dyDescent="0.25">
      <c r="A268" s="1"/>
      <c r="B268" s="2"/>
      <c r="C268" s="3"/>
    </row>
    <row r="269" spans="1:3" x14ac:dyDescent="0.25">
      <c r="A269" s="1"/>
      <c r="B269" s="2"/>
      <c r="C269" s="3"/>
    </row>
    <row r="270" spans="1:3" x14ac:dyDescent="0.25">
      <c r="A270" s="1"/>
      <c r="B270" s="2"/>
      <c r="C270" s="3"/>
    </row>
    <row r="271" spans="1:3" x14ac:dyDescent="0.25">
      <c r="A271" s="1"/>
      <c r="B271" s="2"/>
      <c r="C271" s="3"/>
    </row>
    <row r="272" spans="1:3" x14ac:dyDescent="0.25">
      <c r="A272" s="1"/>
      <c r="B272" s="2"/>
      <c r="C272" s="3"/>
    </row>
    <row r="273" spans="1:3" x14ac:dyDescent="0.25">
      <c r="A273" s="1"/>
      <c r="B273" s="2"/>
      <c r="C273" s="3"/>
    </row>
    <row r="274" spans="1:3" x14ac:dyDescent="0.25">
      <c r="A274" s="1"/>
      <c r="B274" s="2"/>
      <c r="C274" s="3"/>
    </row>
    <row r="275" spans="1:3" x14ac:dyDescent="0.25">
      <c r="A275" s="1"/>
      <c r="B275" s="2"/>
      <c r="C275" s="3"/>
    </row>
    <row r="276" spans="1:3" x14ac:dyDescent="0.25">
      <c r="A276" s="1"/>
      <c r="B276" s="2"/>
      <c r="C276" s="3"/>
    </row>
    <row r="277" spans="1:3" x14ac:dyDescent="0.25">
      <c r="A277" s="1"/>
      <c r="B277" s="2"/>
      <c r="C277" s="3"/>
    </row>
    <row r="278" spans="1:3" x14ac:dyDescent="0.25">
      <c r="A278" s="1"/>
      <c r="B278" s="2"/>
      <c r="C278" s="3"/>
    </row>
    <row r="279" spans="1:3" x14ac:dyDescent="0.25">
      <c r="A279" s="1"/>
      <c r="B279" s="2"/>
      <c r="C279" s="3"/>
    </row>
    <row r="280" spans="1:3" x14ac:dyDescent="0.25">
      <c r="A280" s="1"/>
      <c r="B280" s="2"/>
      <c r="C280" s="3"/>
    </row>
    <row r="281" spans="1:3" x14ac:dyDescent="0.25">
      <c r="A281" s="1"/>
      <c r="B281" s="2"/>
      <c r="C281" s="3"/>
    </row>
    <row r="282" spans="1:3" x14ac:dyDescent="0.25">
      <c r="A282" s="1"/>
      <c r="B282" s="2"/>
      <c r="C282" s="3"/>
    </row>
    <row r="283" spans="1:3" x14ac:dyDescent="0.25">
      <c r="A283" s="1"/>
      <c r="B283" s="2"/>
      <c r="C283" s="3"/>
    </row>
    <row r="284" spans="1:3" x14ac:dyDescent="0.25">
      <c r="A284" s="1"/>
      <c r="B284" s="2"/>
      <c r="C284" s="3"/>
    </row>
    <row r="285" spans="1:3" x14ac:dyDescent="0.25">
      <c r="A285" s="5"/>
      <c r="B285" s="4"/>
      <c r="C285" s="3"/>
    </row>
    <row r="286" spans="1:3" x14ac:dyDescent="0.25">
      <c r="A286" s="5"/>
      <c r="B286" s="4"/>
      <c r="C286" s="3"/>
    </row>
    <row r="287" spans="1:3" x14ac:dyDescent="0.25">
      <c r="A287" s="5"/>
      <c r="B287" s="4"/>
      <c r="C287" s="3"/>
    </row>
    <row r="288" spans="1:3" x14ac:dyDescent="0.25">
      <c r="A288" s="1"/>
      <c r="B288" s="3"/>
      <c r="C288" s="4"/>
    </row>
    <row r="289" spans="1:3" x14ac:dyDescent="0.25">
      <c r="A289" s="1"/>
      <c r="B289" s="3"/>
      <c r="C289" s="4"/>
    </row>
    <row r="290" spans="1:3" x14ac:dyDescent="0.25">
      <c r="A290" s="1"/>
      <c r="B290" s="3"/>
      <c r="C290" s="4"/>
    </row>
    <row r="291" spans="1:3" x14ac:dyDescent="0.25">
      <c r="A291" s="1"/>
      <c r="B291" s="3"/>
      <c r="C291" s="4"/>
    </row>
    <row r="292" spans="1:3" x14ac:dyDescent="0.25">
      <c r="A292" s="1"/>
      <c r="B292" s="3"/>
      <c r="C292" s="4"/>
    </row>
    <row r="293" spans="1:3" x14ac:dyDescent="0.25">
      <c r="A293" s="1"/>
      <c r="B293" s="3"/>
      <c r="C293" s="4"/>
    </row>
    <row r="294" spans="1:3" x14ac:dyDescent="0.25">
      <c r="A294" s="1"/>
      <c r="B294" s="3"/>
      <c r="C294" s="4"/>
    </row>
    <row r="295" spans="1:3" x14ac:dyDescent="0.25">
      <c r="A295" s="1"/>
      <c r="B295" s="3"/>
      <c r="C295" s="4"/>
    </row>
    <row r="296" spans="1:3" x14ac:dyDescent="0.25">
      <c r="A296" s="1"/>
      <c r="B296" s="3"/>
      <c r="C296" s="4"/>
    </row>
    <row r="297" spans="1:3" x14ac:dyDescent="0.25">
      <c r="A297" s="1"/>
      <c r="B297" s="3"/>
      <c r="C297" s="4"/>
    </row>
    <row r="298" spans="1:3" x14ac:dyDescent="0.25">
      <c r="A298" s="1"/>
      <c r="B298" s="3"/>
      <c r="C298" s="4"/>
    </row>
    <row r="299" spans="1:3" x14ac:dyDescent="0.25">
      <c r="A299" s="1"/>
      <c r="B299" s="3"/>
      <c r="C299" s="4"/>
    </row>
    <row r="300" spans="1:3" x14ac:dyDescent="0.25">
      <c r="A300" s="1"/>
      <c r="B300" s="3"/>
      <c r="C300" s="4"/>
    </row>
    <row r="301" spans="1:3" x14ac:dyDescent="0.25">
      <c r="A301" s="1"/>
      <c r="B301" s="3"/>
      <c r="C301" s="4"/>
    </row>
    <row r="302" spans="1:3" x14ac:dyDescent="0.25">
      <c r="A302" s="1"/>
      <c r="B302" s="3"/>
      <c r="C302" s="4"/>
    </row>
    <row r="303" spans="1:3" x14ac:dyDescent="0.25">
      <c r="A303" s="1"/>
      <c r="B303" s="3"/>
      <c r="C303" s="4"/>
    </row>
    <row r="304" spans="1:3" x14ac:dyDescent="0.25">
      <c r="A304" s="1"/>
      <c r="B304" s="3"/>
      <c r="C304" s="4"/>
    </row>
    <row r="305" spans="1:3" x14ac:dyDescent="0.25">
      <c r="A305" s="1"/>
      <c r="B305" s="3"/>
      <c r="C305" s="4"/>
    </row>
    <row r="306" spans="1:3" x14ac:dyDescent="0.25">
      <c r="A306" s="1"/>
      <c r="B306" s="3"/>
      <c r="C306" s="4"/>
    </row>
    <row r="307" spans="1:3" x14ac:dyDescent="0.25">
      <c r="A307" s="1"/>
      <c r="B307" s="3"/>
      <c r="C307" s="4"/>
    </row>
    <row r="308" spans="1:3" x14ac:dyDescent="0.25">
      <c r="A308" s="1"/>
      <c r="B308" s="3"/>
      <c r="C308" s="4"/>
    </row>
    <row r="309" spans="1:3" x14ac:dyDescent="0.25">
      <c r="A309" s="1"/>
      <c r="B309" s="3"/>
      <c r="C309" s="4"/>
    </row>
    <row r="310" spans="1:3" x14ac:dyDescent="0.25">
      <c r="A310" s="1"/>
      <c r="B310" s="3"/>
      <c r="C310" s="4"/>
    </row>
    <row r="311" spans="1:3" x14ac:dyDescent="0.25">
      <c r="A311" s="1"/>
      <c r="B311" s="3"/>
      <c r="C311" s="4"/>
    </row>
    <row r="312" spans="1:3" x14ac:dyDescent="0.25">
      <c r="A312" s="1"/>
      <c r="B312" s="3"/>
      <c r="C312" s="4"/>
    </row>
    <row r="313" spans="1:3" x14ac:dyDescent="0.25">
      <c r="A313" s="1"/>
      <c r="B313" s="3"/>
      <c r="C313" s="4"/>
    </row>
    <row r="314" spans="1:3" x14ac:dyDescent="0.25">
      <c r="A314" s="1"/>
      <c r="B314" s="3"/>
      <c r="C314" s="4"/>
    </row>
    <row r="315" spans="1:3" x14ac:dyDescent="0.25">
      <c r="A315" s="1"/>
      <c r="B315" s="3"/>
      <c r="C315" s="4"/>
    </row>
    <row r="316" spans="1:3" x14ac:dyDescent="0.25">
      <c r="A316" s="1"/>
      <c r="B316" s="3"/>
      <c r="C316" s="4"/>
    </row>
    <row r="317" spans="1:3" x14ac:dyDescent="0.25">
      <c r="A317" s="1"/>
      <c r="B317" s="3"/>
      <c r="C317" s="4"/>
    </row>
    <row r="318" spans="1:3" x14ac:dyDescent="0.25">
      <c r="A318" s="1"/>
      <c r="B318" s="3"/>
      <c r="C318" s="4"/>
    </row>
    <row r="319" spans="1:3" x14ac:dyDescent="0.25">
      <c r="A319" s="1"/>
      <c r="B319" s="3"/>
      <c r="C319" s="4"/>
    </row>
    <row r="320" spans="1:3" x14ac:dyDescent="0.25">
      <c r="A320" s="1"/>
      <c r="B320" s="3"/>
      <c r="C320" s="4"/>
    </row>
    <row r="321" spans="1:3" x14ac:dyDescent="0.25">
      <c r="A321" s="1"/>
      <c r="B321" s="3"/>
      <c r="C321" s="4"/>
    </row>
    <row r="322" spans="1:3" x14ac:dyDescent="0.25">
      <c r="A322" s="1"/>
      <c r="B322" s="3"/>
      <c r="C322" s="4"/>
    </row>
    <row r="323" spans="1:3" x14ac:dyDescent="0.25">
      <c r="A323" s="1"/>
      <c r="B323" s="3"/>
      <c r="C323" s="4"/>
    </row>
    <row r="324" spans="1:3" x14ac:dyDescent="0.25">
      <c r="A324" s="1"/>
      <c r="B324" s="3"/>
      <c r="C324" s="4"/>
    </row>
    <row r="325" spans="1:3" x14ac:dyDescent="0.25">
      <c r="A325" s="1"/>
      <c r="B325" s="3"/>
      <c r="C325" s="4"/>
    </row>
    <row r="326" spans="1:3" x14ac:dyDescent="0.25">
      <c r="A326" s="1"/>
      <c r="B326" s="3"/>
      <c r="C326" s="4"/>
    </row>
    <row r="327" spans="1:3" x14ac:dyDescent="0.25">
      <c r="A327" s="1"/>
      <c r="B327" s="3"/>
      <c r="C327" s="4"/>
    </row>
    <row r="328" spans="1:3" x14ac:dyDescent="0.25">
      <c r="A328" s="1"/>
      <c r="B328" s="3"/>
      <c r="C328" s="4"/>
    </row>
    <row r="329" spans="1:3" x14ac:dyDescent="0.25">
      <c r="A329" s="1"/>
      <c r="B329" s="3"/>
      <c r="C329" s="4"/>
    </row>
    <row r="330" spans="1:3" x14ac:dyDescent="0.25">
      <c r="A330" s="1"/>
      <c r="B330" s="3"/>
      <c r="C330" s="4"/>
    </row>
    <row r="331" spans="1:3" x14ac:dyDescent="0.25">
      <c r="A331" s="1"/>
      <c r="B331" s="3"/>
      <c r="C331" s="4"/>
    </row>
    <row r="332" spans="1:3" x14ac:dyDescent="0.25">
      <c r="A332" s="1"/>
      <c r="B332" s="3"/>
      <c r="C332" s="4"/>
    </row>
    <row r="333" spans="1:3" x14ac:dyDescent="0.25">
      <c r="A333" s="1"/>
      <c r="B333" s="3"/>
      <c r="C333" s="4"/>
    </row>
    <row r="334" spans="1:3" x14ac:dyDescent="0.25">
      <c r="A334" s="1"/>
      <c r="B334" s="3"/>
      <c r="C334" s="4"/>
    </row>
    <row r="335" spans="1:3" x14ac:dyDescent="0.25">
      <c r="A335" s="1"/>
      <c r="B335" s="3"/>
      <c r="C335" s="4"/>
    </row>
    <row r="336" spans="1:3" x14ac:dyDescent="0.25">
      <c r="A336" s="1"/>
      <c r="B336" s="3"/>
      <c r="C336" s="4"/>
    </row>
    <row r="337" spans="1:3" x14ac:dyDescent="0.25">
      <c r="A337" s="1"/>
      <c r="B337" s="3"/>
      <c r="C337" s="4"/>
    </row>
    <row r="338" spans="1:3" x14ac:dyDescent="0.25">
      <c r="A338" s="1"/>
      <c r="B338" s="3"/>
      <c r="C338" s="4"/>
    </row>
    <row r="339" spans="1:3" x14ac:dyDescent="0.25">
      <c r="A339" s="1"/>
      <c r="B339" s="3"/>
      <c r="C339" s="4"/>
    </row>
    <row r="340" spans="1:3" x14ac:dyDescent="0.25">
      <c r="A340" s="1"/>
      <c r="B340" s="3"/>
      <c r="C340" s="4"/>
    </row>
    <row r="341" spans="1:3" x14ac:dyDescent="0.25">
      <c r="A341" s="1"/>
      <c r="B341" s="3"/>
      <c r="C341" s="4"/>
    </row>
    <row r="342" spans="1:3" x14ac:dyDescent="0.25">
      <c r="A342" s="1"/>
      <c r="B342" s="3"/>
      <c r="C342" s="4"/>
    </row>
  </sheetData>
  <phoneticPr fontId="6" type="noConversion"/>
  <dataValidations count="1">
    <dataValidation type="list" allowBlank="1" showInputMessage="1" showErrorMessage="1" sqref="D221">
      <formula1>$C$219:$C$220</formula1>
    </dataValidation>
  </dataValidations>
  <pageMargins left="0.7" right="0.7" top="0.75" bottom="0.75" header="0.3" footer="0.3"/>
  <pageSetup paperSize="9"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504"/>
  <sheetViews>
    <sheetView tabSelected="1" topLeftCell="B1" zoomScale="125" zoomScaleNormal="125" zoomScalePageLayoutView="125" workbookViewId="0">
      <selection activeCell="L3" sqref="L3:N3"/>
    </sheetView>
  </sheetViews>
  <sheetFormatPr defaultColWidth="8.85546875" defaultRowHeight="15" x14ac:dyDescent="0.25"/>
  <cols>
    <col min="1" max="1" width="28.42578125" style="6" hidden="1" customWidth="1"/>
    <col min="2" max="2" width="8.85546875" style="6" customWidth="1"/>
    <col min="3" max="3" width="8.85546875" style="6"/>
    <col min="4" max="4" width="11.28515625" style="6" customWidth="1"/>
    <col min="5" max="15" width="8.85546875" style="6"/>
    <col min="16" max="16" width="4.85546875" style="6" customWidth="1"/>
    <col min="17" max="16384" width="8.85546875" style="6"/>
  </cols>
  <sheetData>
    <row r="1" spans="1:16" ht="18.75" x14ac:dyDescent="0.3">
      <c r="A1" s="2" t="s">
        <v>1</v>
      </c>
      <c r="B1" s="50" t="str">
        <f>"SPARSE Benchmarking - "&amp;CalculationsforGraph!B1</f>
        <v>SPARSE Benchmarking - Claimant On-Flow to Off-Flow Ratio</v>
      </c>
      <c r="C1" s="50"/>
      <c r="D1" s="50"/>
      <c r="E1" s="50"/>
      <c r="F1" s="50"/>
      <c r="G1" s="50"/>
      <c r="H1" s="50"/>
      <c r="I1" s="50"/>
      <c r="J1" s="50"/>
      <c r="K1" s="50"/>
      <c r="L1" s="50"/>
      <c r="M1" s="50"/>
      <c r="N1" s="50"/>
      <c r="O1" s="50"/>
      <c r="P1" s="12"/>
    </row>
    <row r="2" spans="1:16" ht="9.75" customHeight="1" x14ac:dyDescent="0.25">
      <c r="A2" s="2" t="s">
        <v>2</v>
      </c>
    </row>
    <row r="3" spans="1:16" ht="18.75" x14ac:dyDescent="0.3">
      <c r="A3" s="2" t="s">
        <v>3</v>
      </c>
      <c r="B3" s="8"/>
      <c r="C3" s="8"/>
      <c r="D3" s="9" t="str">
        <f>CalculationsforGraph!B1</f>
        <v>Claimant On-Flow to Off-Flow Ratio</v>
      </c>
      <c r="E3" s="8"/>
      <c r="F3" s="8"/>
      <c r="G3" s="8"/>
      <c r="H3" s="8"/>
      <c r="I3" s="8"/>
      <c r="K3" s="11" t="s">
        <v>413</v>
      </c>
      <c r="L3" s="51" t="s">
        <v>2</v>
      </c>
      <c r="M3" s="51"/>
      <c r="N3" s="51"/>
    </row>
    <row r="4" spans="1:16" ht="18.75" x14ac:dyDescent="0.3">
      <c r="A4" s="2" t="s">
        <v>4</v>
      </c>
      <c r="B4" s="8"/>
      <c r="C4" s="8"/>
      <c r="D4" s="9"/>
      <c r="E4" s="8"/>
      <c r="F4" s="8"/>
      <c r="G4" s="8"/>
      <c r="H4" s="8"/>
      <c r="I4" s="8"/>
      <c r="K4" s="11" t="s">
        <v>413</v>
      </c>
      <c r="L4" s="52" t="s">
        <v>419</v>
      </c>
      <c r="M4" s="52"/>
      <c r="N4" s="52"/>
    </row>
    <row r="5" spans="1:16" ht="11.1" customHeight="1" x14ac:dyDescent="0.25">
      <c r="A5" s="2" t="s">
        <v>5</v>
      </c>
    </row>
    <row r="6" spans="1:16" x14ac:dyDescent="0.25">
      <c r="A6" s="2" t="s">
        <v>6</v>
      </c>
    </row>
    <row r="7" spans="1:16" x14ac:dyDescent="0.25">
      <c r="A7" s="2" t="s">
        <v>7</v>
      </c>
    </row>
    <row r="8" spans="1:16" x14ac:dyDescent="0.25">
      <c r="A8" s="4" t="s">
        <v>8</v>
      </c>
    </row>
    <row r="9" spans="1:16" x14ac:dyDescent="0.25">
      <c r="A9" s="2" t="s">
        <v>9</v>
      </c>
    </row>
    <row r="10" spans="1:16" x14ac:dyDescent="0.25">
      <c r="A10" s="2" t="s">
        <v>10</v>
      </c>
    </row>
    <row r="11" spans="1:16" x14ac:dyDescent="0.25">
      <c r="A11" s="2" t="s">
        <v>11</v>
      </c>
    </row>
    <row r="12" spans="1:16" x14ac:dyDescent="0.25">
      <c r="A12" s="2" t="s">
        <v>12</v>
      </c>
    </row>
    <row r="13" spans="1:16" x14ac:dyDescent="0.25">
      <c r="A13" s="2" t="s">
        <v>13</v>
      </c>
    </row>
    <row r="14" spans="1:16" x14ac:dyDescent="0.25">
      <c r="A14" s="2" t="s">
        <v>14</v>
      </c>
    </row>
    <row r="15" spans="1:16" x14ac:dyDescent="0.25">
      <c r="A15" s="2" t="s">
        <v>15</v>
      </c>
    </row>
    <row r="16" spans="1:16" x14ac:dyDescent="0.25">
      <c r="A16" s="2" t="s">
        <v>16</v>
      </c>
    </row>
    <row r="17" spans="1:5" x14ac:dyDescent="0.25">
      <c r="A17" s="2" t="s">
        <v>17</v>
      </c>
    </row>
    <row r="18" spans="1:5" x14ac:dyDescent="0.25">
      <c r="A18" s="2" t="s">
        <v>18</v>
      </c>
    </row>
    <row r="19" spans="1:5" x14ac:dyDescent="0.25">
      <c r="A19" s="2" t="s">
        <v>19</v>
      </c>
    </row>
    <row r="20" spans="1:5" x14ac:dyDescent="0.25">
      <c r="A20" s="2" t="s">
        <v>20</v>
      </c>
    </row>
    <row r="21" spans="1:5" x14ac:dyDescent="0.25">
      <c r="A21" s="2" t="s">
        <v>21</v>
      </c>
    </row>
    <row r="22" spans="1:5" x14ac:dyDescent="0.25">
      <c r="A22" s="2" t="s">
        <v>22</v>
      </c>
    </row>
    <row r="23" spans="1:5" x14ac:dyDescent="0.25">
      <c r="A23" s="2" t="s">
        <v>23</v>
      </c>
    </row>
    <row r="24" spans="1:5" x14ac:dyDescent="0.25">
      <c r="A24" s="2" t="s">
        <v>24</v>
      </c>
    </row>
    <row r="25" spans="1:5" x14ac:dyDescent="0.25">
      <c r="A25" s="2" t="s">
        <v>25</v>
      </c>
    </row>
    <row r="26" spans="1:5" x14ac:dyDescent="0.25">
      <c r="A26" s="2" t="s">
        <v>26</v>
      </c>
      <c r="E26" s="13" t="s">
        <v>417</v>
      </c>
    </row>
    <row r="27" spans="1:5" x14ac:dyDescent="0.25">
      <c r="A27" s="2" t="s">
        <v>27</v>
      </c>
    </row>
    <row r="28" spans="1:5" x14ac:dyDescent="0.25">
      <c r="A28" s="2" t="s">
        <v>28</v>
      </c>
    </row>
    <row r="29" spans="1:5" x14ac:dyDescent="0.25">
      <c r="A29" s="2" t="s">
        <v>29</v>
      </c>
    </row>
    <row r="30" spans="1:5" x14ac:dyDescent="0.25">
      <c r="A30" s="2" t="s">
        <v>30</v>
      </c>
    </row>
    <row r="31" spans="1:5" x14ac:dyDescent="0.25">
      <c r="A31" s="2" t="s">
        <v>31</v>
      </c>
    </row>
    <row r="32" spans="1:5" x14ac:dyDescent="0.25">
      <c r="A32" s="2" t="s">
        <v>32</v>
      </c>
    </row>
    <row r="33" spans="1:1" ht="60" customHeight="1" x14ac:dyDescent="0.25">
      <c r="A33" s="2" t="s">
        <v>33</v>
      </c>
    </row>
    <row r="34" spans="1:1" x14ac:dyDescent="0.25">
      <c r="A34" s="2" t="s">
        <v>34</v>
      </c>
    </row>
    <row r="35" spans="1:1" x14ac:dyDescent="0.25">
      <c r="A35" s="2" t="s">
        <v>35</v>
      </c>
    </row>
    <row r="36" spans="1:1" x14ac:dyDescent="0.25">
      <c r="A36" s="2" t="s">
        <v>36</v>
      </c>
    </row>
    <row r="37" spans="1:1" x14ac:dyDescent="0.25">
      <c r="A37" s="2" t="s">
        <v>37</v>
      </c>
    </row>
    <row r="38" spans="1:1" x14ac:dyDescent="0.25">
      <c r="A38" s="2" t="s">
        <v>38</v>
      </c>
    </row>
    <row r="39" spans="1:1" x14ac:dyDescent="0.25">
      <c r="A39" s="2" t="s">
        <v>39</v>
      </c>
    </row>
    <row r="40" spans="1:1" x14ac:dyDescent="0.25">
      <c r="A40" s="2" t="s">
        <v>40</v>
      </c>
    </row>
    <row r="41" spans="1:1" x14ac:dyDescent="0.25">
      <c r="A41" s="2" t="s">
        <v>41</v>
      </c>
    </row>
    <row r="42" spans="1:1" x14ac:dyDescent="0.25">
      <c r="A42" s="2" t="s">
        <v>42</v>
      </c>
    </row>
    <row r="43" spans="1:1" x14ac:dyDescent="0.25">
      <c r="A43" s="2" t="s">
        <v>43</v>
      </c>
    </row>
    <row r="44" spans="1:1" x14ac:dyDescent="0.25">
      <c r="A44" s="2" t="s">
        <v>44</v>
      </c>
    </row>
    <row r="45" spans="1:1" x14ac:dyDescent="0.25">
      <c r="A45" s="2" t="s">
        <v>45</v>
      </c>
    </row>
    <row r="46" spans="1:1" x14ac:dyDescent="0.25">
      <c r="A46" s="2" t="s">
        <v>46</v>
      </c>
    </row>
    <row r="47" spans="1:1" x14ac:dyDescent="0.25">
      <c r="A47" s="2" t="s">
        <v>47</v>
      </c>
    </row>
    <row r="48" spans="1:1" x14ac:dyDescent="0.25">
      <c r="A48" s="2" t="s">
        <v>48</v>
      </c>
    </row>
    <row r="49" spans="1:1" x14ac:dyDescent="0.25">
      <c r="A49" s="2" t="s">
        <v>49</v>
      </c>
    </row>
    <row r="50" spans="1:1" x14ac:dyDescent="0.25">
      <c r="A50" s="2" t="s">
        <v>50</v>
      </c>
    </row>
    <row r="51" spans="1:1" x14ac:dyDescent="0.25">
      <c r="A51" s="2" t="s">
        <v>51</v>
      </c>
    </row>
    <row r="52" spans="1:1" x14ac:dyDescent="0.25">
      <c r="A52" s="2" t="s">
        <v>52</v>
      </c>
    </row>
    <row r="53" spans="1:1" x14ac:dyDescent="0.25">
      <c r="A53" s="2" t="s">
        <v>53</v>
      </c>
    </row>
    <row r="54" spans="1:1" x14ac:dyDescent="0.25">
      <c r="A54" s="2" t="s">
        <v>54</v>
      </c>
    </row>
    <row r="55" spans="1:1" x14ac:dyDescent="0.25">
      <c r="A55" s="2" t="s">
        <v>55</v>
      </c>
    </row>
    <row r="56" spans="1:1" x14ac:dyDescent="0.25">
      <c r="A56" s="2" t="s">
        <v>56</v>
      </c>
    </row>
    <row r="57" spans="1:1" x14ac:dyDescent="0.25">
      <c r="A57" s="2" t="s">
        <v>57</v>
      </c>
    </row>
    <row r="58" spans="1:1" x14ac:dyDescent="0.25">
      <c r="A58" s="2" t="s">
        <v>58</v>
      </c>
    </row>
    <row r="59" spans="1:1" x14ac:dyDescent="0.25">
      <c r="A59" s="2" t="s">
        <v>59</v>
      </c>
    </row>
    <row r="60" spans="1:1" x14ac:dyDescent="0.25">
      <c r="A60" s="2" t="s">
        <v>60</v>
      </c>
    </row>
    <row r="61" spans="1:1" x14ac:dyDescent="0.25">
      <c r="A61" s="2" t="s">
        <v>61</v>
      </c>
    </row>
    <row r="62" spans="1:1" x14ac:dyDescent="0.25">
      <c r="A62" s="2" t="s">
        <v>62</v>
      </c>
    </row>
    <row r="63" spans="1:1" x14ac:dyDescent="0.25">
      <c r="A63" s="2" t="s">
        <v>63</v>
      </c>
    </row>
    <row r="64" spans="1:1" x14ac:dyDescent="0.25">
      <c r="A64" s="2" t="s">
        <v>64</v>
      </c>
    </row>
    <row r="65" spans="1:1" x14ac:dyDescent="0.25">
      <c r="A65" s="2" t="s">
        <v>65</v>
      </c>
    </row>
    <row r="66" spans="1:1" x14ac:dyDescent="0.25">
      <c r="A66" s="2" t="s">
        <v>66</v>
      </c>
    </row>
    <row r="67" spans="1:1" x14ac:dyDescent="0.25">
      <c r="A67" s="4" t="s">
        <v>67</v>
      </c>
    </row>
    <row r="68" spans="1:1" x14ac:dyDescent="0.25">
      <c r="A68" s="2" t="s">
        <v>68</v>
      </c>
    </row>
    <row r="69" spans="1:1" x14ac:dyDescent="0.25">
      <c r="A69" s="2" t="s">
        <v>69</v>
      </c>
    </row>
    <row r="70" spans="1:1" x14ac:dyDescent="0.25">
      <c r="A70" s="2" t="s">
        <v>70</v>
      </c>
    </row>
    <row r="71" spans="1:1" x14ac:dyDescent="0.25">
      <c r="A71" s="2" t="s">
        <v>71</v>
      </c>
    </row>
    <row r="72" spans="1:1" x14ac:dyDescent="0.25">
      <c r="A72" s="2" t="s">
        <v>72</v>
      </c>
    </row>
    <row r="73" spans="1:1" x14ac:dyDescent="0.25">
      <c r="A73" s="2" t="s">
        <v>73</v>
      </c>
    </row>
    <row r="74" spans="1:1" x14ac:dyDescent="0.25">
      <c r="A74" s="2" t="s">
        <v>74</v>
      </c>
    </row>
    <row r="75" spans="1:1" x14ac:dyDescent="0.25">
      <c r="A75" s="2" t="s">
        <v>75</v>
      </c>
    </row>
    <row r="76" spans="1:1" x14ac:dyDescent="0.25">
      <c r="A76" s="2" t="s">
        <v>76</v>
      </c>
    </row>
    <row r="77" spans="1:1" x14ac:dyDescent="0.25">
      <c r="A77" s="2" t="s">
        <v>77</v>
      </c>
    </row>
    <row r="78" spans="1:1" x14ac:dyDescent="0.25">
      <c r="A78" s="2" t="s">
        <v>78</v>
      </c>
    </row>
    <row r="79" spans="1:1" x14ac:dyDescent="0.25">
      <c r="A79" s="2" t="s">
        <v>79</v>
      </c>
    </row>
    <row r="80" spans="1:1" x14ac:dyDescent="0.25">
      <c r="A80" s="2" t="s">
        <v>80</v>
      </c>
    </row>
    <row r="81" spans="1:1" x14ac:dyDescent="0.25">
      <c r="A81" s="2" t="s">
        <v>81</v>
      </c>
    </row>
    <row r="82" spans="1:1" x14ac:dyDescent="0.25">
      <c r="A82" s="2" t="s">
        <v>82</v>
      </c>
    </row>
    <row r="83" spans="1:1" x14ac:dyDescent="0.25">
      <c r="A83" s="2" t="s">
        <v>83</v>
      </c>
    </row>
    <row r="84" spans="1:1" x14ac:dyDescent="0.25">
      <c r="A84" s="2" t="s">
        <v>84</v>
      </c>
    </row>
    <row r="85" spans="1:1" x14ac:dyDescent="0.25">
      <c r="A85" s="2" t="s">
        <v>85</v>
      </c>
    </row>
    <row r="86" spans="1:1" x14ac:dyDescent="0.25">
      <c r="A86" s="2" t="s">
        <v>86</v>
      </c>
    </row>
    <row r="87" spans="1:1" x14ac:dyDescent="0.25">
      <c r="A87" s="2" t="s">
        <v>87</v>
      </c>
    </row>
    <row r="88" spans="1:1" x14ac:dyDescent="0.25">
      <c r="A88" s="2" t="s">
        <v>88</v>
      </c>
    </row>
    <row r="89" spans="1:1" x14ac:dyDescent="0.25">
      <c r="A89" s="4" t="s">
        <v>89</v>
      </c>
    </row>
    <row r="90" spans="1:1" x14ac:dyDescent="0.25">
      <c r="A90" s="2" t="s">
        <v>90</v>
      </c>
    </row>
    <row r="91" spans="1:1" x14ac:dyDescent="0.25">
      <c r="A91" s="2" t="s">
        <v>629</v>
      </c>
    </row>
    <row r="92" spans="1:1" x14ac:dyDescent="0.25">
      <c r="A92" s="2" t="s">
        <v>92</v>
      </c>
    </row>
    <row r="93" spans="1:1" x14ac:dyDescent="0.25">
      <c r="A93" s="2" t="s">
        <v>93</v>
      </c>
    </row>
    <row r="94" spans="1:1" x14ac:dyDescent="0.25">
      <c r="A94" s="2" t="s">
        <v>94</v>
      </c>
    </row>
    <row r="95" spans="1:1" x14ac:dyDescent="0.25">
      <c r="A95" s="2" t="s">
        <v>95</v>
      </c>
    </row>
    <row r="96" spans="1:1" x14ac:dyDescent="0.25">
      <c r="A96" s="2" t="s">
        <v>96</v>
      </c>
    </row>
    <row r="97" spans="1:1" x14ac:dyDescent="0.25">
      <c r="A97" s="2" t="s">
        <v>97</v>
      </c>
    </row>
    <row r="98" spans="1:1" x14ac:dyDescent="0.25">
      <c r="A98" s="2" t="s">
        <v>98</v>
      </c>
    </row>
    <row r="99" spans="1:1" x14ac:dyDescent="0.25">
      <c r="A99" s="2" t="s">
        <v>99</v>
      </c>
    </row>
    <row r="100" spans="1:1" x14ac:dyDescent="0.25">
      <c r="A100" s="2" t="s">
        <v>100</v>
      </c>
    </row>
    <row r="101" spans="1:1" x14ac:dyDescent="0.25">
      <c r="A101" s="2" t="s">
        <v>101</v>
      </c>
    </row>
    <row r="102" spans="1:1" x14ac:dyDescent="0.25">
      <c r="A102" s="2" t="s">
        <v>102</v>
      </c>
    </row>
    <row r="103" spans="1:1" x14ac:dyDescent="0.25">
      <c r="A103" s="4" t="s">
        <v>103</v>
      </c>
    </row>
    <row r="104" spans="1:1" x14ac:dyDescent="0.25">
      <c r="A104" s="2" t="s">
        <v>104</v>
      </c>
    </row>
    <row r="105" spans="1:1" x14ac:dyDescent="0.25">
      <c r="A105" s="2" t="s">
        <v>105</v>
      </c>
    </row>
    <row r="106" spans="1:1" x14ac:dyDescent="0.25">
      <c r="A106" s="2" t="s">
        <v>106</v>
      </c>
    </row>
    <row r="107" spans="1:1" x14ac:dyDescent="0.25">
      <c r="A107" s="2" t="s">
        <v>107</v>
      </c>
    </row>
    <row r="108" spans="1:1" x14ac:dyDescent="0.25">
      <c r="A108" s="2" t="s">
        <v>108</v>
      </c>
    </row>
    <row r="109" spans="1:1" x14ac:dyDescent="0.25">
      <c r="A109" s="2" t="s">
        <v>109</v>
      </c>
    </row>
    <row r="110" spans="1:1" x14ac:dyDescent="0.25">
      <c r="A110" s="2" t="s">
        <v>110</v>
      </c>
    </row>
    <row r="111" spans="1:1" x14ac:dyDescent="0.25">
      <c r="A111" s="2" t="s">
        <v>111</v>
      </c>
    </row>
    <row r="112" spans="1:1" x14ac:dyDescent="0.25">
      <c r="A112" s="2" t="s">
        <v>112</v>
      </c>
    </row>
    <row r="113" spans="1:1" x14ac:dyDescent="0.25">
      <c r="A113" s="2" t="s">
        <v>113</v>
      </c>
    </row>
    <row r="114" spans="1:1" x14ac:dyDescent="0.25">
      <c r="A114" s="2" t="s">
        <v>114</v>
      </c>
    </row>
    <row r="115" spans="1:1" x14ac:dyDescent="0.25">
      <c r="A115" s="2" t="s">
        <v>115</v>
      </c>
    </row>
    <row r="116" spans="1:1" x14ac:dyDescent="0.25">
      <c r="A116" s="2" t="s">
        <v>116</v>
      </c>
    </row>
    <row r="117" spans="1:1" x14ac:dyDescent="0.25">
      <c r="A117" s="2" t="s">
        <v>117</v>
      </c>
    </row>
    <row r="118" spans="1:1" x14ac:dyDescent="0.25">
      <c r="A118" s="2" t="s">
        <v>118</v>
      </c>
    </row>
    <row r="119" spans="1:1" x14ac:dyDescent="0.25">
      <c r="A119" s="2" t="s">
        <v>119</v>
      </c>
    </row>
    <row r="120" spans="1:1" x14ac:dyDescent="0.25">
      <c r="A120" s="2" t="s">
        <v>120</v>
      </c>
    </row>
    <row r="121" spans="1:1" x14ac:dyDescent="0.25">
      <c r="A121" s="2" t="s">
        <v>121</v>
      </c>
    </row>
    <row r="122" spans="1:1" x14ac:dyDescent="0.25">
      <c r="A122" s="2" t="s">
        <v>122</v>
      </c>
    </row>
    <row r="123" spans="1:1" x14ac:dyDescent="0.25">
      <c r="A123" s="2" t="s">
        <v>123</v>
      </c>
    </row>
    <row r="124" spans="1:1" x14ac:dyDescent="0.25">
      <c r="A124" s="2" t="s">
        <v>124</v>
      </c>
    </row>
    <row r="125" spans="1:1" x14ac:dyDescent="0.25">
      <c r="A125" s="2" t="s">
        <v>125</v>
      </c>
    </row>
    <row r="126" spans="1:1" x14ac:dyDescent="0.25">
      <c r="A126" s="2" t="s">
        <v>126</v>
      </c>
    </row>
    <row r="127" spans="1:1" x14ac:dyDescent="0.25">
      <c r="A127" s="2" t="s">
        <v>127</v>
      </c>
    </row>
    <row r="128" spans="1:1" x14ac:dyDescent="0.25">
      <c r="A128" s="2" t="s">
        <v>128</v>
      </c>
    </row>
    <row r="129" spans="1:1" x14ac:dyDescent="0.25">
      <c r="A129" s="2" t="s">
        <v>129</v>
      </c>
    </row>
    <row r="130" spans="1:1" x14ac:dyDescent="0.25">
      <c r="A130" s="2" t="s">
        <v>130</v>
      </c>
    </row>
    <row r="131" spans="1:1" x14ac:dyDescent="0.25">
      <c r="A131" s="2" t="s">
        <v>131</v>
      </c>
    </row>
    <row r="132" spans="1:1" x14ac:dyDescent="0.25">
      <c r="A132" s="2" t="s">
        <v>132</v>
      </c>
    </row>
    <row r="133" spans="1:1" x14ac:dyDescent="0.25">
      <c r="A133" s="2" t="s">
        <v>133</v>
      </c>
    </row>
    <row r="134" spans="1:1" x14ac:dyDescent="0.25">
      <c r="A134" s="2" t="s">
        <v>134</v>
      </c>
    </row>
    <row r="135" spans="1:1" x14ac:dyDescent="0.25">
      <c r="A135" s="2" t="s">
        <v>135</v>
      </c>
    </row>
    <row r="136" spans="1:1" x14ac:dyDescent="0.25">
      <c r="A136" s="2" t="s">
        <v>136</v>
      </c>
    </row>
    <row r="137" spans="1:1" x14ac:dyDescent="0.25">
      <c r="A137" s="2" t="s">
        <v>137</v>
      </c>
    </row>
    <row r="138" spans="1:1" x14ac:dyDescent="0.25">
      <c r="A138" s="2" t="s">
        <v>138</v>
      </c>
    </row>
    <row r="139" spans="1:1" x14ac:dyDescent="0.25">
      <c r="A139" s="2" t="s">
        <v>139</v>
      </c>
    </row>
    <row r="140" spans="1:1" x14ac:dyDescent="0.25">
      <c r="A140" s="2" t="s">
        <v>140</v>
      </c>
    </row>
    <row r="141" spans="1:1" x14ac:dyDescent="0.25">
      <c r="A141" s="2" t="s">
        <v>141</v>
      </c>
    </row>
    <row r="142" spans="1:1" x14ac:dyDescent="0.25">
      <c r="A142" s="2" t="s">
        <v>142</v>
      </c>
    </row>
    <row r="143" spans="1:1" x14ac:dyDescent="0.25">
      <c r="A143" s="2" t="s">
        <v>143</v>
      </c>
    </row>
    <row r="144" spans="1:1" x14ac:dyDescent="0.25">
      <c r="A144" s="2" t="s">
        <v>144</v>
      </c>
    </row>
    <row r="145" spans="1:1" x14ac:dyDescent="0.25">
      <c r="A145" s="2" t="s">
        <v>145</v>
      </c>
    </row>
    <row r="146" spans="1:1" x14ac:dyDescent="0.25">
      <c r="A146" s="2" t="s">
        <v>146</v>
      </c>
    </row>
    <row r="147" spans="1:1" x14ac:dyDescent="0.25">
      <c r="A147" s="2" t="s">
        <v>147</v>
      </c>
    </row>
    <row r="148" spans="1:1" x14ac:dyDescent="0.25">
      <c r="A148" s="2" t="s">
        <v>148</v>
      </c>
    </row>
    <row r="149" spans="1:1" x14ac:dyDescent="0.25">
      <c r="A149" s="2" t="s">
        <v>149</v>
      </c>
    </row>
    <row r="150" spans="1:1" x14ac:dyDescent="0.25">
      <c r="A150" s="2" t="s">
        <v>150</v>
      </c>
    </row>
    <row r="151" spans="1:1" x14ac:dyDescent="0.25">
      <c r="A151" s="2" t="s">
        <v>151</v>
      </c>
    </row>
    <row r="152" spans="1:1" x14ac:dyDescent="0.25">
      <c r="A152" s="2" t="s">
        <v>152</v>
      </c>
    </row>
    <row r="153" spans="1:1" x14ac:dyDescent="0.25">
      <c r="A153" s="2" t="s">
        <v>153</v>
      </c>
    </row>
    <row r="154" spans="1:1" x14ac:dyDescent="0.25">
      <c r="A154" s="2" t="s">
        <v>154</v>
      </c>
    </row>
    <row r="155" spans="1:1" x14ac:dyDescent="0.25">
      <c r="A155" s="2" t="s">
        <v>155</v>
      </c>
    </row>
    <row r="156" spans="1:1" x14ac:dyDescent="0.25">
      <c r="A156" s="2" t="s">
        <v>156</v>
      </c>
    </row>
    <row r="157" spans="1:1" x14ac:dyDescent="0.25">
      <c r="A157" s="4" t="s">
        <v>157</v>
      </c>
    </row>
    <row r="158" spans="1:1" x14ac:dyDescent="0.25">
      <c r="A158" s="2" t="s">
        <v>158</v>
      </c>
    </row>
    <row r="159" spans="1:1" x14ac:dyDescent="0.25">
      <c r="A159" s="2" t="s">
        <v>159</v>
      </c>
    </row>
    <row r="160" spans="1:1" x14ac:dyDescent="0.25">
      <c r="A160" s="2" t="s">
        <v>160</v>
      </c>
    </row>
    <row r="161" spans="1:1" x14ac:dyDescent="0.25">
      <c r="A161" s="2" t="s">
        <v>161</v>
      </c>
    </row>
    <row r="162" spans="1:1" x14ac:dyDescent="0.25">
      <c r="A162" s="2" t="s">
        <v>162</v>
      </c>
    </row>
    <row r="163" spans="1:1" x14ac:dyDescent="0.25">
      <c r="A163" s="4" t="s">
        <v>163</v>
      </c>
    </row>
    <row r="164" spans="1:1" x14ac:dyDescent="0.25">
      <c r="A164" s="2" t="s">
        <v>164</v>
      </c>
    </row>
    <row r="165" spans="1:1" x14ac:dyDescent="0.25">
      <c r="A165" s="2" t="s">
        <v>165</v>
      </c>
    </row>
    <row r="166" spans="1:1" x14ac:dyDescent="0.25">
      <c r="A166" s="2" t="s">
        <v>166</v>
      </c>
    </row>
    <row r="167" spans="1:1" x14ac:dyDescent="0.25">
      <c r="A167" s="2" t="s">
        <v>167</v>
      </c>
    </row>
    <row r="168" spans="1:1" x14ac:dyDescent="0.25">
      <c r="A168" s="2" t="s">
        <v>168</v>
      </c>
    </row>
    <row r="169" spans="1:1" x14ac:dyDescent="0.25">
      <c r="A169" s="2" t="s">
        <v>169</v>
      </c>
    </row>
    <row r="170" spans="1:1" x14ac:dyDescent="0.25">
      <c r="A170" s="2" t="s">
        <v>170</v>
      </c>
    </row>
    <row r="171" spans="1:1" x14ac:dyDescent="0.25">
      <c r="A171" s="2" t="s">
        <v>171</v>
      </c>
    </row>
    <row r="172" spans="1:1" x14ac:dyDescent="0.25">
      <c r="A172" s="2" t="s">
        <v>172</v>
      </c>
    </row>
    <row r="173" spans="1:1" x14ac:dyDescent="0.25">
      <c r="A173" s="2" t="s">
        <v>173</v>
      </c>
    </row>
    <row r="174" spans="1:1" x14ac:dyDescent="0.25">
      <c r="A174" s="2" t="s">
        <v>174</v>
      </c>
    </row>
    <row r="175" spans="1:1" x14ac:dyDescent="0.25">
      <c r="A175" s="2" t="s">
        <v>175</v>
      </c>
    </row>
    <row r="176" spans="1:1" x14ac:dyDescent="0.25">
      <c r="A176" s="2" t="s">
        <v>176</v>
      </c>
    </row>
    <row r="177" spans="1:1" x14ac:dyDescent="0.25">
      <c r="A177" s="2" t="s">
        <v>177</v>
      </c>
    </row>
    <row r="178" spans="1:1" x14ac:dyDescent="0.25">
      <c r="A178" s="2" t="s">
        <v>178</v>
      </c>
    </row>
    <row r="179" spans="1:1" x14ac:dyDescent="0.25">
      <c r="A179" s="2" t="s">
        <v>179</v>
      </c>
    </row>
    <row r="180" spans="1:1" x14ac:dyDescent="0.25">
      <c r="A180" s="2" t="s">
        <v>180</v>
      </c>
    </row>
    <row r="181" spans="1:1" x14ac:dyDescent="0.25">
      <c r="A181" s="2" t="s">
        <v>181</v>
      </c>
    </row>
    <row r="182" spans="1:1" x14ac:dyDescent="0.25">
      <c r="A182" s="4" t="s">
        <v>182</v>
      </c>
    </row>
    <row r="183" spans="1:1" x14ac:dyDescent="0.25">
      <c r="A183" s="2" t="s">
        <v>183</v>
      </c>
    </row>
    <row r="184" spans="1:1" x14ac:dyDescent="0.25">
      <c r="A184" s="2" t="s">
        <v>184</v>
      </c>
    </row>
    <row r="185" spans="1:1" x14ac:dyDescent="0.25">
      <c r="A185" s="2" t="s">
        <v>185</v>
      </c>
    </row>
    <row r="186" spans="1:1" x14ac:dyDescent="0.25">
      <c r="A186" s="2" t="s">
        <v>186</v>
      </c>
    </row>
    <row r="187" spans="1:1" x14ac:dyDescent="0.25">
      <c r="A187" s="2" t="s">
        <v>187</v>
      </c>
    </row>
    <row r="188" spans="1:1" x14ac:dyDescent="0.25">
      <c r="A188" s="2" t="s">
        <v>188</v>
      </c>
    </row>
    <row r="189" spans="1:1" x14ac:dyDescent="0.25">
      <c r="A189" s="2" t="s">
        <v>189</v>
      </c>
    </row>
    <row r="190" spans="1:1" x14ac:dyDescent="0.25">
      <c r="A190" s="2" t="s">
        <v>190</v>
      </c>
    </row>
    <row r="191" spans="1:1" x14ac:dyDescent="0.25">
      <c r="A191" s="2" t="s">
        <v>191</v>
      </c>
    </row>
    <row r="192" spans="1:1" x14ac:dyDescent="0.25">
      <c r="A192" s="2" t="s">
        <v>192</v>
      </c>
    </row>
    <row r="193" spans="1:1" x14ac:dyDescent="0.25">
      <c r="A193" s="2" t="s">
        <v>193</v>
      </c>
    </row>
    <row r="194" spans="1:1" x14ac:dyDescent="0.25">
      <c r="A194" s="2" t="s">
        <v>194</v>
      </c>
    </row>
    <row r="195" spans="1:1" x14ac:dyDescent="0.25">
      <c r="A195" s="2" t="s">
        <v>195</v>
      </c>
    </row>
    <row r="196" spans="1:1" x14ac:dyDescent="0.25">
      <c r="A196" s="2" t="s">
        <v>196</v>
      </c>
    </row>
    <row r="197" spans="1:1" x14ac:dyDescent="0.25">
      <c r="A197" s="2" t="s">
        <v>197</v>
      </c>
    </row>
    <row r="198" spans="1:1" x14ac:dyDescent="0.25">
      <c r="A198" s="2" t="s">
        <v>198</v>
      </c>
    </row>
    <row r="199" spans="1:1" x14ac:dyDescent="0.25">
      <c r="A199" s="2" t="s">
        <v>199</v>
      </c>
    </row>
    <row r="200" spans="1:1" x14ac:dyDescent="0.25">
      <c r="A200" s="2" t="s">
        <v>200</v>
      </c>
    </row>
    <row r="201" spans="1:1" x14ac:dyDescent="0.25">
      <c r="A201" s="2" t="s">
        <v>201</v>
      </c>
    </row>
    <row r="204" spans="1:1" x14ac:dyDescent="0.25">
      <c r="A204" s="10" t="s">
        <v>2</v>
      </c>
    </row>
    <row r="205" spans="1:1" x14ac:dyDescent="0.25">
      <c r="A205" s="10" t="s">
        <v>8</v>
      </c>
    </row>
    <row r="206" spans="1:1" x14ac:dyDescent="0.25">
      <c r="A206" s="10" t="s">
        <v>12</v>
      </c>
    </row>
    <row r="207" spans="1:1" x14ac:dyDescent="0.25">
      <c r="A207" s="10" t="s">
        <v>15</v>
      </c>
    </row>
    <row r="208" spans="1:1" x14ac:dyDescent="0.25">
      <c r="A208" s="10" t="s">
        <v>16</v>
      </c>
    </row>
    <row r="209" spans="1:1" x14ac:dyDescent="0.25">
      <c r="A209" s="10" t="s">
        <v>17</v>
      </c>
    </row>
    <row r="210" spans="1:1" x14ac:dyDescent="0.25">
      <c r="A210" s="10" t="s">
        <v>34</v>
      </c>
    </row>
    <row r="211" spans="1:1" x14ac:dyDescent="0.25">
      <c r="A211" s="10" t="s">
        <v>39</v>
      </c>
    </row>
    <row r="212" spans="1:1" x14ac:dyDescent="0.25">
      <c r="A212" s="10" t="s">
        <v>41</v>
      </c>
    </row>
    <row r="213" spans="1:1" x14ac:dyDescent="0.25">
      <c r="A213" s="10" t="s">
        <v>42</v>
      </c>
    </row>
    <row r="214" spans="1:1" x14ac:dyDescent="0.25">
      <c r="A214" s="10" t="s">
        <v>46</v>
      </c>
    </row>
    <row r="215" spans="1:1" x14ac:dyDescent="0.25">
      <c r="A215" s="10" t="s">
        <v>47</v>
      </c>
    </row>
    <row r="216" spans="1:1" x14ac:dyDescent="0.25">
      <c r="A216" s="10" t="s">
        <v>48</v>
      </c>
    </row>
    <row r="217" spans="1:1" x14ac:dyDescent="0.25">
      <c r="A217" s="10" t="s">
        <v>49</v>
      </c>
    </row>
    <row r="218" spans="1:1" x14ac:dyDescent="0.25">
      <c r="A218" s="10" t="s">
        <v>50</v>
      </c>
    </row>
    <row r="219" spans="1:1" x14ac:dyDescent="0.25">
      <c r="A219" s="10" t="s">
        <v>51</v>
      </c>
    </row>
    <row r="220" spans="1:1" x14ac:dyDescent="0.25">
      <c r="A220" s="10" t="s">
        <v>44</v>
      </c>
    </row>
    <row r="221" spans="1:1" x14ac:dyDescent="0.25">
      <c r="A221" s="10" t="s">
        <v>45</v>
      </c>
    </row>
    <row r="222" spans="1:1" x14ac:dyDescent="0.25">
      <c r="A222" s="10" t="s">
        <v>54</v>
      </c>
    </row>
    <row r="223" spans="1:1" x14ac:dyDescent="0.25">
      <c r="A223" s="10" t="s">
        <v>55</v>
      </c>
    </row>
    <row r="224" spans="1:1" x14ac:dyDescent="0.25">
      <c r="A224" s="10" t="s">
        <v>59</v>
      </c>
    </row>
    <row r="225" spans="1:1" x14ac:dyDescent="0.25">
      <c r="A225" s="10" t="s">
        <v>66</v>
      </c>
    </row>
    <row r="226" spans="1:1" x14ac:dyDescent="0.25">
      <c r="A226" s="10" t="s">
        <v>67</v>
      </c>
    </row>
    <row r="227" spans="1:1" x14ac:dyDescent="0.25">
      <c r="A227" s="10" t="s">
        <v>68</v>
      </c>
    </row>
    <row r="228" spans="1:1" x14ac:dyDescent="0.25">
      <c r="A228" s="10" t="s">
        <v>76</v>
      </c>
    </row>
    <row r="229" spans="1:1" x14ac:dyDescent="0.25">
      <c r="A229" s="10" t="s">
        <v>77</v>
      </c>
    </row>
    <row r="230" spans="1:1" x14ac:dyDescent="0.25">
      <c r="A230" s="10" t="s">
        <v>409</v>
      </c>
    </row>
    <row r="231" spans="1:1" x14ac:dyDescent="0.25">
      <c r="A231" s="10" t="s">
        <v>86</v>
      </c>
    </row>
    <row r="232" spans="1:1" x14ac:dyDescent="0.25">
      <c r="A232" s="10" t="s">
        <v>87</v>
      </c>
    </row>
    <row r="233" spans="1:1" x14ac:dyDescent="0.25">
      <c r="A233" s="10" t="s">
        <v>410</v>
      </c>
    </row>
    <row r="234" spans="1:1" x14ac:dyDescent="0.25">
      <c r="A234" s="10" t="s">
        <v>93</v>
      </c>
    </row>
    <row r="235" spans="1:1" x14ac:dyDescent="0.25">
      <c r="A235" s="10" t="s">
        <v>97</v>
      </c>
    </row>
    <row r="236" spans="1:1" x14ac:dyDescent="0.25">
      <c r="A236" s="10" t="s">
        <v>98</v>
      </c>
    </row>
    <row r="237" spans="1:1" x14ac:dyDescent="0.25">
      <c r="A237" s="10" t="s">
        <v>100</v>
      </c>
    </row>
    <row r="238" spans="1:1" x14ac:dyDescent="0.25">
      <c r="A238" s="10" t="s">
        <v>101</v>
      </c>
    </row>
    <row r="239" spans="1:1" x14ac:dyDescent="0.25">
      <c r="A239" s="10" t="s">
        <v>102</v>
      </c>
    </row>
    <row r="240" spans="1:1" x14ac:dyDescent="0.25">
      <c r="A240" s="10" t="s">
        <v>103</v>
      </c>
    </row>
    <row r="241" spans="1:1" x14ac:dyDescent="0.25">
      <c r="A241" s="10" t="s">
        <v>104</v>
      </c>
    </row>
    <row r="242" spans="1:1" x14ac:dyDescent="0.25">
      <c r="A242" s="10" t="s">
        <v>411</v>
      </c>
    </row>
    <row r="243" spans="1:1" x14ac:dyDescent="0.25">
      <c r="A243" s="10" t="s">
        <v>109</v>
      </c>
    </row>
    <row r="244" spans="1:1" x14ac:dyDescent="0.25">
      <c r="A244" s="10" t="s">
        <v>110</v>
      </c>
    </row>
    <row r="245" spans="1:1" x14ac:dyDescent="0.25">
      <c r="A245" s="10" t="s">
        <v>113</v>
      </c>
    </row>
    <row r="246" spans="1:1" x14ac:dyDescent="0.25">
      <c r="A246" s="10" t="s">
        <v>114</v>
      </c>
    </row>
    <row r="247" spans="1:1" x14ac:dyDescent="0.25">
      <c r="A247" s="10" t="s">
        <v>115</v>
      </c>
    </row>
    <row r="248" spans="1:1" x14ac:dyDescent="0.25">
      <c r="A248" s="10" t="s">
        <v>116</v>
      </c>
    </row>
    <row r="249" spans="1:1" x14ac:dyDescent="0.25">
      <c r="A249" s="10" t="s">
        <v>124</v>
      </c>
    </row>
    <row r="250" spans="1:1" x14ac:dyDescent="0.25">
      <c r="A250" s="10" t="s">
        <v>127</v>
      </c>
    </row>
    <row r="251" spans="1:1" x14ac:dyDescent="0.25">
      <c r="A251" s="10" t="s">
        <v>128</v>
      </c>
    </row>
    <row r="252" spans="1:1" x14ac:dyDescent="0.25">
      <c r="A252" s="10" t="s">
        <v>131</v>
      </c>
    </row>
    <row r="253" spans="1:1" x14ac:dyDescent="0.25">
      <c r="A253" s="10" t="s">
        <v>136</v>
      </c>
    </row>
    <row r="254" spans="1:1" x14ac:dyDescent="0.25">
      <c r="A254" s="10" t="s">
        <v>137</v>
      </c>
    </row>
    <row r="255" spans="1:1" x14ac:dyDescent="0.25">
      <c r="A255" s="10" t="s">
        <v>138</v>
      </c>
    </row>
    <row r="256" spans="1:1" x14ac:dyDescent="0.25">
      <c r="A256" s="10" t="s">
        <v>139</v>
      </c>
    </row>
    <row r="257" spans="1:1" x14ac:dyDescent="0.25">
      <c r="A257" s="10" t="s">
        <v>414</v>
      </c>
    </row>
    <row r="258" spans="1:1" x14ac:dyDescent="0.25">
      <c r="A258" s="10" t="s">
        <v>143</v>
      </c>
    </row>
    <row r="259" spans="1:1" x14ac:dyDescent="0.25">
      <c r="A259" s="10" t="s">
        <v>145</v>
      </c>
    </row>
    <row r="260" spans="1:1" x14ac:dyDescent="0.25">
      <c r="A260" s="10" t="s">
        <v>146</v>
      </c>
    </row>
    <row r="261" spans="1:1" x14ac:dyDescent="0.25">
      <c r="A261" s="10" t="s">
        <v>147</v>
      </c>
    </row>
    <row r="262" spans="1:1" x14ac:dyDescent="0.25">
      <c r="A262" s="10" t="s">
        <v>148</v>
      </c>
    </row>
    <row r="263" spans="1:1" x14ac:dyDescent="0.25">
      <c r="A263" s="10" t="s">
        <v>149</v>
      </c>
    </row>
    <row r="264" spans="1:1" x14ac:dyDescent="0.25">
      <c r="A264" s="10" t="s">
        <v>150</v>
      </c>
    </row>
    <row r="265" spans="1:1" x14ac:dyDescent="0.25">
      <c r="A265" s="10" t="s">
        <v>151</v>
      </c>
    </row>
    <row r="266" spans="1:1" x14ac:dyDescent="0.25">
      <c r="A266" s="10" t="s">
        <v>153</v>
      </c>
    </row>
    <row r="267" spans="1:1" x14ac:dyDescent="0.25">
      <c r="A267" s="10" t="s">
        <v>157</v>
      </c>
    </row>
    <row r="268" spans="1:1" x14ac:dyDescent="0.25">
      <c r="A268" s="10" t="s">
        <v>161</v>
      </c>
    </row>
    <row r="269" spans="1:1" x14ac:dyDescent="0.25">
      <c r="A269" s="10" t="s">
        <v>162</v>
      </c>
    </row>
    <row r="270" spans="1:1" x14ac:dyDescent="0.25">
      <c r="A270" s="10" t="s">
        <v>163</v>
      </c>
    </row>
    <row r="271" spans="1:1" x14ac:dyDescent="0.25">
      <c r="A271" s="10" t="s">
        <v>167</v>
      </c>
    </row>
    <row r="272" spans="1:1" x14ac:dyDescent="0.25">
      <c r="A272" s="10" t="s">
        <v>168</v>
      </c>
    </row>
    <row r="273" spans="1:1" x14ac:dyDescent="0.25">
      <c r="A273" s="10" t="s">
        <v>169</v>
      </c>
    </row>
    <row r="274" spans="1:1" x14ac:dyDescent="0.25">
      <c r="A274" s="10" t="s">
        <v>170</v>
      </c>
    </row>
    <row r="275" spans="1:1" x14ac:dyDescent="0.25">
      <c r="A275" s="10" t="s">
        <v>172</v>
      </c>
    </row>
    <row r="276" spans="1:1" x14ac:dyDescent="0.25">
      <c r="A276" s="10" t="s">
        <v>412</v>
      </c>
    </row>
    <row r="277" spans="1:1" x14ac:dyDescent="0.25">
      <c r="A277" s="10" t="s">
        <v>176</v>
      </c>
    </row>
    <row r="278" spans="1:1" x14ac:dyDescent="0.25">
      <c r="A278" s="10" t="s">
        <v>178</v>
      </c>
    </row>
    <row r="279" spans="1:1" x14ac:dyDescent="0.25">
      <c r="A279" s="10" t="s">
        <v>179</v>
      </c>
    </row>
    <row r="280" spans="1:1" x14ac:dyDescent="0.25">
      <c r="A280" s="10" t="s">
        <v>184</v>
      </c>
    </row>
    <row r="281" spans="1:1" x14ac:dyDescent="0.25">
      <c r="A281" s="10" t="s">
        <v>187</v>
      </c>
    </row>
    <row r="282" spans="1:1" x14ac:dyDescent="0.25">
      <c r="A282" s="10" t="s">
        <v>188</v>
      </c>
    </row>
    <row r="283" spans="1:1" x14ac:dyDescent="0.25">
      <c r="A283" s="10" t="s">
        <v>190</v>
      </c>
    </row>
    <row r="284" spans="1:1" x14ac:dyDescent="0.25">
      <c r="A284" s="10" t="s">
        <v>191</v>
      </c>
    </row>
    <row r="285" spans="1:1" x14ac:dyDescent="0.25">
      <c r="A285" s="10" t="s">
        <v>192</v>
      </c>
    </row>
    <row r="286" spans="1:1" x14ac:dyDescent="0.25">
      <c r="A286" s="10" t="s">
        <v>198</v>
      </c>
    </row>
    <row r="299" spans="1:1" x14ac:dyDescent="0.25">
      <c r="A299" s="6" t="s">
        <v>419</v>
      </c>
    </row>
    <row r="300" spans="1:1" x14ac:dyDescent="0.25">
      <c r="A300" s="6" t="s">
        <v>701</v>
      </c>
    </row>
    <row r="301" spans="1:1" x14ac:dyDescent="0.25">
      <c r="A301" s="6" t="s">
        <v>702</v>
      </c>
    </row>
    <row r="304" spans="1:1" x14ac:dyDescent="0.25">
      <c r="A304" s="6" t="s">
        <v>1</v>
      </c>
    </row>
    <row r="305" spans="1:1" x14ac:dyDescent="0.25">
      <c r="A305" s="23" t="s">
        <v>2</v>
      </c>
    </row>
    <row r="306" spans="1:1" x14ac:dyDescent="0.25">
      <c r="A306" s="23" t="s">
        <v>3</v>
      </c>
    </row>
    <row r="307" spans="1:1" x14ac:dyDescent="0.25">
      <c r="A307" s="23" t="s">
        <v>4</v>
      </c>
    </row>
    <row r="308" spans="1:1" x14ac:dyDescent="0.25">
      <c r="A308" s="23" t="s">
        <v>5</v>
      </c>
    </row>
    <row r="309" spans="1:1" x14ac:dyDescent="0.25">
      <c r="A309" s="23" t="s">
        <v>6</v>
      </c>
    </row>
    <row r="310" spans="1:1" x14ac:dyDescent="0.25">
      <c r="A310" s="23" t="s">
        <v>7</v>
      </c>
    </row>
    <row r="311" spans="1:1" x14ac:dyDescent="0.25">
      <c r="A311" s="22" t="s">
        <v>8</v>
      </c>
    </row>
    <row r="312" spans="1:1" x14ac:dyDescent="0.25">
      <c r="A312" s="23" t="s">
        <v>9</v>
      </c>
    </row>
    <row r="313" spans="1:1" x14ac:dyDescent="0.25">
      <c r="A313" s="23" t="s">
        <v>10</v>
      </c>
    </row>
    <row r="314" spans="1:1" x14ac:dyDescent="0.25">
      <c r="A314" s="23" t="s">
        <v>11</v>
      </c>
    </row>
    <row r="315" spans="1:1" x14ac:dyDescent="0.25">
      <c r="A315" s="23" t="s">
        <v>12</v>
      </c>
    </row>
    <row r="316" spans="1:1" x14ac:dyDescent="0.25">
      <c r="A316" s="23" t="s">
        <v>13</v>
      </c>
    </row>
    <row r="317" spans="1:1" x14ac:dyDescent="0.25">
      <c r="A317" s="23" t="s">
        <v>14</v>
      </c>
    </row>
    <row r="318" spans="1:1" x14ac:dyDescent="0.25">
      <c r="A318" s="23" t="s">
        <v>15</v>
      </c>
    </row>
    <row r="319" spans="1:1" x14ac:dyDescent="0.25">
      <c r="A319" s="23" t="s">
        <v>16</v>
      </c>
    </row>
    <row r="320" spans="1:1" x14ac:dyDescent="0.25">
      <c r="A320" s="23" t="s">
        <v>17</v>
      </c>
    </row>
    <row r="321" spans="1:1" x14ac:dyDescent="0.25">
      <c r="A321" s="23" t="s">
        <v>18</v>
      </c>
    </row>
    <row r="322" spans="1:1" x14ac:dyDescent="0.25">
      <c r="A322" s="23" t="s">
        <v>19</v>
      </c>
    </row>
    <row r="323" spans="1:1" x14ac:dyDescent="0.25">
      <c r="A323" s="23" t="s">
        <v>20</v>
      </c>
    </row>
    <row r="324" spans="1:1" x14ac:dyDescent="0.25">
      <c r="A324" s="23" t="s">
        <v>21</v>
      </c>
    </row>
    <row r="325" spans="1:1" x14ac:dyDescent="0.25">
      <c r="A325" s="23" t="s">
        <v>22</v>
      </c>
    </row>
    <row r="326" spans="1:1" x14ac:dyDescent="0.25">
      <c r="A326" s="23" t="s">
        <v>23</v>
      </c>
    </row>
    <row r="327" spans="1:1" x14ac:dyDescent="0.25">
      <c r="A327" s="23" t="s">
        <v>24</v>
      </c>
    </row>
    <row r="328" spans="1:1" x14ac:dyDescent="0.25">
      <c r="A328" s="23" t="s">
        <v>25</v>
      </c>
    </row>
    <row r="329" spans="1:1" x14ac:dyDescent="0.25">
      <c r="A329" s="23" t="s">
        <v>26</v>
      </c>
    </row>
    <row r="330" spans="1:1" x14ac:dyDescent="0.25">
      <c r="A330" s="23" t="s">
        <v>27</v>
      </c>
    </row>
    <row r="331" spans="1:1" x14ac:dyDescent="0.25">
      <c r="A331" s="23" t="s">
        <v>28</v>
      </c>
    </row>
    <row r="332" spans="1:1" x14ac:dyDescent="0.25">
      <c r="A332" s="23" t="s">
        <v>29</v>
      </c>
    </row>
    <row r="333" spans="1:1" x14ac:dyDescent="0.25">
      <c r="A333" s="23" t="s">
        <v>30</v>
      </c>
    </row>
    <row r="334" spans="1:1" x14ac:dyDescent="0.25">
      <c r="A334" s="23" t="s">
        <v>31</v>
      </c>
    </row>
    <row r="335" spans="1:1" x14ac:dyDescent="0.25">
      <c r="A335" s="23" t="s">
        <v>32</v>
      </c>
    </row>
    <row r="336" spans="1:1" x14ac:dyDescent="0.25">
      <c r="A336" s="23" t="s">
        <v>33</v>
      </c>
    </row>
    <row r="337" spans="1:1" x14ac:dyDescent="0.25">
      <c r="A337" s="23" t="s">
        <v>34</v>
      </c>
    </row>
    <row r="338" spans="1:1" x14ac:dyDescent="0.25">
      <c r="A338" s="23" t="s">
        <v>35</v>
      </c>
    </row>
    <row r="339" spans="1:1" x14ac:dyDescent="0.25">
      <c r="A339" s="23" t="s">
        <v>36</v>
      </c>
    </row>
    <row r="340" spans="1:1" x14ac:dyDescent="0.25">
      <c r="A340" s="23" t="s">
        <v>37</v>
      </c>
    </row>
    <row r="341" spans="1:1" x14ac:dyDescent="0.25">
      <c r="A341" s="23" t="s">
        <v>38</v>
      </c>
    </row>
    <row r="342" spans="1:1" x14ac:dyDescent="0.25">
      <c r="A342" s="23" t="s">
        <v>39</v>
      </c>
    </row>
    <row r="343" spans="1:1" x14ac:dyDescent="0.25">
      <c r="A343" s="23" t="s">
        <v>40</v>
      </c>
    </row>
    <row r="344" spans="1:1" x14ac:dyDescent="0.25">
      <c r="A344" s="23" t="s">
        <v>41</v>
      </c>
    </row>
    <row r="345" spans="1:1" x14ac:dyDescent="0.25">
      <c r="A345" s="23" t="s">
        <v>42</v>
      </c>
    </row>
    <row r="346" spans="1:1" x14ac:dyDescent="0.25">
      <c r="A346" s="23" t="s">
        <v>43</v>
      </c>
    </row>
    <row r="347" spans="1:1" x14ac:dyDescent="0.25">
      <c r="A347" s="23" t="s">
        <v>44</v>
      </c>
    </row>
    <row r="348" spans="1:1" x14ac:dyDescent="0.25">
      <c r="A348" s="23" t="s">
        <v>45</v>
      </c>
    </row>
    <row r="349" spans="1:1" x14ac:dyDescent="0.25">
      <c r="A349" s="23" t="s">
        <v>46</v>
      </c>
    </row>
    <row r="350" spans="1:1" x14ac:dyDescent="0.25">
      <c r="A350" s="23" t="s">
        <v>47</v>
      </c>
    </row>
    <row r="351" spans="1:1" x14ac:dyDescent="0.25">
      <c r="A351" s="23" t="s">
        <v>48</v>
      </c>
    </row>
    <row r="352" spans="1:1" x14ac:dyDescent="0.25">
      <c r="A352" s="23" t="s">
        <v>49</v>
      </c>
    </row>
    <row r="353" spans="1:1" x14ac:dyDescent="0.25">
      <c r="A353" s="23" t="s">
        <v>50</v>
      </c>
    </row>
    <row r="354" spans="1:1" x14ac:dyDescent="0.25">
      <c r="A354" s="23" t="s">
        <v>51</v>
      </c>
    </row>
    <row r="355" spans="1:1" x14ac:dyDescent="0.25">
      <c r="A355" s="23" t="s">
        <v>52</v>
      </c>
    </row>
    <row r="356" spans="1:1" x14ac:dyDescent="0.25">
      <c r="A356" s="23" t="s">
        <v>53</v>
      </c>
    </row>
    <row r="357" spans="1:1" x14ac:dyDescent="0.25">
      <c r="A357" s="23" t="s">
        <v>54</v>
      </c>
    </row>
    <row r="358" spans="1:1" x14ac:dyDescent="0.25">
      <c r="A358" s="23" t="s">
        <v>55</v>
      </c>
    </row>
    <row r="359" spans="1:1" x14ac:dyDescent="0.25">
      <c r="A359" s="23" t="s">
        <v>56</v>
      </c>
    </row>
    <row r="360" spans="1:1" x14ac:dyDescent="0.25">
      <c r="A360" s="23" t="s">
        <v>57</v>
      </c>
    </row>
    <row r="361" spans="1:1" x14ac:dyDescent="0.25">
      <c r="A361" s="23" t="s">
        <v>58</v>
      </c>
    </row>
    <row r="362" spans="1:1" x14ac:dyDescent="0.25">
      <c r="A362" s="23" t="s">
        <v>59</v>
      </c>
    </row>
    <row r="363" spans="1:1" x14ac:dyDescent="0.25">
      <c r="A363" s="23" t="s">
        <v>60</v>
      </c>
    </row>
    <row r="364" spans="1:1" x14ac:dyDescent="0.25">
      <c r="A364" s="23" t="s">
        <v>61</v>
      </c>
    </row>
    <row r="365" spans="1:1" x14ac:dyDescent="0.25">
      <c r="A365" s="23" t="s">
        <v>62</v>
      </c>
    </row>
    <row r="366" spans="1:1" x14ac:dyDescent="0.25">
      <c r="A366" s="23" t="s">
        <v>63</v>
      </c>
    </row>
    <row r="367" spans="1:1" x14ac:dyDescent="0.25">
      <c r="A367" s="23" t="s">
        <v>64</v>
      </c>
    </row>
    <row r="368" spans="1:1" x14ac:dyDescent="0.25">
      <c r="A368" s="23" t="s">
        <v>65</v>
      </c>
    </row>
    <row r="369" spans="1:1" x14ac:dyDescent="0.25">
      <c r="A369" s="23" t="s">
        <v>66</v>
      </c>
    </row>
    <row r="370" spans="1:1" x14ac:dyDescent="0.25">
      <c r="A370" s="22" t="s">
        <v>67</v>
      </c>
    </row>
    <row r="371" spans="1:1" x14ac:dyDescent="0.25">
      <c r="A371" s="23" t="s">
        <v>68</v>
      </c>
    </row>
    <row r="372" spans="1:1" x14ac:dyDescent="0.25">
      <c r="A372" s="23" t="s">
        <v>69</v>
      </c>
    </row>
    <row r="373" spans="1:1" x14ac:dyDescent="0.25">
      <c r="A373" s="23" t="s">
        <v>70</v>
      </c>
    </row>
    <row r="374" spans="1:1" x14ac:dyDescent="0.25">
      <c r="A374" s="23" t="s">
        <v>71</v>
      </c>
    </row>
    <row r="375" spans="1:1" x14ac:dyDescent="0.25">
      <c r="A375" s="23" t="s">
        <v>72</v>
      </c>
    </row>
    <row r="376" spans="1:1" x14ac:dyDescent="0.25">
      <c r="A376" s="23" t="s">
        <v>73</v>
      </c>
    </row>
    <row r="377" spans="1:1" x14ac:dyDescent="0.25">
      <c r="A377" s="23" t="s">
        <v>74</v>
      </c>
    </row>
    <row r="378" spans="1:1" x14ac:dyDescent="0.25">
      <c r="A378" s="23" t="s">
        <v>75</v>
      </c>
    </row>
    <row r="379" spans="1:1" x14ac:dyDescent="0.25">
      <c r="A379" s="23" t="s">
        <v>76</v>
      </c>
    </row>
    <row r="380" spans="1:1" x14ac:dyDescent="0.25">
      <c r="A380" s="23" t="s">
        <v>77</v>
      </c>
    </row>
    <row r="381" spans="1:1" x14ac:dyDescent="0.25">
      <c r="A381" s="23" t="s">
        <v>78</v>
      </c>
    </row>
    <row r="382" spans="1:1" x14ac:dyDescent="0.25">
      <c r="A382" s="23" t="s">
        <v>79</v>
      </c>
    </row>
    <row r="383" spans="1:1" x14ac:dyDescent="0.25">
      <c r="A383" s="23" t="s">
        <v>80</v>
      </c>
    </row>
    <row r="384" spans="1:1" x14ac:dyDescent="0.25">
      <c r="A384" s="23" t="s">
        <v>81</v>
      </c>
    </row>
    <row r="385" spans="1:1" x14ac:dyDescent="0.25">
      <c r="A385" s="23" t="s">
        <v>82</v>
      </c>
    </row>
    <row r="386" spans="1:1" x14ac:dyDescent="0.25">
      <c r="A386" s="23" t="s">
        <v>83</v>
      </c>
    </row>
    <row r="387" spans="1:1" x14ac:dyDescent="0.25">
      <c r="A387" s="23" t="s">
        <v>84</v>
      </c>
    </row>
    <row r="388" spans="1:1" x14ac:dyDescent="0.25">
      <c r="A388" s="23" t="s">
        <v>85</v>
      </c>
    </row>
    <row r="389" spans="1:1" x14ac:dyDescent="0.25">
      <c r="A389" s="23" t="s">
        <v>86</v>
      </c>
    </row>
    <row r="390" spans="1:1" x14ac:dyDescent="0.25">
      <c r="A390" s="23" t="s">
        <v>87</v>
      </c>
    </row>
    <row r="391" spans="1:1" x14ac:dyDescent="0.25">
      <c r="A391" s="23" t="s">
        <v>88</v>
      </c>
    </row>
    <row r="392" spans="1:1" x14ac:dyDescent="0.25">
      <c r="A392" s="22" t="s">
        <v>89</v>
      </c>
    </row>
    <row r="393" spans="1:1" x14ac:dyDescent="0.25">
      <c r="A393" s="23" t="s">
        <v>90</v>
      </c>
    </row>
    <row r="394" spans="1:1" x14ac:dyDescent="0.25">
      <c r="A394" s="23" t="s">
        <v>629</v>
      </c>
    </row>
    <row r="395" spans="1:1" x14ac:dyDescent="0.25">
      <c r="A395" s="23" t="s">
        <v>92</v>
      </c>
    </row>
    <row r="396" spans="1:1" x14ac:dyDescent="0.25">
      <c r="A396" s="23" t="s">
        <v>93</v>
      </c>
    </row>
    <row r="397" spans="1:1" x14ac:dyDescent="0.25">
      <c r="A397" s="23" t="s">
        <v>94</v>
      </c>
    </row>
    <row r="398" spans="1:1" x14ac:dyDescent="0.25">
      <c r="A398" s="23" t="s">
        <v>95</v>
      </c>
    </row>
    <row r="399" spans="1:1" x14ac:dyDescent="0.25">
      <c r="A399" s="23" t="s">
        <v>96</v>
      </c>
    </row>
    <row r="400" spans="1:1" x14ac:dyDescent="0.25">
      <c r="A400" s="23" t="s">
        <v>97</v>
      </c>
    </row>
    <row r="401" spans="1:1" x14ac:dyDescent="0.25">
      <c r="A401" s="23" t="s">
        <v>98</v>
      </c>
    </row>
    <row r="402" spans="1:1" x14ac:dyDescent="0.25">
      <c r="A402" s="23" t="s">
        <v>99</v>
      </c>
    </row>
    <row r="403" spans="1:1" x14ac:dyDescent="0.25">
      <c r="A403" s="23" t="s">
        <v>100</v>
      </c>
    </row>
    <row r="404" spans="1:1" x14ac:dyDescent="0.25">
      <c r="A404" s="23" t="s">
        <v>101</v>
      </c>
    </row>
    <row r="405" spans="1:1" x14ac:dyDescent="0.25">
      <c r="A405" s="23" t="s">
        <v>102</v>
      </c>
    </row>
    <row r="406" spans="1:1" x14ac:dyDescent="0.25">
      <c r="A406" s="22" t="s">
        <v>103</v>
      </c>
    </row>
    <row r="407" spans="1:1" x14ac:dyDescent="0.25">
      <c r="A407" s="23" t="s">
        <v>104</v>
      </c>
    </row>
    <row r="408" spans="1:1" x14ac:dyDescent="0.25">
      <c r="A408" s="23" t="s">
        <v>105</v>
      </c>
    </row>
    <row r="409" spans="1:1" x14ac:dyDescent="0.25">
      <c r="A409" s="23" t="s">
        <v>106</v>
      </c>
    </row>
    <row r="410" spans="1:1" x14ac:dyDescent="0.25">
      <c r="A410" s="23" t="s">
        <v>107</v>
      </c>
    </row>
    <row r="411" spans="1:1" x14ac:dyDescent="0.25">
      <c r="A411" s="23" t="s">
        <v>108</v>
      </c>
    </row>
    <row r="412" spans="1:1" x14ac:dyDescent="0.25">
      <c r="A412" s="23" t="s">
        <v>109</v>
      </c>
    </row>
    <row r="413" spans="1:1" x14ac:dyDescent="0.25">
      <c r="A413" s="23" t="s">
        <v>110</v>
      </c>
    </row>
    <row r="414" spans="1:1" x14ac:dyDescent="0.25">
      <c r="A414" s="23" t="s">
        <v>111</v>
      </c>
    </row>
    <row r="415" spans="1:1" x14ac:dyDescent="0.25">
      <c r="A415" s="23" t="s">
        <v>112</v>
      </c>
    </row>
    <row r="416" spans="1:1" x14ac:dyDescent="0.25">
      <c r="A416" s="23" t="s">
        <v>113</v>
      </c>
    </row>
    <row r="417" spans="1:1" x14ac:dyDescent="0.25">
      <c r="A417" s="23" t="s">
        <v>114</v>
      </c>
    </row>
    <row r="418" spans="1:1" x14ac:dyDescent="0.25">
      <c r="A418" s="23" t="s">
        <v>115</v>
      </c>
    </row>
    <row r="419" spans="1:1" x14ac:dyDescent="0.25">
      <c r="A419" s="23" t="s">
        <v>116</v>
      </c>
    </row>
    <row r="420" spans="1:1" x14ac:dyDescent="0.25">
      <c r="A420" s="23" t="s">
        <v>117</v>
      </c>
    </row>
    <row r="421" spans="1:1" x14ac:dyDescent="0.25">
      <c r="A421" s="23" t="s">
        <v>118</v>
      </c>
    </row>
    <row r="422" spans="1:1" x14ac:dyDescent="0.25">
      <c r="A422" s="23" t="s">
        <v>119</v>
      </c>
    </row>
    <row r="423" spans="1:1" x14ac:dyDescent="0.25">
      <c r="A423" s="23" t="s">
        <v>120</v>
      </c>
    </row>
    <row r="424" spans="1:1" x14ac:dyDescent="0.25">
      <c r="A424" s="23" t="s">
        <v>121</v>
      </c>
    </row>
    <row r="425" spans="1:1" x14ac:dyDescent="0.25">
      <c r="A425" s="23" t="s">
        <v>122</v>
      </c>
    </row>
    <row r="426" spans="1:1" x14ac:dyDescent="0.25">
      <c r="A426" s="23" t="s">
        <v>123</v>
      </c>
    </row>
    <row r="427" spans="1:1" x14ac:dyDescent="0.25">
      <c r="A427" s="23" t="s">
        <v>124</v>
      </c>
    </row>
    <row r="428" spans="1:1" x14ac:dyDescent="0.25">
      <c r="A428" s="23" t="s">
        <v>125</v>
      </c>
    </row>
    <row r="429" spans="1:1" x14ac:dyDescent="0.25">
      <c r="A429" s="23" t="s">
        <v>126</v>
      </c>
    </row>
    <row r="430" spans="1:1" x14ac:dyDescent="0.25">
      <c r="A430" s="23" t="s">
        <v>127</v>
      </c>
    </row>
    <row r="431" spans="1:1" x14ac:dyDescent="0.25">
      <c r="A431" s="23" t="s">
        <v>128</v>
      </c>
    </row>
    <row r="432" spans="1:1" x14ac:dyDescent="0.25">
      <c r="A432" s="23" t="s">
        <v>129</v>
      </c>
    </row>
    <row r="433" spans="1:1" x14ac:dyDescent="0.25">
      <c r="A433" s="23" t="s">
        <v>130</v>
      </c>
    </row>
    <row r="434" spans="1:1" x14ac:dyDescent="0.25">
      <c r="A434" s="23" t="s">
        <v>131</v>
      </c>
    </row>
    <row r="435" spans="1:1" x14ac:dyDescent="0.25">
      <c r="A435" s="23" t="s">
        <v>132</v>
      </c>
    </row>
    <row r="436" spans="1:1" x14ac:dyDescent="0.25">
      <c r="A436" s="23" t="s">
        <v>133</v>
      </c>
    </row>
    <row r="437" spans="1:1" x14ac:dyDescent="0.25">
      <c r="A437" s="23" t="s">
        <v>134</v>
      </c>
    </row>
    <row r="438" spans="1:1" x14ac:dyDescent="0.25">
      <c r="A438" s="23" t="s">
        <v>135</v>
      </c>
    </row>
    <row r="439" spans="1:1" x14ac:dyDescent="0.25">
      <c r="A439" s="23" t="s">
        <v>136</v>
      </c>
    </row>
    <row r="440" spans="1:1" x14ac:dyDescent="0.25">
      <c r="A440" s="23" t="s">
        <v>137</v>
      </c>
    </row>
    <row r="441" spans="1:1" x14ac:dyDescent="0.25">
      <c r="A441" s="23" t="s">
        <v>138</v>
      </c>
    </row>
    <row r="442" spans="1:1" x14ac:dyDescent="0.25">
      <c r="A442" s="23" t="s">
        <v>139</v>
      </c>
    </row>
    <row r="443" spans="1:1" x14ac:dyDescent="0.25">
      <c r="A443" s="23" t="s">
        <v>140</v>
      </c>
    </row>
    <row r="444" spans="1:1" x14ac:dyDescent="0.25">
      <c r="A444" s="23" t="s">
        <v>141</v>
      </c>
    </row>
    <row r="445" spans="1:1" x14ac:dyDescent="0.25">
      <c r="A445" s="23" t="s">
        <v>142</v>
      </c>
    </row>
    <row r="446" spans="1:1" x14ac:dyDescent="0.25">
      <c r="A446" s="23" t="s">
        <v>143</v>
      </c>
    </row>
    <row r="447" spans="1:1" x14ac:dyDescent="0.25">
      <c r="A447" s="23" t="s">
        <v>144</v>
      </c>
    </row>
    <row r="448" spans="1:1" x14ac:dyDescent="0.25">
      <c r="A448" s="23" t="s">
        <v>145</v>
      </c>
    </row>
    <row r="449" spans="1:1" x14ac:dyDescent="0.25">
      <c r="A449" s="23" t="s">
        <v>146</v>
      </c>
    </row>
    <row r="450" spans="1:1" x14ac:dyDescent="0.25">
      <c r="A450" s="23" t="s">
        <v>147</v>
      </c>
    </row>
    <row r="451" spans="1:1" x14ac:dyDescent="0.25">
      <c r="A451" s="23" t="s">
        <v>148</v>
      </c>
    </row>
    <row r="452" spans="1:1" x14ac:dyDescent="0.25">
      <c r="A452" s="23" t="s">
        <v>149</v>
      </c>
    </row>
    <row r="453" spans="1:1" x14ac:dyDescent="0.25">
      <c r="A453" s="23" t="s">
        <v>150</v>
      </c>
    </row>
    <row r="454" spans="1:1" x14ac:dyDescent="0.25">
      <c r="A454" s="23" t="s">
        <v>151</v>
      </c>
    </row>
    <row r="455" spans="1:1" x14ac:dyDescent="0.25">
      <c r="A455" s="23" t="s">
        <v>152</v>
      </c>
    </row>
    <row r="456" spans="1:1" x14ac:dyDescent="0.25">
      <c r="A456" s="23" t="s">
        <v>153</v>
      </c>
    </row>
    <row r="457" spans="1:1" x14ac:dyDescent="0.25">
      <c r="A457" s="23" t="s">
        <v>154</v>
      </c>
    </row>
    <row r="458" spans="1:1" x14ac:dyDescent="0.25">
      <c r="A458" s="23" t="s">
        <v>155</v>
      </c>
    </row>
    <row r="459" spans="1:1" x14ac:dyDescent="0.25">
      <c r="A459" s="23" t="s">
        <v>156</v>
      </c>
    </row>
    <row r="460" spans="1:1" x14ac:dyDescent="0.25">
      <c r="A460" s="22" t="s">
        <v>157</v>
      </c>
    </row>
    <row r="461" spans="1:1" x14ac:dyDescent="0.25">
      <c r="A461" s="23" t="s">
        <v>158</v>
      </c>
    </row>
    <row r="462" spans="1:1" x14ac:dyDescent="0.25">
      <c r="A462" s="23" t="s">
        <v>159</v>
      </c>
    </row>
    <row r="463" spans="1:1" x14ac:dyDescent="0.25">
      <c r="A463" s="23" t="s">
        <v>160</v>
      </c>
    </row>
    <row r="464" spans="1:1" x14ac:dyDescent="0.25">
      <c r="A464" s="23" t="s">
        <v>161</v>
      </c>
    </row>
    <row r="465" spans="1:1" x14ac:dyDescent="0.25">
      <c r="A465" s="23" t="s">
        <v>162</v>
      </c>
    </row>
    <row r="466" spans="1:1" x14ac:dyDescent="0.25">
      <c r="A466" s="22" t="s">
        <v>163</v>
      </c>
    </row>
    <row r="467" spans="1:1" x14ac:dyDescent="0.25">
      <c r="A467" s="23" t="s">
        <v>164</v>
      </c>
    </row>
    <row r="468" spans="1:1" x14ac:dyDescent="0.25">
      <c r="A468" s="23" t="s">
        <v>165</v>
      </c>
    </row>
    <row r="469" spans="1:1" x14ac:dyDescent="0.25">
      <c r="A469" s="23" t="s">
        <v>166</v>
      </c>
    </row>
    <row r="470" spans="1:1" x14ac:dyDescent="0.25">
      <c r="A470" s="23" t="s">
        <v>167</v>
      </c>
    </row>
    <row r="471" spans="1:1" x14ac:dyDescent="0.25">
      <c r="A471" s="23" t="s">
        <v>168</v>
      </c>
    </row>
    <row r="472" spans="1:1" x14ac:dyDescent="0.25">
      <c r="A472" s="23" t="s">
        <v>169</v>
      </c>
    </row>
    <row r="473" spans="1:1" x14ac:dyDescent="0.25">
      <c r="A473" s="23" t="s">
        <v>170</v>
      </c>
    </row>
    <row r="474" spans="1:1" x14ac:dyDescent="0.25">
      <c r="A474" s="23" t="s">
        <v>171</v>
      </c>
    </row>
    <row r="475" spans="1:1" x14ac:dyDescent="0.25">
      <c r="A475" s="23" t="s">
        <v>172</v>
      </c>
    </row>
    <row r="476" spans="1:1" x14ac:dyDescent="0.25">
      <c r="A476" s="23" t="s">
        <v>173</v>
      </c>
    </row>
    <row r="477" spans="1:1" x14ac:dyDescent="0.25">
      <c r="A477" s="23" t="s">
        <v>174</v>
      </c>
    </row>
    <row r="478" spans="1:1" x14ac:dyDescent="0.25">
      <c r="A478" s="23" t="s">
        <v>175</v>
      </c>
    </row>
    <row r="479" spans="1:1" x14ac:dyDescent="0.25">
      <c r="A479" s="23" t="s">
        <v>176</v>
      </c>
    </row>
    <row r="480" spans="1:1" x14ac:dyDescent="0.25">
      <c r="A480" s="23" t="s">
        <v>177</v>
      </c>
    </row>
    <row r="481" spans="1:1" x14ac:dyDescent="0.25">
      <c r="A481" s="23" t="s">
        <v>178</v>
      </c>
    </row>
    <row r="482" spans="1:1" x14ac:dyDescent="0.25">
      <c r="A482" s="23" t="s">
        <v>179</v>
      </c>
    </row>
    <row r="483" spans="1:1" x14ac:dyDescent="0.25">
      <c r="A483" s="23" t="s">
        <v>180</v>
      </c>
    </row>
    <row r="484" spans="1:1" x14ac:dyDescent="0.25">
      <c r="A484" s="23" t="s">
        <v>181</v>
      </c>
    </row>
    <row r="485" spans="1:1" x14ac:dyDescent="0.25">
      <c r="A485" s="22" t="s">
        <v>182</v>
      </c>
    </row>
    <row r="486" spans="1:1" x14ac:dyDescent="0.25">
      <c r="A486" s="23" t="s">
        <v>183</v>
      </c>
    </row>
    <row r="487" spans="1:1" x14ac:dyDescent="0.25">
      <c r="A487" s="23" t="s">
        <v>184</v>
      </c>
    </row>
    <row r="488" spans="1:1" x14ac:dyDescent="0.25">
      <c r="A488" s="23" t="s">
        <v>185</v>
      </c>
    </row>
    <row r="489" spans="1:1" x14ac:dyDescent="0.25">
      <c r="A489" s="23" t="s">
        <v>186</v>
      </c>
    </row>
    <row r="490" spans="1:1" x14ac:dyDescent="0.25">
      <c r="A490" s="23" t="s">
        <v>187</v>
      </c>
    </row>
    <row r="491" spans="1:1" x14ac:dyDescent="0.25">
      <c r="A491" s="23" t="s">
        <v>188</v>
      </c>
    </row>
    <row r="492" spans="1:1" x14ac:dyDescent="0.25">
      <c r="A492" s="23" t="s">
        <v>189</v>
      </c>
    </row>
    <row r="493" spans="1:1" x14ac:dyDescent="0.25">
      <c r="A493" s="23" t="s">
        <v>190</v>
      </c>
    </row>
    <row r="494" spans="1:1" x14ac:dyDescent="0.25">
      <c r="A494" s="23" t="s">
        <v>191</v>
      </c>
    </row>
    <row r="495" spans="1:1" x14ac:dyDescent="0.25">
      <c r="A495" s="23" t="s">
        <v>192</v>
      </c>
    </row>
    <row r="496" spans="1:1" x14ac:dyDescent="0.25">
      <c r="A496" s="23" t="s">
        <v>193</v>
      </c>
    </row>
    <row r="497" spans="1:1" x14ac:dyDescent="0.25">
      <c r="A497" s="23" t="s">
        <v>194</v>
      </c>
    </row>
    <row r="498" spans="1:1" x14ac:dyDescent="0.25">
      <c r="A498" s="23" t="s">
        <v>195</v>
      </c>
    </row>
    <row r="499" spans="1:1" x14ac:dyDescent="0.25">
      <c r="A499" s="23" t="s">
        <v>196</v>
      </c>
    </row>
    <row r="500" spans="1:1" x14ac:dyDescent="0.25">
      <c r="A500" s="23" t="s">
        <v>197</v>
      </c>
    </row>
    <row r="501" spans="1:1" x14ac:dyDescent="0.25">
      <c r="A501" s="23" t="s">
        <v>198</v>
      </c>
    </row>
    <row r="502" spans="1:1" x14ac:dyDescent="0.25">
      <c r="A502" s="23" t="s">
        <v>199</v>
      </c>
    </row>
    <row r="503" spans="1:1" x14ac:dyDescent="0.25">
      <c r="A503" s="23" t="s">
        <v>200</v>
      </c>
    </row>
    <row r="504" spans="1:1" x14ac:dyDescent="0.25">
      <c r="A504" s="23" t="s">
        <v>201</v>
      </c>
    </row>
  </sheetData>
  <sheetProtection password="CE46" sheet="1" objects="1" scenarios="1"/>
  <protectedRanges>
    <protectedRange sqref="L4" name="Range2"/>
    <protectedRange sqref="L3:N3" name="Range1"/>
  </protectedRanges>
  <mergeCells count="3">
    <mergeCell ref="B1:O1"/>
    <mergeCell ref="L3:N3"/>
    <mergeCell ref="L4:N4"/>
  </mergeCells>
  <phoneticPr fontId="4" type="noConversion"/>
  <dataValidations count="2">
    <dataValidation type="list" allowBlank="1" showInputMessage="1" showErrorMessage="1" sqref="L3:N3">
      <formula1>$A$1:$A$201</formula1>
    </dataValidation>
    <dataValidation type="list" allowBlank="1" showInputMessage="1" showErrorMessage="1" sqref="L4:N4">
      <formula1>$A$299:$A$504</formula1>
    </dataValidation>
  </dataValidations>
  <hyperlinks>
    <hyperlink ref="E26" r:id="rId1"/>
  </hyperlinks>
  <pageMargins left="0.31" right="0.31" top="0.36000000000000004" bottom="0.36000000000000004" header="0.30000000000000004" footer="0.30000000000000004"/>
  <pageSetup paperSize="9" scale="75" orientation="landscape" horizontalDpi="4294967292" verticalDpi="4294967292"/>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S1944"/>
  <sheetViews>
    <sheetView workbookViewId="0">
      <pane xSplit="1" ySplit="9" topLeftCell="AF1285" activePane="bottomRight" state="frozen"/>
      <selection pane="topRight" activeCell="B1" sqref="B1"/>
      <selection pane="bottomLeft" activeCell="A10" sqref="A10"/>
      <selection pane="bottomRight" activeCell="AO1306" sqref="AO1306:AO1739"/>
    </sheetView>
  </sheetViews>
  <sheetFormatPr defaultColWidth="141.7109375" defaultRowHeight="15" x14ac:dyDescent="0.25"/>
  <cols>
    <col min="1" max="1" width="33.140625" customWidth="1"/>
    <col min="2" max="2" width="49.85546875" bestFit="1" customWidth="1"/>
    <col min="3" max="3" width="10" bestFit="1" customWidth="1"/>
    <col min="4" max="4" width="15.7109375" bestFit="1" customWidth="1"/>
    <col min="5" max="5" width="15" bestFit="1" customWidth="1"/>
    <col min="6" max="6" width="11.140625" bestFit="1" customWidth="1"/>
    <col min="7" max="7" width="10" bestFit="1" customWidth="1"/>
    <col min="8" max="8" width="15.7109375" bestFit="1" customWidth="1"/>
    <col min="9" max="9" width="15" bestFit="1" customWidth="1"/>
    <col min="10" max="10" width="11.140625" bestFit="1" customWidth="1"/>
    <col min="11" max="11" width="10" bestFit="1" customWidth="1"/>
    <col min="12" max="12" width="15.7109375" bestFit="1" customWidth="1"/>
    <col min="13" max="13" width="15" bestFit="1" customWidth="1"/>
    <col min="14" max="14" width="11.140625" bestFit="1" customWidth="1"/>
    <col min="15" max="15" width="10" bestFit="1" customWidth="1"/>
    <col min="16" max="16" width="15.7109375" bestFit="1" customWidth="1"/>
    <col min="17" max="17" width="15" bestFit="1" customWidth="1"/>
    <col min="18" max="18" width="11.140625" bestFit="1" customWidth="1"/>
    <col min="19" max="19" width="10" bestFit="1" customWidth="1"/>
    <col min="20" max="20" width="15.7109375" bestFit="1" customWidth="1"/>
    <col min="21" max="21" width="15" bestFit="1" customWidth="1"/>
    <col min="22" max="22" width="11.140625" bestFit="1" customWidth="1"/>
    <col min="23" max="23" width="10" bestFit="1" customWidth="1"/>
    <col min="24" max="24" width="10" style="41" customWidth="1"/>
    <col min="25" max="25" width="11.7109375" style="41" bestFit="1" customWidth="1"/>
    <col min="26" max="26" width="15.7109375" style="41" bestFit="1" customWidth="1"/>
    <col min="27" max="27" width="12.7109375" style="41" bestFit="1" customWidth="1"/>
    <col min="28" max="28" width="15" style="41" bestFit="1" customWidth="1"/>
    <col min="29" max="31" width="15" style="42" customWidth="1"/>
    <col min="32" max="33" width="15" style="43" customWidth="1"/>
    <col min="34" max="37" width="15" style="44" customWidth="1"/>
    <col min="38" max="38" width="15.7109375" style="46" bestFit="1" customWidth="1"/>
    <col min="39" max="41" width="15" style="46" customWidth="1"/>
    <col min="42" max="42" width="10" style="41" customWidth="1"/>
    <col min="43" max="43" width="5.42578125" bestFit="1" customWidth="1"/>
    <col min="44" max="44" width="2.7109375" customWidth="1"/>
    <col min="45" max="45" width="5.42578125" bestFit="1" customWidth="1"/>
    <col min="46" max="89" width="2.7109375" customWidth="1"/>
  </cols>
  <sheetData>
    <row r="1" spans="1:45" x14ac:dyDescent="0.25">
      <c r="A1" t="s">
        <v>655</v>
      </c>
    </row>
    <row r="2" spans="1:45" x14ac:dyDescent="0.25">
      <c r="A2" t="s">
        <v>656</v>
      </c>
    </row>
    <row r="4" spans="1:45" x14ac:dyDescent="0.25">
      <c r="A4" t="s">
        <v>636</v>
      </c>
      <c r="B4" t="s">
        <v>635</v>
      </c>
    </row>
    <row r="5" spans="1:45" x14ac:dyDescent="0.25">
      <c r="A5" t="s">
        <v>657</v>
      </c>
      <c r="B5" t="s">
        <v>658</v>
      </c>
    </row>
    <row r="6" spans="1:45" x14ac:dyDescent="0.25">
      <c r="A6" t="s">
        <v>420</v>
      </c>
      <c r="B6" t="s">
        <v>659</v>
      </c>
    </row>
    <row r="7" spans="1:45" x14ac:dyDescent="0.25">
      <c r="A7" t="s">
        <v>660</v>
      </c>
      <c r="B7" t="s">
        <v>662</v>
      </c>
    </row>
    <row r="9" spans="1:45" x14ac:dyDescent="0.25">
      <c r="A9" t="s">
        <v>421</v>
      </c>
      <c r="B9" s="37">
        <v>39508</v>
      </c>
      <c r="C9" s="37">
        <v>39600</v>
      </c>
      <c r="D9" s="37">
        <v>39692</v>
      </c>
      <c r="E9" s="37">
        <v>39783</v>
      </c>
      <c r="F9" s="37">
        <v>39873</v>
      </c>
      <c r="G9" s="37">
        <v>39965</v>
      </c>
      <c r="H9" s="37">
        <v>40057</v>
      </c>
      <c r="I9" s="37">
        <v>40148</v>
      </c>
      <c r="J9" s="37">
        <v>40238</v>
      </c>
      <c r="K9" s="37">
        <v>40330</v>
      </c>
      <c r="L9" s="37">
        <v>40422</v>
      </c>
      <c r="M9" s="37">
        <v>40513</v>
      </c>
      <c r="N9" s="37">
        <v>40603</v>
      </c>
      <c r="O9" s="37">
        <v>40695</v>
      </c>
      <c r="P9" s="37">
        <v>40787</v>
      </c>
      <c r="Q9" s="37">
        <v>40878</v>
      </c>
      <c r="R9" s="37">
        <v>40969</v>
      </c>
      <c r="S9" s="37">
        <v>41061</v>
      </c>
      <c r="T9" s="37">
        <v>41153</v>
      </c>
      <c r="U9" s="37">
        <v>41244</v>
      </c>
      <c r="V9" s="37">
        <v>41334</v>
      </c>
      <c r="W9" s="37">
        <v>41426</v>
      </c>
      <c r="X9" s="37">
        <v>41456</v>
      </c>
      <c r="Y9" s="37">
        <v>41487</v>
      </c>
      <c r="Z9" s="37">
        <v>41518</v>
      </c>
      <c r="AA9" s="37">
        <v>41548</v>
      </c>
      <c r="AB9" s="37">
        <v>41579</v>
      </c>
      <c r="AC9" s="37">
        <v>41609</v>
      </c>
      <c r="AD9" s="37">
        <v>41640</v>
      </c>
      <c r="AE9" s="37">
        <v>41671</v>
      </c>
      <c r="AF9" s="37">
        <v>41699</v>
      </c>
      <c r="AG9" s="37">
        <v>41730</v>
      </c>
      <c r="AH9" s="37">
        <v>41760</v>
      </c>
      <c r="AI9" s="37">
        <v>41791</v>
      </c>
      <c r="AJ9" s="37">
        <v>41821</v>
      </c>
      <c r="AK9" s="37">
        <v>41852</v>
      </c>
      <c r="AL9" s="37">
        <v>41883</v>
      </c>
      <c r="AM9" s="37">
        <v>41913</v>
      </c>
      <c r="AN9" s="37">
        <v>41944</v>
      </c>
      <c r="AO9" s="37">
        <v>41974</v>
      </c>
      <c r="AP9" s="37"/>
    </row>
    <row r="10" spans="1:45" x14ac:dyDescent="0.25">
      <c r="A10" s="36" t="s">
        <v>596</v>
      </c>
      <c r="B10">
        <v>625</v>
      </c>
      <c r="C10">
        <v>618</v>
      </c>
      <c r="D10">
        <v>676</v>
      </c>
      <c r="E10">
        <v>523</v>
      </c>
      <c r="F10">
        <v>751</v>
      </c>
      <c r="G10">
        <v>889</v>
      </c>
      <c r="H10">
        <v>1134</v>
      </c>
      <c r="I10">
        <v>884</v>
      </c>
      <c r="J10">
        <v>973</v>
      </c>
      <c r="K10">
        <v>967</v>
      </c>
      <c r="L10">
        <v>1078</v>
      </c>
      <c r="M10">
        <v>882</v>
      </c>
      <c r="N10">
        <v>938</v>
      </c>
      <c r="O10">
        <v>938</v>
      </c>
      <c r="P10">
        <v>1048</v>
      </c>
      <c r="Q10">
        <v>857</v>
      </c>
      <c r="R10">
        <v>846</v>
      </c>
      <c r="S10">
        <v>770</v>
      </c>
      <c r="T10">
        <v>927</v>
      </c>
      <c r="U10">
        <v>784</v>
      </c>
      <c r="V10">
        <v>767</v>
      </c>
      <c r="W10">
        <v>757</v>
      </c>
      <c r="X10" s="41">
        <v>792</v>
      </c>
      <c r="Y10" s="41">
        <v>723</v>
      </c>
      <c r="Z10" s="41">
        <v>880</v>
      </c>
      <c r="AA10" s="41">
        <v>818</v>
      </c>
      <c r="AB10" s="41">
        <v>699</v>
      </c>
      <c r="AC10" s="42">
        <v>661</v>
      </c>
      <c r="AD10" s="42">
        <v>516</v>
      </c>
      <c r="AE10" s="42">
        <v>657</v>
      </c>
      <c r="AF10" s="43">
        <v>764</v>
      </c>
      <c r="AG10" s="43">
        <v>751</v>
      </c>
      <c r="AH10" s="44">
        <v>713</v>
      </c>
      <c r="AI10" s="44">
        <v>731</v>
      </c>
      <c r="AJ10" s="44">
        <v>743</v>
      </c>
      <c r="AK10" s="44">
        <v>699</v>
      </c>
      <c r="AL10" s="46">
        <v>595</v>
      </c>
      <c r="AM10" s="46">
        <v>612</v>
      </c>
      <c r="AN10" s="46">
        <v>636</v>
      </c>
      <c r="AO10" s="46">
        <v>642</v>
      </c>
      <c r="AQ10" t="b">
        <f>IF(A10=A662,TRUE,FALSE)</f>
        <v>1</v>
      </c>
      <c r="AR10" s="41" t="s">
        <v>596</v>
      </c>
      <c r="AS10" t="b">
        <f>IF(AR10=A10,TRUE,FALSE)</f>
        <v>1</v>
      </c>
    </row>
    <row r="11" spans="1:45" x14ac:dyDescent="0.25">
      <c r="A11" s="36" t="s">
        <v>597</v>
      </c>
      <c r="B11">
        <v>434</v>
      </c>
      <c r="C11">
        <v>416</v>
      </c>
      <c r="D11">
        <v>500</v>
      </c>
      <c r="E11">
        <v>431</v>
      </c>
      <c r="F11">
        <v>588</v>
      </c>
      <c r="G11">
        <v>690</v>
      </c>
      <c r="H11">
        <v>805</v>
      </c>
      <c r="I11">
        <v>673</v>
      </c>
      <c r="J11">
        <v>728</v>
      </c>
      <c r="K11">
        <v>775</v>
      </c>
      <c r="L11">
        <v>716</v>
      </c>
      <c r="M11">
        <v>576</v>
      </c>
      <c r="N11">
        <v>712</v>
      </c>
      <c r="O11">
        <v>694</v>
      </c>
      <c r="P11">
        <v>837</v>
      </c>
      <c r="Q11">
        <v>558</v>
      </c>
      <c r="R11">
        <v>596</v>
      </c>
      <c r="S11">
        <v>579</v>
      </c>
      <c r="T11">
        <v>676</v>
      </c>
      <c r="U11">
        <v>503</v>
      </c>
      <c r="V11">
        <v>566</v>
      </c>
      <c r="W11">
        <v>508</v>
      </c>
      <c r="X11" s="41">
        <v>503</v>
      </c>
      <c r="Y11" s="41">
        <v>510</v>
      </c>
      <c r="Z11" s="41">
        <v>651</v>
      </c>
      <c r="AA11" s="41">
        <v>520</v>
      </c>
      <c r="AB11" s="41">
        <v>491</v>
      </c>
      <c r="AC11" s="42">
        <v>434</v>
      </c>
      <c r="AD11" s="42">
        <v>326</v>
      </c>
      <c r="AE11" s="42">
        <v>458</v>
      </c>
      <c r="AF11" s="43">
        <v>521</v>
      </c>
      <c r="AG11" s="43">
        <v>505</v>
      </c>
      <c r="AH11" s="44">
        <v>481</v>
      </c>
      <c r="AI11" s="44">
        <v>440</v>
      </c>
      <c r="AJ11" s="44">
        <v>453</v>
      </c>
      <c r="AK11" s="44">
        <v>426</v>
      </c>
      <c r="AL11" s="46">
        <v>418</v>
      </c>
      <c r="AM11" s="46">
        <v>378</v>
      </c>
      <c r="AN11" s="46">
        <v>340</v>
      </c>
      <c r="AO11" s="46">
        <v>346</v>
      </c>
      <c r="AQ11" s="36" t="b">
        <f t="shared" ref="AQ11:AQ74" si="0">IF(A11=A663,TRUE,FALSE)</f>
        <v>1</v>
      </c>
      <c r="AR11" s="41" t="s">
        <v>597</v>
      </c>
      <c r="AS11" s="41" t="b">
        <f t="shared" ref="AS11:AS74" si="1">IF(AR11=A11,TRUE,FALSE)</f>
        <v>1</v>
      </c>
    </row>
    <row r="12" spans="1:45" x14ac:dyDescent="0.25">
      <c r="A12" s="36" t="s">
        <v>1</v>
      </c>
      <c r="B12">
        <v>138</v>
      </c>
      <c r="C12">
        <v>163</v>
      </c>
      <c r="D12">
        <v>167</v>
      </c>
      <c r="E12">
        <v>155</v>
      </c>
      <c r="F12">
        <v>236</v>
      </c>
      <c r="G12">
        <v>284</v>
      </c>
      <c r="H12">
        <v>300</v>
      </c>
      <c r="I12">
        <v>268</v>
      </c>
      <c r="J12">
        <v>343</v>
      </c>
      <c r="K12">
        <v>265</v>
      </c>
      <c r="L12">
        <v>247</v>
      </c>
      <c r="M12">
        <v>204</v>
      </c>
      <c r="N12">
        <v>243</v>
      </c>
      <c r="O12">
        <v>226</v>
      </c>
      <c r="P12">
        <v>238</v>
      </c>
      <c r="Q12">
        <v>205</v>
      </c>
      <c r="R12">
        <v>234</v>
      </c>
      <c r="S12">
        <v>217</v>
      </c>
      <c r="T12">
        <v>231</v>
      </c>
      <c r="U12">
        <v>201</v>
      </c>
      <c r="V12">
        <v>209</v>
      </c>
      <c r="W12">
        <v>218</v>
      </c>
      <c r="X12" s="41">
        <v>243</v>
      </c>
      <c r="Y12" s="41">
        <v>212</v>
      </c>
      <c r="Z12" s="41">
        <v>228</v>
      </c>
      <c r="AA12" s="41">
        <v>252</v>
      </c>
      <c r="AB12" s="41">
        <v>225</v>
      </c>
      <c r="AC12" s="42">
        <v>204</v>
      </c>
      <c r="AD12" s="42">
        <v>143</v>
      </c>
      <c r="AE12" s="42">
        <v>194</v>
      </c>
      <c r="AF12" s="43">
        <v>190</v>
      </c>
      <c r="AG12" s="43">
        <v>196</v>
      </c>
      <c r="AH12" s="44">
        <v>195</v>
      </c>
      <c r="AI12" s="44">
        <v>166</v>
      </c>
      <c r="AJ12" s="44">
        <v>156</v>
      </c>
      <c r="AK12" s="44">
        <v>168</v>
      </c>
      <c r="AL12" s="46">
        <v>153</v>
      </c>
      <c r="AM12" s="46">
        <v>168</v>
      </c>
      <c r="AN12" s="46">
        <v>124</v>
      </c>
      <c r="AO12" s="46">
        <v>125</v>
      </c>
      <c r="AQ12" s="36" t="b">
        <f t="shared" si="0"/>
        <v>1</v>
      </c>
      <c r="AR12" s="41" t="s">
        <v>1</v>
      </c>
      <c r="AS12" s="41" t="b">
        <f t="shared" si="1"/>
        <v>1</v>
      </c>
    </row>
    <row r="13" spans="1:45" x14ac:dyDescent="0.25">
      <c r="A13" s="36" t="s">
        <v>2</v>
      </c>
      <c r="B13">
        <v>314</v>
      </c>
      <c r="C13">
        <v>285</v>
      </c>
      <c r="D13">
        <v>297</v>
      </c>
      <c r="E13">
        <v>301</v>
      </c>
      <c r="F13">
        <v>365</v>
      </c>
      <c r="G13">
        <v>373</v>
      </c>
      <c r="H13">
        <v>372</v>
      </c>
      <c r="I13">
        <v>385</v>
      </c>
      <c r="J13">
        <v>450</v>
      </c>
      <c r="K13">
        <v>386</v>
      </c>
      <c r="L13">
        <v>415</v>
      </c>
      <c r="M13">
        <v>346</v>
      </c>
      <c r="N13">
        <v>470</v>
      </c>
      <c r="O13">
        <v>394</v>
      </c>
      <c r="P13">
        <v>330</v>
      </c>
      <c r="Q13">
        <v>363</v>
      </c>
      <c r="R13">
        <v>371</v>
      </c>
      <c r="S13">
        <v>372</v>
      </c>
      <c r="T13">
        <v>326</v>
      </c>
      <c r="U13">
        <v>332</v>
      </c>
      <c r="V13">
        <v>343</v>
      </c>
      <c r="W13">
        <v>328</v>
      </c>
      <c r="X13" s="41">
        <v>312</v>
      </c>
      <c r="Y13" s="41">
        <v>393</v>
      </c>
      <c r="Z13" s="41">
        <v>300</v>
      </c>
      <c r="AA13" s="41">
        <v>398</v>
      </c>
      <c r="AB13" s="41">
        <v>329</v>
      </c>
      <c r="AC13" s="42">
        <v>260</v>
      </c>
      <c r="AD13" s="42">
        <v>200</v>
      </c>
      <c r="AE13" s="42">
        <v>285</v>
      </c>
      <c r="AF13" s="43">
        <v>300</v>
      </c>
      <c r="AG13" s="43">
        <v>339</v>
      </c>
      <c r="AH13" s="44">
        <v>283</v>
      </c>
      <c r="AI13" s="44">
        <v>267</v>
      </c>
      <c r="AJ13" s="44">
        <v>237</v>
      </c>
      <c r="AK13" s="44">
        <v>258</v>
      </c>
      <c r="AL13" s="46">
        <v>231</v>
      </c>
      <c r="AM13" s="46">
        <v>290</v>
      </c>
      <c r="AN13" s="46">
        <v>255</v>
      </c>
      <c r="AO13" s="46">
        <v>234</v>
      </c>
      <c r="AQ13" s="36" t="b">
        <f t="shared" si="0"/>
        <v>1</v>
      </c>
      <c r="AR13" s="41" t="s">
        <v>2</v>
      </c>
      <c r="AS13" s="41" t="b">
        <f t="shared" si="1"/>
        <v>1</v>
      </c>
    </row>
    <row r="14" spans="1:45" x14ac:dyDescent="0.25">
      <c r="A14" s="36" t="s">
        <v>3</v>
      </c>
      <c r="B14">
        <v>321</v>
      </c>
      <c r="C14">
        <v>337</v>
      </c>
      <c r="D14">
        <v>430</v>
      </c>
      <c r="E14">
        <v>373</v>
      </c>
      <c r="F14">
        <v>588</v>
      </c>
      <c r="G14">
        <v>603</v>
      </c>
      <c r="H14">
        <v>658</v>
      </c>
      <c r="I14">
        <v>522</v>
      </c>
      <c r="J14">
        <v>575</v>
      </c>
      <c r="K14">
        <v>563</v>
      </c>
      <c r="L14">
        <v>665</v>
      </c>
      <c r="M14">
        <v>508</v>
      </c>
      <c r="N14">
        <v>558</v>
      </c>
      <c r="O14">
        <v>506</v>
      </c>
      <c r="P14">
        <v>607</v>
      </c>
      <c r="Q14">
        <v>534</v>
      </c>
      <c r="R14">
        <v>573</v>
      </c>
      <c r="S14">
        <v>594</v>
      </c>
      <c r="T14">
        <v>686</v>
      </c>
      <c r="U14">
        <v>517</v>
      </c>
      <c r="V14">
        <v>600</v>
      </c>
      <c r="W14">
        <v>547</v>
      </c>
      <c r="X14" s="41">
        <v>522</v>
      </c>
      <c r="Y14" s="41">
        <v>493</v>
      </c>
      <c r="Z14" s="41">
        <v>523</v>
      </c>
      <c r="AA14" s="41">
        <v>532</v>
      </c>
      <c r="AB14" s="41">
        <v>453</v>
      </c>
      <c r="AC14" s="42">
        <v>398</v>
      </c>
      <c r="AD14" s="42">
        <v>285</v>
      </c>
      <c r="AE14" s="42">
        <v>407</v>
      </c>
      <c r="AF14" s="43">
        <v>471</v>
      </c>
      <c r="AG14" s="43">
        <v>430</v>
      </c>
      <c r="AH14" s="44">
        <v>404</v>
      </c>
      <c r="AI14" s="44">
        <v>398</v>
      </c>
      <c r="AJ14" s="44">
        <v>402</v>
      </c>
      <c r="AK14" s="44">
        <v>438</v>
      </c>
      <c r="AL14" s="46">
        <v>318</v>
      </c>
      <c r="AM14" s="46">
        <v>412</v>
      </c>
      <c r="AN14" s="46">
        <v>379</v>
      </c>
      <c r="AO14" s="46">
        <v>303</v>
      </c>
      <c r="AQ14" s="36" t="b">
        <f t="shared" si="0"/>
        <v>1</v>
      </c>
      <c r="AR14" s="41" t="s">
        <v>3</v>
      </c>
      <c r="AS14" s="41" t="b">
        <f t="shared" si="1"/>
        <v>1</v>
      </c>
    </row>
    <row r="15" spans="1:45" x14ac:dyDescent="0.25">
      <c r="A15" s="36" t="s">
        <v>574</v>
      </c>
      <c r="B15">
        <v>261</v>
      </c>
      <c r="C15">
        <v>256</v>
      </c>
      <c r="D15">
        <v>294</v>
      </c>
      <c r="E15">
        <v>205</v>
      </c>
      <c r="F15">
        <v>290</v>
      </c>
      <c r="G15">
        <v>306</v>
      </c>
      <c r="H15">
        <v>350</v>
      </c>
      <c r="I15">
        <v>252</v>
      </c>
      <c r="J15">
        <v>354</v>
      </c>
      <c r="K15">
        <v>356</v>
      </c>
      <c r="L15">
        <v>341</v>
      </c>
      <c r="M15">
        <v>245</v>
      </c>
      <c r="N15">
        <v>353</v>
      </c>
      <c r="O15">
        <v>289</v>
      </c>
      <c r="P15">
        <v>282</v>
      </c>
      <c r="Q15">
        <v>225</v>
      </c>
      <c r="R15">
        <v>286</v>
      </c>
      <c r="S15">
        <v>238</v>
      </c>
      <c r="T15">
        <v>299</v>
      </c>
      <c r="U15">
        <v>247</v>
      </c>
      <c r="V15">
        <v>296</v>
      </c>
      <c r="W15">
        <v>383</v>
      </c>
      <c r="X15" s="41">
        <v>356</v>
      </c>
      <c r="Y15" s="41">
        <v>269</v>
      </c>
      <c r="Z15" s="41">
        <v>335</v>
      </c>
      <c r="AA15" s="41">
        <v>335</v>
      </c>
      <c r="AB15" s="41">
        <v>282</v>
      </c>
      <c r="AC15" s="42">
        <v>258</v>
      </c>
      <c r="AD15" s="42">
        <v>193</v>
      </c>
      <c r="AE15" s="42">
        <v>284</v>
      </c>
      <c r="AF15" s="43">
        <v>272</v>
      </c>
      <c r="AG15" s="43">
        <v>333</v>
      </c>
      <c r="AH15" s="44">
        <v>273</v>
      </c>
      <c r="AI15" s="44">
        <v>269</v>
      </c>
      <c r="AJ15" s="44">
        <v>234</v>
      </c>
      <c r="AK15" s="44">
        <v>245</v>
      </c>
      <c r="AL15" s="46">
        <v>212</v>
      </c>
      <c r="AM15" s="46">
        <v>229</v>
      </c>
      <c r="AN15" s="46">
        <v>221</v>
      </c>
      <c r="AO15" s="46">
        <v>209</v>
      </c>
      <c r="AQ15" s="36" t="b">
        <f t="shared" si="0"/>
        <v>1</v>
      </c>
      <c r="AR15" s="41" t="s">
        <v>574</v>
      </c>
      <c r="AS15" s="41" t="b">
        <f t="shared" si="1"/>
        <v>1</v>
      </c>
    </row>
    <row r="16" spans="1:45" x14ac:dyDescent="0.25">
      <c r="A16" s="36" t="s">
        <v>598</v>
      </c>
      <c r="B16">
        <v>389</v>
      </c>
      <c r="C16">
        <v>372</v>
      </c>
      <c r="D16">
        <v>500</v>
      </c>
      <c r="E16">
        <v>324</v>
      </c>
      <c r="F16">
        <v>512</v>
      </c>
      <c r="G16">
        <v>503</v>
      </c>
      <c r="H16">
        <v>735</v>
      </c>
      <c r="I16">
        <v>415</v>
      </c>
      <c r="J16">
        <v>597</v>
      </c>
      <c r="K16">
        <v>542</v>
      </c>
      <c r="L16">
        <v>711</v>
      </c>
      <c r="M16">
        <v>353</v>
      </c>
      <c r="N16">
        <v>589</v>
      </c>
      <c r="O16">
        <v>530</v>
      </c>
      <c r="P16">
        <v>790</v>
      </c>
      <c r="Q16">
        <v>406</v>
      </c>
      <c r="R16">
        <v>493</v>
      </c>
      <c r="S16">
        <v>445</v>
      </c>
      <c r="T16">
        <v>744</v>
      </c>
      <c r="U16">
        <v>387</v>
      </c>
      <c r="V16">
        <v>442</v>
      </c>
      <c r="W16">
        <v>437</v>
      </c>
      <c r="X16" s="41">
        <v>560</v>
      </c>
      <c r="Y16" s="41">
        <v>388</v>
      </c>
      <c r="Z16" s="41">
        <v>740</v>
      </c>
      <c r="AA16" s="41">
        <v>435</v>
      </c>
      <c r="AB16" s="41">
        <v>395</v>
      </c>
      <c r="AC16" s="42">
        <v>340</v>
      </c>
      <c r="AD16" s="42">
        <v>324</v>
      </c>
      <c r="AE16" s="42">
        <v>354</v>
      </c>
      <c r="AF16" s="43">
        <v>391</v>
      </c>
      <c r="AG16" s="43">
        <v>410</v>
      </c>
      <c r="AH16" s="44">
        <v>308</v>
      </c>
      <c r="AI16" s="44">
        <v>385</v>
      </c>
      <c r="AJ16" s="44">
        <v>365</v>
      </c>
      <c r="AK16" s="44">
        <v>397</v>
      </c>
      <c r="AL16" s="46">
        <v>452</v>
      </c>
      <c r="AM16" s="46">
        <v>354</v>
      </c>
      <c r="AN16" s="46">
        <v>367</v>
      </c>
      <c r="AO16" s="46">
        <v>317</v>
      </c>
      <c r="AQ16" s="36" t="b">
        <f t="shared" si="0"/>
        <v>1</v>
      </c>
      <c r="AR16" s="41" t="s">
        <v>598</v>
      </c>
      <c r="AS16" s="41" t="b">
        <f t="shared" si="1"/>
        <v>1</v>
      </c>
    </row>
    <row r="17" spans="1:45" x14ac:dyDescent="0.25">
      <c r="A17" s="36" t="s">
        <v>665</v>
      </c>
      <c r="B17">
        <v>116</v>
      </c>
      <c r="C17">
        <v>144</v>
      </c>
      <c r="D17">
        <v>176</v>
      </c>
      <c r="E17">
        <v>117</v>
      </c>
      <c r="F17">
        <v>194</v>
      </c>
      <c r="G17">
        <v>219</v>
      </c>
      <c r="H17">
        <v>222</v>
      </c>
      <c r="I17">
        <v>193</v>
      </c>
      <c r="J17">
        <v>182</v>
      </c>
      <c r="K17">
        <v>202</v>
      </c>
      <c r="L17">
        <v>250</v>
      </c>
      <c r="M17">
        <v>158</v>
      </c>
      <c r="N17">
        <v>212</v>
      </c>
      <c r="O17">
        <v>263</v>
      </c>
      <c r="P17">
        <v>281</v>
      </c>
      <c r="Q17">
        <v>234</v>
      </c>
      <c r="R17">
        <v>218</v>
      </c>
      <c r="S17">
        <v>226</v>
      </c>
      <c r="T17">
        <v>275</v>
      </c>
      <c r="U17">
        <v>218</v>
      </c>
      <c r="V17">
        <v>193</v>
      </c>
      <c r="W17">
        <v>213</v>
      </c>
      <c r="X17" s="41">
        <v>248</v>
      </c>
      <c r="Y17" s="41">
        <v>199</v>
      </c>
      <c r="Z17" s="41">
        <v>271</v>
      </c>
      <c r="AA17" s="41">
        <v>253</v>
      </c>
      <c r="AB17" s="41">
        <v>189</v>
      </c>
      <c r="AC17" s="42">
        <v>197</v>
      </c>
      <c r="AD17" s="42">
        <v>146</v>
      </c>
      <c r="AE17" s="42">
        <v>226</v>
      </c>
      <c r="AF17" s="43">
        <v>191</v>
      </c>
      <c r="AG17" s="43">
        <v>218</v>
      </c>
      <c r="AH17" s="44">
        <v>178</v>
      </c>
      <c r="AI17" s="44">
        <v>218</v>
      </c>
      <c r="AJ17" s="44">
        <v>211</v>
      </c>
      <c r="AK17" s="44">
        <v>177</v>
      </c>
      <c r="AL17" s="46">
        <v>171</v>
      </c>
      <c r="AM17" s="46">
        <v>208</v>
      </c>
      <c r="AN17" s="46">
        <v>143</v>
      </c>
      <c r="AO17" s="46">
        <v>144</v>
      </c>
      <c r="AQ17" s="36" t="b">
        <f t="shared" si="0"/>
        <v>1</v>
      </c>
      <c r="AR17" s="41" t="s">
        <v>665</v>
      </c>
      <c r="AS17" s="41" t="b">
        <f t="shared" si="1"/>
        <v>1</v>
      </c>
    </row>
    <row r="18" spans="1:45" x14ac:dyDescent="0.25">
      <c r="A18" s="36" t="s">
        <v>666</v>
      </c>
      <c r="B18">
        <v>206</v>
      </c>
      <c r="C18">
        <v>166</v>
      </c>
      <c r="D18">
        <v>213</v>
      </c>
      <c r="E18">
        <v>174</v>
      </c>
      <c r="F18">
        <v>232</v>
      </c>
      <c r="G18">
        <v>298</v>
      </c>
      <c r="H18">
        <v>268</v>
      </c>
      <c r="I18">
        <v>250</v>
      </c>
      <c r="J18">
        <v>265</v>
      </c>
      <c r="K18">
        <v>264</v>
      </c>
      <c r="L18">
        <v>317</v>
      </c>
      <c r="M18">
        <v>209</v>
      </c>
      <c r="N18">
        <v>277</v>
      </c>
      <c r="O18">
        <v>299</v>
      </c>
      <c r="P18">
        <v>332</v>
      </c>
      <c r="Q18">
        <v>285</v>
      </c>
      <c r="R18">
        <v>244</v>
      </c>
      <c r="S18">
        <v>265</v>
      </c>
      <c r="T18">
        <v>318</v>
      </c>
      <c r="U18">
        <v>250</v>
      </c>
      <c r="V18">
        <v>233</v>
      </c>
      <c r="W18">
        <v>317</v>
      </c>
      <c r="X18" s="41">
        <v>309</v>
      </c>
      <c r="Y18" s="41">
        <v>232</v>
      </c>
      <c r="Z18" s="41">
        <v>301</v>
      </c>
      <c r="AA18" s="41">
        <v>273</v>
      </c>
      <c r="AB18" s="41">
        <v>284</v>
      </c>
      <c r="AC18" s="42">
        <v>238</v>
      </c>
      <c r="AD18" s="42">
        <v>178</v>
      </c>
      <c r="AE18" s="42">
        <v>255</v>
      </c>
      <c r="AF18" s="43">
        <v>287</v>
      </c>
      <c r="AG18" s="43">
        <v>261</v>
      </c>
      <c r="AH18" s="44">
        <v>214</v>
      </c>
      <c r="AI18" s="44">
        <v>273</v>
      </c>
      <c r="AJ18" s="44">
        <v>283</v>
      </c>
      <c r="AK18" s="44">
        <v>234</v>
      </c>
      <c r="AL18" s="46">
        <v>244</v>
      </c>
      <c r="AM18" s="46">
        <v>256</v>
      </c>
      <c r="AN18" s="46">
        <v>285</v>
      </c>
      <c r="AO18" s="46">
        <v>214</v>
      </c>
      <c r="AQ18" s="36" t="b">
        <f t="shared" si="0"/>
        <v>1</v>
      </c>
      <c r="AR18" s="41" t="s">
        <v>666</v>
      </c>
      <c r="AS18" s="41" t="b">
        <f t="shared" si="1"/>
        <v>1</v>
      </c>
    </row>
    <row r="19" spans="1:45" x14ac:dyDescent="0.25">
      <c r="A19" s="36" t="s">
        <v>599</v>
      </c>
      <c r="B19">
        <v>346</v>
      </c>
      <c r="C19">
        <v>259</v>
      </c>
      <c r="D19">
        <v>327</v>
      </c>
      <c r="E19">
        <v>231</v>
      </c>
      <c r="F19">
        <v>333</v>
      </c>
      <c r="G19">
        <v>372</v>
      </c>
      <c r="H19">
        <v>444</v>
      </c>
      <c r="I19">
        <v>361</v>
      </c>
      <c r="J19">
        <v>405</v>
      </c>
      <c r="K19">
        <v>346</v>
      </c>
      <c r="L19">
        <v>443</v>
      </c>
      <c r="M19">
        <v>315</v>
      </c>
      <c r="N19">
        <v>442</v>
      </c>
      <c r="O19">
        <v>381</v>
      </c>
      <c r="P19">
        <v>433</v>
      </c>
      <c r="Q19">
        <v>270</v>
      </c>
      <c r="R19">
        <v>361</v>
      </c>
      <c r="S19">
        <v>350</v>
      </c>
      <c r="T19">
        <v>398</v>
      </c>
      <c r="U19">
        <v>296</v>
      </c>
      <c r="V19">
        <v>351</v>
      </c>
      <c r="W19">
        <v>326</v>
      </c>
      <c r="X19" s="41">
        <v>324</v>
      </c>
      <c r="Y19" s="41">
        <v>304</v>
      </c>
      <c r="Z19" s="41">
        <v>444</v>
      </c>
      <c r="AA19" s="41">
        <v>317</v>
      </c>
      <c r="AB19" s="41">
        <v>261</v>
      </c>
      <c r="AC19" s="42">
        <v>270</v>
      </c>
      <c r="AD19" s="42">
        <v>214</v>
      </c>
      <c r="AE19" s="42">
        <v>292</v>
      </c>
      <c r="AF19" s="43">
        <v>309</v>
      </c>
      <c r="AG19" s="43">
        <v>420</v>
      </c>
      <c r="AH19" s="44">
        <v>361</v>
      </c>
      <c r="AI19" s="44">
        <v>289</v>
      </c>
      <c r="AJ19" s="44">
        <v>272</v>
      </c>
      <c r="AK19" s="44">
        <v>263</v>
      </c>
      <c r="AL19" s="46">
        <v>246</v>
      </c>
      <c r="AM19" s="46">
        <v>223</v>
      </c>
      <c r="AN19" s="46">
        <v>213</v>
      </c>
      <c r="AO19" s="46">
        <v>187</v>
      </c>
      <c r="AQ19" s="36" t="b">
        <f t="shared" si="0"/>
        <v>1</v>
      </c>
      <c r="AR19" s="41" t="s">
        <v>599</v>
      </c>
      <c r="AS19" s="41" t="b">
        <f t="shared" si="1"/>
        <v>1</v>
      </c>
    </row>
    <row r="20" spans="1:45" x14ac:dyDescent="0.25">
      <c r="A20" s="36" t="s">
        <v>667</v>
      </c>
      <c r="B20">
        <v>142</v>
      </c>
      <c r="C20">
        <v>142</v>
      </c>
      <c r="D20">
        <v>213</v>
      </c>
      <c r="E20">
        <v>129</v>
      </c>
      <c r="F20">
        <v>203</v>
      </c>
      <c r="G20">
        <v>226</v>
      </c>
      <c r="H20">
        <v>297</v>
      </c>
      <c r="I20">
        <v>208</v>
      </c>
      <c r="J20">
        <v>202</v>
      </c>
      <c r="K20">
        <v>190</v>
      </c>
      <c r="L20">
        <v>348</v>
      </c>
      <c r="M20">
        <v>229</v>
      </c>
      <c r="N20">
        <v>253</v>
      </c>
      <c r="O20">
        <v>261</v>
      </c>
      <c r="P20">
        <v>343</v>
      </c>
      <c r="Q20">
        <v>239</v>
      </c>
      <c r="R20">
        <v>284</v>
      </c>
      <c r="S20">
        <v>273</v>
      </c>
      <c r="T20">
        <v>354</v>
      </c>
      <c r="U20">
        <v>229</v>
      </c>
      <c r="V20">
        <v>261</v>
      </c>
      <c r="W20">
        <v>284</v>
      </c>
      <c r="X20" s="41">
        <v>262</v>
      </c>
      <c r="Y20" s="41">
        <v>252</v>
      </c>
      <c r="Z20" s="41">
        <v>348</v>
      </c>
      <c r="AA20" s="41">
        <v>340</v>
      </c>
      <c r="AB20" s="41">
        <v>281</v>
      </c>
      <c r="AC20" s="42">
        <v>218</v>
      </c>
      <c r="AD20" s="42">
        <v>140</v>
      </c>
      <c r="AE20" s="42">
        <v>248</v>
      </c>
      <c r="AF20" s="43">
        <v>229</v>
      </c>
      <c r="AG20" s="43">
        <v>221</v>
      </c>
      <c r="AH20" s="44">
        <v>231</v>
      </c>
      <c r="AI20" s="44">
        <v>247</v>
      </c>
      <c r="AJ20" s="44">
        <v>222</v>
      </c>
      <c r="AK20" s="44">
        <v>196</v>
      </c>
      <c r="AL20" s="46">
        <v>241</v>
      </c>
      <c r="AM20" s="46">
        <v>276</v>
      </c>
      <c r="AN20" s="46">
        <v>194</v>
      </c>
      <c r="AO20" s="46">
        <v>205</v>
      </c>
      <c r="AQ20" s="36" t="b">
        <f t="shared" si="0"/>
        <v>1</v>
      </c>
      <c r="AR20" s="41" t="s">
        <v>667</v>
      </c>
      <c r="AS20" s="41" t="b">
        <f t="shared" si="1"/>
        <v>1</v>
      </c>
    </row>
    <row r="21" spans="1:45" x14ac:dyDescent="0.25">
      <c r="A21" s="36" t="s">
        <v>4</v>
      </c>
      <c r="B21">
        <v>369</v>
      </c>
      <c r="C21">
        <v>390</v>
      </c>
      <c r="D21">
        <v>410</v>
      </c>
      <c r="E21">
        <v>359</v>
      </c>
      <c r="F21">
        <v>626</v>
      </c>
      <c r="G21">
        <v>666</v>
      </c>
      <c r="H21">
        <v>610</v>
      </c>
      <c r="I21">
        <v>625</v>
      </c>
      <c r="J21">
        <v>753</v>
      </c>
      <c r="K21">
        <v>642</v>
      </c>
      <c r="L21">
        <v>628</v>
      </c>
      <c r="M21">
        <v>509</v>
      </c>
      <c r="N21">
        <v>672</v>
      </c>
      <c r="O21">
        <v>546</v>
      </c>
      <c r="P21">
        <v>535</v>
      </c>
      <c r="Q21">
        <v>554</v>
      </c>
      <c r="R21">
        <v>697</v>
      </c>
      <c r="S21">
        <v>541</v>
      </c>
      <c r="T21">
        <v>527</v>
      </c>
      <c r="U21">
        <v>566</v>
      </c>
      <c r="V21">
        <v>598</v>
      </c>
      <c r="W21">
        <v>557</v>
      </c>
      <c r="X21" s="41">
        <v>580</v>
      </c>
      <c r="Y21" s="41">
        <v>489</v>
      </c>
      <c r="Z21" s="41">
        <v>582</v>
      </c>
      <c r="AA21" s="41">
        <v>592</v>
      </c>
      <c r="AB21" s="41">
        <v>478</v>
      </c>
      <c r="AC21" s="42">
        <v>459</v>
      </c>
      <c r="AD21" s="42">
        <v>340</v>
      </c>
      <c r="AE21" s="42">
        <v>467</v>
      </c>
      <c r="AF21" s="43">
        <v>508</v>
      </c>
      <c r="AG21" s="43">
        <v>520</v>
      </c>
      <c r="AH21" s="44">
        <v>437</v>
      </c>
      <c r="AI21" s="44">
        <v>418</v>
      </c>
      <c r="AJ21" s="44">
        <v>365</v>
      </c>
      <c r="AK21" s="44">
        <v>372</v>
      </c>
      <c r="AL21" s="46">
        <v>330</v>
      </c>
      <c r="AM21" s="46">
        <v>347</v>
      </c>
      <c r="AN21" s="46">
        <v>360</v>
      </c>
      <c r="AO21" s="46">
        <v>338</v>
      </c>
      <c r="AQ21" s="36" t="b">
        <f t="shared" si="0"/>
        <v>1</v>
      </c>
      <c r="AR21" s="41" t="s">
        <v>4</v>
      </c>
      <c r="AS21" s="41" t="b">
        <f t="shared" si="1"/>
        <v>1</v>
      </c>
    </row>
    <row r="22" spans="1:45" x14ac:dyDescent="0.25">
      <c r="A22" s="36" t="s">
        <v>5</v>
      </c>
      <c r="B22">
        <v>447</v>
      </c>
      <c r="C22">
        <v>439</v>
      </c>
      <c r="D22">
        <v>466</v>
      </c>
      <c r="E22">
        <v>463</v>
      </c>
      <c r="F22">
        <v>707</v>
      </c>
      <c r="G22">
        <v>841</v>
      </c>
      <c r="H22">
        <v>778</v>
      </c>
      <c r="I22">
        <v>627</v>
      </c>
      <c r="J22">
        <v>755</v>
      </c>
      <c r="K22">
        <v>686</v>
      </c>
      <c r="L22">
        <v>694</v>
      </c>
      <c r="M22">
        <v>531</v>
      </c>
      <c r="N22">
        <v>675</v>
      </c>
      <c r="O22">
        <v>608</v>
      </c>
      <c r="P22">
        <v>631</v>
      </c>
      <c r="Q22">
        <v>563</v>
      </c>
      <c r="R22">
        <v>637</v>
      </c>
      <c r="S22">
        <v>660</v>
      </c>
      <c r="T22">
        <v>731</v>
      </c>
      <c r="U22">
        <v>595</v>
      </c>
      <c r="V22">
        <v>614</v>
      </c>
      <c r="W22">
        <v>607</v>
      </c>
      <c r="X22" s="41">
        <v>639</v>
      </c>
      <c r="Y22" s="41">
        <v>633</v>
      </c>
      <c r="Z22" s="41">
        <v>689</v>
      </c>
      <c r="AA22" s="41">
        <v>714</v>
      </c>
      <c r="AB22" s="41">
        <v>605</v>
      </c>
      <c r="AC22" s="42">
        <v>476</v>
      </c>
      <c r="AD22" s="42">
        <v>351</v>
      </c>
      <c r="AE22" s="42">
        <v>527</v>
      </c>
      <c r="AF22" s="43">
        <v>571</v>
      </c>
      <c r="AG22" s="43">
        <v>550</v>
      </c>
      <c r="AH22" s="44">
        <v>511</v>
      </c>
      <c r="AI22" s="44">
        <v>566</v>
      </c>
      <c r="AJ22" s="44">
        <v>500</v>
      </c>
      <c r="AK22" s="44">
        <v>499</v>
      </c>
      <c r="AL22" s="46">
        <v>449</v>
      </c>
      <c r="AM22" s="46">
        <v>517</v>
      </c>
      <c r="AN22" s="46">
        <v>477</v>
      </c>
      <c r="AO22" s="46">
        <v>398</v>
      </c>
      <c r="AQ22" s="36" t="b">
        <f t="shared" si="0"/>
        <v>1</v>
      </c>
      <c r="AR22" s="41" t="s">
        <v>5</v>
      </c>
      <c r="AS22" s="41" t="b">
        <f t="shared" si="1"/>
        <v>1</v>
      </c>
    </row>
    <row r="23" spans="1:45" x14ac:dyDescent="0.25">
      <c r="A23" s="36" t="s">
        <v>6</v>
      </c>
      <c r="B23">
        <v>319</v>
      </c>
      <c r="C23">
        <v>294</v>
      </c>
      <c r="D23">
        <v>339</v>
      </c>
      <c r="E23">
        <v>265</v>
      </c>
      <c r="F23">
        <v>413</v>
      </c>
      <c r="G23">
        <v>720</v>
      </c>
      <c r="H23">
        <v>564</v>
      </c>
      <c r="I23">
        <v>397</v>
      </c>
      <c r="J23">
        <v>510</v>
      </c>
      <c r="K23">
        <v>466</v>
      </c>
      <c r="L23">
        <v>508</v>
      </c>
      <c r="M23">
        <v>392</v>
      </c>
      <c r="N23">
        <v>563</v>
      </c>
      <c r="O23">
        <v>495</v>
      </c>
      <c r="P23">
        <v>417</v>
      </c>
      <c r="Q23">
        <v>382</v>
      </c>
      <c r="R23">
        <v>498</v>
      </c>
      <c r="S23">
        <v>414</v>
      </c>
      <c r="T23">
        <v>457</v>
      </c>
      <c r="U23">
        <v>421</v>
      </c>
      <c r="V23">
        <v>492</v>
      </c>
      <c r="W23">
        <v>432</v>
      </c>
      <c r="X23" s="41">
        <v>407</v>
      </c>
      <c r="Y23" s="41">
        <v>399</v>
      </c>
      <c r="Z23" s="41">
        <v>459</v>
      </c>
      <c r="AA23" s="41">
        <v>400</v>
      </c>
      <c r="AB23" s="41">
        <v>387</v>
      </c>
      <c r="AC23" s="42">
        <v>345</v>
      </c>
      <c r="AD23" s="42">
        <v>281</v>
      </c>
      <c r="AE23" s="42">
        <v>350</v>
      </c>
      <c r="AF23" s="43">
        <v>366</v>
      </c>
      <c r="AG23" s="43">
        <v>363</v>
      </c>
      <c r="AH23" s="44">
        <v>301</v>
      </c>
      <c r="AI23" s="44">
        <v>376</v>
      </c>
      <c r="AJ23" s="44">
        <v>337</v>
      </c>
      <c r="AK23" s="44">
        <v>336</v>
      </c>
      <c r="AL23" s="46">
        <v>287</v>
      </c>
      <c r="AM23" s="46">
        <v>312</v>
      </c>
      <c r="AN23" s="46">
        <v>264</v>
      </c>
      <c r="AO23" s="46">
        <v>267</v>
      </c>
      <c r="AQ23" s="36" t="b">
        <f t="shared" si="0"/>
        <v>1</v>
      </c>
      <c r="AR23" s="41" t="s">
        <v>6</v>
      </c>
      <c r="AS23" s="41" t="b">
        <f t="shared" si="1"/>
        <v>1</v>
      </c>
    </row>
    <row r="24" spans="1:45" x14ac:dyDescent="0.25">
      <c r="A24" s="36" t="s">
        <v>7</v>
      </c>
      <c r="B24">
        <v>284</v>
      </c>
      <c r="C24">
        <v>273</v>
      </c>
      <c r="D24">
        <v>382</v>
      </c>
      <c r="E24">
        <v>340</v>
      </c>
      <c r="F24">
        <v>638</v>
      </c>
      <c r="G24">
        <v>709</v>
      </c>
      <c r="H24">
        <v>680</v>
      </c>
      <c r="I24">
        <v>716</v>
      </c>
      <c r="J24">
        <v>595</v>
      </c>
      <c r="K24">
        <v>645</v>
      </c>
      <c r="L24">
        <v>631</v>
      </c>
      <c r="M24">
        <v>530</v>
      </c>
      <c r="N24">
        <v>594</v>
      </c>
      <c r="O24">
        <v>517</v>
      </c>
      <c r="P24">
        <v>605</v>
      </c>
      <c r="Q24">
        <v>499</v>
      </c>
      <c r="R24">
        <v>534</v>
      </c>
      <c r="S24">
        <v>521</v>
      </c>
      <c r="T24">
        <v>585</v>
      </c>
      <c r="U24">
        <v>500</v>
      </c>
      <c r="V24">
        <v>520</v>
      </c>
      <c r="W24">
        <v>543</v>
      </c>
      <c r="X24" s="41">
        <v>476</v>
      </c>
      <c r="Y24" s="41">
        <v>548</v>
      </c>
      <c r="Z24" s="41">
        <v>564</v>
      </c>
      <c r="AA24" s="41">
        <v>561</v>
      </c>
      <c r="AB24" s="41">
        <v>452</v>
      </c>
      <c r="AC24" s="42">
        <v>450</v>
      </c>
      <c r="AD24" s="42">
        <v>288</v>
      </c>
      <c r="AE24" s="42">
        <v>380</v>
      </c>
      <c r="AF24" s="43">
        <v>430</v>
      </c>
      <c r="AG24" s="43">
        <v>422</v>
      </c>
      <c r="AH24" s="44">
        <v>361</v>
      </c>
      <c r="AI24" s="44">
        <v>385</v>
      </c>
      <c r="AJ24" s="44">
        <v>400</v>
      </c>
      <c r="AK24" s="44">
        <v>367</v>
      </c>
      <c r="AL24" s="46">
        <v>331</v>
      </c>
      <c r="AM24" s="46">
        <v>377</v>
      </c>
      <c r="AN24" s="46">
        <v>322</v>
      </c>
      <c r="AO24" s="46">
        <v>323</v>
      </c>
      <c r="AQ24" s="36" t="b">
        <f t="shared" si="0"/>
        <v>1</v>
      </c>
      <c r="AR24" s="41" t="s">
        <v>7</v>
      </c>
      <c r="AS24" s="41" t="b">
        <f t="shared" si="1"/>
        <v>1</v>
      </c>
    </row>
    <row r="25" spans="1:45" x14ac:dyDescent="0.25">
      <c r="A25" s="36" t="s">
        <v>8</v>
      </c>
      <c r="B25">
        <v>158</v>
      </c>
      <c r="C25">
        <v>136</v>
      </c>
      <c r="D25">
        <v>225</v>
      </c>
      <c r="E25">
        <v>177</v>
      </c>
      <c r="F25">
        <v>272</v>
      </c>
      <c r="G25">
        <v>404</v>
      </c>
      <c r="H25">
        <v>361</v>
      </c>
      <c r="I25">
        <v>308</v>
      </c>
      <c r="J25">
        <v>338</v>
      </c>
      <c r="K25">
        <v>280</v>
      </c>
      <c r="L25">
        <v>300</v>
      </c>
      <c r="M25">
        <v>268</v>
      </c>
      <c r="N25">
        <v>290</v>
      </c>
      <c r="O25">
        <v>236</v>
      </c>
      <c r="P25">
        <v>282</v>
      </c>
      <c r="Q25">
        <v>207</v>
      </c>
      <c r="R25">
        <v>269</v>
      </c>
      <c r="S25">
        <v>247</v>
      </c>
      <c r="T25">
        <v>257</v>
      </c>
      <c r="U25">
        <v>241</v>
      </c>
      <c r="V25">
        <v>270</v>
      </c>
      <c r="W25">
        <v>235</v>
      </c>
      <c r="X25" s="41">
        <v>237</v>
      </c>
      <c r="Y25" s="41">
        <v>237</v>
      </c>
      <c r="Z25" s="41">
        <v>254</v>
      </c>
      <c r="AA25" s="41">
        <v>255</v>
      </c>
      <c r="AB25" s="41">
        <v>233</v>
      </c>
      <c r="AC25" s="42">
        <v>180</v>
      </c>
      <c r="AD25" s="42">
        <v>164</v>
      </c>
      <c r="AE25" s="42">
        <v>180</v>
      </c>
      <c r="AF25" s="43">
        <v>195</v>
      </c>
      <c r="AG25" s="43">
        <v>225</v>
      </c>
      <c r="AH25" s="44">
        <v>200</v>
      </c>
      <c r="AI25" s="44">
        <v>159</v>
      </c>
      <c r="AJ25" s="44">
        <v>168</v>
      </c>
      <c r="AK25" s="44">
        <v>169</v>
      </c>
      <c r="AL25" s="46">
        <v>170</v>
      </c>
      <c r="AM25" s="46">
        <v>209</v>
      </c>
      <c r="AN25" s="46">
        <v>165</v>
      </c>
      <c r="AO25" s="46">
        <v>161</v>
      </c>
      <c r="AQ25" s="36" t="b">
        <f t="shared" si="0"/>
        <v>1</v>
      </c>
      <c r="AR25" s="41" t="s">
        <v>8</v>
      </c>
      <c r="AS25" s="41" t="b">
        <f t="shared" si="1"/>
        <v>1</v>
      </c>
    </row>
    <row r="26" spans="1:45" x14ac:dyDescent="0.25">
      <c r="A26" s="36" t="s">
        <v>668</v>
      </c>
      <c r="B26">
        <v>157</v>
      </c>
      <c r="C26">
        <v>164</v>
      </c>
      <c r="D26">
        <v>206</v>
      </c>
      <c r="E26">
        <v>143</v>
      </c>
      <c r="F26">
        <v>238</v>
      </c>
      <c r="G26">
        <v>240</v>
      </c>
      <c r="H26">
        <v>244</v>
      </c>
      <c r="I26">
        <v>184</v>
      </c>
      <c r="J26">
        <v>207</v>
      </c>
      <c r="K26">
        <v>271</v>
      </c>
      <c r="L26">
        <v>337</v>
      </c>
      <c r="M26">
        <v>237</v>
      </c>
      <c r="N26">
        <v>240</v>
      </c>
      <c r="O26">
        <v>315</v>
      </c>
      <c r="P26">
        <v>315</v>
      </c>
      <c r="Q26">
        <v>259</v>
      </c>
      <c r="R26">
        <v>256</v>
      </c>
      <c r="S26">
        <v>262</v>
      </c>
      <c r="T26">
        <v>315</v>
      </c>
      <c r="U26">
        <v>257</v>
      </c>
      <c r="V26">
        <v>230</v>
      </c>
      <c r="W26">
        <v>308</v>
      </c>
      <c r="X26" s="41">
        <v>252</v>
      </c>
      <c r="Y26" s="41">
        <v>256</v>
      </c>
      <c r="Z26" s="41">
        <v>325</v>
      </c>
      <c r="AA26" s="41">
        <v>316</v>
      </c>
      <c r="AB26" s="41">
        <v>279</v>
      </c>
      <c r="AC26" s="42">
        <v>276</v>
      </c>
      <c r="AD26" s="42">
        <v>171</v>
      </c>
      <c r="AE26" s="42">
        <v>224</v>
      </c>
      <c r="AF26" s="43">
        <v>240</v>
      </c>
      <c r="AG26" s="43">
        <v>246</v>
      </c>
      <c r="AH26" s="44">
        <v>244</v>
      </c>
      <c r="AI26" s="44">
        <v>249</v>
      </c>
      <c r="AJ26" s="44">
        <v>223</v>
      </c>
      <c r="AK26" s="44">
        <v>210</v>
      </c>
      <c r="AL26" s="46">
        <v>185</v>
      </c>
      <c r="AM26" s="46">
        <v>226</v>
      </c>
      <c r="AN26" s="46">
        <v>218</v>
      </c>
      <c r="AO26" s="46">
        <v>177</v>
      </c>
      <c r="AQ26" s="36" t="b">
        <f t="shared" si="0"/>
        <v>1</v>
      </c>
      <c r="AR26" s="41" t="s">
        <v>668</v>
      </c>
      <c r="AS26" s="41" t="b">
        <f t="shared" si="1"/>
        <v>1</v>
      </c>
    </row>
    <row r="27" spans="1:45" x14ac:dyDescent="0.25">
      <c r="A27" s="36" t="s">
        <v>669</v>
      </c>
      <c r="B27">
        <v>96</v>
      </c>
      <c r="C27">
        <v>99</v>
      </c>
      <c r="D27">
        <v>130</v>
      </c>
      <c r="E27">
        <v>99</v>
      </c>
      <c r="F27">
        <v>154</v>
      </c>
      <c r="G27">
        <v>172</v>
      </c>
      <c r="H27">
        <v>159</v>
      </c>
      <c r="I27">
        <v>110</v>
      </c>
      <c r="J27">
        <v>146</v>
      </c>
      <c r="K27">
        <v>102</v>
      </c>
      <c r="L27">
        <v>182</v>
      </c>
      <c r="M27">
        <v>121</v>
      </c>
      <c r="N27">
        <v>154</v>
      </c>
      <c r="O27">
        <v>168</v>
      </c>
      <c r="P27">
        <v>183</v>
      </c>
      <c r="Q27">
        <v>143</v>
      </c>
      <c r="R27">
        <v>168</v>
      </c>
      <c r="S27">
        <v>127</v>
      </c>
      <c r="T27">
        <v>168</v>
      </c>
      <c r="U27">
        <v>114</v>
      </c>
      <c r="V27">
        <v>172</v>
      </c>
      <c r="W27">
        <v>163</v>
      </c>
      <c r="X27" s="41">
        <v>114</v>
      </c>
      <c r="Y27" s="41">
        <v>114</v>
      </c>
      <c r="Z27" s="41">
        <v>167</v>
      </c>
      <c r="AA27" s="41">
        <v>152</v>
      </c>
      <c r="AB27" s="41">
        <v>149</v>
      </c>
      <c r="AC27" s="42">
        <v>112</v>
      </c>
      <c r="AD27" s="42">
        <v>100</v>
      </c>
      <c r="AE27" s="42">
        <v>131</v>
      </c>
      <c r="AF27" s="43">
        <v>138</v>
      </c>
      <c r="AG27" s="43">
        <v>121</v>
      </c>
      <c r="AH27" s="44">
        <v>127</v>
      </c>
      <c r="AI27" s="44">
        <v>122</v>
      </c>
      <c r="AJ27" s="44">
        <v>115</v>
      </c>
      <c r="AK27" s="44">
        <v>116</v>
      </c>
      <c r="AL27" s="46">
        <v>101</v>
      </c>
      <c r="AM27" s="46">
        <v>118</v>
      </c>
      <c r="AN27" s="46">
        <v>80</v>
      </c>
      <c r="AO27" s="46">
        <v>106</v>
      </c>
      <c r="AQ27" s="36" t="b">
        <f t="shared" si="0"/>
        <v>1</v>
      </c>
      <c r="AR27" s="41" t="s">
        <v>669</v>
      </c>
      <c r="AS27" s="41" t="b">
        <f t="shared" si="1"/>
        <v>1</v>
      </c>
    </row>
    <row r="28" spans="1:45" x14ac:dyDescent="0.25">
      <c r="A28" s="36" t="s">
        <v>670</v>
      </c>
      <c r="B28">
        <v>103</v>
      </c>
      <c r="C28">
        <v>113</v>
      </c>
      <c r="D28">
        <v>178</v>
      </c>
      <c r="E28">
        <v>141</v>
      </c>
      <c r="F28">
        <v>158</v>
      </c>
      <c r="G28">
        <v>191</v>
      </c>
      <c r="H28">
        <v>224</v>
      </c>
      <c r="I28">
        <v>170</v>
      </c>
      <c r="J28">
        <v>181</v>
      </c>
      <c r="K28">
        <v>191</v>
      </c>
      <c r="L28">
        <v>230</v>
      </c>
      <c r="M28">
        <v>150</v>
      </c>
      <c r="N28">
        <v>190</v>
      </c>
      <c r="O28">
        <v>210</v>
      </c>
      <c r="P28">
        <v>230</v>
      </c>
      <c r="Q28">
        <v>179</v>
      </c>
      <c r="R28">
        <v>170</v>
      </c>
      <c r="S28">
        <v>182</v>
      </c>
      <c r="T28">
        <v>242</v>
      </c>
      <c r="U28">
        <v>162</v>
      </c>
      <c r="V28">
        <v>166</v>
      </c>
      <c r="W28">
        <v>190</v>
      </c>
      <c r="X28" s="41">
        <v>153</v>
      </c>
      <c r="Y28" s="41">
        <v>170</v>
      </c>
      <c r="Z28" s="41">
        <v>246</v>
      </c>
      <c r="AA28" s="41">
        <v>235</v>
      </c>
      <c r="AB28" s="41">
        <v>174</v>
      </c>
      <c r="AC28" s="42">
        <v>155</v>
      </c>
      <c r="AD28" s="42">
        <v>89</v>
      </c>
      <c r="AE28" s="42">
        <v>176</v>
      </c>
      <c r="AF28" s="43">
        <v>170</v>
      </c>
      <c r="AG28" s="43">
        <v>177</v>
      </c>
      <c r="AH28" s="44">
        <v>133</v>
      </c>
      <c r="AI28" s="44">
        <v>152</v>
      </c>
      <c r="AJ28" s="44">
        <v>180</v>
      </c>
      <c r="AK28" s="44">
        <v>145</v>
      </c>
      <c r="AL28" s="46">
        <v>174</v>
      </c>
      <c r="AM28" s="46">
        <v>225</v>
      </c>
      <c r="AN28" s="46">
        <v>153</v>
      </c>
      <c r="AO28" s="46">
        <v>108</v>
      </c>
      <c r="AQ28" s="36" t="b">
        <f t="shared" si="0"/>
        <v>1</v>
      </c>
      <c r="AR28" s="41" t="s">
        <v>670</v>
      </c>
      <c r="AS28" s="41" t="b">
        <f t="shared" si="1"/>
        <v>1</v>
      </c>
    </row>
    <row r="29" spans="1:45" x14ac:dyDescent="0.25">
      <c r="A29" s="36" t="s">
        <v>520</v>
      </c>
      <c r="B29">
        <v>828</v>
      </c>
      <c r="C29">
        <v>884</v>
      </c>
      <c r="D29">
        <v>994</v>
      </c>
      <c r="E29">
        <v>809</v>
      </c>
      <c r="F29">
        <v>1069</v>
      </c>
      <c r="G29">
        <v>1164</v>
      </c>
      <c r="H29">
        <v>1486</v>
      </c>
      <c r="I29">
        <v>1108</v>
      </c>
      <c r="J29">
        <v>1256</v>
      </c>
      <c r="K29">
        <v>1427</v>
      </c>
      <c r="L29">
        <v>1373</v>
      </c>
      <c r="M29">
        <v>1166</v>
      </c>
      <c r="N29">
        <v>1288</v>
      </c>
      <c r="O29">
        <v>1114</v>
      </c>
      <c r="P29">
        <v>1252</v>
      </c>
      <c r="Q29">
        <v>1196</v>
      </c>
      <c r="R29">
        <v>1301</v>
      </c>
      <c r="S29">
        <v>1250</v>
      </c>
      <c r="T29">
        <v>1313</v>
      </c>
      <c r="U29">
        <v>1279</v>
      </c>
      <c r="V29">
        <v>1255</v>
      </c>
      <c r="W29">
        <v>1301</v>
      </c>
      <c r="X29" s="41">
        <v>1381</v>
      </c>
      <c r="Y29" s="41">
        <v>1361</v>
      </c>
      <c r="Z29" s="41">
        <v>1506</v>
      </c>
      <c r="AA29" s="41">
        <v>1517</v>
      </c>
      <c r="AB29" s="41">
        <v>1224</v>
      </c>
      <c r="AC29" s="42">
        <v>1180</v>
      </c>
      <c r="AD29" s="42">
        <v>902</v>
      </c>
      <c r="AE29" s="42">
        <v>1137</v>
      </c>
      <c r="AF29" s="43">
        <v>1091</v>
      </c>
      <c r="AG29" s="43">
        <v>1123</v>
      </c>
      <c r="AH29" s="44">
        <v>1028</v>
      </c>
      <c r="AI29" s="44">
        <v>1142</v>
      </c>
      <c r="AJ29" s="44">
        <v>1022</v>
      </c>
      <c r="AK29" s="44">
        <v>1060</v>
      </c>
      <c r="AL29" s="46">
        <v>889</v>
      </c>
      <c r="AM29" s="46">
        <v>1089</v>
      </c>
      <c r="AN29" s="46">
        <v>1008</v>
      </c>
      <c r="AO29" s="46">
        <v>989</v>
      </c>
      <c r="AQ29" s="36" t="b">
        <f t="shared" si="0"/>
        <v>1</v>
      </c>
      <c r="AR29" s="41" t="s">
        <v>520</v>
      </c>
      <c r="AS29" s="41" t="b">
        <f t="shared" si="1"/>
        <v>1</v>
      </c>
    </row>
    <row r="30" spans="1:45" x14ac:dyDescent="0.25">
      <c r="A30" s="36" t="s">
        <v>521</v>
      </c>
      <c r="B30">
        <v>924</v>
      </c>
      <c r="C30">
        <v>937</v>
      </c>
      <c r="D30">
        <v>1081</v>
      </c>
      <c r="E30">
        <v>966</v>
      </c>
      <c r="F30">
        <v>1331</v>
      </c>
      <c r="G30">
        <v>1568</v>
      </c>
      <c r="H30">
        <v>1769</v>
      </c>
      <c r="I30">
        <v>1647</v>
      </c>
      <c r="J30">
        <v>1663</v>
      </c>
      <c r="K30">
        <v>1511</v>
      </c>
      <c r="L30">
        <v>1626</v>
      </c>
      <c r="M30">
        <v>1357</v>
      </c>
      <c r="N30">
        <v>1482</v>
      </c>
      <c r="O30">
        <v>1471</v>
      </c>
      <c r="P30">
        <v>1512</v>
      </c>
      <c r="Q30">
        <v>1430</v>
      </c>
      <c r="R30">
        <v>1414</v>
      </c>
      <c r="S30">
        <v>1345</v>
      </c>
      <c r="T30">
        <v>1413</v>
      </c>
      <c r="U30">
        <v>1460</v>
      </c>
      <c r="V30">
        <v>1380</v>
      </c>
      <c r="W30">
        <v>1379</v>
      </c>
      <c r="X30" s="41">
        <v>1435</v>
      </c>
      <c r="Y30" s="41">
        <v>1451</v>
      </c>
      <c r="Z30" s="41">
        <v>1462</v>
      </c>
      <c r="AA30" s="41">
        <v>1569</v>
      </c>
      <c r="AB30" s="41">
        <v>1312</v>
      </c>
      <c r="AC30" s="42">
        <v>1131</v>
      </c>
      <c r="AD30" s="42">
        <v>987</v>
      </c>
      <c r="AE30" s="42">
        <v>1200</v>
      </c>
      <c r="AF30" s="43">
        <v>1223</v>
      </c>
      <c r="AG30" s="43">
        <v>1128</v>
      </c>
      <c r="AH30" s="44">
        <v>1037</v>
      </c>
      <c r="AI30" s="44">
        <v>1155</v>
      </c>
      <c r="AJ30" s="44">
        <v>1135</v>
      </c>
      <c r="AK30" s="44">
        <v>1079</v>
      </c>
      <c r="AL30" s="46">
        <v>972</v>
      </c>
      <c r="AM30" s="46">
        <v>1193</v>
      </c>
      <c r="AN30" s="46">
        <v>1070</v>
      </c>
      <c r="AO30" s="46">
        <v>971</v>
      </c>
      <c r="AQ30" s="36" t="b">
        <f t="shared" si="0"/>
        <v>1</v>
      </c>
      <c r="AR30" s="41" t="s">
        <v>521</v>
      </c>
      <c r="AS30" s="41" t="b">
        <f t="shared" si="1"/>
        <v>1</v>
      </c>
    </row>
    <row r="31" spans="1:45" x14ac:dyDescent="0.25">
      <c r="A31" s="36" t="s">
        <v>463</v>
      </c>
      <c r="B31">
        <v>992</v>
      </c>
      <c r="C31">
        <v>947</v>
      </c>
      <c r="D31">
        <v>1221</v>
      </c>
      <c r="E31">
        <v>1002</v>
      </c>
      <c r="F31">
        <v>1422</v>
      </c>
      <c r="G31">
        <v>1477</v>
      </c>
      <c r="H31">
        <v>1809</v>
      </c>
      <c r="I31">
        <v>1390</v>
      </c>
      <c r="J31">
        <v>1626</v>
      </c>
      <c r="K31">
        <v>1585</v>
      </c>
      <c r="L31">
        <v>1509</v>
      </c>
      <c r="M31">
        <v>1138</v>
      </c>
      <c r="N31">
        <v>1339</v>
      </c>
      <c r="O31">
        <v>1313</v>
      </c>
      <c r="P31">
        <v>1318</v>
      </c>
      <c r="Q31">
        <v>1182</v>
      </c>
      <c r="R31">
        <v>1230</v>
      </c>
      <c r="S31">
        <v>1212</v>
      </c>
      <c r="T31">
        <v>1428</v>
      </c>
      <c r="U31">
        <v>1167</v>
      </c>
      <c r="V31">
        <v>1373</v>
      </c>
      <c r="W31">
        <v>1372</v>
      </c>
      <c r="X31" s="41">
        <v>1335</v>
      </c>
      <c r="Y31" s="41">
        <v>1330</v>
      </c>
      <c r="Z31" s="41">
        <v>1467</v>
      </c>
      <c r="AA31" s="41">
        <v>1476</v>
      </c>
      <c r="AB31" s="41">
        <v>1383</v>
      </c>
      <c r="AC31" s="42">
        <v>1197</v>
      </c>
      <c r="AD31" s="42">
        <v>740</v>
      </c>
      <c r="AE31" s="42">
        <v>1186</v>
      </c>
      <c r="AF31" s="43">
        <v>1354</v>
      </c>
      <c r="AG31" s="43">
        <v>1201</v>
      </c>
      <c r="AH31" s="44">
        <v>1103</v>
      </c>
      <c r="AI31" s="44">
        <v>1233</v>
      </c>
      <c r="AJ31" s="44">
        <v>1142</v>
      </c>
      <c r="AK31" s="44">
        <v>1050</v>
      </c>
      <c r="AL31" s="46">
        <v>922</v>
      </c>
      <c r="AM31" s="46">
        <v>1185</v>
      </c>
      <c r="AN31" s="46">
        <v>1043</v>
      </c>
      <c r="AO31" s="46">
        <v>890</v>
      </c>
      <c r="AQ31" s="36" t="b">
        <f t="shared" si="0"/>
        <v>1</v>
      </c>
      <c r="AR31" s="41" t="s">
        <v>463</v>
      </c>
      <c r="AS31" s="41" t="b">
        <f t="shared" si="1"/>
        <v>1</v>
      </c>
    </row>
    <row r="32" spans="1:45" x14ac:dyDescent="0.25">
      <c r="A32" s="36" t="s">
        <v>9</v>
      </c>
      <c r="B32">
        <v>294</v>
      </c>
      <c r="C32">
        <v>300</v>
      </c>
      <c r="D32">
        <v>317</v>
      </c>
      <c r="E32">
        <v>252</v>
      </c>
      <c r="F32">
        <v>369</v>
      </c>
      <c r="G32">
        <v>313</v>
      </c>
      <c r="H32">
        <v>389</v>
      </c>
      <c r="I32">
        <v>364</v>
      </c>
      <c r="J32">
        <v>435</v>
      </c>
      <c r="K32">
        <v>442</v>
      </c>
      <c r="L32">
        <v>442</v>
      </c>
      <c r="M32">
        <v>391</v>
      </c>
      <c r="N32">
        <v>368</v>
      </c>
      <c r="O32">
        <v>418</v>
      </c>
      <c r="P32">
        <v>401</v>
      </c>
      <c r="Q32">
        <v>309</v>
      </c>
      <c r="R32">
        <v>327</v>
      </c>
      <c r="S32">
        <v>347</v>
      </c>
      <c r="T32">
        <v>354</v>
      </c>
      <c r="U32">
        <v>309</v>
      </c>
      <c r="V32">
        <v>308</v>
      </c>
      <c r="W32">
        <v>286</v>
      </c>
      <c r="X32" s="41">
        <v>299</v>
      </c>
      <c r="Y32" s="41">
        <v>283</v>
      </c>
      <c r="Z32" s="41">
        <v>360</v>
      </c>
      <c r="AA32" s="41">
        <v>334</v>
      </c>
      <c r="AB32" s="41">
        <v>313</v>
      </c>
      <c r="AC32" s="42">
        <v>206</v>
      </c>
      <c r="AD32" s="42">
        <v>205</v>
      </c>
      <c r="AE32" s="42">
        <v>248</v>
      </c>
      <c r="AF32" s="43">
        <v>287</v>
      </c>
      <c r="AG32" s="43">
        <v>297</v>
      </c>
      <c r="AH32" s="44">
        <v>284</v>
      </c>
      <c r="AI32" s="44">
        <v>280</v>
      </c>
      <c r="AJ32" s="44">
        <v>296</v>
      </c>
      <c r="AK32" s="44">
        <v>255</v>
      </c>
      <c r="AL32" s="46">
        <v>214</v>
      </c>
      <c r="AM32" s="46">
        <v>276</v>
      </c>
      <c r="AN32" s="46">
        <v>249</v>
      </c>
      <c r="AO32" s="46">
        <v>183</v>
      </c>
      <c r="AQ32" s="36" t="b">
        <f t="shared" si="0"/>
        <v>1</v>
      </c>
      <c r="AR32" s="41" t="s">
        <v>9</v>
      </c>
      <c r="AS32" s="41" t="b">
        <f t="shared" si="1"/>
        <v>1</v>
      </c>
    </row>
    <row r="33" spans="1:45" x14ac:dyDescent="0.25">
      <c r="A33" s="36" t="s">
        <v>10</v>
      </c>
      <c r="B33">
        <v>540</v>
      </c>
      <c r="C33">
        <v>601</v>
      </c>
      <c r="D33">
        <v>636</v>
      </c>
      <c r="E33">
        <v>500</v>
      </c>
      <c r="F33">
        <v>900</v>
      </c>
      <c r="G33">
        <v>1038</v>
      </c>
      <c r="H33">
        <v>1070</v>
      </c>
      <c r="I33">
        <v>1001</v>
      </c>
      <c r="J33">
        <v>1022</v>
      </c>
      <c r="K33">
        <v>948</v>
      </c>
      <c r="L33">
        <v>1004</v>
      </c>
      <c r="M33">
        <v>840</v>
      </c>
      <c r="N33">
        <v>920</v>
      </c>
      <c r="O33">
        <v>846</v>
      </c>
      <c r="P33">
        <v>834</v>
      </c>
      <c r="Q33">
        <v>771</v>
      </c>
      <c r="R33">
        <v>918</v>
      </c>
      <c r="S33">
        <v>896</v>
      </c>
      <c r="T33">
        <v>883</v>
      </c>
      <c r="U33">
        <v>761</v>
      </c>
      <c r="V33">
        <v>823</v>
      </c>
      <c r="W33">
        <v>863</v>
      </c>
      <c r="X33" s="41">
        <v>841</v>
      </c>
      <c r="Y33" s="41">
        <v>854</v>
      </c>
      <c r="Z33" s="41">
        <v>951</v>
      </c>
      <c r="AA33" s="41">
        <v>890</v>
      </c>
      <c r="AB33" s="41">
        <v>854</v>
      </c>
      <c r="AC33" s="42">
        <v>818</v>
      </c>
      <c r="AD33" s="42">
        <v>647</v>
      </c>
      <c r="AE33" s="42">
        <v>795</v>
      </c>
      <c r="AF33" s="43">
        <v>822</v>
      </c>
      <c r="AG33" s="43">
        <v>795</v>
      </c>
      <c r="AH33" s="44">
        <v>756</v>
      </c>
      <c r="AI33" s="44">
        <v>759</v>
      </c>
      <c r="AJ33" s="44">
        <v>740</v>
      </c>
      <c r="AK33" s="44">
        <v>684</v>
      </c>
      <c r="AL33" s="46">
        <v>569</v>
      </c>
      <c r="AM33" s="46">
        <v>762</v>
      </c>
      <c r="AN33" s="46">
        <v>654</v>
      </c>
      <c r="AO33" s="46">
        <v>653</v>
      </c>
      <c r="AQ33" s="36" t="b">
        <f t="shared" si="0"/>
        <v>1</v>
      </c>
      <c r="AR33" s="41" t="s">
        <v>10</v>
      </c>
      <c r="AS33" s="41" t="b">
        <f t="shared" si="1"/>
        <v>1</v>
      </c>
    </row>
    <row r="34" spans="1:45" x14ac:dyDescent="0.25">
      <c r="A34" s="36" t="s">
        <v>11</v>
      </c>
      <c r="B34">
        <v>367</v>
      </c>
      <c r="C34">
        <v>269</v>
      </c>
      <c r="D34">
        <v>381</v>
      </c>
      <c r="E34">
        <v>498</v>
      </c>
      <c r="F34">
        <v>665</v>
      </c>
      <c r="G34">
        <v>631</v>
      </c>
      <c r="H34">
        <v>834</v>
      </c>
      <c r="I34">
        <v>655</v>
      </c>
      <c r="J34">
        <v>809</v>
      </c>
      <c r="K34">
        <v>795</v>
      </c>
      <c r="L34">
        <v>680</v>
      </c>
      <c r="M34">
        <v>547</v>
      </c>
      <c r="N34">
        <v>706</v>
      </c>
      <c r="O34">
        <v>599</v>
      </c>
      <c r="P34">
        <v>635</v>
      </c>
      <c r="Q34">
        <v>559</v>
      </c>
      <c r="R34">
        <v>498</v>
      </c>
      <c r="S34">
        <v>509</v>
      </c>
      <c r="T34">
        <v>633</v>
      </c>
      <c r="U34">
        <v>537</v>
      </c>
      <c r="V34">
        <v>602</v>
      </c>
      <c r="W34">
        <v>589</v>
      </c>
      <c r="X34" s="41">
        <v>563</v>
      </c>
      <c r="Y34" s="41">
        <v>487</v>
      </c>
      <c r="Z34" s="41">
        <v>634</v>
      </c>
      <c r="AA34" s="41">
        <v>593</v>
      </c>
      <c r="AB34" s="41">
        <v>598</v>
      </c>
      <c r="AC34" s="42">
        <v>527</v>
      </c>
      <c r="AD34" s="42">
        <v>403</v>
      </c>
      <c r="AE34" s="42">
        <v>473</v>
      </c>
      <c r="AF34" s="43">
        <v>503</v>
      </c>
      <c r="AG34" s="43">
        <v>446</v>
      </c>
      <c r="AH34" s="44">
        <v>435</v>
      </c>
      <c r="AI34" s="44">
        <v>448</v>
      </c>
      <c r="AJ34" s="44">
        <v>413</v>
      </c>
      <c r="AK34" s="44">
        <v>399</v>
      </c>
      <c r="AL34" s="46">
        <v>342</v>
      </c>
      <c r="AM34" s="46">
        <v>435</v>
      </c>
      <c r="AN34" s="46">
        <v>385</v>
      </c>
      <c r="AO34" s="46">
        <v>337</v>
      </c>
      <c r="AQ34" s="36" t="b">
        <f t="shared" si="0"/>
        <v>1</v>
      </c>
      <c r="AR34" s="41" t="s">
        <v>11</v>
      </c>
      <c r="AS34" s="41" t="b">
        <f t="shared" si="1"/>
        <v>1</v>
      </c>
    </row>
    <row r="35" spans="1:45" x14ac:dyDescent="0.25">
      <c r="A35" s="36" t="s">
        <v>12</v>
      </c>
      <c r="B35">
        <v>348</v>
      </c>
      <c r="C35">
        <v>395</v>
      </c>
      <c r="D35">
        <v>381</v>
      </c>
      <c r="E35">
        <v>351</v>
      </c>
      <c r="F35">
        <v>593</v>
      </c>
      <c r="G35">
        <v>697</v>
      </c>
      <c r="H35">
        <v>611</v>
      </c>
      <c r="I35">
        <v>581</v>
      </c>
      <c r="J35">
        <v>560</v>
      </c>
      <c r="K35">
        <v>660</v>
      </c>
      <c r="L35">
        <v>573</v>
      </c>
      <c r="M35">
        <v>429</v>
      </c>
      <c r="N35">
        <v>520</v>
      </c>
      <c r="O35">
        <v>529</v>
      </c>
      <c r="P35">
        <v>554</v>
      </c>
      <c r="Q35">
        <v>464</v>
      </c>
      <c r="R35">
        <v>536</v>
      </c>
      <c r="S35">
        <v>477</v>
      </c>
      <c r="T35">
        <v>495</v>
      </c>
      <c r="U35">
        <v>511</v>
      </c>
      <c r="V35">
        <v>472</v>
      </c>
      <c r="W35">
        <v>455</v>
      </c>
      <c r="X35" s="41">
        <v>469</v>
      </c>
      <c r="Y35" s="41">
        <v>443</v>
      </c>
      <c r="Z35" s="41">
        <v>432</v>
      </c>
      <c r="AA35" s="41">
        <v>502</v>
      </c>
      <c r="AB35" s="41">
        <v>415</v>
      </c>
      <c r="AC35" s="42">
        <v>401</v>
      </c>
      <c r="AD35" s="42">
        <v>263</v>
      </c>
      <c r="AE35" s="42">
        <v>407</v>
      </c>
      <c r="AF35" s="43">
        <v>502</v>
      </c>
      <c r="AG35" s="43">
        <v>502</v>
      </c>
      <c r="AH35" s="44">
        <v>445</v>
      </c>
      <c r="AI35" s="44">
        <v>404</v>
      </c>
      <c r="AJ35" s="44">
        <v>363</v>
      </c>
      <c r="AK35" s="44">
        <v>365</v>
      </c>
      <c r="AL35" s="46">
        <v>310</v>
      </c>
      <c r="AM35" s="46">
        <v>411</v>
      </c>
      <c r="AN35" s="46">
        <v>362</v>
      </c>
      <c r="AO35" s="46">
        <v>342</v>
      </c>
      <c r="AQ35" s="36" t="b">
        <f t="shared" si="0"/>
        <v>1</v>
      </c>
      <c r="AR35" s="41" t="s">
        <v>12</v>
      </c>
      <c r="AS35" s="41" t="b">
        <f t="shared" si="1"/>
        <v>1</v>
      </c>
    </row>
    <row r="36" spans="1:45" x14ac:dyDescent="0.25">
      <c r="A36" s="36" t="s">
        <v>558</v>
      </c>
      <c r="B36">
        <v>350</v>
      </c>
      <c r="C36">
        <v>312</v>
      </c>
      <c r="D36">
        <v>428</v>
      </c>
      <c r="E36">
        <v>398</v>
      </c>
      <c r="F36">
        <v>531</v>
      </c>
      <c r="G36">
        <v>644</v>
      </c>
      <c r="H36">
        <v>759</v>
      </c>
      <c r="I36">
        <v>646</v>
      </c>
      <c r="J36">
        <v>662</v>
      </c>
      <c r="K36">
        <v>584</v>
      </c>
      <c r="L36">
        <v>640</v>
      </c>
      <c r="M36">
        <v>534</v>
      </c>
      <c r="N36">
        <v>618</v>
      </c>
      <c r="O36">
        <v>512</v>
      </c>
      <c r="P36">
        <v>556</v>
      </c>
      <c r="Q36">
        <v>483</v>
      </c>
      <c r="R36">
        <v>518</v>
      </c>
      <c r="S36">
        <v>526</v>
      </c>
      <c r="T36">
        <v>588</v>
      </c>
      <c r="U36">
        <v>536</v>
      </c>
      <c r="V36">
        <v>519</v>
      </c>
      <c r="W36">
        <v>518</v>
      </c>
      <c r="X36" s="41">
        <v>477</v>
      </c>
      <c r="Y36" s="41">
        <v>477</v>
      </c>
      <c r="Z36" s="41">
        <v>525</v>
      </c>
      <c r="AA36" s="41">
        <v>543</v>
      </c>
      <c r="AB36" s="41">
        <v>484</v>
      </c>
      <c r="AC36" s="42">
        <v>433</v>
      </c>
      <c r="AD36" s="42">
        <v>310</v>
      </c>
      <c r="AE36" s="42">
        <v>425</v>
      </c>
      <c r="AF36" s="43">
        <v>422</v>
      </c>
      <c r="AG36" s="43">
        <v>440</v>
      </c>
      <c r="AH36" s="44">
        <v>375</v>
      </c>
      <c r="AI36" s="44">
        <v>380</v>
      </c>
      <c r="AJ36" s="44">
        <v>335</v>
      </c>
      <c r="AK36" s="44">
        <v>276</v>
      </c>
      <c r="AL36" s="46">
        <v>225</v>
      </c>
      <c r="AM36" s="46">
        <v>297</v>
      </c>
      <c r="AN36" s="46">
        <v>264</v>
      </c>
      <c r="AO36" s="46">
        <v>238</v>
      </c>
      <c r="AQ36" s="36" t="b">
        <f t="shared" si="0"/>
        <v>1</v>
      </c>
      <c r="AR36" s="41" t="s">
        <v>558</v>
      </c>
      <c r="AS36" s="41" t="b">
        <f t="shared" si="1"/>
        <v>1</v>
      </c>
    </row>
    <row r="37" spans="1:45" x14ac:dyDescent="0.25">
      <c r="A37" s="36" t="s">
        <v>495</v>
      </c>
      <c r="B37">
        <v>518</v>
      </c>
      <c r="C37">
        <v>517</v>
      </c>
      <c r="D37">
        <v>597</v>
      </c>
      <c r="E37">
        <v>505</v>
      </c>
      <c r="F37">
        <v>754</v>
      </c>
      <c r="G37">
        <v>829</v>
      </c>
      <c r="H37">
        <v>923</v>
      </c>
      <c r="I37">
        <v>815</v>
      </c>
      <c r="J37">
        <v>848</v>
      </c>
      <c r="K37">
        <v>914</v>
      </c>
      <c r="L37">
        <v>866</v>
      </c>
      <c r="M37">
        <v>778</v>
      </c>
      <c r="N37">
        <v>824</v>
      </c>
      <c r="O37">
        <v>856</v>
      </c>
      <c r="P37">
        <v>833</v>
      </c>
      <c r="Q37">
        <v>772</v>
      </c>
      <c r="R37">
        <v>735</v>
      </c>
      <c r="S37">
        <v>741</v>
      </c>
      <c r="T37">
        <v>897</v>
      </c>
      <c r="U37">
        <v>758</v>
      </c>
      <c r="V37">
        <v>828</v>
      </c>
      <c r="W37">
        <v>747</v>
      </c>
      <c r="X37" s="41">
        <v>762</v>
      </c>
      <c r="Y37" s="41">
        <v>848</v>
      </c>
      <c r="Z37" s="41">
        <v>893</v>
      </c>
      <c r="AA37" s="41">
        <v>970</v>
      </c>
      <c r="AB37" s="41">
        <v>822</v>
      </c>
      <c r="AC37" s="42">
        <v>743</v>
      </c>
      <c r="AD37" s="42">
        <v>457</v>
      </c>
      <c r="AE37" s="42">
        <v>643</v>
      </c>
      <c r="AF37" s="43">
        <v>642</v>
      </c>
      <c r="AG37" s="43">
        <v>709</v>
      </c>
      <c r="AH37" s="44">
        <v>556</v>
      </c>
      <c r="AI37" s="44">
        <v>653</v>
      </c>
      <c r="AJ37" s="44">
        <v>664</v>
      </c>
      <c r="AK37" s="44">
        <v>645</v>
      </c>
      <c r="AL37" s="46">
        <v>542</v>
      </c>
      <c r="AM37" s="46">
        <v>757</v>
      </c>
      <c r="AN37" s="46">
        <v>593</v>
      </c>
      <c r="AO37" s="46">
        <v>493</v>
      </c>
      <c r="AQ37" s="36" t="b">
        <f t="shared" si="0"/>
        <v>1</v>
      </c>
      <c r="AR37" s="41" t="s">
        <v>495</v>
      </c>
      <c r="AS37" s="41" t="b">
        <f t="shared" si="1"/>
        <v>1</v>
      </c>
    </row>
    <row r="38" spans="1:45" x14ac:dyDescent="0.25">
      <c r="A38" s="36" t="s">
        <v>671</v>
      </c>
      <c r="B38">
        <v>1216</v>
      </c>
      <c r="C38">
        <v>1160</v>
      </c>
      <c r="D38">
        <v>1351</v>
      </c>
      <c r="E38">
        <v>1014</v>
      </c>
      <c r="F38">
        <v>1392</v>
      </c>
      <c r="G38">
        <v>1555</v>
      </c>
      <c r="H38">
        <v>1912</v>
      </c>
      <c r="I38">
        <v>1634</v>
      </c>
      <c r="J38">
        <v>1664</v>
      </c>
      <c r="K38">
        <v>1637</v>
      </c>
      <c r="L38">
        <v>1968</v>
      </c>
      <c r="M38">
        <v>1682</v>
      </c>
      <c r="N38">
        <v>1925</v>
      </c>
      <c r="O38">
        <v>1809</v>
      </c>
      <c r="P38">
        <v>2038</v>
      </c>
      <c r="Q38">
        <v>1709</v>
      </c>
      <c r="R38">
        <v>1622</v>
      </c>
      <c r="S38">
        <v>1622</v>
      </c>
      <c r="T38">
        <v>1985</v>
      </c>
      <c r="U38">
        <v>1532</v>
      </c>
      <c r="V38">
        <v>1576</v>
      </c>
      <c r="W38">
        <v>1743</v>
      </c>
      <c r="X38" s="41">
        <v>1661</v>
      </c>
      <c r="Y38" s="41">
        <v>1659</v>
      </c>
      <c r="Z38" s="41">
        <v>1983</v>
      </c>
      <c r="AA38" s="41">
        <v>2037</v>
      </c>
      <c r="AB38" s="41">
        <v>1630</v>
      </c>
      <c r="AC38" s="42">
        <v>1561</v>
      </c>
      <c r="AD38" s="42">
        <v>1053</v>
      </c>
      <c r="AE38" s="42">
        <v>1498</v>
      </c>
      <c r="AF38" s="43">
        <v>1636</v>
      </c>
      <c r="AG38" s="43">
        <v>1549</v>
      </c>
      <c r="AH38" s="44">
        <v>1420</v>
      </c>
      <c r="AI38" s="44">
        <v>1661</v>
      </c>
      <c r="AJ38" s="44">
        <v>1508</v>
      </c>
      <c r="AK38" s="44">
        <v>1539</v>
      </c>
      <c r="AL38" s="46">
        <v>1452</v>
      </c>
      <c r="AM38" s="46">
        <v>1675</v>
      </c>
      <c r="AN38" s="46">
        <v>1524</v>
      </c>
      <c r="AO38" s="46">
        <v>1271</v>
      </c>
      <c r="AQ38" s="36" t="b">
        <f t="shared" si="0"/>
        <v>1</v>
      </c>
      <c r="AR38" s="41" t="s">
        <v>671</v>
      </c>
      <c r="AS38" s="41" t="b">
        <f t="shared" si="1"/>
        <v>1</v>
      </c>
    </row>
    <row r="39" spans="1:45" x14ac:dyDescent="0.25">
      <c r="A39" s="36" t="s">
        <v>522</v>
      </c>
      <c r="B39">
        <v>631</v>
      </c>
      <c r="C39">
        <v>636</v>
      </c>
      <c r="D39">
        <v>581</v>
      </c>
      <c r="E39">
        <v>477</v>
      </c>
      <c r="F39">
        <v>876</v>
      </c>
      <c r="G39">
        <v>1292</v>
      </c>
      <c r="H39">
        <v>1248</v>
      </c>
      <c r="I39">
        <v>1068</v>
      </c>
      <c r="J39">
        <v>1068</v>
      </c>
      <c r="K39">
        <v>1058</v>
      </c>
      <c r="L39">
        <v>1054</v>
      </c>
      <c r="M39">
        <v>907</v>
      </c>
      <c r="N39">
        <v>1148</v>
      </c>
      <c r="O39">
        <v>1037</v>
      </c>
      <c r="P39">
        <v>1042</v>
      </c>
      <c r="Q39">
        <v>933</v>
      </c>
      <c r="R39">
        <v>986</v>
      </c>
      <c r="S39">
        <v>1045</v>
      </c>
      <c r="T39">
        <v>992</v>
      </c>
      <c r="U39">
        <v>920</v>
      </c>
      <c r="V39">
        <v>908</v>
      </c>
      <c r="W39">
        <v>937</v>
      </c>
      <c r="X39" s="41">
        <v>1022</v>
      </c>
      <c r="Y39" s="41">
        <v>1017</v>
      </c>
      <c r="Z39" s="41">
        <v>1050</v>
      </c>
      <c r="AA39" s="41">
        <v>1171</v>
      </c>
      <c r="AB39" s="41">
        <v>952</v>
      </c>
      <c r="AC39" s="42">
        <v>811</v>
      </c>
      <c r="AD39" s="42">
        <v>668</v>
      </c>
      <c r="AE39" s="42">
        <v>835</v>
      </c>
      <c r="AF39" s="43">
        <v>787</v>
      </c>
      <c r="AG39" s="43">
        <v>804</v>
      </c>
      <c r="AH39" s="44">
        <v>718</v>
      </c>
      <c r="AI39" s="44">
        <v>746</v>
      </c>
      <c r="AJ39" s="44">
        <v>753</v>
      </c>
      <c r="AK39" s="44">
        <v>702</v>
      </c>
      <c r="AL39" s="46">
        <v>608</v>
      </c>
      <c r="AM39" s="46">
        <v>781</v>
      </c>
      <c r="AN39" s="46">
        <v>702</v>
      </c>
      <c r="AO39" s="46">
        <v>615</v>
      </c>
      <c r="AQ39" s="36" t="b">
        <f t="shared" si="0"/>
        <v>1</v>
      </c>
      <c r="AR39" s="41" t="s">
        <v>522</v>
      </c>
      <c r="AS39" s="41" t="b">
        <f t="shared" si="1"/>
        <v>1</v>
      </c>
    </row>
    <row r="40" spans="1:45" x14ac:dyDescent="0.25">
      <c r="A40" s="36" t="s">
        <v>487</v>
      </c>
      <c r="B40">
        <v>5481</v>
      </c>
      <c r="C40">
        <v>5561</v>
      </c>
      <c r="D40">
        <v>6486</v>
      </c>
      <c r="E40">
        <v>5526</v>
      </c>
      <c r="F40">
        <v>6653</v>
      </c>
      <c r="G40">
        <v>8395</v>
      </c>
      <c r="H40">
        <v>7535</v>
      </c>
      <c r="I40">
        <v>7064</v>
      </c>
      <c r="J40">
        <v>7881</v>
      </c>
      <c r="K40">
        <v>8351</v>
      </c>
      <c r="L40">
        <v>8725</v>
      </c>
      <c r="M40">
        <v>7879</v>
      </c>
      <c r="N40">
        <v>8439</v>
      </c>
      <c r="O40">
        <v>8134</v>
      </c>
      <c r="P40">
        <v>7556</v>
      </c>
      <c r="Q40">
        <v>6720</v>
      </c>
      <c r="R40">
        <v>7357</v>
      </c>
      <c r="S40">
        <v>7215</v>
      </c>
      <c r="T40">
        <v>7869</v>
      </c>
      <c r="U40">
        <v>6993</v>
      </c>
      <c r="V40">
        <v>7265</v>
      </c>
      <c r="W40">
        <v>6888</v>
      </c>
      <c r="X40" s="41">
        <v>7358</v>
      </c>
      <c r="Y40" s="41">
        <v>7238</v>
      </c>
      <c r="Z40" s="41">
        <v>8224</v>
      </c>
      <c r="AA40" s="41">
        <v>8719</v>
      </c>
      <c r="AB40" s="41">
        <v>7202</v>
      </c>
      <c r="AC40" s="42">
        <v>6262</v>
      </c>
      <c r="AD40" s="42">
        <v>5233</v>
      </c>
      <c r="AE40" s="42">
        <v>6729</v>
      </c>
      <c r="AF40" s="43">
        <v>6758</v>
      </c>
      <c r="AG40" s="43">
        <v>6580</v>
      </c>
      <c r="AH40" s="44">
        <v>6117</v>
      </c>
      <c r="AI40" s="44">
        <v>6328</v>
      </c>
      <c r="AJ40" s="44">
        <v>6262</v>
      </c>
      <c r="AK40" s="44">
        <v>6231</v>
      </c>
      <c r="AL40" s="46">
        <v>5328</v>
      </c>
      <c r="AM40" s="46">
        <v>6604</v>
      </c>
      <c r="AN40" s="46">
        <v>6289</v>
      </c>
      <c r="AO40" s="46">
        <v>5642</v>
      </c>
      <c r="AQ40" s="36" t="b">
        <f t="shared" si="0"/>
        <v>1</v>
      </c>
      <c r="AR40" s="41" t="s">
        <v>487</v>
      </c>
      <c r="AS40" s="41" t="b">
        <f t="shared" si="1"/>
        <v>1</v>
      </c>
    </row>
    <row r="41" spans="1:45" x14ac:dyDescent="0.25">
      <c r="A41" s="36" t="s">
        <v>13</v>
      </c>
      <c r="B41">
        <v>167</v>
      </c>
      <c r="C41">
        <v>177</v>
      </c>
      <c r="D41">
        <v>222</v>
      </c>
      <c r="E41">
        <v>234</v>
      </c>
      <c r="F41">
        <v>362</v>
      </c>
      <c r="G41">
        <v>368</v>
      </c>
      <c r="H41">
        <v>431</v>
      </c>
      <c r="I41">
        <v>343</v>
      </c>
      <c r="J41">
        <v>363</v>
      </c>
      <c r="K41">
        <v>360</v>
      </c>
      <c r="L41">
        <v>384</v>
      </c>
      <c r="M41">
        <v>257</v>
      </c>
      <c r="N41">
        <v>311</v>
      </c>
      <c r="O41">
        <v>267</v>
      </c>
      <c r="P41">
        <v>379</v>
      </c>
      <c r="Q41">
        <v>296</v>
      </c>
      <c r="R41">
        <v>341</v>
      </c>
      <c r="S41">
        <v>283</v>
      </c>
      <c r="T41">
        <v>331</v>
      </c>
      <c r="U41">
        <v>268</v>
      </c>
      <c r="V41">
        <v>307</v>
      </c>
      <c r="W41">
        <v>244</v>
      </c>
      <c r="X41" s="41">
        <v>247</v>
      </c>
      <c r="Y41" s="41">
        <v>312</v>
      </c>
      <c r="Z41" s="41">
        <v>280</v>
      </c>
      <c r="AA41" s="41">
        <v>360</v>
      </c>
      <c r="AB41" s="41">
        <v>277</v>
      </c>
      <c r="AC41" s="42">
        <v>282</v>
      </c>
      <c r="AD41" s="42">
        <v>150</v>
      </c>
      <c r="AE41" s="42">
        <v>247</v>
      </c>
      <c r="AF41" s="43">
        <v>236</v>
      </c>
      <c r="AG41" s="43">
        <v>227</v>
      </c>
      <c r="AH41" s="44">
        <v>195</v>
      </c>
      <c r="AI41" s="44">
        <v>196</v>
      </c>
      <c r="AJ41" s="44">
        <v>200</v>
      </c>
      <c r="AK41" s="44">
        <v>179</v>
      </c>
      <c r="AL41" s="46">
        <v>181</v>
      </c>
      <c r="AM41" s="46">
        <v>204</v>
      </c>
      <c r="AN41" s="46">
        <v>203</v>
      </c>
      <c r="AO41" s="46">
        <v>207</v>
      </c>
      <c r="AQ41" s="36" t="b">
        <f t="shared" si="0"/>
        <v>1</v>
      </c>
      <c r="AR41" s="41" t="s">
        <v>13</v>
      </c>
      <c r="AS41" s="41" t="b">
        <f t="shared" si="1"/>
        <v>1</v>
      </c>
    </row>
    <row r="42" spans="1:45" x14ac:dyDescent="0.25">
      <c r="A42" s="36" t="s">
        <v>434</v>
      </c>
      <c r="B42">
        <v>738</v>
      </c>
      <c r="C42">
        <v>753</v>
      </c>
      <c r="D42">
        <v>779</v>
      </c>
      <c r="E42">
        <v>693</v>
      </c>
      <c r="F42">
        <v>851</v>
      </c>
      <c r="G42">
        <v>1070</v>
      </c>
      <c r="H42">
        <v>1051</v>
      </c>
      <c r="I42">
        <v>928</v>
      </c>
      <c r="J42">
        <v>1120</v>
      </c>
      <c r="K42">
        <v>1056</v>
      </c>
      <c r="L42">
        <v>1075</v>
      </c>
      <c r="M42">
        <v>886</v>
      </c>
      <c r="N42">
        <v>942</v>
      </c>
      <c r="O42">
        <v>979</v>
      </c>
      <c r="P42">
        <v>931</v>
      </c>
      <c r="Q42">
        <v>914</v>
      </c>
      <c r="R42">
        <v>979</v>
      </c>
      <c r="S42">
        <v>893</v>
      </c>
      <c r="T42">
        <v>1039</v>
      </c>
      <c r="U42">
        <v>873</v>
      </c>
      <c r="V42">
        <v>921</v>
      </c>
      <c r="W42">
        <v>783</v>
      </c>
      <c r="X42" s="41">
        <v>840</v>
      </c>
      <c r="Y42" s="41">
        <v>879</v>
      </c>
      <c r="Z42" s="41">
        <v>950</v>
      </c>
      <c r="AA42" s="41">
        <v>1088</v>
      </c>
      <c r="AB42" s="41">
        <v>861</v>
      </c>
      <c r="AC42" s="42">
        <v>802</v>
      </c>
      <c r="AD42" s="42">
        <v>556</v>
      </c>
      <c r="AE42" s="42">
        <v>812</v>
      </c>
      <c r="AF42" s="43">
        <v>814</v>
      </c>
      <c r="AG42" s="43">
        <v>728</v>
      </c>
      <c r="AH42" s="44">
        <v>702</v>
      </c>
      <c r="AI42" s="44">
        <v>777</v>
      </c>
      <c r="AJ42" s="44">
        <v>711</v>
      </c>
      <c r="AK42" s="44">
        <v>729</v>
      </c>
      <c r="AL42" s="46">
        <v>607</v>
      </c>
      <c r="AM42" s="46">
        <v>776</v>
      </c>
      <c r="AN42" s="46">
        <v>666</v>
      </c>
      <c r="AO42" s="46">
        <v>589</v>
      </c>
      <c r="AQ42" s="36" t="b">
        <f t="shared" si="0"/>
        <v>1</v>
      </c>
      <c r="AR42" s="41" t="s">
        <v>434</v>
      </c>
      <c r="AS42" s="41" t="b">
        <f t="shared" si="1"/>
        <v>1</v>
      </c>
    </row>
    <row r="43" spans="1:45" x14ac:dyDescent="0.25">
      <c r="A43" s="36" t="s">
        <v>435</v>
      </c>
      <c r="B43">
        <v>832</v>
      </c>
      <c r="C43">
        <v>846</v>
      </c>
      <c r="D43">
        <v>789</v>
      </c>
      <c r="E43">
        <v>665</v>
      </c>
      <c r="F43">
        <v>950</v>
      </c>
      <c r="G43">
        <v>1296</v>
      </c>
      <c r="H43">
        <v>1095</v>
      </c>
      <c r="I43">
        <v>945</v>
      </c>
      <c r="J43">
        <v>1286</v>
      </c>
      <c r="K43">
        <v>1130</v>
      </c>
      <c r="L43">
        <v>1142</v>
      </c>
      <c r="M43">
        <v>1018</v>
      </c>
      <c r="N43">
        <v>1258</v>
      </c>
      <c r="O43">
        <v>1227</v>
      </c>
      <c r="P43">
        <v>1126</v>
      </c>
      <c r="Q43">
        <v>846</v>
      </c>
      <c r="R43">
        <v>1035</v>
      </c>
      <c r="S43">
        <v>1102</v>
      </c>
      <c r="T43">
        <v>1070</v>
      </c>
      <c r="U43">
        <v>913</v>
      </c>
      <c r="V43">
        <v>1091</v>
      </c>
      <c r="W43">
        <v>959</v>
      </c>
      <c r="X43" s="41">
        <v>1106</v>
      </c>
      <c r="Y43" s="41">
        <v>1142</v>
      </c>
      <c r="Z43" s="41">
        <v>1082</v>
      </c>
      <c r="AA43" s="41">
        <v>1131</v>
      </c>
      <c r="AB43" s="41">
        <v>944</v>
      </c>
      <c r="AC43" s="42">
        <v>761</v>
      </c>
      <c r="AD43" s="42">
        <v>697</v>
      </c>
      <c r="AE43" s="42">
        <v>1026</v>
      </c>
      <c r="AF43" s="43">
        <v>1148</v>
      </c>
      <c r="AG43" s="43">
        <v>1129</v>
      </c>
      <c r="AH43" s="44">
        <v>1151</v>
      </c>
      <c r="AI43" s="44">
        <v>988</v>
      </c>
      <c r="AJ43" s="44">
        <v>886</v>
      </c>
      <c r="AK43" s="44">
        <v>922</v>
      </c>
      <c r="AL43" s="46">
        <v>745</v>
      </c>
      <c r="AM43" s="46">
        <v>801</v>
      </c>
      <c r="AN43" s="46">
        <v>781</v>
      </c>
      <c r="AO43" s="46">
        <v>650</v>
      </c>
      <c r="AQ43" s="36" t="b">
        <f t="shared" si="0"/>
        <v>1</v>
      </c>
      <c r="AR43" s="41" t="s">
        <v>435</v>
      </c>
      <c r="AS43" s="41" t="b">
        <f t="shared" si="1"/>
        <v>1</v>
      </c>
    </row>
    <row r="44" spans="1:45" x14ac:dyDescent="0.25">
      <c r="A44" s="36" t="s">
        <v>592</v>
      </c>
      <c r="B44">
        <v>384</v>
      </c>
      <c r="C44">
        <v>377</v>
      </c>
      <c r="D44">
        <v>413</v>
      </c>
      <c r="E44">
        <v>311</v>
      </c>
      <c r="F44">
        <v>356</v>
      </c>
      <c r="G44">
        <v>477</v>
      </c>
      <c r="H44">
        <v>524</v>
      </c>
      <c r="I44">
        <v>445</v>
      </c>
      <c r="J44">
        <v>595</v>
      </c>
      <c r="K44">
        <v>481</v>
      </c>
      <c r="L44">
        <v>545</v>
      </c>
      <c r="M44">
        <v>503</v>
      </c>
      <c r="N44">
        <v>610</v>
      </c>
      <c r="O44">
        <v>457</v>
      </c>
      <c r="P44">
        <v>469</v>
      </c>
      <c r="Q44">
        <v>412</v>
      </c>
      <c r="R44">
        <v>506</v>
      </c>
      <c r="S44">
        <v>465</v>
      </c>
      <c r="T44">
        <v>510</v>
      </c>
      <c r="U44">
        <v>496</v>
      </c>
      <c r="V44">
        <v>506</v>
      </c>
      <c r="W44">
        <v>502</v>
      </c>
      <c r="X44" s="41">
        <v>594</v>
      </c>
      <c r="Y44" s="41">
        <v>487</v>
      </c>
      <c r="Z44" s="41">
        <v>567</v>
      </c>
      <c r="AA44" s="41">
        <v>528</v>
      </c>
      <c r="AB44" s="41">
        <v>478</v>
      </c>
      <c r="AC44" s="42">
        <v>442</v>
      </c>
      <c r="AD44" s="42">
        <v>267</v>
      </c>
      <c r="AE44" s="42">
        <v>444</v>
      </c>
      <c r="AF44" s="43">
        <v>456</v>
      </c>
      <c r="AG44" s="43">
        <v>447</v>
      </c>
      <c r="AH44" s="44">
        <v>387</v>
      </c>
      <c r="AI44" s="44">
        <v>434</v>
      </c>
      <c r="AJ44" s="44">
        <v>432</v>
      </c>
      <c r="AK44" s="44">
        <v>406</v>
      </c>
      <c r="AL44" s="46">
        <v>391</v>
      </c>
      <c r="AM44" s="46">
        <v>433</v>
      </c>
      <c r="AN44" s="46">
        <v>394</v>
      </c>
      <c r="AO44" s="46">
        <v>402</v>
      </c>
      <c r="AQ44" s="36" t="b">
        <f t="shared" si="0"/>
        <v>1</v>
      </c>
      <c r="AR44" s="41" t="s">
        <v>592</v>
      </c>
      <c r="AS44" s="41" t="b">
        <f t="shared" si="1"/>
        <v>1</v>
      </c>
    </row>
    <row r="45" spans="1:45" x14ac:dyDescent="0.25">
      <c r="A45" s="36" t="s">
        <v>14</v>
      </c>
      <c r="B45">
        <v>314</v>
      </c>
      <c r="C45">
        <v>311</v>
      </c>
      <c r="D45">
        <v>361</v>
      </c>
      <c r="E45">
        <v>271</v>
      </c>
      <c r="F45">
        <v>429</v>
      </c>
      <c r="G45">
        <v>456</v>
      </c>
      <c r="H45">
        <v>458</v>
      </c>
      <c r="I45">
        <v>390</v>
      </c>
      <c r="J45">
        <v>444</v>
      </c>
      <c r="K45">
        <v>418</v>
      </c>
      <c r="L45">
        <v>429</v>
      </c>
      <c r="M45">
        <v>304</v>
      </c>
      <c r="N45">
        <v>398</v>
      </c>
      <c r="O45">
        <v>378</v>
      </c>
      <c r="P45">
        <v>429</v>
      </c>
      <c r="Q45">
        <v>389</v>
      </c>
      <c r="R45">
        <v>387</v>
      </c>
      <c r="S45">
        <v>394</v>
      </c>
      <c r="T45">
        <v>445</v>
      </c>
      <c r="U45">
        <v>366</v>
      </c>
      <c r="V45">
        <v>354</v>
      </c>
      <c r="W45">
        <v>423</v>
      </c>
      <c r="X45" s="41">
        <v>387</v>
      </c>
      <c r="Y45" s="41">
        <v>355</v>
      </c>
      <c r="Z45" s="41">
        <v>374</v>
      </c>
      <c r="AA45" s="41">
        <v>394</v>
      </c>
      <c r="AB45" s="41">
        <v>336</v>
      </c>
      <c r="AC45" s="42">
        <v>310</v>
      </c>
      <c r="AD45" s="42">
        <v>210</v>
      </c>
      <c r="AE45" s="42">
        <v>337</v>
      </c>
      <c r="AF45" s="43">
        <v>378</v>
      </c>
      <c r="AG45" s="43">
        <v>358</v>
      </c>
      <c r="AH45" s="44">
        <v>319</v>
      </c>
      <c r="AI45" s="44">
        <v>348</v>
      </c>
      <c r="AJ45" s="44">
        <v>299</v>
      </c>
      <c r="AK45" s="44">
        <v>288</v>
      </c>
      <c r="AL45" s="46">
        <v>231</v>
      </c>
      <c r="AM45" s="46">
        <v>284</v>
      </c>
      <c r="AN45" s="46">
        <v>239</v>
      </c>
      <c r="AO45" s="46">
        <v>245</v>
      </c>
      <c r="AQ45" s="36" t="b">
        <f t="shared" si="0"/>
        <v>1</v>
      </c>
      <c r="AR45" s="41" t="s">
        <v>14</v>
      </c>
      <c r="AS45" s="41" t="b">
        <f t="shared" si="1"/>
        <v>1</v>
      </c>
    </row>
    <row r="46" spans="1:45" x14ac:dyDescent="0.25">
      <c r="A46" s="36" t="s">
        <v>441</v>
      </c>
      <c r="B46">
        <v>1204</v>
      </c>
      <c r="C46">
        <v>1206</v>
      </c>
      <c r="D46">
        <v>1300</v>
      </c>
      <c r="E46">
        <v>1219</v>
      </c>
      <c r="F46">
        <v>1548</v>
      </c>
      <c r="G46">
        <v>1668</v>
      </c>
      <c r="H46">
        <v>1705</v>
      </c>
      <c r="I46">
        <v>1548</v>
      </c>
      <c r="J46">
        <v>1763</v>
      </c>
      <c r="K46">
        <v>1716</v>
      </c>
      <c r="L46">
        <v>1756</v>
      </c>
      <c r="M46">
        <v>1692</v>
      </c>
      <c r="N46">
        <v>1652</v>
      </c>
      <c r="O46">
        <v>1368</v>
      </c>
      <c r="P46">
        <v>1624</v>
      </c>
      <c r="Q46">
        <v>1533</v>
      </c>
      <c r="R46">
        <v>1797</v>
      </c>
      <c r="S46">
        <v>1566</v>
      </c>
      <c r="T46">
        <v>1768</v>
      </c>
      <c r="U46">
        <v>1596</v>
      </c>
      <c r="V46">
        <v>1576</v>
      </c>
      <c r="W46">
        <v>1563</v>
      </c>
      <c r="X46" s="41">
        <v>1661</v>
      </c>
      <c r="Y46" s="41">
        <v>1705</v>
      </c>
      <c r="Z46" s="41">
        <v>1748</v>
      </c>
      <c r="AA46" s="41">
        <v>1781</v>
      </c>
      <c r="AB46" s="41">
        <v>1649</v>
      </c>
      <c r="AC46" s="42">
        <v>1479</v>
      </c>
      <c r="AD46" s="42">
        <v>1132</v>
      </c>
      <c r="AE46" s="42">
        <v>1558</v>
      </c>
      <c r="AF46" s="43">
        <v>1614</v>
      </c>
      <c r="AG46" s="43">
        <v>1544</v>
      </c>
      <c r="AH46" s="44">
        <v>1310</v>
      </c>
      <c r="AI46" s="44">
        <v>1509</v>
      </c>
      <c r="AJ46" s="44">
        <v>1428</v>
      </c>
      <c r="AK46" s="44">
        <v>1180</v>
      </c>
      <c r="AL46" s="46">
        <v>956</v>
      </c>
      <c r="AM46" s="46">
        <v>1087</v>
      </c>
      <c r="AN46" s="46">
        <v>1027</v>
      </c>
      <c r="AO46" s="46">
        <v>912</v>
      </c>
      <c r="AQ46" s="36" t="b">
        <f t="shared" si="0"/>
        <v>1</v>
      </c>
      <c r="AR46" s="41" t="s">
        <v>441</v>
      </c>
      <c r="AS46" s="41" t="b">
        <f t="shared" si="1"/>
        <v>1</v>
      </c>
    </row>
    <row r="47" spans="1:45" x14ac:dyDescent="0.25">
      <c r="A47" s="36" t="s">
        <v>15</v>
      </c>
      <c r="B47">
        <v>213</v>
      </c>
      <c r="C47">
        <v>214</v>
      </c>
      <c r="D47">
        <v>262</v>
      </c>
      <c r="E47">
        <v>187</v>
      </c>
      <c r="F47">
        <v>275</v>
      </c>
      <c r="G47">
        <v>347</v>
      </c>
      <c r="H47">
        <v>322</v>
      </c>
      <c r="I47">
        <v>304</v>
      </c>
      <c r="J47">
        <v>332</v>
      </c>
      <c r="K47">
        <v>319</v>
      </c>
      <c r="L47">
        <v>297</v>
      </c>
      <c r="M47">
        <v>303</v>
      </c>
      <c r="N47">
        <v>363</v>
      </c>
      <c r="O47">
        <v>366</v>
      </c>
      <c r="P47">
        <v>286</v>
      </c>
      <c r="Q47">
        <v>252</v>
      </c>
      <c r="R47">
        <v>342</v>
      </c>
      <c r="S47">
        <v>289</v>
      </c>
      <c r="T47">
        <v>258</v>
      </c>
      <c r="U47">
        <v>256</v>
      </c>
      <c r="V47">
        <v>274</v>
      </c>
      <c r="W47">
        <v>244</v>
      </c>
      <c r="X47" s="41">
        <v>330</v>
      </c>
      <c r="Y47" s="41">
        <v>268</v>
      </c>
      <c r="Z47" s="41">
        <v>269</v>
      </c>
      <c r="AA47" s="41">
        <v>256</v>
      </c>
      <c r="AB47" s="41">
        <v>226</v>
      </c>
      <c r="AC47" s="42">
        <v>189</v>
      </c>
      <c r="AD47" s="42">
        <v>140</v>
      </c>
      <c r="AE47" s="42">
        <v>218</v>
      </c>
      <c r="AF47" s="43">
        <v>250</v>
      </c>
      <c r="AG47" s="43">
        <v>249</v>
      </c>
      <c r="AH47" s="44">
        <v>207</v>
      </c>
      <c r="AI47" s="44">
        <v>230</v>
      </c>
      <c r="AJ47" s="44">
        <v>167</v>
      </c>
      <c r="AK47" s="44">
        <v>178</v>
      </c>
      <c r="AL47" s="46">
        <v>167</v>
      </c>
      <c r="AM47" s="46">
        <v>183</v>
      </c>
      <c r="AN47" s="46">
        <v>205</v>
      </c>
      <c r="AO47" s="46">
        <v>180</v>
      </c>
      <c r="AQ47" s="36" t="b">
        <f t="shared" si="0"/>
        <v>1</v>
      </c>
      <c r="AR47" s="41" t="s">
        <v>15</v>
      </c>
      <c r="AS47" s="41" t="b">
        <f t="shared" si="1"/>
        <v>1</v>
      </c>
    </row>
    <row r="48" spans="1:45" x14ac:dyDescent="0.25">
      <c r="A48" s="36" t="s">
        <v>559</v>
      </c>
      <c r="B48">
        <v>523</v>
      </c>
      <c r="C48">
        <v>562</v>
      </c>
      <c r="D48">
        <v>641</v>
      </c>
      <c r="E48">
        <v>681</v>
      </c>
      <c r="F48">
        <v>854</v>
      </c>
      <c r="G48">
        <v>1011</v>
      </c>
      <c r="H48">
        <v>1080</v>
      </c>
      <c r="I48">
        <v>1001</v>
      </c>
      <c r="J48">
        <v>1116</v>
      </c>
      <c r="K48">
        <v>990</v>
      </c>
      <c r="L48">
        <v>1045</v>
      </c>
      <c r="M48">
        <v>1006</v>
      </c>
      <c r="N48">
        <v>1076</v>
      </c>
      <c r="O48">
        <v>967</v>
      </c>
      <c r="P48">
        <v>919</v>
      </c>
      <c r="Q48">
        <v>874</v>
      </c>
      <c r="R48">
        <v>958</v>
      </c>
      <c r="S48">
        <v>940</v>
      </c>
      <c r="T48">
        <v>1004</v>
      </c>
      <c r="U48">
        <v>864</v>
      </c>
      <c r="V48">
        <v>911</v>
      </c>
      <c r="W48">
        <v>985</v>
      </c>
      <c r="X48" s="41">
        <v>970</v>
      </c>
      <c r="Y48" s="41">
        <v>966</v>
      </c>
      <c r="Z48" s="41">
        <v>911</v>
      </c>
      <c r="AA48" s="41">
        <v>952</v>
      </c>
      <c r="AB48" s="41">
        <v>797</v>
      </c>
      <c r="AC48" s="42">
        <v>801</v>
      </c>
      <c r="AD48" s="42">
        <v>625</v>
      </c>
      <c r="AE48" s="42">
        <v>876</v>
      </c>
      <c r="AF48" s="43">
        <v>875</v>
      </c>
      <c r="AG48" s="43">
        <v>820</v>
      </c>
      <c r="AH48" s="44">
        <v>785</v>
      </c>
      <c r="AI48" s="44">
        <v>812</v>
      </c>
      <c r="AJ48" s="44">
        <v>710</v>
      </c>
      <c r="AK48" s="44">
        <v>712</v>
      </c>
      <c r="AL48" s="46">
        <v>523</v>
      </c>
      <c r="AM48" s="46">
        <v>683</v>
      </c>
      <c r="AN48" s="46">
        <v>622</v>
      </c>
      <c r="AO48" s="46">
        <v>555</v>
      </c>
      <c r="AQ48" s="36" t="b">
        <f t="shared" si="0"/>
        <v>1</v>
      </c>
      <c r="AR48" s="41" t="s">
        <v>559</v>
      </c>
      <c r="AS48" s="41" t="b">
        <f t="shared" si="1"/>
        <v>1</v>
      </c>
    </row>
    <row r="49" spans="1:45" x14ac:dyDescent="0.25">
      <c r="A49" s="36" t="s">
        <v>539</v>
      </c>
      <c r="B49">
        <v>240</v>
      </c>
      <c r="C49">
        <v>237</v>
      </c>
      <c r="D49">
        <v>273</v>
      </c>
      <c r="E49">
        <v>280</v>
      </c>
      <c r="F49">
        <v>467</v>
      </c>
      <c r="G49">
        <v>460</v>
      </c>
      <c r="H49">
        <v>579</v>
      </c>
      <c r="I49">
        <v>482</v>
      </c>
      <c r="J49">
        <v>572</v>
      </c>
      <c r="K49">
        <v>512</v>
      </c>
      <c r="L49">
        <v>470</v>
      </c>
      <c r="M49">
        <v>401</v>
      </c>
      <c r="N49">
        <v>464</v>
      </c>
      <c r="O49">
        <v>392</v>
      </c>
      <c r="P49">
        <v>417</v>
      </c>
      <c r="Q49">
        <v>351</v>
      </c>
      <c r="R49">
        <v>425</v>
      </c>
      <c r="S49">
        <v>377</v>
      </c>
      <c r="T49">
        <v>402</v>
      </c>
      <c r="U49">
        <v>350</v>
      </c>
      <c r="V49">
        <v>387</v>
      </c>
      <c r="W49">
        <v>349</v>
      </c>
      <c r="X49" s="41">
        <v>373</v>
      </c>
      <c r="Y49" s="41">
        <v>391</v>
      </c>
      <c r="Z49" s="41">
        <v>406</v>
      </c>
      <c r="AA49" s="41">
        <v>395</v>
      </c>
      <c r="AB49" s="41">
        <v>348</v>
      </c>
      <c r="AC49" s="42">
        <v>334</v>
      </c>
      <c r="AD49" s="42">
        <v>193</v>
      </c>
      <c r="AE49" s="42">
        <v>310</v>
      </c>
      <c r="AF49" s="43">
        <v>367</v>
      </c>
      <c r="AG49" s="43">
        <v>351</v>
      </c>
      <c r="AH49" s="44">
        <v>312</v>
      </c>
      <c r="AI49" s="44">
        <v>304</v>
      </c>
      <c r="AJ49" s="44">
        <v>304</v>
      </c>
      <c r="AK49" s="44">
        <v>218</v>
      </c>
      <c r="AL49" s="46">
        <v>234</v>
      </c>
      <c r="AM49" s="46">
        <v>281</v>
      </c>
      <c r="AN49" s="46">
        <v>237</v>
      </c>
      <c r="AO49" s="46">
        <v>195</v>
      </c>
      <c r="AQ49" s="36" t="b">
        <f t="shared" si="0"/>
        <v>1</v>
      </c>
      <c r="AR49" s="41" t="s">
        <v>539</v>
      </c>
      <c r="AS49" s="41" t="b">
        <f t="shared" si="1"/>
        <v>1</v>
      </c>
    </row>
    <row r="50" spans="1:45" x14ac:dyDescent="0.25">
      <c r="A50" s="36" t="s">
        <v>467</v>
      </c>
      <c r="B50">
        <v>2236</v>
      </c>
      <c r="C50">
        <v>2454</v>
      </c>
      <c r="D50">
        <v>2435</v>
      </c>
      <c r="E50">
        <v>1980</v>
      </c>
      <c r="F50">
        <v>2811</v>
      </c>
      <c r="G50">
        <v>3056</v>
      </c>
      <c r="H50">
        <v>3512</v>
      </c>
      <c r="I50">
        <v>3059</v>
      </c>
      <c r="J50">
        <v>3598</v>
      </c>
      <c r="K50">
        <v>3514</v>
      </c>
      <c r="L50">
        <v>3013</v>
      </c>
      <c r="M50">
        <v>2739</v>
      </c>
      <c r="N50">
        <v>3197</v>
      </c>
      <c r="O50">
        <v>3058</v>
      </c>
      <c r="P50">
        <v>3057</v>
      </c>
      <c r="Q50">
        <v>2771</v>
      </c>
      <c r="R50">
        <v>3141</v>
      </c>
      <c r="S50">
        <v>2898</v>
      </c>
      <c r="T50">
        <v>3625</v>
      </c>
      <c r="U50">
        <v>2871</v>
      </c>
      <c r="V50">
        <v>3033</v>
      </c>
      <c r="W50">
        <v>2894</v>
      </c>
      <c r="X50" s="41">
        <v>2934</v>
      </c>
      <c r="Y50" s="41">
        <v>3186</v>
      </c>
      <c r="Z50" s="41">
        <v>3458</v>
      </c>
      <c r="AA50" s="41">
        <v>3701</v>
      </c>
      <c r="AB50" s="41">
        <v>3084</v>
      </c>
      <c r="AC50" s="42">
        <v>2687</v>
      </c>
      <c r="AD50" s="42">
        <v>2312</v>
      </c>
      <c r="AE50" s="42">
        <v>2756</v>
      </c>
      <c r="AF50" s="43">
        <v>3037</v>
      </c>
      <c r="AG50" s="43">
        <v>3071</v>
      </c>
      <c r="AH50" s="44">
        <v>2787</v>
      </c>
      <c r="AI50" s="44">
        <v>2836</v>
      </c>
      <c r="AJ50" s="44">
        <v>2804</v>
      </c>
      <c r="AK50" s="44">
        <v>2857</v>
      </c>
      <c r="AL50" s="46">
        <v>2462</v>
      </c>
      <c r="AM50" s="46">
        <v>3102</v>
      </c>
      <c r="AN50" s="46">
        <v>2826</v>
      </c>
      <c r="AO50" s="46">
        <v>2583</v>
      </c>
      <c r="AQ50" s="36" t="b">
        <f t="shared" si="0"/>
        <v>1</v>
      </c>
      <c r="AR50" s="41" t="s">
        <v>467</v>
      </c>
      <c r="AS50" s="41" t="b">
        <f t="shared" si="1"/>
        <v>1</v>
      </c>
    </row>
    <row r="51" spans="1:45" x14ac:dyDescent="0.25">
      <c r="A51" s="36" t="s">
        <v>16</v>
      </c>
      <c r="B51">
        <v>371</v>
      </c>
      <c r="C51">
        <v>336</v>
      </c>
      <c r="D51">
        <v>434</v>
      </c>
      <c r="E51">
        <v>376</v>
      </c>
      <c r="F51">
        <v>557</v>
      </c>
      <c r="G51">
        <v>637</v>
      </c>
      <c r="H51">
        <v>765</v>
      </c>
      <c r="I51">
        <v>585</v>
      </c>
      <c r="J51">
        <v>727</v>
      </c>
      <c r="K51">
        <v>663</v>
      </c>
      <c r="L51">
        <v>631</v>
      </c>
      <c r="M51">
        <v>479</v>
      </c>
      <c r="N51">
        <v>592</v>
      </c>
      <c r="O51">
        <v>496</v>
      </c>
      <c r="P51">
        <v>600</v>
      </c>
      <c r="Q51">
        <v>487</v>
      </c>
      <c r="R51">
        <v>554</v>
      </c>
      <c r="S51">
        <v>499</v>
      </c>
      <c r="T51">
        <v>592</v>
      </c>
      <c r="U51">
        <v>491</v>
      </c>
      <c r="V51">
        <v>479</v>
      </c>
      <c r="W51">
        <v>537</v>
      </c>
      <c r="X51" s="41">
        <v>559</v>
      </c>
      <c r="Y51" s="41">
        <v>528</v>
      </c>
      <c r="Z51" s="41">
        <v>540</v>
      </c>
      <c r="AA51" s="41">
        <v>560</v>
      </c>
      <c r="AB51" s="41">
        <v>452</v>
      </c>
      <c r="AC51" s="42">
        <v>476</v>
      </c>
      <c r="AD51" s="42">
        <v>322</v>
      </c>
      <c r="AE51" s="42">
        <v>432</v>
      </c>
      <c r="AF51" s="43">
        <v>500</v>
      </c>
      <c r="AG51" s="43">
        <v>434</v>
      </c>
      <c r="AH51" s="44">
        <v>389</v>
      </c>
      <c r="AI51" s="44">
        <v>445</v>
      </c>
      <c r="AJ51" s="44">
        <v>446</v>
      </c>
      <c r="AK51" s="44">
        <v>404</v>
      </c>
      <c r="AL51" s="46">
        <v>338</v>
      </c>
      <c r="AM51" s="46">
        <v>400</v>
      </c>
      <c r="AN51" s="46">
        <v>334</v>
      </c>
      <c r="AO51" s="46">
        <v>330</v>
      </c>
      <c r="AQ51" s="36" t="b">
        <f t="shared" si="0"/>
        <v>1</v>
      </c>
      <c r="AR51" s="41" t="s">
        <v>16</v>
      </c>
      <c r="AS51" s="41" t="b">
        <f t="shared" si="1"/>
        <v>1</v>
      </c>
    </row>
    <row r="52" spans="1:45" x14ac:dyDescent="0.25">
      <c r="A52" s="36" t="s">
        <v>17</v>
      </c>
      <c r="B52">
        <v>358</v>
      </c>
      <c r="C52">
        <v>358</v>
      </c>
      <c r="D52">
        <v>399</v>
      </c>
      <c r="E52">
        <v>345</v>
      </c>
      <c r="F52">
        <v>548</v>
      </c>
      <c r="G52">
        <v>576</v>
      </c>
      <c r="H52">
        <v>646</v>
      </c>
      <c r="I52">
        <v>484</v>
      </c>
      <c r="J52">
        <v>535</v>
      </c>
      <c r="K52">
        <v>557</v>
      </c>
      <c r="L52">
        <v>512</v>
      </c>
      <c r="M52">
        <v>443</v>
      </c>
      <c r="N52">
        <v>535</v>
      </c>
      <c r="O52">
        <v>472</v>
      </c>
      <c r="P52">
        <v>571</v>
      </c>
      <c r="Q52">
        <v>435</v>
      </c>
      <c r="R52">
        <v>523</v>
      </c>
      <c r="S52">
        <v>555</v>
      </c>
      <c r="T52">
        <v>493</v>
      </c>
      <c r="U52">
        <v>465</v>
      </c>
      <c r="V52">
        <v>529</v>
      </c>
      <c r="W52">
        <v>456</v>
      </c>
      <c r="X52" s="41">
        <v>442</v>
      </c>
      <c r="Y52" s="41">
        <v>511</v>
      </c>
      <c r="Z52" s="41">
        <v>494</v>
      </c>
      <c r="AA52" s="41">
        <v>504</v>
      </c>
      <c r="AB52" s="41">
        <v>457</v>
      </c>
      <c r="AC52" s="42">
        <v>387</v>
      </c>
      <c r="AD52" s="42">
        <v>282</v>
      </c>
      <c r="AE52" s="42">
        <v>437</v>
      </c>
      <c r="AF52" s="43">
        <v>461</v>
      </c>
      <c r="AG52" s="43">
        <v>444</v>
      </c>
      <c r="AH52" s="44">
        <v>443</v>
      </c>
      <c r="AI52" s="44">
        <v>422</v>
      </c>
      <c r="AJ52" s="44">
        <v>363</v>
      </c>
      <c r="AK52" s="44">
        <v>393</v>
      </c>
      <c r="AL52" s="46">
        <v>335</v>
      </c>
      <c r="AM52" s="46">
        <v>345</v>
      </c>
      <c r="AN52" s="46">
        <v>357</v>
      </c>
      <c r="AO52" s="46">
        <v>312</v>
      </c>
      <c r="AQ52" s="36" t="b">
        <f t="shared" si="0"/>
        <v>1</v>
      </c>
      <c r="AR52" s="41" t="s">
        <v>17</v>
      </c>
      <c r="AS52" s="41" t="b">
        <f t="shared" si="1"/>
        <v>1</v>
      </c>
    </row>
    <row r="53" spans="1:45" x14ac:dyDescent="0.25">
      <c r="A53" s="36" t="s">
        <v>523</v>
      </c>
      <c r="B53">
        <v>1136</v>
      </c>
      <c r="C53">
        <v>1226</v>
      </c>
      <c r="D53">
        <v>1348</v>
      </c>
      <c r="E53">
        <v>1219</v>
      </c>
      <c r="F53">
        <v>1623</v>
      </c>
      <c r="G53">
        <v>1725</v>
      </c>
      <c r="H53">
        <v>1852</v>
      </c>
      <c r="I53">
        <v>1812</v>
      </c>
      <c r="J53">
        <v>2028</v>
      </c>
      <c r="K53">
        <v>1867</v>
      </c>
      <c r="L53">
        <v>2024</v>
      </c>
      <c r="M53">
        <v>1891</v>
      </c>
      <c r="N53">
        <v>1940</v>
      </c>
      <c r="O53">
        <v>1860</v>
      </c>
      <c r="P53">
        <v>1947</v>
      </c>
      <c r="Q53">
        <v>1759</v>
      </c>
      <c r="R53">
        <v>1770</v>
      </c>
      <c r="S53">
        <v>1725</v>
      </c>
      <c r="T53">
        <v>1922</v>
      </c>
      <c r="U53">
        <v>1763</v>
      </c>
      <c r="V53">
        <v>1833</v>
      </c>
      <c r="W53">
        <v>1740</v>
      </c>
      <c r="X53" s="41">
        <v>1691</v>
      </c>
      <c r="Y53" s="41">
        <v>1816</v>
      </c>
      <c r="Z53" s="41">
        <v>1952</v>
      </c>
      <c r="AA53" s="41">
        <v>2079</v>
      </c>
      <c r="AB53" s="41">
        <v>1752</v>
      </c>
      <c r="AC53" s="42">
        <v>1629</v>
      </c>
      <c r="AD53" s="42">
        <v>1274</v>
      </c>
      <c r="AE53" s="42">
        <v>1635</v>
      </c>
      <c r="AF53" s="43">
        <v>1519</v>
      </c>
      <c r="AG53" s="43">
        <v>1526</v>
      </c>
      <c r="AH53" s="44">
        <v>1446</v>
      </c>
      <c r="AI53" s="44">
        <v>1489</v>
      </c>
      <c r="AJ53" s="44">
        <v>1515</v>
      </c>
      <c r="AK53" s="44">
        <v>1378</v>
      </c>
      <c r="AL53" s="46">
        <v>1269</v>
      </c>
      <c r="AM53" s="46">
        <v>1564</v>
      </c>
      <c r="AN53" s="46">
        <v>1498</v>
      </c>
      <c r="AO53" s="46">
        <v>1312</v>
      </c>
      <c r="AQ53" s="36" t="b">
        <f t="shared" si="0"/>
        <v>1</v>
      </c>
      <c r="AR53" s="41" t="s">
        <v>523</v>
      </c>
      <c r="AS53" s="41" t="b">
        <f t="shared" si="1"/>
        <v>1</v>
      </c>
    </row>
    <row r="54" spans="1:45" x14ac:dyDescent="0.25">
      <c r="A54" s="36" t="s">
        <v>18</v>
      </c>
      <c r="B54">
        <v>118</v>
      </c>
      <c r="C54">
        <v>119</v>
      </c>
      <c r="D54">
        <v>120</v>
      </c>
      <c r="E54">
        <v>120</v>
      </c>
      <c r="F54">
        <v>199</v>
      </c>
      <c r="G54">
        <v>247</v>
      </c>
      <c r="H54">
        <v>282</v>
      </c>
      <c r="I54">
        <v>221</v>
      </c>
      <c r="J54">
        <v>235</v>
      </c>
      <c r="K54">
        <v>223</v>
      </c>
      <c r="L54">
        <v>240</v>
      </c>
      <c r="M54">
        <v>177</v>
      </c>
      <c r="N54">
        <v>273</v>
      </c>
      <c r="O54">
        <v>224</v>
      </c>
      <c r="P54">
        <v>234</v>
      </c>
      <c r="Q54">
        <v>197</v>
      </c>
      <c r="R54">
        <v>214</v>
      </c>
      <c r="S54">
        <v>246</v>
      </c>
      <c r="T54">
        <v>239</v>
      </c>
      <c r="U54">
        <v>211</v>
      </c>
      <c r="V54">
        <v>229</v>
      </c>
      <c r="W54">
        <v>201</v>
      </c>
      <c r="X54" s="41">
        <v>199</v>
      </c>
      <c r="Y54" s="41">
        <v>219</v>
      </c>
      <c r="Z54" s="41">
        <v>224</v>
      </c>
      <c r="AA54" s="41">
        <v>233</v>
      </c>
      <c r="AB54" s="41">
        <v>228</v>
      </c>
      <c r="AC54" s="42">
        <v>167</v>
      </c>
      <c r="AD54" s="42">
        <v>121</v>
      </c>
      <c r="AE54" s="42">
        <v>172</v>
      </c>
      <c r="AF54" s="43">
        <v>179</v>
      </c>
      <c r="AG54" s="43">
        <v>229</v>
      </c>
      <c r="AH54" s="44">
        <v>154</v>
      </c>
      <c r="AI54" s="44">
        <v>187</v>
      </c>
      <c r="AJ54" s="44">
        <v>145</v>
      </c>
      <c r="AK54" s="44">
        <v>138</v>
      </c>
      <c r="AL54" s="46">
        <v>116</v>
      </c>
      <c r="AM54" s="46">
        <v>125</v>
      </c>
      <c r="AN54" s="46">
        <v>139</v>
      </c>
      <c r="AO54" s="46">
        <v>119</v>
      </c>
      <c r="AQ54" s="36" t="b">
        <f t="shared" si="0"/>
        <v>1</v>
      </c>
      <c r="AR54" s="41" t="s">
        <v>18</v>
      </c>
      <c r="AS54" s="41" t="b">
        <f t="shared" si="1"/>
        <v>1</v>
      </c>
    </row>
    <row r="55" spans="1:45" x14ac:dyDescent="0.25">
      <c r="A55" s="36" t="s">
        <v>586</v>
      </c>
      <c r="B55">
        <v>735</v>
      </c>
      <c r="C55">
        <v>667</v>
      </c>
      <c r="D55">
        <v>672</v>
      </c>
      <c r="E55">
        <v>660</v>
      </c>
      <c r="F55">
        <v>1010</v>
      </c>
      <c r="G55">
        <v>1010</v>
      </c>
      <c r="H55">
        <v>953</v>
      </c>
      <c r="I55">
        <v>947</v>
      </c>
      <c r="J55">
        <v>1044</v>
      </c>
      <c r="K55">
        <v>838</v>
      </c>
      <c r="L55">
        <v>953</v>
      </c>
      <c r="M55">
        <v>731</v>
      </c>
      <c r="N55">
        <v>1140</v>
      </c>
      <c r="O55">
        <v>809</v>
      </c>
      <c r="P55">
        <v>844</v>
      </c>
      <c r="Q55">
        <v>735</v>
      </c>
      <c r="R55">
        <v>895</v>
      </c>
      <c r="S55">
        <v>816</v>
      </c>
      <c r="T55">
        <v>905</v>
      </c>
      <c r="U55">
        <v>842</v>
      </c>
      <c r="V55">
        <v>862</v>
      </c>
      <c r="W55">
        <v>755</v>
      </c>
      <c r="X55" s="41">
        <v>733</v>
      </c>
      <c r="Y55" s="41">
        <v>735</v>
      </c>
      <c r="Z55" s="41">
        <v>835</v>
      </c>
      <c r="AA55" s="41">
        <v>784</v>
      </c>
      <c r="AB55" s="41">
        <v>692</v>
      </c>
      <c r="AC55" s="42">
        <v>655</v>
      </c>
      <c r="AD55" s="42">
        <v>458</v>
      </c>
      <c r="AE55" s="42">
        <v>661</v>
      </c>
      <c r="AF55" s="43">
        <v>671</v>
      </c>
      <c r="AG55" s="43">
        <v>674</v>
      </c>
      <c r="AH55" s="44">
        <v>660</v>
      </c>
      <c r="AI55" s="44">
        <v>670</v>
      </c>
      <c r="AJ55" s="44">
        <v>664</v>
      </c>
      <c r="AK55" s="44">
        <v>626</v>
      </c>
      <c r="AL55" s="46">
        <v>561</v>
      </c>
      <c r="AM55" s="46">
        <v>631</v>
      </c>
      <c r="AN55" s="46">
        <v>582</v>
      </c>
      <c r="AO55" s="46">
        <v>583</v>
      </c>
      <c r="AQ55" s="36" t="b">
        <f t="shared" si="0"/>
        <v>1</v>
      </c>
      <c r="AR55" s="41" t="s">
        <v>586</v>
      </c>
      <c r="AS55" s="41" t="b">
        <f t="shared" si="1"/>
        <v>1</v>
      </c>
    </row>
    <row r="56" spans="1:45" x14ac:dyDescent="0.25">
      <c r="A56" s="36" t="s">
        <v>540</v>
      </c>
      <c r="B56">
        <v>843</v>
      </c>
      <c r="C56">
        <v>984</v>
      </c>
      <c r="D56">
        <v>1313</v>
      </c>
      <c r="E56">
        <v>1121</v>
      </c>
      <c r="F56">
        <v>1442</v>
      </c>
      <c r="G56">
        <v>1666</v>
      </c>
      <c r="H56">
        <v>1717</v>
      </c>
      <c r="I56">
        <v>1531</v>
      </c>
      <c r="J56">
        <v>1808</v>
      </c>
      <c r="K56">
        <v>1650</v>
      </c>
      <c r="L56">
        <v>1686</v>
      </c>
      <c r="M56">
        <v>1388</v>
      </c>
      <c r="N56">
        <v>1635</v>
      </c>
      <c r="O56">
        <v>1369</v>
      </c>
      <c r="P56">
        <v>1588</v>
      </c>
      <c r="Q56">
        <v>1393</v>
      </c>
      <c r="R56">
        <v>1589</v>
      </c>
      <c r="S56">
        <v>1359</v>
      </c>
      <c r="T56">
        <v>1597</v>
      </c>
      <c r="U56">
        <v>1378</v>
      </c>
      <c r="V56">
        <v>1405</v>
      </c>
      <c r="W56">
        <v>1349</v>
      </c>
      <c r="X56" s="41">
        <v>1357</v>
      </c>
      <c r="Y56" s="41">
        <v>1378</v>
      </c>
      <c r="Z56" s="41">
        <v>1408</v>
      </c>
      <c r="AA56" s="41">
        <v>1432</v>
      </c>
      <c r="AB56" s="41">
        <v>1313</v>
      </c>
      <c r="AC56" s="42">
        <v>1079</v>
      </c>
      <c r="AD56" s="42">
        <v>889</v>
      </c>
      <c r="AE56" s="42">
        <v>1166</v>
      </c>
      <c r="AF56" s="43">
        <v>1179</v>
      </c>
      <c r="AG56" s="43">
        <v>1135</v>
      </c>
      <c r="AH56" s="44">
        <v>1135</v>
      </c>
      <c r="AI56" s="44">
        <v>1016</v>
      </c>
      <c r="AJ56" s="44">
        <v>1056</v>
      </c>
      <c r="AK56" s="44">
        <v>1114</v>
      </c>
      <c r="AL56" s="46">
        <v>850</v>
      </c>
      <c r="AM56" s="46">
        <v>1077</v>
      </c>
      <c r="AN56" s="46">
        <v>952</v>
      </c>
      <c r="AO56" s="46">
        <v>879</v>
      </c>
      <c r="AQ56" s="36" t="b">
        <f t="shared" si="0"/>
        <v>1</v>
      </c>
      <c r="AR56" s="41" t="s">
        <v>540</v>
      </c>
      <c r="AS56" s="41" t="b">
        <f t="shared" si="1"/>
        <v>1</v>
      </c>
    </row>
    <row r="57" spans="1:45" x14ac:dyDescent="0.25">
      <c r="A57" s="36" t="s">
        <v>560</v>
      </c>
      <c r="B57">
        <v>1445</v>
      </c>
      <c r="C57">
        <v>1440</v>
      </c>
      <c r="D57">
        <v>1782</v>
      </c>
      <c r="E57">
        <v>1676</v>
      </c>
      <c r="F57">
        <v>2102</v>
      </c>
      <c r="G57">
        <v>2679</v>
      </c>
      <c r="H57">
        <v>3083</v>
      </c>
      <c r="I57">
        <v>2679</v>
      </c>
      <c r="J57">
        <v>2681</v>
      </c>
      <c r="K57">
        <v>2592</v>
      </c>
      <c r="L57">
        <v>2835</v>
      </c>
      <c r="M57">
        <v>2588</v>
      </c>
      <c r="N57">
        <v>2643</v>
      </c>
      <c r="O57">
        <v>2415</v>
      </c>
      <c r="P57">
        <v>2312</v>
      </c>
      <c r="Q57">
        <v>2275</v>
      </c>
      <c r="R57">
        <v>2510</v>
      </c>
      <c r="S57">
        <v>2273</v>
      </c>
      <c r="T57">
        <v>2539</v>
      </c>
      <c r="U57">
        <v>2540</v>
      </c>
      <c r="V57">
        <v>2436</v>
      </c>
      <c r="W57">
        <v>2338</v>
      </c>
      <c r="X57" s="41">
        <v>2522</v>
      </c>
      <c r="Y57" s="41">
        <v>2420</v>
      </c>
      <c r="Z57" s="41">
        <v>2636</v>
      </c>
      <c r="AA57" s="41">
        <v>2597</v>
      </c>
      <c r="AB57" s="41">
        <v>2245</v>
      </c>
      <c r="AC57" s="42">
        <v>2291</v>
      </c>
      <c r="AD57" s="42">
        <v>1574</v>
      </c>
      <c r="AE57" s="42">
        <v>2139</v>
      </c>
      <c r="AF57" s="43">
        <v>2118</v>
      </c>
      <c r="AG57" s="43">
        <v>2136</v>
      </c>
      <c r="AH57" s="44">
        <v>1966</v>
      </c>
      <c r="AI57" s="44">
        <v>2052</v>
      </c>
      <c r="AJ57" s="44">
        <v>2014</v>
      </c>
      <c r="AK57" s="44">
        <v>2016</v>
      </c>
      <c r="AL57" s="46">
        <v>1588</v>
      </c>
      <c r="AM57" s="46">
        <v>1877</v>
      </c>
      <c r="AN57" s="46">
        <v>1795</v>
      </c>
      <c r="AO57" s="46">
        <v>1859</v>
      </c>
      <c r="AQ57" s="36" t="b">
        <f t="shared" si="0"/>
        <v>1</v>
      </c>
      <c r="AR57" s="41" t="s">
        <v>560</v>
      </c>
      <c r="AS57" s="41" t="b">
        <f t="shared" si="1"/>
        <v>1</v>
      </c>
    </row>
    <row r="58" spans="1:45" x14ac:dyDescent="0.25">
      <c r="A58" s="36" t="s">
        <v>19</v>
      </c>
      <c r="B58">
        <v>225</v>
      </c>
      <c r="C58">
        <v>238</v>
      </c>
      <c r="D58">
        <v>285</v>
      </c>
      <c r="E58">
        <v>289</v>
      </c>
      <c r="F58">
        <v>381</v>
      </c>
      <c r="G58">
        <v>432</v>
      </c>
      <c r="H58">
        <v>480</v>
      </c>
      <c r="I58">
        <v>335</v>
      </c>
      <c r="J58">
        <v>347</v>
      </c>
      <c r="K58">
        <v>382</v>
      </c>
      <c r="L58">
        <v>351</v>
      </c>
      <c r="M58">
        <v>362</v>
      </c>
      <c r="N58">
        <v>382</v>
      </c>
      <c r="O58">
        <v>299</v>
      </c>
      <c r="P58">
        <v>349</v>
      </c>
      <c r="Q58">
        <v>282</v>
      </c>
      <c r="R58">
        <v>348</v>
      </c>
      <c r="S58">
        <v>292</v>
      </c>
      <c r="T58">
        <v>341</v>
      </c>
      <c r="U58">
        <v>310</v>
      </c>
      <c r="V58">
        <v>290</v>
      </c>
      <c r="W58">
        <v>336</v>
      </c>
      <c r="X58" s="41">
        <v>306</v>
      </c>
      <c r="Y58" s="41">
        <v>350</v>
      </c>
      <c r="Z58" s="41">
        <v>360</v>
      </c>
      <c r="AA58" s="41">
        <v>338</v>
      </c>
      <c r="AB58" s="41">
        <v>327</v>
      </c>
      <c r="AC58" s="42">
        <v>260</v>
      </c>
      <c r="AD58" s="42">
        <v>203</v>
      </c>
      <c r="AE58" s="42">
        <v>276</v>
      </c>
      <c r="AF58" s="43">
        <v>310</v>
      </c>
      <c r="AG58" s="43">
        <v>284</v>
      </c>
      <c r="AH58" s="44">
        <v>278</v>
      </c>
      <c r="AI58" s="44">
        <v>246</v>
      </c>
      <c r="AJ58" s="44">
        <v>217</v>
      </c>
      <c r="AK58" s="44">
        <v>232</v>
      </c>
      <c r="AL58" s="46">
        <v>205</v>
      </c>
      <c r="AM58" s="46">
        <v>249</v>
      </c>
      <c r="AN58" s="46">
        <v>243</v>
      </c>
      <c r="AO58" s="46">
        <v>207</v>
      </c>
      <c r="AQ58" s="36" t="b">
        <f t="shared" si="0"/>
        <v>1</v>
      </c>
      <c r="AR58" s="41" t="s">
        <v>19</v>
      </c>
      <c r="AS58" s="41" t="b">
        <f t="shared" si="1"/>
        <v>1</v>
      </c>
    </row>
    <row r="59" spans="1:45" x14ac:dyDescent="0.25">
      <c r="A59" s="36" t="s">
        <v>524</v>
      </c>
      <c r="B59">
        <v>748</v>
      </c>
      <c r="C59">
        <v>718</v>
      </c>
      <c r="D59">
        <v>884</v>
      </c>
      <c r="E59">
        <v>700</v>
      </c>
      <c r="F59">
        <v>1180</v>
      </c>
      <c r="G59">
        <v>1283</v>
      </c>
      <c r="H59">
        <v>1347</v>
      </c>
      <c r="I59">
        <v>1270</v>
      </c>
      <c r="J59">
        <v>1497</v>
      </c>
      <c r="K59">
        <v>1295</v>
      </c>
      <c r="L59">
        <v>1301</v>
      </c>
      <c r="M59">
        <v>1142</v>
      </c>
      <c r="N59">
        <v>1260</v>
      </c>
      <c r="O59">
        <v>1060</v>
      </c>
      <c r="P59">
        <v>1304</v>
      </c>
      <c r="Q59">
        <v>934</v>
      </c>
      <c r="R59">
        <v>1120</v>
      </c>
      <c r="S59">
        <v>1092</v>
      </c>
      <c r="T59">
        <v>1331</v>
      </c>
      <c r="U59">
        <v>1123</v>
      </c>
      <c r="V59">
        <v>1172</v>
      </c>
      <c r="W59">
        <v>1052</v>
      </c>
      <c r="X59" s="41">
        <v>1104</v>
      </c>
      <c r="Y59" s="41">
        <v>1197</v>
      </c>
      <c r="Z59" s="41">
        <v>1167</v>
      </c>
      <c r="AA59" s="41">
        <v>1071</v>
      </c>
      <c r="AB59" s="41">
        <v>988</v>
      </c>
      <c r="AC59" s="42">
        <v>893</v>
      </c>
      <c r="AD59" s="42">
        <v>718</v>
      </c>
      <c r="AE59" s="42">
        <v>970</v>
      </c>
      <c r="AF59" s="43">
        <v>1006</v>
      </c>
      <c r="AG59" s="43">
        <v>1001</v>
      </c>
      <c r="AH59" s="44">
        <v>766</v>
      </c>
      <c r="AI59" s="44">
        <v>927</v>
      </c>
      <c r="AJ59" s="44">
        <v>854</v>
      </c>
      <c r="AK59" s="44">
        <v>833</v>
      </c>
      <c r="AL59" s="46">
        <v>675</v>
      </c>
      <c r="AM59" s="46">
        <v>931</v>
      </c>
      <c r="AN59" s="46">
        <v>813</v>
      </c>
      <c r="AO59" s="46">
        <v>749</v>
      </c>
      <c r="AQ59" s="36" t="b">
        <f t="shared" si="0"/>
        <v>1</v>
      </c>
      <c r="AR59" s="41" t="s">
        <v>524</v>
      </c>
      <c r="AS59" s="41" t="b">
        <f t="shared" si="1"/>
        <v>1</v>
      </c>
    </row>
    <row r="60" spans="1:45" x14ac:dyDescent="0.25">
      <c r="A60" s="36" t="s">
        <v>20</v>
      </c>
      <c r="B60">
        <v>231</v>
      </c>
      <c r="C60">
        <v>197</v>
      </c>
      <c r="D60">
        <v>236</v>
      </c>
      <c r="E60">
        <v>235</v>
      </c>
      <c r="F60">
        <v>360</v>
      </c>
      <c r="G60">
        <v>361</v>
      </c>
      <c r="H60">
        <v>413</v>
      </c>
      <c r="I60">
        <v>334</v>
      </c>
      <c r="J60">
        <v>393</v>
      </c>
      <c r="K60">
        <v>339</v>
      </c>
      <c r="L60">
        <v>363</v>
      </c>
      <c r="M60">
        <v>334</v>
      </c>
      <c r="N60">
        <v>332</v>
      </c>
      <c r="O60">
        <v>297</v>
      </c>
      <c r="P60">
        <v>325</v>
      </c>
      <c r="Q60">
        <v>315</v>
      </c>
      <c r="R60">
        <v>329</v>
      </c>
      <c r="S60">
        <v>245</v>
      </c>
      <c r="T60">
        <v>332</v>
      </c>
      <c r="U60">
        <v>292</v>
      </c>
      <c r="V60">
        <v>263</v>
      </c>
      <c r="W60">
        <v>264</v>
      </c>
      <c r="X60" s="41">
        <v>255</v>
      </c>
      <c r="Y60" s="41">
        <v>252</v>
      </c>
      <c r="Z60" s="41">
        <v>322</v>
      </c>
      <c r="AA60" s="41">
        <v>289</v>
      </c>
      <c r="AB60" s="41">
        <v>260</v>
      </c>
      <c r="AC60" s="42">
        <v>219</v>
      </c>
      <c r="AD60" s="42">
        <v>174</v>
      </c>
      <c r="AE60" s="42">
        <v>228</v>
      </c>
      <c r="AF60" s="43">
        <v>220</v>
      </c>
      <c r="AG60" s="43">
        <v>213</v>
      </c>
      <c r="AH60" s="44">
        <v>203</v>
      </c>
      <c r="AI60" s="44">
        <v>193</v>
      </c>
      <c r="AJ60" s="44">
        <v>220</v>
      </c>
      <c r="AK60" s="44">
        <v>206</v>
      </c>
      <c r="AL60" s="46">
        <v>161</v>
      </c>
      <c r="AM60" s="46">
        <v>265</v>
      </c>
      <c r="AN60" s="46">
        <v>198</v>
      </c>
      <c r="AO60" s="46">
        <v>145</v>
      </c>
      <c r="AQ60" s="36" t="b">
        <f t="shared" si="0"/>
        <v>1</v>
      </c>
      <c r="AR60" s="41" t="s">
        <v>20</v>
      </c>
      <c r="AS60" s="41" t="b">
        <f t="shared" si="1"/>
        <v>1</v>
      </c>
    </row>
    <row r="61" spans="1:45" x14ac:dyDescent="0.25">
      <c r="A61" s="36" t="s">
        <v>21</v>
      </c>
      <c r="B61">
        <v>230</v>
      </c>
      <c r="C61">
        <v>235</v>
      </c>
      <c r="D61">
        <v>291</v>
      </c>
      <c r="E61">
        <v>237</v>
      </c>
      <c r="F61">
        <v>319</v>
      </c>
      <c r="G61">
        <v>435</v>
      </c>
      <c r="H61">
        <v>491</v>
      </c>
      <c r="I61">
        <v>391</v>
      </c>
      <c r="J61">
        <v>427</v>
      </c>
      <c r="K61">
        <v>447</v>
      </c>
      <c r="L61">
        <v>411</v>
      </c>
      <c r="M61">
        <v>372</v>
      </c>
      <c r="N61">
        <v>421</v>
      </c>
      <c r="O61">
        <v>430</v>
      </c>
      <c r="P61">
        <v>417</v>
      </c>
      <c r="Q61">
        <v>411</v>
      </c>
      <c r="R61">
        <v>448</v>
      </c>
      <c r="S61">
        <v>394</v>
      </c>
      <c r="T61">
        <v>419</v>
      </c>
      <c r="U61">
        <v>366</v>
      </c>
      <c r="V61">
        <v>402</v>
      </c>
      <c r="W61">
        <v>372</v>
      </c>
      <c r="X61" s="41">
        <v>394</v>
      </c>
      <c r="Y61" s="41">
        <v>388</v>
      </c>
      <c r="Z61" s="41">
        <v>410</v>
      </c>
      <c r="AA61" s="41">
        <v>350</v>
      </c>
      <c r="AB61" s="41">
        <v>374</v>
      </c>
      <c r="AC61" s="42">
        <v>349</v>
      </c>
      <c r="AD61" s="42">
        <v>234</v>
      </c>
      <c r="AE61" s="42">
        <v>335</v>
      </c>
      <c r="AF61" s="43">
        <v>343</v>
      </c>
      <c r="AG61" s="43">
        <v>326</v>
      </c>
      <c r="AH61" s="44">
        <v>299</v>
      </c>
      <c r="AI61" s="44">
        <v>335</v>
      </c>
      <c r="AJ61" s="44">
        <v>310</v>
      </c>
      <c r="AK61" s="44">
        <v>276</v>
      </c>
      <c r="AL61" s="46">
        <v>246</v>
      </c>
      <c r="AM61" s="46">
        <v>298</v>
      </c>
      <c r="AN61" s="46">
        <v>250</v>
      </c>
      <c r="AO61" s="46">
        <v>238</v>
      </c>
      <c r="AQ61" s="36" t="b">
        <f t="shared" si="0"/>
        <v>1</v>
      </c>
      <c r="AR61" s="41" t="s">
        <v>21</v>
      </c>
      <c r="AS61" s="41" t="b">
        <f t="shared" si="1"/>
        <v>1</v>
      </c>
    </row>
    <row r="62" spans="1:45" x14ac:dyDescent="0.25">
      <c r="A62" s="36" t="s">
        <v>22</v>
      </c>
      <c r="B62">
        <v>299</v>
      </c>
      <c r="C62">
        <v>274</v>
      </c>
      <c r="D62">
        <v>374</v>
      </c>
      <c r="E62">
        <v>358</v>
      </c>
      <c r="F62">
        <v>492</v>
      </c>
      <c r="G62">
        <v>487</v>
      </c>
      <c r="H62">
        <v>545</v>
      </c>
      <c r="I62">
        <v>403</v>
      </c>
      <c r="J62">
        <v>563</v>
      </c>
      <c r="K62">
        <v>481</v>
      </c>
      <c r="L62">
        <v>546</v>
      </c>
      <c r="M62">
        <v>448</v>
      </c>
      <c r="N62">
        <v>519</v>
      </c>
      <c r="O62">
        <v>458</v>
      </c>
      <c r="P62">
        <v>466</v>
      </c>
      <c r="Q62">
        <v>421</v>
      </c>
      <c r="R62">
        <v>473</v>
      </c>
      <c r="S62">
        <v>478</v>
      </c>
      <c r="T62">
        <v>533</v>
      </c>
      <c r="U62">
        <v>461</v>
      </c>
      <c r="V62">
        <v>437</v>
      </c>
      <c r="W62">
        <v>431</v>
      </c>
      <c r="X62" s="41">
        <v>458</v>
      </c>
      <c r="Y62" s="41">
        <v>457</v>
      </c>
      <c r="Z62" s="41">
        <v>473</v>
      </c>
      <c r="AA62" s="41">
        <v>533</v>
      </c>
      <c r="AB62" s="41">
        <v>442</v>
      </c>
      <c r="AC62" s="42">
        <v>356</v>
      </c>
      <c r="AD62" s="42">
        <v>287</v>
      </c>
      <c r="AE62" s="42">
        <v>385</v>
      </c>
      <c r="AF62" s="43">
        <v>440</v>
      </c>
      <c r="AG62" s="43">
        <v>432</v>
      </c>
      <c r="AH62" s="44">
        <v>352</v>
      </c>
      <c r="AI62" s="44">
        <v>385</v>
      </c>
      <c r="AJ62" s="44">
        <v>372</v>
      </c>
      <c r="AK62" s="44">
        <v>351</v>
      </c>
      <c r="AL62" s="46">
        <v>346</v>
      </c>
      <c r="AM62" s="46">
        <v>395</v>
      </c>
      <c r="AN62" s="46">
        <v>362</v>
      </c>
      <c r="AO62" s="46">
        <v>289</v>
      </c>
      <c r="AQ62" s="36" t="b">
        <f t="shared" si="0"/>
        <v>1</v>
      </c>
      <c r="AR62" s="41" t="s">
        <v>22</v>
      </c>
      <c r="AS62" s="41" t="b">
        <f t="shared" si="1"/>
        <v>1</v>
      </c>
    </row>
    <row r="63" spans="1:45" x14ac:dyDescent="0.25">
      <c r="A63" s="36" t="s">
        <v>551</v>
      </c>
      <c r="B63">
        <v>895</v>
      </c>
      <c r="C63">
        <v>840</v>
      </c>
      <c r="D63">
        <v>1092</v>
      </c>
      <c r="E63">
        <v>892</v>
      </c>
      <c r="F63">
        <v>1602</v>
      </c>
      <c r="G63">
        <v>1904</v>
      </c>
      <c r="H63">
        <v>1818</v>
      </c>
      <c r="I63">
        <v>1958</v>
      </c>
      <c r="J63">
        <v>1755</v>
      </c>
      <c r="K63">
        <v>1716</v>
      </c>
      <c r="L63">
        <v>1780</v>
      </c>
      <c r="M63">
        <v>1463</v>
      </c>
      <c r="N63">
        <v>1582</v>
      </c>
      <c r="O63">
        <v>1361</v>
      </c>
      <c r="P63">
        <v>1560</v>
      </c>
      <c r="Q63">
        <v>1361</v>
      </c>
      <c r="R63">
        <v>1510</v>
      </c>
      <c r="S63">
        <v>1346</v>
      </c>
      <c r="T63">
        <v>1518</v>
      </c>
      <c r="U63">
        <v>1333</v>
      </c>
      <c r="V63">
        <v>1408</v>
      </c>
      <c r="W63">
        <v>1466</v>
      </c>
      <c r="X63" s="41">
        <v>1249</v>
      </c>
      <c r="Y63" s="41">
        <v>1369</v>
      </c>
      <c r="Z63" s="41">
        <v>1483</v>
      </c>
      <c r="AA63" s="41">
        <v>1517</v>
      </c>
      <c r="AB63" s="41">
        <v>1290</v>
      </c>
      <c r="AC63" s="42">
        <v>1289</v>
      </c>
      <c r="AD63" s="42">
        <v>873</v>
      </c>
      <c r="AE63" s="42">
        <v>1152</v>
      </c>
      <c r="AF63" s="43">
        <v>1206</v>
      </c>
      <c r="AG63" s="43">
        <v>1193</v>
      </c>
      <c r="AH63" s="44">
        <v>1073</v>
      </c>
      <c r="AI63" s="44">
        <v>1089</v>
      </c>
      <c r="AJ63" s="44">
        <v>1042</v>
      </c>
      <c r="AK63" s="44">
        <v>1008</v>
      </c>
      <c r="AL63" s="46">
        <v>867</v>
      </c>
      <c r="AM63" s="46">
        <v>1065</v>
      </c>
      <c r="AN63" s="46">
        <v>939</v>
      </c>
      <c r="AO63" s="46">
        <v>860</v>
      </c>
      <c r="AQ63" s="36" t="b">
        <f t="shared" si="0"/>
        <v>1</v>
      </c>
      <c r="AR63" s="41" t="s">
        <v>551</v>
      </c>
      <c r="AS63" s="41" t="b">
        <f t="shared" si="1"/>
        <v>1</v>
      </c>
    </row>
    <row r="64" spans="1:45" x14ac:dyDescent="0.25">
      <c r="A64" s="36" t="s">
        <v>23</v>
      </c>
      <c r="B64">
        <v>480</v>
      </c>
      <c r="C64">
        <v>497</v>
      </c>
      <c r="D64">
        <v>522</v>
      </c>
      <c r="E64">
        <v>399</v>
      </c>
      <c r="F64">
        <v>571</v>
      </c>
      <c r="G64">
        <v>753</v>
      </c>
      <c r="H64">
        <v>772</v>
      </c>
      <c r="I64">
        <v>596</v>
      </c>
      <c r="J64">
        <v>692</v>
      </c>
      <c r="K64">
        <v>625</v>
      </c>
      <c r="L64">
        <v>705</v>
      </c>
      <c r="M64">
        <v>530</v>
      </c>
      <c r="N64">
        <v>602</v>
      </c>
      <c r="O64">
        <v>600</v>
      </c>
      <c r="P64">
        <v>657</v>
      </c>
      <c r="Q64">
        <v>595</v>
      </c>
      <c r="R64">
        <v>612</v>
      </c>
      <c r="S64">
        <v>592</v>
      </c>
      <c r="T64">
        <v>627</v>
      </c>
      <c r="U64">
        <v>583</v>
      </c>
      <c r="V64">
        <v>576</v>
      </c>
      <c r="W64">
        <v>526</v>
      </c>
      <c r="X64" s="41">
        <v>541</v>
      </c>
      <c r="Y64" s="41">
        <v>563</v>
      </c>
      <c r="Z64" s="41">
        <v>672</v>
      </c>
      <c r="AA64" s="41">
        <v>706</v>
      </c>
      <c r="AB64" s="41">
        <v>563</v>
      </c>
      <c r="AC64" s="42">
        <v>470</v>
      </c>
      <c r="AD64" s="42">
        <v>345</v>
      </c>
      <c r="AE64" s="42">
        <v>534</v>
      </c>
      <c r="AF64" s="43">
        <v>525</v>
      </c>
      <c r="AG64" s="43">
        <v>527</v>
      </c>
      <c r="AH64" s="44">
        <v>484</v>
      </c>
      <c r="AI64" s="44">
        <v>530</v>
      </c>
      <c r="AJ64" s="44">
        <v>496</v>
      </c>
      <c r="AK64" s="44">
        <v>504</v>
      </c>
      <c r="AL64" s="46">
        <v>402</v>
      </c>
      <c r="AM64" s="46">
        <v>547</v>
      </c>
      <c r="AN64" s="46">
        <v>424</v>
      </c>
      <c r="AO64" s="46">
        <v>303</v>
      </c>
      <c r="AQ64" s="36" t="b">
        <f t="shared" si="0"/>
        <v>1</v>
      </c>
      <c r="AR64" s="41" t="s">
        <v>23</v>
      </c>
      <c r="AS64" s="41" t="b">
        <f t="shared" si="1"/>
        <v>1</v>
      </c>
    </row>
    <row r="65" spans="1:45" x14ac:dyDescent="0.25">
      <c r="A65" s="36" t="s">
        <v>442</v>
      </c>
      <c r="B65">
        <v>718</v>
      </c>
      <c r="C65">
        <v>672</v>
      </c>
      <c r="D65">
        <v>861</v>
      </c>
      <c r="E65">
        <v>744</v>
      </c>
      <c r="F65">
        <v>909</v>
      </c>
      <c r="G65">
        <v>990</v>
      </c>
      <c r="H65">
        <v>1122</v>
      </c>
      <c r="I65">
        <v>1004</v>
      </c>
      <c r="J65">
        <v>1126</v>
      </c>
      <c r="K65">
        <v>1058</v>
      </c>
      <c r="L65">
        <v>1144</v>
      </c>
      <c r="M65">
        <v>1099</v>
      </c>
      <c r="N65">
        <v>1028</v>
      </c>
      <c r="O65">
        <v>906</v>
      </c>
      <c r="P65">
        <v>996</v>
      </c>
      <c r="Q65">
        <v>979</v>
      </c>
      <c r="R65">
        <v>1006</v>
      </c>
      <c r="S65">
        <v>882</v>
      </c>
      <c r="T65">
        <v>1078</v>
      </c>
      <c r="U65">
        <v>935</v>
      </c>
      <c r="V65">
        <v>972</v>
      </c>
      <c r="W65">
        <v>1018</v>
      </c>
      <c r="X65" s="41">
        <v>887</v>
      </c>
      <c r="Y65" s="41">
        <v>1004</v>
      </c>
      <c r="Z65" s="41">
        <v>1037</v>
      </c>
      <c r="AA65" s="41">
        <v>1056</v>
      </c>
      <c r="AB65" s="41">
        <v>1022</v>
      </c>
      <c r="AC65" s="42">
        <v>877</v>
      </c>
      <c r="AD65" s="42">
        <v>626</v>
      </c>
      <c r="AE65" s="42">
        <v>918</v>
      </c>
      <c r="AF65" s="43">
        <v>880</v>
      </c>
      <c r="AG65" s="43">
        <v>875</v>
      </c>
      <c r="AH65" s="44">
        <v>826</v>
      </c>
      <c r="AI65" s="44">
        <v>835</v>
      </c>
      <c r="AJ65" s="44">
        <v>753</v>
      </c>
      <c r="AK65" s="44">
        <v>740</v>
      </c>
      <c r="AL65" s="46">
        <v>613</v>
      </c>
      <c r="AM65" s="46">
        <v>749</v>
      </c>
      <c r="AN65" s="46">
        <v>628</v>
      </c>
      <c r="AO65" s="46">
        <v>556</v>
      </c>
      <c r="AQ65" s="36" t="b">
        <f t="shared" si="0"/>
        <v>1</v>
      </c>
      <c r="AR65" s="41" t="s">
        <v>442</v>
      </c>
      <c r="AS65" s="41" t="b">
        <f t="shared" si="1"/>
        <v>1</v>
      </c>
    </row>
    <row r="66" spans="1:45" x14ac:dyDescent="0.25">
      <c r="A66" s="36" t="s">
        <v>591</v>
      </c>
      <c r="B66">
        <v>717</v>
      </c>
      <c r="C66">
        <v>848</v>
      </c>
      <c r="D66">
        <v>894</v>
      </c>
      <c r="E66">
        <v>675</v>
      </c>
      <c r="F66">
        <v>927</v>
      </c>
      <c r="G66">
        <v>1142</v>
      </c>
      <c r="H66">
        <v>1239</v>
      </c>
      <c r="I66">
        <v>933</v>
      </c>
      <c r="J66">
        <v>1153</v>
      </c>
      <c r="K66">
        <v>1102</v>
      </c>
      <c r="L66">
        <v>1120</v>
      </c>
      <c r="M66">
        <v>1016</v>
      </c>
      <c r="N66">
        <v>1287</v>
      </c>
      <c r="O66">
        <v>959</v>
      </c>
      <c r="P66">
        <v>1050</v>
      </c>
      <c r="Q66">
        <v>915</v>
      </c>
      <c r="R66">
        <v>1060</v>
      </c>
      <c r="S66">
        <v>1021</v>
      </c>
      <c r="T66">
        <v>1171</v>
      </c>
      <c r="U66">
        <v>946</v>
      </c>
      <c r="V66">
        <v>908</v>
      </c>
      <c r="W66">
        <v>978</v>
      </c>
      <c r="X66" s="41">
        <v>1160</v>
      </c>
      <c r="Y66" s="41">
        <v>977</v>
      </c>
      <c r="Z66" s="41">
        <v>1138</v>
      </c>
      <c r="AA66" s="41">
        <v>1052</v>
      </c>
      <c r="AB66" s="41">
        <v>985</v>
      </c>
      <c r="AC66" s="42">
        <v>844</v>
      </c>
      <c r="AD66" s="42">
        <v>622</v>
      </c>
      <c r="AE66" s="42">
        <v>929</v>
      </c>
      <c r="AF66" s="43">
        <v>933</v>
      </c>
      <c r="AG66" s="43">
        <v>866</v>
      </c>
      <c r="AH66" s="44">
        <v>794</v>
      </c>
      <c r="AI66" s="44">
        <v>920</v>
      </c>
      <c r="AJ66" s="44">
        <v>910</v>
      </c>
      <c r="AK66" s="44">
        <v>917</v>
      </c>
      <c r="AL66" s="46">
        <v>744</v>
      </c>
      <c r="AM66" s="46">
        <v>1016</v>
      </c>
      <c r="AN66" s="46">
        <v>772</v>
      </c>
      <c r="AO66" s="46">
        <v>728</v>
      </c>
      <c r="AQ66" s="36" t="b">
        <f t="shared" si="0"/>
        <v>1</v>
      </c>
      <c r="AR66" s="41" t="s">
        <v>591</v>
      </c>
      <c r="AS66" s="41" t="b">
        <f t="shared" si="1"/>
        <v>1</v>
      </c>
    </row>
    <row r="67" spans="1:45" x14ac:dyDescent="0.25">
      <c r="A67" s="36" t="s">
        <v>468</v>
      </c>
      <c r="B67">
        <v>746</v>
      </c>
      <c r="C67">
        <v>805</v>
      </c>
      <c r="D67">
        <v>868</v>
      </c>
      <c r="E67">
        <v>780</v>
      </c>
      <c r="F67">
        <v>1128</v>
      </c>
      <c r="G67">
        <v>1191</v>
      </c>
      <c r="H67">
        <v>1328</v>
      </c>
      <c r="I67">
        <v>1177</v>
      </c>
      <c r="J67">
        <v>1511</v>
      </c>
      <c r="K67">
        <v>1510</v>
      </c>
      <c r="L67">
        <v>1339</v>
      </c>
      <c r="M67">
        <v>1198</v>
      </c>
      <c r="N67">
        <v>1298</v>
      </c>
      <c r="O67">
        <v>1352</v>
      </c>
      <c r="P67">
        <v>1289</v>
      </c>
      <c r="Q67">
        <v>939</v>
      </c>
      <c r="R67">
        <v>1153</v>
      </c>
      <c r="S67">
        <v>1212</v>
      </c>
      <c r="T67">
        <v>1406</v>
      </c>
      <c r="U67">
        <v>1004</v>
      </c>
      <c r="V67">
        <v>1134</v>
      </c>
      <c r="W67">
        <v>1178</v>
      </c>
      <c r="X67" s="41">
        <v>1234</v>
      </c>
      <c r="Y67" s="41">
        <v>1131</v>
      </c>
      <c r="Z67" s="41">
        <v>1259</v>
      </c>
      <c r="AA67" s="41">
        <v>1304</v>
      </c>
      <c r="AB67" s="41">
        <v>1111</v>
      </c>
      <c r="AC67" s="42">
        <v>919</v>
      </c>
      <c r="AD67" s="42">
        <v>719</v>
      </c>
      <c r="AE67" s="42">
        <v>1006</v>
      </c>
      <c r="AF67" s="43">
        <v>1084</v>
      </c>
      <c r="AG67" s="43">
        <v>1023</v>
      </c>
      <c r="AH67" s="44">
        <v>926</v>
      </c>
      <c r="AI67" s="44">
        <v>1021</v>
      </c>
      <c r="AJ67" s="44">
        <v>1052</v>
      </c>
      <c r="AK67" s="44">
        <v>927</v>
      </c>
      <c r="AL67" s="46">
        <v>815</v>
      </c>
      <c r="AM67" s="46">
        <v>1027</v>
      </c>
      <c r="AN67" s="46">
        <v>910</v>
      </c>
      <c r="AO67" s="46">
        <v>869</v>
      </c>
      <c r="AQ67" s="36" t="b">
        <f t="shared" si="0"/>
        <v>1</v>
      </c>
      <c r="AR67" s="41" t="s">
        <v>468</v>
      </c>
      <c r="AS67" s="41" t="b">
        <f t="shared" si="1"/>
        <v>1</v>
      </c>
    </row>
    <row r="68" spans="1:45" x14ac:dyDescent="0.25">
      <c r="A68" s="36" t="s">
        <v>24</v>
      </c>
      <c r="B68">
        <v>253</v>
      </c>
      <c r="C68">
        <v>304</v>
      </c>
      <c r="D68">
        <v>337</v>
      </c>
      <c r="E68">
        <v>265</v>
      </c>
      <c r="F68">
        <v>386</v>
      </c>
      <c r="G68">
        <v>426</v>
      </c>
      <c r="H68">
        <v>460</v>
      </c>
      <c r="I68">
        <v>388</v>
      </c>
      <c r="J68">
        <v>385</v>
      </c>
      <c r="K68">
        <v>369</v>
      </c>
      <c r="L68">
        <v>391</v>
      </c>
      <c r="M68">
        <v>363</v>
      </c>
      <c r="N68">
        <v>439</v>
      </c>
      <c r="O68">
        <v>378</v>
      </c>
      <c r="P68">
        <v>382</v>
      </c>
      <c r="Q68">
        <v>395</v>
      </c>
      <c r="R68">
        <v>387</v>
      </c>
      <c r="S68">
        <v>341</v>
      </c>
      <c r="T68">
        <v>369</v>
      </c>
      <c r="U68">
        <v>348</v>
      </c>
      <c r="V68">
        <v>350</v>
      </c>
      <c r="W68">
        <v>365</v>
      </c>
      <c r="X68" s="41">
        <v>338</v>
      </c>
      <c r="Y68" s="41">
        <v>350</v>
      </c>
      <c r="Z68" s="41">
        <v>341</v>
      </c>
      <c r="AA68" s="41">
        <v>395</v>
      </c>
      <c r="AB68" s="41">
        <v>348</v>
      </c>
      <c r="AC68" s="42">
        <v>298</v>
      </c>
      <c r="AD68" s="42">
        <v>265</v>
      </c>
      <c r="AE68" s="42">
        <v>349</v>
      </c>
      <c r="AF68" s="43">
        <v>335</v>
      </c>
      <c r="AG68" s="43">
        <v>281</v>
      </c>
      <c r="AH68" s="44">
        <v>302</v>
      </c>
      <c r="AI68" s="44">
        <v>335</v>
      </c>
      <c r="AJ68" s="44">
        <v>302</v>
      </c>
      <c r="AK68" s="44">
        <v>267</v>
      </c>
      <c r="AL68" s="46">
        <v>246</v>
      </c>
      <c r="AM68" s="46">
        <v>281</v>
      </c>
      <c r="AN68" s="46">
        <v>240</v>
      </c>
      <c r="AO68" s="46">
        <v>195</v>
      </c>
      <c r="AQ68" s="36" t="b">
        <f t="shared" si="0"/>
        <v>1</v>
      </c>
      <c r="AR68" s="41" t="s">
        <v>24</v>
      </c>
      <c r="AS68" s="41" t="b">
        <f t="shared" si="1"/>
        <v>1</v>
      </c>
    </row>
    <row r="69" spans="1:45" x14ac:dyDescent="0.25">
      <c r="A69" s="36" t="s">
        <v>501</v>
      </c>
      <c r="B69">
        <v>1194</v>
      </c>
      <c r="C69">
        <v>1228</v>
      </c>
      <c r="D69">
        <v>1563</v>
      </c>
      <c r="E69">
        <v>1393</v>
      </c>
      <c r="F69">
        <v>2128</v>
      </c>
      <c r="G69">
        <v>2115</v>
      </c>
      <c r="H69">
        <v>2461</v>
      </c>
      <c r="I69">
        <v>1946</v>
      </c>
      <c r="J69">
        <v>2179</v>
      </c>
      <c r="K69">
        <v>2023</v>
      </c>
      <c r="L69">
        <v>2161</v>
      </c>
      <c r="M69">
        <v>1928</v>
      </c>
      <c r="N69">
        <v>2092</v>
      </c>
      <c r="O69">
        <v>1938</v>
      </c>
      <c r="P69">
        <v>1915</v>
      </c>
      <c r="Q69">
        <v>1927</v>
      </c>
      <c r="R69">
        <v>1997</v>
      </c>
      <c r="S69">
        <v>1832</v>
      </c>
      <c r="T69">
        <v>2001</v>
      </c>
      <c r="U69">
        <v>1880</v>
      </c>
      <c r="V69">
        <v>2067</v>
      </c>
      <c r="W69">
        <v>1879</v>
      </c>
      <c r="X69" s="41">
        <v>1888</v>
      </c>
      <c r="Y69" s="41">
        <v>1909</v>
      </c>
      <c r="Z69" s="41">
        <v>1957</v>
      </c>
      <c r="AA69" s="41">
        <v>2006</v>
      </c>
      <c r="AB69" s="41">
        <v>1896</v>
      </c>
      <c r="AC69" s="42">
        <v>1636</v>
      </c>
      <c r="AD69" s="42">
        <v>1218</v>
      </c>
      <c r="AE69" s="42">
        <v>1732</v>
      </c>
      <c r="AF69" s="43">
        <v>1765</v>
      </c>
      <c r="AG69" s="43">
        <v>1600</v>
      </c>
      <c r="AH69" s="44">
        <v>1500</v>
      </c>
      <c r="AI69" s="44">
        <v>1594</v>
      </c>
      <c r="AJ69" s="44">
        <v>1404</v>
      </c>
      <c r="AK69" s="44">
        <v>1326</v>
      </c>
      <c r="AL69" s="46">
        <v>1146</v>
      </c>
      <c r="AM69" s="46">
        <v>1412</v>
      </c>
      <c r="AN69" s="46">
        <v>1314</v>
      </c>
      <c r="AO69" s="46">
        <v>1127</v>
      </c>
      <c r="AQ69" s="36" t="b">
        <f t="shared" si="0"/>
        <v>1</v>
      </c>
      <c r="AR69" s="41" t="s">
        <v>501</v>
      </c>
      <c r="AS69" s="41" t="b">
        <f t="shared" si="1"/>
        <v>1</v>
      </c>
    </row>
    <row r="70" spans="1:45" x14ac:dyDescent="0.25">
      <c r="A70" s="36" t="s">
        <v>506</v>
      </c>
      <c r="B70">
        <v>780</v>
      </c>
      <c r="C70">
        <v>783</v>
      </c>
      <c r="D70">
        <v>841</v>
      </c>
      <c r="E70">
        <v>826</v>
      </c>
      <c r="F70">
        <v>1064</v>
      </c>
      <c r="G70">
        <v>1156</v>
      </c>
      <c r="H70">
        <v>1246</v>
      </c>
      <c r="I70">
        <v>1081</v>
      </c>
      <c r="J70">
        <v>1209</v>
      </c>
      <c r="K70">
        <v>1200</v>
      </c>
      <c r="L70">
        <v>1256</v>
      </c>
      <c r="M70">
        <v>1199</v>
      </c>
      <c r="N70">
        <v>1165</v>
      </c>
      <c r="O70">
        <v>965</v>
      </c>
      <c r="P70">
        <v>1058</v>
      </c>
      <c r="Q70">
        <v>1045</v>
      </c>
      <c r="R70">
        <v>967</v>
      </c>
      <c r="S70">
        <v>986</v>
      </c>
      <c r="T70">
        <v>1054</v>
      </c>
      <c r="U70">
        <v>1011</v>
      </c>
      <c r="V70">
        <v>1034</v>
      </c>
      <c r="W70">
        <v>977</v>
      </c>
      <c r="X70" s="41">
        <v>994</v>
      </c>
      <c r="Y70" s="41">
        <v>1023</v>
      </c>
      <c r="Z70" s="41">
        <v>987</v>
      </c>
      <c r="AA70" s="41">
        <v>1040</v>
      </c>
      <c r="AB70" s="41">
        <v>902</v>
      </c>
      <c r="AC70" s="42">
        <v>827</v>
      </c>
      <c r="AD70" s="42">
        <v>702</v>
      </c>
      <c r="AE70" s="42">
        <v>809</v>
      </c>
      <c r="AF70" s="43">
        <v>851</v>
      </c>
      <c r="AG70" s="43">
        <v>875</v>
      </c>
      <c r="AH70" s="44">
        <v>843</v>
      </c>
      <c r="AI70" s="44">
        <v>808</v>
      </c>
      <c r="AJ70" s="44">
        <v>780</v>
      </c>
      <c r="AK70" s="44">
        <v>783</v>
      </c>
      <c r="AL70" s="46">
        <v>693</v>
      </c>
      <c r="AM70" s="46">
        <v>849</v>
      </c>
      <c r="AN70" s="46">
        <v>771</v>
      </c>
      <c r="AO70" s="46">
        <v>726</v>
      </c>
      <c r="AQ70" s="36" t="b">
        <f t="shared" si="0"/>
        <v>1</v>
      </c>
      <c r="AR70" s="41" t="s">
        <v>506</v>
      </c>
      <c r="AS70" s="41" t="b">
        <f t="shared" si="1"/>
        <v>1</v>
      </c>
    </row>
    <row r="71" spans="1:45" x14ac:dyDescent="0.25">
      <c r="A71" s="36" t="s">
        <v>25</v>
      </c>
      <c r="B71">
        <v>394</v>
      </c>
      <c r="C71">
        <v>357</v>
      </c>
      <c r="D71">
        <v>428</v>
      </c>
      <c r="E71">
        <v>219</v>
      </c>
      <c r="F71">
        <v>629</v>
      </c>
      <c r="G71">
        <v>627</v>
      </c>
      <c r="H71">
        <v>650</v>
      </c>
      <c r="I71">
        <v>498</v>
      </c>
      <c r="J71">
        <v>607</v>
      </c>
      <c r="K71">
        <v>541</v>
      </c>
      <c r="L71">
        <v>541</v>
      </c>
      <c r="M71">
        <v>479</v>
      </c>
      <c r="N71">
        <v>542</v>
      </c>
      <c r="O71">
        <v>535</v>
      </c>
      <c r="P71">
        <v>482</v>
      </c>
      <c r="Q71">
        <v>477</v>
      </c>
      <c r="R71">
        <v>517</v>
      </c>
      <c r="S71">
        <v>439</v>
      </c>
      <c r="T71">
        <v>483</v>
      </c>
      <c r="U71">
        <v>450</v>
      </c>
      <c r="V71">
        <v>453</v>
      </c>
      <c r="W71">
        <v>473</v>
      </c>
      <c r="X71" s="41">
        <v>371</v>
      </c>
      <c r="Y71" s="41">
        <v>440</v>
      </c>
      <c r="Z71" s="41">
        <v>511</v>
      </c>
      <c r="AA71" s="41">
        <v>538</v>
      </c>
      <c r="AB71" s="41">
        <v>413</v>
      </c>
      <c r="AC71" s="42">
        <v>361</v>
      </c>
      <c r="AD71" s="42">
        <v>246</v>
      </c>
      <c r="AE71" s="42">
        <v>406</v>
      </c>
      <c r="AF71" s="43">
        <v>482</v>
      </c>
      <c r="AG71" s="43">
        <v>416</v>
      </c>
      <c r="AH71" s="44">
        <v>397</v>
      </c>
      <c r="AI71" s="44">
        <v>403</v>
      </c>
      <c r="AJ71" s="44">
        <v>372</v>
      </c>
      <c r="AK71" s="44">
        <v>384</v>
      </c>
      <c r="AL71" s="46">
        <v>287</v>
      </c>
      <c r="AM71" s="46">
        <v>405</v>
      </c>
      <c r="AN71" s="46">
        <v>324</v>
      </c>
      <c r="AO71" s="46">
        <v>278</v>
      </c>
      <c r="AQ71" s="36" t="b">
        <f t="shared" si="0"/>
        <v>1</v>
      </c>
      <c r="AR71" s="41" t="s">
        <v>25</v>
      </c>
      <c r="AS71" s="41" t="b">
        <f t="shared" si="1"/>
        <v>1</v>
      </c>
    </row>
    <row r="72" spans="1:45" x14ac:dyDescent="0.25">
      <c r="A72" s="36" t="s">
        <v>26</v>
      </c>
      <c r="B72">
        <v>390</v>
      </c>
      <c r="C72">
        <v>370</v>
      </c>
      <c r="D72">
        <v>457</v>
      </c>
      <c r="E72">
        <v>372</v>
      </c>
      <c r="F72">
        <v>583</v>
      </c>
      <c r="G72">
        <v>619</v>
      </c>
      <c r="H72">
        <v>710</v>
      </c>
      <c r="I72">
        <v>563</v>
      </c>
      <c r="J72">
        <v>675</v>
      </c>
      <c r="K72">
        <v>546</v>
      </c>
      <c r="L72">
        <v>607</v>
      </c>
      <c r="M72">
        <v>544</v>
      </c>
      <c r="N72">
        <v>608</v>
      </c>
      <c r="O72">
        <v>559</v>
      </c>
      <c r="P72">
        <v>577</v>
      </c>
      <c r="Q72">
        <v>538</v>
      </c>
      <c r="R72">
        <v>608</v>
      </c>
      <c r="S72">
        <v>516</v>
      </c>
      <c r="T72">
        <v>577</v>
      </c>
      <c r="U72">
        <v>530</v>
      </c>
      <c r="V72">
        <v>515</v>
      </c>
      <c r="W72">
        <v>528</v>
      </c>
      <c r="X72" s="41">
        <v>517</v>
      </c>
      <c r="Y72" s="41">
        <v>529</v>
      </c>
      <c r="Z72" s="41">
        <v>540</v>
      </c>
      <c r="AA72" s="41">
        <v>519</v>
      </c>
      <c r="AB72" s="41">
        <v>517</v>
      </c>
      <c r="AC72" s="42">
        <v>433</v>
      </c>
      <c r="AD72" s="42">
        <v>352</v>
      </c>
      <c r="AE72" s="42">
        <v>474</v>
      </c>
      <c r="AF72" s="43">
        <v>455</v>
      </c>
      <c r="AG72" s="43">
        <v>490</v>
      </c>
      <c r="AH72" s="44">
        <v>387</v>
      </c>
      <c r="AI72" s="44">
        <v>473</v>
      </c>
      <c r="AJ72" s="44">
        <v>397</v>
      </c>
      <c r="AK72" s="44">
        <v>386</v>
      </c>
      <c r="AL72" s="46">
        <v>313</v>
      </c>
      <c r="AM72" s="46">
        <v>412</v>
      </c>
      <c r="AN72" s="46">
        <v>360</v>
      </c>
      <c r="AO72" s="46">
        <v>341</v>
      </c>
      <c r="AQ72" s="36" t="b">
        <f t="shared" si="0"/>
        <v>1</v>
      </c>
      <c r="AR72" s="41" t="s">
        <v>26</v>
      </c>
      <c r="AS72" s="41" t="b">
        <f t="shared" si="1"/>
        <v>1</v>
      </c>
    </row>
    <row r="73" spans="1:45" x14ac:dyDescent="0.25">
      <c r="A73" s="36" t="s">
        <v>588</v>
      </c>
      <c r="B73">
        <v>1359</v>
      </c>
      <c r="C73">
        <v>1400</v>
      </c>
      <c r="D73">
        <v>1438</v>
      </c>
      <c r="E73">
        <v>1311</v>
      </c>
      <c r="F73">
        <v>1793</v>
      </c>
      <c r="G73">
        <v>1979</v>
      </c>
      <c r="H73">
        <v>2256</v>
      </c>
      <c r="I73">
        <v>2056</v>
      </c>
      <c r="J73">
        <v>2039</v>
      </c>
      <c r="K73">
        <v>2044</v>
      </c>
      <c r="L73">
        <v>2046</v>
      </c>
      <c r="M73">
        <v>1789</v>
      </c>
      <c r="N73">
        <v>2006</v>
      </c>
      <c r="O73">
        <v>1779</v>
      </c>
      <c r="P73">
        <v>1950</v>
      </c>
      <c r="Q73">
        <v>1896</v>
      </c>
      <c r="R73">
        <v>1979</v>
      </c>
      <c r="S73">
        <v>1773</v>
      </c>
      <c r="T73">
        <v>2096</v>
      </c>
      <c r="U73">
        <v>1810</v>
      </c>
      <c r="V73">
        <v>1921</v>
      </c>
      <c r="W73">
        <v>1791</v>
      </c>
      <c r="X73" s="41">
        <v>1867</v>
      </c>
      <c r="Y73" s="41">
        <v>1969</v>
      </c>
      <c r="Z73" s="41">
        <v>2058</v>
      </c>
      <c r="AA73" s="41">
        <v>2165</v>
      </c>
      <c r="AB73" s="41">
        <v>2014</v>
      </c>
      <c r="AC73" s="42">
        <v>1700</v>
      </c>
      <c r="AD73" s="42">
        <v>1261</v>
      </c>
      <c r="AE73" s="42">
        <v>1578</v>
      </c>
      <c r="AF73" s="43">
        <v>1704</v>
      </c>
      <c r="AG73" s="43">
        <v>1621</v>
      </c>
      <c r="AH73" s="44">
        <v>1651</v>
      </c>
      <c r="AI73" s="44">
        <v>1757</v>
      </c>
      <c r="AJ73" s="44">
        <v>1599</v>
      </c>
      <c r="AK73" s="44">
        <v>1716</v>
      </c>
      <c r="AL73" s="46">
        <v>1492</v>
      </c>
      <c r="AM73" s="46">
        <v>1803</v>
      </c>
      <c r="AN73" s="46">
        <v>1672</v>
      </c>
      <c r="AO73" s="46">
        <v>1470</v>
      </c>
      <c r="AQ73" s="36" t="b">
        <f t="shared" si="0"/>
        <v>1</v>
      </c>
      <c r="AR73" s="41" t="s">
        <v>588</v>
      </c>
      <c r="AS73" s="41" t="b">
        <f t="shared" si="1"/>
        <v>1</v>
      </c>
    </row>
    <row r="74" spans="1:45" x14ac:dyDescent="0.25">
      <c r="A74" s="36" t="s">
        <v>27</v>
      </c>
      <c r="B74">
        <v>343</v>
      </c>
      <c r="C74">
        <v>380</v>
      </c>
      <c r="D74">
        <v>433</v>
      </c>
      <c r="E74">
        <v>385</v>
      </c>
      <c r="F74">
        <v>508</v>
      </c>
      <c r="G74">
        <v>569</v>
      </c>
      <c r="H74">
        <v>538</v>
      </c>
      <c r="I74">
        <v>560</v>
      </c>
      <c r="J74">
        <v>563</v>
      </c>
      <c r="K74">
        <v>542</v>
      </c>
      <c r="L74">
        <v>542</v>
      </c>
      <c r="M74">
        <v>512</v>
      </c>
      <c r="N74">
        <v>545</v>
      </c>
      <c r="O74">
        <v>594</v>
      </c>
      <c r="P74">
        <v>519</v>
      </c>
      <c r="Q74">
        <v>500</v>
      </c>
      <c r="R74">
        <v>467</v>
      </c>
      <c r="S74">
        <v>489</v>
      </c>
      <c r="T74">
        <v>508</v>
      </c>
      <c r="U74">
        <v>431</v>
      </c>
      <c r="V74">
        <v>465</v>
      </c>
      <c r="W74">
        <v>475</v>
      </c>
      <c r="X74" s="41">
        <v>480</v>
      </c>
      <c r="Y74" s="41">
        <v>453</v>
      </c>
      <c r="Z74" s="41">
        <v>469</v>
      </c>
      <c r="AA74" s="41">
        <v>560</v>
      </c>
      <c r="AB74" s="41">
        <v>413</v>
      </c>
      <c r="AC74" s="42">
        <v>352</v>
      </c>
      <c r="AD74" s="42">
        <v>267</v>
      </c>
      <c r="AE74" s="42">
        <v>344</v>
      </c>
      <c r="AF74" s="43">
        <v>414</v>
      </c>
      <c r="AG74" s="43">
        <v>406</v>
      </c>
      <c r="AH74" s="44">
        <v>335</v>
      </c>
      <c r="AI74" s="44">
        <v>362</v>
      </c>
      <c r="AJ74" s="44">
        <v>348</v>
      </c>
      <c r="AK74" s="44">
        <v>362</v>
      </c>
      <c r="AL74" s="46">
        <v>310</v>
      </c>
      <c r="AM74" s="46">
        <v>399</v>
      </c>
      <c r="AN74" s="46">
        <v>329</v>
      </c>
      <c r="AO74" s="46">
        <v>320</v>
      </c>
      <c r="AQ74" s="36" t="b">
        <f t="shared" si="0"/>
        <v>1</v>
      </c>
      <c r="AR74" s="41" t="s">
        <v>27</v>
      </c>
      <c r="AS74" s="41" t="b">
        <f t="shared" si="1"/>
        <v>1</v>
      </c>
    </row>
    <row r="75" spans="1:45" x14ac:dyDescent="0.25">
      <c r="A75" s="36" t="s">
        <v>583</v>
      </c>
      <c r="B75">
        <v>651</v>
      </c>
      <c r="C75">
        <v>619</v>
      </c>
      <c r="D75">
        <v>749</v>
      </c>
      <c r="E75">
        <v>556</v>
      </c>
      <c r="F75">
        <v>751</v>
      </c>
      <c r="G75">
        <v>798</v>
      </c>
      <c r="H75">
        <v>875</v>
      </c>
      <c r="I75">
        <v>728</v>
      </c>
      <c r="J75">
        <v>767</v>
      </c>
      <c r="K75">
        <v>769</v>
      </c>
      <c r="L75">
        <v>750</v>
      </c>
      <c r="M75">
        <v>777</v>
      </c>
      <c r="N75">
        <v>921</v>
      </c>
      <c r="O75">
        <v>705</v>
      </c>
      <c r="P75">
        <v>758</v>
      </c>
      <c r="Q75">
        <v>693</v>
      </c>
      <c r="R75">
        <v>739</v>
      </c>
      <c r="S75">
        <v>671</v>
      </c>
      <c r="T75">
        <v>820</v>
      </c>
      <c r="U75">
        <v>786</v>
      </c>
      <c r="V75">
        <v>729</v>
      </c>
      <c r="W75">
        <v>757</v>
      </c>
      <c r="X75" s="41">
        <v>725</v>
      </c>
      <c r="Y75" s="41">
        <v>684</v>
      </c>
      <c r="Z75" s="41">
        <v>858</v>
      </c>
      <c r="AA75" s="41">
        <v>729</v>
      </c>
      <c r="AB75" s="41">
        <v>647</v>
      </c>
      <c r="AC75" s="42">
        <v>566</v>
      </c>
      <c r="AD75" s="42">
        <v>418</v>
      </c>
      <c r="AE75" s="42">
        <v>582</v>
      </c>
      <c r="AF75" s="43">
        <v>688</v>
      </c>
      <c r="AG75" s="43">
        <v>619</v>
      </c>
      <c r="AH75" s="44">
        <v>648</v>
      </c>
      <c r="AI75" s="44">
        <v>618</v>
      </c>
      <c r="AJ75" s="44">
        <v>566</v>
      </c>
      <c r="AK75" s="44">
        <v>589</v>
      </c>
      <c r="AL75" s="46">
        <v>499</v>
      </c>
      <c r="AM75" s="46">
        <v>637</v>
      </c>
      <c r="AN75" s="46">
        <v>558</v>
      </c>
      <c r="AO75" s="46">
        <v>483</v>
      </c>
      <c r="AQ75" s="36" t="b">
        <f t="shared" ref="AQ75:AQ138" si="2">IF(A75=A727,TRUE,FALSE)</f>
        <v>1</v>
      </c>
      <c r="AR75" s="41" t="s">
        <v>583</v>
      </c>
      <c r="AS75" s="41" t="b">
        <f t="shared" ref="AS75:AS138" si="3">IF(AR75=A75,TRUE,FALSE)</f>
        <v>1</v>
      </c>
    </row>
    <row r="76" spans="1:45" x14ac:dyDescent="0.25">
      <c r="A76" s="36" t="s">
        <v>672</v>
      </c>
      <c r="B76">
        <v>107</v>
      </c>
      <c r="C76">
        <v>120</v>
      </c>
      <c r="D76">
        <v>133</v>
      </c>
      <c r="E76">
        <v>117</v>
      </c>
      <c r="F76">
        <v>159</v>
      </c>
      <c r="G76">
        <v>159</v>
      </c>
      <c r="H76">
        <v>243</v>
      </c>
      <c r="I76">
        <v>177</v>
      </c>
      <c r="J76">
        <v>198</v>
      </c>
      <c r="K76">
        <v>194</v>
      </c>
      <c r="L76">
        <v>245</v>
      </c>
      <c r="M76">
        <v>244</v>
      </c>
      <c r="N76">
        <v>195</v>
      </c>
      <c r="O76">
        <v>199</v>
      </c>
      <c r="P76">
        <v>206</v>
      </c>
      <c r="Q76">
        <v>169</v>
      </c>
      <c r="R76">
        <v>193</v>
      </c>
      <c r="S76">
        <v>186</v>
      </c>
      <c r="T76">
        <v>244</v>
      </c>
      <c r="U76">
        <v>166</v>
      </c>
      <c r="V76">
        <v>156</v>
      </c>
      <c r="W76">
        <v>180</v>
      </c>
      <c r="X76" s="41">
        <v>183</v>
      </c>
      <c r="Y76" s="41">
        <v>173</v>
      </c>
      <c r="Z76" s="41">
        <v>227</v>
      </c>
      <c r="AA76" s="41">
        <v>232</v>
      </c>
      <c r="AB76" s="41">
        <v>198</v>
      </c>
      <c r="AC76" s="42">
        <v>183</v>
      </c>
      <c r="AD76" s="42">
        <v>99</v>
      </c>
      <c r="AE76" s="42">
        <v>173</v>
      </c>
      <c r="AF76" s="43">
        <v>164</v>
      </c>
      <c r="AG76" s="43">
        <v>178</v>
      </c>
      <c r="AH76" s="44">
        <v>145</v>
      </c>
      <c r="AI76" s="44">
        <v>168</v>
      </c>
      <c r="AJ76" s="44">
        <v>157</v>
      </c>
      <c r="AK76" s="44">
        <v>166</v>
      </c>
      <c r="AL76" s="46">
        <v>136</v>
      </c>
      <c r="AM76" s="46">
        <v>177</v>
      </c>
      <c r="AN76" s="46">
        <v>153</v>
      </c>
      <c r="AO76" s="46">
        <v>130</v>
      </c>
      <c r="AQ76" s="36" t="b">
        <f t="shared" si="2"/>
        <v>1</v>
      </c>
      <c r="AR76" s="41" t="s">
        <v>672</v>
      </c>
      <c r="AS76" s="41" t="b">
        <f t="shared" si="3"/>
        <v>1</v>
      </c>
    </row>
    <row r="77" spans="1:45" x14ac:dyDescent="0.25">
      <c r="A77" s="36" t="s">
        <v>28</v>
      </c>
      <c r="B77">
        <v>208</v>
      </c>
      <c r="C77">
        <v>240</v>
      </c>
      <c r="D77">
        <v>220</v>
      </c>
      <c r="E77">
        <v>242</v>
      </c>
      <c r="F77">
        <v>401</v>
      </c>
      <c r="G77">
        <v>495</v>
      </c>
      <c r="H77">
        <v>445</v>
      </c>
      <c r="I77">
        <v>390</v>
      </c>
      <c r="J77">
        <v>486</v>
      </c>
      <c r="K77">
        <v>465</v>
      </c>
      <c r="L77">
        <v>476</v>
      </c>
      <c r="M77">
        <v>356</v>
      </c>
      <c r="N77">
        <v>442</v>
      </c>
      <c r="O77">
        <v>347</v>
      </c>
      <c r="P77">
        <v>354</v>
      </c>
      <c r="Q77">
        <v>339</v>
      </c>
      <c r="R77">
        <v>401</v>
      </c>
      <c r="S77">
        <v>361</v>
      </c>
      <c r="T77">
        <v>426</v>
      </c>
      <c r="U77">
        <v>336</v>
      </c>
      <c r="V77">
        <v>358</v>
      </c>
      <c r="W77">
        <v>316</v>
      </c>
      <c r="X77" s="41">
        <v>325</v>
      </c>
      <c r="Y77" s="41">
        <v>336</v>
      </c>
      <c r="Z77" s="41">
        <v>372</v>
      </c>
      <c r="AA77" s="41">
        <v>327</v>
      </c>
      <c r="AB77" s="41">
        <v>323</v>
      </c>
      <c r="AC77" s="42">
        <v>295</v>
      </c>
      <c r="AD77" s="42">
        <v>223</v>
      </c>
      <c r="AE77" s="42">
        <v>309</v>
      </c>
      <c r="AF77" s="43">
        <v>334</v>
      </c>
      <c r="AG77" s="43">
        <v>302</v>
      </c>
      <c r="AH77" s="44">
        <v>251</v>
      </c>
      <c r="AI77" s="44">
        <v>311</v>
      </c>
      <c r="AJ77" s="44">
        <v>227</v>
      </c>
      <c r="AK77" s="44">
        <v>248</v>
      </c>
      <c r="AL77" s="46">
        <v>198</v>
      </c>
      <c r="AM77" s="46">
        <v>252</v>
      </c>
      <c r="AN77" s="46">
        <v>224</v>
      </c>
      <c r="AO77" s="46">
        <v>238</v>
      </c>
      <c r="AQ77" s="36" t="b">
        <f t="shared" si="2"/>
        <v>1</v>
      </c>
      <c r="AR77" s="41" t="s">
        <v>28</v>
      </c>
      <c r="AS77" s="41" t="b">
        <f t="shared" si="3"/>
        <v>1</v>
      </c>
    </row>
    <row r="78" spans="1:45" x14ac:dyDescent="0.25">
      <c r="A78" s="36" t="s">
        <v>673</v>
      </c>
      <c r="B78">
        <v>122</v>
      </c>
      <c r="C78">
        <v>109</v>
      </c>
      <c r="D78">
        <v>179</v>
      </c>
      <c r="E78">
        <v>128</v>
      </c>
      <c r="F78">
        <v>158</v>
      </c>
      <c r="G78">
        <v>211</v>
      </c>
      <c r="H78">
        <v>248</v>
      </c>
      <c r="I78">
        <v>185</v>
      </c>
      <c r="J78">
        <v>193</v>
      </c>
      <c r="K78">
        <v>236</v>
      </c>
      <c r="L78">
        <v>248</v>
      </c>
      <c r="M78">
        <v>252</v>
      </c>
      <c r="N78">
        <v>227</v>
      </c>
      <c r="O78">
        <v>238</v>
      </c>
      <c r="P78">
        <v>291</v>
      </c>
      <c r="Q78">
        <v>259</v>
      </c>
      <c r="R78">
        <v>223</v>
      </c>
      <c r="S78">
        <v>216</v>
      </c>
      <c r="T78">
        <v>285</v>
      </c>
      <c r="U78">
        <v>211</v>
      </c>
      <c r="V78">
        <v>192</v>
      </c>
      <c r="W78">
        <v>223</v>
      </c>
      <c r="X78" s="41">
        <v>238</v>
      </c>
      <c r="Y78" s="41">
        <v>223</v>
      </c>
      <c r="Z78" s="41">
        <v>306</v>
      </c>
      <c r="AA78" s="41">
        <v>257</v>
      </c>
      <c r="AB78" s="41">
        <v>206</v>
      </c>
      <c r="AC78" s="42">
        <v>202</v>
      </c>
      <c r="AD78" s="42">
        <v>142</v>
      </c>
      <c r="AE78" s="42">
        <v>192</v>
      </c>
      <c r="AF78" s="43">
        <v>180</v>
      </c>
      <c r="AG78" s="43">
        <v>185</v>
      </c>
      <c r="AH78" s="44">
        <v>193</v>
      </c>
      <c r="AI78" s="44">
        <v>172</v>
      </c>
      <c r="AJ78" s="44">
        <v>194</v>
      </c>
      <c r="AK78" s="44">
        <v>220</v>
      </c>
      <c r="AL78" s="46">
        <v>220</v>
      </c>
      <c r="AM78" s="46">
        <v>233</v>
      </c>
      <c r="AN78" s="46">
        <v>190</v>
      </c>
      <c r="AO78" s="46">
        <v>186</v>
      </c>
      <c r="AQ78" s="36" t="b">
        <f t="shared" si="2"/>
        <v>1</v>
      </c>
      <c r="AR78" s="41" t="s">
        <v>673</v>
      </c>
      <c r="AS78" s="41" t="b">
        <f t="shared" si="3"/>
        <v>1</v>
      </c>
    </row>
    <row r="79" spans="1:45" x14ac:dyDescent="0.25">
      <c r="A79" s="36" t="s">
        <v>496</v>
      </c>
      <c r="B79">
        <v>521</v>
      </c>
      <c r="C79">
        <v>550</v>
      </c>
      <c r="D79">
        <v>650</v>
      </c>
      <c r="E79">
        <v>594</v>
      </c>
      <c r="F79">
        <v>953</v>
      </c>
      <c r="G79">
        <v>1079</v>
      </c>
      <c r="H79">
        <v>1219</v>
      </c>
      <c r="I79">
        <v>1089</v>
      </c>
      <c r="J79">
        <v>1207</v>
      </c>
      <c r="K79">
        <v>1104</v>
      </c>
      <c r="L79">
        <v>1011</v>
      </c>
      <c r="M79">
        <v>926</v>
      </c>
      <c r="N79">
        <v>959</v>
      </c>
      <c r="O79">
        <v>876</v>
      </c>
      <c r="P79">
        <v>932</v>
      </c>
      <c r="Q79">
        <v>922</v>
      </c>
      <c r="R79">
        <v>934</v>
      </c>
      <c r="S79">
        <v>969</v>
      </c>
      <c r="T79">
        <v>1007</v>
      </c>
      <c r="U79">
        <v>833</v>
      </c>
      <c r="V79">
        <v>874</v>
      </c>
      <c r="W79">
        <v>891</v>
      </c>
      <c r="X79" s="41">
        <v>850</v>
      </c>
      <c r="Y79" s="41">
        <v>906</v>
      </c>
      <c r="Z79" s="41">
        <v>952</v>
      </c>
      <c r="AA79" s="41">
        <v>939</v>
      </c>
      <c r="AB79" s="41">
        <v>782</v>
      </c>
      <c r="AC79" s="42">
        <v>688</v>
      </c>
      <c r="AD79" s="42">
        <v>510</v>
      </c>
      <c r="AE79" s="42">
        <v>700</v>
      </c>
      <c r="AF79" s="43">
        <v>738</v>
      </c>
      <c r="AG79" s="43">
        <v>741</v>
      </c>
      <c r="AH79" s="44">
        <v>684</v>
      </c>
      <c r="AI79" s="44">
        <v>647</v>
      </c>
      <c r="AJ79" s="44">
        <v>607</v>
      </c>
      <c r="AK79" s="44">
        <v>614</v>
      </c>
      <c r="AL79" s="46">
        <v>534</v>
      </c>
      <c r="AM79" s="46">
        <v>646</v>
      </c>
      <c r="AN79" s="46">
        <v>598</v>
      </c>
      <c r="AO79" s="46">
        <v>458</v>
      </c>
      <c r="AQ79" s="36" t="b">
        <f t="shared" si="2"/>
        <v>1</v>
      </c>
      <c r="AR79" s="41" t="s">
        <v>496</v>
      </c>
      <c r="AS79" s="41" t="b">
        <f t="shared" si="3"/>
        <v>1</v>
      </c>
    </row>
    <row r="80" spans="1:45" x14ac:dyDescent="0.25">
      <c r="A80" s="36" t="s">
        <v>581</v>
      </c>
      <c r="B80">
        <v>195</v>
      </c>
      <c r="C80">
        <v>167</v>
      </c>
      <c r="D80">
        <v>198</v>
      </c>
      <c r="E80">
        <v>167</v>
      </c>
      <c r="F80">
        <v>248</v>
      </c>
      <c r="G80">
        <v>219</v>
      </c>
      <c r="H80">
        <v>242</v>
      </c>
      <c r="I80">
        <v>181</v>
      </c>
      <c r="J80">
        <v>262</v>
      </c>
      <c r="K80">
        <v>225</v>
      </c>
      <c r="L80">
        <v>192</v>
      </c>
      <c r="M80">
        <v>203</v>
      </c>
      <c r="N80">
        <v>258</v>
      </c>
      <c r="O80">
        <v>211</v>
      </c>
      <c r="P80">
        <v>222</v>
      </c>
      <c r="Q80">
        <v>213</v>
      </c>
      <c r="R80">
        <v>234</v>
      </c>
      <c r="S80">
        <v>206</v>
      </c>
      <c r="T80">
        <v>208</v>
      </c>
      <c r="U80">
        <v>163</v>
      </c>
      <c r="V80">
        <v>232</v>
      </c>
      <c r="W80">
        <v>207</v>
      </c>
      <c r="X80" s="41">
        <v>170</v>
      </c>
      <c r="Y80" s="41">
        <v>184</v>
      </c>
      <c r="Z80" s="41">
        <v>191</v>
      </c>
      <c r="AA80" s="41">
        <v>193</v>
      </c>
      <c r="AB80" s="41">
        <v>156</v>
      </c>
      <c r="AC80" s="42">
        <v>148</v>
      </c>
      <c r="AD80" s="42">
        <v>116</v>
      </c>
      <c r="AE80" s="42">
        <v>181</v>
      </c>
      <c r="AF80" s="43">
        <v>210</v>
      </c>
      <c r="AG80" s="43">
        <v>173</v>
      </c>
      <c r="AH80" s="44">
        <v>192</v>
      </c>
      <c r="AI80" s="44">
        <v>155</v>
      </c>
      <c r="AJ80" s="44">
        <v>139</v>
      </c>
      <c r="AK80" s="44">
        <v>125</v>
      </c>
      <c r="AL80" s="46">
        <v>127</v>
      </c>
      <c r="AM80" s="46">
        <v>168</v>
      </c>
      <c r="AN80" s="46">
        <v>153</v>
      </c>
      <c r="AO80" s="46">
        <v>118</v>
      </c>
      <c r="AQ80" s="36" t="b">
        <f t="shared" si="2"/>
        <v>1</v>
      </c>
      <c r="AR80" s="41" t="s">
        <v>581</v>
      </c>
      <c r="AS80" s="41" t="b">
        <f t="shared" si="3"/>
        <v>1</v>
      </c>
    </row>
    <row r="81" spans="1:45" x14ac:dyDescent="0.25">
      <c r="A81" s="36" t="s">
        <v>29</v>
      </c>
      <c r="B81">
        <v>388</v>
      </c>
      <c r="C81">
        <v>426</v>
      </c>
      <c r="D81">
        <v>495</v>
      </c>
      <c r="E81">
        <v>464</v>
      </c>
      <c r="F81">
        <v>645</v>
      </c>
      <c r="G81">
        <v>634</v>
      </c>
      <c r="H81">
        <v>846</v>
      </c>
      <c r="I81">
        <v>658</v>
      </c>
      <c r="J81">
        <v>740</v>
      </c>
      <c r="K81">
        <v>738</v>
      </c>
      <c r="L81">
        <v>736</v>
      </c>
      <c r="M81">
        <v>575</v>
      </c>
      <c r="N81">
        <v>741</v>
      </c>
      <c r="O81">
        <v>652</v>
      </c>
      <c r="P81">
        <v>754</v>
      </c>
      <c r="Q81">
        <v>626</v>
      </c>
      <c r="R81">
        <v>666</v>
      </c>
      <c r="S81">
        <v>663</v>
      </c>
      <c r="T81">
        <v>739</v>
      </c>
      <c r="U81">
        <v>594</v>
      </c>
      <c r="V81">
        <v>607</v>
      </c>
      <c r="W81">
        <v>562</v>
      </c>
      <c r="X81" s="41">
        <v>600</v>
      </c>
      <c r="Y81" s="41">
        <v>654</v>
      </c>
      <c r="Z81" s="41">
        <v>656</v>
      </c>
      <c r="AA81" s="41">
        <v>674</v>
      </c>
      <c r="AB81" s="41">
        <v>582</v>
      </c>
      <c r="AC81" s="42">
        <v>508</v>
      </c>
      <c r="AD81" s="42">
        <v>397</v>
      </c>
      <c r="AE81" s="42">
        <v>563</v>
      </c>
      <c r="AF81" s="43">
        <v>566</v>
      </c>
      <c r="AG81" s="43">
        <v>504</v>
      </c>
      <c r="AH81" s="44">
        <v>421</v>
      </c>
      <c r="AI81" s="44">
        <v>450</v>
      </c>
      <c r="AJ81" s="44">
        <v>388</v>
      </c>
      <c r="AK81" s="44">
        <v>391</v>
      </c>
      <c r="AL81" s="46">
        <v>311</v>
      </c>
      <c r="AM81" s="46">
        <v>447</v>
      </c>
      <c r="AN81" s="46">
        <v>391</v>
      </c>
      <c r="AO81" s="46">
        <v>386</v>
      </c>
      <c r="AQ81" s="36" t="b">
        <f t="shared" si="2"/>
        <v>1</v>
      </c>
      <c r="AR81" s="41" t="s">
        <v>29</v>
      </c>
      <c r="AS81" s="41" t="b">
        <f t="shared" si="3"/>
        <v>1</v>
      </c>
    </row>
    <row r="82" spans="1:45" x14ac:dyDescent="0.25">
      <c r="A82" s="36" t="s">
        <v>30</v>
      </c>
      <c r="B82">
        <v>386</v>
      </c>
      <c r="C82">
        <v>335</v>
      </c>
      <c r="D82">
        <v>388</v>
      </c>
      <c r="E82">
        <v>408</v>
      </c>
      <c r="F82">
        <v>579</v>
      </c>
      <c r="G82">
        <v>723</v>
      </c>
      <c r="H82">
        <v>842</v>
      </c>
      <c r="I82">
        <v>690</v>
      </c>
      <c r="J82">
        <v>641</v>
      </c>
      <c r="K82">
        <v>618</v>
      </c>
      <c r="L82">
        <v>641</v>
      </c>
      <c r="M82">
        <v>543</v>
      </c>
      <c r="N82">
        <v>691</v>
      </c>
      <c r="O82">
        <v>528</v>
      </c>
      <c r="P82">
        <v>659</v>
      </c>
      <c r="Q82">
        <v>595</v>
      </c>
      <c r="R82">
        <v>635</v>
      </c>
      <c r="S82">
        <v>593</v>
      </c>
      <c r="T82">
        <v>683</v>
      </c>
      <c r="U82">
        <v>542</v>
      </c>
      <c r="V82">
        <v>544</v>
      </c>
      <c r="W82">
        <v>576</v>
      </c>
      <c r="X82" s="41">
        <v>533</v>
      </c>
      <c r="Y82" s="41">
        <v>512</v>
      </c>
      <c r="Z82" s="41">
        <v>609</v>
      </c>
      <c r="AA82" s="41">
        <v>638</v>
      </c>
      <c r="AB82" s="41">
        <v>525</v>
      </c>
      <c r="AC82" s="42">
        <v>535</v>
      </c>
      <c r="AD82" s="42">
        <v>320</v>
      </c>
      <c r="AE82" s="42">
        <v>427</v>
      </c>
      <c r="AF82" s="43">
        <v>445</v>
      </c>
      <c r="AG82" s="43">
        <v>487</v>
      </c>
      <c r="AH82" s="44">
        <v>422</v>
      </c>
      <c r="AI82" s="44">
        <v>494</v>
      </c>
      <c r="AJ82" s="44">
        <v>416</v>
      </c>
      <c r="AK82" s="44">
        <v>398</v>
      </c>
      <c r="AL82" s="46">
        <v>356</v>
      </c>
      <c r="AM82" s="46">
        <v>492</v>
      </c>
      <c r="AN82" s="46">
        <v>425</v>
      </c>
      <c r="AO82" s="46">
        <v>402</v>
      </c>
      <c r="AQ82" s="36" t="b">
        <f t="shared" si="2"/>
        <v>1</v>
      </c>
      <c r="AR82" s="41" t="s">
        <v>30</v>
      </c>
      <c r="AS82" s="41" t="b">
        <f t="shared" si="3"/>
        <v>1</v>
      </c>
    </row>
    <row r="83" spans="1:45" x14ac:dyDescent="0.25">
      <c r="A83" s="36" t="s">
        <v>31</v>
      </c>
      <c r="B83">
        <v>346</v>
      </c>
      <c r="C83">
        <v>317</v>
      </c>
      <c r="D83">
        <v>376</v>
      </c>
      <c r="E83">
        <v>353</v>
      </c>
      <c r="F83">
        <v>420</v>
      </c>
      <c r="G83">
        <v>476</v>
      </c>
      <c r="H83">
        <v>635</v>
      </c>
      <c r="I83">
        <v>654</v>
      </c>
      <c r="J83">
        <v>639</v>
      </c>
      <c r="K83">
        <v>702</v>
      </c>
      <c r="L83">
        <v>674</v>
      </c>
      <c r="M83">
        <v>560</v>
      </c>
      <c r="N83">
        <v>636</v>
      </c>
      <c r="O83">
        <v>557</v>
      </c>
      <c r="P83">
        <v>536</v>
      </c>
      <c r="Q83">
        <v>424</v>
      </c>
      <c r="R83">
        <v>491</v>
      </c>
      <c r="S83">
        <v>445</v>
      </c>
      <c r="T83">
        <v>465</v>
      </c>
      <c r="U83">
        <v>481</v>
      </c>
      <c r="V83">
        <v>534</v>
      </c>
      <c r="W83">
        <v>464</v>
      </c>
      <c r="X83" s="41">
        <v>470</v>
      </c>
      <c r="Y83" s="41">
        <v>418</v>
      </c>
      <c r="Z83" s="41">
        <v>470</v>
      </c>
      <c r="AA83" s="41">
        <v>444</v>
      </c>
      <c r="AB83" s="41">
        <v>417</v>
      </c>
      <c r="AC83" s="42">
        <v>391</v>
      </c>
      <c r="AD83" s="42">
        <v>280</v>
      </c>
      <c r="AE83" s="42">
        <v>404</v>
      </c>
      <c r="AF83" s="43">
        <v>516</v>
      </c>
      <c r="AG83" s="43">
        <v>402</v>
      </c>
      <c r="AH83" s="44">
        <v>369</v>
      </c>
      <c r="AI83" s="44">
        <v>456</v>
      </c>
      <c r="AJ83" s="44">
        <v>426</v>
      </c>
      <c r="AK83" s="44">
        <v>360</v>
      </c>
      <c r="AL83" s="46">
        <v>302</v>
      </c>
      <c r="AM83" s="46">
        <v>361</v>
      </c>
      <c r="AN83" s="46">
        <v>303</v>
      </c>
      <c r="AO83" s="46">
        <v>274</v>
      </c>
      <c r="AQ83" s="36" t="b">
        <f t="shared" si="2"/>
        <v>1</v>
      </c>
      <c r="AR83" s="41" t="s">
        <v>31</v>
      </c>
      <c r="AS83" s="41" t="b">
        <f t="shared" si="3"/>
        <v>1</v>
      </c>
    </row>
    <row r="84" spans="1:45" x14ac:dyDescent="0.25">
      <c r="A84" s="36" t="s">
        <v>32</v>
      </c>
      <c r="B84">
        <v>283</v>
      </c>
      <c r="C84">
        <v>302</v>
      </c>
      <c r="D84">
        <v>380</v>
      </c>
      <c r="E84">
        <v>270</v>
      </c>
      <c r="F84">
        <v>531</v>
      </c>
      <c r="G84">
        <v>717</v>
      </c>
      <c r="H84">
        <v>615</v>
      </c>
      <c r="I84">
        <v>629</v>
      </c>
      <c r="J84">
        <v>574</v>
      </c>
      <c r="K84">
        <v>624</v>
      </c>
      <c r="L84">
        <v>505</v>
      </c>
      <c r="M84">
        <v>472</v>
      </c>
      <c r="N84">
        <v>566</v>
      </c>
      <c r="O84">
        <v>468</v>
      </c>
      <c r="P84">
        <v>568</v>
      </c>
      <c r="Q84">
        <v>489</v>
      </c>
      <c r="R84">
        <v>495</v>
      </c>
      <c r="S84">
        <v>470</v>
      </c>
      <c r="T84">
        <v>497</v>
      </c>
      <c r="U84">
        <v>400</v>
      </c>
      <c r="V84">
        <v>473</v>
      </c>
      <c r="W84">
        <v>426</v>
      </c>
      <c r="X84" s="41">
        <v>416</v>
      </c>
      <c r="Y84" s="41">
        <v>389</v>
      </c>
      <c r="Z84" s="41">
        <v>419</v>
      </c>
      <c r="AA84" s="41">
        <v>392</v>
      </c>
      <c r="AB84" s="41">
        <v>371</v>
      </c>
      <c r="AC84" s="42">
        <v>330</v>
      </c>
      <c r="AD84" s="42">
        <v>210</v>
      </c>
      <c r="AE84" s="42">
        <v>327</v>
      </c>
      <c r="AF84" s="43">
        <v>345</v>
      </c>
      <c r="AG84" s="43">
        <v>325</v>
      </c>
      <c r="AH84" s="44">
        <v>282</v>
      </c>
      <c r="AI84" s="44">
        <v>277</v>
      </c>
      <c r="AJ84" s="44">
        <v>301</v>
      </c>
      <c r="AK84" s="44">
        <v>296</v>
      </c>
      <c r="AL84" s="46">
        <v>250</v>
      </c>
      <c r="AM84" s="46">
        <v>257</v>
      </c>
      <c r="AN84" s="46">
        <v>263</v>
      </c>
      <c r="AO84" s="46">
        <v>237</v>
      </c>
      <c r="AQ84" s="36" t="b">
        <f t="shared" si="2"/>
        <v>1</v>
      </c>
      <c r="AR84" s="41" t="s">
        <v>32</v>
      </c>
      <c r="AS84" s="41" t="b">
        <f t="shared" si="3"/>
        <v>1</v>
      </c>
    </row>
    <row r="85" spans="1:45" x14ac:dyDescent="0.25">
      <c r="A85" s="36" t="s">
        <v>436</v>
      </c>
      <c r="B85">
        <v>811</v>
      </c>
      <c r="C85">
        <v>913</v>
      </c>
      <c r="D85">
        <v>1156</v>
      </c>
      <c r="E85">
        <v>1023</v>
      </c>
      <c r="F85">
        <v>1416</v>
      </c>
      <c r="G85">
        <v>1495</v>
      </c>
      <c r="H85">
        <v>1816</v>
      </c>
      <c r="I85">
        <v>1891</v>
      </c>
      <c r="J85">
        <v>1690</v>
      </c>
      <c r="K85">
        <v>1594</v>
      </c>
      <c r="L85">
        <v>1829</v>
      </c>
      <c r="M85">
        <v>1446</v>
      </c>
      <c r="N85">
        <v>1593</v>
      </c>
      <c r="O85">
        <v>1565</v>
      </c>
      <c r="P85">
        <v>1502</v>
      </c>
      <c r="Q85">
        <v>1291</v>
      </c>
      <c r="R85">
        <v>1479</v>
      </c>
      <c r="S85">
        <v>1279</v>
      </c>
      <c r="T85">
        <v>1432</v>
      </c>
      <c r="U85">
        <v>1192</v>
      </c>
      <c r="V85">
        <v>1190</v>
      </c>
      <c r="W85">
        <v>1196</v>
      </c>
      <c r="X85" s="41">
        <v>1217</v>
      </c>
      <c r="Y85" s="41">
        <v>1219</v>
      </c>
      <c r="Z85" s="41">
        <v>1376</v>
      </c>
      <c r="AA85" s="41">
        <v>1457</v>
      </c>
      <c r="AB85" s="41">
        <v>1221</v>
      </c>
      <c r="AC85" s="42">
        <v>1102</v>
      </c>
      <c r="AD85" s="42">
        <v>809</v>
      </c>
      <c r="AE85" s="42">
        <v>1129</v>
      </c>
      <c r="AF85" s="43">
        <v>1135</v>
      </c>
      <c r="AG85" s="43">
        <v>1154</v>
      </c>
      <c r="AH85" s="44">
        <v>986</v>
      </c>
      <c r="AI85" s="44">
        <v>1118</v>
      </c>
      <c r="AJ85" s="44">
        <v>971</v>
      </c>
      <c r="AK85" s="44">
        <v>917</v>
      </c>
      <c r="AL85" s="46">
        <v>731</v>
      </c>
      <c r="AM85" s="46">
        <v>834</v>
      </c>
      <c r="AN85" s="46">
        <v>773</v>
      </c>
      <c r="AO85" s="46">
        <v>672</v>
      </c>
      <c r="AQ85" s="36" t="b">
        <f t="shared" si="2"/>
        <v>1</v>
      </c>
      <c r="AR85" s="41" t="s">
        <v>436</v>
      </c>
      <c r="AS85" s="41" t="b">
        <f t="shared" si="3"/>
        <v>1</v>
      </c>
    </row>
    <row r="86" spans="1:45" x14ac:dyDescent="0.25">
      <c r="A86" s="36" t="s">
        <v>437</v>
      </c>
      <c r="B86">
        <v>986</v>
      </c>
      <c r="C86">
        <v>1103</v>
      </c>
      <c r="D86">
        <v>1421</v>
      </c>
      <c r="E86">
        <v>1145</v>
      </c>
      <c r="F86">
        <v>1458</v>
      </c>
      <c r="G86">
        <v>1551</v>
      </c>
      <c r="H86">
        <v>2134</v>
      </c>
      <c r="I86">
        <v>1899</v>
      </c>
      <c r="J86">
        <v>1894</v>
      </c>
      <c r="K86">
        <v>1704</v>
      </c>
      <c r="L86">
        <v>1855</v>
      </c>
      <c r="M86">
        <v>1588</v>
      </c>
      <c r="N86">
        <v>1715</v>
      </c>
      <c r="O86">
        <v>1609</v>
      </c>
      <c r="P86">
        <v>1572</v>
      </c>
      <c r="Q86">
        <v>1450</v>
      </c>
      <c r="R86">
        <v>1491</v>
      </c>
      <c r="S86">
        <v>1505</v>
      </c>
      <c r="T86">
        <v>1653</v>
      </c>
      <c r="U86">
        <v>1519</v>
      </c>
      <c r="V86">
        <v>1575</v>
      </c>
      <c r="W86">
        <v>1443</v>
      </c>
      <c r="X86" s="41">
        <v>1487</v>
      </c>
      <c r="Y86" s="41">
        <v>1523</v>
      </c>
      <c r="Z86" s="41">
        <v>1658</v>
      </c>
      <c r="AA86" s="41">
        <v>1620</v>
      </c>
      <c r="AB86" s="41">
        <v>1449</v>
      </c>
      <c r="AC86" s="42">
        <v>1309</v>
      </c>
      <c r="AD86" s="42">
        <v>944</v>
      </c>
      <c r="AE86" s="42">
        <v>1386</v>
      </c>
      <c r="AF86" s="43">
        <v>1437</v>
      </c>
      <c r="AG86" s="43">
        <v>1468</v>
      </c>
      <c r="AH86" s="44">
        <v>1273</v>
      </c>
      <c r="AI86" s="44">
        <v>1245</v>
      </c>
      <c r="AJ86" s="44">
        <v>1134</v>
      </c>
      <c r="AK86" s="44">
        <v>1186</v>
      </c>
      <c r="AL86" s="46">
        <v>838</v>
      </c>
      <c r="AM86" s="46">
        <v>1039</v>
      </c>
      <c r="AN86" s="46">
        <v>991</v>
      </c>
      <c r="AO86" s="46">
        <v>843</v>
      </c>
      <c r="AQ86" s="36" t="b">
        <f t="shared" si="2"/>
        <v>1</v>
      </c>
      <c r="AR86" s="41" t="s">
        <v>437</v>
      </c>
      <c r="AS86" s="41" t="b">
        <f t="shared" si="3"/>
        <v>1</v>
      </c>
    </row>
    <row r="87" spans="1:45" x14ac:dyDescent="0.25">
      <c r="A87" s="36" t="s">
        <v>33</v>
      </c>
      <c r="B87">
        <v>468</v>
      </c>
      <c r="C87">
        <v>452</v>
      </c>
      <c r="D87">
        <v>456</v>
      </c>
      <c r="E87">
        <v>417</v>
      </c>
      <c r="F87">
        <v>554</v>
      </c>
      <c r="G87">
        <v>627</v>
      </c>
      <c r="H87">
        <v>614</v>
      </c>
      <c r="I87">
        <v>516</v>
      </c>
      <c r="J87">
        <v>583</v>
      </c>
      <c r="K87">
        <v>554</v>
      </c>
      <c r="L87">
        <v>503</v>
      </c>
      <c r="M87">
        <v>433</v>
      </c>
      <c r="N87">
        <v>600</v>
      </c>
      <c r="O87">
        <v>525</v>
      </c>
      <c r="P87">
        <v>527</v>
      </c>
      <c r="Q87">
        <v>391</v>
      </c>
      <c r="R87">
        <v>557</v>
      </c>
      <c r="S87">
        <v>516</v>
      </c>
      <c r="T87">
        <v>559</v>
      </c>
      <c r="U87">
        <v>502</v>
      </c>
      <c r="V87">
        <v>538</v>
      </c>
      <c r="W87">
        <v>544</v>
      </c>
      <c r="X87" s="41">
        <v>546</v>
      </c>
      <c r="Y87" s="41">
        <v>524</v>
      </c>
      <c r="Z87" s="41">
        <v>510</v>
      </c>
      <c r="AA87" s="41">
        <v>548</v>
      </c>
      <c r="AB87" s="41">
        <v>547</v>
      </c>
      <c r="AC87" s="42">
        <v>433</v>
      </c>
      <c r="AD87" s="42">
        <v>296</v>
      </c>
      <c r="AE87" s="42">
        <v>461</v>
      </c>
      <c r="AF87" s="43">
        <v>499</v>
      </c>
      <c r="AG87" s="43">
        <v>460</v>
      </c>
      <c r="AH87" s="44">
        <v>429</v>
      </c>
      <c r="AI87" s="44">
        <v>438</v>
      </c>
      <c r="AJ87" s="44">
        <v>379</v>
      </c>
      <c r="AK87" s="44">
        <v>382</v>
      </c>
      <c r="AL87" s="46">
        <v>311</v>
      </c>
      <c r="AM87" s="46">
        <v>418</v>
      </c>
      <c r="AN87" s="46">
        <v>376</v>
      </c>
      <c r="AO87" s="46">
        <v>362</v>
      </c>
      <c r="AQ87" s="36" t="b">
        <f t="shared" si="2"/>
        <v>1</v>
      </c>
      <c r="AR87" s="41" t="s">
        <v>33</v>
      </c>
      <c r="AS87" s="41" t="b">
        <f t="shared" si="3"/>
        <v>1</v>
      </c>
    </row>
    <row r="88" spans="1:45" x14ac:dyDescent="0.25">
      <c r="A88" s="36" t="s">
        <v>34</v>
      </c>
      <c r="B88">
        <v>198</v>
      </c>
      <c r="C88">
        <v>210</v>
      </c>
      <c r="D88">
        <v>247</v>
      </c>
      <c r="E88">
        <v>209</v>
      </c>
      <c r="F88">
        <v>362</v>
      </c>
      <c r="G88">
        <v>404</v>
      </c>
      <c r="H88">
        <v>384</v>
      </c>
      <c r="I88">
        <v>332</v>
      </c>
      <c r="J88">
        <v>411</v>
      </c>
      <c r="K88">
        <v>346</v>
      </c>
      <c r="L88">
        <v>378</v>
      </c>
      <c r="M88">
        <v>278</v>
      </c>
      <c r="N88">
        <v>368</v>
      </c>
      <c r="O88">
        <v>289</v>
      </c>
      <c r="P88">
        <v>319</v>
      </c>
      <c r="Q88">
        <v>276</v>
      </c>
      <c r="R88">
        <v>353</v>
      </c>
      <c r="S88">
        <v>327</v>
      </c>
      <c r="T88">
        <v>301</v>
      </c>
      <c r="U88">
        <v>248</v>
      </c>
      <c r="V88">
        <v>345</v>
      </c>
      <c r="W88">
        <v>270</v>
      </c>
      <c r="X88" s="41">
        <v>284</v>
      </c>
      <c r="Y88" s="41">
        <v>271</v>
      </c>
      <c r="Z88" s="41">
        <v>309</v>
      </c>
      <c r="AA88" s="41">
        <v>307</v>
      </c>
      <c r="AB88" s="41">
        <v>262</v>
      </c>
      <c r="AC88" s="42">
        <v>238</v>
      </c>
      <c r="AD88" s="42">
        <v>207</v>
      </c>
      <c r="AE88" s="42">
        <v>267</v>
      </c>
      <c r="AF88" s="43">
        <v>252</v>
      </c>
      <c r="AG88" s="43">
        <v>294</v>
      </c>
      <c r="AH88" s="44">
        <v>208</v>
      </c>
      <c r="AI88" s="44">
        <v>232</v>
      </c>
      <c r="AJ88" s="44">
        <v>196</v>
      </c>
      <c r="AK88" s="44">
        <v>189</v>
      </c>
      <c r="AL88" s="46">
        <v>172</v>
      </c>
      <c r="AM88" s="46">
        <v>196</v>
      </c>
      <c r="AN88" s="46">
        <v>172</v>
      </c>
      <c r="AO88" s="46">
        <v>200</v>
      </c>
      <c r="AQ88" s="36" t="b">
        <f t="shared" si="2"/>
        <v>1</v>
      </c>
      <c r="AR88" s="41" t="s">
        <v>34</v>
      </c>
      <c r="AS88" s="41" t="b">
        <f t="shared" si="3"/>
        <v>1</v>
      </c>
    </row>
    <row r="89" spans="1:45" x14ac:dyDescent="0.25">
      <c r="A89" s="36" t="s">
        <v>35</v>
      </c>
      <c r="B89">
        <v>132</v>
      </c>
      <c r="C89">
        <v>137</v>
      </c>
      <c r="D89">
        <v>148</v>
      </c>
      <c r="E89">
        <v>117</v>
      </c>
      <c r="F89">
        <v>227</v>
      </c>
      <c r="G89">
        <v>280</v>
      </c>
      <c r="H89">
        <v>288</v>
      </c>
      <c r="I89">
        <v>290</v>
      </c>
      <c r="J89">
        <v>269</v>
      </c>
      <c r="K89">
        <v>229</v>
      </c>
      <c r="L89">
        <v>288</v>
      </c>
      <c r="M89">
        <v>206</v>
      </c>
      <c r="N89">
        <v>229</v>
      </c>
      <c r="O89">
        <v>193</v>
      </c>
      <c r="P89">
        <v>226</v>
      </c>
      <c r="Q89">
        <v>196</v>
      </c>
      <c r="R89">
        <v>208</v>
      </c>
      <c r="S89">
        <v>185</v>
      </c>
      <c r="T89">
        <v>198</v>
      </c>
      <c r="U89">
        <v>197</v>
      </c>
      <c r="V89">
        <v>231</v>
      </c>
      <c r="W89">
        <v>231</v>
      </c>
      <c r="X89" s="41">
        <v>173</v>
      </c>
      <c r="Y89" s="41">
        <v>189</v>
      </c>
      <c r="Z89" s="41">
        <v>216</v>
      </c>
      <c r="AA89" s="41">
        <v>226</v>
      </c>
      <c r="AB89" s="41">
        <v>178</v>
      </c>
      <c r="AC89" s="42">
        <v>203</v>
      </c>
      <c r="AD89" s="42">
        <v>130</v>
      </c>
      <c r="AE89" s="42">
        <v>179</v>
      </c>
      <c r="AF89" s="43">
        <v>212</v>
      </c>
      <c r="AG89" s="43">
        <v>165</v>
      </c>
      <c r="AH89" s="44">
        <v>178</v>
      </c>
      <c r="AI89" s="44">
        <v>159</v>
      </c>
      <c r="AJ89" s="44">
        <v>158</v>
      </c>
      <c r="AK89" s="44">
        <v>133</v>
      </c>
      <c r="AL89" s="46">
        <v>129</v>
      </c>
      <c r="AM89" s="46">
        <v>155</v>
      </c>
      <c r="AN89" s="46">
        <v>127</v>
      </c>
      <c r="AO89" s="46">
        <v>126</v>
      </c>
      <c r="AQ89" s="36" t="b">
        <f t="shared" si="2"/>
        <v>1</v>
      </c>
      <c r="AR89" s="41" t="s">
        <v>35</v>
      </c>
      <c r="AS89" s="41" t="b">
        <f t="shared" si="3"/>
        <v>1</v>
      </c>
    </row>
    <row r="90" spans="1:45" x14ac:dyDescent="0.25">
      <c r="A90" s="36" t="s">
        <v>36</v>
      </c>
      <c r="B90">
        <v>289</v>
      </c>
      <c r="C90">
        <v>305</v>
      </c>
      <c r="D90">
        <v>408</v>
      </c>
      <c r="E90">
        <v>356</v>
      </c>
      <c r="F90">
        <v>479</v>
      </c>
      <c r="G90">
        <v>666</v>
      </c>
      <c r="H90">
        <v>519</v>
      </c>
      <c r="I90">
        <v>441</v>
      </c>
      <c r="J90">
        <v>553</v>
      </c>
      <c r="K90">
        <v>511</v>
      </c>
      <c r="L90">
        <v>473</v>
      </c>
      <c r="M90">
        <v>442</v>
      </c>
      <c r="N90">
        <v>498</v>
      </c>
      <c r="O90">
        <v>461</v>
      </c>
      <c r="P90">
        <v>480</v>
      </c>
      <c r="Q90">
        <v>424</v>
      </c>
      <c r="R90">
        <v>448</v>
      </c>
      <c r="S90">
        <v>433</v>
      </c>
      <c r="T90">
        <v>492</v>
      </c>
      <c r="U90">
        <v>384</v>
      </c>
      <c r="V90">
        <v>440</v>
      </c>
      <c r="W90">
        <v>384</v>
      </c>
      <c r="X90" s="41">
        <v>429</v>
      </c>
      <c r="Y90" s="41">
        <v>502</v>
      </c>
      <c r="Z90" s="41">
        <v>522</v>
      </c>
      <c r="AA90" s="41">
        <v>447</v>
      </c>
      <c r="AB90" s="41">
        <v>409</v>
      </c>
      <c r="AC90" s="42">
        <v>385</v>
      </c>
      <c r="AD90" s="42">
        <v>240</v>
      </c>
      <c r="AE90" s="42">
        <v>396</v>
      </c>
      <c r="AF90" s="43">
        <v>404</v>
      </c>
      <c r="AG90" s="43">
        <v>398</v>
      </c>
      <c r="AH90" s="44">
        <v>367</v>
      </c>
      <c r="AI90" s="44">
        <v>366</v>
      </c>
      <c r="AJ90" s="44">
        <v>314</v>
      </c>
      <c r="AK90" s="44">
        <v>335</v>
      </c>
      <c r="AL90" s="46">
        <v>264</v>
      </c>
      <c r="AM90" s="46">
        <v>346</v>
      </c>
      <c r="AN90" s="46">
        <v>285</v>
      </c>
      <c r="AO90" s="46">
        <v>243</v>
      </c>
      <c r="AQ90" s="36" t="b">
        <f t="shared" si="2"/>
        <v>1</v>
      </c>
      <c r="AR90" s="41" t="s">
        <v>36</v>
      </c>
      <c r="AS90" s="41" t="b">
        <f t="shared" si="3"/>
        <v>1</v>
      </c>
    </row>
    <row r="91" spans="1:45" x14ac:dyDescent="0.25">
      <c r="A91" s="36" t="s">
        <v>37</v>
      </c>
      <c r="B91">
        <v>88</v>
      </c>
      <c r="C91">
        <v>86</v>
      </c>
      <c r="D91">
        <v>92</v>
      </c>
      <c r="E91">
        <v>115</v>
      </c>
      <c r="F91">
        <v>160</v>
      </c>
      <c r="G91">
        <v>177</v>
      </c>
      <c r="H91">
        <v>181</v>
      </c>
      <c r="I91">
        <v>185</v>
      </c>
      <c r="J91">
        <v>182</v>
      </c>
      <c r="K91">
        <v>141</v>
      </c>
      <c r="L91">
        <v>141</v>
      </c>
      <c r="M91">
        <v>125</v>
      </c>
      <c r="N91">
        <v>163</v>
      </c>
      <c r="O91">
        <v>123</v>
      </c>
      <c r="P91">
        <v>131</v>
      </c>
      <c r="Q91">
        <v>133</v>
      </c>
      <c r="R91">
        <v>151</v>
      </c>
      <c r="S91">
        <v>111</v>
      </c>
      <c r="T91">
        <v>140</v>
      </c>
      <c r="U91">
        <v>110</v>
      </c>
      <c r="V91">
        <v>117</v>
      </c>
      <c r="W91">
        <v>139</v>
      </c>
      <c r="X91" s="41">
        <v>122</v>
      </c>
      <c r="Y91" s="41">
        <v>139</v>
      </c>
      <c r="Z91" s="41">
        <v>136</v>
      </c>
      <c r="AA91" s="41">
        <v>103</v>
      </c>
      <c r="AB91" s="41">
        <v>107</v>
      </c>
      <c r="AC91" s="42">
        <v>94</v>
      </c>
      <c r="AD91" s="42">
        <v>94</v>
      </c>
      <c r="AE91" s="42">
        <v>115</v>
      </c>
      <c r="AF91" s="43">
        <v>115</v>
      </c>
      <c r="AG91" s="43">
        <v>113</v>
      </c>
      <c r="AH91" s="44">
        <v>112</v>
      </c>
      <c r="AI91" s="44">
        <v>122</v>
      </c>
      <c r="AJ91" s="44">
        <v>87</v>
      </c>
      <c r="AK91" s="44">
        <v>83</v>
      </c>
      <c r="AL91" s="46">
        <v>61</v>
      </c>
      <c r="AM91" s="46">
        <v>73</v>
      </c>
      <c r="AN91" s="46">
        <v>76</v>
      </c>
      <c r="AO91" s="46">
        <v>65</v>
      </c>
      <c r="AQ91" s="36" t="b">
        <f t="shared" si="2"/>
        <v>1</v>
      </c>
      <c r="AR91" s="41" t="s">
        <v>37</v>
      </c>
      <c r="AS91" s="41" t="b">
        <f t="shared" si="3"/>
        <v>1</v>
      </c>
    </row>
    <row r="92" spans="1:45" x14ac:dyDescent="0.25">
      <c r="A92" s="36" t="s">
        <v>664</v>
      </c>
      <c r="B92">
        <v>23</v>
      </c>
      <c r="C92">
        <v>18</v>
      </c>
      <c r="D92">
        <v>21</v>
      </c>
      <c r="E92">
        <v>12</v>
      </c>
      <c r="F92">
        <v>14</v>
      </c>
      <c r="G92">
        <v>25</v>
      </c>
      <c r="H92">
        <v>29</v>
      </c>
      <c r="I92">
        <v>26</v>
      </c>
      <c r="J92">
        <v>29</v>
      </c>
      <c r="K92">
        <v>23</v>
      </c>
      <c r="L92">
        <v>25</v>
      </c>
      <c r="M92">
        <v>24</v>
      </c>
      <c r="N92">
        <v>21</v>
      </c>
      <c r="O92">
        <v>15</v>
      </c>
      <c r="P92">
        <v>14</v>
      </c>
      <c r="Q92">
        <v>16</v>
      </c>
      <c r="R92">
        <v>16</v>
      </c>
      <c r="S92">
        <v>22</v>
      </c>
      <c r="T92">
        <v>20</v>
      </c>
      <c r="U92">
        <v>16</v>
      </c>
      <c r="V92">
        <v>20</v>
      </c>
      <c r="W92">
        <v>18</v>
      </c>
      <c r="X92" s="41">
        <v>21</v>
      </c>
      <c r="Y92" s="41">
        <v>20</v>
      </c>
      <c r="Z92" s="41">
        <v>19</v>
      </c>
      <c r="AA92" s="41">
        <v>21</v>
      </c>
      <c r="AB92" s="41">
        <v>18</v>
      </c>
      <c r="AC92" s="42">
        <v>26</v>
      </c>
      <c r="AD92" s="42">
        <v>9</v>
      </c>
      <c r="AE92" s="42">
        <v>22</v>
      </c>
      <c r="AF92" s="43">
        <v>15</v>
      </c>
      <c r="AG92" s="43">
        <v>18</v>
      </c>
      <c r="AH92" s="44">
        <v>21</v>
      </c>
      <c r="AI92" s="44">
        <v>20</v>
      </c>
      <c r="AJ92" s="44">
        <v>24</v>
      </c>
      <c r="AK92" s="44">
        <v>13</v>
      </c>
      <c r="AL92" s="46">
        <v>14</v>
      </c>
      <c r="AM92" s="46">
        <v>17</v>
      </c>
      <c r="AN92" s="46">
        <v>13</v>
      </c>
      <c r="AO92" s="46">
        <v>15</v>
      </c>
      <c r="AQ92" s="36" t="b">
        <f t="shared" si="2"/>
        <v>1</v>
      </c>
      <c r="AR92" s="41" t="s">
        <v>664</v>
      </c>
      <c r="AS92" s="41" t="b">
        <f t="shared" si="3"/>
        <v>1</v>
      </c>
    </row>
    <row r="93" spans="1:45" x14ac:dyDescent="0.25">
      <c r="A93" s="36" t="s">
        <v>600</v>
      </c>
      <c r="B93">
        <v>221</v>
      </c>
      <c r="C93">
        <v>244</v>
      </c>
      <c r="D93">
        <v>250</v>
      </c>
      <c r="E93">
        <v>197</v>
      </c>
      <c r="F93">
        <v>287</v>
      </c>
      <c r="G93">
        <v>355</v>
      </c>
      <c r="H93">
        <v>428</v>
      </c>
      <c r="I93">
        <v>286</v>
      </c>
      <c r="J93">
        <v>352</v>
      </c>
      <c r="K93">
        <v>339</v>
      </c>
      <c r="L93">
        <v>425</v>
      </c>
      <c r="M93">
        <v>226</v>
      </c>
      <c r="N93">
        <v>321</v>
      </c>
      <c r="O93">
        <v>336</v>
      </c>
      <c r="P93">
        <v>365</v>
      </c>
      <c r="Q93">
        <v>260</v>
      </c>
      <c r="R93">
        <v>280</v>
      </c>
      <c r="S93">
        <v>313</v>
      </c>
      <c r="T93">
        <v>392</v>
      </c>
      <c r="U93">
        <v>239</v>
      </c>
      <c r="V93">
        <v>269</v>
      </c>
      <c r="W93">
        <v>290</v>
      </c>
      <c r="X93" s="41">
        <v>317</v>
      </c>
      <c r="Y93" s="41">
        <v>291</v>
      </c>
      <c r="Z93" s="41">
        <v>393</v>
      </c>
      <c r="AA93" s="41">
        <v>315</v>
      </c>
      <c r="AB93" s="41">
        <v>297</v>
      </c>
      <c r="AC93" s="42">
        <v>293</v>
      </c>
      <c r="AD93" s="42">
        <v>167</v>
      </c>
      <c r="AE93" s="42">
        <v>280</v>
      </c>
      <c r="AF93" s="43">
        <v>315</v>
      </c>
      <c r="AG93" s="43">
        <v>312</v>
      </c>
      <c r="AH93" s="44">
        <v>270</v>
      </c>
      <c r="AI93" s="44">
        <v>266</v>
      </c>
      <c r="AJ93" s="44">
        <v>303</v>
      </c>
      <c r="AK93" s="44">
        <v>327</v>
      </c>
      <c r="AL93" s="46">
        <v>274</v>
      </c>
      <c r="AM93" s="46">
        <v>314</v>
      </c>
      <c r="AN93" s="46">
        <v>310</v>
      </c>
      <c r="AO93" s="46">
        <v>265</v>
      </c>
      <c r="AQ93" s="36" t="b">
        <f t="shared" si="2"/>
        <v>1</v>
      </c>
      <c r="AR93" s="41" t="s">
        <v>600</v>
      </c>
      <c r="AS93" s="41" t="b">
        <f t="shared" si="3"/>
        <v>1</v>
      </c>
    </row>
    <row r="94" spans="1:45" x14ac:dyDescent="0.25">
      <c r="A94" s="36" t="s">
        <v>38</v>
      </c>
      <c r="B94">
        <v>453</v>
      </c>
      <c r="C94">
        <v>529</v>
      </c>
      <c r="D94">
        <v>564</v>
      </c>
      <c r="E94">
        <v>542</v>
      </c>
      <c r="F94">
        <v>739</v>
      </c>
      <c r="G94">
        <v>794</v>
      </c>
      <c r="H94">
        <v>940</v>
      </c>
      <c r="I94">
        <v>797</v>
      </c>
      <c r="J94">
        <v>861</v>
      </c>
      <c r="K94">
        <v>774</v>
      </c>
      <c r="L94">
        <v>789</v>
      </c>
      <c r="M94">
        <v>654</v>
      </c>
      <c r="N94">
        <v>758</v>
      </c>
      <c r="O94">
        <v>661</v>
      </c>
      <c r="P94">
        <v>752</v>
      </c>
      <c r="Q94">
        <v>634</v>
      </c>
      <c r="R94">
        <v>678</v>
      </c>
      <c r="S94">
        <v>634</v>
      </c>
      <c r="T94">
        <v>790</v>
      </c>
      <c r="U94">
        <v>634</v>
      </c>
      <c r="V94">
        <v>709</v>
      </c>
      <c r="W94">
        <v>666</v>
      </c>
      <c r="X94" s="41">
        <v>663</v>
      </c>
      <c r="Y94" s="41">
        <v>611</v>
      </c>
      <c r="Z94" s="41">
        <v>719</v>
      </c>
      <c r="AA94" s="41">
        <v>787</v>
      </c>
      <c r="AB94" s="41">
        <v>673</v>
      </c>
      <c r="AC94" s="42">
        <v>540</v>
      </c>
      <c r="AD94" s="42">
        <v>461</v>
      </c>
      <c r="AE94" s="42">
        <v>618</v>
      </c>
      <c r="AF94" s="43">
        <v>609</v>
      </c>
      <c r="AG94" s="43">
        <v>607</v>
      </c>
      <c r="AH94" s="44">
        <v>587</v>
      </c>
      <c r="AI94" s="44">
        <v>544</v>
      </c>
      <c r="AJ94" s="44">
        <v>521</v>
      </c>
      <c r="AK94" s="44">
        <v>537</v>
      </c>
      <c r="AL94" s="46">
        <v>439</v>
      </c>
      <c r="AM94" s="46">
        <v>590</v>
      </c>
      <c r="AN94" s="46">
        <v>498</v>
      </c>
      <c r="AO94" s="46">
        <v>470</v>
      </c>
      <c r="AQ94" s="36" t="b">
        <f t="shared" si="2"/>
        <v>1</v>
      </c>
      <c r="AR94" s="41" t="s">
        <v>38</v>
      </c>
      <c r="AS94" s="41" t="b">
        <f t="shared" si="3"/>
        <v>1</v>
      </c>
    </row>
    <row r="95" spans="1:45" x14ac:dyDescent="0.25">
      <c r="A95" s="36" t="s">
        <v>674</v>
      </c>
      <c r="B95">
        <v>213</v>
      </c>
      <c r="C95">
        <v>220</v>
      </c>
      <c r="D95">
        <v>214</v>
      </c>
      <c r="E95">
        <v>174</v>
      </c>
      <c r="F95">
        <v>299</v>
      </c>
      <c r="G95">
        <v>249</v>
      </c>
      <c r="H95">
        <v>334</v>
      </c>
      <c r="I95">
        <v>226</v>
      </c>
      <c r="J95">
        <v>263</v>
      </c>
      <c r="K95">
        <v>247</v>
      </c>
      <c r="L95">
        <v>327</v>
      </c>
      <c r="M95">
        <v>232</v>
      </c>
      <c r="N95">
        <v>314</v>
      </c>
      <c r="O95">
        <v>278</v>
      </c>
      <c r="P95">
        <v>328</v>
      </c>
      <c r="Q95">
        <v>299</v>
      </c>
      <c r="R95">
        <v>316</v>
      </c>
      <c r="S95">
        <v>250</v>
      </c>
      <c r="T95">
        <v>259</v>
      </c>
      <c r="U95">
        <v>212</v>
      </c>
      <c r="V95">
        <v>298</v>
      </c>
      <c r="W95">
        <v>276</v>
      </c>
      <c r="X95" s="41">
        <v>285</v>
      </c>
      <c r="Y95" s="41">
        <v>263</v>
      </c>
      <c r="Z95" s="41">
        <v>303</v>
      </c>
      <c r="AA95" s="41">
        <v>315</v>
      </c>
      <c r="AB95" s="41">
        <v>292</v>
      </c>
      <c r="AC95" s="42">
        <v>242</v>
      </c>
      <c r="AD95" s="42">
        <v>171</v>
      </c>
      <c r="AE95" s="42">
        <v>295</v>
      </c>
      <c r="AF95" s="43">
        <v>312</v>
      </c>
      <c r="AG95" s="43">
        <v>310</v>
      </c>
      <c r="AH95" s="44">
        <v>276</v>
      </c>
      <c r="AI95" s="44">
        <v>259</v>
      </c>
      <c r="AJ95" s="44">
        <v>232</v>
      </c>
      <c r="AK95" s="44">
        <v>176</v>
      </c>
      <c r="AL95" s="46">
        <v>173</v>
      </c>
      <c r="AM95" s="46">
        <v>225</v>
      </c>
      <c r="AN95" s="46">
        <v>203</v>
      </c>
      <c r="AO95" s="46">
        <v>202</v>
      </c>
      <c r="AQ95" s="36" t="b">
        <f t="shared" si="2"/>
        <v>1</v>
      </c>
      <c r="AR95" s="41" t="s">
        <v>674</v>
      </c>
      <c r="AS95" s="41" t="b">
        <f t="shared" si="3"/>
        <v>1</v>
      </c>
    </row>
    <row r="96" spans="1:45" x14ac:dyDescent="0.25">
      <c r="A96" s="36" t="s">
        <v>576</v>
      </c>
      <c r="B96">
        <v>442</v>
      </c>
      <c r="C96">
        <v>434</v>
      </c>
      <c r="D96">
        <v>448</v>
      </c>
      <c r="E96">
        <v>334</v>
      </c>
      <c r="F96">
        <v>534</v>
      </c>
      <c r="G96">
        <v>561</v>
      </c>
      <c r="H96">
        <v>584</v>
      </c>
      <c r="I96">
        <v>451</v>
      </c>
      <c r="J96">
        <v>653</v>
      </c>
      <c r="K96">
        <v>555</v>
      </c>
      <c r="L96">
        <v>571</v>
      </c>
      <c r="M96">
        <v>464</v>
      </c>
      <c r="N96">
        <v>635</v>
      </c>
      <c r="O96">
        <v>424</v>
      </c>
      <c r="P96">
        <v>467</v>
      </c>
      <c r="Q96">
        <v>465</v>
      </c>
      <c r="R96">
        <v>556</v>
      </c>
      <c r="S96">
        <v>485</v>
      </c>
      <c r="T96">
        <v>523</v>
      </c>
      <c r="U96">
        <v>438</v>
      </c>
      <c r="V96">
        <v>512</v>
      </c>
      <c r="W96">
        <v>477</v>
      </c>
      <c r="X96" s="41">
        <v>407</v>
      </c>
      <c r="Y96" s="41">
        <v>479</v>
      </c>
      <c r="Z96" s="41">
        <v>523</v>
      </c>
      <c r="AA96" s="41">
        <v>504</v>
      </c>
      <c r="AB96" s="41">
        <v>456</v>
      </c>
      <c r="AC96" s="42">
        <v>359</v>
      </c>
      <c r="AD96" s="42">
        <v>315</v>
      </c>
      <c r="AE96" s="42">
        <v>488</v>
      </c>
      <c r="AF96" s="43">
        <v>525</v>
      </c>
      <c r="AG96" s="43">
        <v>495</v>
      </c>
      <c r="AH96" s="44">
        <v>448</v>
      </c>
      <c r="AI96" s="44">
        <v>484</v>
      </c>
      <c r="AJ96" s="44">
        <v>404</v>
      </c>
      <c r="AK96" s="44">
        <v>415</v>
      </c>
      <c r="AL96" s="46">
        <v>373</v>
      </c>
      <c r="AM96" s="46">
        <v>410</v>
      </c>
      <c r="AN96" s="46">
        <v>360</v>
      </c>
      <c r="AO96" s="46">
        <v>332</v>
      </c>
      <c r="AQ96" s="36" t="b">
        <f t="shared" si="2"/>
        <v>1</v>
      </c>
      <c r="AR96" s="41" t="s">
        <v>576</v>
      </c>
      <c r="AS96" s="41" t="b">
        <f t="shared" si="3"/>
        <v>1</v>
      </c>
    </row>
    <row r="97" spans="1:45" x14ac:dyDescent="0.25">
      <c r="A97" s="36" t="s">
        <v>675</v>
      </c>
      <c r="B97">
        <v>70</v>
      </c>
      <c r="C97">
        <v>92</v>
      </c>
      <c r="D97">
        <v>135</v>
      </c>
      <c r="E97">
        <v>94</v>
      </c>
      <c r="F97">
        <v>131</v>
      </c>
      <c r="G97">
        <v>161</v>
      </c>
      <c r="H97">
        <v>184</v>
      </c>
      <c r="I97">
        <v>176</v>
      </c>
      <c r="J97">
        <v>148</v>
      </c>
      <c r="K97">
        <v>179</v>
      </c>
      <c r="L97">
        <v>248</v>
      </c>
      <c r="M97">
        <v>146</v>
      </c>
      <c r="N97">
        <v>195</v>
      </c>
      <c r="O97">
        <v>169</v>
      </c>
      <c r="P97">
        <v>247</v>
      </c>
      <c r="Q97">
        <v>154</v>
      </c>
      <c r="R97">
        <v>167</v>
      </c>
      <c r="S97">
        <v>159</v>
      </c>
      <c r="T97">
        <v>223</v>
      </c>
      <c r="U97">
        <v>154</v>
      </c>
      <c r="V97">
        <v>157</v>
      </c>
      <c r="W97">
        <v>168</v>
      </c>
      <c r="X97" s="41">
        <v>156</v>
      </c>
      <c r="Y97" s="41">
        <v>147</v>
      </c>
      <c r="Z97" s="41">
        <v>195</v>
      </c>
      <c r="AA97" s="41">
        <v>202</v>
      </c>
      <c r="AB97" s="41">
        <v>150</v>
      </c>
      <c r="AC97" s="42">
        <v>110</v>
      </c>
      <c r="AD97" s="42">
        <v>72</v>
      </c>
      <c r="AE97" s="42">
        <v>163</v>
      </c>
      <c r="AF97" s="43">
        <v>153</v>
      </c>
      <c r="AG97" s="43">
        <v>163</v>
      </c>
      <c r="AH97" s="44">
        <v>120</v>
      </c>
      <c r="AI97" s="44">
        <v>185</v>
      </c>
      <c r="AJ97" s="44">
        <v>156</v>
      </c>
      <c r="AK97" s="44">
        <v>132</v>
      </c>
      <c r="AL97" s="46">
        <v>186</v>
      </c>
      <c r="AM97" s="46">
        <v>160</v>
      </c>
      <c r="AN97" s="46">
        <v>140</v>
      </c>
      <c r="AO97" s="46">
        <v>135</v>
      </c>
      <c r="AQ97" s="36" t="b">
        <f t="shared" si="2"/>
        <v>1</v>
      </c>
      <c r="AR97" s="41" t="s">
        <v>675</v>
      </c>
      <c r="AS97" s="41" t="b">
        <f t="shared" si="3"/>
        <v>1</v>
      </c>
    </row>
    <row r="98" spans="1:45" x14ac:dyDescent="0.25">
      <c r="A98" s="36" t="s">
        <v>39</v>
      </c>
      <c r="B98">
        <v>281</v>
      </c>
      <c r="C98">
        <v>286</v>
      </c>
      <c r="D98">
        <v>291</v>
      </c>
      <c r="E98">
        <v>219</v>
      </c>
      <c r="F98">
        <v>303</v>
      </c>
      <c r="G98">
        <v>304</v>
      </c>
      <c r="H98">
        <v>332</v>
      </c>
      <c r="I98">
        <v>314</v>
      </c>
      <c r="J98">
        <v>339</v>
      </c>
      <c r="K98">
        <v>315</v>
      </c>
      <c r="L98">
        <v>402</v>
      </c>
      <c r="M98">
        <v>333</v>
      </c>
      <c r="N98">
        <v>375</v>
      </c>
      <c r="O98">
        <v>395</v>
      </c>
      <c r="P98">
        <v>282</v>
      </c>
      <c r="Q98">
        <v>252</v>
      </c>
      <c r="R98">
        <v>253</v>
      </c>
      <c r="S98">
        <v>288</v>
      </c>
      <c r="T98">
        <v>297</v>
      </c>
      <c r="U98">
        <v>256</v>
      </c>
      <c r="V98">
        <v>289</v>
      </c>
      <c r="W98">
        <v>258</v>
      </c>
      <c r="X98" s="41">
        <v>257</v>
      </c>
      <c r="Y98" s="41">
        <v>283</v>
      </c>
      <c r="Z98" s="41">
        <v>289</v>
      </c>
      <c r="AA98" s="41">
        <v>276</v>
      </c>
      <c r="AB98" s="41">
        <v>244</v>
      </c>
      <c r="AC98" s="42">
        <v>197</v>
      </c>
      <c r="AD98" s="42">
        <v>181</v>
      </c>
      <c r="AE98" s="42">
        <v>188</v>
      </c>
      <c r="AF98" s="43">
        <v>232</v>
      </c>
      <c r="AG98" s="43">
        <v>213</v>
      </c>
      <c r="AH98" s="44">
        <v>226</v>
      </c>
      <c r="AI98" s="44">
        <v>199</v>
      </c>
      <c r="AJ98" s="44">
        <v>222</v>
      </c>
      <c r="AK98" s="44">
        <v>213</v>
      </c>
      <c r="AL98" s="46">
        <v>197</v>
      </c>
      <c r="AM98" s="46">
        <v>234</v>
      </c>
      <c r="AN98" s="46">
        <v>217</v>
      </c>
      <c r="AO98" s="46">
        <v>146</v>
      </c>
      <c r="AQ98" s="36" t="b">
        <f t="shared" si="2"/>
        <v>1</v>
      </c>
      <c r="AR98" s="41" t="s">
        <v>39</v>
      </c>
      <c r="AS98" s="41" t="b">
        <f t="shared" si="3"/>
        <v>1</v>
      </c>
    </row>
    <row r="99" spans="1:45" x14ac:dyDescent="0.25">
      <c r="A99" s="36" t="s">
        <v>40</v>
      </c>
      <c r="B99">
        <v>283</v>
      </c>
      <c r="C99">
        <v>334</v>
      </c>
      <c r="D99">
        <v>380</v>
      </c>
      <c r="E99">
        <v>296</v>
      </c>
      <c r="F99">
        <v>437</v>
      </c>
      <c r="G99">
        <v>570</v>
      </c>
      <c r="H99">
        <v>512</v>
      </c>
      <c r="I99">
        <v>426</v>
      </c>
      <c r="J99">
        <v>534</v>
      </c>
      <c r="K99">
        <v>495</v>
      </c>
      <c r="L99">
        <v>511</v>
      </c>
      <c r="M99">
        <v>406</v>
      </c>
      <c r="N99">
        <v>474</v>
      </c>
      <c r="O99">
        <v>398</v>
      </c>
      <c r="P99">
        <v>484</v>
      </c>
      <c r="Q99">
        <v>410</v>
      </c>
      <c r="R99">
        <v>490</v>
      </c>
      <c r="S99">
        <v>471</v>
      </c>
      <c r="T99">
        <v>560</v>
      </c>
      <c r="U99">
        <v>393</v>
      </c>
      <c r="V99">
        <v>426</v>
      </c>
      <c r="W99">
        <v>507</v>
      </c>
      <c r="X99" s="41">
        <v>511</v>
      </c>
      <c r="Y99" s="41">
        <v>486</v>
      </c>
      <c r="Z99" s="41">
        <v>581</v>
      </c>
      <c r="AA99" s="41">
        <v>651</v>
      </c>
      <c r="AB99" s="41">
        <v>455</v>
      </c>
      <c r="AC99" s="42">
        <v>403</v>
      </c>
      <c r="AD99" s="42">
        <v>297</v>
      </c>
      <c r="AE99" s="42">
        <v>423</v>
      </c>
      <c r="AF99" s="43">
        <v>453</v>
      </c>
      <c r="AG99" s="43">
        <v>422</v>
      </c>
      <c r="AH99" s="44">
        <v>379</v>
      </c>
      <c r="AI99" s="44">
        <v>463</v>
      </c>
      <c r="AJ99" s="44">
        <v>348</v>
      </c>
      <c r="AK99" s="44">
        <v>392</v>
      </c>
      <c r="AL99" s="46">
        <v>348</v>
      </c>
      <c r="AM99" s="46">
        <v>402</v>
      </c>
      <c r="AN99" s="46">
        <v>356</v>
      </c>
      <c r="AO99" s="46">
        <v>270</v>
      </c>
      <c r="AQ99" s="36" t="b">
        <f t="shared" si="2"/>
        <v>1</v>
      </c>
      <c r="AR99" s="41" t="s">
        <v>40</v>
      </c>
      <c r="AS99" s="41" t="b">
        <f t="shared" si="3"/>
        <v>1</v>
      </c>
    </row>
    <row r="100" spans="1:45" x14ac:dyDescent="0.25">
      <c r="A100" s="36" t="s">
        <v>561</v>
      </c>
      <c r="B100">
        <v>1833</v>
      </c>
      <c r="C100">
        <v>1541</v>
      </c>
      <c r="D100">
        <v>1681</v>
      </c>
      <c r="E100">
        <v>1430</v>
      </c>
      <c r="F100">
        <v>2856</v>
      </c>
      <c r="G100">
        <v>2704</v>
      </c>
      <c r="H100">
        <v>2383</v>
      </c>
      <c r="I100">
        <v>2184</v>
      </c>
      <c r="J100">
        <v>2837</v>
      </c>
      <c r="K100">
        <v>2584</v>
      </c>
      <c r="L100">
        <v>2195</v>
      </c>
      <c r="M100">
        <v>1961</v>
      </c>
      <c r="N100">
        <v>2716</v>
      </c>
      <c r="O100">
        <v>2272</v>
      </c>
      <c r="P100">
        <v>1958</v>
      </c>
      <c r="Q100">
        <v>1939</v>
      </c>
      <c r="R100">
        <v>2427</v>
      </c>
      <c r="S100">
        <v>2018</v>
      </c>
      <c r="T100">
        <v>2092</v>
      </c>
      <c r="U100">
        <v>1893</v>
      </c>
      <c r="V100">
        <v>2454</v>
      </c>
      <c r="W100">
        <v>2090</v>
      </c>
      <c r="X100" s="41">
        <v>2116</v>
      </c>
      <c r="Y100" s="41">
        <v>2092</v>
      </c>
      <c r="Z100" s="41">
        <v>1923</v>
      </c>
      <c r="AA100" s="41">
        <v>1883</v>
      </c>
      <c r="AB100" s="41">
        <v>1752</v>
      </c>
      <c r="AC100" s="42">
        <v>1641</v>
      </c>
      <c r="AD100" s="42">
        <v>1325</v>
      </c>
      <c r="AE100" s="42">
        <v>1872</v>
      </c>
      <c r="AF100" s="43">
        <v>2083</v>
      </c>
      <c r="AG100" s="43">
        <v>2096</v>
      </c>
      <c r="AH100" s="44">
        <v>1769</v>
      </c>
      <c r="AI100" s="44">
        <v>1686</v>
      </c>
      <c r="AJ100" s="44">
        <v>1543</v>
      </c>
      <c r="AK100" s="44">
        <v>1483</v>
      </c>
      <c r="AL100" s="46">
        <v>1134</v>
      </c>
      <c r="AM100" s="46">
        <v>1364</v>
      </c>
      <c r="AN100" s="46">
        <v>1453</v>
      </c>
      <c r="AO100" s="46">
        <v>1440</v>
      </c>
      <c r="AQ100" s="36" t="b">
        <f t="shared" si="2"/>
        <v>1</v>
      </c>
      <c r="AR100" s="41" t="s">
        <v>561</v>
      </c>
      <c r="AS100" s="41" t="b">
        <f t="shared" si="3"/>
        <v>1</v>
      </c>
    </row>
    <row r="101" spans="1:45" x14ac:dyDescent="0.25">
      <c r="A101" s="36" t="s">
        <v>41</v>
      </c>
      <c r="B101">
        <v>96</v>
      </c>
      <c r="C101">
        <v>117</v>
      </c>
      <c r="D101">
        <v>142</v>
      </c>
      <c r="E101">
        <v>148</v>
      </c>
      <c r="F101">
        <v>181</v>
      </c>
      <c r="G101">
        <v>229</v>
      </c>
      <c r="H101">
        <v>242</v>
      </c>
      <c r="I101">
        <v>287</v>
      </c>
      <c r="J101">
        <v>304</v>
      </c>
      <c r="K101">
        <v>233</v>
      </c>
      <c r="L101">
        <v>247</v>
      </c>
      <c r="M101">
        <v>203</v>
      </c>
      <c r="N101">
        <v>273</v>
      </c>
      <c r="O101">
        <v>219</v>
      </c>
      <c r="P101">
        <v>180</v>
      </c>
      <c r="Q101">
        <v>194</v>
      </c>
      <c r="R101">
        <v>192</v>
      </c>
      <c r="S101">
        <v>158</v>
      </c>
      <c r="T101">
        <v>213</v>
      </c>
      <c r="U101">
        <v>182</v>
      </c>
      <c r="V101">
        <v>190</v>
      </c>
      <c r="W101">
        <v>173</v>
      </c>
      <c r="X101" s="41">
        <v>173</v>
      </c>
      <c r="Y101" s="41">
        <v>186</v>
      </c>
      <c r="Z101" s="41">
        <v>188</v>
      </c>
      <c r="AA101" s="41">
        <v>163</v>
      </c>
      <c r="AB101" s="41">
        <v>158</v>
      </c>
      <c r="AC101" s="42">
        <v>143</v>
      </c>
      <c r="AD101" s="42">
        <v>116</v>
      </c>
      <c r="AE101" s="42">
        <v>162</v>
      </c>
      <c r="AF101" s="43">
        <v>174</v>
      </c>
      <c r="AG101" s="43">
        <v>155</v>
      </c>
      <c r="AH101" s="44">
        <v>147</v>
      </c>
      <c r="AI101" s="44">
        <v>139</v>
      </c>
      <c r="AJ101" s="44">
        <v>116</v>
      </c>
      <c r="AK101" s="44">
        <v>127</v>
      </c>
      <c r="AL101" s="46">
        <v>121</v>
      </c>
      <c r="AM101" s="46">
        <v>146</v>
      </c>
      <c r="AN101" s="46">
        <v>132</v>
      </c>
      <c r="AO101" s="46">
        <v>106</v>
      </c>
      <c r="AQ101" s="36" t="b">
        <f t="shared" si="2"/>
        <v>1</v>
      </c>
      <c r="AR101" s="41" t="s">
        <v>41</v>
      </c>
      <c r="AS101" s="41" t="b">
        <f t="shared" si="3"/>
        <v>1</v>
      </c>
    </row>
    <row r="102" spans="1:45" x14ac:dyDescent="0.25">
      <c r="A102" s="36" t="s">
        <v>423</v>
      </c>
      <c r="B102">
        <v>2087</v>
      </c>
      <c r="C102">
        <v>2158</v>
      </c>
      <c r="D102">
        <v>2475</v>
      </c>
      <c r="E102">
        <v>1933</v>
      </c>
      <c r="F102">
        <v>2856</v>
      </c>
      <c r="G102">
        <v>3347</v>
      </c>
      <c r="H102">
        <v>3611</v>
      </c>
      <c r="I102">
        <v>2897</v>
      </c>
      <c r="J102">
        <v>3376</v>
      </c>
      <c r="K102">
        <v>3005</v>
      </c>
      <c r="L102">
        <v>3036</v>
      </c>
      <c r="M102">
        <v>2767</v>
      </c>
      <c r="N102">
        <v>3090</v>
      </c>
      <c r="O102">
        <v>3117</v>
      </c>
      <c r="P102">
        <v>2808</v>
      </c>
      <c r="Q102">
        <v>2292</v>
      </c>
      <c r="R102">
        <v>2607</v>
      </c>
      <c r="S102">
        <v>2538</v>
      </c>
      <c r="T102">
        <v>3030</v>
      </c>
      <c r="U102">
        <v>2568</v>
      </c>
      <c r="V102">
        <v>2936</v>
      </c>
      <c r="W102">
        <v>2674</v>
      </c>
      <c r="X102" s="41">
        <v>2782</v>
      </c>
      <c r="Y102" s="41">
        <v>2772</v>
      </c>
      <c r="Z102" s="41">
        <v>3132</v>
      </c>
      <c r="AA102" s="41">
        <v>3062</v>
      </c>
      <c r="AB102" s="41">
        <v>2586</v>
      </c>
      <c r="AC102" s="42">
        <v>2365</v>
      </c>
      <c r="AD102" s="42">
        <v>1807</v>
      </c>
      <c r="AE102" s="42">
        <v>2543</v>
      </c>
      <c r="AF102" s="43">
        <v>2587</v>
      </c>
      <c r="AG102" s="43">
        <v>2459</v>
      </c>
      <c r="AH102" s="44">
        <v>2259</v>
      </c>
      <c r="AI102" s="44">
        <v>2459</v>
      </c>
      <c r="AJ102" s="44">
        <v>2269</v>
      </c>
      <c r="AK102" s="44">
        <v>2118</v>
      </c>
      <c r="AL102" s="46">
        <v>1778</v>
      </c>
      <c r="AM102" s="46">
        <v>2367</v>
      </c>
      <c r="AN102" s="46">
        <v>2298</v>
      </c>
      <c r="AO102" s="46">
        <v>2066</v>
      </c>
      <c r="AQ102" s="36" t="b">
        <f t="shared" si="2"/>
        <v>1</v>
      </c>
      <c r="AR102" s="41" t="s">
        <v>423</v>
      </c>
      <c r="AS102" s="41" t="b">
        <f t="shared" si="3"/>
        <v>1</v>
      </c>
    </row>
    <row r="103" spans="1:45" x14ac:dyDescent="0.25">
      <c r="A103" s="36" t="s">
        <v>488</v>
      </c>
      <c r="B103">
        <v>1262</v>
      </c>
      <c r="C103">
        <v>1462</v>
      </c>
      <c r="D103">
        <v>1739</v>
      </c>
      <c r="E103">
        <v>1429</v>
      </c>
      <c r="F103">
        <v>1939</v>
      </c>
      <c r="G103">
        <v>2256</v>
      </c>
      <c r="H103">
        <v>2325</v>
      </c>
      <c r="I103">
        <v>1951</v>
      </c>
      <c r="J103">
        <v>2395</v>
      </c>
      <c r="K103">
        <v>2197</v>
      </c>
      <c r="L103">
        <v>2340</v>
      </c>
      <c r="M103">
        <v>2070</v>
      </c>
      <c r="N103">
        <v>2094</v>
      </c>
      <c r="O103">
        <v>1819</v>
      </c>
      <c r="P103">
        <v>1998</v>
      </c>
      <c r="Q103">
        <v>2038</v>
      </c>
      <c r="R103">
        <v>2084</v>
      </c>
      <c r="S103">
        <v>1817</v>
      </c>
      <c r="T103">
        <v>2149</v>
      </c>
      <c r="U103">
        <v>1798</v>
      </c>
      <c r="V103">
        <v>1924</v>
      </c>
      <c r="W103">
        <v>1765</v>
      </c>
      <c r="X103" s="41">
        <v>1862</v>
      </c>
      <c r="Y103" s="41">
        <v>2021</v>
      </c>
      <c r="Z103" s="41">
        <v>1963</v>
      </c>
      <c r="AA103" s="41">
        <v>2052</v>
      </c>
      <c r="AB103" s="41">
        <v>1791</v>
      </c>
      <c r="AC103" s="42">
        <v>1490</v>
      </c>
      <c r="AD103" s="42">
        <v>1225</v>
      </c>
      <c r="AE103" s="42">
        <v>1663</v>
      </c>
      <c r="AF103" s="43">
        <v>1691</v>
      </c>
      <c r="AG103" s="43">
        <v>1714</v>
      </c>
      <c r="AH103" s="44">
        <v>1581</v>
      </c>
      <c r="AI103" s="44">
        <v>1674</v>
      </c>
      <c r="AJ103" s="44">
        <v>1539</v>
      </c>
      <c r="AK103" s="44">
        <v>1660</v>
      </c>
      <c r="AL103" s="46">
        <v>1394</v>
      </c>
      <c r="AM103" s="46">
        <v>1745</v>
      </c>
      <c r="AN103" s="46">
        <v>1653</v>
      </c>
      <c r="AO103" s="46">
        <v>1295</v>
      </c>
      <c r="AQ103" s="36" t="b">
        <f t="shared" si="2"/>
        <v>1</v>
      </c>
      <c r="AR103" s="41" t="s">
        <v>488</v>
      </c>
      <c r="AS103" s="41" t="b">
        <f t="shared" si="3"/>
        <v>1</v>
      </c>
    </row>
    <row r="104" spans="1:45" x14ac:dyDescent="0.25">
      <c r="A104" s="36" t="s">
        <v>676</v>
      </c>
      <c r="B104">
        <v>281</v>
      </c>
      <c r="C104">
        <v>302</v>
      </c>
      <c r="D104">
        <v>415</v>
      </c>
      <c r="E104">
        <v>221</v>
      </c>
      <c r="F104">
        <v>348</v>
      </c>
      <c r="G104">
        <v>411</v>
      </c>
      <c r="H104">
        <v>511</v>
      </c>
      <c r="I104">
        <v>352</v>
      </c>
      <c r="J104">
        <v>373</v>
      </c>
      <c r="K104">
        <v>442</v>
      </c>
      <c r="L104">
        <v>510</v>
      </c>
      <c r="M104">
        <v>363</v>
      </c>
      <c r="N104">
        <v>461</v>
      </c>
      <c r="O104">
        <v>474</v>
      </c>
      <c r="P104">
        <v>573</v>
      </c>
      <c r="Q104">
        <v>433</v>
      </c>
      <c r="R104">
        <v>491</v>
      </c>
      <c r="S104">
        <v>513</v>
      </c>
      <c r="T104">
        <v>647</v>
      </c>
      <c r="U104">
        <v>478</v>
      </c>
      <c r="V104">
        <v>416</v>
      </c>
      <c r="W104">
        <v>523</v>
      </c>
      <c r="X104" s="41">
        <v>464</v>
      </c>
      <c r="Y104" s="41">
        <v>456</v>
      </c>
      <c r="Z104" s="41">
        <v>616</v>
      </c>
      <c r="AA104" s="41">
        <v>549</v>
      </c>
      <c r="AB104" s="41">
        <v>448</v>
      </c>
      <c r="AC104" s="42">
        <v>414</v>
      </c>
      <c r="AD104" s="42">
        <v>259</v>
      </c>
      <c r="AE104" s="42">
        <v>442</v>
      </c>
      <c r="AF104" s="43">
        <v>427</v>
      </c>
      <c r="AG104" s="43">
        <v>404</v>
      </c>
      <c r="AH104" s="44">
        <v>447</v>
      </c>
      <c r="AI104" s="44">
        <v>451</v>
      </c>
      <c r="AJ104" s="44">
        <v>379</v>
      </c>
      <c r="AK104" s="44">
        <v>309</v>
      </c>
      <c r="AL104" s="46">
        <v>363</v>
      </c>
      <c r="AM104" s="46">
        <v>496</v>
      </c>
      <c r="AN104" s="46">
        <v>419</v>
      </c>
      <c r="AO104" s="46">
        <v>363</v>
      </c>
      <c r="AQ104" s="36" t="b">
        <f t="shared" si="2"/>
        <v>1</v>
      </c>
      <c r="AR104" s="41" t="s">
        <v>676</v>
      </c>
      <c r="AS104" s="41" t="b">
        <f t="shared" si="3"/>
        <v>1</v>
      </c>
    </row>
    <row r="105" spans="1:45" x14ac:dyDescent="0.25">
      <c r="A105" s="36" t="s">
        <v>42</v>
      </c>
      <c r="B105">
        <v>115</v>
      </c>
      <c r="C105">
        <v>103</v>
      </c>
      <c r="D105">
        <v>116</v>
      </c>
      <c r="E105">
        <v>132</v>
      </c>
      <c r="F105">
        <v>177</v>
      </c>
      <c r="G105">
        <v>184</v>
      </c>
      <c r="H105">
        <v>165</v>
      </c>
      <c r="I105">
        <v>143</v>
      </c>
      <c r="J105">
        <v>190</v>
      </c>
      <c r="K105">
        <v>147</v>
      </c>
      <c r="L105">
        <v>173</v>
      </c>
      <c r="M105">
        <v>135</v>
      </c>
      <c r="N105">
        <v>148</v>
      </c>
      <c r="O105">
        <v>115</v>
      </c>
      <c r="P105">
        <v>145</v>
      </c>
      <c r="Q105">
        <v>122</v>
      </c>
      <c r="R105">
        <v>139</v>
      </c>
      <c r="S105">
        <v>140</v>
      </c>
      <c r="T105">
        <v>178</v>
      </c>
      <c r="U105">
        <v>145</v>
      </c>
      <c r="V105">
        <v>137</v>
      </c>
      <c r="W105">
        <v>116</v>
      </c>
      <c r="X105" s="41">
        <v>164</v>
      </c>
      <c r="Y105" s="41">
        <v>110</v>
      </c>
      <c r="Z105" s="41">
        <v>140</v>
      </c>
      <c r="AA105" s="41">
        <v>119</v>
      </c>
      <c r="AB105" s="41">
        <v>120</v>
      </c>
      <c r="AC105" s="42">
        <v>110</v>
      </c>
      <c r="AD105" s="42">
        <v>93</v>
      </c>
      <c r="AE105" s="42">
        <v>136</v>
      </c>
      <c r="AF105" s="43">
        <v>126</v>
      </c>
      <c r="AG105" s="43">
        <v>112</v>
      </c>
      <c r="AH105" s="44">
        <v>99</v>
      </c>
      <c r="AI105" s="44">
        <v>88</v>
      </c>
      <c r="AJ105" s="44">
        <v>95</v>
      </c>
      <c r="AK105" s="44">
        <v>96</v>
      </c>
      <c r="AL105" s="46">
        <v>88</v>
      </c>
      <c r="AM105" s="46">
        <v>91</v>
      </c>
      <c r="AN105" s="46">
        <v>88</v>
      </c>
      <c r="AO105" s="46">
        <v>75</v>
      </c>
      <c r="AQ105" s="36" t="b">
        <f t="shared" si="2"/>
        <v>1</v>
      </c>
      <c r="AR105" s="41" t="s">
        <v>42</v>
      </c>
      <c r="AS105" s="41" t="b">
        <f t="shared" si="3"/>
        <v>1</v>
      </c>
    </row>
    <row r="106" spans="1:45" x14ac:dyDescent="0.25">
      <c r="A106" s="36" t="s">
        <v>43</v>
      </c>
      <c r="B106">
        <v>256</v>
      </c>
      <c r="C106">
        <v>311</v>
      </c>
      <c r="D106">
        <v>323</v>
      </c>
      <c r="E106">
        <v>407</v>
      </c>
      <c r="F106">
        <v>567</v>
      </c>
      <c r="G106">
        <v>608</v>
      </c>
      <c r="H106">
        <v>570</v>
      </c>
      <c r="I106">
        <v>566</v>
      </c>
      <c r="J106">
        <v>704</v>
      </c>
      <c r="K106">
        <v>600</v>
      </c>
      <c r="L106">
        <v>593</v>
      </c>
      <c r="M106">
        <v>527</v>
      </c>
      <c r="N106">
        <v>583</v>
      </c>
      <c r="O106">
        <v>511</v>
      </c>
      <c r="P106">
        <v>572</v>
      </c>
      <c r="Q106">
        <v>568</v>
      </c>
      <c r="R106">
        <v>587</v>
      </c>
      <c r="S106">
        <v>525</v>
      </c>
      <c r="T106">
        <v>602</v>
      </c>
      <c r="U106">
        <v>529</v>
      </c>
      <c r="V106">
        <v>489</v>
      </c>
      <c r="W106">
        <v>479</v>
      </c>
      <c r="X106" s="41">
        <v>469</v>
      </c>
      <c r="Y106" s="41">
        <v>463</v>
      </c>
      <c r="Z106" s="41">
        <v>470</v>
      </c>
      <c r="AA106" s="41">
        <v>480</v>
      </c>
      <c r="AB106" s="41">
        <v>424</v>
      </c>
      <c r="AC106" s="42">
        <v>376</v>
      </c>
      <c r="AD106" s="42">
        <v>307</v>
      </c>
      <c r="AE106" s="42">
        <v>358</v>
      </c>
      <c r="AF106" s="43">
        <v>442</v>
      </c>
      <c r="AG106" s="43">
        <v>391</v>
      </c>
      <c r="AH106" s="44">
        <v>373</v>
      </c>
      <c r="AI106" s="44">
        <v>456</v>
      </c>
      <c r="AJ106" s="44">
        <v>374</v>
      </c>
      <c r="AK106" s="44">
        <v>313</v>
      </c>
      <c r="AL106" s="46">
        <v>279</v>
      </c>
      <c r="AM106" s="46">
        <v>369</v>
      </c>
      <c r="AN106" s="46">
        <v>373</v>
      </c>
      <c r="AO106" s="46">
        <v>319</v>
      </c>
      <c r="AQ106" s="36" t="b">
        <f t="shared" si="2"/>
        <v>1</v>
      </c>
      <c r="AR106" s="41" t="s">
        <v>43</v>
      </c>
      <c r="AS106" s="41" t="b">
        <f t="shared" si="3"/>
        <v>1</v>
      </c>
    </row>
    <row r="107" spans="1:45" x14ac:dyDescent="0.25">
      <c r="A107" s="36" t="s">
        <v>525</v>
      </c>
      <c r="B107">
        <v>1234</v>
      </c>
      <c r="C107">
        <v>1343</v>
      </c>
      <c r="D107">
        <v>1519</v>
      </c>
      <c r="E107">
        <v>1239</v>
      </c>
      <c r="F107">
        <v>1760</v>
      </c>
      <c r="G107">
        <v>1940</v>
      </c>
      <c r="H107">
        <v>2104</v>
      </c>
      <c r="I107">
        <v>2105</v>
      </c>
      <c r="J107">
        <v>2270</v>
      </c>
      <c r="K107">
        <v>2192</v>
      </c>
      <c r="L107">
        <v>2254</v>
      </c>
      <c r="M107">
        <v>1900</v>
      </c>
      <c r="N107">
        <v>2253</v>
      </c>
      <c r="O107">
        <v>2057</v>
      </c>
      <c r="P107">
        <v>2042</v>
      </c>
      <c r="Q107">
        <v>1851</v>
      </c>
      <c r="R107">
        <v>2083</v>
      </c>
      <c r="S107">
        <v>1855</v>
      </c>
      <c r="T107">
        <v>2262</v>
      </c>
      <c r="U107">
        <v>1980</v>
      </c>
      <c r="V107">
        <v>2043</v>
      </c>
      <c r="W107">
        <v>1997</v>
      </c>
      <c r="X107" s="41">
        <v>2173</v>
      </c>
      <c r="Y107" s="41">
        <v>2117</v>
      </c>
      <c r="Z107" s="41">
        <v>2163</v>
      </c>
      <c r="AA107" s="41">
        <v>2213</v>
      </c>
      <c r="AB107" s="41">
        <v>1858</v>
      </c>
      <c r="AC107" s="42">
        <v>1733</v>
      </c>
      <c r="AD107" s="42">
        <v>1415</v>
      </c>
      <c r="AE107" s="42">
        <v>1752</v>
      </c>
      <c r="AF107" s="43">
        <v>1780</v>
      </c>
      <c r="AG107" s="43">
        <v>1720</v>
      </c>
      <c r="AH107" s="44">
        <v>1521</v>
      </c>
      <c r="AI107" s="44">
        <v>1728</v>
      </c>
      <c r="AJ107" s="44">
        <v>1672</v>
      </c>
      <c r="AK107" s="44">
        <v>1627</v>
      </c>
      <c r="AL107" s="46">
        <v>1356</v>
      </c>
      <c r="AM107" s="46">
        <v>1756</v>
      </c>
      <c r="AN107" s="46">
        <v>1537</v>
      </c>
      <c r="AO107" s="46">
        <v>1428</v>
      </c>
      <c r="AQ107" s="36" t="b">
        <f t="shared" si="2"/>
        <v>1</v>
      </c>
      <c r="AR107" s="41" t="s">
        <v>525</v>
      </c>
      <c r="AS107" s="41" t="b">
        <f t="shared" si="3"/>
        <v>1</v>
      </c>
    </row>
    <row r="108" spans="1:45" x14ac:dyDescent="0.25">
      <c r="A108" s="36" t="s">
        <v>440</v>
      </c>
      <c r="B108">
        <v>1512</v>
      </c>
      <c r="C108">
        <v>1479</v>
      </c>
      <c r="D108">
        <v>1620</v>
      </c>
      <c r="E108">
        <v>1413</v>
      </c>
      <c r="F108">
        <v>1964</v>
      </c>
      <c r="G108">
        <v>1978</v>
      </c>
      <c r="H108">
        <v>2039</v>
      </c>
      <c r="I108">
        <v>1941</v>
      </c>
      <c r="J108">
        <v>2250</v>
      </c>
      <c r="K108">
        <v>2027</v>
      </c>
      <c r="L108">
        <v>2192</v>
      </c>
      <c r="M108">
        <v>1903</v>
      </c>
      <c r="N108">
        <v>2219</v>
      </c>
      <c r="O108">
        <v>2167</v>
      </c>
      <c r="P108">
        <v>1904</v>
      </c>
      <c r="Q108">
        <v>1726</v>
      </c>
      <c r="R108">
        <v>1836</v>
      </c>
      <c r="S108">
        <v>1810</v>
      </c>
      <c r="T108">
        <v>1882</v>
      </c>
      <c r="U108">
        <v>1612</v>
      </c>
      <c r="V108">
        <v>1808</v>
      </c>
      <c r="W108">
        <v>1681</v>
      </c>
      <c r="X108" s="41">
        <v>1643</v>
      </c>
      <c r="Y108" s="41">
        <v>1748</v>
      </c>
      <c r="Z108" s="41">
        <v>1759</v>
      </c>
      <c r="AA108" s="41">
        <v>1896</v>
      </c>
      <c r="AB108" s="41">
        <v>1596</v>
      </c>
      <c r="AC108" s="42">
        <v>1271</v>
      </c>
      <c r="AD108" s="42">
        <v>1023</v>
      </c>
      <c r="AE108" s="42">
        <v>1330</v>
      </c>
      <c r="AF108" s="43">
        <v>1557</v>
      </c>
      <c r="AG108" s="43">
        <v>1586</v>
      </c>
      <c r="AH108" s="44">
        <v>1379</v>
      </c>
      <c r="AI108" s="44">
        <v>1339</v>
      </c>
      <c r="AJ108" s="44">
        <v>1333</v>
      </c>
      <c r="AK108" s="44">
        <v>1310</v>
      </c>
      <c r="AL108" s="46">
        <v>1131</v>
      </c>
      <c r="AM108" s="46">
        <v>1402</v>
      </c>
      <c r="AN108" s="46">
        <v>1252</v>
      </c>
      <c r="AO108" s="46">
        <v>1047</v>
      </c>
      <c r="AQ108" s="36" t="b">
        <f t="shared" si="2"/>
        <v>1</v>
      </c>
      <c r="AR108" s="41" t="s">
        <v>440</v>
      </c>
      <c r="AS108" s="41" t="b">
        <f t="shared" si="3"/>
        <v>1</v>
      </c>
    </row>
    <row r="109" spans="1:45" x14ac:dyDescent="0.25">
      <c r="A109" s="36" t="s">
        <v>44</v>
      </c>
      <c r="B109">
        <v>346</v>
      </c>
      <c r="C109">
        <v>314</v>
      </c>
      <c r="D109">
        <v>442</v>
      </c>
      <c r="E109">
        <v>446</v>
      </c>
      <c r="F109">
        <v>529</v>
      </c>
      <c r="G109">
        <v>693</v>
      </c>
      <c r="H109">
        <v>745</v>
      </c>
      <c r="I109">
        <v>673</v>
      </c>
      <c r="J109">
        <v>748</v>
      </c>
      <c r="K109">
        <v>663</v>
      </c>
      <c r="L109">
        <v>641</v>
      </c>
      <c r="M109">
        <v>589</v>
      </c>
      <c r="N109">
        <v>596</v>
      </c>
      <c r="O109">
        <v>547</v>
      </c>
      <c r="P109">
        <v>585</v>
      </c>
      <c r="Q109">
        <v>533</v>
      </c>
      <c r="R109">
        <v>555</v>
      </c>
      <c r="S109">
        <v>494</v>
      </c>
      <c r="T109">
        <v>575</v>
      </c>
      <c r="U109">
        <v>504</v>
      </c>
      <c r="V109">
        <v>503</v>
      </c>
      <c r="W109">
        <v>497</v>
      </c>
      <c r="X109" s="41">
        <v>509</v>
      </c>
      <c r="Y109" s="41">
        <v>492</v>
      </c>
      <c r="Z109" s="41">
        <v>498</v>
      </c>
      <c r="AA109" s="41">
        <v>515</v>
      </c>
      <c r="AB109" s="41">
        <v>478</v>
      </c>
      <c r="AC109" s="42">
        <v>433</v>
      </c>
      <c r="AD109" s="42">
        <v>290</v>
      </c>
      <c r="AE109" s="42">
        <v>413</v>
      </c>
      <c r="AF109" s="43">
        <v>446</v>
      </c>
      <c r="AG109" s="43">
        <v>435</v>
      </c>
      <c r="AH109" s="44">
        <v>420</v>
      </c>
      <c r="AI109" s="44">
        <v>446</v>
      </c>
      <c r="AJ109" s="44">
        <v>419</v>
      </c>
      <c r="AK109" s="44">
        <v>369</v>
      </c>
      <c r="AL109" s="46">
        <v>345</v>
      </c>
      <c r="AM109" s="46">
        <v>387</v>
      </c>
      <c r="AN109" s="46">
        <v>367</v>
      </c>
      <c r="AO109" s="46">
        <v>353</v>
      </c>
      <c r="AQ109" s="36" t="b">
        <f t="shared" si="2"/>
        <v>1</v>
      </c>
      <c r="AR109" s="41" t="s">
        <v>44</v>
      </c>
      <c r="AS109" s="41" t="b">
        <f t="shared" si="3"/>
        <v>1</v>
      </c>
    </row>
    <row r="110" spans="1:45" x14ac:dyDescent="0.25">
      <c r="A110" s="36" t="s">
        <v>422</v>
      </c>
      <c r="B110">
        <v>477</v>
      </c>
      <c r="C110">
        <v>501</v>
      </c>
      <c r="D110">
        <v>537</v>
      </c>
      <c r="E110">
        <v>469</v>
      </c>
      <c r="F110">
        <v>668</v>
      </c>
      <c r="G110">
        <v>750</v>
      </c>
      <c r="H110">
        <v>807</v>
      </c>
      <c r="I110">
        <v>580</v>
      </c>
      <c r="J110">
        <v>723</v>
      </c>
      <c r="K110">
        <v>733</v>
      </c>
      <c r="L110">
        <v>722</v>
      </c>
      <c r="M110">
        <v>593</v>
      </c>
      <c r="N110">
        <v>724</v>
      </c>
      <c r="O110">
        <v>740</v>
      </c>
      <c r="P110">
        <v>713</v>
      </c>
      <c r="Q110">
        <v>587</v>
      </c>
      <c r="R110">
        <v>593</v>
      </c>
      <c r="S110">
        <v>623</v>
      </c>
      <c r="T110">
        <v>658</v>
      </c>
      <c r="U110">
        <v>543</v>
      </c>
      <c r="V110">
        <v>610</v>
      </c>
      <c r="W110">
        <v>627</v>
      </c>
      <c r="X110" s="41">
        <v>660</v>
      </c>
      <c r="Y110" s="41">
        <v>594</v>
      </c>
      <c r="Z110" s="41">
        <v>683</v>
      </c>
      <c r="AA110" s="41">
        <v>778</v>
      </c>
      <c r="AB110" s="41">
        <v>623</v>
      </c>
      <c r="AC110" s="42">
        <v>561</v>
      </c>
      <c r="AD110" s="42">
        <v>427</v>
      </c>
      <c r="AE110" s="42">
        <v>608</v>
      </c>
      <c r="AF110" s="43">
        <v>596</v>
      </c>
      <c r="AG110" s="43">
        <v>589</v>
      </c>
      <c r="AH110" s="44">
        <v>562</v>
      </c>
      <c r="AI110" s="44">
        <v>595</v>
      </c>
      <c r="AJ110" s="44">
        <v>530</v>
      </c>
      <c r="AK110" s="44">
        <v>547</v>
      </c>
      <c r="AL110" s="46">
        <v>434</v>
      </c>
      <c r="AM110" s="46">
        <v>535</v>
      </c>
      <c r="AN110" s="46">
        <v>572</v>
      </c>
      <c r="AO110" s="46">
        <v>555</v>
      </c>
      <c r="AQ110" s="36" t="b">
        <f t="shared" si="2"/>
        <v>1</v>
      </c>
      <c r="AR110" s="41" t="s">
        <v>422</v>
      </c>
      <c r="AS110" s="41" t="b">
        <f t="shared" si="3"/>
        <v>1</v>
      </c>
    </row>
    <row r="111" spans="1:45" x14ac:dyDescent="0.25">
      <c r="A111" s="36" t="s">
        <v>45</v>
      </c>
      <c r="B111">
        <v>262</v>
      </c>
      <c r="C111">
        <v>284</v>
      </c>
      <c r="D111">
        <v>278</v>
      </c>
      <c r="E111">
        <v>269</v>
      </c>
      <c r="F111">
        <v>400</v>
      </c>
      <c r="G111">
        <v>452</v>
      </c>
      <c r="H111">
        <v>440</v>
      </c>
      <c r="I111">
        <v>450</v>
      </c>
      <c r="J111">
        <v>464</v>
      </c>
      <c r="K111">
        <v>465</v>
      </c>
      <c r="L111">
        <v>491</v>
      </c>
      <c r="M111">
        <v>364</v>
      </c>
      <c r="N111">
        <v>433</v>
      </c>
      <c r="O111">
        <v>442</v>
      </c>
      <c r="P111">
        <v>397</v>
      </c>
      <c r="Q111">
        <v>369</v>
      </c>
      <c r="R111">
        <v>393</v>
      </c>
      <c r="S111">
        <v>429</v>
      </c>
      <c r="T111">
        <v>454</v>
      </c>
      <c r="U111">
        <v>398</v>
      </c>
      <c r="V111">
        <v>399</v>
      </c>
      <c r="W111">
        <v>365</v>
      </c>
      <c r="X111" s="41">
        <v>361</v>
      </c>
      <c r="Y111" s="41">
        <v>407</v>
      </c>
      <c r="Z111" s="41">
        <v>411</v>
      </c>
      <c r="AA111" s="41">
        <v>415</v>
      </c>
      <c r="AB111" s="41">
        <v>388</v>
      </c>
      <c r="AC111" s="42">
        <v>300</v>
      </c>
      <c r="AD111" s="42">
        <v>225</v>
      </c>
      <c r="AE111" s="42">
        <v>289</v>
      </c>
      <c r="AF111" s="43">
        <v>356</v>
      </c>
      <c r="AG111" s="43">
        <v>337</v>
      </c>
      <c r="AH111" s="44">
        <v>307</v>
      </c>
      <c r="AI111" s="44">
        <v>342</v>
      </c>
      <c r="AJ111" s="44">
        <v>311</v>
      </c>
      <c r="AK111" s="44">
        <v>298</v>
      </c>
      <c r="AL111" s="46">
        <v>267</v>
      </c>
      <c r="AM111" s="46">
        <v>280</v>
      </c>
      <c r="AN111" s="46">
        <v>268</v>
      </c>
      <c r="AO111" s="46">
        <v>275</v>
      </c>
      <c r="AQ111" s="36" t="b">
        <f t="shared" si="2"/>
        <v>1</v>
      </c>
      <c r="AR111" s="41" t="s">
        <v>45</v>
      </c>
      <c r="AS111" s="41" t="b">
        <f t="shared" si="3"/>
        <v>1</v>
      </c>
    </row>
    <row r="112" spans="1:45" x14ac:dyDescent="0.25">
      <c r="A112" s="36" t="s">
        <v>46</v>
      </c>
      <c r="B112">
        <v>190</v>
      </c>
      <c r="C112">
        <v>209</v>
      </c>
      <c r="D112">
        <v>257</v>
      </c>
      <c r="E112">
        <v>230</v>
      </c>
      <c r="F112">
        <v>337</v>
      </c>
      <c r="G112">
        <v>385</v>
      </c>
      <c r="H112">
        <v>451</v>
      </c>
      <c r="I112">
        <v>363</v>
      </c>
      <c r="J112">
        <v>365</v>
      </c>
      <c r="K112">
        <v>361</v>
      </c>
      <c r="L112">
        <v>349</v>
      </c>
      <c r="M112">
        <v>295</v>
      </c>
      <c r="N112">
        <v>330</v>
      </c>
      <c r="O112">
        <v>278</v>
      </c>
      <c r="P112">
        <v>328</v>
      </c>
      <c r="Q112">
        <v>281</v>
      </c>
      <c r="R112">
        <v>290</v>
      </c>
      <c r="S112">
        <v>272</v>
      </c>
      <c r="T112">
        <v>309</v>
      </c>
      <c r="U112">
        <v>247</v>
      </c>
      <c r="V112">
        <v>300</v>
      </c>
      <c r="W112">
        <v>278</v>
      </c>
      <c r="X112" s="41">
        <v>271</v>
      </c>
      <c r="Y112" s="41">
        <v>358</v>
      </c>
      <c r="Z112" s="41">
        <v>324</v>
      </c>
      <c r="AA112" s="41">
        <v>338</v>
      </c>
      <c r="AB112" s="41">
        <v>297</v>
      </c>
      <c r="AC112" s="42">
        <v>268</v>
      </c>
      <c r="AD112" s="42">
        <v>170</v>
      </c>
      <c r="AE112" s="42">
        <v>274</v>
      </c>
      <c r="AF112" s="43">
        <v>271</v>
      </c>
      <c r="AG112" s="43">
        <v>246</v>
      </c>
      <c r="AH112" s="44">
        <v>210</v>
      </c>
      <c r="AI112" s="44">
        <v>246</v>
      </c>
      <c r="AJ112" s="44">
        <v>246</v>
      </c>
      <c r="AK112" s="44">
        <v>244</v>
      </c>
      <c r="AL112" s="46">
        <v>186</v>
      </c>
      <c r="AM112" s="46">
        <v>251</v>
      </c>
      <c r="AN112" s="46">
        <v>234</v>
      </c>
      <c r="AO112" s="46">
        <v>195</v>
      </c>
      <c r="AQ112" s="36" t="b">
        <f t="shared" si="2"/>
        <v>1</v>
      </c>
      <c r="AR112" s="41" t="s">
        <v>46</v>
      </c>
      <c r="AS112" s="41" t="b">
        <f t="shared" si="3"/>
        <v>1</v>
      </c>
    </row>
    <row r="113" spans="1:45" x14ac:dyDescent="0.25">
      <c r="A113" s="36" t="s">
        <v>577</v>
      </c>
      <c r="B113">
        <v>295</v>
      </c>
      <c r="C113">
        <v>315</v>
      </c>
      <c r="D113">
        <v>363</v>
      </c>
      <c r="E113">
        <v>291</v>
      </c>
      <c r="F113">
        <v>471</v>
      </c>
      <c r="G113">
        <v>512</v>
      </c>
      <c r="H113">
        <v>551</v>
      </c>
      <c r="I113">
        <v>455</v>
      </c>
      <c r="J113">
        <v>602</v>
      </c>
      <c r="K113">
        <v>498</v>
      </c>
      <c r="L113">
        <v>461</v>
      </c>
      <c r="M113">
        <v>375</v>
      </c>
      <c r="N113">
        <v>545</v>
      </c>
      <c r="O113">
        <v>425</v>
      </c>
      <c r="P113">
        <v>431</v>
      </c>
      <c r="Q113">
        <v>362</v>
      </c>
      <c r="R113">
        <v>506</v>
      </c>
      <c r="S113">
        <v>421</v>
      </c>
      <c r="T113">
        <v>442</v>
      </c>
      <c r="U113">
        <v>411</v>
      </c>
      <c r="V113">
        <v>618</v>
      </c>
      <c r="W113">
        <v>428</v>
      </c>
      <c r="X113" s="41">
        <v>411</v>
      </c>
      <c r="Y113" s="41">
        <v>384</v>
      </c>
      <c r="Z113" s="41">
        <v>411</v>
      </c>
      <c r="AA113" s="41">
        <v>386</v>
      </c>
      <c r="AB113" s="41">
        <v>360</v>
      </c>
      <c r="AC113" s="42">
        <v>313</v>
      </c>
      <c r="AD113" s="42">
        <v>293</v>
      </c>
      <c r="AE113" s="42">
        <v>430</v>
      </c>
      <c r="AF113" s="43">
        <v>467</v>
      </c>
      <c r="AG113" s="43">
        <v>452</v>
      </c>
      <c r="AH113" s="44">
        <v>391</v>
      </c>
      <c r="AI113" s="44">
        <v>376</v>
      </c>
      <c r="AJ113" s="44">
        <v>303</v>
      </c>
      <c r="AK113" s="44">
        <v>383</v>
      </c>
      <c r="AL113" s="46">
        <v>305</v>
      </c>
      <c r="AM113" s="46">
        <v>336</v>
      </c>
      <c r="AN113" s="46">
        <v>301</v>
      </c>
      <c r="AO113" s="46">
        <v>216</v>
      </c>
      <c r="AQ113" s="36" t="b">
        <f t="shared" si="2"/>
        <v>1</v>
      </c>
      <c r="AR113" s="41" t="s">
        <v>577</v>
      </c>
      <c r="AS113" s="41" t="b">
        <f t="shared" si="3"/>
        <v>1</v>
      </c>
    </row>
    <row r="114" spans="1:45" x14ac:dyDescent="0.25">
      <c r="A114" s="36" t="s">
        <v>472</v>
      </c>
      <c r="B114">
        <v>1096</v>
      </c>
      <c r="C114">
        <v>1125</v>
      </c>
      <c r="D114">
        <v>1200</v>
      </c>
      <c r="E114">
        <v>1095</v>
      </c>
      <c r="F114">
        <v>1537</v>
      </c>
      <c r="G114">
        <v>1670</v>
      </c>
      <c r="H114">
        <v>1655</v>
      </c>
      <c r="I114">
        <v>1411</v>
      </c>
      <c r="J114">
        <v>1686</v>
      </c>
      <c r="K114">
        <v>1640</v>
      </c>
      <c r="L114">
        <v>1781</v>
      </c>
      <c r="M114">
        <v>1496</v>
      </c>
      <c r="N114">
        <v>1624</v>
      </c>
      <c r="O114">
        <v>1426</v>
      </c>
      <c r="P114">
        <v>1518</v>
      </c>
      <c r="Q114">
        <v>1573</v>
      </c>
      <c r="R114">
        <v>1629</v>
      </c>
      <c r="S114">
        <v>1552</v>
      </c>
      <c r="T114">
        <v>1680</v>
      </c>
      <c r="U114">
        <v>1674</v>
      </c>
      <c r="V114">
        <v>1597</v>
      </c>
      <c r="W114">
        <v>1539</v>
      </c>
      <c r="X114" s="41">
        <v>1581</v>
      </c>
      <c r="Y114" s="41">
        <v>1483</v>
      </c>
      <c r="Z114" s="41">
        <v>1635</v>
      </c>
      <c r="AA114" s="41">
        <v>1583</v>
      </c>
      <c r="AB114" s="41">
        <v>1513</v>
      </c>
      <c r="AC114" s="42">
        <v>1296</v>
      </c>
      <c r="AD114" s="42">
        <v>942</v>
      </c>
      <c r="AE114" s="42">
        <v>1238</v>
      </c>
      <c r="AF114" s="43">
        <v>1421</v>
      </c>
      <c r="AG114" s="43">
        <v>1450</v>
      </c>
      <c r="AH114" s="44">
        <v>1206</v>
      </c>
      <c r="AI114" s="44">
        <v>1154</v>
      </c>
      <c r="AJ114" s="44">
        <v>1162</v>
      </c>
      <c r="AK114" s="44">
        <v>1361</v>
      </c>
      <c r="AL114" s="46">
        <v>1063</v>
      </c>
      <c r="AM114" s="46">
        <v>1190</v>
      </c>
      <c r="AN114" s="46">
        <v>1153</v>
      </c>
      <c r="AO114" s="46">
        <v>1069</v>
      </c>
      <c r="AQ114" s="36" t="b">
        <f t="shared" si="2"/>
        <v>1</v>
      </c>
      <c r="AR114" s="41" t="s">
        <v>472</v>
      </c>
      <c r="AS114" s="41" t="b">
        <f t="shared" si="3"/>
        <v>1</v>
      </c>
    </row>
    <row r="115" spans="1:45" x14ac:dyDescent="0.25">
      <c r="A115" s="36" t="s">
        <v>476</v>
      </c>
      <c r="B115">
        <v>2426</v>
      </c>
      <c r="C115">
        <v>2375</v>
      </c>
      <c r="D115">
        <v>2701</v>
      </c>
      <c r="E115">
        <v>2462</v>
      </c>
      <c r="F115">
        <v>3610</v>
      </c>
      <c r="G115">
        <v>3958</v>
      </c>
      <c r="H115">
        <v>4062</v>
      </c>
      <c r="I115">
        <v>3390</v>
      </c>
      <c r="J115">
        <v>3901</v>
      </c>
      <c r="K115">
        <v>3599</v>
      </c>
      <c r="L115">
        <v>3599</v>
      </c>
      <c r="M115">
        <v>2974</v>
      </c>
      <c r="N115">
        <v>3635</v>
      </c>
      <c r="O115">
        <v>3135</v>
      </c>
      <c r="P115">
        <v>3414</v>
      </c>
      <c r="Q115">
        <v>3090</v>
      </c>
      <c r="R115">
        <v>3357</v>
      </c>
      <c r="S115">
        <v>3347</v>
      </c>
      <c r="T115">
        <v>3656</v>
      </c>
      <c r="U115">
        <v>3193</v>
      </c>
      <c r="V115">
        <v>3363</v>
      </c>
      <c r="W115">
        <v>3258</v>
      </c>
      <c r="X115" s="41">
        <v>3142</v>
      </c>
      <c r="Y115" s="41">
        <v>2992</v>
      </c>
      <c r="Z115" s="41">
        <v>3190</v>
      </c>
      <c r="AA115" s="41">
        <v>3320</v>
      </c>
      <c r="AB115" s="41">
        <v>3045</v>
      </c>
      <c r="AC115" s="42">
        <v>2573</v>
      </c>
      <c r="AD115" s="42">
        <v>1859</v>
      </c>
      <c r="AE115" s="42">
        <v>2725</v>
      </c>
      <c r="AF115" s="43">
        <v>2890</v>
      </c>
      <c r="AG115" s="43">
        <v>2734</v>
      </c>
      <c r="AH115" s="44">
        <v>2538</v>
      </c>
      <c r="AI115" s="44">
        <v>2567</v>
      </c>
      <c r="AJ115" s="44">
        <v>2357</v>
      </c>
      <c r="AK115" s="44">
        <v>2387</v>
      </c>
      <c r="AL115" s="46">
        <v>1949</v>
      </c>
      <c r="AM115" s="46">
        <v>2471</v>
      </c>
      <c r="AN115" s="46">
        <v>2213</v>
      </c>
      <c r="AO115" s="46">
        <v>1964</v>
      </c>
      <c r="AQ115" s="36" t="b">
        <f t="shared" si="2"/>
        <v>1</v>
      </c>
      <c r="AR115" s="41" t="s">
        <v>476</v>
      </c>
      <c r="AS115" s="41" t="b">
        <f t="shared" si="3"/>
        <v>1</v>
      </c>
    </row>
    <row r="116" spans="1:45" x14ac:dyDescent="0.25">
      <c r="A116" s="36" t="s">
        <v>47</v>
      </c>
      <c r="B116">
        <v>118</v>
      </c>
      <c r="C116">
        <v>102</v>
      </c>
      <c r="D116">
        <v>103</v>
      </c>
      <c r="E116">
        <v>133</v>
      </c>
      <c r="F116">
        <v>195</v>
      </c>
      <c r="G116">
        <v>207</v>
      </c>
      <c r="H116">
        <v>224</v>
      </c>
      <c r="I116">
        <v>169</v>
      </c>
      <c r="J116">
        <v>204</v>
      </c>
      <c r="K116">
        <v>181</v>
      </c>
      <c r="L116">
        <v>164</v>
      </c>
      <c r="M116">
        <v>140</v>
      </c>
      <c r="N116">
        <v>203</v>
      </c>
      <c r="O116">
        <v>146</v>
      </c>
      <c r="P116">
        <v>155</v>
      </c>
      <c r="Q116">
        <v>160</v>
      </c>
      <c r="R116">
        <v>167</v>
      </c>
      <c r="S116">
        <v>177</v>
      </c>
      <c r="T116">
        <v>205</v>
      </c>
      <c r="U116">
        <v>153</v>
      </c>
      <c r="V116">
        <v>185</v>
      </c>
      <c r="W116">
        <v>144</v>
      </c>
      <c r="X116" s="41">
        <v>146</v>
      </c>
      <c r="Y116" s="41">
        <v>141</v>
      </c>
      <c r="Z116" s="41">
        <v>146</v>
      </c>
      <c r="AA116" s="41">
        <v>173</v>
      </c>
      <c r="AB116" s="41">
        <v>133</v>
      </c>
      <c r="AC116" s="42">
        <v>115</v>
      </c>
      <c r="AD116" s="42">
        <v>79</v>
      </c>
      <c r="AE116" s="42">
        <v>114</v>
      </c>
      <c r="AF116" s="43">
        <v>139</v>
      </c>
      <c r="AG116" s="43">
        <v>146</v>
      </c>
      <c r="AH116" s="44">
        <v>122</v>
      </c>
      <c r="AI116" s="44">
        <v>86</v>
      </c>
      <c r="AJ116" s="44">
        <v>88</v>
      </c>
      <c r="AK116" s="44">
        <v>92</v>
      </c>
      <c r="AL116" s="46">
        <v>82</v>
      </c>
      <c r="AM116" s="46">
        <v>101</v>
      </c>
      <c r="AN116" s="46">
        <v>101</v>
      </c>
      <c r="AO116" s="46">
        <v>67</v>
      </c>
      <c r="AQ116" s="36" t="b">
        <f t="shared" si="2"/>
        <v>1</v>
      </c>
      <c r="AR116" s="41" t="s">
        <v>47</v>
      </c>
      <c r="AS116" s="41" t="b">
        <f t="shared" si="3"/>
        <v>1</v>
      </c>
    </row>
    <row r="117" spans="1:45" x14ac:dyDescent="0.25">
      <c r="A117" s="36" t="s">
        <v>677</v>
      </c>
      <c r="B117">
        <v>553</v>
      </c>
      <c r="C117">
        <v>464</v>
      </c>
      <c r="D117">
        <v>633</v>
      </c>
      <c r="E117">
        <v>474</v>
      </c>
      <c r="F117">
        <v>545</v>
      </c>
      <c r="G117">
        <v>593</v>
      </c>
      <c r="H117">
        <v>736</v>
      </c>
      <c r="I117">
        <v>560</v>
      </c>
      <c r="J117">
        <v>651</v>
      </c>
      <c r="K117">
        <v>613</v>
      </c>
      <c r="L117">
        <v>800</v>
      </c>
      <c r="M117">
        <v>730</v>
      </c>
      <c r="N117">
        <v>703</v>
      </c>
      <c r="O117">
        <v>710</v>
      </c>
      <c r="P117">
        <v>711</v>
      </c>
      <c r="Q117">
        <v>661</v>
      </c>
      <c r="R117">
        <v>800</v>
      </c>
      <c r="S117">
        <v>651</v>
      </c>
      <c r="T117">
        <v>835</v>
      </c>
      <c r="U117">
        <v>623</v>
      </c>
      <c r="V117">
        <v>567</v>
      </c>
      <c r="W117">
        <v>590</v>
      </c>
      <c r="X117" s="41">
        <v>619</v>
      </c>
      <c r="Y117" s="41">
        <v>561</v>
      </c>
      <c r="Z117" s="41">
        <v>756</v>
      </c>
      <c r="AA117" s="41">
        <v>780</v>
      </c>
      <c r="AB117" s="41">
        <v>681</v>
      </c>
      <c r="AC117" s="42">
        <v>574</v>
      </c>
      <c r="AD117" s="42">
        <v>324</v>
      </c>
      <c r="AE117" s="42">
        <v>582</v>
      </c>
      <c r="AF117" s="43">
        <v>657</v>
      </c>
      <c r="AG117" s="43">
        <v>628</v>
      </c>
      <c r="AH117" s="44">
        <v>618</v>
      </c>
      <c r="AI117" s="44">
        <v>651</v>
      </c>
      <c r="AJ117" s="44">
        <v>672</v>
      </c>
      <c r="AK117" s="44">
        <v>556</v>
      </c>
      <c r="AL117" s="46">
        <v>624</v>
      </c>
      <c r="AM117" s="46">
        <v>699</v>
      </c>
      <c r="AN117" s="46">
        <v>652</v>
      </c>
      <c r="AO117" s="46">
        <v>522</v>
      </c>
      <c r="AQ117" s="36" t="b">
        <f t="shared" si="2"/>
        <v>1</v>
      </c>
      <c r="AR117" s="41" t="s">
        <v>677</v>
      </c>
      <c r="AS117" s="41" t="b">
        <f t="shared" si="3"/>
        <v>1</v>
      </c>
    </row>
    <row r="118" spans="1:45" x14ac:dyDescent="0.25">
      <c r="A118" s="36" t="s">
        <v>570</v>
      </c>
      <c r="B118">
        <v>2020</v>
      </c>
      <c r="C118">
        <v>1647</v>
      </c>
      <c r="D118">
        <v>2137</v>
      </c>
      <c r="E118">
        <v>1588</v>
      </c>
      <c r="F118">
        <v>2940</v>
      </c>
      <c r="G118">
        <v>3143</v>
      </c>
      <c r="H118">
        <v>3031</v>
      </c>
      <c r="I118">
        <v>2727</v>
      </c>
      <c r="J118">
        <v>2971</v>
      </c>
      <c r="K118">
        <v>2561</v>
      </c>
      <c r="L118">
        <v>2633</v>
      </c>
      <c r="M118">
        <v>2425</v>
      </c>
      <c r="N118">
        <v>2858</v>
      </c>
      <c r="O118">
        <v>2388</v>
      </c>
      <c r="P118">
        <v>2298</v>
      </c>
      <c r="Q118">
        <v>2253</v>
      </c>
      <c r="R118">
        <v>2746</v>
      </c>
      <c r="S118">
        <v>2242</v>
      </c>
      <c r="T118">
        <v>2447</v>
      </c>
      <c r="U118">
        <v>2129</v>
      </c>
      <c r="V118">
        <v>2488</v>
      </c>
      <c r="W118">
        <v>2175</v>
      </c>
      <c r="X118" s="41">
        <v>2163</v>
      </c>
      <c r="Y118" s="41">
        <v>2077</v>
      </c>
      <c r="Z118" s="41">
        <v>2282</v>
      </c>
      <c r="AA118" s="41">
        <v>2142</v>
      </c>
      <c r="AB118" s="41">
        <v>1948</v>
      </c>
      <c r="AC118" s="42">
        <v>1807</v>
      </c>
      <c r="AD118" s="42">
        <v>1313</v>
      </c>
      <c r="AE118" s="42">
        <v>1932</v>
      </c>
      <c r="AF118" s="43">
        <v>2153</v>
      </c>
      <c r="AG118" s="43">
        <v>2116</v>
      </c>
      <c r="AH118" s="44">
        <v>1754</v>
      </c>
      <c r="AI118" s="44">
        <v>1815</v>
      </c>
      <c r="AJ118" s="44">
        <v>1693</v>
      </c>
      <c r="AK118" s="44">
        <v>1601</v>
      </c>
      <c r="AL118" s="46">
        <v>1309</v>
      </c>
      <c r="AM118" s="46">
        <v>1591</v>
      </c>
      <c r="AN118" s="46">
        <v>1549</v>
      </c>
      <c r="AO118" s="46">
        <v>1439</v>
      </c>
      <c r="AQ118" s="36" t="b">
        <f t="shared" si="2"/>
        <v>1</v>
      </c>
      <c r="AR118" s="41" t="s">
        <v>570</v>
      </c>
      <c r="AS118" s="41" t="b">
        <f t="shared" si="3"/>
        <v>1</v>
      </c>
    </row>
    <row r="119" spans="1:45" x14ac:dyDescent="0.25">
      <c r="A119" s="36" t="s">
        <v>464</v>
      </c>
      <c r="B119">
        <v>1245</v>
      </c>
      <c r="C119">
        <v>1201</v>
      </c>
      <c r="D119">
        <v>1491</v>
      </c>
      <c r="E119">
        <v>1335</v>
      </c>
      <c r="F119">
        <v>1695</v>
      </c>
      <c r="G119">
        <v>2001</v>
      </c>
      <c r="H119">
        <v>2093</v>
      </c>
      <c r="I119">
        <v>1798</v>
      </c>
      <c r="J119">
        <v>1971</v>
      </c>
      <c r="K119">
        <v>2095</v>
      </c>
      <c r="L119">
        <v>2030</v>
      </c>
      <c r="M119">
        <v>1841</v>
      </c>
      <c r="N119">
        <v>1982</v>
      </c>
      <c r="O119">
        <v>1760</v>
      </c>
      <c r="P119">
        <v>1793</v>
      </c>
      <c r="Q119">
        <v>1841</v>
      </c>
      <c r="R119">
        <v>1828</v>
      </c>
      <c r="S119">
        <v>1797</v>
      </c>
      <c r="T119">
        <v>2061</v>
      </c>
      <c r="U119">
        <v>1698</v>
      </c>
      <c r="V119">
        <v>2011</v>
      </c>
      <c r="W119">
        <v>1830</v>
      </c>
      <c r="X119" s="41">
        <v>1857</v>
      </c>
      <c r="Y119" s="41">
        <v>1874</v>
      </c>
      <c r="Z119" s="41">
        <v>2120</v>
      </c>
      <c r="AA119" s="41">
        <v>2246</v>
      </c>
      <c r="AB119" s="41">
        <v>1986</v>
      </c>
      <c r="AC119" s="42">
        <v>1505</v>
      </c>
      <c r="AD119" s="42">
        <v>1119</v>
      </c>
      <c r="AE119" s="42">
        <v>1669</v>
      </c>
      <c r="AF119" s="43">
        <v>1679</v>
      </c>
      <c r="AG119" s="43">
        <v>1886</v>
      </c>
      <c r="AH119" s="44">
        <v>1761</v>
      </c>
      <c r="AI119" s="44">
        <v>1670</v>
      </c>
      <c r="AJ119" s="44">
        <v>1637</v>
      </c>
      <c r="AK119" s="44">
        <v>1512</v>
      </c>
      <c r="AL119" s="46">
        <v>1275</v>
      </c>
      <c r="AM119" s="46">
        <v>1533</v>
      </c>
      <c r="AN119" s="46">
        <v>1601</v>
      </c>
      <c r="AO119" s="46">
        <v>1269</v>
      </c>
      <c r="AQ119" s="36" t="b">
        <f t="shared" si="2"/>
        <v>1</v>
      </c>
      <c r="AR119" s="41" t="s">
        <v>464</v>
      </c>
      <c r="AS119" s="41" t="b">
        <f t="shared" si="3"/>
        <v>1</v>
      </c>
    </row>
    <row r="120" spans="1:45" x14ac:dyDescent="0.25">
      <c r="A120" s="36" t="s">
        <v>571</v>
      </c>
      <c r="B120">
        <v>814</v>
      </c>
      <c r="C120">
        <v>679</v>
      </c>
      <c r="D120">
        <v>761</v>
      </c>
      <c r="E120">
        <v>851</v>
      </c>
      <c r="F120">
        <v>1318</v>
      </c>
      <c r="G120">
        <v>1299</v>
      </c>
      <c r="H120">
        <v>1434</v>
      </c>
      <c r="I120">
        <v>1204</v>
      </c>
      <c r="J120">
        <v>1561</v>
      </c>
      <c r="K120">
        <v>1318</v>
      </c>
      <c r="L120">
        <v>1186</v>
      </c>
      <c r="M120">
        <v>1100</v>
      </c>
      <c r="N120">
        <v>1521</v>
      </c>
      <c r="O120">
        <v>1177</v>
      </c>
      <c r="P120">
        <v>1084</v>
      </c>
      <c r="Q120">
        <v>1086</v>
      </c>
      <c r="R120">
        <v>1411</v>
      </c>
      <c r="S120">
        <v>1127</v>
      </c>
      <c r="T120">
        <v>1095</v>
      </c>
      <c r="U120">
        <v>1011</v>
      </c>
      <c r="V120">
        <v>1216</v>
      </c>
      <c r="W120">
        <v>1086</v>
      </c>
      <c r="X120" s="41">
        <v>994</v>
      </c>
      <c r="Y120" s="41">
        <v>1073</v>
      </c>
      <c r="Z120" s="41">
        <v>1032</v>
      </c>
      <c r="AA120" s="41">
        <v>1031</v>
      </c>
      <c r="AB120" s="41">
        <v>891</v>
      </c>
      <c r="AC120" s="42">
        <v>831</v>
      </c>
      <c r="AD120" s="42">
        <v>745</v>
      </c>
      <c r="AE120" s="42">
        <v>978</v>
      </c>
      <c r="AF120" s="43">
        <v>1030</v>
      </c>
      <c r="AG120" s="43">
        <v>957</v>
      </c>
      <c r="AH120" s="44">
        <v>861</v>
      </c>
      <c r="AI120" s="44">
        <v>853</v>
      </c>
      <c r="AJ120" s="44">
        <v>736</v>
      </c>
      <c r="AK120" s="44">
        <v>679</v>
      </c>
      <c r="AL120" s="46">
        <v>588</v>
      </c>
      <c r="AM120" s="46">
        <v>670</v>
      </c>
      <c r="AN120" s="46">
        <v>639</v>
      </c>
      <c r="AO120" s="46">
        <v>598</v>
      </c>
      <c r="AQ120" s="36" t="b">
        <f t="shared" si="2"/>
        <v>1</v>
      </c>
      <c r="AR120" s="41" t="s">
        <v>571</v>
      </c>
      <c r="AS120" s="41" t="b">
        <f t="shared" si="3"/>
        <v>1</v>
      </c>
    </row>
    <row r="121" spans="1:45" x14ac:dyDescent="0.25">
      <c r="A121" s="36" t="s">
        <v>48</v>
      </c>
      <c r="B121">
        <v>418</v>
      </c>
      <c r="C121">
        <v>416</v>
      </c>
      <c r="D121">
        <v>392</v>
      </c>
      <c r="E121">
        <v>381</v>
      </c>
      <c r="F121">
        <v>523</v>
      </c>
      <c r="G121">
        <v>621</v>
      </c>
      <c r="H121">
        <v>658</v>
      </c>
      <c r="I121">
        <v>463</v>
      </c>
      <c r="J121">
        <v>598</v>
      </c>
      <c r="K121">
        <v>569</v>
      </c>
      <c r="L121">
        <v>596</v>
      </c>
      <c r="M121">
        <v>489</v>
      </c>
      <c r="N121">
        <v>589</v>
      </c>
      <c r="O121">
        <v>520</v>
      </c>
      <c r="P121">
        <v>443</v>
      </c>
      <c r="Q121">
        <v>444</v>
      </c>
      <c r="R121">
        <v>540</v>
      </c>
      <c r="S121">
        <v>535</v>
      </c>
      <c r="T121">
        <v>621</v>
      </c>
      <c r="U121">
        <v>434</v>
      </c>
      <c r="V121">
        <v>534</v>
      </c>
      <c r="W121">
        <v>542</v>
      </c>
      <c r="X121" s="41">
        <v>468</v>
      </c>
      <c r="Y121" s="41">
        <v>491</v>
      </c>
      <c r="Z121" s="41">
        <v>494</v>
      </c>
      <c r="AA121" s="41">
        <v>485</v>
      </c>
      <c r="AB121" s="41">
        <v>414</v>
      </c>
      <c r="AC121" s="42">
        <v>347</v>
      </c>
      <c r="AD121" s="42">
        <v>307</v>
      </c>
      <c r="AE121" s="42">
        <v>367</v>
      </c>
      <c r="AF121" s="43">
        <v>400</v>
      </c>
      <c r="AG121" s="43">
        <v>408</v>
      </c>
      <c r="AH121" s="44">
        <v>415</v>
      </c>
      <c r="AI121" s="44">
        <v>455</v>
      </c>
      <c r="AJ121" s="44">
        <v>354</v>
      </c>
      <c r="AK121" s="44">
        <v>413</v>
      </c>
      <c r="AL121" s="46">
        <v>303</v>
      </c>
      <c r="AM121" s="46">
        <v>363</v>
      </c>
      <c r="AN121" s="46">
        <v>347</v>
      </c>
      <c r="AO121" s="46">
        <v>338</v>
      </c>
      <c r="AQ121" s="36" t="b">
        <f t="shared" si="2"/>
        <v>1</v>
      </c>
      <c r="AR121" s="41" t="s">
        <v>48</v>
      </c>
      <c r="AS121" s="41" t="b">
        <f t="shared" si="3"/>
        <v>1</v>
      </c>
    </row>
    <row r="122" spans="1:45" x14ac:dyDescent="0.25">
      <c r="A122" s="36" t="s">
        <v>678</v>
      </c>
      <c r="B122">
        <v>189</v>
      </c>
      <c r="C122">
        <v>205</v>
      </c>
      <c r="D122">
        <v>251</v>
      </c>
      <c r="E122">
        <v>206</v>
      </c>
      <c r="F122">
        <v>277</v>
      </c>
      <c r="G122">
        <v>316</v>
      </c>
      <c r="H122">
        <v>316</v>
      </c>
      <c r="I122">
        <v>219</v>
      </c>
      <c r="J122">
        <v>281</v>
      </c>
      <c r="K122">
        <v>341</v>
      </c>
      <c r="L122">
        <v>377</v>
      </c>
      <c r="M122">
        <v>298</v>
      </c>
      <c r="N122">
        <v>337</v>
      </c>
      <c r="O122">
        <v>350</v>
      </c>
      <c r="P122">
        <v>398</v>
      </c>
      <c r="Q122">
        <v>272</v>
      </c>
      <c r="R122">
        <v>349</v>
      </c>
      <c r="S122">
        <v>319</v>
      </c>
      <c r="T122">
        <v>418</v>
      </c>
      <c r="U122">
        <v>291</v>
      </c>
      <c r="V122">
        <v>291</v>
      </c>
      <c r="W122">
        <v>357</v>
      </c>
      <c r="X122" s="41">
        <v>283</v>
      </c>
      <c r="Y122" s="41">
        <v>325</v>
      </c>
      <c r="Z122" s="41">
        <v>380</v>
      </c>
      <c r="AA122" s="41">
        <v>420</v>
      </c>
      <c r="AB122" s="41">
        <v>293</v>
      </c>
      <c r="AC122" s="42">
        <v>286</v>
      </c>
      <c r="AD122" s="42">
        <v>187</v>
      </c>
      <c r="AE122" s="42">
        <v>293</v>
      </c>
      <c r="AF122" s="43">
        <v>317</v>
      </c>
      <c r="AG122" s="43">
        <v>253</v>
      </c>
      <c r="AH122" s="44">
        <v>260</v>
      </c>
      <c r="AI122" s="44">
        <v>327</v>
      </c>
      <c r="AJ122" s="44">
        <v>296</v>
      </c>
      <c r="AK122" s="44">
        <v>253</v>
      </c>
      <c r="AL122" s="46">
        <v>250</v>
      </c>
      <c r="AM122" s="46">
        <v>312</v>
      </c>
      <c r="AN122" s="46">
        <v>224</v>
      </c>
      <c r="AO122" s="46">
        <v>227</v>
      </c>
      <c r="AQ122" s="36" t="b">
        <f t="shared" si="2"/>
        <v>1</v>
      </c>
      <c r="AR122" s="41" t="s">
        <v>678</v>
      </c>
      <c r="AS122" s="41" t="b">
        <f t="shared" si="3"/>
        <v>1</v>
      </c>
    </row>
    <row r="123" spans="1:45" x14ac:dyDescent="0.25">
      <c r="A123" s="36" t="s">
        <v>489</v>
      </c>
      <c r="B123">
        <v>1348</v>
      </c>
      <c r="C123">
        <v>1335</v>
      </c>
      <c r="D123">
        <v>1444</v>
      </c>
      <c r="E123">
        <v>1206</v>
      </c>
      <c r="F123">
        <v>1713</v>
      </c>
      <c r="G123">
        <v>1779</v>
      </c>
      <c r="H123">
        <v>1863</v>
      </c>
      <c r="I123">
        <v>1595</v>
      </c>
      <c r="J123">
        <v>2103</v>
      </c>
      <c r="K123">
        <v>1860</v>
      </c>
      <c r="L123">
        <v>1920</v>
      </c>
      <c r="M123">
        <v>1619</v>
      </c>
      <c r="N123">
        <v>1722</v>
      </c>
      <c r="O123">
        <v>1629</v>
      </c>
      <c r="P123">
        <v>1756</v>
      </c>
      <c r="Q123">
        <v>1491</v>
      </c>
      <c r="R123">
        <v>1608</v>
      </c>
      <c r="S123">
        <v>1417</v>
      </c>
      <c r="T123">
        <v>1813</v>
      </c>
      <c r="U123">
        <v>1471</v>
      </c>
      <c r="V123">
        <v>1602</v>
      </c>
      <c r="W123">
        <v>1522</v>
      </c>
      <c r="X123" s="41">
        <v>1535</v>
      </c>
      <c r="Y123" s="41">
        <v>1662</v>
      </c>
      <c r="Z123" s="41">
        <v>1845</v>
      </c>
      <c r="AA123" s="41">
        <v>1779</v>
      </c>
      <c r="AB123" s="41">
        <v>1745</v>
      </c>
      <c r="AC123" s="42">
        <v>1394</v>
      </c>
      <c r="AD123" s="42">
        <v>1009</v>
      </c>
      <c r="AE123" s="42">
        <v>1409</v>
      </c>
      <c r="AF123" s="43">
        <v>1452</v>
      </c>
      <c r="AG123" s="43">
        <v>1407</v>
      </c>
      <c r="AH123" s="44">
        <v>1266</v>
      </c>
      <c r="AI123" s="44">
        <v>1415</v>
      </c>
      <c r="AJ123" s="44">
        <v>1437</v>
      </c>
      <c r="AK123" s="44">
        <v>1407</v>
      </c>
      <c r="AL123" s="46">
        <v>1153</v>
      </c>
      <c r="AM123" s="46">
        <v>1409</v>
      </c>
      <c r="AN123" s="46">
        <v>1355</v>
      </c>
      <c r="AO123" s="46">
        <v>1155</v>
      </c>
      <c r="AQ123" s="36" t="b">
        <f t="shared" si="2"/>
        <v>1</v>
      </c>
      <c r="AR123" s="41" t="s">
        <v>489</v>
      </c>
      <c r="AS123" s="41" t="b">
        <f t="shared" si="3"/>
        <v>1</v>
      </c>
    </row>
    <row r="124" spans="1:45" x14ac:dyDescent="0.25">
      <c r="A124" s="36" t="s">
        <v>601</v>
      </c>
      <c r="B124">
        <v>601</v>
      </c>
      <c r="C124">
        <v>498</v>
      </c>
      <c r="D124">
        <v>608</v>
      </c>
      <c r="E124">
        <v>499</v>
      </c>
      <c r="F124">
        <v>758</v>
      </c>
      <c r="G124">
        <v>726</v>
      </c>
      <c r="H124">
        <v>850</v>
      </c>
      <c r="I124">
        <v>580</v>
      </c>
      <c r="J124">
        <v>710</v>
      </c>
      <c r="K124">
        <v>636</v>
      </c>
      <c r="L124">
        <v>849</v>
      </c>
      <c r="M124">
        <v>585</v>
      </c>
      <c r="N124">
        <v>674</v>
      </c>
      <c r="O124">
        <v>611</v>
      </c>
      <c r="P124">
        <v>741</v>
      </c>
      <c r="Q124">
        <v>537</v>
      </c>
      <c r="R124">
        <v>628</v>
      </c>
      <c r="S124">
        <v>568</v>
      </c>
      <c r="T124">
        <v>801</v>
      </c>
      <c r="U124">
        <v>514</v>
      </c>
      <c r="V124">
        <v>625</v>
      </c>
      <c r="W124">
        <v>576</v>
      </c>
      <c r="X124" s="41">
        <v>690</v>
      </c>
      <c r="Y124" s="41">
        <v>625</v>
      </c>
      <c r="Z124" s="41">
        <v>863</v>
      </c>
      <c r="AA124" s="41">
        <v>618</v>
      </c>
      <c r="AB124" s="41">
        <v>640</v>
      </c>
      <c r="AC124" s="42">
        <v>540</v>
      </c>
      <c r="AD124" s="42">
        <v>400</v>
      </c>
      <c r="AE124" s="42">
        <v>567</v>
      </c>
      <c r="AF124" s="43">
        <v>607</v>
      </c>
      <c r="AG124" s="43">
        <v>653</v>
      </c>
      <c r="AH124" s="44">
        <v>531</v>
      </c>
      <c r="AI124" s="44">
        <v>535</v>
      </c>
      <c r="AJ124" s="44">
        <v>467</v>
      </c>
      <c r="AK124" s="44">
        <v>502</v>
      </c>
      <c r="AL124" s="46">
        <v>521</v>
      </c>
      <c r="AM124" s="46">
        <v>551</v>
      </c>
      <c r="AN124" s="46">
        <v>530</v>
      </c>
      <c r="AO124" s="46">
        <v>419</v>
      </c>
      <c r="AQ124" s="36" t="b">
        <f t="shared" si="2"/>
        <v>1</v>
      </c>
      <c r="AR124" s="41" t="s">
        <v>601</v>
      </c>
      <c r="AS124" s="41" t="b">
        <f t="shared" si="3"/>
        <v>1</v>
      </c>
    </row>
    <row r="125" spans="1:45" x14ac:dyDescent="0.25">
      <c r="A125" s="36" t="s">
        <v>602</v>
      </c>
      <c r="B125">
        <v>791</v>
      </c>
      <c r="C125">
        <v>814</v>
      </c>
      <c r="D125">
        <v>1040</v>
      </c>
      <c r="E125">
        <v>655</v>
      </c>
      <c r="F125">
        <v>983</v>
      </c>
      <c r="G125">
        <v>1051</v>
      </c>
      <c r="H125">
        <v>1374</v>
      </c>
      <c r="I125">
        <v>911</v>
      </c>
      <c r="J125">
        <v>1127</v>
      </c>
      <c r="K125">
        <v>1041</v>
      </c>
      <c r="L125">
        <v>1489</v>
      </c>
      <c r="M125">
        <v>767</v>
      </c>
      <c r="N125">
        <v>1017</v>
      </c>
      <c r="O125">
        <v>1023</v>
      </c>
      <c r="P125">
        <v>1364</v>
      </c>
      <c r="Q125">
        <v>820</v>
      </c>
      <c r="R125">
        <v>843</v>
      </c>
      <c r="S125">
        <v>786</v>
      </c>
      <c r="T125">
        <v>1334</v>
      </c>
      <c r="U125">
        <v>783</v>
      </c>
      <c r="V125">
        <v>762</v>
      </c>
      <c r="W125">
        <v>920</v>
      </c>
      <c r="X125" s="41">
        <v>1106</v>
      </c>
      <c r="Y125" s="41">
        <v>955</v>
      </c>
      <c r="Z125" s="41">
        <v>1376</v>
      </c>
      <c r="AA125" s="41">
        <v>983</v>
      </c>
      <c r="AB125" s="41">
        <v>870</v>
      </c>
      <c r="AC125" s="42">
        <v>655</v>
      </c>
      <c r="AD125" s="42">
        <v>534</v>
      </c>
      <c r="AE125" s="42">
        <v>791</v>
      </c>
      <c r="AF125" s="43">
        <v>814</v>
      </c>
      <c r="AG125" s="43">
        <v>832</v>
      </c>
      <c r="AH125" s="44">
        <v>753</v>
      </c>
      <c r="AI125" s="44">
        <v>803</v>
      </c>
      <c r="AJ125" s="44">
        <v>883</v>
      </c>
      <c r="AK125" s="44">
        <v>764</v>
      </c>
      <c r="AL125" s="46">
        <v>874</v>
      </c>
      <c r="AM125" s="46">
        <v>826</v>
      </c>
      <c r="AN125" s="46">
        <v>735</v>
      </c>
      <c r="AO125" s="46">
        <v>654</v>
      </c>
      <c r="AQ125" s="36" t="b">
        <f t="shared" si="2"/>
        <v>1</v>
      </c>
      <c r="AR125" s="41" t="s">
        <v>602</v>
      </c>
      <c r="AS125" s="41" t="b">
        <f t="shared" si="3"/>
        <v>1</v>
      </c>
    </row>
    <row r="126" spans="1:45" x14ac:dyDescent="0.25">
      <c r="A126" s="36" t="s">
        <v>679</v>
      </c>
      <c r="B126">
        <v>129</v>
      </c>
      <c r="C126">
        <v>157</v>
      </c>
      <c r="D126">
        <v>194</v>
      </c>
      <c r="E126">
        <v>127</v>
      </c>
      <c r="F126">
        <v>244</v>
      </c>
      <c r="G126">
        <v>255</v>
      </c>
      <c r="H126">
        <v>333</v>
      </c>
      <c r="I126">
        <v>192</v>
      </c>
      <c r="J126">
        <v>262</v>
      </c>
      <c r="K126">
        <v>270</v>
      </c>
      <c r="L126">
        <v>397</v>
      </c>
      <c r="M126">
        <v>245</v>
      </c>
      <c r="N126">
        <v>270</v>
      </c>
      <c r="O126">
        <v>356</v>
      </c>
      <c r="P126">
        <v>373</v>
      </c>
      <c r="Q126">
        <v>265</v>
      </c>
      <c r="R126">
        <v>280</v>
      </c>
      <c r="S126">
        <v>241</v>
      </c>
      <c r="T126">
        <v>355</v>
      </c>
      <c r="U126">
        <v>250</v>
      </c>
      <c r="V126">
        <v>333</v>
      </c>
      <c r="W126">
        <v>224</v>
      </c>
      <c r="X126" s="41">
        <v>259</v>
      </c>
      <c r="Y126" s="41">
        <v>258</v>
      </c>
      <c r="Z126" s="41">
        <v>315</v>
      </c>
      <c r="AA126" s="41">
        <v>329</v>
      </c>
      <c r="AB126" s="41">
        <v>274</v>
      </c>
      <c r="AC126" s="42">
        <v>202</v>
      </c>
      <c r="AD126" s="42">
        <v>144</v>
      </c>
      <c r="AE126" s="42">
        <v>289</v>
      </c>
      <c r="AF126" s="43">
        <v>291</v>
      </c>
      <c r="AG126" s="43">
        <v>223</v>
      </c>
      <c r="AH126" s="44">
        <v>208</v>
      </c>
      <c r="AI126" s="44">
        <v>271</v>
      </c>
      <c r="AJ126" s="44">
        <v>259</v>
      </c>
      <c r="AK126" s="44">
        <v>203</v>
      </c>
      <c r="AL126" s="46">
        <v>244</v>
      </c>
      <c r="AM126" s="46">
        <v>225</v>
      </c>
      <c r="AN126" s="46">
        <v>222</v>
      </c>
      <c r="AO126" s="46">
        <v>200</v>
      </c>
      <c r="AQ126" s="36" t="b">
        <f t="shared" si="2"/>
        <v>1</v>
      </c>
      <c r="AR126" s="41" t="s">
        <v>679</v>
      </c>
      <c r="AS126" s="41" t="b">
        <f t="shared" si="3"/>
        <v>1</v>
      </c>
    </row>
    <row r="127" spans="1:45" x14ac:dyDescent="0.25">
      <c r="A127" s="36" t="s">
        <v>526</v>
      </c>
      <c r="B127">
        <v>1129</v>
      </c>
      <c r="C127">
        <v>1253</v>
      </c>
      <c r="D127">
        <v>1302</v>
      </c>
      <c r="E127">
        <v>1156</v>
      </c>
      <c r="F127">
        <v>1654</v>
      </c>
      <c r="G127">
        <v>1777</v>
      </c>
      <c r="H127">
        <v>1758</v>
      </c>
      <c r="I127">
        <v>1691</v>
      </c>
      <c r="J127">
        <v>1908</v>
      </c>
      <c r="K127">
        <v>1961</v>
      </c>
      <c r="L127">
        <v>2015</v>
      </c>
      <c r="M127">
        <v>1968</v>
      </c>
      <c r="N127">
        <v>1863</v>
      </c>
      <c r="O127">
        <v>1766</v>
      </c>
      <c r="P127">
        <v>1652</v>
      </c>
      <c r="Q127">
        <v>1709</v>
      </c>
      <c r="R127">
        <v>1652</v>
      </c>
      <c r="S127">
        <v>1751</v>
      </c>
      <c r="T127">
        <v>1763</v>
      </c>
      <c r="U127">
        <v>1643</v>
      </c>
      <c r="V127">
        <v>1550</v>
      </c>
      <c r="W127">
        <v>1625</v>
      </c>
      <c r="X127" s="41">
        <v>1656</v>
      </c>
      <c r="Y127" s="41">
        <v>1705</v>
      </c>
      <c r="Z127" s="41">
        <v>1791</v>
      </c>
      <c r="AA127" s="41">
        <v>1859</v>
      </c>
      <c r="AB127" s="41">
        <v>1648</v>
      </c>
      <c r="AC127" s="42">
        <v>1459</v>
      </c>
      <c r="AD127" s="42">
        <v>1174</v>
      </c>
      <c r="AE127" s="42">
        <v>1473</v>
      </c>
      <c r="AF127" s="43">
        <v>1441</v>
      </c>
      <c r="AG127" s="43">
        <v>1417</v>
      </c>
      <c r="AH127" s="44">
        <v>1357</v>
      </c>
      <c r="AI127" s="44">
        <v>1517</v>
      </c>
      <c r="AJ127" s="44">
        <v>1440</v>
      </c>
      <c r="AK127" s="44">
        <v>1401</v>
      </c>
      <c r="AL127" s="46">
        <v>1153</v>
      </c>
      <c r="AM127" s="46">
        <v>1525</v>
      </c>
      <c r="AN127" s="46">
        <v>1298</v>
      </c>
      <c r="AO127" s="46">
        <v>1299</v>
      </c>
      <c r="AQ127" s="36" t="b">
        <f t="shared" si="2"/>
        <v>1</v>
      </c>
      <c r="AR127" s="41" t="s">
        <v>526</v>
      </c>
      <c r="AS127" s="41" t="b">
        <f t="shared" si="3"/>
        <v>1</v>
      </c>
    </row>
    <row r="128" spans="1:45" x14ac:dyDescent="0.25">
      <c r="A128" s="36" t="s">
        <v>603</v>
      </c>
      <c r="B128">
        <v>647</v>
      </c>
      <c r="C128">
        <v>578</v>
      </c>
      <c r="D128">
        <v>739</v>
      </c>
      <c r="E128">
        <v>519</v>
      </c>
      <c r="F128">
        <v>804</v>
      </c>
      <c r="G128">
        <v>992</v>
      </c>
      <c r="H128">
        <v>1120</v>
      </c>
      <c r="I128">
        <v>723</v>
      </c>
      <c r="J128">
        <v>901</v>
      </c>
      <c r="K128">
        <v>831</v>
      </c>
      <c r="L128">
        <v>1164</v>
      </c>
      <c r="M128">
        <v>791</v>
      </c>
      <c r="N128">
        <v>927</v>
      </c>
      <c r="O128">
        <v>703</v>
      </c>
      <c r="P128">
        <v>1251</v>
      </c>
      <c r="Q128">
        <v>686</v>
      </c>
      <c r="R128">
        <v>765</v>
      </c>
      <c r="S128">
        <v>659</v>
      </c>
      <c r="T128">
        <v>1176</v>
      </c>
      <c r="U128">
        <v>653</v>
      </c>
      <c r="V128">
        <v>770</v>
      </c>
      <c r="W128">
        <v>679</v>
      </c>
      <c r="X128" s="41">
        <v>830</v>
      </c>
      <c r="Y128" s="41">
        <v>811</v>
      </c>
      <c r="Z128" s="41">
        <v>1149</v>
      </c>
      <c r="AA128" s="41">
        <v>797</v>
      </c>
      <c r="AB128" s="41">
        <v>699</v>
      </c>
      <c r="AC128" s="42">
        <v>596</v>
      </c>
      <c r="AD128" s="42">
        <v>456</v>
      </c>
      <c r="AE128" s="42">
        <v>647</v>
      </c>
      <c r="AF128" s="43">
        <v>660</v>
      </c>
      <c r="AG128" s="43">
        <v>797</v>
      </c>
      <c r="AH128" s="44">
        <v>606</v>
      </c>
      <c r="AI128" s="44">
        <v>733</v>
      </c>
      <c r="AJ128" s="44">
        <v>724</v>
      </c>
      <c r="AK128" s="44">
        <v>664</v>
      </c>
      <c r="AL128" s="46">
        <v>809</v>
      </c>
      <c r="AM128" s="46">
        <v>710</v>
      </c>
      <c r="AN128" s="46">
        <v>676</v>
      </c>
      <c r="AO128" s="46">
        <v>529</v>
      </c>
      <c r="AQ128" s="36" t="b">
        <f t="shared" si="2"/>
        <v>1</v>
      </c>
      <c r="AR128" s="41" t="s">
        <v>603</v>
      </c>
      <c r="AS128" s="41" t="b">
        <f t="shared" si="3"/>
        <v>1</v>
      </c>
    </row>
    <row r="129" spans="1:45" x14ac:dyDescent="0.25">
      <c r="A129" s="36" t="s">
        <v>49</v>
      </c>
      <c r="B129">
        <v>145</v>
      </c>
      <c r="C129">
        <v>150</v>
      </c>
      <c r="D129">
        <v>217</v>
      </c>
      <c r="E129">
        <v>190</v>
      </c>
      <c r="F129">
        <v>259</v>
      </c>
      <c r="G129">
        <v>265</v>
      </c>
      <c r="H129">
        <v>273</v>
      </c>
      <c r="I129">
        <v>238</v>
      </c>
      <c r="J129">
        <v>302</v>
      </c>
      <c r="K129">
        <v>278</v>
      </c>
      <c r="L129">
        <v>257</v>
      </c>
      <c r="M129">
        <v>247</v>
      </c>
      <c r="N129">
        <v>236</v>
      </c>
      <c r="O129">
        <v>204</v>
      </c>
      <c r="P129">
        <v>251</v>
      </c>
      <c r="Q129">
        <v>210</v>
      </c>
      <c r="R129">
        <v>262</v>
      </c>
      <c r="S129">
        <v>253</v>
      </c>
      <c r="T129">
        <v>254</v>
      </c>
      <c r="U129">
        <v>213</v>
      </c>
      <c r="V129">
        <v>258</v>
      </c>
      <c r="W129">
        <v>214</v>
      </c>
      <c r="X129" s="41">
        <v>220</v>
      </c>
      <c r="Y129" s="41">
        <v>216</v>
      </c>
      <c r="Z129" s="41">
        <v>263</v>
      </c>
      <c r="AA129" s="41">
        <v>260</v>
      </c>
      <c r="AB129" s="41">
        <v>219</v>
      </c>
      <c r="AC129" s="42">
        <v>200</v>
      </c>
      <c r="AD129" s="42">
        <v>153</v>
      </c>
      <c r="AE129" s="42">
        <v>229</v>
      </c>
      <c r="AF129" s="43">
        <v>237</v>
      </c>
      <c r="AG129" s="43">
        <v>197</v>
      </c>
      <c r="AH129" s="44">
        <v>196</v>
      </c>
      <c r="AI129" s="44">
        <v>174</v>
      </c>
      <c r="AJ129" s="44">
        <v>179</v>
      </c>
      <c r="AK129" s="44">
        <v>175</v>
      </c>
      <c r="AL129" s="46">
        <v>136</v>
      </c>
      <c r="AM129" s="46">
        <v>177</v>
      </c>
      <c r="AN129" s="46">
        <v>174</v>
      </c>
      <c r="AO129" s="46">
        <v>140</v>
      </c>
      <c r="AQ129" s="36" t="b">
        <f t="shared" si="2"/>
        <v>1</v>
      </c>
      <c r="AR129" s="41" t="s">
        <v>49</v>
      </c>
      <c r="AS129" s="41" t="b">
        <f t="shared" si="3"/>
        <v>1</v>
      </c>
    </row>
    <row r="130" spans="1:45" x14ac:dyDescent="0.25">
      <c r="A130" s="36" t="s">
        <v>50</v>
      </c>
      <c r="B130">
        <v>275</v>
      </c>
      <c r="C130">
        <v>199</v>
      </c>
      <c r="D130">
        <v>287</v>
      </c>
      <c r="E130">
        <v>213</v>
      </c>
      <c r="F130">
        <v>437</v>
      </c>
      <c r="G130">
        <v>456</v>
      </c>
      <c r="H130">
        <v>440</v>
      </c>
      <c r="I130">
        <v>397</v>
      </c>
      <c r="J130">
        <v>457</v>
      </c>
      <c r="K130">
        <v>345</v>
      </c>
      <c r="L130">
        <v>376</v>
      </c>
      <c r="M130">
        <v>349</v>
      </c>
      <c r="N130">
        <v>405</v>
      </c>
      <c r="O130">
        <v>326</v>
      </c>
      <c r="P130">
        <v>295</v>
      </c>
      <c r="Q130">
        <v>324</v>
      </c>
      <c r="R130">
        <v>432</v>
      </c>
      <c r="S130">
        <v>287</v>
      </c>
      <c r="T130">
        <v>346</v>
      </c>
      <c r="U130">
        <v>322</v>
      </c>
      <c r="V130">
        <v>369</v>
      </c>
      <c r="W130">
        <v>302</v>
      </c>
      <c r="X130" s="41">
        <v>295</v>
      </c>
      <c r="Y130" s="41">
        <v>293</v>
      </c>
      <c r="Z130" s="41">
        <v>305</v>
      </c>
      <c r="AA130" s="41">
        <v>275</v>
      </c>
      <c r="AB130" s="41">
        <v>263</v>
      </c>
      <c r="AC130" s="42">
        <v>216</v>
      </c>
      <c r="AD130" s="42">
        <v>195</v>
      </c>
      <c r="AE130" s="42">
        <v>282</v>
      </c>
      <c r="AF130" s="43">
        <v>303</v>
      </c>
      <c r="AG130" s="43">
        <v>298</v>
      </c>
      <c r="AH130" s="44">
        <v>247</v>
      </c>
      <c r="AI130" s="44">
        <v>242</v>
      </c>
      <c r="AJ130" s="44">
        <v>224</v>
      </c>
      <c r="AK130" s="44">
        <v>216</v>
      </c>
      <c r="AL130" s="46">
        <v>174</v>
      </c>
      <c r="AM130" s="46">
        <v>207</v>
      </c>
      <c r="AN130" s="46">
        <v>205</v>
      </c>
      <c r="AO130" s="46">
        <v>189</v>
      </c>
      <c r="AQ130" s="36" t="b">
        <f t="shared" si="2"/>
        <v>1</v>
      </c>
      <c r="AR130" s="41" t="s">
        <v>50</v>
      </c>
      <c r="AS130" s="41" t="b">
        <f t="shared" si="3"/>
        <v>1</v>
      </c>
    </row>
    <row r="131" spans="1:45" x14ac:dyDescent="0.25">
      <c r="A131" s="36" t="s">
        <v>51</v>
      </c>
      <c r="B131">
        <v>109</v>
      </c>
      <c r="C131">
        <v>95</v>
      </c>
      <c r="D131">
        <v>139</v>
      </c>
      <c r="E131">
        <v>168</v>
      </c>
      <c r="F131">
        <v>255</v>
      </c>
      <c r="G131">
        <v>214</v>
      </c>
      <c r="H131">
        <v>293</v>
      </c>
      <c r="I131">
        <v>263</v>
      </c>
      <c r="J131">
        <v>274</v>
      </c>
      <c r="K131">
        <v>293</v>
      </c>
      <c r="L131">
        <v>223</v>
      </c>
      <c r="M131">
        <v>185</v>
      </c>
      <c r="N131">
        <v>236</v>
      </c>
      <c r="O131">
        <v>211</v>
      </c>
      <c r="P131">
        <v>194</v>
      </c>
      <c r="Q131">
        <v>202</v>
      </c>
      <c r="R131">
        <v>194</v>
      </c>
      <c r="S131">
        <v>169</v>
      </c>
      <c r="T131">
        <v>201</v>
      </c>
      <c r="U131">
        <v>159</v>
      </c>
      <c r="V131">
        <v>186</v>
      </c>
      <c r="W131">
        <v>163</v>
      </c>
      <c r="X131" s="41">
        <v>174</v>
      </c>
      <c r="Y131" s="41">
        <v>184</v>
      </c>
      <c r="Z131" s="41">
        <v>186</v>
      </c>
      <c r="AA131" s="41">
        <v>172</v>
      </c>
      <c r="AB131" s="41">
        <v>152</v>
      </c>
      <c r="AC131" s="42">
        <v>148</v>
      </c>
      <c r="AD131" s="42">
        <v>118</v>
      </c>
      <c r="AE131" s="42">
        <v>164</v>
      </c>
      <c r="AF131" s="43">
        <v>176</v>
      </c>
      <c r="AG131" s="43">
        <v>153</v>
      </c>
      <c r="AH131" s="44">
        <v>132</v>
      </c>
      <c r="AI131" s="44">
        <v>128</v>
      </c>
      <c r="AJ131" s="44">
        <v>107</v>
      </c>
      <c r="AK131" s="44">
        <v>101</v>
      </c>
      <c r="AL131" s="46">
        <v>104</v>
      </c>
      <c r="AM131" s="46">
        <v>131</v>
      </c>
      <c r="AN131" s="46">
        <v>91</v>
      </c>
      <c r="AO131" s="46">
        <v>107</v>
      </c>
      <c r="AQ131" s="36" t="b">
        <f t="shared" si="2"/>
        <v>1</v>
      </c>
      <c r="AR131" s="41" t="s">
        <v>51</v>
      </c>
      <c r="AS131" s="41" t="b">
        <f t="shared" si="3"/>
        <v>1</v>
      </c>
    </row>
    <row r="132" spans="1:45" x14ac:dyDescent="0.25">
      <c r="A132" s="36" t="s">
        <v>604</v>
      </c>
      <c r="B132">
        <v>236</v>
      </c>
      <c r="C132">
        <v>245</v>
      </c>
      <c r="D132">
        <v>325</v>
      </c>
      <c r="E132">
        <v>273</v>
      </c>
      <c r="F132">
        <v>360</v>
      </c>
      <c r="G132">
        <v>388</v>
      </c>
      <c r="H132">
        <v>528</v>
      </c>
      <c r="I132">
        <v>406</v>
      </c>
      <c r="J132">
        <v>431</v>
      </c>
      <c r="K132">
        <v>432</v>
      </c>
      <c r="L132">
        <v>584</v>
      </c>
      <c r="M132">
        <v>365</v>
      </c>
      <c r="N132">
        <v>421</v>
      </c>
      <c r="O132">
        <v>411</v>
      </c>
      <c r="P132">
        <v>550</v>
      </c>
      <c r="Q132">
        <v>373</v>
      </c>
      <c r="R132">
        <v>362</v>
      </c>
      <c r="S132">
        <v>309</v>
      </c>
      <c r="T132">
        <v>496</v>
      </c>
      <c r="U132">
        <v>341</v>
      </c>
      <c r="V132">
        <v>360</v>
      </c>
      <c r="W132">
        <v>353</v>
      </c>
      <c r="X132" s="41">
        <v>348</v>
      </c>
      <c r="Y132" s="41">
        <v>342</v>
      </c>
      <c r="Z132" s="41">
        <v>468</v>
      </c>
      <c r="AA132" s="41">
        <v>410</v>
      </c>
      <c r="AB132" s="41">
        <v>339</v>
      </c>
      <c r="AC132" s="42">
        <v>310</v>
      </c>
      <c r="AD132" s="42">
        <v>224</v>
      </c>
      <c r="AE132" s="42">
        <v>289</v>
      </c>
      <c r="AF132" s="43">
        <v>306</v>
      </c>
      <c r="AG132" s="43">
        <v>314</v>
      </c>
      <c r="AH132" s="44">
        <v>251</v>
      </c>
      <c r="AI132" s="44">
        <v>296</v>
      </c>
      <c r="AJ132" s="44">
        <v>264</v>
      </c>
      <c r="AK132" s="44">
        <v>282</v>
      </c>
      <c r="AL132" s="46">
        <v>270</v>
      </c>
      <c r="AM132" s="46">
        <v>252</v>
      </c>
      <c r="AN132" s="46">
        <v>265</v>
      </c>
      <c r="AO132" s="46">
        <v>269</v>
      </c>
      <c r="AQ132" s="36" t="b">
        <f t="shared" si="2"/>
        <v>1</v>
      </c>
      <c r="AR132" s="41" t="s">
        <v>604</v>
      </c>
      <c r="AS132" s="41" t="b">
        <f t="shared" si="3"/>
        <v>1</v>
      </c>
    </row>
    <row r="133" spans="1:45" x14ac:dyDescent="0.25">
      <c r="A133" s="36" t="s">
        <v>52</v>
      </c>
      <c r="B133">
        <v>170</v>
      </c>
      <c r="C133">
        <v>142</v>
      </c>
      <c r="D133">
        <v>216</v>
      </c>
      <c r="E133">
        <v>208</v>
      </c>
      <c r="F133">
        <v>355</v>
      </c>
      <c r="G133">
        <v>304</v>
      </c>
      <c r="H133">
        <v>385</v>
      </c>
      <c r="I133">
        <v>313</v>
      </c>
      <c r="J133">
        <v>384</v>
      </c>
      <c r="K133">
        <v>430</v>
      </c>
      <c r="L133">
        <v>316</v>
      </c>
      <c r="M133">
        <v>264</v>
      </c>
      <c r="N133">
        <v>345</v>
      </c>
      <c r="O133">
        <v>267</v>
      </c>
      <c r="P133">
        <v>306</v>
      </c>
      <c r="Q133">
        <v>296</v>
      </c>
      <c r="R133">
        <v>304</v>
      </c>
      <c r="S133">
        <v>263</v>
      </c>
      <c r="T133">
        <v>297</v>
      </c>
      <c r="U133">
        <v>235</v>
      </c>
      <c r="V133">
        <v>319</v>
      </c>
      <c r="W133">
        <v>237</v>
      </c>
      <c r="X133" s="41">
        <v>256</v>
      </c>
      <c r="Y133" s="41">
        <v>232</v>
      </c>
      <c r="Z133" s="41">
        <v>267</v>
      </c>
      <c r="AA133" s="41">
        <v>271</v>
      </c>
      <c r="AB133" s="41">
        <v>227</v>
      </c>
      <c r="AC133" s="42">
        <v>234</v>
      </c>
      <c r="AD133" s="42">
        <v>185</v>
      </c>
      <c r="AE133" s="42">
        <v>212</v>
      </c>
      <c r="AF133" s="43">
        <v>225</v>
      </c>
      <c r="AG133" s="43">
        <v>219</v>
      </c>
      <c r="AH133" s="44">
        <v>187</v>
      </c>
      <c r="AI133" s="44">
        <v>197</v>
      </c>
      <c r="AJ133" s="44">
        <v>185</v>
      </c>
      <c r="AK133" s="44">
        <v>184</v>
      </c>
      <c r="AL133" s="46">
        <v>146</v>
      </c>
      <c r="AM133" s="46">
        <v>164</v>
      </c>
      <c r="AN133" s="46">
        <v>163</v>
      </c>
      <c r="AO133" s="46">
        <v>156</v>
      </c>
      <c r="AQ133" s="36" t="b">
        <f t="shared" si="2"/>
        <v>1</v>
      </c>
      <c r="AR133" s="41" t="s">
        <v>52</v>
      </c>
      <c r="AS133" s="41" t="b">
        <f t="shared" si="3"/>
        <v>1</v>
      </c>
    </row>
    <row r="134" spans="1:45" x14ac:dyDescent="0.25">
      <c r="A134" s="36" t="s">
        <v>53</v>
      </c>
      <c r="B134">
        <v>234</v>
      </c>
      <c r="C134">
        <v>187</v>
      </c>
      <c r="D134">
        <v>270</v>
      </c>
      <c r="E134">
        <v>258</v>
      </c>
      <c r="F134">
        <v>408</v>
      </c>
      <c r="G134">
        <v>479</v>
      </c>
      <c r="H134">
        <v>520</v>
      </c>
      <c r="I134">
        <v>421</v>
      </c>
      <c r="J134">
        <v>480</v>
      </c>
      <c r="K134">
        <v>454</v>
      </c>
      <c r="L134">
        <v>457</v>
      </c>
      <c r="M134">
        <v>345</v>
      </c>
      <c r="N134">
        <v>384</v>
      </c>
      <c r="O134">
        <v>324</v>
      </c>
      <c r="P134">
        <v>459</v>
      </c>
      <c r="Q134">
        <v>330</v>
      </c>
      <c r="R134">
        <v>373</v>
      </c>
      <c r="S134">
        <v>414</v>
      </c>
      <c r="T134">
        <v>432</v>
      </c>
      <c r="U134">
        <v>332</v>
      </c>
      <c r="V134">
        <v>406</v>
      </c>
      <c r="W134">
        <v>386</v>
      </c>
      <c r="X134" s="41">
        <v>333</v>
      </c>
      <c r="Y134" s="41">
        <v>340</v>
      </c>
      <c r="Z134" s="41">
        <v>378</v>
      </c>
      <c r="AA134" s="41">
        <v>361</v>
      </c>
      <c r="AB134" s="41">
        <v>329</v>
      </c>
      <c r="AC134" s="42">
        <v>272</v>
      </c>
      <c r="AD134" s="42">
        <v>227</v>
      </c>
      <c r="AE134" s="42">
        <v>312</v>
      </c>
      <c r="AF134" s="43">
        <v>320</v>
      </c>
      <c r="AG134" s="43">
        <v>281</v>
      </c>
      <c r="AH134" s="44">
        <v>302</v>
      </c>
      <c r="AI134" s="44">
        <v>289</v>
      </c>
      <c r="AJ134" s="44">
        <v>273</v>
      </c>
      <c r="AK134" s="44">
        <v>262</v>
      </c>
      <c r="AL134" s="46">
        <v>262</v>
      </c>
      <c r="AM134" s="46">
        <v>271</v>
      </c>
      <c r="AN134" s="46">
        <v>264</v>
      </c>
      <c r="AO134" s="46">
        <v>238</v>
      </c>
      <c r="AQ134" s="36" t="b">
        <f t="shared" si="2"/>
        <v>1</v>
      </c>
      <c r="AR134" s="41" t="s">
        <v>53</v>
      </c>
      <c r="AS134" s="41" t="b">
        <f t="shared" si="3"/>
        <v>1</v>
      </c>
    </row>
    <row r="135" spans="1:45" x14ac:dyDescent="0.25">
      <c r="A135" s="36" t="s">
        <v>54</v>
      </c>
      <c r="B135">
        <v>592</v>
      </c>
      <c r="C135">
        <v>451</v>
      </c>
      <c r="D135">
        <v>452</v>
      </c>
      <c r="E135">
        <v>425</v>
      </c>
      <c r="F135">
        <v>756</v>
      </c>
      <c r="G135">
        <v>666</v>
      </c>
      <c r="H135">
        <v>653</v>
      </c>
      <c r="I135">
        <v>484</v>
      </c>
      <c r="J135">
        <v>793</v>
      </c>
      <c r="K135">
        <v>626</v>
      </c>
      <c r="L135">
        <v>571</v>
      </c>
      <c r="M135">
        <v>535</v>
      </c>
      <c r="N135">
        <v>853</v>
      </c>
      <c r="O135">
        <v>642</v>
      </c>
      <c r="P135">
        <v>560</v>
      </c>
      <c r="Q135">
        <v>505</v>
      </c>
      <c r="R135">
        <v>755</v>
      </c>
      <c r="S135">
        <v>574</v>
      </c>
      <c r="T135">
        <v>495</v>
      </c>
      <c r="U135">
        <v>450</v>
      </c>
      <c r="V135">
        <v>737</v>
      </c>
      <c r="W135">
        <v>595</v>
      </c>
      <c r="X135" s="41">
        <v>550</v>
      </c>
      <c r="Y135" s="41">
        <v>561</v>
      </c>
      <c r="Z135" s="41">
        <v>510</v>
      </c>
      <c r="AA135" s="41">
        <v>454</v>
      </c>
      <c r="AB135" s="41">
        <v>424</v>
      </c>
      <c r="AC135" s="42">
        <v>368</v>
      </c>
      <c r="AD135" s="42">
        <v>362</v>
      </c>
      <c r="AE135" s="42">
        <v>484</v>
      </c>
      <c r="AF135" s="43">
        <v>615</v>
      </c>
      <c r="AG135" s="43">
        <v>847</v>
      </c>
      <c r="AH135" s="44">
        <v>554</v>
      </c>
      <c r="AI135" s="44">
        <v>526</v>
      </c>
      <c r="AJ135" s="44">
        <v>510</v>
      </c>
      <c r="AK135" s="44">
        <v>491</v>
      </c>
      <c r="AL135" s="46">
        <v>350</v>
      </c>
      <c r="AM135" s="46">
        <v>362</v>
      </c>
      <c r="AN135" s="46">
        <v>383</v>
      </c>
      <c r="AO135" s="46">
        <v>332</v>
      </c>
      <c r="AQ135" s="36" t="b">
        <f t="shared" si="2"/>
        <v>1</v>
      </c>
      <c r="AR135" s="41" t="s">
        <v>54</v>
      </c>
      <c r="AS135" s="41" t="b">
        <f t="shared" si="3"/>
        <v>1</v>
      </c>
    </row>
    <row r="136" spans="1:45" x14ac:dyDescent="0.25">
      <c r="A136" s="36" t="s">
        <v>605</v>
      </c>
      <c r="B136">
        <v>229</v>
      </c>
      <c r="C136">
        <v>262</v>
      </c>
      <c r="D136">
        <v>303</v>
      </c>
      <c r="E136">
        <v>282</v>
      </c>
      <c r="F136">
        <v>443</v>
      </c>
      <c r="G136">
        <v>411</v>
      </c>
      <c r="H136">
        <v>466</v>
      </c>
      <c r="I136">
        <v>350</v>
      </c>
      <c r="J136">
        <v>408</v>
      </c>
      <c r="K136">
        <v>404</v>
      </c>
      <c r="L136">
        <v>598</v>
      </c>
      <c r="M136">
        <v>293</v>
      </c>
      <c r="N136">
        <v>469</v>
      </c>
      <c r="O136">
        <v>480</v>
      </c>
      <c r="P136">
        <v>519</v>
      </c>
      <c r="Q136">
        <v>368</v>
      </c>
      <c r="R136">
        <v>473</v>
      </c>
      <c r="S136">
        <v>405</v>
      </c>
      <c r="T136">
        <v>504</v>
      </c>
      <c r="U136">
        <v>374</v>
      </c>
      <c r="V136">
        <v>431</v>
      </c>
      <c r="W136">
        <v>426</v>
      </c>
      <c r="X136" s="41">
        <v>455</v>
      </c>
      <c r="Y136" s="41">
        <v>448</v>
      </c>
      <c r="Z136" s="41">
        <v>491</v>
      </c>
      <c r="AA136" s="41">
        <v>427</v>
      </c>
      <c r="AB136" s="41">
        <v>350</v>
      </c>
      <c r="AC136" s="42">
        <v>310</v>
      </c>
      <c r="AD136" s="42">
        <v>271</v>
      </c>
      <c r="AE136" s="42">
        <v>364</v>
      </c>
      <c r="AF136" s="43">
        <v>371</v>
      </c>
      <c r="AG136" s="43">
        <v>377</v>
      </c>
      <c r="AH136" s="44">
        <v>329</v>
      </c>
      <c r="AI136" s="44">
        <v>350</v>
      </c>
      <c r="AJ136" s="44">
        <v>349</v>
      </c>
      <c r="AK136" s="44">
        <v>326</v>
      </c>
      <c r="AL136" s="46">
        <v>273</v>
      </c>
      <c r="AM136" s="46">
        <v>308</v>
      </c>
      <c r="AN136" s="46">
        <v>305</v>
      </c>
      <c r="AO136" s="46">
        <v>263</v>
      </c>
      <c r="AQ136" s="36" t="b">
        <f t="shared" si="2"/>
        <v>1</v>
      </c>
      <c r="AR136" s="41" t="s">
        <v>605</v>
      </c>
      <c r="AS136" s="41" t="b">
        <f t="shared" si="3"/>
        <v>1</v>
      </c>
    </row>
    <row r="137" spans="1:45" x14ac:dyDescent="0.25">
      <c r="A137" s="36" t="s">
        <v>55</v>
      </c>
      <c r="B137">
        <v>245</v>
      </c>
      <c r="C137">
        <v>250</v>
      </c>
      <c r="D137">
        <v>333</v>
      </c>
      <c r="E137">
        <v>247</v>
      </c>
      <c r="F137">
        <v>429</v>
      </c>
      <c r="G137">
        <v>448</v>
      </c>
      <c r="H137">
        <v>447</v>
      </c>
      <c r="I137">
        <v>410</v>
      </c>
      <c r="J137">
        <v>447</v>
      </c>
      <c r="K137">
        <v>369</v>
      </c>
      <c r="L137">
        <v>407</v>
      </c>
      <c r="M137">
        <v>321</v>
      </c>
      <c r="N137">
        <v>394</v>
      </c>
      <c r="O137">
        <v>382</v>
      </c>
      <c r="P137">
        <v>324</v>
      </c>
      <c r="Q137">
        <v>334</v>
      </c>
      <c r="R137">
        <v>339</v>
      </c>
      <c r="S137">
        <v>331</v>
      </c>
      <c r="T137">
        <v>382</v>
      </c>
      <c r="U137">
        <v>292</v>
      </c>
      <c r="V137">
        <v>351</v>
      </c>
      <c r="W137">
        <v>337</v>
      </c>
      <c r="X137" s="41">
        <v>327</v>
      </c>
      <c r="Y137" s="41">
        <v>330</v>
      </c>
      <c r="Z137" s="41">
        <v>370</v>
      </c>
      <c r="AA137" s="41">
        <v>394</v>
      </c>
      <c r="AB137" s="41">
        <v>312</v>
      </c>
      <c r="AC137" s="42">
        <v>289</v>
      </c>
      <c r="AD137" s="42">
        <v>209</v>
      </c>
      <c r="AE137" s="42">
        <v>293</v>
      </c>
      <c r="AF137" s="43">
        <v>306</v>
      </c>
      <c r="AG137" s="43">
        <v>249</v>
      </c>
      <c r="AH137" s="44">
        <v>232</v>
      </c>
      <c r="AI137" s="44">
        <v>269</v>
      </c>
      <c r="AJ137" s="44">
        <v>276</v>
      </c>
      <c r="AK137" s="44">
        <v>261</v>
      </c>
      <c r="AL137" s="46">
        <v>233</v>
      </c>
      <c r="AM137" s="46">
        <v>271</v>
      </c>
      <c r="AN137" s="46">
        <v>257</v>
      </c>
      <c r="AO137" s="46">
        <v>230</v>
      </c>
      <c r="AQ137" s="36" t="b">
        <f t="shared" si="2"/>
        <v>1</v>
      </c>
      <c r="AR137" s="41" t="s">
        <v>55</v>
      </c>
      <c r="AS137" s="41" t="b">
        <f t="shared" si="3"/>
        <v>1</v>
      </c>
    </row>
    <row r="138" spans="1:45" x14ac:dyDescent="0.25">
      <c r="A138" s="36" t="s">
        <v>606</v>
      </c>
      <c r="B138">
        <v>196</v>
      </c>
      <c r="C138">
        <v>180</v>
      </c>
      <c r="D138">
        <v>256</v>
      </c>
      <c r="E138">
        <v>225</v>
      </c>
      <c r="F138">
        <v>251</v>
      </c>
      <c r="G138">
        <v>302</v>
      </c>
      <c r="H138">
        <v>411</v>
      </c>
      <c r="I138">
        <v>338</v>
      </c>
      <c r="J138">
        <v>361</v>
      </c>
      <c r="K138">
        <v>316</v>
      </c>
      <c r="L138">
        <v>473</v>
      </c>
      <c r="M138">
        <v>274</v>
      </c>
      <c r="N138">
        <v>351</v>
      </c>
      <c r="O138">
        <v>316</v>
      </c>
      <c r="P138">
        <v>408</v>
      </c>
      <c r="Q138">
        <v>311</v>
      </c>
      <c r="R138">
        <v>291</v>
      </c>
      <c r="S138">
        <v>284</v>
      </c>
      <c r="T138">
        <v>386</v>
      </c>
      <c r="U138">
        <v>272</v>
      </c>
      <c r="V138">
        <v>290</v>
      </c>
      <c r="W138">
        <v>271</v>
      </c>
      <c r="X138" s="41">
        <v>307</v>
      </c>
      <c r="Y138" s="41">
        <v>291</v>
      </c>
      <c r="Z138" s="41">
        <v>406</v>
      </c>
      <c r="AA138" s="41">
        <v>310</v>
      </c>
      <c r="AB138" s="41">
        <v>279</v>
      </c>
      <c r="AC138" s="42">
        <v>232</v>
      </c>
      <c r="AD138" s="42">
        <v>160</v>
      </c>
      <c r="AE138" s="42">
        <v>244</v>
      </c>
      <c r="AF138" s="43">
        <v>253</v>
      </c>
      <c r="AG138" s="43">
        <v>246</v>
      </c>
      <c r="AH138" s="44">
        <v>223</v>
      </c>
      <c r="AI138" s="44">
        <v>259</v>
      </c>
      <c r="AJ138" s="44">
        <v>225</v>
      </c>
      <c r="AK138" s="44">
        <v>300</v>
      </c>
      <c r="AL138" s="46">
        <v>234</v>
      </c>
      <c r="AM138" s="46">
        <v>271</v>
      </c>
      <c r="AN138" s="46">
        <v>232</v>
      </c>
      <c r="AO138" s="46">
        <v>200</v>
      </c>
      <c r="AQ138" s="36" t="b">
        <f t="shared" si="2"/>
        <v>1</v>
      </c>
      <c r="AR138" s="41" t="s">
        <v>606</v>
      </c>
      <c r="AS138" s="41" t="b">
        <f t="shared" si="3"/>
        <v>1</v>
      </c>
    </row>
    <row r="139" spans="1:45" x14ac:dyDescent="0.25">
      <c r="A139" s="36" t="s">
        <v>457</v>
      </c>
      <c r="B139">
        <v>1022</v>
      </c>
      <c r="C139">
        <v>985</v>
      </c>
      <c r="D139">
        <v>1199</v>
      </c>
      <c r="E139">
        <v>957</v>
      </c>
      <c r="F139">
        <v>1564</v>
      </c>
      <c r="G139">
        <v>1679</v>
      </c>
      <c r="H139">
        <v>1660</v>
      </c>
      <c r="I139">
        <v>1327</v>
      </c>
      <c r="J139">
        <v>1691</v>
      </c>
      <c r="K139">
        <v>1532</v>
      </c>
      <c r="L139">
        <v>1455</v>
      </c>
      <c r="M139">
        <v>1174</v>
      </c>
      <c r="N139">
        <v>1575</v>
      </c>
      <c r="O139">
        <v>1355</v>
      </c>
      <c r="P139">
        <v>1393</v>
      </c>
      <c r="Q139">
        <v>1229</v>
      </c>
      <c r="R139">
        <v>1448</v>
      </c>
      <c r="S139">
        <v>1256</v>
      </c>
      <c r="T139">
        <v>1562</v>
      </c>
      <c r="U139">
        <v>1219</v>
      </c>
      <c r="V139">
        <v>1454</v>
      </c>
      <c r="W139">
        <v>1295</v>
      </c>
      <c r="X139" s="41">
        <v>1279</v>
      </c>
      <c r="Y139" s="41">
        <v>1246</v>
      </c>
      <c r="Z139" s="41">
        <v>1366</v>
      </c>
      <c r="AA139" s="41">
        <v>1354</v>
      </c>
      <c r="AB139" s="41">
        <v>1215</v>
      </c>
      <c r="AC139" s="42">
        <v>1074</v>
      </c>
      <c r="AD139" s="42">
        <v>887</v>
      </c>
      <c r="AE139" s="42">
        <v>1255</v>
      </c>
      <c r="AF139" s="43">
        <v>1315</v>
      </c>
      <c r="AG139" s="43">
        <v>1298</v>
      </c>
      <c r="AH139" s="44">
        <v>1070</v>
      </c>
      <c r="AI139" s="44">
        <v>1017</v>
      </c>
      <c r="AJ139" s="44">
        <v>987</v>
      </c>
      <c r="AK139" s="44">
        <v>957</v>
      </c>
      <c r="AL139" s="46">
        <v>888</v>
      </c>
      <c r="AM139" s="46">
        <v>1053</v>
      </c>
      <c r="AN139" s="46">
        <v>953</v>
      </c>
      <c r="AO139" s="46">
        <v>880</v>
      </c>
      <c r="AQ139" s="36" t="b">
        <f t="shared" ref="AQ139:AQ202" si="4">IF(A139=A791,TRUE,FALSE)</f>
        <v>1</v>
      </c>
      <c r="AR139" s="41" t="s">
        <v>457</v>
      </c>
      <c r="AS139" s="41" t="b">
        <f t="shared" ref="AS139:AS202" si="5">IF(AR139=A139,TRUE,FALSE)</f>
        <v>1</v>
      </c>
    </row>
    <row r="140" spans="1:45" x14ac:dyDescent="0.25">
      <c r="A140" s="36" t="s">
        <v>56</v>
      </c>
      <c r="B140">
        <v>317</v>
      </c>
      <c r="C140">
        <v>325</v>
      </c>
      <c r="D140">
        <v>390</v>
      </c>
      <c r="E140">
        <v>276</v>
      </c>
      <c r="F140">
        <v>553</v>
      </c>
      <c r="G140">
        <v>758</v>
      </c>
      <c r="H140">
        <v>651</v>
      </c>
      <c r="I140">
        <v>525</v>
      </c>
      <c r="J140">
        <v>681</v>
      </c>
      <c r="K140">
        <v>633</v>
      </c>
      <c r="L140">
        <v>665</v>
      </c>
      <c r="M140">
        <v>519</v>
      </c>
      <c r="N140">
        <v>557</v>
      </c>
      <c r="O140">
        <v>555</v>
      </c>
      <c r="P140">
        <v>584</v>
      </c>
      <c r="Q140">
        <v>530</v>
      </c>
      <c r="R140">
        <v>524</v>
      </c>
      <c r="S140">
        <v>526</v>
      </c>
      <c r="T140">
        <v>607</v>
      </c>
      <c r="U140">
        <v>473</v>
      </c>
      <c r="V140">
        <v>555</v>
      </c>
      <c r="W140">
        <v>546</v>
      </c>
      <c r="X140" s="41">
        <v>523</v>
      </c>
      <c r="Y140" s="41">
        <v>522</v>
      </c>
      <c r="Z140" s="41">
        <v>595</v>
      </c>
      <c r="AA140" s="41">
        <v>558</v>
      </c>
      <c r="AB140" s="41">
        <v>488</v>
      </c>
      <c r="AC140" s="42">
        <v>400</v>
      </c>
      <c r="AD140" s="42">
        <v>284</v>
      </c>
      <c r="AE140" s="42">
        <v>453</v>
      </c>
      <c r="AF140" s="43">
        <v>547</v>
      </c>
      <c r="AG140" s="43">
        <v>452</v>
      </c>
      <c r="AH140" s="44">
        <v>422</v>
      </c>
      <c r="AI140" s="44">
        <v>419</v>
      </c>
      <c r="AJ140" s="44">
        <v>416</v>
      </c>
      <c r="AK140" s="44">
        <v>396</v>
      </c>
      <c r="AL140" s="46">
        <v>323</v>
      </c>
      <c r="AM140" s="46">
        <v>398</v>
      </c>
      <c r="AN140" s="46">
        <v>329</v>
      </c>
      <c r="AO140" s="46">
        <v>269</v>
      </c>
      <c r="AQ140" s="36" t="b">
        <f t="shared" si="4"/>
        <v>1</v>
      </c>
      <c r="AR140" s="41" t="s">
        <v>56</v>
      </c>
      <c r="AS140" s="41" t="b">
        <f t="shared" si="5"/>
        <v>1</v>
      </c>
    </row>
    <row r="141" spans="1:45" x14ac:dyDescent="0.25">
      <c r="A141" s="36" t="s">
        <v>552</v>
      </c>
      <c r="B141">
        <v>1373</v>
      </c>
      <c r="C141">
        <v>1421</v>
      </c>
      <c r="D141">
        <v>1627</v>
      </c>
      <c r="E141">
        <v>1445</v>
      </c>
      <c r="F141">
        <v>2222</v>
      </c>
      <c r="G141">
        <v>3653</v>
      </c>
      <c r="H141">
        <v>2129</v>
      </c>
      <c r="I141">
        <v>1793</v>
      </c>
      <c r="J141">
        <v>2233</v>
      </c>
      <c r="K141">
        <v>2064</v>
      </c>
      <c r="L141">
        <v>2141</v>
      </c>
      <c r="M141">
        <v>1809</v>
      </c>
      <c r="N141">
        <v>2127</v>
      </c>
      <c r="O141">
        <v>1760</v>
      </c>
      <c r="P141">
        <v>1937</v>
      </c>
      <c r="Q141">
        <v>1552</v>
      </c>
      <c r="R141">
        <v>1725</v>
      </c>
      <c r="S141">
        <v>1618</v>
      </c>
      <c r="T141">
        <v>1967</v>
      </c>
      <c r="U141">
        <v>1686</v>
      </c>
      <c r="V141">
        <v>1850</v>
      </c>
      <c r="W141">
        <v>1761</v>
      </c>
      <c r="X141" s="41">
        <v>1785</v>
      </c>
      <c r="Y141" s="41">
        <v>1745</v>
      </c>
      <c r="Z141" s="41">
        <v>1840</v>
      </c>
      <c r="AA141" s="41">
        <v>1808</v>
      </c>
      <c r="AB141" s="41">
        <v>1572</v>
      </c>
      <c r="AC141" s="42">
        <v>1424</v>
      </c>
      <c r="AD141" s="42">
        <v>1220</v>
      </c>
      <c r="AE141" s="42">
        <v>1618</v>
      </c>
      <c r="AF141" s="43">
        <v>1724</v>
      </c>
      <c r="AG141" s="43">
        <v>1743</v>
      </c>
      <c r="AH141" s="44">
        <v>1539</v>
      </c>
      <c r="AI141" s="44">
        <v>1446</v>
      </c>
      <c r="AJ141" s="44">
        <v>1374</v>
      </c>
      <c r="AK141" s="44">
        <v>1285</v>
      </c>
      <c r="AL141" s="46">
        <v>1145</v>
      </c>
      <c r="AM141" s="46">
        <v>1396</v>
      </c>
      <c r="AN141" s="46">
        <v>1315</v>
      </c>
      <c r="AO141" s="46">
        <v>1143</v>
      </c>
      <c r="AQ141" s="36" t="b">
        <f t="shared" si="4"/>
        <v>1</v>
      </c>
      <c r="AR141" s="41" t="s">
        <v>552</v>
      </c>
      <c r="AS141" s="41" t="b">
        <f t="shared" si="5"/>
        <v>1</v>
      </c>
    </row>
    <row r="142" spans="1:45" x14ac:dyDescent="0.25">
      <c r="A142" s="36" t="s">
        <v>57</v>
      </c>
      <c r="B142">
        <v>327</v>
      </c>
      <c r="C142">
        <v>335</v>
      </c>
      <c r="D142">
        <v>417</v>
      </c>
      <c r="E142">
        <v>381</v>
      </c>
      <c r="F142">
        <v>542</v>
      </c>
      <c r="G142">
        <v>997</v>
      </c>
      <c r="H142">
        <v>468</v>
      </c>
      <c r="I142">
        <v>410</v>
      </c>
      <c r="J142">
        <v>442</v>
      </c>
      <c r="K142">
        <v>480</v>
      </c>
      <c r="L142">
        <v>480</v>
      </c>
      <c r="M142">
        <v>434</v>
      </c>
      <c r="N142">
        <v>510</v>
      </c>
      <c r="O142">
        <v>407</v>
      </c>
      <c r="P142">
        <v>480</v>
      </c>
      <c r="Q142">
        <v>355</v>
      </c>
      <c r="R142">
        <v>360</v>
      </c>
      <c r="S142">
        <v>377</v>
      </c>
      <c r="T142">
        <v>474</v>
      </c>
      <c r="U142">
        <v>394</v>
      </c>
      <c r="V142">
        <v>421</v>
      </c>
      <c r="W142">
        <v>399</v>
      </c>
      <c r="X142" s="41">
        <v>435</v>
      </c>
      <c r="Y142" s="41">
        <v>360</v>
      </c>
      <c r="Z142" s="41">
        <v>434</v>
      </c>
      <c r="AA142" s="41">
        <v>428</v>
      </c>
      <c r="AB142" s="41">
        <v>349</v>
      </c>
      <c r="AC142" s="42">
        <v>320</v>
      </c>
      <c r="AD142" s="42">
        <v>225</v>
      </c>
      <c r="AE142" s="42">
        <v>332</v>
      </c>
      <c r="AF142" s="43">
        <v>410</v>
      </c>
      <c r="AG142" s="43">
        <v>411</v>
      </c>
      <c r="AH142" s="44">
        <v>360</v>
      </c>
      <c r="AI142" s="44">
        <v>350</v>
      </c>
      <c r="AJ142" s="44">
        <v>356</v>
      </c>
      <c r="AK142" s="44">
        <v>345</v>
      </c>
      <c r="AL142" s="46">
        <v>275</v>
      </c>
      <c r="AM142" s="46">
        <v>349</v>
      </c>
      <c r="AN142" s="46">
        <v>327</v>
      </c>
      <c r="AO142" s="46">
        <v>273</v>
      </c>
      <c r="AQ142" s="36" t="b">
        <f t="shared" si="4"/>
        <v>1</v>
      </c>
      <c r="AR142" s="41" t="s">
        <v>57</v>
      </c>
      <c r="AS142" s="41" t="b">
        <f t="shared" si="5"/>
        <v>1</v>
      </c>
    </row>
    <row r="143" spans="1:45" x14ac:dyDescent="0.25">
      <c r="A143" s="36" t="s">
        <v>58</v>
      </c>
      <c r="B143">
        <v>207</v>
      </c>
      <c r="C143">
        <v>189</v>
      </c>
      <c r="D143">
        <v>267</v>
      </c>
      <c r="E143">
        <v>319</v>
      </c>
      <c r="F143">
        <v>486</v>
      </c>
      <c r="G143">
        <v>397</v>
      </c>
      <c r="H143">
        <v>563</v>
      </c>
      <c r="I143">
        <v>447</v>
      </c>
      <c r="J143">
        <v>636</v>
      </c>
      <c r="K143">
        <v>506</v>
      </c>
      <c r="L143">
        <v>524</v>
      </c>
      <c r="M143">
        <v>340</v>
      </c>
      <c r="N143">
        <v>477</v>
      </c>
      <c r="O143">
        <v>434</v>
      </c>
      <c r="P143">
        <v>366</v>
      </c>
      <c r="Q143">
        <v>324</v>
      </c>
      <c r="R143">
        <v>363</v>
      </c>
      <c r="S143">
        <v>350</v>
      </c>
      <c r="T143">
        <v>422</v>
      </c>
      <c r="U143">
        <v>388</v>
      </c>
      <c r="V143">
        <v>351</v>
      </c>
      <c r="W143">
        <v>415</v>
      </c>
      <c r="X143" s="41">
        <v>367</v>
      </c>
      <c r="Y143" s="41">
        <v>362</v>
      </c>
      <c r="Z143" s="41">
        <v>396</v>
      </c>
      <c r="AA143" s="41">
        <v>365</v>
      </c>
      <c r="AB143" s="41">
        <v>309</v>
      </c>
      <c r="AC143" s="42">
        <v>275</v>
      </c>
      <c r="AD143" s="42">
        <v>242</v>
      </c>
      <c r="AE143" s="42">
        <v>315</v>
      </c>
      <c r="AF143" s="43">
        <v>304</v>
      </c>
      <c r="AG143" s="43">
        <v>281</v>
      </c>
      <c r="AH143" s="44">
        <v>268</v>
      </c>
      <c r="AI143" s="44">
        <v>278</v>
      </c>
      <c r="AJ143" s="44">
        <v>253</v>
      </c>
      <c r="AK143" s="44">
        <v>207</v>
      </c>
      <c r="AL143" s="46">
        <v>185</v>
      </c>
      <c r="AM143" s="46">
        <v>243</v>
      </c>
      <c r="AN143" s="46">
        <v>244</v>
      </c>
      <c r="AO143" s="46">
        <v>210</v>
      </c>
      <c r="AQ143" s="36" t="b">
        <f t="shared" si="4"/>
        <v>1</v>
      </c>
      <c r="AR143" s="41" t="s">
        <v>58</v>
      </c>
      <c r="AS143" s="41" t="b">
        <f t="shared" si="5"/>
        <v>1</v>
      </c>
    </row>
    <row r="144" spans="1:45" x14ac:dyDescent="0.25">
      <c r="A144" s="36" t="s">
        <v>59</v>
      </c>
      <c r="B144">
        <v>95</v>
      </c>
      <c r="C144">
        <v>73</v>
      </c>
      <c r="D144">
        <v>73</v>
      </c>
      <c r="E144">
        <v>92</v>
      </c>
      <c r="F144">
        <v>145</v>
      </c>
      <c r="G144">
        <v>135</v>
      </c>
      <c r="H144">
        <v>145</v>
      </c>
      <c r="I144">
        <v>102</v>
      </c>
      <c r="J144">
        <v>177</v>
      </c>
      <c r="K144">
        <v>114</v>
      </c>
      <c r="L144">
        <v>126</v>
      </c>
      <c r="M144">
        <v>106</v>
      </c>
      <c r="N144">
        <v>167</v>
      </c>
      <c r="O144">
        <v>112</v>
      </c>
      <c r="P144">
        <v>117</v>
      </c>
      <c r="Q144">
        <v>95</v>
      </c>
      <c r="R144">
        <v>122</v>
      </c>
      <c r="S144">
        <v>102</v>
      </c>
      <c r="T144">
        <v>117</v>
      </c>
      <c r="U144">
        <v>102</v>
      </c>
      <c r="V144">
        <v>107</v>
      </c>
      <c r="W144">
        <v>104</v>
      </c>
      <c r="X144" s="41">
        <v>90</v>
      </c>
      <c r="Y144" s="41">
        <v>110</v>
      </c>
      <c r="Z144" s="41">
        <v>103</v>
      </c>
      <c r="AA144" s="41">
        <v>106</v>
      </c>
      <c r="AB144" s="41">
        <v>96</v>
      </c>
      <c r="AC144" s="42">
        <v>91</v>
      </c>
      <c r="AD144" s="42">
        <v>62</v>
      </c>
      <c r="AE144" s="42">
        <v>73</v>
      </c>
      <c r="AF144" s="43">
        <v>93</v>
      </c>
      <c r="AG144" s="43">
        <v>105</v>
      </c>
      <c r="AH144" s="44">
        <v>79</v>
      </c>
      <c r="AI144" s="44">
        <v>63</v>
      </c>
      <c r="AJ144" s="44">
        <v>78</v>
      </c>
      <c r="AK144" s="44">
        <v>81</v>
      </c>
      <c r="AL144" s="46">
        <v>78</v>
      </c>
      <c r="AM144" s="46">
        <v>64</v>
      </c>
      <c r="AN144" s="46">
        <v>80</v>
      </c>
      <c r="AO144" s="46">
        <v>47</v>
      </c>
      <c r="AQ144" s="36" t="b">
        <f t="shared" si="4"/>
        <v>1</v>
      </c>
      <c r="AR144" s="41" t="s">
        <v>59</v>
      </c>
      <c r="AS144" s="41" t="b">
        <f t="shared" si="5"/>
        <v>1</v>
      </c>
    </row>
    <row r="145" spans="1:45" x14ac:dyDescent="0.25">
      <c r="A145" s="36" t="s">
        <v>607</v>
      </c>
      <c r="B145">
        <v>1541</v>
      </c>
      <c r="C145">
        <v>1584</v>
      </c>
      <c r="D145">
        <v>1861</v>
      </c>
      <c r="E145">
        <v>1670</v>
      </c>
      <c r="F145">
        <v>2188</v>
      </c>
      <c r="G145">
        <v>2304</v>
      </c>
      <c r="H145">
        <v>2744</v>
      </c>
      <c r="I145">
        <v>2296</v>
      </c>
      <c r="J145">
        <v>2312</v>
      </c>
      <c r="K145">
        <v>2518</v>
      </c>
      <c r="L145">
        <v>2937</v>
      </c>
      <c r="M145">
        <v>1971</v>
      </c>
      <c r="N145">
        <v>2478</v>
      </c>
      <c r="O145">
        <v>2310</v>
      </c>
      <c r="P145">
        <v>2739</v>
      </c>
      <c r="Q145">
        <v>2256</v>
      </c>
      <c r="R145">
        <v>2349</v>
      </c>
      <c r="S145">
        <v>2230</v>
      </c>
      <c r="T145">
        <v>2608</v>
      </c>
      <c r="U145">
        <v>2168</v>
      </c>
      <c r="V145">
        <v>2173</v>
      </c>
      <c r="W145">
        <v>2214</v>
      </c>
      <c r="X145" s="41">
        <v>2453</v>
      </c>
      <c r="Y145" s="41">
        <v>2563</v>
      </c>
      <c r="Z145" s="41">
        <v>2642</v>
      </c>
      <c r="AA145" s="41">
        <v>2247</v>
      </c>
      <c r="AB145" s="41">
        <v>2074</v>
      </c>
      <c r="AC145" s="42">
        <v>1923</v>
      </c>
      <c r="AD145" s="42">
        <v>1519</v>
      </c>
      <c r="AE145" s="42">
        <v>2034</v>
      </c>
      <c r="AF145" s="43">
        <v>2040</v>
      </c>
      <c r="AG145" s="43">
        <v>1952</v>
      </c>
      <c r="AH145" s="44">
        <v>1881</v>
      </c>
      <c r="AI145" s="44">
        <v>2079</v>
      </c>
      <c r="AJ145" s="44">
        <v>1972</v>
      </c>
      <c r="AK145" s="44">
        <v>1963</v>
      </c>
      <c r="AL145" s="46">
        <v>1752</v>
      </c>
      <c r="AM145" s="46">
        <v>1919</v>
      </c>
      <c r="AN145" s="46">
        <v>1827</v>
      </c>
      <c r="AO145" s="46">
        <v>1750</v>
      </c>
      <c r="AQ145" s="36" t="b">
        <f t="shared" si="4"/>
        <v>1</v>
      </c>
      <c r="AR145" s="41" t="s">
        <v>607</v>
      </c>
      <c r="AS145" s="41" t="b">
        <f t="shared" si="5"/>
        <v>1</v>
      </c>
    </row>
    <row r="146" spans="1:45" x14ac:dyDescent="0.25">
      <c r="A146" s="36" t="s">
        <v>608</v>
      </c>
      <c r="B146">
        <v>103</v>
      </c>
      <c r="C146">
        <v>82</v>
      </c>
      <c r="D146">
        <v>86</v>
      </c>
      <c r="E146">
        <v>69</v>
      </c>
      <c r="F146">
        <v>101</v>
      </c>
      <c r="G146">
        <v>137</v>
      </c>
      <c r="H146">
        <v>142</v>
      </c>
      <c r="I146">
        <v>98</v>
      </c>
      <c r="J146">
        <v>132</v>
      </c>
      <c r="K146">
        <v>152</v>
      </c>
      <c r="L146">
        <v>167</v>
      </c>
      <c r="M146">
        <v>66</v>
      </c>
      <c r="N146">
        <v>137</v>
      </c>
      <c r="O146">
        <v>126</v>
      </c>
      <c r="P146">
        <v>117</v>
      </c>
      <c r="Q146">
        <v>76</v>
      </c>
      <c r="R146">
        <v>85</v>
      </c>
      <c r="S146">
        <v>114</v>
      </c>
      <c r="T146">
        <v>135</v>
      </c>
      <c r="U146">
        <v>74</v>
      </c>
      <c r="V146">
        <v>101</v>
      </c>
      <c r="W146">
        <v>100</v>
      </c>
      <c r="X146" s="41">
        <v>74</v>
      </c>
      <c r="Y146" s="41">
        <v>73</v>
      </c>
      <c r="Z146" s="41">
        <v>120</v>
      </c>
      <c r="AA146" s="41">
        <v>74</v>
      </c>
      <c r="AB146" s="41">
        <v>66</v>
      </c>
      <c r="AC146" s="42">
        <v>75</v>
      </c>
      <c r="AD146" s="42">
        <v>54</v>
      </c>
      <c r="AE146" s="42">
        <v>72</v>
      </c>
      <c r="AF146" s="43">
        <v>74</v>
      </c>
      <c r="AG146" s="43">
        <v>104</v>
      </c>
      <c r="AH146" s="44">
        <v>96</v>
      </c>
      <c r="AI146" s="44">
        <v>80</v>
      </c>
      <c r="AJ146" s="44">
        <v>72</v>
      </c>
      <c r="AK146" s="44">
        <v>66</v>
      </c>
      <c r="AL146" s="46">
        <v>76</v>
      </c>
      <c r="AM146" s="46">
        <v>66</v>
      </c>
      <c r="AN146" s="46">
        <v>56</v>
      </c>
      <c r="AO146" s="46">
        <v>37</v>
      </c>
      <c r="AQ146" s="36" t="b">
        <f t="shared" si="4"/>
        <v>1</v>
      </c>
      <c r="AR146" s="41" t="s">
        <v>608</v>
      </c>
      <c r="AS146" s="41" t="b">
        <f t="shared" si="5"/>
        <v>1</v>
      </c>
    </row>
    <row r="147" spans="1:45" x14ac:dyDescent="0.25">
      <c r="A147" s="36" t="s">
        <v>60</v>
      </c>
      <c r="B147">
        <v>173</v>
      </c>
      <c r="C147">
        <v>153</v>
      </c>
      <c r="D147">
        <v>197</v>
      </c>
      <c r="E147">
        <v>180</v>
      </c>
      <c r="F147">
        <v>324</v>
      </c>
      <c r="G147">
        <v>375</v>
      </c>
      <c r="H147">
        <v>405</v>
      </c>
      <c r="I147">
        <v>404</v>
      </c>
      <c r="J147">
        <v>418</v>
      </c>
      <c r="K147">
        <v>374</v>
      </c>
      <c r="L147">
        <v>371</v>
      </c>
      <c r="M147">
        <v>342</v>
      </c>
      <c r="N147">
        <v>348</v>
      </c>
      <c r="O147">
        <v>284</v>
      </c>
      <c r="P147">
        <v>300</v>
      </c>
      <c r="Q147">
        <v>278</v>
      </c>
      <c r="R147">
        <v>271</v>
      </c>
      <c r="S147">
        <v>250</v>
      </c>
      <c r="T147">
        <v>332</v>
      </c>
      <c r="U147">
        <v>265</v>
      </c>
      <c r="V147">
        <v>284</v>
      </c>
      <c r="W147">
        <v>276</v>
      </c>
      <c r="X147" s="41">
        <v>282</v>
      </c>
      <c r="Y147" s="41">
        <v>263</v>
      </c>
      <c r="Z147" s="41">
        <v>321</v>
      </c>
      <c r="AA147" s="41">
        <v>269</v>
      </c>
      <c r="AB147" s="41">
        <v>251</v>
      </c>
      <c r="AC147" s="42">
        <v>196</v>
      </c>
      <c r="AD147" s="42">
        <v>155</v>
      </c>
      <c r="AE147" s="42">
        <v>192</v>
      </c>
      <c r="AF147" s="43">
        <v>212</v>
      </c>
      <c r="AG147" s="43">
        <v>256</v>
      </c>
      <c r="AH147" s="44">
        <v>198</v>
      </c>
      <c r="AI147" s="44">
        <v>196</v>
      </c>
      <c r="AJ147" s="44">
        <v>224</v>
      </c>
      <c r="AK147" s="44">
        <v>197</v>
      </c>
      <c r="AL147" s="46">
        <v>146</v>
      </c>
      <c r="AM147" s="46">
        <v>190</v>
      </c>
      <c r="AN147" s="46">
        <v>190</v>
      </c>
      <c r="AO147" s="46">
        <v>160</v>
      </c>
      <c r="AQ147" s="36" t="b">
        <f t="shared" si="4"/>
        <v>1</v>
      </c>
      <c r="AR147" s="41" t="s">
        <v>60</v>
      </c>
      <c r="AS147" s="41" t="b">
        <f t="shared" si="5"/>
        <v>1</v>
      </c>
    </row>
    <row r="148" spans="1:45" x14ac:dyDescent="0.25">
      <c r="A148" s="36" t="s">
        <v>527</v>
      </c>
      <c r="B148">
        <v>1460</v>
      </c>
      <c r="C148">
        <v>1168</v>
      </c>
      <c r="D148">
        <v>1440</v>
      </c>
      <c r="E148">
        <v>1211</v>
      </c>
      <c r="F148">
        <v>1523</v>
      </c>
      <c r="G148">
        <v>1718</v>
      </c>
      <c r="H148">
        <v>1847</v>
      </c>
      <c r="I148">
        <v>1829</v>
      </c>
      <c r="J148">
        <v>1831</v>
      </c>
      <c r="K148">
        <v>1889</v>
      </c>
      <c r="L148">
        <v>2024</v>
      </c>
      <c r="M148">
        <v>1790</v>
      </c>
      <c r="N148">
        <v>1868</v>
      </c>
      <c r="O148">
        <v>1907</v>
      </c>
      <c r="P148">
        <v>1735</v>
      </c>
      <c r="Q148">
        <v>1530</v>
      </c>
      <c r="R148">
        <v>1913</v>
      </c>
      <c r="S148">
        <v>1735</v>
      </c>
      <c r="T148">
        <v>1891</v>
      </c>
      <c r="U148">
        <v>1600</v>
      </c>
      <c r="V148">
        <v>1834</v>
      </c>
      <c r="W148">
        <v>1741</v>
      </c>
      <c r="X148" s="41">
        <v>1920</v>
      </c>
      <c r="Y148" s="41">
        <v>1813</v>
      </c>
      <c r="Z148" s="41">
        <v>1880</v>
      </c>
      <c r="AA148" s="41">
        <v>1889</v>
      </c>
      <c r="AB148" s="41">
        <v>1736</v>
      </c>
      <c r="AC148" s="42">
        <v>1648</v>
      </c>
      <c r="AD148" s="42">
        <v>1226</v>
      </c>
      <c r="AE148" s="42">
        <v>1420</v>
      </c>
      <c r="AF148" s="43">
        <v>1541</v>
      </c>
      <c r="AG148" s="43">
        <v>1535</v>
      </c>
      <c r="AH148" s="44">
        <v>1336</v>
      </c>
      <c r="AI148" s="44">
        <v>1537</v>
      </c>
      <c r="AJ148" s="44">
        <v>1472</v>
      </c>
      <c r="AK148" s="44">
        <v>1465</v>
      </c>
      <c r="AL148" s="46">
        <v>1191</v>
      </c>
      <c r="AM148" s="46">
        <v>1663</v>
      </c>
      <c r="AN148" s="46">
        <v>1388</v>
      </c>
      <c r="AO148" s="46">
        <v>1289</v>
      </c>
      <c r="AQ148" s="36" t="b">
        <f t="shared" si="4"/>
        <v>1</v>
      </c>
      <c r="AR148" s="41" t="s">
        <v>527</v>
      </c>
      <c r="AS148" s="41" t="b">
        <f t="shared" si="5"/>
        <v>1</v>
      </c>
    </row>
    <row r="149" spans="1:45" x14ac:dyDescent="0.25">
      <c r="A149" s="36" t="s">
        <v>61</v>
      </c>
      <c r="B149">
        <v>296</v>
      </c>
      <c r="C149">
        <v>278</v>
      </c>
      <c r="D149">
        <v>322</v>
      </c>
      <c r="E149">
        <v>306</v>
      </c>
      <c r="F149">
        <v>437</v>
      </c>
      <c r="G149">
        <v>514</v>
      </c>
      <c r="H149">
        <v>559</v>
      </c>
      <c r="I149">
        <v>525</v>
      </c>
      <c r="J149">
        <v>586</v>
      </c>
      <c r="K149">
        <v>549</v>
      </c>
      <c r="L149">
        <v>538</v>
      </c>
      <c r="M149">
        <v>398</v>
      </c>
      <c r="N149">
        <v>498</v>
      </c>
      <c r="O149">
        <v>371</v>
      </c>
      <c r="P149">
        <v>466</v>
      </c>
      <c r="Q149">
        <v>421</v>
      </c>
      <c r="R149">
        <v>504</v>
      </c>
      <c r="S149">
        <v>458</v>
      </c>
      <c r="T149">
        <v>465</v>
      </c>
      <c r="U149">
        <v>382</v>
      </c>
      <c r="V149">
        <v>430</v>
      </c>
      <c r="W149">
        <v>410</v>
      </c>
      <c r="X149" s="41">
        <v>438</v>
      </c>
      <c r="Y149" s="41">
        <v>431</v>
      </c>
      <c r="Z149" s="41">
        <v>450</v>
      </c>
      <c r="AA149" s="41">
        <v>422</v>
      </c>
      <c r="AB149" s="41">
        <v>415</v>
      </c>
      <c r="AC149" s="42">
        <v>407</v>
      </c>
      <c r="AD149" s="42">
        <v>250</v>
      </c>
      <c r="AE149" s="42">
        <v>393</v>
      </c>
      <c r="AF149" s="43">
        <v>371</v>
      </c>
      <c r="AG149" s="43">
        <v>408</v>
      </c>
      <c r="AH149" s="44">
        <v>317</v>
      </c>
      <c r="AI149" s="44">
        <v>371</v>
      </c>
      <c r="AJ149" s="44">
        <v>303</v>
      </c>
      <c r="AK149" s="44">
        <v>376</v>
      </c>
      <c r="AL149" s="46">
        <v>252</v>
      </c>
      <c r="AM149" s="46">
        <v>334</v>
      </c>
      <c r="AN149" s="46">
        <v>294</v>
      </c>
      <c r="AO149" s="46">
        <v>269</v>
      </c>
      <c r="AQ149" s="36" t="b">
        <f t="shared" si="4"/>
        <v>1</v>
      </c>
      <c r="AR149" s="41" t="s">
        <v>61</v>
      </c>
      <c r="AS149" s="41" t="b">
        <f t="shared" si="5"/>
        <v>1</v>
      </c>
    </row>
    <row r="150" spans="1:45" x14ac:dyDescent="0.25">
      <c r="A150" s="36" t="s">
        <v>62</v>
      </c>
      <c r="B150">
        <v>103</v>
      </c>
      <c r="C150">
        <v>100</v>
      </c>
      <c r="D150">
        <v>128</v>
      </c>
      <c r="E150">
        <v>130</v>
      </c>
      <c r="F150">
        <v>216</v>
      </c>
      <c r="G150">
        <v>247</v>
      </c>
      <c r="H150">
        <v>267</v>
      </c>
      <c r="I150">
        <v>259</v>
      </c>
      <c r="J150">
        <v>284</v>
      </c>
      <c r="K150">
        <v>221</v>
      </c>
      <c r="L150">
        <v>245</v>
      </c>
      <c r="M150">
        <v>210</v>
      </c>
      <c r="N150">
        <v>217</v>
      </c>
      <c r="O150">
        <v>195</v>
      </c>
      <c r="P150">
        <v>209</v>
      </c>
      <c r="Q150">
        <v>146</v>
      </c>
      <c r="R150">
        <v>168</v>
      </c>
      <c r="S150">
        <v>148</v>
      </c>
      <c r="T150">
        <v>207</v>
      </c>
      <c r="U150">
        <v>192</v>
      </c>
      <c r="V150">
        <v>180</v>
      </c>
      <c r="W150">
        <v>192</v>
      </c>
      <c r="X150" s="41">
        <v>176</v>
      </c>
      <c r="Y150" s="41">
        <v>217</v>
      </c>
      <c r="Z150" s="41">
        <v>182</v>
      </c>
      <c r="AA150" s="41">
        <v>200</v>
      </c>
      <c r="AB150" s="41">
        <v>163</v>
      </c>
      <c r="AC150" s="42">
        <v>172</v>
      </c>
      <c r="AD150" s="42">
        <v>110</v>
      </c>
      <c r="AE150" s="42">
        <v>162</v>
      </c>
      <c r="AF150" s="43">
        <v>172</v>
      </c>
      <c r="AG150" s="43">
        <v>174</v>
      </c>
      <c r="AH150" s="44">
        <v>121</v>
      </c>
      <c r="AI150" s="44">
        <v>133</v>
      </c>
      <c r="AJ150" s="44">
        <v>118</v>
      </c>
      <c r="AK150" s="44">
        <v>128</v>
      </c>
      <c r="AL150" s="46">
        <v>97</v>
      </c>
      <c r="AM150" s="46">
        <v>130</v>
      </c>
      <c r="AN150" s="46">
        <v>124</v>
      </c>
      <c r="AO150" s="46">
        <v>118</v>
      </c>
      <c r="AQ150" s="36" t="b">
        <f t="shared" si="4"/>
        <v>1</v>
      </c>
      <c r="AR150" s="41" t="s">
        <v>62</v>
      </c>
      <c r="AS150" s="41" t="b">
        <f t="shared" si="5"/>
        <v>1</v>
      </c>
    </row>
    <row r="151" spans="1:45" x14ac:dyDescent="0.25">
      <c r="A151" s="36" t="s">
        <v>63</v>
      </c>
      <c r="B151">
        <v>470</v>
      </c>
      <c r="C151">
        <v>415</v>
      </c>
      <c r="D151">
        <v>463</v>
      </c>
      <c r="E151">
        <v>446</v>
      </c>
      <c r="F151">
        <v>588</v>
      </c>
      <c r="G151">
        <v>680</v>
      </c>
      <c r="H151">
        <v>640</v>
      </c>
      <c r="I151">
        <v>573</v>
      </c>
      <c r="J151">
        <v>720</v>
      </c>
      <c r="K151">
        <v>568</v>
      </c>
      <c r="L151">
        <v>663</v>
      </c>
      <c r="M151">
        <v>588</v>
      </c>
      <c r="N151">
        <v>674</v>
      </c>
      <c r="O151">
        <v>558</v>
      </c>
      <c r="P151">
        <v>556</v>
      </c>
      <c r="Q151">
        <v>589</v>
      </c>
      <c r="R151">
        <v>574</v>
      </c>
      <c r="S151">
        <v>595</v>
      </c>
      <c r="T151">
        <v>605</v>
      </c>
      <c r="U151">
        <v>623</v>
      </c>
      <c r="V151">
        <v>553</v>
      </c>
      <c r="W151">
        <v>545</v>
      </c>
      <c r="X151" s="41">
        <v>527</v>
      </c>
      <c r="Y151" s="41">
        <v>483</v>
      </c>
      <c r="Z151" s="41">
        <v>557</v>
      </c>
      <c r="AA151" s="41">
        <v>585</v>
      </c>
      <c r="AB151" s="41">
        <v>523</v>
      </c>
      <c r="AC151" s="42">
        <v>483</v>
      </c>
      <c r="AD151" s="42">
        <v>377</v>
      </c>
      <c r="AE151" s="42">
        <v>477</v>
      </c>
      <c r="AF151" s="43">
        <v>490</v>
      </c>
      <c r="AG151" s="43">
        <v>485</v>
      </c>
      <c r="AH151" s="44">
        <v>452</v>
      </c>
      <c r="AI151" s="44">
        <v>457</v>
      </c>
      <c r="AJ151" s="44">
        <v>440</v>
      </c>
      <c r="AK151" s="44">
        <v>431</v>
      </c>
      <c r="AL151" s="46">
        <v>315</v>
      </c>
      <c r="AM151" s="46">
        <v>425</v>
      </c>
      <c r="AN151" s="46">
        <v>391</v>
      </c>
      <c r="AO151" s="46">
        <v>359</v>
      </c>
      <c r="AQ151" s="36" t="b">
        <f t="shared" si="4"/>
        <v>1</v>
      </c>
      <c r="AR151" s="41" t="s">
        <v>63</v>
      </c>
      <c r="AS151" s="41" t="b">
        <f t="shared" si="5"/>
        <v>1</v>
      </c>
    </row>
    <row r="152" spans="1:45" x14ac:dyDescent="0.25">
      <c r="A152" s="36" t="s">
        <v>502</v>
      </c>
      <c r="B152">
        <v>3672</v>
      </c>
      <c r="C152">
        <v>3662</v>
      </c>
      <c r="D152">
        <v>3945</v>
      </c>
      <c r="E152">
        <v>3717</v>
      </c>
      <c r="F152">
        <v>5561</v>
      </c>
      <c r="G152">
        <v>6500</v>
      </c>
      <c r="H152">
        <v>7255</v>
      </c>
      <c r="I152">
        <v>6108</v>
      </c>
      <c r="J152">
        <v>6945</v>
      </c>
      <c r="K152">
        <v>6221</v>
      </c>
      <c r="L152">
        <v>6170</v>
      </c>
      <c r="M152">
        <v>5130</v>
      </c>
      <c r="N152">
        <v>6266</v>
      </c>
      <c r="O152">
        <v>5116</v>
      </c>
      <c r="P152">
        <v>5611</v>
      </c>
      <c r="Q152">
        <v>5055</v>
      </c>
      <c r="R152">
        <v>5890</v>
      </c>
      <c r="S152">
        <v>5508</v>
      </c>
      <c r="T152">
        <v>5941</v>
      </c>
      <c r="U152">
        <v>4987</v>
      </c>
      <c r="V152">
        <v>5360</v>
      </c>
      <c r="W152">
        <v>5178</v>
      </c>
      <c r="X152" s="41">
        <v>5263</v>
      </c>
      <c r="Y152" s="41">
        <v>5267</v>
      </c>
      <c r="Z152" s="41">
        <v>5596</v>
      </c>
      <c r="AA152" s="41">
        <v>5672</v>
      </c>
      <c r="AB152" s="41">
        <v>5081</v>
      </c>
      <c r="AC152" s="42">
        <v>4716</v>
      </c>
      <c r="AD152" s="42">
        <v>3565</v>
      </c>
      <c r="AE152" s="42">
        <v>4693</v>
      </c>
      <c r="AF152" s="43">
        <v>4836</v>
      </c>
      <c r="AG152" s="43">
        <v>4984</v>
      </c>
      <c r="AH152" s="44">
        <v>4330</v>
      </c>
      <c r="AI152" s="44">
        <v>4638</v>
      </c>
      <c r="AJ152" s="44">
        <v>4217</v>
      </c>
      <c r="AK152" s="44">
        <v>4215</v>
      </c>
      <c r="AL152" s="46">
        <v>3316</v>
      </c>
      <c r="AM152" s="46">
        <v>4343</v>
      </c>
      <c r="AN152" s="46">
        <v>3864</v>
      </c>
      <c r="AO152" s="46">
        <v>3637</v>
      </c>
      <c r="AQ152" s="36" t="b">
        <f t="shared" si="4"/>
        <v>1</v>
      </c>
      <c r="AR152" s="41" t="s">
        <v>502</v>
      </c>
      <c r="AS152" s="41" t="b">
        <f t="shared" si="5"/>
        <v>1</v>
      </c>
    </row>
    <row r="153" spans="1:45" x14ac:dyDescent="0.25">
      <c r="A153" s="36" t="s">
        <v>64</v>
      </c>
      <c r="B153">
        <v>363</v>
      </c>
      <c r="C153">
        <v>326</v>
      </c>
      <c r="D153">
        <v>457</v>
      </c>
      <c r="E153">
        <v>337</v>
      </c>
      <c r="F153">
        <v>527</v>
      </c>
      <c r="G153">
        <v>642</v>
      </c>
      <c r="H153">
        <v>605</v>
      </c>
      <c r="I153">
        <v>576</v>
      </c>
      <c r="J153">
        <v>567</v>
      </c>
      <c r="K153">
        <v>577</v>
      </c>
      <c r="L153">
        <v>589</v>
      </c>
      <c r="M153">
        <v>503</v>
      </c>
      <c r="N153">
        <v>558</v>
      </c>
      <c r="O153">
        <v>483</v>
      </c>
      <c r="P153">
        <v>491</v>
      </c>
      <c r="Q153">
        <v>511</v>
      </c>
      <c r="R153">
        <v>496</v>
      </c>
      <c r="S153">
        <v>478</v>
      </c>
      <c r="T153">
        <v>513</v>
      </c>
      <c r="U153">
        <v>465</v>
      </c>
      <c r="V153">
        <v>497</v>
      </c>
      <c r="W153">
        <v>458</v>
      </c>
      <c r="X153" s="41">
        <v>451</v>
      </c>
      <c r="Y153" s="41">
        <v>433</v>
      </c>
      <c r="Z153" s="41">
        <v>458</v>
      </c>
      <c r="AA153" s="41">
        <v>465</v>
      </c>
      <c r="AB153" s="41">
        <v>385</v>
      </c>
      <c r="AC153" s="42">
        <v>411</v>
      </c>
      <c r="AD153" s="42">
        <v>260</v>
      </c>
      <c r="AE153" s="42">
        <v>406</v>
      </c>
      <c r="AF153" s="43">
        <v>463</v>
      </c>
      <c r="AG153" s="43">
        <v>425</v>
      </c>
      <c r="AH153" s="44">
        <v>378</v>
      </c>
      <c r="AI153" s="44">
        <v>377</v>
      </c>
      <c r="AJ153" s="44">
        <v>379</v>
      </c>
      <c r="AK153" s="44">
        <v>369</v>
      </c>
      <c r="AL153" s="46">
        <v>296</v>
      </c>
      <c r="AM153" s="46">
        <v>347</v>
      </c>
      <c r="AN153" s="46">
        <v>391</v>
      </c>
      <c r="AO153" s="46">
        <v>303</v>
      </c>
      <c r="AQ153" s="36" t="b">
        <f t="shared" si="4"/>
        <v>1</v>
      </c>
      <c r="AR153" s="41" t="s">
        <v>64</v>
      </c>
      <c r="AS153" s="41" t="b">
        <f t="shared" si="5"/>
        <v>1</v>
      </c>
    </row>
    <row r="154" spans="1:45" x14ac:dyDescent="0.25">
      <c r="A154" s="36" t="s">
        <v>609</v>
      </c>
      <c r="B154">
        <v>615</v>
      </c>
      <c r="C154">
        <v>582</v>
      </c>
      <c r="D154">
        <v>654</v>
      </c>
      <c r="E154">
        <v>597</v>
      </c>
      <c r="F154">
        <v>796</v>
      </c>
      <c r="G154">
        <v>941</v>
      </c>
      <c r="H154">
        <v>1161</v>
      </c>
      <c r="I154">
        <v>864</v>
      </c>
      <c r="J154">
        <v>1099</v>
      </c>
      <c r="K154">
        <v>945</v>
      </c>
      <c r="L154">
        <v>1066</v>
      </c>
      <c r="M154">
        <v>588</v>
      </c>
      <c r="N154">
        <v>866</v>
      </c>
      <c r="O154">
        <v>818</v>
      </c>
      <c r="P154">
        <v>1022</v>
      </c>
      <c r="Q154">
        <v>732</v>
      </c>
      <c r="R154">
        <v>813</v>
      </c>
      <c r="S154">
        <v>716</v>
      </c>
      <c r="T154">
        <v>1071</v>
      </c>
      <c r="U154">
        <v>660</v>
      </c>
      <c r="V154">
        <v>769</v>
      </c>
      <c r="W154">
        <v>787</v>
      </c>
      <c r="X154" s="41">
        <v>819</v>
      </c>
      <c r="Y154" s="41">
        <v>829</v>
      </c>
      <c r="Z154" s="41">
        <v>972</v>
      </c>
      <c r="AA154" s="41">
        <v>826</v>
      </c>
      <c r="AB154" s="41">
        <v>798</v>
      </c>
      <c r="AC154" s="42">
        <v>653</v>
      </c>
      <c r="AD154" s="42">
        <v>520</v>
      </c>
      <c r="AE154" s="42">
        <v>774</v>
      </c>
      <c r="AF154" s="43">
        <v>923</v>
      </c>
      <c r="AG154" s="43">
        <v>898</v>
      </c>
      <c r="AH154" s="44">
        <v>710</v>
      </c>
      <c r="AI154" s="44">
        <v>783</v>
      </c>
      <c r="AJ154" s="44">
        <v>784</v>
      </c>
      <c r="AK154" s="44">
        <v>747</v>
      </c>
      <c r="AL154" s="46">
        <v>693</v>
      </c>
      <c r="AM154" s="46">
        <v>739</v>
      </c>
      <c r="AN154" s="46">
        <v>739</v>
      </c>
      <c r="AO154" s="46">
        <v>652</v>
      </c>
      <c r="AQ154" s="36" t="b">
        <f t="shared" si="4"/>
        <v>1</v>
      </c>
      <c r="AR154" s="41" t="s">
        <v>609</v>
      </c>
      <c r="AS154" s="41" t="b">
        <f t="shared" si="5"/>
        <v>1</v>
      </c>
    </row>
    <row r="155" spans="1:45" x14ac:dyDescent="0.25">
      <c r="A155" s="36" t="s">
        <v>65</v>
      </c>
      <c r="B155">
        <v>193</v>
      </c>
      <c r="C155">
        <v>136</v>
      </c>
      <c r="D155">
        <v>293</v>
      </c>
      <c r="E155">
        <v>280</v>
      </c>
      <c r="F155">
        <v>451</v>
      </c>
      <c r="G155">
        <v>337</v>
      </c>
      <c r="H155">
        <v>506</v>
      </c>
      <c r="I155">
        <v>410</v>
      </c>
      <c r="J155">
        <v>491</v>
      </c>
      <c r="K155">
        <v>428</v>
      </c>
      <c r="L155">
        <v>410</v>
      </c>
      <c r="M155">
        <v>307</v>
      </c>
      <c r="N155">
        <v>404</v>
      </c>
      <c r="O155">
        <v>360</v>
      </c>
      <c r="P155">
        <v>375</v>
      </c>
      <c r="Q155">
        <v>303</v>
      </c>
      <c r="R155">
        <v>272</v>
      </c>
      <c r="S155">
        <v>291</v>
      </c>
      <c r="T155">
        <v>369</v>
      </c>
      <c r="U155">
        <v>320</v>
      </c>
      <c r="V155">
        <v>334</v>
      </c>
      <c r="W155">
        <v>319</v>
      </c>
      <c r="X155" s="41">
        <v>274</v>
      </c>
      <c r="Y155" s="41">
        <v>262</v>
      </c>
      <c r="Z155" s="41">
        <v>344</v>
      </c>
      <c r="AA155" s="41">
        <v>352</v>
      </c>
      <c r="AB155" s="41">
        <v>302</v>
      </c>
      <c r="AC155" s="42">
        <v>257</v>
      </c>
      <c r="AD155" s="42">
        <v>208</v>
      </c>
      <c r="AE155" s="42">
        <v>276</v>
      </c>
      <c r="AF155" s="43">
        <v>281</v>
      </c>
      <c r="AG155" s="43">
        <v>291</v>
      </c>
      <c r="AH155" s="44">
        <v>257</v>
      </c>
      <c r="AI155" s="44">
        <v>201</v>
      </c>
      <c r="AJ155" s="44">
        <v>202</v>
      </c>
      <c r="AK155" s="44">
        <v>214</v>
      </c>
      <c r="AL155" s="46">
        <v>176</v>
      </c>
      <c r="AM155" s="46">
        <v>202</v>
      </c>
      <c r="AN155" s="46">
        <v>205</v>
      </c>
      <c r="AO155" s="46">
        <v>189</v>
      </c>
      <c r="AQ155" s="36" t="b">
        <f t="shared" si="4"/>
        <v>1</v>
      </c>
      <c r="AR155" s="41" t="s">
        <v>65</v>
      </c>
      <c r="AS155" s="41" t="b">
        <f t="shared" si="5"/>
        <v>1</v>
      </c>
    </row>
    <row r="156" spans="1:45" x14ac:dyDescent="0.25">
      <c r="A156" s="36" t="s">
        <v>66</v>
      </c>
      <c r="B156">
        <v>257</v>
      </c>
      <c r="C156">
        <v>286</v>
      </c>
      <c r="D156">
        <v>324</v>
      </c>
      <c r="E156">
        <v>290</v>
      </c>
      <c r="F156">
        <v>473</v>
      </c>
      <c r="G156">
        <v>394</v>
      </c>
      <c r="H156">
        <v>479</v>
      </c>
      <c r="I156">
        <v>388</v>
      </c>
      <c r="J156">
        <v>466</v>
      </c>
      <c r="K156">
        <v>442</v>
      </c>
      <c r="L156">
        <v>492</v>
      </c>
      <c r="M156">
        <v>418</v>
      </c>
      <c r="N156">
        <v>456</v>
      </c>
      <c r="O156">
        <v>424</v>
      </c>
      <c r="P156">
        <v>447</v>
      </c>
      <c r="Q156">
        <v>469</v>
      </c>
      <c r="R156">
        <v>435</v>
      </c>
      <c r="S156">
        <v>393</v>
      </c>
      <c r="T156">
        <v>419</v>
      </c>
      <c r="U156">
        <v>421</v>
      </c>
      <c r="V156">
        <v>518</v>
      </c>
      <c r="W156">
        <v>456</v>
      </c>
      <c r="X156" s="41">
        <v>456</v>
      </c>
      <c r="Y156" s="41">
        <v>464</v>
      </c>
      <c r="Z156" s="41">
        <v>470</v>
      </c>
      <c r="AA156" s="41">
        <v>456</v>
      </c>
      <c r="AB156" s="41">
        <v>460</v>
      </c>
      <c r="AC156" s="42">
        <v>420</v>
      </c>
      <c r="AD156" s="42">
        <v>272</v>
      </c>
      <c r="AE156" s="42">
        <v>395</v>
      </c>
      <c r="AF156" s="43">
        <v>415</v>
      </c>
      <c r="AG156" s="43">
        <v>398</v>
      </c>
      <c r="AH156" s="44">
        <v>385</v>
      </c>
      <c r="AI156" s="44">
        <v>407</v>
      </c>
      <c r="AJ156" s="44">
        <v>353</v>
      </c>
      <c r="AK156" s="44">
        <v>323</v>
      </c>
      <c r="AL156" s="46">
        <v>283</v>
      </c>
      <c r="AM156" s="46">
        <v>341</v>
      </c>
      <c r="AN156" s="46">
        <v>308</v>
      </c>
      <c r="AO156" s="46">
        <v>278</v>
      </c>
      <c r="AQ156" s="36" t="b">
        <f t="shared" si="4"/>
        <v>1</v>
      </c>
      <c r="AR156" s="41" t="s">
        <v>66</v>
      </c>
      <c r="AS156" s="41" t="b">
        <f t="shared" si="5"/>
        <v>1</v>
      </c>
    </row>
    <row r="157" spans="1:45" x14ac:dyDescent="0.25">
      <c r="A157" s="36" t="s">
        <v>680</v>
      </c>
      <c r="B157">
        <v>194</v>
      </c>
      <c r="C157">
        <v>159</v>
      </c>
      <c r="D157">
        <v>267</v>
      </c>
      <c r="E157">
        <v>157</v>
      </c>
      <c r="F157">
        <v>217</v>
      </c>
      <c r="G157">
        <v>238</v>
      </c>
      <c r="H157">
        <v>202</v>
      </c>
      <c r="I157">
        <v>253</v>
      </c>
      <c r="J157">
        <v>267</v>
      </c>
      <c r="K157">
        <v>236</v>
      </c>
      <c r="L157">
        <v>367</v>
      </c>
      <c r="M157">
        <v>255</v>
      </c>
      <c r="N157">
        <v>243</v>
      </c>
      <c r="O157">
        <v>240</v>
      </c>
      <c r="P157">
        <v>302</v>
      </c>
      <c r="Q157">
        <v>243</v>
      </c>
      <c r="R157">
        <v>286</v>
      </c>
      <c r="S157">
        <v>273</v>
      </c>
      <c r="T157">
        <v>342</v>
      </c>
      <c r="U157">
        <v>255</v>
      </c>
      <c r="V157">
        <v>313</v>
      </c>
      <c r="W157">
        <v>257</v>
      </c>
      <c r="X157" s="41">
        <v>268</v>
      </c>
      <c r="Y157" s="41">
        <v>257</v>
      </c>
      <c r="Z157" s="41">
        <v>341</v>
      </c>
      <c r="AA157" s="41">
        <v>364</v>
      </c>
      <c r="AB157" s="41">
        <v>265</v>
      </c>
      <c r="AC157" s="42">
        <v>248</v>
      </c>
      <c r="AD157" s="42">
        <v>165</v>
      </c>
      <c r="AE157" s="42">
        <v>225</v>
      </c>
      <c r="AF157" s="43">
        <v>231</v>
      </c>
      <c r="AG157" s="43">
        <v>218</v>
      </c>
      <c r="AH157" s="44">
        <v>234</v>
      </c>
      <c r="AI157" s="44">
        <v>224</v>
      </c>
      <c r="AJ157" s="44">
        <v>220</v>
      </c>
      <c r="AK157" s="44">
        <v>176</v>
      </c>
      <c r="AL157" s="46">
        <v>236</v>
      </c>
      <c r="AM157" s="46">
        <v>233</v>
      </c>
      <c r="AN157" s="46">
        <v>211</v>
      </c>
      <c r="AO157" s="46">
        <v>172</v>
      </c>
      <c r="AQ157" s="36" t="b">
        <f t="shared" si="4"/>
        <v>1</v>
      </c>
      <c r="AR157" s="41" t="s">
        <v>680</v>
      </c>
      <c r="AS157" s="41" t="b">
        <f t="shared" si="5"/>
        <v>1</v>
      </c>
    </row>
    <row r="158" spans="1:45" x14ac:dyDescent="0.25">
      <c r="A158" s="36" t="s">
        <v>610</v>
      </c>
      <c r="B158">
        <v>1681</v>
      </c>
      <c r="C158">
        <v>1566</v>
      </c>
      <c r="D158">
        <v>2270</v>
      </c>
      <c r="E158">
        <v>1512</v>
      </c>
      <c r="F158">
        <v>1889</v>
      </c>
      <c r="G158">
        <v>2044</v>
      </c>
      <c r="H158">
        <v>2980</v>
      </c>
      <c r="I158">
        <v>1951</v>
      </c>
      <c r="J158">
        <v>2218</v>
      </c>
      <c r="K158">
        <v>2214</v>
      </c>
      <c r="L158">
        <v>2797</v>
      </c>
      <c r="M158">
        <v>1685</v>
      </c>
      <c r="N158">
        <v>2306</v>
      </c>
      <c r="O158">
        <v>2024</v>
      </c>
      <c r="P158">
        <v>2913</v>
      </c>
      <c r="Q158">
        <v>1927</v>
      </c>
      <c r="R158">
        <v>1990</v>
      </c>
      <c r="S158">
        <v>1749</v>
      </c>
      <c r="T158">
        <v>2814</v>
      </c>
      <c r="U158">
        <v>1834</v>
      </c>
      <c r="V158">
        <v>1800</v>
      </c>
      <c r="W158">
        <v>1848</v>
      </c>
      <c r="X158" s="41">
        <v>2124</v>
      </c>
      <c r="Y158" s="41">
        <v>2062</v>
      </c>
      <c r="Z158" s="41">
        <v>3007</v>
      </c>
      <c r="AA158" s="41">
        <v>2208</v>
      </c>
      <c r="AB158" s="41">
        <v>2109</v>
      </c>
      <c r="AC158" s="42">
        <v>1864</v>
      </c>
      <c r="AD158" s="42">
        <v>1209</v>
      </c>
      <c r="AE158" s="42">
        <v>1716</v>
      </c>
      <c r="AF158" s="43">
        <v>1843</v>
      </c>
      <c r="AG158" s="43">
        <v>1888</v>
      </c>
      <c r="AH158" s="44">
        <v>1630</v>
      </c>
      <c r="AI158" s="44">
        <v>1773</v>
      </c>
      <c r="AJ158" s="44">
        <v>1823</v>
      </c>
      <c r="AK158" s="44">
        <v>1721</v>
      </c>
      <c r="AL158" s="46">
        <v>2088</v>
      </c>
      <c r="AM158" s="46">
        <v>1782</v>
      </c>
      <c r="AN158" s="46">
        <v>1730</v>
      </c>
      <c r="AO158" s="46">
        <v>1442</v>
      </c>
      <c r="AQ158" s="36" t="b">
        <f t="shared" si="4"/>
        <v>1</v>
      </c>
      <c r="AR158" s="41" t="s">
        <v>610</v>
      </c>
      <c r="AS158" s="41" t="b">
        <f t="shared" si="5"/>
        <v>1</v>
      </c>
    </row>
    <row r="159" spans="1:45" x14ac:dyDescent="0.25">
      <c r="A159" s="36" t="s">
        <v>578</v>
      </c>
      <c r="B159">
        <v>465</v>
      </c>
      <c r="C159">
        <v>531</v>
      </c>
      <c r="D159">
        <v>518</v>
      </c>
      <c r="E159">
        <v>504</v>
      </c>
      <c r="F159">
        <v>666</v>
      </c>
      <c r="G159">
        <v>860</v>
      </c>
      <c r="H159">
        <v>892</v>
      </c>
      <c r="I159">
        <v>706</v>
      </c>
      <c r="J159">
        <v>788</v>
      </c>
      <c r="K159">
        <v>829</v>
      </c>
      <c r="L159">
        <v>793</v>
      </c>
      <c r="M159">
        <v>625</v>
      </c>
      <c r="N159">
        <v>730</v>
      </c>
      <c r="O159">
        <v>694</v>
      </c>
      <c r="P159">
        <v>744</v>
      </c>
      <c r="Q159">
        <v>686</v>
      </c>
      <c r="R159">
        <v>687</v>
      </c>
      <c r="S159">
        <v>653</v>
      </c>
      <c r="T159">
        <v>796</v>
      </c>
      <c r="U159">
        <v>606</v>
      </c>
      <c r="V159">
        <v>661</v>
      </c>
      <c r="W159">
        <v>608</v>
      </c>
      <c r="X159" s="41">
        <v>640</v>
      </c>
      <c r="Y159" s="41">
        <v>616</v>
      </c>
      <c r="Z159" s="41">
        <v>778</v>
      </c>
      <c r="AA159" s="41">
        <v>688</v>
      </c>
      <c r="AB159" s="41">
        <v>653</v>
      </c>
      <c r="AC159" s="42">
        <v>603</v>
      </c>
      <c r="AD159" s="42">
        <v>413</v>
      </c>
      <c r="AE159" s="42">
        <v>576</v>
      </c>
      <c r="AF159" s="43">
        <v>616</v>
      </c>
      <c r="AG159" s="43">
        <v>610</v>
      </c>
      <c r="AH159" s="44">
        <v>576</v>
      </c>
      <c r="AI159" s="44">
        <v>549</v>
      </c>
      <c r="AJ159" s="44">
        <v>470</v>
      </c>
      <c r="AK159" s="44">
        <v>532</v>
      </c>
      <c r="AL159" s="46">
        <v>467</v>
      </c>
      <c r="AM159" s="46">
        <v>502</v>
      </c>
      <c r="AN159" s="46">
        <v>439</v>
      </c>
      <c r="AO159" s="46">
        <v>350</v>
      </c>
      <c r="AQ159" s="36" t="b">
        <f t="shared" si="4"/>
        <v>1</v>
      </c>
      <c r="AR159" s="41" t="s">
        <v>578</v>
      </c>
      <c r="AS159" s="41" t="b">
        <f t="shared" si="5"/>
        <v>1</v>
      </c>
    </row>
    <row r="160" spans="1:45" x14ac:dyDescent="0.25">
      <c r="A160" s="36" t="s">
        <v>67</v>
      </c>
      <c r="B160">
        <v>127</v>
      </c>
      <c r="C160">
        <v>124</v>
      </c>
      <c r="D160">
        <v>153</v>
      </c>
      <c r="E160">
        <v>129</v>
      </c>
      <c r="F160">
        <v>212</v>
      </c>
      <c r="G160">
        <v>307</v>
      </c>
      <c r="H160">
        <v>233</v>
      </c>
      <c r="I160">
        <v>183</v>
      </c>
      <c r="J160">
        <v>243</v>
      </c>
      <c r="K160">
        <v>246</v>
      </c>
      <c r="L160">
        <v>202</v>
      </c>
      <c r="M160">
        <v>203</v>
      </c>
      <c r="N160">
        <v>235</v>
      </c>
      <c r="O160">
        <v>218</v>
      </c>
      <c r="P160">
        <v>209</v>
      </c>
      <c r="Q160">
        <v>178</v>
      </c>
      <c r="R160">
        <v>208</v>
      </c>
      <c r="S160">
        <v>230</v>
      </c>
      <c r="T160">
        <v>214</v>
      </c>
      <c r="U160">
        <v>168</v>
      </c>
      <c r="V160">
        <v>203</v>
      </c>
      <c r="W160">
        <v>225</v>
      </c>
      <c r="X160" s="41">
        <v>226</v>
      </c>
      <c r="Y160" s="41">
        <v>192</v>
      </c>
      <c r="Z160" s="41">
        <v>223</v>
      </c>
      <c r="AA160" s="41">
        <v>206</v>
      </c>
      <c r="AB160" s="41">
        <v>160</v>
      </c>
      <c r="AC160" s="42">
        <v>160</v>
      </c>
      <c r="AD160" s="42">
        <v>137</v>
      </c>
      <c r="AE160" s="42">
        <v>198</v>
      </c>
      <c r="AF160" s="43">
        <v>183</v>
      </c>
      <c r="AG160" s="43">
        <v>184</v>
      </c>
      <c r="AH160" s="44">
        <v>144</v>
      </c>
      <c r="AI160" s="44">
        <v>146</v>
      </c>
      <c r="AJ160" s="44">
        <v>133</v>
      </c>
      <c r="AK160" s="44">
        <v>140</v>
      </c>
      <c r="AL160" s="46">
        <v>111</v>
      </c>
      <c r="AM160" s="46">
        <v>142</v>
      </c>
      <c r="AN160" s="46">
        <v>133</v>
      </c>
      <c r="AO160" s="46">
        <v>130</v>
      </c>
      <c r="AQ160" s="36" t="b">
        <f t="shared" si="4"/>
        <v>1</v>
      </c>
      <c r="AR160" s="41" t="s">
        <v>67</v>
      </c>
      <c r="AS160" s="41" t="b">
        <f t="shared" si="5"/>
        <v>1</v>
      </c>
    </row>
    <row r="161" spans="1:45" x14ac:dyDescent="0.25">
      <c r="A161" s="36" t="s">
        <v>68</v>
      </c>
      <c r="B161">
        <v>217</v>
      </c>
      <c r="C161">
        <v>192</v>
      </c>
      <c r="D161">
        <v>262</v>
      </c>
      <c r="E161">
        <v>221</v>
      </c>
      <c r="F161">
        <v>273</v>
      </c>
      <c r="G161">
        <v>355</v>
      </c>
      <c r="H161">
        <v>392</v>
      </c>
      <c r="I161">
        <v>382</v>
      </c>
      <c r="J161">
        <v>444</v>
      </c>
      <c r="K161">
        <v>342</v>
      </c>
      <c r="L161">
        <v>407</v>
      </c>
      <c r="M161">
        <v>336</v>
      </c>
      <c r="N161">
        <v>372</v>
      </c>
      <c r="O161">
        <v>306</v>
      </c>
      <c r="P161">
        <v>310</v>
      </c>
      <c r="Q161">
        <v>295</v>
      </c>
      <c r="R161">
        <v>301</v>
      </c>
      <c r="S161">
        <v>296</v>
      </c>
      <c r="T161">
        <v>315</v>
      </c>
      <c r="U161">
        <v>274</v>
      </c>
      <c r="V161">
        <v>288</v>
      </c>
      <c r="W161">
        <v>288</v>
      </c>
      <c r="X161" s="41">
        <v>296</v>
      </c>
      <c r="Y161" s="41">
        <v>280</v>
      </c>
      <c r="Z161" s="41">
        <v>325</v>
      </c>
      <c r="AA161" s="41">
        <v>339</v>
      </c>
      <c r="AB161" s="41">
        <v>286</v>
      </c>
      <c r="AC161" s="42">
        <v>252</v>
      </c>
      <c r="AD161" s="42">
        <v>198</v>
      </c>
      <c r="AE161" s="42">
        <v>288</v>
      </c>
      <c r="AF161" s="43">
        <v>260</v>
      </c>
      <c r="AG161" s="43">
        <v>250</v>
      </c>
      <c r="AH161" s="44">
        <v>256</v>
      </c>
      <c r="AI161" s="44">
        <v>232</v>
      </c>
      <c r="AJ161" s="44">
        <v>244</v>
      </c>
      <c r="AK161" s="44">
        <v>213</v>
      </c>
      <c r="AL161" s="46">
        <v>178</v>
      </c>
      <c r="AM161" s="46">
        <v>202</v>
      </c>
      <c r="AN161" s="46">
        <v>165</v>
      </c>
      <c r="AO161" s="46">
        <v>166</v>
      </c>
      <c r="AQ161" s="36" t="b">
        <f t="shared" si="4"/>
        <v>1</v>
      </c>
      <c r="AR161" s="41" t="s">
        <v>68</v>
      </c>
      <c r="AS161" s="41" t="b">
        <f t="shared" si="5"/>
        <v>1</v>
      </c>
    </row>
    <row r="162" spans="1:45" x14ac:dyDescent="0.25">
      <c r="A162" s="36" t="s">
        <v>69</v>
      </c>
      <c r="B162">
        <v>177</v>
      </c>
      <c r="C162">
        <v>174</v>
      </c>
      <c r="D162">
        <v>169</v>
      </c>
      <c r="E162">
        <v>153</v>
      </c>
      <c r="F162">
        <v>208</v>
      </c>
      <c r="G162">
        <v>325</v>
      </c>
      <c r="H162">
        <v>298</v>
      </c>
      <c r="I162">
        <v>246</v>
      </c>
      <c r="J162">
        <v>382</v>
      </c>
      <c r="K162">
        <v>274</v>
      </c>
      <c r="L162">
        <v>263</v>
      </c>
      <c r="M162">
        <v>272</v>
      </c>
      <c r="N162">
        <v>341</v>
      </c>
      <c r="O162">
        <v>283</v>
      </c>
      <c r="P162">
        <v>313</v>
      </c>
      <c r="Q162">
        <v>227</v>
      </c>
      <c r="R162">
        <v>258</v>
      </c>
      <c r="S162">
        <v>245</v>
      </c>
      <c r="T162">
        <v>292</v>
      </c>
      <c r="U162">
        <v>202</v>
      </c>
      <c r="V162">
        <v>220</v>
      </c>
      <c r="W162">
        <v>229</v>
      </c>
      <c r="X162" s="41">
        <v>240</v>
      </c>
      <c r="Y162" s="41">
        <v>246</v>
      </c>
      <c r="Z162" s="41">
        <v>255</v>
      </c>
      <c r="AA162" s="41">
        <v>262</v>
      </c>
      <c r="AB162" s="41">
        <v>215</v>
      </c>
      <c r="AC162" s="42">
        <v>189</v>
      </c>
      <c r="AD162" s="42">
        <v>165</v>
      </c>
      <c r="AE162" s="42">
        <v>211</v>
      </c>
      <c r="AF162" s="43">
        <v>293</v>
      </c>
      <c r="AG162" s="43">
        <v>256</v>
      </c>
      <c r="AH162" s="44">
        <v>223</v>
      </c>
      <c r="AI162" s="44">
        <v>223</v>
      </c>
      <c r="AJ162" s="44">
        <v>199</v>
      </c>
      <c r="AK162" s="44">
        <v>187</v>
      </c>
      <c r="AL162" s="46">
        <v>174</v>
      </c>
      <c r="AM162" s="46">
        <v>224</v>
      </c>
      <c r="AN162" s="46">
        <v>174</v>
      </c>
      <c r="AO162" s="46">
        <v>155</v>
      </c>
      <c r="AQ162" s="36" t="b">
        <f t="shared" si="4"/>
        <v>1</v>
      </c>
      <c r="AR162" s="41" t="s">
        <v>69</v>
      </c>
      <c r="AS162" s="41" t="b">
        <f t="shared" si="5"/>
        <v>1</v>
      </c>
    </row>
    <row r="163" spans="1:45" x14ac:dyDescent="0.25">
      <c r="A163" s="36" t="s">
        <v>429</v>
      </c>
      <c r="B163">
        <v>914</v>
      </c>
      <c r="C163">
        <v>978</v>
      </c>
      <c r="D163">
        <v>1084</v>
      </c>
      <c r="E163">
        <v>826</v>
      </c>
      <c r="F163">
        <v>1369</v>
      </c>
      <c r="G163">
        <v>1284</v>
      </c>
      <c r="H163">
        <v>1426</v>
      </c>
      <c r="I163">
        <v>1145</v>
      </c>
      <c r="J163">
        <v>1414</v>
      </c>
      <c r="K163">
        <v>1376</v>
      </c>
      <c r="L163">
        <v>1421</v>
      </c>
      <c r="M163">
        <v>1100</v>
      </c>
      <c r="N163">
        <v>1305</v>
      </c>
      <c r="O163">
        <v>1381</v>
      </c>
      <c r="P163">
        <v>1321</v>
      </c>
      <c r="Q163">
        <v>970</v>
      </c>
      <c r="R163">
        <v>1049</v>
      </c>
      <c r="S163">
        <v>1063</v>
      </c>
      <c r="T163">
        <v>1260</v>
      </c>
      <c r="U163">
        <v>1132</v>
      </c>
      <c r="V163">
        <v>1138</v>
      </c>
      <c r="W163">
        <v>1163</v>
      </c>
      <c r="X163" s="41">
        <v>1088</v>
      </c>
      <c r="Y163" s="41">
        <v>1180</v>
      </c>
      <c r="Z163" s="41">
        <v>1216</v>
      </c>
      <c r="AA163" s="41">
        <v>1196</v>
      </c>
      <c r="AB163" s="41">
        <v>1162</v>
      </c>
      <c r="AC163" s="42">
        <v>1073</v>
      </c>
      <c r="AD163" s="42">
        <v>690</v>
      </c>
      <c r="AE163" s="42">
        <v>1024</v>
      </c>
      <c r="AF163" s="43">
        <v>1052</v>
      </c>
      <c r="AG163" s="43">
        <v>1066</v>
      </c>
      <c r="AH163" s="44">
        <v>1011</v>
      </c>
      <c r="AI163" s="44">
        <v>1048</v>
      </c>
      <c r="AJ163" s="44">
        <v>896</v>
      </c>
      <c r="AK163" s="44">
        <v>952</v>
      </c>
      <c r="AL163" s="46">
        <v>831</v>
      </c>
      <c r="AM163" s="46">
        <v>1002</v>
      </c>
      <c r="AN163" s="46">
        <v>985</v>
      </c>
      <c r="AO163" s="46">
        <v>863</v>
      </c>
      <c r="AQ163" s="36" t="b">
        <f t="shared" si="4"/>
        <v>1</v>
      </c>
      <c r="AR163" s="41" t="s">
        <v>429</v>
      </c>
      <c r="AS163" s="41" t="b">
        <f t="shared" si="5"/>
        <v>1</v>
      </c>
    </row>
    <row r="164" spans="1:45" x14ac:dyDescent="0.25">
      <c r="A164" s="36" t="s">
        <v>70</v>
      </c>
      <c r="B164">
        <v>245</v>
      </c>
      <c r="C164">
        <v>302</v>
      </c>
      <c r="D164">
        <v>366</v>
      </c>
      <c r="E164">
        <v>337</v>
      </c>
      <c r="F164">
        <v>428</v>
      </c>
      <c r="G164">
        <v>514</v>
      </c>
      <c r="H164">
        <v>523</v>
      </c>
      <c r="I164">
        <v>455</v>
      </c>
      <c r="J164">
        <v>550</v>
      </c>
      <c r="K164">
        <v>521</v>
      </c>
      <c r="L164">
        <v>546</v>
      </c>
      <c r="M164">
        <v>476</v>
      </c>
      <c r="N164">
        <v>508</v>
      </c>
      <c r="O164">
        <v>469</v>
      </c>
      <c r="P164">
        <v>481</v>
      </c>
      <c r="Q164">
        <v>453</v>
      </c>
      <c r="R164">
        <v>463</v>
      </c>
      <c r="S164">
        <v>517</v>
      </c>
      <c r="T164">
        <v>549</v>
      </c>
      <c r="U164">
        <v>490</v>
      </c>
      <c r="V164">
        <v>463</v>
      </c>
      <c r="W164">
        <v>448</v>
      </c>
      <c r="X164" s="41">
        <v>492</v>
      </c>
      <c r="Y164" s="41">
        <v>485</v>
      </c>
      <c r="Z164" s="41">
        <v>525</v>
      </c>
      <c r="AA164" s="41">
        <v>580</v>
      </c>
      <c r="AB164" s="41">
        <v>474</v>
      </c>
      <c r="AC164" s="42">
        <v>426</v>
      </c>
      <c r="AD164" s="42">
        <v>287</v>
      </c>
      <c r="AE164" s="42">
        <v>438</v>
      </c>
      <c r="AF164" s="43">
        <v>442</v>
      </c>
      <c r="AG164" s="43">
        <v>391</v>
      </c>
      <c r="AH164" s="44">
        <v>425</v>
      </c>
      <c r="AI164" s="44">
        <v>382</v>
      </c>
      <c r="AJ164" s="44">
        <v>369</v>
      </c>
      <c r="AK164" s="44">
        <v>403</v>
      </c>
      <c r="AL164" s="46">
        <v>322</v>
      </c>
      <c r="AM164" s="46">
        <v>386</v>
      </c>
      <c r="AN164" s="46">
        <v>395</v>
      </c>
      <c r="AO164" s="46">
        <v>321</v>
      </c>
      <c r="AQ164" s="36" t="b">
        <f t="shared" si="4"/>
        <v>1</v>
      </c>
      <c r="AR164" s="41" t="s">
        <v>70</v>
      </c>
      <c r="AS164" s="41" t="b">
        <f t="shared" si="5"/>
        <v>1</v>
      </c>
    </row>
    <row r="165" spans="1:45" x14ac:dyDescent="0.25">
      <c r="A165" s="36" t="s">
        <v>611</v>
      </c>
      <c r="B165">
        <v>3200</v>
      </c>
      <c r="C165">
        <v>3122</v>
      </c>
      <c r="D165">
        <v>4102</v>
      </c>
      <c r="E165">
        <v>2961</v>
      </c>
      <c r="F165">
        <v>3689</v>
      </c>
      <c r="G165">
        <v>3927</v>
      </c>
      <c r="H165">
        <v>5436</v>
      </c>
      <c r="I165">
        <v>4110</v>
      </c>
      <c r="J165">
        <v>4330</v>
      </c>
      <c r="K165">
        <v>4138</v>
      </c>
      <c r="L165">
        <v>5780</v>
      </c>
      <c r="M165">
        <v>3871</v>
      </c>
      <c r="N165">
        <v>4745</v>
      </c>
      <c r="O165">
        <v>4643</v>
      </c>
      <c r="P165">
        <v>5813</v>
      </c>
      <c r="Q165">
        <v>4313</v>
      </c>
      <c r="R165">
        <v>4558</v>
      </c>
      <c r="S165">
        <v>4061</v>
      </c>
      <c r="T165">
        <v>5610</v>
      </c>
      <c r="U165">
        <v>4009</v>
      </c>
      <c r="V165">
        <v>4212</v>
      </c>
      <c r="W165">
        <v>4228</v>
      </c>
      <c r="X165" s="41">
        <v>4337</v>
      </c>
      <c r="Y165" s="41">
        <v>3993</v>
      </c>
      <c r="Z165" s="41">
        <v>5626</v>
      </c>
      <c r="AA165" s="41">
        <v>4442</v>
      </c>
      <c r="AB165" s="41">
        <v>3868</v>
      </c>
      <c r="AC165" s="42">
        <v>3451</v>
      </c>
      <c r="AD165" s="42">
        <v>2604</v>
      </c>
      <c r="AE165" s="42">
        <v>3693</v>
      </c>
      <c r="AF165" s="43">
        <v>3698</v>
      </c>
      <c r="AG165" s="43">
        <v>3753</v>
      </c>
      <c r="AH165" s="44">
        <v>3490</v>
      </c>
      <c r="AI165" s="44">
        <v>3767</v>
      </c>
      <c r="AJ165" s="44">
        <v>4132</v>
      </c>
      <c r="AK165" s="44">
        <v>3869</v>
      </c>
      <c r="AL165" s="46">
        <v>3480</v>
      </c>
      <c r="AM165" s="46">
        <v>3961</v>
      </c>
      <c r="AN165" s="46">
        <v>3477</v>
      </c>
      <c r="AO165" s="46">
        <v>3322</v>
      </c>
      <c r="AQ165" s="36" t="b">
        <f t="shared" si="4"/>
        <v>1</v>
      </c>
      <c r="AR165" s="41" t="s">
        <v>611</v>
      </c>
      <c r="AS165" s="41" t="b">
        <f t="shared" si="5"/>
        <v>1</v>
      </c>
    </row>
    <row r="166" spans="1:45" x14ac:dyDescent="0.25">
      <c r="A166" s="36" t="s">
        <v>71</v>
      </c>
      <c r="B166">
        <v>381</v>
      </c>
      <c r="C166">
        <v>380</v>
      </c>
      <c r="D166">
        <v>528</v>
      </c>
      <c r="E166">
        <v>438</v>
      </c>
      <c r="F166">
        <v>464</v>
      </c>
      <c r="G166">
        <v>647</v>
      </c>
      <c r="H166">
        <v>668</v>
      </c>
      <c r="I166">
        <v>703</v>
      </c>
      <c r="J166">
        <v>707</v>
      </c>
      <c r="K166">
        <v>736</v>
      </c>
      <c r="L166">
        <v>816</v>
      </c>
      <c r="M166">
        <v>679</v>
      </c>
      <c r="N166">
        <v>723</v>
      </c>
      <c r="O166">
        <v>692</v>
      </c>
      <c r="P166">
        <v>671</v>
      </c>
      <c r="Q166">
        <v>594</v>
      </c>
      <c r="R166">
        <v>622</v>
      </c>
      <c r="S166">
        <v>598</v>
      </c>
      <c r="T166">
        <v>631</v>
      </c>
      <c r="U166">
        <v>609</v>
      </c>
      <c r="V166">
        <v>615</v>
      </c>
      <c r="W166">
        <v>589</v>
      </c>
      <c r="X166" s="41">
        <v>612</v>
      </c>
      <c r="Y166" s="41">
        <v>620</v>
      </c>
      <c r="Z166" s="41">
        <v>673</v>
      </c>
      <c r="AA166" s="41">
        <v>659</v>
      </c>
      <c r="AB166" s="41">
        <v>640</v>
      </c>
      <c r="AC166" s="42">
        <v>530</v>
      </c>
      <c r="AD166" s="42">
        <v>389</v>
      </c>
      <c r="AE166" s="42">
        <v>473</v>
      </c>
      <c r="AF166" s="43">
        <v>538</v>
      </c>
      <c r="AG166" s="43">
        <v>566</v>
      </c>
      <c r="AH166" s="44">
        <v>503</v>
      </c>
      <c r="AI166" s="44">
        <v>520</v>
      </c>
      <c r="AJ166" s="44">
        <v>519</v>
      </c>
      <c r="AK166" s="44">
        <v>496</v>
      </c>
      <c r="AL166" s="46">
        <v>404</v>
      </c>
      <c r="AM166" s="46">
        <v>507</v>
      </c>
      <c r="AN166" s="46">
        <v>449</v>
      </c>
      <c r="AO166" s="46">
        <v>411</v>
      </c>
      <c r="AQ166" s="36" t="b">
        <f t="shared" si="4"/>
        <v>1</v>
      </c>
      <c r="AR166" s="41" t="s">
        <v>71</v>
      </c>
      <c r="AS166" s="41" t="b">
        <f t="shared" si="5"/>
        <v>1</v>
      </c>
    </row>
    <row r="167" spans="1:45" x14ac:dyDescent="0.25">
      <c r="A167" s="36" t="s">
        <v>572</v>
      </c>
      <c r="B167">
        <v>1471</v>
      </c>
      <c r="C167">
        <v>1383</v>
      </c>
      <c r="D167">
        <v>1798</v>
      </c>
      <c r="E167">
        <v>1584</v>
      </c>
      <c r="F167">
        <v>1844</v>
      </c>
      <c r="G167">
        <v>2433</v>
      </c>
      <c r="H167">
        <v>2747</v>
      </c>
      <c r="I167">
        <v>2891</v>
      </c>
      <c r="J167">
        <v>2981</v>
      </c>
      <c r="K167">
        <v>2797</v>
      </c>
      <c r="L167">
        <v>3002</v>
      </c>
      <c r="M167">
        <v>2467</v>
      </c>
      <c r="N167">
        <v>2722</v>
      </c>
      <c r="O167">
        <v>2434</v>
      </c>
      <c r="P167">
        <v>2362</v>
      </c>
      <c r="Q167">
        <v>2044</v>
      </c>
      <c r="R167">
        <v>2169</v>
      </c>
      <c r="S167">
        <v>2052</v>
      </c>
      <c r="T167">
        <v>2304</v>
      </c>
      <c r="U167">
        <v>2140</v>
      </c>
      <c r="V167">
        <v>2205</v>
      </c>
      <c r="W167">
        <v>2100</v>
      </c>
      <c r="X167" s="41">
        <v>2118</v>
      </c>
      <c r="Y167" s="41">
        <v>2058</v>
      </c>
      <c r="Z167" s="41">
        <v>2226</v>
      </c>
      <c r="AA167" s="41">
        <v>2198</v>
      </c>
      <c r="AB167" s="41">
        <v>2038</v>
      </c>
      <c r="AC167" s="42">
        <v>1811</v>
      </c>
      <c r="AD167" s="42">
        <v>1324</v>
      </c>
      <c r="AE167" s="42">
        <v>1830</v>
      </c>
      <c r="AF167" s="43">
        <v>2061</v>
      </c>
      <c r="AG167" s="43">
        <v>1897</v>
      </c>
      <c r="AH167" s="44">
        <v>1745</v>
      </c>
      <c r="AI167" s="44">
        <v>1856</v>
      </c>
      <c r="AJ167" s="44">
        <v>1774</v>
      </c>
      <c r="AK167" s="44">
        <v>1596</v>
      </c>
      <c r="AL167" s="46">
        <v>1390</v>
      </c>
      <c r="AM167" s="46">
        <v>1623</v>
      </c>
      <c r="AN167" s="46">
        <v>1466</v>
      </c>
      <c r="AO167" s="46">
        <v>1303</v>
      </c>
      <c r="AQ167" s="36" t="b">
        <f t="shared" si="4"/>
        <v>1</v>
      </c>
      <c r="AR167" s="41" t="s">
        <v>572</v>
      </c>
      <c r="AS167" s="41" t="b">
        <f t="shared" si="5"/>
        <v>1</v>
      </c>
    </row>
    <row r="168" spans="1:45" x14ac:dyDescent="0.25">
      <c r="A168" s="36" t="s">
        <v>72</v>
      </c>
      <c r="B168">
        <v>251</v>
      </c>
      <c r="C168">
        <v>241</v>
      </c>
      <c r="D168">
        <v>313</v>
      </c>
      <c r="E168">
        <v>303</v>
      </c>
      <c r="F168">
        <v>432</v>
      </c>
      <c r="G168">
        <v>402</v>
      </c>
      <c r="H168">
        <v>469</v>
      </c>
      <c r="I168">
        <v>425</v>
      </c>
      <c r="J168">
        <v>528</v>
      </c>
      <c r="K168">
        <v>474</v>
      </c>
      <c r="L168">
        <v>416</v>
      </c>
      <c r="M168">
        <v>320</v>
      </c>
      <c r="N168">
        <v>402</v>
      </c>
      <c r="O168">
        <v>368</v>
      </c>
      <c r="P168">
        <v>341</v>
      </c>
      <c r="Q168">
        <v>294</v>
      </c>
      <c r="R168">
        <v>350</v>
      </c>
      <c r="S168">
        <v>329</v>
      </c>
      <c r="T168">
        <v>396</v>
      </c>
      <c r="U168">
        <v>371</v>
      </c>
      <c r="V168">
        <v>430</v>
      </c>
      <c r="W168">
        <v>344</v>
      </c>
      <c r="X168" s="41">
        <v>362</v>
      </c>
      <c r="Y168" s="41">
        <v>349</v>
      </c>
      <c r="Z168" s="41">
        <v>408</v>
      </c>
      <c r="AA168" s="41">
        <v>388</v>
      </c>
      <c r="AB168" s="41">
        <v>366</v>
      </c>
      <c r="AC168" s="42">
        <v>350</v>
      </c>
      <c r="AD168" s="42">
        <v>243</v>
      </c>
      <c r="AE168" s="42">
        <v>327</v>
      </c>
      <c r="AF168" s="43">
        <v>377</v>
      </c>
      <c r="AG168" s="43">
        <v>327</v>
      </c>
      <c r="AH168" s="44">
        <v>293</v>
      </c>
      <c r="AI168" s="44">
        <v>298</v>
      </c>
      <c r="AJ168" s="44">
        <v>246</v>
      </c>
      <c r="AK168" s="44">
        <v>275</v>
      </c>
      <c r="AL168" s="46">
        <v>221</v>
      </c>
      <c r="AM168" s="46">
        <v>263</v>
      </c>
      <c r="AN168" s="46">
        <v>283</v>
      </c>
      <c r="AO168" s="46">
        <v>272</v>
      </c>
      <c r="AQ168" s="36" t="b">
        <f t="shared" si="4"/>
        <v>1</v>
      </c>
      <c r="AR168" s="41" t="s">
        <v>72</v>
      </c>
      <c r="AS168" s="41" t="b">
        <f t="shared" si="5"/>
        <v>1</v>
      </c>
    </row>
    <row r="169" spans="1:45" x14ac:dyDescent="0.25">
      <c r="A169" s="36" t="s">
        <v>73</v>
      </c>
      <c r="B169">
        <v>307</v>
      </c>
      <c r="C169">
        <v>389</v>
      </c>
      <c r="D169">
        <v>380</v>
      </c>
      <c r="E169">
        <v>308</v>
      </c>
      <c r="F169">
        <v>543</v>
      </c>
      <c r="G169">
        <v>601</v>
      </c>
      <c r="H169">
        <v>517</v>
      </c>
      <c r="I169">
        <v>561</v>
      </c>
      <c r="J169">
        <v>588</v>
      </c>
      <c r="K169">
        <v>623</v>
      </c>
      <c r="L169">
        <v>658</v>
      </c>
      <c r="M169">
        <v>431</v>
      </c>
      <c r="N169">
        <v>495</v>
      </c>
      <c r="O169">
        <v>497</v>
      </c>
      <c r="P169">
        <v>582</v>
      </c>
      <c r="Q169">
        <v>467</v>
      </c>
      <c r="R169">
        <v>556</v>
      </c>
      <c r="S169">
        <v>525</v>
      </c>
      <c r="T169">
        <v>611</v>
      </c>
      <c r="U169">
        <v>485</v>
      </c>
      <c r="V169">
        <v>572</v>
      </c>
      <c r="W169">
        <v>479</v>
      </c>
      <c r="X169" s="41">
        <v>538</v>
      </c>
      <c r="Y169" s="41">
        <v>502</v>
      </c>
      <c r="Z169" s="41">
        <v>558</v>
      </c>
      <c r="AA169" s="41">
        <v>548</v>
      </c>
      <c r="AB169" s="41">
        <v>559</v>
      </c>
      <c r="AC169" s="42">
        <v>413</v>
      </c>
      <c r="AD169" s="42">
        <v>317</v>
      </c>
      <c r="AE169" s="42">
        <v>455</v>
      </c>
      <c r="AF169" s="43">
        <v>481</v>
      </c>
      <c r="AG169" s="43">
        <v>470</v>
      </c>
      <c r="AH169" s="44">
        <v>453</v>
      </c>
      <c r="AI169" s="44">
        <v>442</v>
      </c>
      <c r="AJ169" s="44">
        <v>424</v>
      </c>
      <c r="AK169" s="44">
        <v>412</v>
      </c>
      <c r="AL169" s="46">
        <v>317</v>
      </c>
      <c r="AM169" s="46">
        <v>427</v>
      </c>
      <c r="AN169" s="46">
        <v>388</v>
      </c>
      <c r="AO169" s="46">
        <v>325</v>
      </c>
      <c r="AQ169" s="36" t="b">
        <f t="shared" si="4"/>
        <v>1</v>
      </c>
      <c r="AR169" s="41" t="s">
        <v>73</v>
      </c>
      <c r="AS169" s="41" t="b">
        <f t="shared" si="5"/>
        <v>1</v>
      </c>
    </row>
    <row r="170" spans="1:45" x14ac:dyDescent="0.25">
      <c r="A170" s="36" t="s">
        <v>74</v>
      </c>
      <c r="B170">
        <v>612</v>
      </c>
      <c r="C170">
        <v>609</v>
      </c>
      <c r="D170">
        <v>460</v>
      </c>
      <c r="E170">
        <v>493</v>
      </c>
      <c r="F170">
        <v>720</v>
      </c>
      <c r="G170">
        <v>684</v>
      </c>
      <c r="H170">
        <v>638</v>
      </c>
      <c r="I170">
        <v>554</v>
      </c>
      <c r="J170">
        <v>771</v>
      </c>
      <c r="K170">
        <v>710</v>
      </c>
      <c r="L170">
        <v>563</v>
      </c>
      <c r="M170">
        <v>581</v>
      </c>
      <c r="N170">
        <v>824</v>
      </c>
      <c r="O170">
        <v>651</v>
      </c>
      <c r="P170">
        <v>581</v>
      </c>
      <c r="Q170">
        <v>502</v>
      </c>
      <c r="R170">
        <v>658</v>
      </c>
      <c r="S170">
        <v>588</v>
      </c>
      <c r="T170">
        <v>500</v>
      </c>
      <c r="U170">
        <v>504</v>
      </c>
      <c r="V170">
        <v>653</v>
      </c>
      <c r="W170">
        <v>649</v>
      </c>
      <c r="X170" s="41">
        <v>647</v>
      </c>
      <c r="Y170" s="41">
        <v>627</v>
      </c>
      <c r="Z170" s="41">
        <v>596</v>
      </c>
      <c r="AA170" s="41">
        <v>570</v>
      </c>
      <c r="AB170" s="41">
        <v>507</v>
      </c>
      <c r="AC170" s="42">
        <v>476</v>
      </c>
      <c r="AD170" s="42">
        <v>375</v>
      </c>
      <c r="AE170" s="42">
        <v>551</v>
      </c>
      <c r="AF170" s="43">
        <v>724</v>
      </c>
      <c r="AG170" s="43">
        <v>867</v>
      </c>
      <c r="AH170" s="44">
        <v>621</v>
      </c>
      <c r="AI170" s="44">
        <v>549</v>
      </c>
      <c r="AJ170" s="44">
        <v>503</v>
      </c>
      <c r="AK170" s="44">
        <v>532</v>
      </c>
      <c r="AL170" s="46">
        <v>395</v>
      </c>
      <c r="AM170" s="46">
        <v>441</v>
      </c>
      <c r="AN170" s="46">
        <v>471</v>
      </c>
      <c r="AO170" s="46">
        <v>489</v>
      </c>
      <c r="AQ170" s="36" t="b">
        <f t="shared" si="4"/>
        <v>1</v>
      </c>
      <c r="AR170" s="41" t="s">
        <v>74</v>
      </c>
      <c r="AS170" s="41" t="b">
        <f t="shared" si="5"/>
        <v>1</v>
      </c>
    </row>
    <row r="171" spans="1:45" x14ac:dyDescent="0.25">
      <c r="A171" s="36" t="s">
        <v>528</v>
      </c>
      <c r="B171">
        <v>1045</v>
      </c>
      <c r="C171">
        <v>1100</v>
      </c>
      <c r="D171">
        <v>821</v>
      </c>
      <c r="E171">
        <v>806</v>
      </c>
      <c r="F171">
        <v>1338</v>
      </c>
      <c r="G171">
        <v>1784</v>
      </c>
      <c r="H171">
        <v>1733</v>
      </c>
      <c r="I171">
        <v>1529</v>
      </c>
      <c r="J171">
        <v>1690</v>
      </c>
      <c r="K171">
        <v>1468</v>
      </c>
      <c r="L171">
        <v>1703</v>
      </c>
      <c r="M171">
        <v>1392</v>
      </c>
      <c r="N171">
        <v>1760</v>
      </c>
      <c r="O171">
        <v>1634</v>
      </c>
      <c r="P171">
        <v>1667</v>
      </c>
      <c r="Q171">
        <v>1421</v>
      </c>
      <c r="R171">
        <v>1524</v>
      </c>
      <c r="S171">
        <v>1583</v>
      </c>
      <c r="T171">
        <v>1550</v>
      </c>
      <c r="U171">
        <v>1434</v>
      </c>
      <c r="V171">
        <v>1539</v>
      </c>
      <c r="W171">
        <v>1472</v>
      </c>
      <c r="X171" s="41">
        <v>1522</v>
      </c>
      <c r="Y171" s="41">
        <v>1458</v>
      </c>
      <c r="Z171" s="41">
        <v>1522</v>
      </c>
      <c r="AA171" s="41">
        <v>1563</v>
      </c>
      <c r="AB171" s="41">
        <v>1443</v>
      </c>
      <c r="AC171" s="42">
        <v>1156</v>
      </c>
      <c r="AD171" s="42">
        <v>1003</v>
      </c>
      <c r="AE171" s="42">
        <v>1235</v>
      </c>
      <c r="AF171" s="43">
        <v>1335</v>
      </c>
      <c r="AG171" s="43">
        <v>1251</v>
      </c>
      <c r="AH171" s="44">
        <v>1169</v>
      </c>
      <c r="AI171" s="44">
        <v>1306</v>
      </c>
      <c r="AJ171" s="44">
        <v>1295</v>
      </c>
      <c r="AK171" s="44">
        <v>1212</v>
      </c>
      <c r="AL171" s="46">
        <v>1083</v>
      </c>
      <c r="AM171" s="46">
        <v>1393</v>
      </c>
      <c r="AN171" s="46">
        <v>1210</v>
      </c>
      <c r="AO171" s="46">
        <v>1079</v>
      </c>
      <c r="AQ171" s="36" t="b">
        <f t="shared" si="4"/>
        <v>1</v>
      </c>
      <c r="AR171" s="41" t="s">
        <v>528</v>
      </c>
      <c r="AS171" s="41" t="b">
        <f t="shared" si="5"/>
        <v>1</v>
      </c>
    </row>
    <row r="172" spans="1:45" x14ac:dyDescent="0.25">
      <c r="A172" s="36" t="s">
        <v>75</v>
      </c>
      <c r="B172">
        <v>221</v>
      </c>
      <c r="C172">
        <v>230</v>
      </c>
      <c r="D172">
        <v>256</v>
      </c>
      <c r="E172">
        <v>262</v>
      </c>
      <c r="F172">
        <v>380</v>
      </c>
      <c r="G172">
        <v>355</v>
      </c>
      <c r="H172">
        <v>442</v>
      </c>
      <c r="I172">
        <v>394</v>
      </c>
      <c r="J172">
        <v>458</v>
      </c>
      <c r="K172">
        <v>413</v>
      </c>
      <c r="L172">
        <v>463</v>
      </c>
      <c r="M172">
        <v>375</v>
      </c>
      <c r="N172">
        <v>463</v>
      </c>
      <c r="O172">
        <v>337</v>
      </c>
      <c r="P172">
        <v>412</v>
      </c>
      <c r="Q172">
        <v>332</v>
      </c>
      <c r="R172">
        <v>300</v>
      </c>
      <c r="S172">
        <v>321</v>
      </c>
      <c r="T172">
        <v>423</v>
      </c>
      <c r="U172">
        <v>329</v>
      </c>
      <c r="V172">
        <v>332</v>
      </c>
      <c r="W172">
        <v>333</v>
      </c>
      <c r="X172" s="41">
        <v>342</v>
      </c>
      <c r="Y172" s="41">
        <v>317</v>
      </c>
      <c r="Z172" s="41">
        <v>380</v>
      </c>
      <c r="AA172" s="41">
        <v>386</v>
      </c>
      <c r="AB172" s="41">
        <v>322</v>
      </c>
      <c r="AC172" s="42">
        <v>348</v>
      </c>
      <c r="AD172" s="42">
        <v>229</v>
      </c>
      <c r="AE172" s="42">
        <v>327</v>
      </c>
      <c r="AF172" s="43">
        <v>284</v>
      </c>
      <c r="AG172" s="43">
        <v>267</v>
      </c>
      <c r="AH172" s="44">
        <v>249</v>
      </c>
      <c r="AI172" s="44">
        <v>211</v>
      </c>
      <c r="AJ172" s="44">
        <v>229</v>
      </c>
      <c r="AK172" s="44">
        <v>218</v>
      </c>
      <c r="AL172" s="46">
        <v>188</v>
      </c>
      <c r="AM172" s="46">
        <v>230</v>
      </c>
      <c r="AN172" s="46">
        <v>212</v>
      </c>
      <c r="AO172" s="46">
        <v>196</v>
      </c>
      <c r="AQ172" s="36" t="b">
        <f t="shared" si="4"/>
        <v>1</v>
      </c>
      <c r="AR172" s="41" t="s">
        <v>75</v>
      </c>
      <c r="AS172" s="41" t="b">
        <f t="shared" si="5"/>
        <v>1</v>
      </c>
    </row>
    <row r="173" spans="1:45" x14ac:dyDescent="0.25">
      <c r="A173" s="36" t="s">
        <v>575</v>
      </c>
      <c r="B173">
        <v>430</v>
      </c>
      <c r="C173">
        <v>393</v>
      </c>
      <c r="D173">
        <v>406</v>
      </c>
      <c r="E173">
        <v>373</v>
      </c>
      <c r="F173">
        <v>542</v>
      </c>
      <c r="G173">
        <v>533</v>
      </c>
      <c r="H173">
        <v>474</v>
      </c>
      <c r="I173">
        <v>413</v>
      </c>
      <c r="J173">
        <v>635</v>
      </c>
      <c r="K173">
        <v>503</v>
      </c>
      <c r="L173">
        <v>574</v>
      </c>
      <c r="M173">
        <v>411</v>
      </c>
      <c r="N173">
        <v>661</v>
      </c>
      <c r="O173">
        <v>444</v>
      </c>
      <c r="P173">
        <v>419</v>
      </c>
      <c r="Q173">
        <v>406</v>
      </c>
      <c r="R173">
        <v>580</v>
      </c>
      <c r="S173">
        <v>452</v>
      </c>
      <c r="T173">
        <v>455</v>
      </c>
      <c r="U173">
        <v>338</v>
      </c>
      <c r="V173">
        <v>573</v>
      </c>
      <c r="W173">
        <v>437</v>
      </c>
      <c r="X173" s="41">
        <v>425</v>
      </c>
      <c r="Y173" s="41">
        <v>391</v>
      </c>
      <c r="Z173" s="41">
        <v>408</v>
      </c>
      <c r="AA173" s="41">
        <v>471</v>
      </c>
      <c r="AB173" s="41">
        <v>364</v>
      </c>
      <c r="AC173" s="42">
        <v>320</v>
      </c>
      <c r="AD173" s="42">
        <v>253</v>
      </c>
      <c r="AE173" s="42">
        <v>456</v>
      </c>
      <c r="AF173" s="43">
        <v>549</v>
      </c>
      <c r="AG173" s="43">
        <v>498</v>
      </c>
      <c r="AH173" s="44">
        <v>420</v>
      </c>
      <c r="AI173" s="44">
        <v>398</v>
      </c>
      <c r="AJ173" s="44">
        <v>353</v>
      </c>
      <c r="AK173" s="44">
        <v>361</v>
      </c>
      <c r="AL173" s="46">
        <v>271</v>
      </c>
      <c r="AM173" s="46">
        <v>389</v>
      </c>
      <c r="AN173" s="46">
        <v>303</v>
      </c>
      <c r="AO173" s="46">
        <v>283</v>
      </c>
      <c r="AQ173" s="36" t="b">
        <f t="shared" si="4"/>
        <v>1</v>
      </c>
      <c r="AR173" s="41" t="s">
        <v>575</v>
      </c>
      <c r="AS173" s="41" t="b">
        <f t="shared" si="5"/>
        <v>1</v>
      </c>
    </row>
    <row r="174" spans="1:45" x14ac:dyDescent="0.25">
      <c r="A174" s="36" t="s">
        <v>508</v>
      </c>
      <c r="B174">
        <v>1460</v>
      </c>
      <c r="C174">
        <v>1295</v>
      </c>
      <c r="D174">
        <v>1422</v>
      </c>
      <c r="E174">
        <v>1359</v>
      </c>
      <c r="F174">
        <v>1445</v>
      </c>
      <c r="G174">
        <v>2045</v>
      </c>
      <c r="H174">
        <v>2121</v>
      </c>
      <c r="I174">
        <v>1803</v>
      </c>
      <c r="J174">
        <v>2034</v>
      </c>
      <c r="K174">
        <v>2017</v>
      </c>
      <c r="L174">
        <v>1973</v>
      </c>
      <c r="M174">
        <v>1701</v>
      </c>
      <c r="N174">
        <v>1832</v>
      </c>
      <c r="O174">
        <v>1689</v>
      </c>
      <c r="P174">
        <v>1755</v>
      </c>
      <c r="Q174">
        <v>1572</v>
      </c>
      <c r="R174">
        <v>1865</v>
      </c>
      <c r="S174">
        <v>1793</v>
      </c>
      <c r="T174">
        <v>1771</v>
      </c>
      <c r="U174">
        <v>1635</v>
      </c>
      <c r="V174">
        <v>1639</v>
      </c>
      <c r="W174">
        <v>1713</v>
      </c>
      <c r="X174" s="41">
        <v>1794</v>
      </c>
      <c r="Y174" s="41">
        <v>1793</v>
      </c>
      <c r="Z174" s="41">
        <v>1864</v>
      </c>
      <c r="AA174" s="41">
        <v>1793</v>
      </c>
      <c r="AB174" s="41">
        <v>1623</v>
      </c>
      <c r="AC174" s="42">
        <v>1496</v>
      </c>
      <c r="AD174" s="42">
        <v>1278</v>
      </c>
      <c r="AE174" s="42">
        <v>1378</v>
      </c>
      <c r="AF174" s="43">
        <v>1512</v>
      </c>
      <c r="AG174" s="43">
        <v>1577</v>
      </c>
      <c r="AH174" s="44">
        <v>1344</v>
      </c>
      <c r="AI174" s="44">
        <v>1533</v>
      </c>
      <c r="AJ174" s="44">
        <v>1426</v>
      </c>
      <c r="AK174" s="44">
        <v>1384</v>
      </c>
      <c r="AL174" s="46">
        <v>1139</v>
      </c>
      <c r="AM174" s="46">
        <v>1408</v>
      </c>
      <c r="AN174" s="46">
        <v>1399</v>
      </c>
      <c r="AO174" s="46">
        <v>1301</v>
      </c>
      <c r="AQ174" s="36" t="b">
        <f t="shared" si="4"/>
        <v>1</v>
      </c>
      <c r="AR174" s="41" t="s">
        <v>508</v>
      </c>
      <c r="AS174" s="41" t="b">
        <f t="shared" si="5"/>
        <v>1</v>
      </c>
    </row>
    <row r="175" spans="1:45" x14ac:dyDescent="0.25">
      <c r="A175" s="36" t="s">
        <v>438</v>
      </c>
      <c r="B175">
        <v>667</v>
      </c>
      <c r="C175">
        <v>629</v>
      </c>
      <c r="D175">
        <v>764</v>
      </c>
      <c r="E175">
        <v>564</v>
      </c>
      <c r="F175">
        <v>826</v>
      </c>
      <c r="G175">
        <v>953</v>
      </c>
      <c r="H175">
        <v>1051</v>
      </c>
      <c r="I175">
        <v>894</v>
      </c>
      <c r="J175">
        <v>1125</v>
      </c>
      <c r="K175">
        <v>1139</v>
      </c>
      <c r="L175">
        <v>1006</v>
      </c>
      <c r="M175">
        <v>794</v>
      </c>
      <c r="N175">
        <v>810</v>
      </c>
      <c r="O175">
        <v>928</v>
      </c>
      <c r="P175">
        <v>817</v>
      </c>
      <c r="Q175">
        <v>771</v>
      </c>
      <c r="R175">
        <v>859</v>
      </c>
      <c r="S175">
        <v>754</v>
      </c>
      <c r="T175">
        <v>861</v>
      </c>
      <c r="U175">
        <v>780</v>
      </c>
      <c r="V175">
        <v>751</v>
      </c>
      <c r="W175">
        <v>768</v>
      </c>
      <c r="X175" s="41">
        <v>794</v>
      </c>
      <c r="Y175" s="41">
        <v>835</v>
      </c>
      <c r="Z175" s="41">
        <v>832</v>
      </c>
      <c r="AA175" s="41">
        <v>842</v>
      </c>
      <c r="AB175" s="41">
        <v>848</v>
      </c>
      <c r="AC175" s="42">
        <v>632</v>
      </c>
      <c r="AD175" s="42">
        <v>577</v>
      </c>
      <c r="AE175" s="42">
        <v>725</v>
      </c>
      <c r="AF175" s="43">
        <v>704</v>
      </c>
      <c r="AG175" s="43">
        <v>719</v>
      </c>
      <c r="AH175" s="44">
        <v>731</v>
      </c>
      <c r="AI175" s="44">
        <v>750</v>
      </c>
      <c r="AJ175" s="44">
        <v>751</v>
      </c>
      <c r="AK175" s="44">
        <v>694</v>
      </c>
      <c r="AL175" s="46">
        <v>527</v>
      </c>
      <c r="AM175" s="46">
        <v>676</v>
      </c>
      <c r="AN175" s="46">
        <v>581</v>
      </c>
      <c r="AO175" s="46">
        <v>554</v>
      </c>
      <c r="AQ175" s="36" t="b">
        <f t="shared" si="4"/>
        <v>1</v>
      </c>
      <c r="AR175" s="41" t="s">
        <v>438</v>
      </c>
      <c r="AS175" s="41" t="b">
        <f t="shared" si="5"/>
        <v>1</v>
      </c>
    </row>
    <row r="176" spans="1:45" x14ac:dyDescent="0.25">
      <c r="A176" s="36" t="s">
        <v>76</v>
      </c>
      <c r="B176">
        <v>177</v>
      </c>
      <c r="C176">
        <v>169</v>
      </c>
      <c r="D176">
        <v>199</v>
      </c>
      <c r="E176">
        <v>171</v>
      </c>
      <c r="F176">
        <v>240</v>
      </c>
      <c r="G176">
        <v>317</v>
      </c>
      <c r="H176">
        <v>304</v>
      </c>
      <c r="I176">
        <v>262</v>
      </c>
      <c r="J176">
        <v>341</v>
      </c>
      <c r="K176">
        <v>328</v>
      </c>
      <c r="L176">
        <v>315</v>
      </c>
      <c r="M176">
        <v>239</v>
      </c>
      <c r="N176">
        <v>304</v>
      </c>
      <c r="O176">
        <v>258</v>
      </c>
      <c r="P176">
        <v>258</v>
      </c>
      <c r="Q176">
        <v>234</v>
      </c>
      <c r="R176">
        <v>268</v>
      </c>
      <c r="S176">
        <v>258</v>
      </c>
      <c r="T176">
        <v>283</v>
      </c>
      <c r="U176">
        <v>211</v>
      </c>
      <c r="V176">
        <v>288</v>
      </c>
      <c r="W176">
        <v>207</v>
      </c>
      <c r="X176" s="41">
        <v>242</v>
      </c>
      <c r="Y176" s="41">
        <v>255</v>
      </c>
      <c r="Z176" s="41">
        <v>237</v>
      </c>
      <c r="AA176" s="41">
        <v>239</v>
      </c>
      <c r="AB176" s="41">
        <v>219</v>
      </c>
      <c r="AC176" s="42">
        <v>181</v>
      </c>
      <c r="AD176" s="42">
        <v>135</v>
      </c>
      <c r="AE176" s="42">
        <v>219</v>
      </c>
      <c r="AF176" s="43">
        <v>216</v>
      </c>
      <c r="AG176" s="43">
        <v>244</v>
      </c>
      <c r="AH176" s="44">
        <v>192</v>
      </c>
      <c r="AI176" s="44">
        <v>183</v>
      </c>
      <c r="AJ176" s="44">
        <v>181</v>
      </c>
      <c r="AK176" s="44">
        <v>147</v>
      </c>
      <c r="AL176" s="46">
        <v>150</v>
      </c>
      <c r="AM176" s="46">
        <v>159</v>
      </c>
      <c r="AN176" s="46">
        <v>190</v>
      </c>
      <c r="AO176" s="46">
        <v>168</v>
      </c>
      <c r="AQ176" s="36" t="b">
        <f t="shared" si="4"/>
        <v>1</v>
      </c>
      <c r="AR176" s="41" t="s">
        <v>76</v>
      </c>
      <c r="AS176" s="41" t="b">
        <f t="shared" si="5"/>
        <v>1</v>
      </c>
    </row>
    <row r="177" spans="1:45" x14ac:dyDescent="0.25">
      <c r="A177" s="36" t="s">
        <v>509</v>
      </c>
      <c r="B177">
        <v>678</v>
      </c>
      <c r="C177">
        <v>760</v>
      </c>
      <c r="D177">
        <v>776</v>
      </c>
      <c r="E177">
        <v>696</v>
      </c>
      <c r="F177">
        <v>945</v>
      </c>
      <c r="G177">
        <v>1057</v>
      </c>
      <c r="H177">
        <v>1065</v>
      </c>
      <c r="I177">
        <v>986</v>
      </c>
      <c r="J177">
        <v>1126</v>
      </c>
      <c r="K177">
        <v>1040</v>
      </c>
      <c r="L177">
        <v>936</v>
      </c>
      <c r="M177">
        <v>833</v>
      </c>
      <c r="N177">
        <v>953</v>
      </c>
      <c r="O177">
        <v>828</v>
      </c>
      <c r="P177">
        <v>923</v>
      </c>
      <c r="Q177">
        <v>900</v>
      </c>
      <c r="R177">
        <v>883</v>
      </c>
      <c r="S177">
        <v>890</v>
      </c>
      <c r="T177">
        <v>956</v>
      </c>
      <c r="U177">
        <v>879</v>
      </c>
      <c r="V177">
        <v>847</v>
      </c>
      <c r="W177">
        <v>797</v>
      </c>
      <c r="X177" s="41">
        <v>877</v>
      </c>
      <c r="Y177" s="41">
        <v>830</v>
      </c>
      <c r="Z177" s="41">
        <v>959</v>
      </c>
      <c r="AA177" s="41">
        <v>1038</v>
      </c>
      <c r="AB177" s="41">
        <v>881</v>
      </c>
      <c r="AC177" s="42">
        <v>700</v>
      </c>
      <c r="AD177" s="42">
        <v>624</v>
      </c>
      <c r="AE177" s="42">
        <v>759</v>
      </c>
      <c r="AF177" s="43">
        <v>745</v>
      </c>
      <c r="AG177" s="43">
        <v>700</v>
      </c>
      <c r="AH177" s="44">
        <v>641</v>
      </c>
      <c r="AI177" s="44">
        <v>698</v>
      </c>
      <c r="AJ177" s="44">
        <v>687</v>
      </c>
      <c r="AK177" s="44">
        <v>660</v>
      </c>
      <c r="AL177" s="46">
        <v>525</v>
      </c>
      <c r="AM177" s="46">
        <v>691</v>
      </c>
      <c r="AN177" s="46">
        <v>688</v>
      </c>
      <c r="AO177" s="46">
        <v>624</v>
      </c>
      <c r="AQ177" s="36" t="b">
        <f t="shared" si="4"/>
        <v>1</v>
      </c>
      <c r="AR177" s="41" t="s">
        <v>509</v>
      </c>
      <c r="AS177" s="41" t="b">
        <f t="shared" si="5"/>
        <v>1</v>
      </c>
    </row>
    <row r="178" spans="1:45" x14ac:dyDescent="0.25">
      <c r="A178" s="36" t="s">
        <v>553</v>
      </c>
      <c r="B178">
        <v>2560</v>
      </c>
      <c r="C178">
        <v>2196</v>
      </c>
      <c r="D178">
        <v>2973</v>
      </c>
      <c r="E178">
        <v>3164</v>
      </c>
      <c r="F178">
        <v>4857</v>
      </c>
      <c r="G178">
        <v>4581</v>
      </c>
      <c r="H178">
        <v>5805</v>
      </c>
      <c r="I178">
        <v>4698</v>
      </c>
      <c r="J178">
        <v>6083</v>
      </c>
      <c r="K178">
        <v>5436</v>
      </c>
      <c r="L178">
        <v>4896</v>
      </c>
      <c r="M178">
        <v>3903</v>
      </c>
      <c r="N178">
        <v>4987</v>
      </c>
      <c r="O178">
        <v>4297</v>
      </c>
      <c r="P178">
        <v>4206</v>
      </c>
      <c r="Q178">
        <v>3696</v>
      </c>
      <c r="R178">
        <v>3971</v>
      </c>
      <c r="S178">
        <v>3745</v>
      </c>
      <c r="T178">
        <v>4548</v>
      </c>
      <c r="U178">
        <v>3767</v>
      </c>
      <c r="V178">
        <v>4291</v>
      </c>
      <c r="W178">
        <v>4033</v>
      </c>
      <c r="X178" s="41">
        <v>3799</v>
      </c>
      <c r="Y178" s="41">
        <v>3580</v>
      </c>
      <c r="Z178" s="41">
        <v>4131</v>
      </c>
      <c r="AA178" s="41">
        <v>3963</v>
      </c>
      <c r="AB178" s="41">
        <v>3653</v>
      </c>
      <c r="AC178" s="42">
        <v>3434</v>
      </c>
      <c r="AD178" s="42">
        <v>2669</v>
      </c>
      <c r="AE178" s="42">
        <v>3493</v>
      </c>
      <c r="AF178" s="43">
        <v>3554</v>
      </c>
      <c r="AG178" s="43">
        <v>3408</v>
      </c>
      <c r="AH178" s="44">
        <v>2998</v>
      </c>
      <c r="AI178" s="44">
        <v>3084</v>
      </c>
      <c r="AJ178" s="44">
        <v>2754</v>
      </c>
      <c r="AK178" s="44">
        <v>2722</v>
      </c>
      <c r="AL178" s="46">
        <v>2169</v>
      </c>
      <c r="AM178" s="46">
        <v>2702</v>
      </c>
      <c r="AN178" s="46">
        <v>2677</v>
      </c>
      <c r="AO178" s="46">
        <v>2483</v>
      </c>
      <c r="AQ178" s="36" t="b">
        <f t="shared" si="4"/>
        <v>1</v>
      </c>
      <c r="AR178" s="41" t="s">
        <v>553</v>
      </c>
      <c r="AS178" s="41" t="b">
        <f t="shared" si="5"/>
        <v>1</v>
      </c>
    </row>
    <row r="179" spans="1:45" x14ac:dyDescent="0.25">
      <c r="A179" s="36" t="s">
        <v>77</v>
      </c>
      <c r="B179">
        <v>146</v>
      </c>
      <c r="C179">
        <v>114</v>
      </c>
      <c r="D179">
        <v>170</v>
      </c>
      <c r="E179">
        <v>186</v>
      </c>
      <c r="F179">
        <v>271</v>
      </c>
      <c r="G179">
        <v>268</v>
      </c>
      <c r="H179">
        <v>387</v>
      </c>
      <c r="I179">
        <v>301</v>
      </c>
      <c r="J179">
        <v>310</v>
      </c>
      <c r="K179">
        <v>246</v>
      </c>
      <c r="L179">
        <v>270</v>
      </c>
      <c r="M179">
        <v>196</v>
      </c>
      <c r="N179">
        <v>223</v>
      </c>
      <c r="O179">
        <v>173</v>
      </c>
      <c r="P179">
        <v>237</v>
      </c>
      <c r="Q179">
        <v>213</v>
      </c>
      <c r="R179">
        <v>234</v>
      </c>
      <c r="S179">
        <v>181</v>
      </c>
      <c r="T179">
        <v>257</v>
      </c>
      <c r="U179">
        <v>206</v>
      </c>
      <c r="V179">
        <v>217</v>
      </c>
      <c r="W179">
        <v>185</v>
      </c>
      <c r="X179" s="41">
        <v>177</v>
      </c>
      <c r="Y179" s="41">
        <v>224</v>
      </c>
      <c r="Z179" s="41">
        <v>251</v>
      </c>
      <c r="AA179" s="41">
        <v>247</v>
      </c>
      <c r="AB179" s="41">
        <v>218</v>
      </c>
      <c r="AC179" s="42">
        <v>180</v>
      </c>
      <c r="AD179" s="42">
        <v>112</v>
      </c>
      <c r="AE179" s="42">
        <v>183</v>
      </c>
      <c r="AF179" s="43">
        <v>173</v>
      </c>
      <c r="AG179" s="43">
        <v>157</v>
      </c>
      <c r="AH179" s="44">
        <v>143</v>
      </c>
      <c r="AI179" s="44">
        <v>136</v>
      </c>
      <c r="AJ179" s="44">
        <v>141</v>
      </c>
      <c r="AK179" s="44">
        <v>140</v>
      </c>
      <c r="AL179" s="46">
        <v>124</v>
      </c>
      <c r="AM179" s="46">
        <v>168</v>
      </c>
      <c r="AN179" s="46">
        <v>131</v>
      </c>
      <c r="AO179" s="46">
        <v>137</v>
      </c>
      <c r="AQ179" s="36" t="b">
        <f t="shared" si="4"/>
        <v>1</v>
      </c>
      <c r="AR179" s="41" t="s">
        <v>77</v>
      </c>
      <c r="AS179" s="41" t="b">
        <f t="shared" si="5"/>
        <v>1</v>
      </c>
    </row>
    <row r="180" spans="1:45" x14ac:dyDescent="0.25">
      <c r="A180" s="36" t="s">
        <v>510</v>
      </c>
      <c r="B180">
        <v>1263</v>
      </c>
      <c r="C180">
        <v>1210</v>
      </c>
      <c r="D180">
        <v>1342</v>
      </c>
      <c r="E180">
        <v>1200</v>
      </c>
      <c r="F180">
        <v>1464</v>
      </c>
      <c r="G180">
        <v>1565</v>
      </c>
      <c r="H180">
        <v>1731</v>
      </c>
      <c r="I180">
        <v>1690</v>
      </c>
      <c r="J180">
        <v>1647</v>
      </c>
      <c r="K180">
        <v>1834</v>
      </c>
      <c r="L180">
        <v>1837</v>
      </c>
      <c r="M180">
        <v>1565</v>
      </c>
      <c r="N180">
        <v>1683</v>
      </c>
      <c r="O180">
        <v>1531</v>
      </c>
      <c r="P180">
        <v>1989</v>
      </c>
      <c r="Q180">
        <v>1484</v>
      </c>
      <c r="R180">
        <v>1773</v>
      </c>
      <c r="S180">
        <v>1736</v>
      </c>
      <c r="T180">
        <v>1905</v>
      </c>
      <c r="U180">
        <v>1627</v>
      </c>
      <c r="V180">
        <v>1761</v>
      </c>
      <c r="W180">
        <v>1752</v>
      </c>
      <c r="X180" s="41">
        <v>1771</v>
      </c>
      <c r="Y180" s="41">
        <v>1722</v>
      </c>
      <c r="Z180" s="41">
        <v>1827</v>
      </c>
      <c r="AA180" s="41">
        <v>1922</v>
      </c>
      <c r="AB180" s="41">
        <v>1709</v>
      </c>
      <c r="AC180" s="42">
        <v>1470</v>
      </c>
      <c r="AD180" s="42">
        <v>1148</v>
      </c>
      <c r="AE180" s="42">
        <v>1546</v>
      </c>
      <c r="AF180" s="43">
        <v>1480</v>
      </c>
      <c r="AG180" s="43">
        <v>1443</v>
      </c>
      <c r="AH180" s="44">
        <v>1383</v>
      </c>
      <c r="AI180" s="44">
        <v>1677</v>
      </c>
      <c r="AJ180" s="44">
        <v>1402</v>
      </c>
      <c r="AK180" s="44">
        <v>1472</v>
      </c>
      <c r="AL180" s="46">
        <v>1186</v>
      </c>
      <c r="AM180" s="46">
        <v>1584</v>
      </c>
      <c r="AN180" s="46">
        <v>1330</v>
      </c>
      <c r="AO180" s="46">
        <v>1210</v>
      </c>
      <c r="AQ180" s="36" t="b">
        <f t="shared" si="4"/>
        <v>1</v>
      </c>
      <c r="AR180" s="41" t="s">
        <v>510</v>
      </c>
      <c r="AS180" s="41" t="b">
        <f t="shared" si="5"/>
        <v>1</v>
      </c>
    </row>
    <row r="181" spans="1:45" x14ac:dyDescent="0.25">
      <c r="A181" s="36" t="s">
        <v>78</v>
      </c>
      <c r="B181">
        <v>389</v>
      </c>
      <c r="C181">
        <v>348</v>
      </c>
      <c r="D181">
        <v>350</v>
      </c>
      <c r="E181">
        <v>302</v>
      </c>
      <c r="F181">
        <v>448</v>
      </c>
      <c r="G181">
        <v>558</v>
      </c>
      <c r="H181">
        <v>600</v>
      </c>
      <c r="I181">
        <v>508</v>
      </c>
      <c r="J181">
        <v>636</v>
      </c>
      <c r="K181">
        <v>519</v>
      </c>
      <c r="L181">
        <v>510</v>
      </c>
      <c r="M181">
        <v>452</v>
      </c>
      <c r="N181">
        <v>535</v>
      </c>
      <c r="O181">
        <v>459</v>
      </c>
      <c r="P181">
        <v>441</v>
      </c>
      <c r="Q181">
        <v>412</v>
      </c>
      <c r="R181">
        <v>538</v>
      </c>
      <c r="S181">
        <v>525</v>
      </c>
      <c r="T181">
        <v>458</v>
      </c>
      <c r="U181">
        <v>433</v>
      </c>
      <c r="V181">
        <v>499</v>
      </c>
      <c r="W181">
        <v>467</v>
      </c>
      <c r="X181" s="41">
        <v>434</v>
      </c>
      <c r="Y181" s="41">
        <v>484</v>
      </c>
      <c r="Z181" s="41">
        <v>517</v>
      </c>
      <c r="AA181" s="41">
        <v>470</v>
      </c>
      <c r="AB181" s="41">
        <v>496</v>
      </c>
      <c r="AC181" s="42">
        <v>420</v>
      </c>
      <c r="AD181" s="42">
        <v>352</v>
      </c>
      <c r="AE181" s="42">
        <v>425</v>
      </c>
      <c r="AF181" s="43">
        <v>411</v>
      </c>
      <c r="AG181" s="43">
        <v>464</v>
      </c>
      <c r="AH181" s="44">
        <v>363</v>
      </c>
      <c r="AI181" s="44">
        <v>400</v>
      </c>
      <c r="AJ181" s="44">
        <v>359</v>
      </c>
      <c r="AK181" s="44">
        <v>398</v>
      </c>
      <c r="AL181" s="46">
        <v>268</v>
      </c>
      <c r="AM181" s="46">
        <v>401</v>
      </c>
      <c r="AN181" s="46">
        <v>386</v>
      </c>
      <c r="AO181" s="46">
        <v>329</v>
      </c>
      <c r="AQ181" s="36" t="b">
        <f t="shared" si="4"/>
        <v>1</v>
      </c>
      <c r="AR181" s="41" t="s">
        <v>78</v>
      </c>
      <c r="AS181" s="41" t="b">
        <f t="shared" si="5"/>
        <v>1</v>
      </c>
    </row>
    <row r="182" spans="1:45" x14ac:dyDescent="0.25">
      <c r="A182" s="36" t="s">
        <v>79</v>
      </c>
      <c r="B182">
        <v>319</v>
      </c>
      <c r="C182">
        <v>281</v>
      </c>
      <c r="D182">
        <v>361</v>
      </c>
      <c r="E182">
        <v>341</v>
      </c>
      <c r="F182">
        <v>517</v>
      </c>
      <c r="G182">
        <v>609</v>
      </c>
      <c r="H182">
        <v>545</v>
      </c>
      <c r="I182">
        <v>510</v>
      </c>
      <c r="J182">
        <v>638</v>
      </c>
      <c r="K182">
        <v>540</v>
      </c>
      <c r="L182">
        <v>537</v>
      </c>
      <c r="M182">
        <v>418</v>
      </c>
      <c r="N182">
        <v>517</v>
      </c>
      <c r="O182">
        <v>418</v>
      </c>
      <c r="P182">
        <v>470</v>
      </c>
      <c r="Q182">
        <v>478</v>
      </c>
      <c r="R182">
        <v>537</v>
      </c>
      <c r="S182">
        <v>530</v>
      </c>
      <c r="T182">
        <v>547</v>
      </c>
      <c r="U182">
        <v>424</v>
      </c>
      <c r="V182">
        <v>500</v>
      </c>
      <c r="W182">
        <v>413</v>
      </c>
      <c r="X182" s="41">
        <v>392</v>
      </c>
      <c r="Y182" s="41">
        <v>440</v>
      </c>
      <c r="Z182" s="41">
        <v>452</v>
      </c>
      <c r="AA182" s="41">
        <v>411</v>
      </c>
      <c r="AB182" s="41">
        <v>426</v>
      </c>
      <c r="AC182" s="42">
        <v>314</v>
      </c>
      <c r="AD182" s="42">
        <v>268</v>
      </c>
      <c r="AE182" s="42">
        <v>377</v>
      </c>
      <c r="AF182" s="43">
        <v>384</v>
      </c>
      <c r="AG182" s="43">
        <v>330</v>
      </c>
      <c r="AH182" s="44">
        <v>255</v>
      </c>
      <c r="AI182" s="44">
        <v>278</v>
      </c>
      <c r="AJ182" s="44">
        <v>239</v>
      </c>
      <c r="AK182" s="44">
        <v>223</v>
      </c>
      <c r="AL182" s="46">
        <v>184</v>
      </c>
      <c r="AM182" s="46">
        <v>196</v>
      </c>
      <c r="AN182" s="46">
        <v>196</v>
      </c>
      <c r="AO182" s="46">
        <v>184</v>
      </c>
      <c r="AQ182" s="36" t="b">
        <f t="shared" si="4"/>
        <v>1</v>
      </c>
      <c r="AR182" s="41" t="s">
        <v>79</v>
      </c>
      <c r="AS182" s="41" t="b">
        <f t="shared" si="5"/>
        <v>1</v>
      </c>
    </row>
    <row r="183" spans="1:45" x14ac:dyDescent="0.25">
      <c r="A183" s="36" t="s">
        <v>529</v>
      </c>
      <c r="B183">
        <v>596</v>
      </c>
      <c r="C183">
        <v>650</v>
      </c>
      <c r="D183">
        <v>733</v>
      </c>
      <c r="E183">
        <v>628</v>
      </c>
      <c r="F183">
        <v>926</v>
      </c>
      <c r="G183">
        <v>1065</v>
      </c>
      <c r="H183">
        <v>1193</v>
      </c>
      <c r="I183">
        <v>1120</v>
      </c>
      <c r="J183">
        <v>1116</v>
      </c>
      <c r="K183">
        <v>1028</v>
      </c>
      <c r="L183">
        <v>1184</v>
      </c>
      <c r="M183">
        <v>1075</v>
      </c>
      <c r="N183">
        <v>1063</v>
      </c>
      <c r="O183">
        <v>1026</v>
      </c>
      <c r="P183">
        <v>899</v>
      </c>
      <c r="Q183">
        <v>845</v>
      </c>
      <c r="R183">
        <v>860</v>
      </c>
      <c r="S183">
        <v>911</v>
      </c>
      <c r="T183">
        <v>938</v>
      </c>
      <c r="U183">
        <v>920</v>
      </c>
      <c r="V183">
        <v>838</v>
      </c>
      <c r="W183">
        <v>764</v>
      </c>
      <c r="X183" s="41">
        <v>758</v>
      </c>
      <c r="Y183" s="41">
        <v>836</v>
      </c>
      <c r="Z183" s="41">
        <v>923</v>
      </c>
      <c r="AA183" s="41">
        <v>937</v>
      </c>
      <c r="AB183" s="41">
        <v>823</v>
      </c>
      <c r="AC183" s="42">
        <v>807</v>
      </c>
      <c r="AD183" s="42">
        <v>574</v>
      </c>
      <c r="AE183" s="42">
        <v>703</v>
      </c>
      <c r="AF183" s="43">
        <v>688</v>
      </c>
      <c r="AG183" s="43">
        <v>663</v>
      </c>
      <c r="AH183" s="44">
        <v>675</v>
      </c>
      <c r="AI183" s="44">
        <v>701</v>
      </c>
      <c r="AJ183" s="44">
        <v>710</v>
      </c>
      <c r="AK183" s="44">
        <v>676</v>
      </c>
      <c r="AL183" s="46">
        <v>585</v>
      </c>
      <c r="AM183" s="46">
        <v>701</v>
      </c>
      <c r="AN183" s="46">
        <v>677</v>
      </c>
      <c r="AO183" s="46">
        <v>601</v>
      </c>
      <c r="AQ183" s="36" t="b">
        <f t="shared" si="4"/>
        <v>1</v>
      </c>
      <c r="AR183" s="41" t="s">
        <v>529</v>
      </c>
      <c r="AS183" s="41" t="b">
        <f t="shared" si="5"/>
        <v>1</v>
      </c>
    </row>
    <row r="184" spans="1:45" x14ac:dyDescent="0.25">
      <c r="A184" s="36" t="s">
        <v>80</v>
      </c>
      <c r="B184">
        <v>120</v>
      </c>
      <c r="C184">
        <v>90</v>
      </c>
      <c r="D184">
        <v>144</v>
      </c>
      <c r="E184">
        <v>151</v>
      </c>
      <c r="F184">
        <v>219</v>
      </c>
      <c r="G184">
        <v>238</v>
      </c>
      <c r="H184">
        <v>310</v>
      </c>
      <c r="I184">
        <v>260</v>
      </c>
      <c r="J184">
        <v>353</v>
      </c>
      <c r="K184">
        <v>255</v>
      </c>
      <c r="L184">
        <v>250</v>
      </c>
      <c r="M184">
        <v>224</v>
      </c>
      <c r="N184">
        <v>226</v>
      </c>
      <c r="O184">
        <v>187</v>
      </c>
      <c r="P184">
        <v>199</v>
      </c>
      <c r="Q184">
        <v>173</v>
      </c>
      <c r="R184">
        <v>198</v>
      </c>
      <c r="S184">
        <v>172</v>
      </c>
      <c r="T184">
        <v>229</v>
      </c>
      <c r="U184">
        <v>181</v>
      </c>
      <c r="V184">
        <v>233</v>
      </c>
      <c r="W184">
        <v>191</v>
      </c>
      <c r="X184" s="41">
        <v>183</v>
      </c>
      <c r="Y184" s="41">
        <v>189</v>
      </c>
      <c r="Z184" s="41">
        <v>190</v>
      </c>
      <c r="AA184" s="41">
        <v>186</v>
      </c>
      <c r="AB184" s="41">
        <v>180</v>
      </c>
      <c r="AC184" s="42">
        <v>152</v>
      </c>
      <c r="AD184" s="42">
        <v>105</v>
      </c>
      <c r="AE184" s="42">
        <v>167</v>
      </c>
      <c r="AF184" s="43">
        <v>158</v>
      </c>
      <c r="AG184" s="43">
        <v>154</v>
      </c>
      <c r="AH184" s="44">
        <v>122</v>
      </c>
      <c r="AI184" s="44">
        <v>147</v>
      </c>
      <c r="AJ184" s="44">
        <v>112</v>
      </c>
      <c r="AK184" s="44">
        <v>141</v>
      </c>
      <c r="AL184" s="46">
        <v>88</v>
      </c>
      <c r="AM184" s="46">
        <v>112</v>
      </c>
      <c r="AN184" s="46">
        <v>137</v>
      </c>
      <c r="AO184" s="46">
        <v>110</v>
      </c>
      <c r="AQ184" s="36" t="b">
        <f t="shared" si="4"/>
        <v>1</v>
      </c>
      <c r="AR184" s="41" t="s">
        <v>80</v>
      </c>
      <c r="AS184" s="41" t="b">
        <f t="shared" si="5"/>
        <v>1</v>
      </c>
    </row>
    <row r="185" spans="1:45" x14ac:dyDescent="0.25">
      <c r="A185" s="36" t="s">
        <v>424</v>
      </c>
      <c r="B185">
        <v>606</v>
      </c>
      <c r="C185">
        <v>588</v>
      </c>
      <c r="D185">
        <v>638</v>
      </c>
      <c r="E185">
        <v>523</v>
      </c>
      <c r="F185">
        <v>731</v>
      </c>
      <c r="G185">
        <v>732</v>
      </c>
      <c r="H185">
        <v>800</v>
      </c>
      <c r="I185">
        <v>577</v>
      </c>
      <c r="J185">
        <v>801</v>
      </c>
      <c r="K185">
        <v>855</v>
      </c>
      <c r="L185">
        <v>920</v>
      </c>
      <c r="M185">
        <v>767</v>
      </c>
      <c r="N185">
        <v>801</v>
      </c>
      <c r="O185">
        <v>800</v>
      </c>
      <c r="P185">
        <v>718</v>
      </c>
      <c r="Q185">
        <v>533</v>
      </c>
      <c r="R185">
        <v>611</v>
      </c>
      <c r="S185">
        <v>647</v>
      </c>
      <c r="T185">
        <v>621</v>
      </c>
      <c r="U185">
        <v>553</v>
      </c>
      <c r="V185">
        <v>654</v>
      </c>
      <c r="W185">
        <v>631</v>
      </c>
      <c r="X185" s="41">
        <v>671</v>
      </c>
      <c r="Y185" s="41">
        <v>646</v>
      </c>
      <c r="Z185" s="41">
        <v>750</v>
      </c>
      <c r="AA185" s="41">
        <v>757</v>
      </c>
      <c r="AB185" s="41">
        <v>721</v>
      </c>
      <c r="AC185" s="42">
        <v>610</v>
      </c>
      <c r="AD185" s="42">
        <v>505</v>
      </c>
      <c r="AE185" s="42">
        <v>685</v>
      </c>
      <c r="AF185" s="43">
        <v>776</v>
      </c>
      <c r="AG185" s="43">
        <v>713</v>
      </c>
      <c r="AH185" s="44">
        <v>649</v>
      </c>
      <c r="AI185" s="44">
        <v>657</v>
      </c>
      <c r="AJ185" s="44">
        <v>677</v>
      </c>
      <c r="AK185" s="44">
        <v>637</v>
      </c>
      <c r="AL185" s="46">
        <v>539</v>
      </c>
      <c r="AM185" s="46">
        <v>679</v>
      </c>
      <c r="AN185" s="46">
        <v>636</v>
      </c>
      <c r="AO185" s="46">
        <v>567</v>
      </c>
      <c r="AQ185" s="36" t="b">
        <f t="shared" si="4"/>
        <v>1</v>
      </c>
      <c r="AR185" s="41" t="s">
        <v>424</v>
      </c>
      <c r="AS185" s="41" t="b">
        <f t="shared" si="5"/>
        <v>1</v>
      </c>
    </row>
    <row r="186" spans="1:45" x14ac:dyDescent="0.25">
      <c r="A186" s="36" t="s">
        <v>81</v>
      </c>
      <c r="B186">
        <v>432</v>
      </c>
      <c r="C186">
        <v>397</v>
      </c>
      <c r="D186">
        <v>452</v>
      </c>
      <c r="E186">
        <v>403</v>
      </c>
      <c r="F186">
        <v>549</v>
      </c>
      <c r="G186">
        <v>575</v>
      </c>
      <c r="H186">
        <v>546</v>
      </c>
      <c r="I186">
        <v>430</v>
      </c>
      <c r="J186">
        <v>599</v>
      </c>
      <c r="K186">
        <v>554</v>
      </c>
      <c r="L186">
        <v>597</v>
      </c>
      <c r="M186">
        <v>479</v>
      </c>
      <c r="N186">
        <v>597</v>
      </c>
      <c r="O186">
        <v>495</v>
      </c>
      <c r="P186">
        <v>576</v>
      </c>
      <c r="Q186">
        <v>433</v>
      </c>
      <c r="R186">
        <v>525</v>
      </c>
      <c r="S186">
        <v>438</v>
      </c>
      <c r="T186">
        <v>538</v>
      </c>
      <c r="U186">
        <v>432</v>
      </c>
      <c r="V186">
        <v>531</v>
      </c>
      <c r="W186">
        <v>507</v>
      </c>
      <c r="X186" s="41">
        <v>510</v>
      </c>
      <c r="Y186" s="41">
        <v>573</v>
      </c>
      <c r="Z186" s="41">
        <v>517</v>
      </c>
      <c r="AA186" s="41">
        <v>564</v>
      </c>
      <c r="AB186" s="41">
        <v>498</v>
      </c>
      <c r="AC186" s="42">
        <v>476</v>
      </c>
      <c r="AD186" s="42">
        <v>442</v>
      </c>
      <c r="AE186" s="42">
        <v>552</v>
      </c>
      <c r="AF186" s="43">
        <v>546</v>
      </c>
      <c r="AG186" s="43">
        <v>547</v>
      </c>
      <c r="AH186" s="44">
        <v>496</v>
      </c>
      <c r="AI186" s="44">
        <v>488</v>
      </c>
      <c r="AJ186" s="44">
        <v>407</v>
      </c>
      <c r="AK186" s="44">
        <v>366</v>
      </c>
      <c r="AL186" s="46">
        <v>329</v>
      </c>
      <c r="AM186" s="46">
        <v>405</v>
      </c>
      <c r="AN186" s="46">
        <v>374</v>
      </c>
      <c r="AO186" s="46">
        <v>340</v>
      </c>
      <c r="AQ186" s="36" t="b">
        <f t="shared" si="4"/>
        <v>1</v>
      </c>
      <c r="AR186" s="41" t="s">
        <v>81</v>
      </c>
      <c r="AS186" s="41" t="b">
        <f t="shared" si="5"/>
        <v>1</v>
      </c>
    </row>
    <row r="187" spans="1:45" x14ac:dyDescent="0.25">
      <c r="A187" s="36" t="s">
        <v>82</v>
      </c>
      <c r="B187">
        <v>373</v>
      </c>
      <c r="C187">
        <v>386</v>
      </c>
      <c r="D187">
        <v>364</v>
      </c>
      <c r="E187">
        <v>310</v>
      </c>
      <c r="F187">
        <v>592</v>
      </c>
      <c r="G187">
        <v>631</v>
      </c>
      <c r="H187">
        <v>633</v>
      </c>
      <c r="I187">
        <v>576</v>
      </c>
      <c r="J187">
        <v>596</v>
      </c>
      <c r="K187">
        <v>598</v>
      </c>
      <c r="L187">
        <v>588</v>
      </c>
      <c r="M187">
        <v>520</v>
      </c>
      <c r="N187">
        <v>652</v>
      </c>
      <c r="O187">
        <v>549</v>
      </c>
      <c r="P187">
        <v>528</v>
      </c>
      <c r="Q187">
        <v>454</v>
      </c>
      <c r="R187">
        <v>560</v>
      </c>
      <c r="S187">
        <v>542</v>
      </c>
      <c r="T187">
        <v>582</v>
      </c>
      <c r="U187">
        <v>450</v>
      </c>
      <c r="V187">
        <v>546</v>
      </c>
      <c r="W187">
        <v>535</v>
      </c>
      <c r="X187" s="41">
        <v>456</v>
      </c>
      <c r="Y187" s="41">
        <v>464</v>
      </c>
      <c r="Z187" s="41">
        <v>491</v>
      </c>
      <c r="AA187" s="41">
        <v>466</v>
      </c>
      <c r="AB187" s="41">
        <v>496</v>
      </c>
      <c r="AC187" s="42">
        <v>468</v>
      </c>
      <c r="AD187" s="42">
        <v>307</v>
      </c>
      <c r="AE187" s="42">
        <v>478</v>
      </c>
      <c r="AF187" s="43">
        <v>474</v>
      </c>
      <c r="AG187" s="43">
        <v>472</v>
      </c>
      <c r="AH187" s="44">
        <v>380</v>
      </c>
      <c r="AI187" s="44">
        <v>484</v>
      </c>
      <c r="AJ187" s="44">
        <v>433</v>
      </c>
      <c r="AK187" s="44">
        <v>393</v>
      </c>
      <c r="AL187" s="46">
        <v>310</v>
      </c>
      <c r="AM187" s="46">
        <v>365</v>
      </c>
      <c r="AN187" s="46">
        <v>371</v>
      </c>
      <c r="AO187" s="46">
        <v>369</v>
      </c>
      <c r="AQ187" s="36" t="b">
        <f t="shared" si="4"/>
        <v>1</v>
      </c>
      <c r="AR187" s="41" t="s">
        <v>82</v>
      </c>
      <c r="AS187" s="41" t="b">
        <f t="shared" si="5"/>
        <v>1</v>
      </c>
    </row>
    <row r="188" spans="1:45" x14ac:dyDescent="0.25">
      <c r="A188" s="36" t="s">
        <v>530</v>
      </c>
      <c r="B188">
        <v>637</v>
      </c>
      <c r="C188">
        <v>633</v>
      </c>
      <c r="D188">
        <v>766</v>
      </c>
      <c r="E188">
        <v>776</v>
      </c>
      <c r="F188">
        <v>1055</v>
      </c>
      <c r="G188">
        <v>1109</v>
      </c>
      <c r="H188">
        <v>1394</v>
      </c>
      <c r="I188">
        <v>1002</v>
      </c>
      <c r="J188">
        <v>1170</v>
      </c>
      <c r="K188">
        <v>1217</v>
      </c>
      <c r="L188">
        <v>1193</v>
      </c>
      <c r="M188">
        <v>1140</v>
      </c>
      <c r="N188">
        <v>1223</v>
      </c>
      <c r="O188">
        <v>1061</v>
      </c>
      <c r="P188">
        <v>1056</v>
      </c>
      <c r="Q188">
        <v>1014</v>
      </c>
      <c r="R188">
        <v>1101</v>
      </c>
      <c r="S188">
        <v>1064</v>
      </c>
      <c r="T188">
        <v>1182</v>
      </c>
      <c r="U188">
        <v>1062</v>
      </c>
      <c r="V188">
        <v>1093</v>
      </c>
      <c r="W188">
        <v>1091</v>
      </c>
      <c r="X188" s="41">
        <v>1206</v>
      </c>
      <c r="Y188" s="41">
        <v>1052</v>
      </c>
      <c r="Z188" s="41">
        <v>1166</v>
      </c>
      <c r="AA188" s="41">
        <v>1177</v>
      </c>
      <c r="AB188" s="41">
        <v>1057</v>
      </c>
      <c r="AC188" s="42">
        <v>915</v>
      </c>
      <c r="AD188" s="42">
        <v>684</v>
      </c>
      <c r="AE188" s="42">
        <v>932</v>
      </c>
      <c r="AF188" s="43">
        <v>948</v>
      </c>
      <c r="AG188" s="43">
        <v>847</v>
      </c>
      <c r="AH188" s="44">
        <v>849</v>
      </c>
      <c r="AI188" s="44">
        <v>894</v>
      </c>
      <c r="AJ188" s="44">
        <v>743</v>
      </c>
      <c r="AK188" s="44">
        <v>771</v>
      </c>
      <c r="AL188" s="46">
        <v>685</v>
      </c>
      <c r="AM188" s="46">
        <v>806</v>
      </c>
      <c r="AN188" s="46">
        <v>807</v>
      </c>
      <c r="AO188" s="46">
        <v>793</v>
      </c>
      <c r="AQ188" s="36" t="b">
        <f t="shared" si="4"/>
        <v>1</v>
      </c>
      <c r="AR188" s="41" t="s">
        <v>530</v>
      </c>
      <c r="AS188" s="41" t="b">
        <f t="shared" si="5"/>
        <v>1</v>
      </c>
    </row>
    <row r="189" spans="1:45" x14ac:dyDescent="0.25">
      <c r="A189" s="36" t="s">
        <v>481</v>
      </c>
      <c r="B189">
        <v>446</v>
      </c>
      <c r="C189">
        <v>501</v>
      </c>
      <c r="D189">
        <v>547</v>
      </c>
      <c r="E189">
        <v>510</v>
      </c>
      <c r="F189">
        <v>771</v>
      </c>
      <c r="G189">
        <v>707</v>
      </c>
      <c r="H189">
        <v>784</v>
      </c>
      <c r="I189">
        <v>676</v>
      </c>
      <c r="J189">
        <v>798</v>
      </c>
      <c r="K189">
        <v>675</v>
      </c>
      <c r="L189">
        <v>750</v>
      </c>
      <c r="M189">
        <v>637</v>
      </c>
      <c r="N189">
        <v>732</v>
      </c>
      <c r="O189">
        <v>697</v>
      </c>
      <c r="P189">
        <v>715</v>
      </c>
      <c r="Q189">
        <v>613</v>
      </c>
      <c r="R189">
        <v>637</v>
      </c>
      <c r="S189">
        <v>598</v>
      </c>
      <c r="T189">
        <v>667</v>
      </c>
      <c r="U189">
        <v>605</v>
      </c>
      <c r="V189">
        <v>650</v>
      </c>
      <c r="W189">
        <v>627</v>
      </c>
      <c r="X189" s="41">
        <v>546</v>
      </c>
      <c r="Y189" s="41">
        <v>614</v>
      </c>
      <c r="Z189" s="41">
        <v>673</v>
      </c>
      <c r="AA189" s="41">
        <v>677</v>
      </c>
      <c r="AB189" s="41">
        <v>587</v>
      </c>
      <c r="AC189" s="42">
        <v>483</v>
      </c>
      <c r="AD189" s="42">
        <v>371</v>
      </c>
      <c r="AE189" s="42">
        <v>588</v>
      </c>
      <c r="AF189" s="43">
        <v>621</v>
      </c>
      <c r="AG189" s="43">
        <v>569</v>
      </c>
      <c r="AH189" s="44">
        <v>514</v>
      </c>
      <c r="AI189" s="44">
        <v>486</v>
      </c>
      <c r="AJ189" s="44">
        <v>420</v>
      </c>
      <c r="AK189" s="44">
        <v>391</v>
      </c>
      <c r="AL189" s="46">
        <v>374</v>
      </c>
      <c r="AM189" s="46">
        <v>417</v>
      </c>
      <c r="AN189" s="46">
        <v>458</v>
      </c>
      <c r="AO189" s="46">
        <v>325</v>
      </c>
      <c r="AQ189" s="36" t="b">
        <f t="shared" si="4"/>
        <v>1</v>
      </c>
      <c r="AR189" s="41" t="s">
        <v>481</v>
      </c>
      <c r="AS189" s="41" t="b">
        <f t="shared" si="5"/>
        <v>1</v>
      </c>
    </row>
    <row r="190" spans="1:45" x14ac:dyDescent="0.25">
      <c r="A190" s="36" t="s">
        <v>503</v>
      </c>
      <c r="B190">
        <v>2400</v>
      </c>
      <c r="C190">
        <v>2408</v>
      </c>
      <c r="D190">
        <v>2986</v>
      </c>
      <c r="E190">
        <v>2804</v>
      </c>
      <c r="F190">
        <v>3980</v>
      </c>
      <c r="G190">
        <v>4653</v>
      </c>
      <c r="H190">
        <v>5237</v>
      </c>
      <c r="I190">
        <v>4446</v>
      </c>
      <c r="J190">
        <v>4978</v>
      </c>
      <c r="K190">
        <v>4888</v>
      </c>
      <c r="L190">
        <v>4642</v>
      </c>
      <c r="M190">
        <v>4084</v>
      </c>
      <c r="N190">
        <v>4294</v>
      </c>
      <c r="O190">
        <v>3986</v>
      </c>
      <c r="P190">
        <v>4376</v>
      </c>
      <c r="Q190">
        <v>3924</v>
      </c>
      <c r="R190">
        <v>4176</v>
      </c>
      <c r="S190">
        <v>4003</v>
      </c>
      <c r="T190">
        <v>4181</v>
      </c>
      <c r="U190">
        <v>3763</v>
      </c>
      <c r="V190">
        <v>4022</v>
      </c>
      <c r="W190">
        <v>3709</v>
      </c>
      <c r="X190" s="41">
        <v>3872</v>
      </c>
      <c r="Y190" s="41">
        <v>3642</v>
      </c>
      <c r="Z190" s="41">
        <v>4041</v>
      </c>
      <c r="AA190" s="41">
        <v>4125</v>
      </c>
      <c r="AB190" s="41">
        <v>3845</v>
      </c>
      <c r="AC190" s="42">
        <v>3326</v>
      </c>
      <c r="AD190" s="42">
        <v>2378</v>
      </c>
      <c r="AE190" s="42">
        <v>3356</v>
      </c>
      <c r="AF190" s="43">
        <v>3314</v>
      </c>
      <c r="AG190" s="43">
        <v>3274</v>
      </c>
      <c r="AH190" s="44">
        <v>3031</v>
      </c>
      <c r="AI190" s="44">
        <v>3241</v>
      </c>
      <c r="AJ190" s="44">
        <v>2995</v>
      </c>
      <c r="AK190" s="44">
        <v>2847</v>
      </c>
      <c r="AL190" s="46">
        <v>2542</v>
      </c>
      <c r="AM190" s="46">
        <v>3068</v>
      </c>
      <c r="AN190" s="46">
        <v>2820</v>
      </c>
      <c r="AO190" s="46">
        <v>2586</v>
      </c>
      <c r="AQ190" s="36" t="b">
        <f t="shared" si="4"/>
        <v>1</v>
      </c>
      <c r="AR190" s="41" t="s">
        <v>503</v>
      </c>
      <c r="AS190" s="41" t="b">
        <f t="shared" si="5"/>
        <v>1</v>
      </c>
    </row>
    <row r="191" spans="1:45" x14ac:dyDescent="0.25">
      <c r="A191" s="36" t="s">
        <v>83</v>
      </c>
      <c r="B191">
        <v>235</v>
      </c>
      <c r="C191">
        <v>213</v>
      </c>
      <c r="D191">
        <v>284</v>
      </c>
      <c r="E191">
        <v>245</v>
      </c>
      <c r="F191">
        <v>358</v>
      </c>
      <c r="G191">
        <v>406</v>
      </c>
      <c r="H191">
        <v>447</v>
      </c>
      <c r="I191">
        <v>336</v>
      </c>
      <c r="J191">
        <v>483</v>
      </c>
      <c r="K191">
        <v>439</v>
      </c>
      <c r="L191">
        <v>390</v>
      </c>
      <c r="M191">
        <v>362</v>
      </c>
      <c r="N191">
        <v>408</v>
      </c>
      <c r="O191">
        <v>404</v>
      </c>
      <c r="P191">
        <v>405</v>
      </c>
      <c r="Q191">
        <v>379</v>
      </c>
      <c r="R191">
        <v>366</v>
      </c>
      <c r="S191">
        <v>373</v>
      </c>
      <c r="T191">
        <v>348</v>
      </c>
      <c r="U191">
        <v>347</v>
      </c>
      <c r="V191">
        <v>343</v>
      </c>
      <c r="W191">
        <v>344</v>
      </c>
      <c r="X191" s="41">
        <v>361</v>
      </c>
      <c r="Y191" s="41">
        <v>328</v>
      </c>
      <c r="Z191" s="41">
        <v>341</v>
      </c>
      <c r="AA191" s="41">
        <v>358</v>
      </c>
      <c r="AB191" s="41">
        <v>359</v>
      </c>
      <c r="AC191" s="42">
        <v>304</v>
      </c>
      <c r="AD191" s="42">
        <v>180</v>
      </c>
      <c r="AE191" s="42">
        <v>285</v>
      </c>
      <c r="AF191" s="43">
        <v>293</v>
      </c>
      <c r="AG191" s="43">
        <v>252</v>
      </c>
      <c r="AH191" s="44">
        <v>285</v>
      </c>
      <c r="AI191" s="44">
        <v>285</v>
      </c>
      <c r="AJ191" s="44">
        <v>272</v>
      </c>
      <c r="AK191" s="44">
        <v>246</v>
      </c>
      <c r="AL191" s="46">
        <v>198</v>
      </c>
      <c r="AM191" s="46">
        <v>304</v>
      </c>
      <c r="AN191" s="46">
        <v>263</v>
      </c>
      <c r="AO191" s="46">
        <v>255</v>
      </c>
      <c r="AQ191" s="36" t="b">
        <f t="shared" si="4"/>
        <v>1</v>
      </c>
      <c r="AR191" s="41" t="s">
        <v>83</v>
      </c>
      <c r="AS191" s="41" t="b">
        <f t="shared" si="5"/>
        <v>1</v>
      </c>
    </row>
    <row r="192" spans="1:45" x14ac:dyDescent="0.25">
      <c r="A192" s="36" t="s">
        <v>84</v>
      </c>
      <c r="B192">
        <v>250</v>
      </c>
      <c r="C192">
        <v>279</v>
      </c>
      <c r="D192">
        <v>304</v>
      </c>
      <c r="E192">
        <v>275</v>
      </c>
      <c r="F192">
        <v>440</v>
      </c>
      <c r="G192">
        <v>466</v>
      </c>
      <c r="H192">
        <v>519</v>
      </c>
      <c r="I192">
        <v>408</v>
      </c>
      <c r="J192">
        <v>495</v>
      </c>
      <c r="K192">
        <v>440</v>
      </c>
      <c r="L192">
        <v>402</v>
      </c>
      <c r="M192">
        <v>328</v>
      </c>
      <c r="N192">
        <v>431</v>
      </c>
      <c r="O192">
        <v>363</v>
      </c>
      <c r="P192">
        <v>420</v>
      </c>
      <c r="Q192">
        <v>402</v>
      </c>
      <c r="R192">
        <v>393</v>
      </c>
      <c r="S192">
        <v>354</v>
      </c>
      <c r="T192">
        <v>402</v>
      </c>
      <c r="U192">
        <v>363</v>
      </c>
      <c r="V192">
        <v>365</v>
      </c>
      <c r="W192">
        <v>343</v>
      </c>
      <c r="X192" s="41">
        <v>338</v>
      </c>
      <c r="Y192" s="41">
        <v>348</v>
      </c>
      <c r="Z192" s="41">
        <v>384</v>
      </c>
      <c r="AA192" s="41">
        <v>382</v>
      </c>
      <c r="AB192" s="41">
        <v>352</v>
      </c>
      <c r="AC192" s="42">
        <v>282</v>
      </c>
      <c r="AD192" s="42">
        <v>234</v>
      </c>
      <c r="AE192" s="42">
        <v>361</v>
      </c>
      <c r="AF192" s="43">
        <v>282</v>
      </c>
      <c r="AG192" s="43">
        <v>311</v>
      </c>
      <c r="AH192" s="44">
        <v>256</v>
      </c>
      <c r="AI192" s="44">
        <v>276</v>
      </c>
      <c r="AJ192" s="44">
        <v>247</v>
      </c>
      <c r="AK192" s="44">
        <v>259</v>
      </c>
      <c r="AL192" s="46">
        <v>218</v>
      </c>
      <c r="AM192" s="46">
        <v>261</v>
      </c>
      <c r="AN192" s="46">
        <v>235</v>
      </c>
      <c r="AO192" s="46">
        <v>225</v>
      </c>
      <c r="AQ192" s="36" t="b">
        <f t="shared" si="4"/>
        <v>1</v>
      </c>
      <c r="AR192" s="41" t="s">
        <v>84</v>
      </c>
      <c r="AS192" s="41" t="b">
        <f t="shared" si="5"/>
        <v>1</v>
      </c>
    </row>
    <row r="193" spans="1:45" x14ac:dyDescent="0.25">
      <c r="A193" s="36" t="s">
        <v>612</v>
      </c>
      <c r="B193">
        <v>823</v>
      </c>
      <c r="C193">
        <v>748</v>
      </c>
      <c r="D193">
        <v>704</v>
      </c>
      <c r="E193">
        <v>662</v>
      </c>
      <c r="F193">
        <v>1096</v>
      </c>
      <c r="G193">
        <v>1062</v>
      </c>
      <c r="H193">
        <v>1169</v>
      </c>
      <c r="I193">
        <v>932</v>
      </c>
      <c r="J193">
        <v>1157</v>
      </c>
      <c r="K193">
        <v>1061</v>
      </c>
      <c r="L193">
        <v>1251</v>
      </c>
      <c r="M193">
        <v>875</v>
      </c>
      <c r="N193">
        <v>1237</v>
      </c>
      <c r="O193">
        <v>994</v>
      </c>
      <c r="P193">
        <v>1140</v>
      </c>
      <c r="Q193">
        <v>867</v>
      </c>
      <c r="R193">
        <v>1015</v>
      </c>
      <c r="S193">
        <v>905</v>
      </c>
      <c r="T193">
        <v>1073</v>
      </c>
      <c r="U193">
        <v>786</v>
      </c>
      <c r="V193">
        <v>1103</v>
      </c>
      <c r="W193">
        <v>914</v>
      </c>
      <c r="X193" s="41">
        <v>948</v>
      </c>
      <c r="Y193" s="41">
        <v>874</v>
      </c>
      <c r="Z193" s="41">
        <v>991</v>
      </c>
      <c r="AA193" s="41">
        <v>821</v>
      </c>
      <c r="AB193" s="41">
        <v>666</v>
      </c>
      <c r="AC193" s="42">
        <v>636</v>
      </c>
      <c r="AD193" s="42">
        <v>546</v>
      </c>
      <c r="AE193" s="42">
        <v>683</v>
      </c>
      <c r="AF193" s="43">
        <v>813</v>
      </c>
      <c r="AG193" s="43">
        <v>903</v>
      </c>
      <c r="AH193" s="44">
        <v>728</v>
      </c>
      <c r="AI193" s="44">
        <v>741</v>
      </c>
      <c r="AJ193" s="44">
        <v>627</v>
      </c>
      <c r="AK193" s="44">
        <v>565</v>
      </c>
      <c r="AL193" s="46">
        <v>563</v>
      </c>
      <c r="AM193" s="46">
        <v>517</v>
      </c>
      <c r="AN193" s="46">
        <v>458</v>
      </c>
      <c r="AO193" s="46">
        <v>420</v>
      </c>
      <c r="AQ193" s="36" t="b">
        <f t="shared" si="4"/>
        <v>1</v>
      </c>
      <c r="AR193" s="41" t="s">
        <v>612</v>
      </c>
      <c r="AS193" s="41" t="b">
        <f t="shared" si="5"/>
        <v>1</v>
      </c>
    </row>
    <row r="194" spans="1:45" x14ac:dyDescent="0.25">
      <c r="A194" s="36" t="s">
        <v>531</v>
      </c>
      <c r="B194">
        <v>730</v>
      </c>
      <c r="C194">
        <v>779</v>
      </c>
      <c r="D194">
        <v>945</v>
      </c>
      <c r="E194">
        <v>736</v>
      </c>
      <c r="F194">
        <v>1145</v>
      </c>
      <c r="G194">
        <v>1287</v>
      </c>
      <c r="H194">
        <v>1494</v>
      </c>
      <c r="I194">
        <v>1255</v>
      </c>
      <c r="J194">
        <v>1451</v>
      </c>
      <c r="K194">
        <v>1481</v>
      </c>
      <c r="L194">
        <v>1529</v>
      </c>
      <c r="M194">
        <v>1580</v>
      </c>
      <c r="N194">
        <v>1625</v>
      </c>
      <c r="O194">
        <v>1349</v>
      </c>
      <c r="P194">
        <v>1236</v>
      </c>
      <c r="Q194">
        <v>1168</v>
      </c>
      <c r="R194">
        <v>1292</v>
      </c>
      <c r="S194">
        <v>1202</v>
      </c>
      <c r="T194">
        <v>1288</v>
      </c>
      <c r="U194">
        <v>1197</v>
      </c>
      <c r="V194">
        <v>1194</v>
      </c>
      <c r="W194">
        <v>1196</v>
      </c>
      <c r="X194" s="41">
        <v>1138</v>
      </c>
      <c r="Y194" s="41">
        <v>1182</v>
      </c>
      <c r="Z194" s="41">
        <v>1217</v>
      </c>
      <c r="AA194" s="41">
        <v>1117</v>
      </c>
      <c r="AB194" s="41">
        <v>1143</v>
      </c>
      <c r="AC194" s="42">
        <v>1025</v>
      </c>
      <c r="AD194" s="42">
        <v>800</v>
      </c>
      <c r="AE194" s="42">
        <v>1052</v>
      </c>
      <c r="AF194" s="43">
        <v>1096</v>
      </c>
      <c r="AG194" s="43">
        <v>983</v>
      </c>
      <c r="AH194" s="44">
        <v>920</v>
      </c>
      <c r="AI194" s="44">
        <v>1011</v>
      </c>
      <c r="AJ194" s="44">
        <v>894</v>
      </c>
      <c r="AK194" s="44">
        <v>888</v>
      </c>
      <c r="AL194" s="46">
        <v>808</v>
      </c>
      <c r="AM194" s="46">
        <v>937</v>
      </c>
      <c r="AN194" s="46">
        <v>907</v>
      </c>
      <c r="AO194" s="46">
        <v>784</v>
      </c>
      <c r="AQ194" s="36" t="b">
        <f t="shared" si="4"/>
        <v>1</v>
      </c>
      <c r="AR194" s="41" t="s">
        <v>531</v>
      </c>
      <c r="AS194" s="41" t="b">
        <f t="shared" si="5"/>
        <v>1</v>
      </c>
    </row>
    <row r="195" spans="1:45" x14ac:dyDescent="0.25">
      <c r="A195" s="36" t="s">
        <v>85</v>
      </c>
      <c r="B195">
        <v>286</v>
      </c>
      <c r="C195">
        <v>288</v>
      </c>
      <c r="D195">
        <v>345</v>
      </c>
      <c r="E195">
        <v>309</v>
      </c>
      <c r="F195">
        <v>466</v>
      </c>
      <c r="G195">
        <v>430</v>
      </c>
      <c r="H195">
        <v>610</v>
      </c>
      <c r="I195">
        <v>420</v>
      </c>
      <c r="J195">
        <v>491</v>
      </c>
      <c r="K195">
        <v>461</v>
      </c>
      <c r="L195">
        <v>499</v>
      </c>
      <c r="M195">
        <v>358</v>
      </c>
      <c r="N195">
        <v>444</v>
      </c>
      <c r="O195">
        <v>402</v>
      </c>
      <c r="P195">
        <v>457</v>
      </c>
      <c r="Q195">
        <v>348</v>
      </c>
      <c r="R195">
        <v>403</v>
      </c>
      <c r="S195">
        <v>380</v>
      </c>
      <c r="T195">
        <v>424</v>
      </c>
      <c r="U195">
        <v>340</v>
      </c>
      <c r="V195">
        <v>375</v>
      </c>
      <c r="W195">
        <v>344</v>
      </c>
      <c r="X195" s="41">
        <v>338</v>
      </c>
      <c r="Y195" s="41">
        <v>333</v>
      </c>
      <c r="Z195" s="41">
        <v>377</v>
      </c>
      <c r="AA195" s="41">
        <v>413</v>
      </c>
      <c r="AB195" s="41">
        <v>331</v>
      </c>
      <c r="AC195" s="42">
        <v>306</v>
      </c>
      <c r="AD195" s="42">
        <v>221</v>
      </c>
      <c r="AE195" s="42">
        <v>346</v>
      </c>
      <c r="AF195" s="43">
        <v>336</v>
      </c>
      <c r="AG195" s="43">
        <v>322</v>
      </c>
      <c r="AH195" s="44">
        <v>280</v>
      </c>
      <c r="AI195" s="44">
        <v>270</v>
      </c>
      <c r="AJ195" s="44">
        <v>257</v>
      </c>
      <c r="AK195" s="44">
        <v>233</v>
      </c>
      <c r="AL195" s="46">
        <v>208</v>
      </c>
      <c r="AM195" s="46">
        <v>291</v>
      </c>
      <c r="AN195" s="46">
        <v>245</v>
      </c>
      <c r="AO195" s="46">
        <v>221</v>
      </c>
      <c r="AQ195" s="36" t="b">
        <f t="shared" si="4"/>
        <v>1</v>
      </c>
      <c r="AR195" s="41" t="s">
        <v>85</v>
      </c>
      <c r="AS195" s="41" t="b">
        <f t="shared" si="5"/>
        <v>1</v>
      </c>
    </row>
    <row r="196" spans="1:45" x14ac:dyDescent="0.25">
      <c r="A196" s="36" t="s">
        <v>86</v>
      </c>
      <c r="B196">
        <v>191</v>
      </c>
      <c r="C196">
        <v>194</v>
      </c>
      <c r="D196">
        <v>257</v>
      </c>
      <c r="E196">
        <v>256</v>
      </c>
      <c r="F196">
        <v>386</v>
      </c>
      <c r="G196">
        <v>464</v>
      </c>
      <c r="H196">
        <v>487</v>
      </c>
      <c r="I196">
        <v>381</v>
      </c>
      <c r="J196">
        <v>496</v>
      </c>
      <c r="K196">
        <v>375</v>
      </c>
      <c r="L196">
        <v>353</v>
      </c>
      <c r="M196">
        <v>297</v>
      </c>
      <c r="N196">
        <v>364</v>
      </c>
      <c r="O196">
        <v>325</v>
      </c>
      <c r="P196">
        <v>361</v>
      </c>
      <c r="Q196">
        <v>310</v>
      </c>
      <c r="R196">
        <v>362</v>
      </c>
      <c r="S196">
        <v>323</v>
      </c>
      <c r="T196">
        <v>357</v>
      </c>
      <c r="U196">
        <v>300</v>
      </c>
      <c r="V196">
        <v>363</v>
      </c>
      <c r="W196">
        <v>281</v>
      </c>
      <c r="X196" s="41">
        <v>335</v>
      </c>
      <c r="Y196" s="41">
        <v>326</v>
      </c>
      <c r="Z196" s="41">
        <v>309</v>
      </c>
      <c r="AA196" s="41">
        <v>310</v>
      </c>
      <c r="AB196" s="41">
        <v>287</v>
      </c>
      <c r="AC196" s="42">
        <v>263</v>
      </c>
      <c r="AD196" s="42">
        <v>176</v>
      </c>
      <c r="AE196" s="42">
        <v>255</v>
      </c>
      <c r="AF196" s="43">
        <v>252</v>
      </c>
      <c r="AG196" s="43">
        <v>262</v>
      </c>
      <c r="AH196" s="44">
        <v>227</v>
      </c>
      <c r="AI196" s="44">
        <v>227</v>
      </c>
      <c r="AJ196" s="44">
        <v>193</v>
      </c>
      <c r="AK196" s="44">
        <v>215</v>
      </c>
      <c r="AL196" s="46">
        <v>195</v>
      </c>
      <c r="AM196" s="46">
        <v>231</v>
      </c>
      <c r="AN196" s="46">
        <v>213</v>
      </c>
      <c r="AO196" s="46">
        <v>186</v>
      </c>
      <c r="AQ196" s="36" t="b">
        <f t="shared" si="4"/>
        <v>1</v>
      </c>
      <c r="AR196" s="41" t="s">
        <v>86</v>
      </c>
      <c r="AS196" s="41" t="b">
        <f t="shared" si="5"/>
        <v>1</v>
      </c>
    </row>
    <row r="197" spans="1:45" x14ac:dyDescent="0.25">
      <c r="A197" s="36" t="s">
        <v>532</v>
      </c>
      <c r="B197">
        <v>816</v>
      </c>
      <c r="C197">
        <v>952</v>
      </c>
      <c r="D197">
        <v>938</v>
      </c>
      <c r="E197">
        <v>787</v>
      </c>
      <c r="F197">
        <v>1221</v>
      </c>
      <c r="G197">
        <v>1499</v>
      </c>
      <c r="H197">
        <v>1505</v>
      </c>
      <c r="I197">
        <v>1238</v>
      </c>
      <c r="J197">
        <v>1473</v>
      </c>
      <c r="K197">
        <v>1483</v>
      </c>
      <c r="L197">
        <v>1520</v>
      </c>
      <c r="M197">
        <v>1256</v>
      </c>
      <c r="N197">
        <v>1388</v>
      </c>
      <c r="O197">
        <v>1363</v>
      </c>
      <c r="P197">
        <v>1253</v>
      </c>
      <c r="Q197">
        <v>1181</v>
      </c>
      <c r="R197">
        <v>1312</v>
      </c>
      <c r="S197">
        <v>1251</v>
      </c>
      <c r="T197">
        <v>1246</v>
      </c>
      <c r="U197">
        <v>1118</v>
      </c>
      <c r="V197">
        <v>1066</v>
      </c>
      <c r="W197">
        <v>1043</v>
      </c>
      <c r="X197" s="41">
        <v>1235</v>
      </c>
      <c r="Y197" s="41">
        <v>1216</v>
      </c>
      <c r="Z197" s="41">
        <v>1180</v>
      </c>
      <c r="AA197" s="41">
        <v>1263</v>
      </c>
      <c r="AB197" s="41">
        <v>1043</v>
      </c>
      <c r="AC197" s="42">
        <v>1023</v>
      </c>
      <c r="AD197" s="42">
        <v>730</v>
      </c>
      <c r="AE197" s="42">
        <v>926</v>
      </c>
      <c r="AF197" s="43">
        <v>972</v>
      </c>
      <c r="AG197" s="43">
        <v>929</v>
      </c>
      <c r="AH197" s="44">
        <v>1003</v>
      </c>
      <c r="AI197" s="44">
        <v>1023</v>
      </c>
      <c r="AJ197" s="44">
        <v>856</v>
      </c>
      <c r="AK197" s="44">
        <v>916</v>
      </c>
      <c r="AL197" s="46">
        <v>711</v>
      </c>
      <c r="AM197" s="46">
        <v>1019</v>
      </c>
      <c r="AN197" s="46">
        <v>849</v>
      </c>
      <c r="AO197" s="46">
        <v>835</v>
      </c>
      <c r="AQ197" s="36" t="b">
        <f t="shared" si="4"/>
        <v>1</v>
      </c>
      <c r="AR197" s="41" t="s">
        <v>532</v>
      </c>
      <c r="AS197" s="41" t="b">
        <f t="shared" si="5"/>
        <v>1</v>
      </c>
    </row>
    <row r="198" spans="1:45" x14ac:dyDescent="0.25">
      <c r="A198" s="36" t="s">
        <v>87</v>
      </c>
      <c r="B198">
        <v>348</v>
      </c>
      <c r="C198">
        <v>340</v>
      </c>
      <c r="D198">
        <v>476</v>
      </c>
      <c r="E198">
        <v>397</v>
      </c>
      <c r="F198">
        <v>616</v>
      </c>
      <c r="G198">
        <v>663</v>
      </c>
      <c r="H198">
        <v>793</v>
      </c>
      <c r="I198">
        <v>535</v>
      </c>
      <c r="J198">
        <v>603</v>
      </c>
      <c r="K198">
        <v>549</v>
      </c>
      <c r="L198">
        <v>662</v>
      </c>
      <c r="M198">
        <v>569</v>
      </c>
      <c r="N198">
        <v>568</v>
      </c>
      <c r="O198">
        <v>621</v>
      </c>
      <c r="P198">
        <v>512</v>
      </c>
      <c r="Q198">
        <v>531</v>
      </c>
      <c r="R198">
        <v>582</v>
      </c>
      <c r="S198">
        <v>576</v>
      </c>
      <c r="T198">
        <v>630</v>
      </c>
      <c r="U198">
        <v>591</v>
      </c>
      <c r="V198">
        <v>627</v>
      </c>
      <c r="W198">
        <v>553</v>
      </c>
      <c r="X198" s="41">
        <v>573</v>
      </c>
      <c r="Y198" s="41">
        <v>580</v>
      </c>
      <c r="Z198" s="41">
        <v>570</v>
      </c>
      <c r="AA198" s="41">
        <v>596</v>
      </c>
      <c r="AB198" s="41">
        <v>544</v>
      </c>
      <c r="AC198" s="42">
        <v>461</v>
      </c>
      <c r="AD198" s="42">
        <v>335</v>
      </c>
      <c r="AE198" s="42">
        <v>497</v>
      </c>
      <c r="AF198" s="43">
        <v>461</v>
      </c>
      <c r="AG198" s="43">
        <v>503</v>
      </c>
      <c r="AH198" s="44">
        <v>405</v>
      </c>
      <c r="AI198" s="44">
        <v>424</v>
      </c>
      <c r="AJ198" s="44">
        <v>373</v>
      </c>
      <c r="AK198" s="44">
        <v>387</v>
      </c>
      <c r="AL198" s="46">
        <v>310</v>
      </c>
      <c r="AM198" s="46">
        <v>397</v>
      </c>
      <c r="AN198" s="46">
        <v>380</v>
      </c>
      <c r="AO198" s="46">
        <v>328</v>
      </c>
      <c r="AQ198" s="36" t="b">
        <f t="shared" si="4"/>
        <v>1</v>
      </c>
      <c r="AR198" s="41" t="s">
        <v>87</v>
      </c>
      <c r="AS198" s="41" t="b">
        <f t="shared" si="5"/>
        <v>1</v>
      </c>
    </row>
    <row r="199" spans="1:45" x14ac:dyDescent="0.25">
      <c r="A199" s="36" t="s">
        <v>88</v>
      </c>
      <c r="B199">
        <v>347</v>
      </c>
      <c r="C199">
        <v>369</v>
      </c>
      <c r="D199">
        <v>403</v>
      </c>
      <c r="E199">
        <v>329</v>
      </c>
      <c r="F199">
        <v>491</v>
      </c>
      <c r="G199">
        <v>572</v>
      </c>
      <c r="H199">
        <v>628</v>
      </c>
      <c r="I199">
        <v>450</v>
      </c>
      <c r="J199">
        <v>558</v>
      </c>
      <c r="K199">
        <v>512</v>
      </c>
      <c r="L199">
        <v>583</v>
      </c>
      <c r="M199">
        <v>422</v>
      </c>
      <c r="N199">
        <v>543</v>
      </c>
      <c r="O199">
        <v>569</v>
      </c>
      <c r="P199">
        <v>545</v>
      </c>
      <c r="Q199">
        <v>472</v>
      </c>
      <c r="R199">
        <v>477</v>
      </c>
      <c r="S199">
        <v>500</v>
      </c>
      <c r="T199">
        <v>568</v>
      </c>
      <c r="U199">
        <v>412</v>
      </c>
      <c r="V199">
        <v>485</v>
      </c>
      <c r="W199">
        <v>486</v>
      </c>
      <c r="X199" s="41">
        <v>445</v>
      </c>
      <c r="Y199" s="41">
        <v>440</v>
      </c>
      <c r="Z199" s="41">
        <v>557</v>
      </c>
      <c r="AA199" s="41">
        <v>471</v>
      </c>
      <c r="AB199" s="41">
        <v>441</v>
      </c>
      <c r="AC199" s="42">
        <v>421</v>
      </c>
      <c r="AD199" s="42">
        <v>285</v>
      </c>
      <c r="AE199" s="42">
        <v>444</v>
      </c>
      <c r="AF199" s="43">
        <v>459</v>
      </c>
      <c r="AG199" s="43">
        <v>385</v>
      </c>
      <c r="AH199" s="44">
        <v>403</v>
      </c>
      <c r="AI199" s="44">
        <v>397</v>
      </c>
      <c r="AJ199" s="44">
        <v>326</v>
      </c>
      <c r="AK199" s="44">
        <v>340</v>
      </c>
      <c r="AL199" s="46">
        <v>296</v>
      </c>
      <c r="AM199" s="46">
        <v>386</v>
      </c>
      <c r="AN199" s="46">
        <v>296</v>
      </c>
      <c r="AO199" s="46">
        <v>203</v>
      </c>
      <c r="AQ199" s="36" t="b">
        <f t="shared" si="4"/>
        <v>1</v>
      </c>
      <c r="AR199" s="41" t="s">
        <v>88</v>
      </c>
      <c r="AS199" s="41" t="b">
        <f t="shared" si="5"/>
        <v>1</v>
      </c>
    </row>
    <row r="200" spans="1:45" x14ac:dyDescent="0.25">
      <c r="A200" s="36" t="s">
        <v>613</v>
      </c>
      <c r="B200">
        <v>496</v>
      </c>
      <c r="C200">
        <v>461</v>
      </c>
      <c r="D200">
        <v>589</v>
      </c>
      <c r="E200">
        <v>441</v>
      </c>
      <c r="F200">
        <v>515</v>
      </c>
      <c r="G200">
        <v>540</v>
      </c>
      <c r="H200">
        <v>808</v>
      </c>
      <c r="I200">
        <v>626</v>
      </c>
      <c r="J200">
        <v>550</v>
      </c>
      <c r="K200">
        <v>537</v>
      </c>
      <c r="L200">
        <v>901</v>
      </c>
      <c r="M200">
        <v>722</v>
      </c>
      <c r="N200">
        <v>569</v>
      </c>
      <c r="O200">
        <v>519</v>
      </c>
      <c r="P200">
        <v>838</v>
      </c>
      <c r="Q200">
        <v>536</v>
      </c>
      <c r="R200">
        <v>529</v>
      </c>
      <c r="S200">
        <v>532</v>
      </c>
      <c r="T200">
        <v>777</v>
      </c>
      <c r="U200">
        <v>549</v>
      </c>
      <c r="V200">
        <v>489</v>
      </c>
      <c r="W200">
        <v>509</v>
      </c>
      <c r="X200" s="41">
        <v>598</v>
      </c>
      <c r="Y200" s="41">
        <v>557</v>
      </c>
      <c r="Z200" s="41">
        <v>803</v>
      </c>
      <c r="AA200" s="41">
        <v>594</v>
      </c>
      <c r="AB200" s="41">
        <v>608</v>
      </c>
      <c r="AC200" s="42">
        <v>680</v>
      </c>
      <c r="AD200" s="42">
        <v>287</v>
      </c>
      <c r="AE200" s="42">
        <v>452</v>
      </c>
      <c r="AF200" s="43">
        <v>465</v>
      </c>
      <c r="AG200" s="43">
        <v>479</v>
      </c>
      <c r="AH200" s="44">
        <v>458</v>
      </c>
      <c r="AI200" s="44">
        <v>474</v>
      </c>
      <c r="AJ200" s="44">
        <v>496</v>
      </c>
      <c r="AK200" s="44">
        <v>456</v>
      </c>
      <c r="AL200" s="46">
        <v>472</v>
      </c>
      <c r="AM200" s="46">
        <v>502</v>
      </c>
      <c r="AN200" s="46">
        <v>536</v>
      </c>
      <c r="AO200" s="46">
        <v>405</v>
      </c>
      <c r="AQ200" s="36" t="b">
        <f t="shared" si="4"/>
        <v>1</v>
      </c>
      <c r="AR200" s="41" t="s">
        <v>613</v>
      </c>
      <c r="AS200" s="41" t="b">
        <f t="shared" si="5"/>
        <v>1</v>
      </c>
    </row>
    <row r="201" spans="1:45" x14ac:dyDescent="0.25">
      <c r="A201" s="36" t="s">
        <v>89</v>
      </c>
      <c r="B201">
        <v>522</v>
      </c>
      <c r="C201">
        <v>462</v>
      </c>
      <c r="D201">
        <v>691</v>
      </c>
      <c r="E201">
        <v>531</v>
      </c>
      <c r="F201">
        <v>726</v>
      </c>
      <c r="G201">
        <v>921</v>
      </c>
      <c r="H201">
        <v>869</v>
      </c>
      <c r="I201">
        <v>775</v>
      </c>
      <c r="J201">
        <v>907</v>
      </c>
      <c r="K201">
        <v>763</v>
      </c>
      <c r="L201">
        <v>810</v>
      </c>
      <c r="M201">
        <v>697</v>
      </c>
      <c r="N201">
        <v>732</v>
      </c>
      <c r="O201">
        <v>686</v>
      </c>
      <c r="P201">
        <v>691</v>
      </c>
      <c r="Q201">
        <v>625</v>
      </c>
      <c r="R201">
        <v>706</v>
      </c>
      <c r="S201">
        <v>661</v>
      </c>
      <c r="T201">
        <v>743</v>
      </c>
      <c r="U201">
        <v>685</v>
      </c>
      <c r="V201">
        <v>699</v>
      </c>
      <c r="W201">
        <v>651</v>
      </c>
      <c r="X201" s="41">
        <v>683</v>
      </c>
      <c r="Y201" s="41">
        <v>690</v>
      </c>
      <c r="Z201" s="41">
        <v>776</v>
      </c>
      <c r="AA201" s="41">
        <v>746</v>
      </c>
      <c r="AB201" s="41">
        <v>684</v>
      </c>
      <c r="AC201" s="42">
        <v>561</v>
      </c>
      <c r="AD201" s="42">
        <v>478</v>
      </c>
      <c r="AE201" s="42">
        <v>620</v>
      </c>
      <c r="AF201" s="43">
        <v>646</v>
      </c>
      <c r="AG201" s="43">
        <v>678</v>
      </c>
      <c r="AH201" s="44">
        <v>605</v>
      </c>
      <c r="AI201" s="44">
        <v>608</v>
      </c>
      <c r="AJ201" s="44">
        <v>519</v>
      </c>
      <c r="AK201" s="44">
        <v>556</v>
      </c>
      <c r="AL201" s="46">
        <v>511</v>
      </c>
      <c r="AM201" s="46">
        <v>587</v>
      </c>
      <c r="AN201" s="46">
        <v>536</v>
      </c>
      <c r="AO201" s="46">
        <v>486</v>
      </c>
      <c r="AQ201" s="36" t="b">
        <f t="shared" si="4"/>
        <v>1</v>
      </c>
      <c r="AR201" s="41" t="s">
        <v>89</v>
      </c>
      <c r="AS201" s="41" t="b">
        <f t="shared" si="5"/>
        <v>1</v>
      </c>
    </row>
    <row r="202" spans="1:45" x14ac:dyDescent="0.25">
      <c r="A202" s="36" t="s">
        <v>541</v>
      </c>
      <c r="B202">
        <v>571</v>
      </c>
      <c r="C202">
        <v>474</v>
      </c>
      <c r="D202">
        <v>373</v>
      </c>
      <c r="E202">
        <v>385</v>
      </c>
      <c r="F202">
        <v>751</v>
      </c>
      <c r="G202">
        <v>735</v>
      </c>
      <c r="H202">
        <v>686</v>
      </c>
      <c r="I202">
        <v>576</v>
      </c>
      <c r="J202">
        <v>813</v>
      </c>
      <c r="K202">
        <v>775</v>
      </c>
      <c r="L202">
        <v>570</v>
      </c>
      <c r="M202">
        <v>532</v>
      </c>
      <c r="N202">
        <v>819</v>
      </c>
      <c r="O202">
        <v>696</v>
      </c>
      <c r="P202">
        <v>521</v>
      </c>
      <c r="Q202">
        <v>489</v>
      </c>
      <c r="R202">
        <v>716</v>
      </c>
      <c r="S202">
        <v>557</v>
      </c>
      <c r="T202">
        <v>517</v>
      </c>
      <c r="U202">
        <v>501</v>
      </c>
      <c r="V202">
        <v>781</v>
      </c>
      <c r="W202">
        <v>701</v>
      </c>
      <c r="X202" s="41">
        <v>651</v>
      </c>
      <c r="Y202" s="41">
        <v>612</v>
      </c>
      <c r="Z202" s="41">
        <v>556</v>
      </c>
      <c r="AA202" s="41">
        <v>524</v>
      </c>
      <c r="AB202" s="41">
        <v>501</v>
      </c>
      <c r="AC202" s="42">
        <v>561</v>
      </c>
      <c r="AD202" s="42">
        <v>461</v>
      </c>
      <c r="AE202" s="42">
        <v>620</v>
      </c>
      <c r="AF202" s="43">
        <v>759</v>
      </c>
      <c r="AG202" s="43">
        <v>798</v>
      </c>
      <c r="AH202" s="44">
        <v>598</v>
      </c>
      <c r="AI202" s="44">
        <v>561</v>
      </c>
      <c r="AJ202" s="44">
        <v>464</v>
      </c>
      <c r="AK202" s="44">
        <v>426</v>
      </c>
      <c r="AL202" s="46">
        <v>320</v>
      </c>
      <c r="AM202" s="46">
        <v>328</v>
      </c>
      <c r="AN202" s="46">
        <v>378</v>
      </c>
      <c r="AO202" s="46">
        <v>364</v>
      </c>
      <c r="AQ202" s="36" t="b">
        <f t="shared" si="4"/>
        <v>1</v>
      </c>
      <c r="AR202" s="41" t="s">
        <v>541</v>
      </c>
      <c r="AS202" s="41" t="b">
        <f t="shared" si="5"/>
        <v>1</v>
      </c>
    </row>
    <row r="203" spans="1:45" x14ac:dyDescent="0.25">
      <c r="A203" s="36" t="s">
        <v>562</v>
      </c>
      <c r="B203">
        <v>3</v>
      </c>
      <c r="C203" t="s">
        <v>507</v>
      </c>
      <c r="D203" t="s">
        <v>507</v>
      </c>
      <c r="E203" t="s">
        <v>507</v>
      </c>
      <c r="F203" t="s">
        <v>507</v>
      </c>
      <c r="G203">
        <v>3</v>
      </c>
      <c r="H203">
        <v>0</v>
      </c>
      <c r="I203" t="s">
        <v>507</v>
      </c>
      <c r="J203" t="s">
        <v>507</v>
      </c>
      <c r="K203">
        <v>0</v>
      </c>
      <c r="L203" t="s">
        <v>507</v>
      </c>
      <c r="M203" t="s">
        <v>507</v>
      </c>
      <c r="N203" t="s">
        <v>507</v>
      </c>
      <c r="O203" t="s">
        <v>507</v>
      </c>
      <c r="P203">
        <v>0</v>
      </c>
      <c r="Q203" t="s">
        <v>507</v>
      </c>
      <c r="R203" t="s">
        <v>507</v>
      </c>
      <c r="S203" t="s">
        <v>507</v>
      </c>
      <c r="T203" t="s">
        <v>507</v>
      </c>
      <c r="U203" t="s">
        <v>507</v>
      </c>
      <c r="V203">
        <v>8</v>
      </c>
      <c r="W203">
        <v>3</v>
      </c>
      <c r="X203" s="41">
        <v>3</v>
      </c>
      <c r="Y203" s="41" t="s">
        <v>507</v>
      </c>
      <c r="Z203" s="41" t="s">
        <v>507</v>
      </c>
      <c r="AA203" s="41" t="s">
        <v>507</v>
      </c>
      <c r="AB203" s="41" t="s">
        <v>507</v>
      </c>
      <c r="AC203" s="42">
        <v>0</v>
      </c>
      <c r="AD203" s="42">
        <v>10</v>
      </c>
      <c r="AE203" s="42">
        <v>0</v>
      </c>
      <c r="AF203" s="43" t="s">
        <v>507</v>
      </c>
      <c r="AG203" s="43" t="s">
        <v>507</v>
      </c>
      <c r="AH203" s="44" t="s">
        <v>507</v>
      </c>
      <c r="AI203" s="44">
        <v>0</v>
      </c>
      <c r="AJ203" s="44">
        <v>0</v>
      </c>
      <c r="AK203" s="44">
        <v>3</v>
      </c>
      <c r="AL203" s="46" t="s">
        <v>507</v>
      </c>
      <c r="AM203" s="46">
        <v>0</v>
      </c>
      <c r="AN203" s="46" t="s">
        <v>507</v>
      </c>
      <c r="AO203" s="46" t="s">
        <v>507</v>
      </c>
      <c r="AQ203" s="36" t="b">
        <f t="shared" ref="AQ203:AQ266" si="6">IF(A203=A855,TRUE,FALSE)</f>
        <v>1</v>
      </c>
      <c r="AR203" s="41" t="s">
        <v>562</v>
      </c>
      <c r="AS203" s="41" t="b">
        <f t="shared" ref="AS203:AS266" si="7">IF(AR203=A203,TRUE,FALSE)</f>
        <v>1</v>
      </c>
    </row>
    <row r="204" spans="1:45" x14ac:dyDescent="0.25">
      <c r="A204" s="36" t="s">
        <v>511</v>
      </c>
      <c r="B204">
        <v>934</v>
      </c>
      <c r="C204">
        <v>922</v>
      </c>
      <c r="D204">
        <v>1054</v>
      </c>
      <c r="E204">
        <v>934</v>
      </c>
      <c r="F204">
        <v>1139</v>
      </c>
      <c r="G204">
        <v>1318</v>
      </c>
      <c r="H204">
        <v>1346</v>
      </c>
      <c r="I204">
        <v>1204</v>
      </c>
      <c r="J204">
        <v>1502</v>
      </c>
      <c r="K204">
        <v>1425</v>
      </c>
      <c r="L204">
        <v>1455</v>
      </c>
      <c r="M204">
        <v>1408</v>
      </c>
      <c r="N204">
        <v>1469</v>
      </c>
      <c r="O204">
        <v>1201</v>
      </c>
      <c r="P204">
        <v>1256</v>
      </c>
      <c r="Q204">
        <v>1125</v>
      </c>
      <c r="R204">
        <v>1372</v>
      </c>
      <c r="S204">
        <v>1219</v>
      </c>
      <c r="T204">
        <v>1237</v>
      </c>
      <c r="U204">
        <v>1264</v>
      </c>
      <c r="V204">
        <v>1174</v>
      </c>
      <c r="W204">
        <v>1173</v>
      </c>
      <c r="X204" s="41">
        <v>1223</v>
      </c>
      <c r="Y204" s="41">
        <v>1252</v>
      </c>
      <c r="Z204" s="41">
        <v>1319</v>
      </c>
      <c r="AA204" s="41">
        <v>1295</v>
      </c>
      <c r="AB204" s="41">
        <v>1121</v>
      </c>
      <c r="AC204" s="42">
        <v>1027</v>
      </c>
      <c r="AD204" s="42">
        <v>809</v>
      </c>
      <c r="AE204" s="42">
        <v>1027</v>
      </c>
      <c r="AF204" s="43">
        <v>1034</v>
      </c>
      <c r="AG204" s="43">
        <v>1053</v>
      </c>
      <c r="AH204" s="44">
        <v>955</v>
      </c>
      <c r="AI204" s="44">
        <v>980</v>
      </c>
      <c r="AJ204" s="44">
        <v>939</v>
      </c>
      <c r="AK204" s="44">
        <v>985</v>
      </c>
      <c r="AL204" s="46">
        <v>830</v>
      </c>
      <c r="AM204" s="46">
        <v>987</v>
      </c>
      <c r="AN204" s="46">
        <v>1076</v>
      </c>
      <c r="AO204" s="46">
        <v>831</v>
      </c>
      <c r="AQ204" s="36" t="b">
        <f t="shared" si="6"/>
        <v>1</v>
      </c>
      <c r="AR204" s="41" t="s">
        <v>511</v>
      </c>
      <c r="AS204" s="41" t="b">
        <f t="shared" si="7"/>
        <v>1</v>
      </c>
    </row>
    <row r="205" spans="1:45" x14ac:dyDescent="0.25">
      <c r="A205" s="36" t="s">
        <v>512</v>
      </c>
      <c r="B205">
        <v>414</v>
      </c>
      <c r="C205">
        <v>461</v>
      </c>
      <c r="D205">
        <v>492</v>
      </c>
      <c r="E205">
        <v>434</v>
      </c>
      <c r="F205">
        <v>571</v>
      </c>
      <c r="G205">
        <v>683</v>
      </c>
      <c r="H205">
        <v>676</v>
      </c>
      <c r="I205">
        <v>558</v>
      </c>
      <c r="J205">
        <v>602</v>
      </c>
      <c r="K205">
        <v>678</v>
      </c>
      <c r="L205">
        <v>639</v>
      </c>
      <c r="M205">
        <v>563</v>
      </c>
      <c r="N205">
        <v>632</v>
      </c>
      <c r="O205">
        <v>545</v>
      </c>
      <c r="P205">
        <v>633</v>
      </c>
      <c r="Q205">
        <v>509</v>
      </c>
      <c r="R205">
        <v>601</v>
      </c>
      <c r="S205">
        <v>617</v>
      </c>
      <c r="T205">
        <v>625</v>
      </c>
      <c r="U205">
        <v>595</v>
      </c>
      <c r="V205">
        <v>585</v>
      </c>
      <c r="W205">
        <v>557</v>
      </c>
      <c r="X205" s="41">
        <v>588</v>
      </c>
      <c r="Y205" s="41">
        <v>579</v>
      </c>
      <c r="Z205" s="41">
        <v>610</v>
      </c>
      <c r="AA205" s="41">
        <v>596</v>
      </c>
      <c r="AB205" s="41">
        <v>545</v>
      </c>
      <c r="AC205" s="42">
        <v>476</v>
      </c>
      <c r="AD205" s="42">
        <v>461</v>
      </c>
      <c r="AE205" s="42">
        <v>439</v>
      </c>
      <c r="AF205" s="43">
        <v>461</v>
      </c>
      <c r="AG205" s="43">
        <v>506</v>
      </c>
      <c r="AH205" s="44">
        <v>453</v>
      </c>
      <c r="AI205" s="44">
        <v>464</v>
      </c>
      <c r="AJ205" s="44">
        <v>494</v>
      </c>
      <c r="AK205" s="44">
        <v>502</v>
      </c>
      <c r="AL205" s="46">
        <v>374</v>
      </c>
      <c r="AM205" s="46">
        <v>474</v>
      </c>
      <c r="AN205" s="46">
        <v>466</v>
      </c>
      <c r="AO205" s="46">
        <v>363</v>
      </c>
      <c r="AQ205" s="36" t="b">
        <f t="shared" si="6"/>
        <v>1</v>
      </c>
      <c r="AR205" s="41" t="s">
        <v>512</v>
      </c>
      <c r="AS205" s="41" t="b">
        <f t="shared" si="7"/>
        <v>1</v>
      </c>
    </row>
    <row r="206" spans="1:45" x14ac:dyDescent="0.25">
      <c r="A206" s="36" t="s">
        <v>554</v>
      </c>
      <c r="B206">
        <v>3935</v>
      </c>
      <c r="C206">
        <v>4134</v>
      </c>
      <c r="D206">
        <v>4514</v>
      </c>
      <c r="E206">
        <v>3902</v>
      </c>
      <c r="F206">
        <v>6135</v>
      </c>
      <c r="G206">
        <v>7173</v>
      </c>
      <c r="H206">
        <v>7072</v>
      </c>
      <c r="I206">
        <v>5852</v>
      </c>
      <c r="J206">
        <v>6983</v>
      </c>
      <c r="K206">
        <v>6554</v>
      </c>
      <c r="L206">
        <v>6672</v>
      </c>
      <c r="M206">
        <v>5382</v>
      </c>
      <c r="N206">
        <v>6394</v>
      </c>
      <c r="O206">
        <v>5886</v>
      </c>
      <c r="P206">
        <v>5823</v>
      </c>
      <c r="Q206">
        <v>5179</v>
      </c>
      <c r="R206">
        <v>6206</v>
      </c>
      <c r="S206">
        <v>5641</v>
      </c>
      <c r="T206">
        <v>6388</v>
      </c>
      <c r="U206">
        <v>5658</v>
      </c>
      <c r="V206">
        <v>6029</v>
      </c>
      <c r="W206">
        <v>5653</v>
      </c>
      <c r="X206" s="41">
        <v>5513</v>
      </c>
      <c r="Y206" s="41">
        <v>5516</v>
      </c>
      <c r="Z206" s="41">
        <v>6136</v>
      </c>
      <c r="AA206" s="41">
        <v>5828</v>
      </c>
      <c r="AB206" s="41">
        <v>5346</v>
      </c>
      <c r="AC206" s="42">
        <v>4401</v>
      </c>
      <c r="AD206" s="42">
        <v>3555</v>
      </c>
      <c r="AE206" s="42">
        <v>4746</v>
      </c>
      <c r="AF206" s="43">
        <v>5075</v>
      </c>
      <c r="AG206" s="43">
        <v>4953</v>
      </c>
      <c r="AH206" s="44">
        <v>4513</v>
      </c>
      <c r="AI206" s="44">
        <v>4830</v>
      </c>
      <c r="AJ206" s="44">
        <v>4370</v>
      </c>
      <c r="AK206" s="44">
        <v>4488</v>
      </c>
      <c r="AL206" s="46">
        <v>3612</v>
      </c>
      <c r="AM206" s="46">
        <v>4350</v>
      </c>
      <c r="AN206" s="46">
        <v>3975</v>
      </c>
      <c r="AO206" s="46">
        <v>3716</v>
      </c>
      <c r="AQ206" s="36" t="b">
        <f t="shared" si="6"/>
        <v>1</v>
      </c>
      <c r="AR206" s="41" t="s">
        <v>554</v>
      </c>
      <c r="AS206" s="41" t="b">
        <f t="shared" si="7"/>
        <v>1</v>
      </c>
    </row>
    <row r="207" spans="1:45" x14ac:dyDescent="0.25">
      <c r="A207" s="36" t="s">
        <v>90</v>
      </c>
      <c r="B207">
        <v>312</v>
      </c>
      <c r="C207">
        <v>289</v>
      </c>
      <c r="D207">
        <v>376</v>
      </c>
      <c r="E207">
        <v>335</v>
      </c>
      <c r="F207">
        <v>497</v>
      </c>
      <c r="G207">
        <v>489</v>
      </c>
      <c r="H207">
        <v>605</v>
      </c>
      <c r="I207">
        <v>457</v>
      </c>
      <c r="J207">
        <v>482</v>
      </c>
      <c r="K207">
        <v>445</v>
      </c>
      <c r="L207">
        <v>533</v>
      </c>
      <c r="M207">
        <v>422</v>
      </c>
      <c r="N207">
        <v>439</v>
      </c>
      <c r="O207">
        <v>437</v>
      </c>
      <c r="P207">
        <v>408</v>
      </c>
      <c r="Q207">
        <v>400</v>
      </c>
      <c r="R207">
        <v>406</v>
      </c>
      <c r="S207">
        <v>393</v>
      </c>
      <c r="T207">
        <v>508</v>
      </c>
      <c r="U207">
        <v>407</v>
      </c>
      <c r="V207">
        <v>406</v>
      </c>
      <c r="W207">
        <v>472</v>
      </c>
      <c r="X207" s="41">
        <v>458</v>
      </c>
      <c r="Y207" s="41">
        <v>464</v>
      </c>
      <c r="Z207" s="41">
        <v>548</v>
      </c>
      <c r="AA207" s="41">
        <v>540</v>
      </c>
      <c r="AB207" s="41">
        <v>464</v>
      </c>
      <c r="AC207" s="42">
        <v>391</v>
      </c>
      <c r="AD207" s="42">
        <v>310</v>
      </c>
      <c r="AE207" s="42">
        <v>441</v>
      </c>
      <c r="AF207" s="43">
        <v>424</v>
      </c>
      <c r="AG207" s="43">
        <v>387</v>
      </c>
      <c r="AH207" s="44">
        <v>338</v>
      </c>
      <c r="AI207" s="44">
        <v>407</v>
      </c>
      <c r="AJ207" s="44">
        <v>369</v>
      </c>
      <c r="AK207" s="44">
        <v>360</v>
      </c>
      <c r="AL207" s="46">
        <v>324</v>
      </c>
      <c r="AM207" s="46">
        <v>432</v>
      </c>
      <c r="AN207" s="46">
        <v>341</v>
      </c>
      <c r="AO207" s="46">
        <v>353</v>
      </c>
      <c r="AQ207" s="36" t="b">
        <f t="shared" si="6"/>
        <v>1</v>
      </c>
      <c r="AR207" s="41" t="s">
        <v>90</v>
      </c>
      <c r="AS207" s="41" t="b">
        <f t="shared" si="7"/>
        <v>1</v>
      </c>
    </row>
    <row r="208" spans="1:45" x14ac:dyDescent="0.25">
      <c r="A208" s="36" t="s">
        <v>628</v>
      </c>
      <c r="B208">
        <v>457</v>
      </c>
      <c r="C208">
        <v>433</v>
      </c>
      <c r="D208">
        <v>467</v>
      </c>
      <c r="E208">
        <v>359</v>
      </c>
      <c r="F208">
        <v>600</v>
      </c>
      <c r="G208">
        <v>590</v>
      </c>
      <c r="H208">
        <v>685</v>
      </c>
      <c r="I208">
        <v>531</v>
      </c>
      <c r="J208">
        <v>651</v>
      </c>
      <c r="K208">
        <v>661</v>
      </c>
      <c r="L208">
        <v>635</v>
      </c>
      <c r="M208">
        <v>537</v>
      </c>
      <c r="N208">
        <v>663</v>
      </c>
      <c r="O208">
        <v>582</v>
      </c>
      <c r="P208">
        <v>569</v>
      </c>
      <c r="Q208">
        <v>469</v>
      </c>
      <c r="R208">
        <v>569</v>
      </c>
      <c r="S208">
        <v>546</v>
      </c>
      <c r="T208">
        <v>577</v>
      </c>
      <c r="U208">
        <v>526</v>
      </c>
      <c r="V208">
        <v>582</v>
      </c>
      <c r="W208">
        <v>559</v>
      </c>
      <c r="X208" s="41">
        <v>570</v>
      </c>
      <c r="Y208" s="41">
        <v>609</v>
      </c>
      <c r="Z208" s="41">
        <v>569</v>
      </c>
      <c r="AA208" s="41">
        <v>544</v>
      </c>
      <c r="AB208" s="41">
        <v>507</v>
      </c>
      <c r="AC208" s="42">
        <v>431</v>
      </c>
      <c r="AD208" s="42">
        <v>399</v>
      </c>
      <c r="AE208" s="42">
        <v>536</v>
      </c>
      <c r="AF208" s="43">
        <v>528</v>
      </c>
      <c r="AG208" s="43">
        <v>619</v>
      </c>
      <c r="AH208" s="44">
        <v>560</v>
      </c>
      <c r="AI208" s="44">
        <v>504</v>
      </c>
      <c r="AJ208" s="44">
        <v>471</v>
      </c>
      <c r="AK208" s="44">
        <v>439</v>
      </c>
      <c r="AL208" s="46">
        <v>348</v>
      </c>
      <c r="AM208" s="46">
        <v>395</v>
      </c>
      <c r="AN208" s="46">
        <v>363</v>
      </c>
      <c r="AO208" s="46">
        <v>435</v>
      </c>
      <c r="AQ208" s="36" t="b">
        <f t="shared" si="6"/>
        <v>1</v>
      </c>
      <c r="AR208" s="41" t="s">
        <v>628</v>
      </c>
      <c r="AS208" s="41" t="b">
        <f t="shared" si="7"/>
        <v>1</v>
      </c>
    </row>
    <row r="209" spans="1:45" x14ac:dyDescent="0.25">
      <c r="A209" s="36" t="s">
        <v>458</v>
      </c>
      <c r="B209">
        <v>1778</v>
      </c>
      <c r="C209">
        <v>1807</v>
      </c>
      <c r="D209">
        <v>1901</v>
      </c>
      <c r="E209">
        <v>1653</v>
      </c>
      <c r="F209">
        <v>2175</v>
      </c>
      <c r="G209">
        <v>2646</v>
      </c>
      <c r="H209">
        <v>2187</v>
      </c>
      <c r="I209">
        <v>2033</v>
      </c>
      <c r="J209">
        <v>2261</v>
      </c>
      <c r="K209">
        <v>2291</v>
      </c>
      <c r="L209">
        <v>2566</v>
      </c>
      <c r="M209">
        <v>2058</v>
      </c>
      <c r="N209">
        <v>2574</v>
      </c>
      <c r="O209">
        <v>2236</v>
      </c>
      <c r="P209">
        <v>2278</v>
      </c>
      <c r="Q209">
        <v>1837</v>
      </c>
      <c r="R209">
        <v>2217</v>
      </c>
      <c r="S209">
        <v>2174</v>
      </c>
      <c r="T209">
        <v>2368</v>
      </c>
      <c r="U209">
        <v>2040</v>
      </c>
      <c r="V209">
        <v>2252</v>
      </c>
      <c r="W209">
        <v>2104</v>
      </c>
      <c r="X209" s="41">
        <v>2183</v>
      </c>
      <c r="Y209" s="41">
        <v>2266</v>
      </c>
      <c r="Z209" s="41">
        <v>2457</v>
      </c>
      <c r="AA209" s="41">
        <v>2572</v>
      </c>
      <c r="AB209" s="41">
        <v>2135</v>
      </c>
      <c r="AC209" s="42">
        <v>1911</v>
      </c>
      <c r="AD209" s="42">
        <v>1602</v>
      </c>
      <c r="AE209" s="42">
        <v>1997</v>
      </c>
      <c r="AF209" s="43">
        <v>2172</v>
      </c>
      <c r="AG209" s="43">
        <v>2052</v>
      </c>
      <c r="AH209" s="44">
        <v>1963</v>
      </c>
      <c r="AI209" s="44">
        <v>2020</v>
      </c>
      <c r="AJ209" s="44">
        <v>2087</v>
      </c>
      <c r="AK209" s="44">
        <v>2063</v>
      </c>
      <c r="AL209" s="46">
        <v>1722</v>
      </c>
      <c r="AM209" s="46">
        <v>2067</v>
      </c>
      <c r="AN209" s="46">
        <v>1805</v>
      </c>
      <c r="AO209" s="46">
        <v>1616</v>
      </c>
      <c r="AQ209" s="36" t="b">
        <f t="shared" si="6"/>
        <v>1</v>
      </c>
      <c r="AR209" s="41" t="s">
        <v>458</v>
      </c>
      <c r="AS209" s="41" t="b">
        <f t="shared" si="7"/>
        <v>1</v>
      </c>
    </row>
    <row r="210" spans="1:45" x14ac:dyDescent="0.25">
      <c r="A210" s="36" t="s">
        <v>533</v>
      </c>
      <c r="B210">
        <v>411</v>
      </c>
      <c r="C210">
        <v>367</v>
      </c>
      <c r="D210">
        <v>432</v>
      </c>
      <c r="E210">
        <v>345</v>
      </c>
      <c r="F210">
        <v>492</v>
      </c>
      <c r="G210">
        <v>652</v>
      </c>
      <c r="H210">
        <v>807</v>
      </c>
      <c r="I210">
        <v>777</v>
      </c>
      <c r="J210">
        <v>740</v>
      </c>
      <c r="K210">
        <v>674</v>
      </c>
      <c r="L210">
        <v>605</v>
      </c>
      <c r="M210">
        <v>567</v>
      </c>
      <c r="N210">
        <v>580</v>
      </c>
      <c r="O210">
        <v>499</v>
      </c>
      <c r="P210">
        <v>536</v>
      </c>
      <c r="Q210">
        <v>507</v>
      </c>
      <c r="R210">
        <v>502</v>
      </c>
      <c r="S210">
        <v>466</v>
      </c>
      <c r="T210">
        <v>479</v>
      </c>
      <c r="U210">
        <v>445</v>
      </c>
      <c r="V210">
        <v>483</v>
      </c>
      <c r="W210">
        <v>380</v>
      </c>
      <c r="X210" s="41">
        <v>448</v>
      </c>
      <c r="Y210" s="41">
        <v>469</v>
      </c>
      <c r="Z210" s="41">
        <v>483</v>
      </c>
      <c r="AA210" s="41">
        <v>495</v>
      </c>
      <c r="AB210" s="41">
        <v>459</v>
      </c>
      <c r="AC210" s="42">
        <v>411</v>
      </c>
      <c r="AD210" s="42">
        <v>317</v>
      </c>
      <c r="AE210" s="42">
        <v>387</v>
      </c>
      <c r="AF210" s="43">
        <v>419</v>
      </c>
      <c r="AG210" s="43">
        <v>470</v>
      </c>
      <c r="AH210" s="44">
        <v>337</v>
      </c>
      <c r="AI210" s="44">
        <v>385</v>
      </c>
      <c r="AJ210" s="44">
        <v>347</v>
      </c>
      <c r="AK210" s="44">
        <v>345</v>
      </c>
      <c r="AL210" s="46">
        <v>268</v>
      </c>
      <c r="AM210" s="46">
        <v>360</v>
      </c>
      <c r="AN210" s="46">
        <v>397</v>
      </c>
      <c r="AO210" s="46">
        <v>365</v>
      </c>
      <c r="AQ210" s="36" t="b">
        <f t="shared" si="6"/>
        <v>1</v>
      </c>
      <c r="AR210" s="41" t="s">
        <v>533</v>
      </c>
      <c r="AS210" s="41" t="b">
        <f t="shared" si="7"/>
        <v>1</v>
      </c>
    </row>
    <row r="211" spans="1:45" x14ac:dyDescent="0.25">
      <c r="A211" s="36" t="s">
        <v>469</v>
      </c>
      <c r="B211">
        <v>1554</v>
      </c>
      <c r="C211">
        <v>1586</v>
      </c>
      <c r="D211">
        <v>1839</v>
      </c>
      <c r="E211">
        <v>1503</v>
      </c>
      <c r="F211">
        <v>2319</v>
      </c>
      <c r="G211">
        <v>2340</v>
      </c>
      <c r="H211">
        <v>2784</v>
      </c>
      <c r="I211">
        <v>2401</v>
      </c>
      <c r="J211">
        <v>2965</v>
      </c>
      <c r="K211">
        <v>2790</v>
      </c>
      <c r="L211">
        <v>2636</v>
      </c>
      <c r="M211">
        <v>2199</v>
      </c>
      <c r="N211">
        <v>2651</v>
      </c>
      <c r="O211">
        <v>2434</v>
      </c>
      <c r="P211">
        <v>2524</v>
      </c>
      <c r="Q211">
        <v>1967</v>
      </c>
      <c r="R211">
        <v>2250</v>
      </c>
      <c r="S211">
        <v>2252</v>
      </c>
      <c r="T211">
        <v>2516</v>
      </c>
      <c r="U211">
        <v>1989</v>
      </c>
      <c r="V211">
        <v>2001</v>
      </c>
      <c r="W211">
        <v>2208</v>
      </c>
      <c r="X211" s="41">
        <v>2364</v>
      </c>
      <c r="Y211" s="41">
        <v>2196</v>
      </c>
      <c r="Z211" s="41">
        <v>2720</v>
      </c>
      <c r="AA211" s="41">
        <v>2712</v>
      </c>
      <c r="AB211" s="41">
        <v>2182</v>
      </c>
      <c r="AC211" s="42">
        <v>1911</v>
      </c>
      <c r="AD211" s="42">
        <v>1479</v>
      </c>
      <c r="AE211" s="42">
        <v>1966</v>
      </c>
      <c r="AF211" s="43">
        <v>1856</v>
      </c>
      <c r="AG211" s="43">
        <v>1913</v>
      </c>
      <c r="AH211" s="44">
        <v>1824</v>
      </c>
      <c r="AI211" s="44">
        <v>1949</v>
      </c>
      <c r="AJ211" s="44">
        <v>1942</v>
      </c>
      <c r="AK211" s="44">
        <v>1836</v>
      </c>
      <c r="AL211" s="46">
        <v>1622</v>
      </c>
      <c r="AM211" s="46">
        <v>2052</v>
      </c>
      <c r="AN211" s="46">
        <v>1855</v>
      </c>
      <c r="AO211" s="46">
        <v>1587</v>
      </c>
      <c r="AQ211" s="36" t="b">
        <f t="shared" si="6"/>
        <v>1</v>
      </c>
      <c r="AR211" s="41" t="s">
        <v>469</v>
      </c>
      <c r="AS211" s="41" t="b">
        <f t="shared" si="7"/>
        <v>1</v>
      </c>
    </row>
    <row r="212" spans="1:45" x14ac:dyDescent="0.25">
      <c r="A212" s="36" t="s">
        <v>452</v>
      </c>
      <c r="B212">
        <v>932</v>
      </c>
      <c r="C212">
        <v>934</v>
      </c>
      <c r="D212">
        <v>1023</v>
      </c>
      <c r="E212">
        <v>821</v>
      </c>
      <c r="F212">
        <v>1039</v>
      </c>
      <c r="G212">
        <v>1177</v>
      </c>
      <c r="H212">
        <v>1387</v>
      </c>
      <c r="I212">
        <v>1247</v>
      </c>
      <c r="J212">
        <v>1494</v>
      </c>
      <c r="K212">
        <v>1311</v>
      </c>
      <c r="L212">
        <v>1305</v>
      </c>
      <c r="M212">
        <v>1180</v>
      </c>
      <c r="N212">
        <v>1261</v>
      </c>
      <c r="O212">
        <v>1529</v>
      </c>
      <c r="P212">
        <v>1148</v>
      </c>
      <c r="Q212">
        <v>1016</v>
      </c>
      <c r="R212">
        <v>1157</v>
      </c>
      <c r="S212">
        <v>1119</v>
      </c>
      <c r="T212">
        <v>1158</v>
      </c>
      <c r="U212">
        <v>1058</v>
      </c>
      <c r="V212">
        <v>1108</v>
      </c>
      <c r="W212">
        <v>1099</v>
      </c>
      <c r="X212" s="41">
        <v>1041</v>
      </c>
      <c r="Y212" s="41">
        <v>1090</v>
      </c>
      <c r="Z212" s="41">
        <v>1128</v>
      </c>
      <c r="AA212" s="41">
        <v>1209</v>
      </c>
      <c r="AB212" s="41">
        <v>974</v>
      </c>
      <c r="AC212" s="42">
        <v>805</v>
      </c>
      <c r="AD212" s="42">
        <v>719</v>
      </c>
      <c r="AE212" s="42">
        <v>947</v>
      </c>
      <c r="AF212" s="43">
        <v>952</v>
      </c>
      <c r="AG212" s="43">
        <v>1018</v>
      </c>
      <c r="AH212" s="44">
        <v>909</v>
      </c>
      <c r="AI212" s="44">
        <v>921</v>
      </c>
      <c r="AJ212" s="44">
        <v>857</v>
      </c>
      <c r="AK212" s="44">
        <v>799</v>
      </c>
      <c r="AL212" s="46">
        <v>616</v>
      </c>
      <c r="AM212" s="46">
        <v>714</v>
      </c>
      <c r="AN212" s="46">
        <v>652</v>
      </c>
      <c r="AO212" s="46">
        <v>456</v>
      </c>
      <c r="AQ212" s="36" t="b">
        <f t="shared" si="6"/>
        <v>1</v>
      </c>
      <c r="AR212" s="41" t="s">
        <v>452</v>
      </c>
      <c r="AS212" s="41" t="b">
        <f t="shared" si="7"/>
        <v>1</v>
      </c>
    </row>
    <row r="213" spans="1:45" x14ac:dyDescent="0.25">
      <c r="A213" s="36" t="s">
        <v>513</v>
      </c>
      <c r="B213">
        <v>1379</v>
      </c>
      <c r="C213">
        <v>1564</v>
      </c>
      <c r="D213">
        <v>1617</v>
      </c>
      <c r="E213">
        <v>1140</v>
      </c>
      <c r="F213">
        <v>1810</v>
      </c>
      <c r="G213">
        <v>2168</v>
      </c>
      <c r="H213">
        <v>2400</v>
      </c>
      <c r="I213">
        <v>2230</v>
      </c>
      <c r="J213">
        <v>2223</v>
      </c>
      <c r="K213">
        <v>2267</v>
      </c>
      <c r="L213">
        <v>2340</v>
      </c>
      <c r="M213">
        <v>1967</v>
      </c>
      <c r="N213">
        <v>2191</v>
      </c>
      <c r="O213">
        <v>1973</v>
      </c>
      <c r="P213">
        <v>1934</v>
      </c>
      <c r="Q213">
        <v>1770</v>
      </c>
      <c r="R213">
        <v>1862</v>
      </c>
      <c r="S213">
        <v>1756</v>
      </c>
      <c r="T213">
        <v>2169</v>
      </c>
      <c r="U213">
        <v>1854</v>
      </c>
      <c r="V213">
        <v>1870</v>
      </c>
      <c r="W213">
        <v>1813</v>
      </c>
      <c r="X213" s="41">
        <v>1968</v>
      </c>
      <c r="Y213" s="41">
        <v>1872</v>
      </c>
      <c r="Z213" s="41">
        <v>1963</v>
      </c>
      <c r="AA213" s="41">
        <v>2241</v>
      </c>
      <c r="AB213" s="41">
        <v>1905</v>
      </c>
      <c r="AC213" s="42">
        <v>1613</v>
      </c>
      <c r="AD213" s="42">
        <v>1378</v>
      </c>
      <c r="AE213" s="42">
        <v>1694</v>
      </c>
      <c r="AF213" s="43">
        <v>1670</v>
      </c>
      <c r="AG213" s="43">
        <v>1603</v>
      </c>
      <c r="AH213" s="44">
        <v>1547</v>
      </c>
      <c r="AI213" s="44">
        <v>1706</v>
      </c>
      <c r="AJ213" s="44">
        <v>1603</v>
      </c>
      <c r="AK213" s="44">
        <v>1531</v>
      </c>
      <c r="AL213" s="46">
        <v>1289</v>
      </c>
      <c r="AM213" s="46">
        <v>1690</v>
      </c>
      <c r="AN213" s="46">
        <v>1472</v>
      </c>
      <c r="AO213" s="46">
        <v>1425</v>
      </c>
      <c r="AQ213" s="36" t="b">
        <f t="shared" si="6"/>
        <v>1</v>
      </c>
      <c r="AR213" s="41" t="s">
        <v>513</v>
      </c>
      <c r="AS213" s="41" t="b">
        <f t="shared" si="7"/>
        <v>1</v>
      </c>
    </row>
    <row r="214" spans="1:45" x14ac:dyDescent="0.25">
      <c r="A214" s="36" t="s">
        <v>451</v>
      </c>
      <c r="B214">
        <v>4033</v>
      </c>
      <c r="C214">
        <v>4211</v>
      </c>
      <c r="D214">
        <v>4655</v>
      </c>
      <c r="E214">
        <v>3876</v>
      </c>
      <c r="F214">
        <v>5200</v>
      </c>
      <c r="G214">
        <v>6939</v>
      </c>
      <c r="H214">
        <v>6989</v>
      </c>
      <c r="I214">
        <v>5582</v>
      </c>
      <c r="J214">
        <v>6783</v>
      </c>
      <c r="K214">
        <v>5984</v>
      </c>
      <c r="L214">
        <v>6130</v>
      </c>
      <c r="M214">
        <v>5298</v>
      </c>
      <c r="N214">
        <v>6120</v>
      </c>
      <c r="O214">
        <v>5672</v>
      </c>
      <c r="P214">
        <v>5824</v>
      </c>
      <c r="Q214">
        <v>5204</v>
      </c>
      <c r="R214">
        <v>5727</v>
      </c>
      <c r="S214">
        <v>5417</v>
      </c>
      <c r="T214">
        <v>5931</v>
      </c>
      <c r="U214">
        <v>5095</v>
      </c>
      <c r="V214">
        <v>5289</v>
      </c>
      <c r="W214">
        <v>4922</v>
      </c>
      <c r="X214" s="41">
        <v>5020</v>
      </c>
      <c r="Y214" s="41">
        <v>5291</v>
      </c>
      <c r="Z214" s="41">
        <v>5825</v>
      </c>
      <c r="AA214" s="41">
        <v>5766</v>
      </c>
      <c r="AB214" s="41">
        <v>5027</v>
      </c>
      <c r="AC214" s="42">
        <v>4598</v>
      </c>
      <c r="AD214" s="42">
        <v>3358</v>
      </c>
      <c r="AE214" s="42">
        <v>4849</v>
      </c>
      <c r="AF214" s="43">
        <v>4913</v>
      </c>
      <c r="AG214" s="43">
        <v>4674</v>
      </c>
      <c r="AH214" s="44">
        <v>4364</v>
      </c>
      <c r="AI214" s="44">
        <v>4646</v>
      </c>
      <c r="AJ214" s="44">
        <v>4070</v>
      </c>
      <c r="AK214" s="44">
        <v>4001</v>
      </c>
      <c r="AL214" s="46">
        <v>3303</v>
      </c>
      <c r="AM214" s="46">
        <v>4069</v>
      </c>
      <c r="AN214" s="46">
        <v>3455</v>
      </c>
      <c r="AO214" s="46">
        <v>2744</v>
      </c>
      <c r="AQ214" s="36" t="b">
        <f t="shared" si="6"/>
        <v>1</v>
      </c>
      <c r="AR214" s="41" t="s">
        <v>451</v>
      </c>
      <c r="AS214" s="41" t="b">
        <f t="shared" si="7"/>
        <v>1</v>
      </c>
    </row>
    <row r="215" spans="1:45" x14ac:dyDescent="0.25">
      <c r="A215" s="36" t="s">
        <v>92</v>
      </c>
      <c r="B215">
        <v>524</v>
      </c>
      <c r="C215">
        <v>549</v>
      </c>
      <c r="D215">
        <v>533</v>
      </c>
      <c r="E215">
        <v>452</v>
      </c>
      <c r="F215">
        <v>609</v>
      </c>
      <c r="G215">
        <v>715</v>
      </c>
      <c r="H215">
        <v>728</v>
      </c>
      <c r="I215">
        <v>634</v>
      </c>
      <c r="J215">
        <v>780</v>
      </c>
      <c r="K215">
        <v>678</v>
      </c>
      <c r="L215">
        <v>718</v>
      </c>
      <c r="M215">
        <v>581</v>
      </c>
      <c r="N215">
        <v>689</v>
      </c>
      <c r="O215">
        <v>652</v>
      </c>
      <c r="P215">
        <v>615</v>
      </c>
      <c r="Q215">
        <v>570</v>
      </c>
      <c r="R215">
        <v>646</v>
      </c>
      <c r="S215">
        <v>585</v>
      </c>
      <c r="T215">
        <v>683</v>
      </c>
      <c r="U215">
        <v>591</v>
      </c>
      <c r="V215">
        <v>569</v>
      </c>
      <c r="W215">
        <v>575</v>
      </c>
      <c r="X215" s="41">
        <v>556</v>
      </c>
      <c r="Y215" s="41">
        <v>606</v>
      </c>
      <c r="Z215" s="41">
        <v>655</v>
      </c>
      <c r="AA215" s="41">
        <v>642</v>
      </c>
      <c r="AB215" s="41">
        <v>535</v>
      </c>
      <c r="AC215" s="42">
        <v>493</v>
      </c>
      <c r="AD215" s="42">
        <v>393</v>
      </c>
      <c r="AE215" s="42">
        <v>540</v>
      </c>
      <c r="AF215" s="43">
        <v>582</v>
      </c>
      <c r="AG215" s="43">
        <v>568</v>
      </c>
      <c r="AH215" s="44">
        <v>484</v>
      </c>
      <c r="AI215" s="44">
        <v>547</v>
      </c>
      <c r="AJ215" s="44">
        <v>496</v>
      </c>
      <c r="AK215" s="44">
        <v>497</v>
      </c>
      <c r="AL215" s="46">
        <v>400</v>
      </c>
      <c r="AM215" s="46">
        <v>464</v>
      </c>
      <c r="AN215" s="46">
        <v>461</v>
      </c>
      <c r="AO215" s="46">
        <v>360</v>
      </c>
      <c r="AQ215" s="36" t="b">
        <f t="shared" si="6"/>
        <v>1</v>
      </c>
      <c r="AR215" s="41" t="s">
        <v>92</v>
      </c>
      <c r="AS215" s="41" t="b">
        <f t="shared" si="7"/>
        <v>1</v>
      </c>
    </row>
    <row r="216" spans="1:45" x14ac:dyDescent="0.25">
      <c r="A216" s="36" t="s">
        <v>681</v>
      </c>
      <c r="B216">
        <v>104</v>
      </c>
      <c r="C216">
        <v>105</v>
      </c>
      <c r="D216">
        <v>102</v>
      </c>
      <c r="E216">
        <v>102</v>
      </c>
      <c r="F216">
        <v>126</v>
      </c>
      <c r="G216">
        <v>145</v>
      </c>
      <c r="H216">
        <v>166</v>
      </c>
      <c r="I216">
        <v>161</v>
      </c>
      <c r="J216">
        <v>189</v>
      </c>
      <c r="K216">
        <v>185</v>
      </c>
      <c r="L216">
        <v>173</v>
      </c>
      <c r="M216">
        <v>157</v>
      </c>
      <c r="N216">
        <v>174</v>
      </c>
      <c r="O216">
        <v>147</v>
      </c>
      <c r="P216">
        <v>177</v>
      </c>
      <c r="Q216">
        <v>152</v>
      </c>
      <c r="R216">
        <v>139</v>
      </c>
      <c r="S216">
        <v>153</v>
      </c>
      <c r="T216">
        <v>162</v>
      </c>
      <c r="U216">
        <v>128</v>
      </c>
      <c r="V216">
        <v>152</v>
      </c>
      <c r="W216">
        <v>174</v>
      </c>
      <c r="X216" s="41">
        <v>144</v>
      </c>
      <c r="Y216" s="41">
        <v>159</v>
      </c>
      <c r="Z216" s="41">
        <v>182</v>
      </c>
      <c r="AA216" s="41">
        <v>163</v>
      </c>
      <c r="AB216" s="41">
        <v>144</v>
      </c>
      <c r="AC216" s="42">
        <v>143</v>
      </c>
      <c r="AD216" s="42">
        <v>101</v>
      </c>
      <c r="AE216" s="42">
        <v>132</v>
      </c>
      <c r="AF216" s="43">
        <v>144</v>
      </c>
      <c r="AG216" s="43">
        <v>164</v>
      </c>
      <c r="AH216" s="44">
        <v>132</v>
      </c>
      <c r="AI216" s="44">
        <v>146</v>
      </c>
      <c r="AJ216" s="44">
        <v>142</v>
      </c>
      <c r="AK216" s="44">
        <v>114</v>
      </c>
      <c r="AL216" s="46">
        <v>133</v>
      </c>
      <c r="AM216" s="46">
        <v>143</v>
      </c>
      <c r="AN216" s="46">
        <v>125</v>
      </c>
      <c r="AO216" s="46">
        <v>115</v>
      </c>
      <c r="AQ216" s="36" t="b">
        <f t="shared" si="6"/>
        <v>1</v>
      </c>
      <c r="AR216" s="41" t="s">
        <v>681</v>
      </c>
      <c r="AS216" s="41" t="b">
        <f t="shared" si="7"/>
        <v>1</v>
      </c>
    </row>
    <row r="217" spans="1:45" x14ac:dyDescent="0.25">
      <c r="A217" s="36" t="s">
        <v>470</v>
      </c>
      <c r="B217">
        <v>2896</v>
      </c>
      <c r="C217">
        <v>2909</v>
      </c>
      <c r="D217">
        <v>3304</v>
      </c>
      <c r="E217">
        <v>3011</v>
      </c>
      <c r="F217">
        <v>4219</v>
      </c>
      <c r="G217">
        <v>4724</v>
      </c>
      <c r="H217">
        <v>5421</v>
      </c>
      <c r="I217">
        <v>4398</v>
      </c>
      <c r="J217">
        <v>5280</v>
      </c>
      <c r="K217">
        <v>6491</v>
      </c>
      <c r="L217">
        <v>5094</v>
      </c>
      <c r="M217">
        <v>4562</v>
      </c>
      <c r="N217">
        <v>5042</v>
      </c>
      <c r="O217">
        <v>4566</v>
      </c>
      <c r="P217">
        <v>5020</v>
      </c>
      <c r="Q217">
        <v>4264</v>
      </c>
      <c r="R217">
        <v>4579</v>
      </c>
      <c r="S217">
        <v>4163</v>
      </c>
      <c r="T217">
        <v>4684</v>
      </c>
      <c r="U217">
        <v>4001</v>
      </c>
      <c r="V217">
        <v>4264</v>
      </c>
      <c r="W217">
        <v>4175</v>
      </c>
      <c r="X217" s="41">
        <v>4470</v>
      </c>
      <c r="Y217" s="41">
        <v>4462</v>
      </c>
      <c r="Z217" s="41">
        <v>4536</v>
      </c>
      <c r="AA217" s="41">
        <v>4711</v>
      </c>
      <c r="AB217" s="41">
        <v>4404</v>
      </c>
      <c r="AC217" s="42">
        <v>3921</v>
      </c>
      <c r="AD217" s="42">
        <v>2932</v>
      </c>
      <c r="AE217" s="42">
        <v>3884</v>
      </c>
      <c r="AF217" s="43">
        <v>4041</v>
      </c>
      <c r="AG217" s="43">
        <v>3896</v>
      </c>
      <c r="AH217" s="44">
        <v>3622</v>
      </c>
      <c r="AI217" s="44">
        <v>3792</v>
      </c>
      <c r="AJ217" s="44">
        <v>3753</v>
      </c>
      <c r="AK217" s="44">
        <v>3728</v>
      </c>
      <c r="AL217" s="46">
        <v>3151</v>
      </c>
      <c r="AM217" s="46">
        <v>3874</v>
      </c>
      <c r="AN217" s="46">
        <v>3865</v>
      </c>
      <c r="AO217" s="46">
        <v>3610</v>
      </c>
      <c r="AQ217" s="36" t="b">
        <f t="shared" si="6"/>
        <v>1</v>
      </c>
      <c r="AR217" s="41" t="s">
        <v>470</v>
      </c>
      <c r="AS217" s="41" t="b">
        <f t="shared" si="7"/>
        <v>1</v>
      </c>
    </row>
    <row r="218" spans="1:45" x14ac:dyDescent="0.25">
      <c r="A218" s="36" t="s">
        <v>473</v>
      </c>
      <c r="B218">
        <v>1512</v>
      </c>
      <c r="C218">
        <v>1596</v>
      </c>
      <c r="D218">
        <v>1901</v>
      </c>
      <c r="E218">
        <v>1635</v>
      </c>
      <c r="F218">
        <v>2168</v>
      </c>
      <c r="G218">
        <v>1989</v>
      </c>
      <c r="H218">
        <v>2377</v>
      </c>
      <c r="I218">
        <v>1924</v>
      </c>
      <c r="J218">
        <v>2182</v>
      </c>
      <c r="K218">
        <v>2336</v>
      </c>
      <c r="L218">
        <v>2427</v>
      </c>
      <c r="M218">
        <v>2176</v>
      </c>
      <c r="N218">
        <v>2366</v>
      </c>
      <c r="O218">
        <v>2065</v>
      </c>
      <c r="P218">
        <v>2452</v>
      </c>
      <c r="Q218">
        <v>2044</v>
      </c>
      <c r="R218">
        <v>2053</v>
      </c>
      <c r="S218">
        <v>2003</v>
      </c>
      <c r="T218">
        <v>2393</v>
      </c>
      <c r="U218">
        <v>2030</v>
      </c>
      <c r="V218">
        <v>1896</v>
      </c>
      <c r="W218">
        <v>1984</v>
      </c>
      <c r="X218" s="41">
        <v>2157</v>
      </c>
      <c r="Y218" s="41">
        <v>2106</v>
      </c>
      <c r="Z218" s="41">
        <v>2296</v>
      </c>
      <c r="AA218" s="41">
        <v>2735</v>
      </c>
      <c r="AB218" s="41">
        <v>2288</v>
      </c>
      <c r="AC218" s="42">
        <v>1877</v>
      </c>
      <c r="AD218" s="42">
        <v>1393</v>
      </c>
      <c r="AE218" s="42">
        <v>2026</v>
      </c>
      <c r="AF218" s="43">
        <v>2158</v>
      </c>
      <c r="AG218" s="43">
        <v>1987</v>
      </c>
      <c r="AH218" s="44">
        <v>1841</v>
      </c>
      <c r="AI218" s="44">
        <v>1836</v>
      </c>
      <c r="AJ218" s="44">
        <v>1768</v>
      </c>
      <c r="AK218" s="44">
        <v>1779</v>
      </c>
      <c r="AL218" s="46">
        <v>1459</v>
      </c>
      <c r="AM218" s="46">
        <v>1928</v>
      </c>
      <c r="AN218" s="46">
        <v>1745</v>
      </c>
      <c r="AO218" s="46">
        <v>1627</v>
      </c>
      <c r="AQ218" s="36" t="b">
        <f t="shared" si="6"/>
        <v>1</v>
      </c>
      <c r="AR218" s="41" t="s">
        <v>473</v>
      </c>
      <c r="AS218" s="41" t="b">
        <f t="shared" si="7"/>
        <v>1</v>
      </c>
    </row>
    <row r="219" spans="1:45" x14ac:dyDescent="0.25">
      <c r="A219" s="36" t="s">
        <v>477</v>
      </c>
      <c r="B219">
        <v>1447</v>
      </c>
      <c r="C219">
        <v>1456</v>
      </c>
      <c r="D219">
        <v>1843</v>
      </c>
      <c r="E219">
        <v>1701</v>
      </c>
      <c r="F219">
        <v>2579</v>
      </c>
      <c r="G219">
        <v>2588</v>
      </c>
      <c r="H219">
        <v>3350</v>
      </c>
      <c r="I219">
        <v>2474</v>
      </c>
      <c r="J219">
        <v>2779</v>
      </c>
      <c r="K219">
        <v>2644</v>
      </c>
      <c r="L219">
        <v>2764</v>
      </c>
      <c r="M219">
        <v>2052</v>
      </c>
      <c r="N219">
        <v>2560</v>
      </c>
      <c r="O219">
        <v>2217</v>
      </c>
      <c r="P219">
        <v>2617</v>
      </c>
      <c r="Q219">
        <v>2096</v>
      </c>
      <c r="R219">
        <v>2303</v>
      </c>
      <c r="S219">
        <v>2175</v>
      </c>
      <c r="T219">
        <v>2589</v>
      </c>
      <c r="U219">
        <v>2098</v>
      </c>
      <c r="V219">
        <v>2278</v>
      </c>
      <c r="W219">
        <v>1977</v>
      </c>
      <c r="X219" s="41">
        <v>2068</v>
      </c>
      <c r="Y219" s="41">
        <v>2191</v>
      </c>
      <c r="Z219" s="41">
        <v>2340</v>
      </c>
      <c r="AA219" s="41">
        <v>2493</v>
      </c>
      <c r="AB219" s="41">
        <v>2044</v>
      </c>
      <c r="AC219" s="42">
        <v>1795</v>
      </c>
      <c r="AD219" s="42">
        <v>1298</v>
      </c>
      <c r="AE219" s="42">
        <v>1966</v>
      </c>
      <c r="AF219" s="43">
        <v>1922</v>
      </c>
      <c r="AG219" s="43">
        <v>1836</v>
      </c>
      <c r="AH219" s="44">
        <v>1585</v>
      </c>
      <c r="AI219" s="44">
        <v>1582</v>
      </c>
      <c r="AJ219" s="44">
        <v>1513</v>
      </c>
      <c r="AK219" s="44">
        <v>1473</v>
      </c>
      <c r="AL219" s="46">
        <v>1265</v>
      </c>
      <c r="AM219" s="46">
        <v>1733</v>
      </c>
      <c r="AN219" s="46">
        <v>1488</v>
      </c>
      <c r="AO219" s="46">
        <v>1425</v>
      </c>
      <c r="AQ219" s="36" t="b">
        <f t="shared" si="6"/>
        <v>1</v>
      </c>
      <c r="AR219" s="41" t="s">
        <v>477</v>
      </c>
      <c r="AS219" s="41" t="b">
        <f t="shared" si="7"/>
        <v>1</v>
      </c>
    </row>
    <row r="220" spans="1:45" x14ac:dyDescent="0.25">
      <c r="A220" s="36" t="s">
        <v>93</v>
      </c>
      <c r="B220">
        <v>232</v>
      </c>
      <c r="C220">
        <v>213</v>
      </c>
      <c r="D220">
        <v>278</v>
      </c>
      <c r="E220">
        <v>224</v>
      </c>
      <c r="F220">
        <v>382</v>
      </c>
      <c r="G220">
        <v>794</v>
      </c>
      <c r="H220">
        <v>399</v>
      </c>
      <c r="I220">
        <v>347</v>
      </c>
      <c r="J220">
        <v>442</v>
      </c>
      <c r="K220">
        <v>382</v>
      </c>
      <c r="L220">
        <v>376</v>
      </c>
      <c r="M220">
        <v>337</v>
      </c>
      <c r="N220">
        <v>376</v>
      </c>
      <c r="O220">
        <v>323</v>
      </c>
      <c r="P220">
        <v>306</v>
      </c>
      <c r="Q220">
        <v>272</v>
      </c>
      <c r="R220">
        <v>265</v>
      </c>
      <c r="S220">
        <v>264</v>
      </c>
      <c r="T220">
        <v>340</v>
      </c>
      <c r="U220">
        <v>335</v>
      </c>
      <c r="V220">
        <v>293</v>
      </c>
      <c r="W220">
        <v>283</v>
      </c>
      <c r="X220" s="41">
        <v>302</v>
      </c>
      <c r="Y220" s="41">
        <v>291</v>
      </c>
      <c r="Z220" s="41">
        <v>303</v>
      </c>
      <c r="AA220" s="41">
        <v>298</v>
      </c>
      <c r="AB220" s="41">
        <v>252</v>
      </c>
      <c r="AC220" s="42">
        <v>235</v>
      </c>
      <c r="AD220" s="42">
        <v>216</v>
      </c>
      <c r="AE220" s="42">
        <v>275</v>
      </c>
      <c r="AF220" s="43">
        <v>252</v>
      </c>
      <c r="AG220" s="43">
        <v>272</v>
      </c>
      <c r="AH220" s="44">
        <v>234</v>
      </c>
      <c r="AI220" s="44">
        <v>208</v>
      </c>
      <c r="AJ220" s="44">
        <v>197</v>
      </c>
      <c r="AK220" s="44">
        <v>217</v>
      </c>
      <c r="AL220" s="46">
        <v>211</v>
      </c>
      <c r="AM220" s="46">
        <v>235</v>
      </c>
      <c r="AN220" s="46">
        <v>211</v>
      </c>
      <c r="AO220" s="46">
        <v>189</v>
      </c>
      <c r="AQ220" s="36" t="b">
        <f t="shared" si="6"/>
        <v>1</v>
      </c>
      <c r="AR220" s="41" t="s">
        <v>93</v>
      </c>
      <c r="AS220" s="41" t="b">
        <f t="shared" si="7"/>
        <v>1</v>
      </c>
    </row>
    <row r="221" spans="1:45" x14ac:dyDescent="0.25">
      <c r="A221" s="36" t="s">
        <v>514</v>
      </c>
      <c r="B221">
        <v>1261</v>
      </c>
      <c r="C221">
        <v>1391</v>
      </c>
      <c r="D221">
        <v>1523</v>
      </c>
      <c r="E221">
        <v>1225</v>
      </c>
      <c r="F221">
        <v>1633</v>
      </c>
      <c r="G221">
        <v>2052</v>
      </c>
      <c r="H221">
        <v>2200</v>
      </c>
      <c r="I221">
        <v>2037</v>
      </c>
      <c r="J221">
        <v>2130</v>
      </c>
      <c r="K221">
        <v>2069</v>
      </c>
      <c r="L221">
        <v>2077</v>
      </c>
      <c r="M221">
        <v>1743</v>
      </c>
      <c r="N221">
        <v>2393</v>
      </c>
      <c r="O221">
        <v>1995</v>
      </c>
      <c r="P221">
        <v>1834</v>
      </c>
      <c r="Q221">
        <v>1754</v>
      </c>
      <c r="R221">
        <v>1862</v>
      </c>
      <c r="S221">
        <v>1853</v>
      </c>
      <c r="T221">
        <v>2075</v>
      </c>
      <c r="U221">
        <v>1722</v>
      </c>
      <c r="V221">
        <v>1789</v>
      </c>
      <c r="W221">
        <v>1828</v>
      </c>
      <c r="X221" s="41">
        <v>1960</v>
      </c>
      <c r="Y221" s="41">
        <v>1895</v>
      </c>
      <c r="Z221" s="41">
        <v>2059</v>
      </c>
      <c r="AA221" s="41">
        <v>2160</v>
      </c>
      <c r="AB221" s="41">
        <v>1862</v>
      </c>
      <c r="AC221" s="42">
        <v>1548</v>
      </c>
      <c r="AD221" s="42">
        <v>1323</v>
      </c>
      <c r="AE221" s="42">
        <v>1693</v>
      </c>
      <c r="AF221" s="43">
        <v>1689</v>
      </c>
      <c r="AG221" s="43">
        <v>1595</v>
      </c>
      <c r="AH221" s="44">
        <v>1403</v>
      </c>
      <c r="AI221" s="44">
        <v>1605</v>
      </c>
      <c r="AJ221" s="44">
        <v>1578</v>
      </c>
      <c r="AK221" s="44">
        <v>1516</v>
      </c>
      <c r="AL221" s="46">
        <v>1258</v>
      </c>
      <c r="AM221" s="46">
        <v>1611</v>
      </c>
      <c r="AN221" s="46">
        <v>1496</v>
      </c>
      <c r="AO221" s="46">
        <v>1351</v>
      </c>
      <c r="AQ221" s="36" t="b">
        <f t="shared" si="6"/>
        <v>1</v>
      </c>
      <c r="AR221" s="41" t="s">
        <v>514</v>
      </c>
      <c r="AS221" s="41" t="b">
        <f t="shared" si="7"/>
        <v>1</v>
      </c>
    </row>
    <row r="222" spans="1:45" x14ac:dyDescent="0.25">
      <c r="A222" s="36" t="s">
        <v>94</v>
      </c>
      <c r="B222">
        <v>260</v>
      </c>
      <c r="C222">
        <v>265</v>
      </c>
      <c r="D222">
        <v>287</v>
      </c>
      <c r="E222">
        <v>243</v>
      </c>
      <c r="F222">
        <v>414</v>
      </c>
      <c r="G222">
        <v>518</v>
      </c>
      <c r="H222">
        <v>563</v>
      </c>
      <c r="I222">
        <v>416</v>
      </c>
      <c r="J222">
        <v>505</v>
      </c>
      <c r="K222">
        <v>467</v>
      </c>
      <c r="L222">
        <v>463</v>
      </c>
      <c r="M222">
        <v>404</v>
      </c>
      <c r="N222">
        <v>450</v>
      </c>
      <c r="O222">
        <v>408</v>
      </c>
      <c r="P222">
        <v>375</v>
      </c>
      <c r="Q222">
        <v>366</v>
      </c>
      <c r="R222">
        <v>372</v>
      </c>
      <c r="S222">
        <v>377</v>
      </c>
      <c r="T222">
        <v>398</v>
      </c>
      <c r="U222">
        <v>341</v>
      </c>
      <c r="V222">
        <v>363</v>
      </c>
      <c r="W222">
        <v>349</v>
      </c>
      <c r="X222" s="41">
        <v>339</v>
      </c>
      <c r="Y222" s="41">
        <v>339</v>
      </c>
      <c r="Z222" s="41">
        <v>408</v>
      </c>
      <c r="AA222" s="41">
        <v>389</v>
      </c>
      <c r="AB222" s="41">
        <v>317</v>
      </c>
      <c r="AC222" s="42">
        <v>275</v>
      </c>
      <c r="AD222" s="42">
        <v>217</v>
      </c>
      <c r="AE222" s="42">
        <v>273</v>
      </c>
      <c r="AF222" s="43">
        <v>301</v>
      </c>
      <c r="AG222" s="43">
        <v>312</v>
      </c>
      <c r="AH222" s="44">
        <v>251</v>
      </c>
      <c r="AI222" s="44">
        <v>294</v>
      </c>
      <c r="AJ222" s="44">
        <v>284</v>
      </c>
      <c r="AK222" s="44">
        <v>263</v>
      </c>
      <c r="AL222" s="46">
        <v>213</v>
      </c>
      <c r="AM222" s="46">
        <v>224</v>
      </c>
      <c r="AN222" s="46">
        <v>231</v>
      </c>
      <c r="AO222" s="46">
        <v>208</v>
      </c>
      <c r="AQ222" s="36" t="b">
        <f t="shared" si="6"/>
        <v>1</v>
      </c>
      <c r="AR222" s="41" t="s">
        <v>94</v>
      </c>
      <c r="AS222" s="41" t="b">
        <f t="shared" si="7"/>
        <v>1</v>
      </c>
    </row>
    <row r="223" spans="1:45" x14ac:dyDescent="0.25">
      <c r="A223" s="36" t="s">
        <v>682</v>
      </c>
      <c r="B223">
        <v>137</v>
      </c>
      <c r="C223">
        <v>123</v>
      </c>
      <c r="D223">
        <v>186</v>
      </c>
      <c r="E223">
        <v>151</v>
      </c>
      <c r="F223">
        <v>217</v>
      </c>
      <c r="G223">
        <v>239</v>
      </c>
      <c r="H223">
        <v>219</v>
      </c>
      <c r="I223">
        <v>166</v>
      </c>
      <c r="J223">
        <v>211</v>
      </c>
      <c r="K223">
        <v>177</v>
      </c>
      <c r="L223">
        <v>225</v>
      </c>
      <c r="M223">
        <v>213</v>
      </c>
      <c r="N223">
        <v>220</v>
      </c>
      <c r="O223">
        <v>207</v>
      </c>
      <c r="P223">
        <v>234</v>
      </c>
      <c r="Q223">
        <v>200</v>
      </c>
      <c r="R223">
        <v>209</v>
      </c>
      <c r="S223">
        <v>176</v>
      </c>
      <c r="T223">
        <v>230</v>
      </c>
      <c r="U223">
        <v>140</v>
      </c>
      <c r="V223">
        <v>189</v>
      </c>
      <c r="W223">
        <v>188</v>
      </c>
      <c r="X223" s="41">
        <v>178</v>
      </c>
      <c r="Y223" s="41">
        <v>174</v>
      </c>
      <c r="Z223" s="41">
        <v>239</v>
      </c>
      <c r="AA223" s="41">
        <v>240</v>
      </c>
      <c r="AB223" s="41">
        <v>223</v>
      </c>
      <c r="AC223" s="42">
        <v>151</v>
      </c>
      <c r="AD223" s="42">
        <v>128</v>
      </c>
      <c r="AE223" s="42">
        <v>185</v>
      </c>
      <c r="AF223" s="43">
        <v>206</v>
      </c>
      <c r="AG223" s="43">
        <v>213</v>
      </c>
      <c r="AH223" s="44">
        <v>165</v>
      </c>
      <c r="AI223" s="44">
        <v>168</v>
      </c>
      <c r="AJ223" s="44">
        <v>198</v>
      </c>
      <c r="AK223" s="44">
        <v>147</v>
      </c>
      <c r="AL223" s="46">
        <v>174</v>
      </c>
      <c r="AM223" s="46">
        <v>178</v>
      </c>
      <c r="AN223" s="46">
        <v>140</v>
      </c>
      <c r="AO223" s="46">
        <v>146</v>
      </c>
      <c r="AQ223" s="36" t="b">
        <f t="shared" si="6"/>
        <v>1</v>
      </c>
      <c r="AR223" s="41" t="s">
        <v>682</v>
      </c>
      <c r="AS223" s="41" t="b">
        <f t="shared" si="7"/>
        <v>1</v>
      </c>
    </row>
    <row r="224" spans="1:45" x14ac:dyDescent="0.25">
      <c r="A224" s="36" t="s">
        <v>95</v>
      </c>
      <c r="B224">
        <v>400</v>
      </c>
      <c r="C224">
        <v>426</v>
      </c>
      <c r="D224">
        <v>521</v>
      </c>
      <c r="E224">
        <v>402</v>
      </c>
      <c r="F224">
        <v>624</v>
      </c>
      <c r="G224">
        <v>593</v>
      </c>
      <c r="H224">
        <v>640</v>
      </c>
      <c r="I224">
        <v>481</v>
      </c>
      <c r="J224">
        <v>577</v>
      </c>
      <c r="K224">
        <v>621</v>
      </c>
      <c r="L224">
        <v>650</v>
      </c>
      <c r="M224">
        <v>611</v>
      </c>
      <c r="N224">
        <v>664</v>
      </c>
      <c r="O224">
        <v>655</v>
      </c>
      <c r="P224">
        <v>573</v>
      </c>
      <c r="Q224">
        <v>524</v>
      </c>
      <c r="R224">
        <v>533</v>
      </c>
      <c r="S224">
        <v>621</v>
      </c>
      <c r="T224">
        <v>593</v>
      </c>
      <c r="U224">
        <v>510</v>
      </c>
      <c r="V224">
        <v>556</v>
      </c>
      <c r="W224">
        <v>556</v>
      </c>
      <c r="X224" s="41">
        <v>569</v>
      </c>
      <c r="Y224" s="41">
        <v>583</v>
      </c>
      <c r="Z224" s="41">
        <v>575</v>
      </c>
      <c r="AA224" s="41">
        <v>597</v>
      </c>
      <c r="AB224" s="41">
        <v>535</v>
      </c>
      <c r="AC224" s="42">
        <v>439</v>
      </c>
      <c r="AD224" s="42">
        <v>341</v>
      </c>
      <c r="AE224" s="42">
        <v>480</v>
      </c>
      <c r="AF224" s="43">
        <v>476</v>
      </c>
      <c r="AG224" s="43">
        <v>545</v>
      </c>
      <c r="AH224" s="44">
        <v>554</v>
      </c>
      <c r="AI224" s="44">
        <v>493</v>
      </c>
      <c r="AJ224" s="44">
        <v>547</v>
      </c>
      <c r="AK224" s="44">
        <v>503</v>
      </c>
      <c r="AL224" s="46">
        <v>419</v>
      </c>
      <c r="AM224" s="46">
        <v>461</v>
      </c>
      <c r="AN224" s="46">
        <v>507</v>
      </c>
      <c r="AO224" s="46">
        <v>422</v>
      </c>
      <c r="AQ224" s="36" t="b">
        <f t="shared" si="6"/>
        <v>1</v>
      </c>
      <c r="AR224" s="41" t="s">
        <v>95</v>
      </c>
      <c r="AS224" s="41" t="b">
        <f t="shared" si="7"/>
        <v>1</v>
      </c>
    </row>
    <row r="225" spans="1:45" x14ac:dyDescent="0.25">
      <c r="A225" s="36" t="s">
        <v>478</v>
      </c>
      <c r="B225">
        <v>2195</v>
      </c>
      <c r="C225">
        <v>2122</v>
      </c>
      <c r="D225">
        <v>2510</v>
      </c>
      <c r="E225">
        <v>2139</v>
      </c>
      <c r="F225">
        <v>3260</v>
      </c>
      <c r="G225">
        <v>3338</v>
      </c>
      <c r="H225">
        <v>3581</v>
      </c>
      <c r="I225">
        <v>2670</v>
      </c>
      <c r="J225">
        <v>3461</v>
      </c>
      <c r="K225">
        <v>3319</v>
      </c>
      <c r="L225">
        <v>3343</v>
      </c>
      <c r="M225">
        <v>2953</v>
      </c>
      <c r="N225">
        <v>3645</v>
      </c>
      <c r="O225">
        <v>3208</v>
      </c>
      <c r="P225">
        <v>3032</v>
      </c>
      <c r="Q225">
        <v>2717</v>
      </c>
      <c r="R225">
        <v>3266</v>
      </c>
      <c r="S225">
        <v>3061</v>
      </c>
      <c r="T225">
        <v>3060</v>
      </c>
      <c r="U225">
        <v>2720</v>
      </c>
      <c r="V225">
        <v>3096</v>
      </c>
      <c r="W225">
        <v>2811</v>
      </c>
      <c r="X225" s="41">
        <v>2975</v>
      </c>
      <c r="Y225" s="41">
        <v>2990</v>
      </c>
      <c r="Z225" s="41">
        <v>2959</v>
      </c>
      <c r="AA225" s="41">
        <v>2817</v>
      </c>
      <c r="AB225" s="41">
        <v>2584</v>
      </c>
      <c r="AC225" s="42">
        <v>2273</v>
      </c>
      <c r="AD225" s="42">
        <v>1777</v>
      </c>
      <c r="AE225" s="42">
        <v>2480</v>
      </c>
      <c r="AF225" s="43">
        <v>2654</v>
      </c>
      <c r="AG225" s="43">
        <v>2910</v>
      </c>
      <c r="AH225" s="44">
        <v>2540</v>
      </c>
      <c r="AI225" s="44">
        <v>2495</v>
      </c>
      <c r="AJ225" s="44">
        <v>2387</v>
      </c>
      <c r="AK225" s="44">
        <v>2381</v>
      </c>
      <c r="AL225" s="46">
        <v>1908</v>
      </c>
      <c r="AM225" s="46">
        <v>2070</v>
      </c>
      <c r="AN225" s="46">
        <v>2211</v>
      </c>
      <c r="AO225" s="46">
        <v>1908</v>
      </c>
      <c r="AQ225" s="36" t="b">
        <f t="shared" si="6"/>
        <v>1</v>
      </c>
      <c r="AR225" s="41" t="s">
        <v>478</v>
      </c>
      <c r="AS225" s="41" t="b">
        <f t="shared" si="7"/>
        <v>1</v>
      </c>
    </row>
    <row r="226" spans="1:45" x14ac:dyDescent="0.25">
      <c r="A226" s="36" t="s">
        <v>683</v>
      </c>
      <c r="B226">
        <v>261</v>
      </c>
      <c r="C226">
        <v>295</v>
      </c>
      <c r="D226">
        <v>391</v>
      </c>
      <c r="E226">
        <v>359</v>
      </c>
      <c r="F226">
        <v>403</v>
      </c>
      <c r="G226">
        <v>429</v>
      </c>
      <c r="H226">
        <v>577</v>
      </c>
      <c r="I226">
        <v>454</v>
      </c>
      <c r="J226">
        <v>500</v>
      </c>
      <c r="K226">
        <v>489</v>
      </c>
      <c r="L226">
        <v>609</v>
      </c>
      <c r="M226">
        <v>500</v>
      </c>
      <c r="N226">
        <v>516</v>
      </c>
      <c r="O226">
        <v>470</v>
      </c>
      <c r="P226">
        <v>632</v>
      </c>
      <c r="Q226">
        <v>479</v>
      </c>
      <c r="R226">
        <v>487</v>
      </c>
      <c r="S226">
        <v>498</v>
      </c>
      <c r="T226">
        <v>611</v>
      </c>
      <c r="U226">
        <v>448</v>
      </c>
      <c r="V226">
        <v>486</v>
      </c>
      <c r="W226">
        <v>530</v>
      </c>
      <c r="X226" s="41">
        <v>507</v>
      </c>
      <c r="Y226" s="41">
        <v>477</v>
      </c>
      <c r="Z226" s="41">
        <v>607</v>
      </c>
      <c r="AA226" s="41">
        <v>601</v>
      </c>
      <c r="AB226" s="41">
        <v>510</v>
      </c>
      <c r="AC226" s="42">
        <v>429</v>
      </c>
      <c r="AD226" s="42">
        <v>284</v>
      </c>
      <c r="AE226" s="42">
        <v>464</v>
      </c>
      <c r="AF226" s="43">
        <v>509</v>
      </c>
      <c r="AG226" s="43">
        <v>431</v>
      </c>
      <c r="AH226" s="44">
        <v>389</v>
      </c>
      <c r="AI226" s="44">
        <v>548</v>
      </c>
      <c r="AJ226" s="44">
        <v>437</v>
      </c>
      <c r="AK226" s="44">
        <v>397</v>
      </c>
      <c r="AL226" s="46">
        <v>419</v>
      </c>
      <c r="AM226" s="46">
        <v>490</v>
      </c>
      <c r="AN226" s="46">
        <v>401</v>
      </c>
      <c r="AO226" s="46">
        <v>313</v>
      </c>
      <c r="AQ226" s="36" t="b">
        <f t="shared" si="6"/>
        <v>1</v>
      </c>
      <c r="AR226" s="41" t="s">
        <v>683</v>
      </c>
      <c r="AS226" s="41" t="b">
        <f t="shared" si="7"/>
        <v>1</v>
      </c>
    </row>
    <row r="227" spans="1:45" x14ac:dyDescent="0.25">
      <c r="A227" s="36" t="s">
        <v>453</v>
      </c>
      <c r="B227">
        <v>2594</v>
      </c>
      <c r="C227">
        <v>2913</v>
      </c>
      <c r="D227">
        <v>3089</v>
      </c>
      <c r="E227">
        <v>2549</v>
      </c>
      <c r="F227">
        <v>3228</v>
      </c>
      <c r="G227">
        <v>3507</v>
      </c>
      <c r="H227">
        <v>4430</v>
      </c>
      <c r="I227">
        <v>3538</v>
      </c>
      <c r="J227">
        <v>4117</v>
      </c>
      <c r="K227">
        <v>3799</v>
      </c>
      <c r="L227">
        <v>4201</v>
      </c>
      <c r="M227">
        <v>3460</v>
      </c>
      <c r="N227">
        <v>3696</v>
      </c>
      <c r="O227">
        <v>3800</v>
      </c>
      <c r="P227">
        <v>3978</v>
      </c>
      <c r="Q227">
        <v>3306</v>
      </c>
      <c r="R227">
        <v>3542</v>
      </c>
      <c r="S227">
        <v>3422</v>
      </c>
      <c r="T227">
        <v>3864</v>
      </c>
      <c r="U227">
        <v>3198</v>
      </c>
      <c r="V227">
        <v>3286</v>
      </c>
      <c r="W227">
        <v>3182</v>
      </c>
      <c r="X227" s="41">
        <v>3360</v>
      </c>
      <c r="Y227" s="41">
        <v>3409</v>
      </c>
      <c r="Z227" s="41">
        <v>3688</v>
      </c>
      <c r="AA227" s="41">
        <v>3696</v>
      </c>
      <c r="AB227" s="41">
        <v>3346</v>
      </c>
      <c r="AC227" s="42">
        <v>2794</v>
      </c>
      <c r="AD227" s="42">
        <v>2486</v>
      </c>
      <c r="AE227" s="42">
        <v>3158</v>
      </c>
      <c r="AF227" s="43">
        <v>3161</v>
      </c>
      <c r="AG227" s="43">
        <v>3319</v>
      </c>
      <c r="AH227" s="44">
        <v>2973</v>
      </c>
      <c r="AI227" s="44">
        <v>3105</v>
      </c>
      <c r="AJ227" s="44">
        <v>2997</v>
      </c>
      <c r="AK227" s="44">
        <v>2901</v>
      </c>
      <c r="AL227" s="46">
        <v>2273</v>
      </c>
      <c r="AM227" s="46">
        <v>2859</v>
      </c>
      <c r="AN227" s="46">
        <v>2680</v>
      </c>
      <c r="AO227" s="46">
        <v>2037</v>
      </c>
      <c r="AQ227" s="36" t="b">
        <f t="shared" si="6"/>
        <v>1</v>
      </c>
      <c r="AR227" s="41" t="s">
        <v>453</v>
      </c>
      <c r="AS227" s="41" t="b">
        <f t="shared" si="7"/>
        <v>1</v>
      </c>
    </row>
    <row r="228" spans="1:45" x14ac:dyDescent="0.25">
      <c r="A228" s="36" t="s">
        <v>497</v>
      </c>
      <c r="B228">
        <v>809</v>
      </c>
      <c r="C228">
        <v>802</v>
      </c>
      <c r="D228">
        <v>941</v>
      </c>
      <c r="E228">
        <v>900</v>
      </c>
      <c r="F228">
        <v>1103</v>
      </c>
      <c r="G228">
        <v>1260</v>
      </c>
      <c r="H228">
        <v>1266</v>
      </c>
      <c r="I228">
        <v>1191</v>
      </c>
      <c r="J228">
        <v>1277</v>
      </c>
      <c r="K228">
        <v>1219</v>
      </c>
      <c r="L228">
        <v>1234</v>
      </c>
      <c r="M228">
        <v>1191</v>
      </c>
      <c r="N228">
        <v>1211</v>
      </c>
      <c r="O228">
        <v>1014</v>
      </c>
      <c r="P228">
        <v>1179</v>
      </c>
      <c r="Q228">
        <v>1175</v>
      </c>
      <c r="R228">
        <v>1207</v>
      </c>
      <c r="S228">
        <v>1180</v>
      </c>
      <c r="T228">
        <v>1336</v>
      </c>
      <c r="U228">
        <v>1249</v>
      </c>
      <c r="V228">
        <v>1133</v>
      </c>
      <c r="W228">
        <v>1147</v>
      </c>
      <c r="X228" s="41">
        <v>1195</v>
      </c>
      <c r="Y228" s="41">
        <v>1167</v>
      </c>
      <c r="Z228" s="41">
        <v>1334</v>
      </c>
      <c r="AA228" s="41">
        <v>1361</v>
      </c>
      <c r="AB228" s="41">
        <v>1206</v>
      </c>
      <c r="AC228" s="42">
        <v>1006</v>
      </c>
      <c r="AD228" s="42">
        <v>725</v>
      </c>
      <c r="AE228" s="42">
        <v>1033</v>
      </c>
      <c r="AF228" s="43">
        <v>1120</v>
      </c>
      <c r="AG228" s="43">
        <v>1025</v>
      </c>
      <c r="AH228" s="44">
        <v>990</v>
      </c>
      <c r="AI228" s="44">
        <v>1024</v>
      </c>
      <c r="AJ228" s="44">
        <v>883</v>
      </c>
      <c r="AK228" s="44">
        <v>860</v>
      </c>
      <c r="AL228" s="46">
        <v>804</v>
      </c>
      <c r="AM228" s="46">
        <v>981</v>
      </c>
      <c r="AN228" s="46">
        <v>913</v>
      </c>
      <c r="AO228" s="46">
        <v>737</v>
      </c>
      <c r="AQ228" s="36" t="b">
        <f t="shared" si="6"/>
        <v>1</v>
      </c>
      <c r="AR228" s="41" t="s">
        <v>497</v>
      </c>
      <c r="AS228" s="41" t="b">
        <f t="shared" si="7"/>
        <v>1</v>
      </c>
    </row>
    <row r="229" spans="1:45" x14ac:dyDescent="0.25">
      <c r="A229" s="36" t="s">
        <v>684</v>
      </c>
      <c r="B229">
        <v>85</v>
      </c>
      <c r="C229">
        <v>118</v>
      </c>
      <c r="D229">
        <v>142</v>
      </c>
      <c r="E229">
        <v>125</v>
      </c>
      <c r="F229">
        <v>153</v>
      </c>
      <c r="G229">
        <v>178</v>
      </c>
      <c r="H229">
        <v>245</v>
      </c>
      <c r="I229">
        <v>139</v>
      </c>
      <c r="J229">
        <v>208</v>
      </c>
      <c r="K229">
        <v>203</v>
      </c>
      <c r="L229">
        <v>250</v>
      </c>
      <c r="M229">
        <v>177</v>
      </c>
      <c r="N229">
        <v>193</v>
      </c>
      <c r="O229">
        <v>223</v>
      </c>
      <c r="P229">
        <v>271</v>
      </c>
      <c r="Q229">
        <v>170</v>
      </c>
      <c r="R229">
        <v>211</v>
      </c>
      <c r="S229">
        <v>185</v>
      </c>
      <c r="T229">
        <v>236</v>
      </c>
      <c r="U229">
        <v>161</v>
      </c>
      <c r="V229">
        <v>206</v>
      </c>
      <c r="W229">
        <v>207</v>
      </c>
      <c r="X229" s="41">
        <v>164</v>
      </c>
      <c r="Y229" s="41">
        <v>191</v>
      </c>
      <c r="Z229" s="41">
        <v>222</v>
      </c>
      <c r="AA229" s="41">
        <v>216</v>
      </c>
      <c r="AB229" s="41">
        <v>201</v>
      </c>
      <c r="AC229" s="42">
        <v>159</v>
      </c>
      <c r="AD229" s="42">
        <v>107</v>
      </c>
      <c r="AE229" s="42">
        <v>206</v>
      </c>
      <c r="AF229" s="43">
        <v>229</v>
      </c>
      <c r="AG229" s="43">
        <v>206</v>
      </c>
      <c r="AH229" s="44">
        <v>165</v>
      </c>
      <c r="AI229" s="44">
        <v>202</v>
      </c>
      <c r="AJ229" s="44">
        <v>166</v>
      </c>
      <c r="AK229" s="44">
        <v>144</v>
      </c>
      <c r="AL229" s="46">
        <v>171</v>
      </c>
      <c r="AM229" s="46">
        <v>194</v>
      </c>
      <c r="AN229" s="46">
        <v>146</v>
      </c>
      <c r="AO229" s="46">
        <v>120</v>
      </c>
      <c r="AQ229" s="36" t="b">
        <f t="shared" si="6"/>
        <v>1</v>
      </c>
      <c r="AR229" s="41" t="s">
        <v>684</v>
      </c>
      <c r="AS229" s="41" t="b">
        <f t="shared" si="7"/>
        <v>1</v>
      </c>
    </row>
    <row r="230" spans="1:45" x14ac:dyDescent="0.25">
      <c r="A230" s="36" t="s">
        <v>96</v>
      </c>
      <c r="B230">
        <v>308</v>
      </c>
      <c r="C230">
        <v>334</v>
      </c>
      <c r="D230">
        <v>341</v>
      </c>
      <c r="E230">
        <v>368</v>
      </c>
      <c r="F230">
        <v>626</v>
      </c>
      <c r="G230">
        <v>613</v>
      </c>
      <c r="H230">
        <v>635</v>
      </c>
      <c r="I230">
        <v>567</v>
      </c>
      <c r="J230">
        <v>697</v>
      </c>
      <c r="K230">
        <v>631</v>
      </c>
      <c r="L230">
        <v>584</v>
      </c>
      <c r="M230">
        <v>524</v>
      </c>
      <c r="N230">
        <v>597</v>
      </c>
      <c r="O230">
        <v>541</v>
      </c>
      <c r="P230">
        <v>615</v>
      </c>
      <c r="Q230">
        <v>536</v>
      </c>
      <c r="R230">
        <v>549</v>
      </c>
      <c r="S230">
        <v>534</v>
      </c>
      <c r="T230">
        <v>603</v>
      </c>
      <c r="U230">
        <v>625</v>
      </c>
      <c r="V230">
        <v>574</v>
      </c>
      <c r="W230">
        <v>575</v>
      </c>
      <c r="X230" s="41">
        <v>515</v>
      </c>
      <c r="Y230" s="41">
        <v>518</v>
      </c>
      <c r="Z230" s="41">
        <v>630</v>
      </c>
      <c r="AA230" s="41">
        <v>581</v>
      </c>
      <c r="AB230" s="41">
        <v>510</v>
      </c>
      <c r="AC230" s="42">
        <v>468</v>
      </c>
      <c r="AD230" s="42">
        <v>327</v>
      </c>
      <c r="AE230" s="42">
        <v>444</v>
      </c>
      <c r="AF230" s="43">
        <v>532</v>
      </c>
      <c r="AG230" s="43">
        <v>479</v>
      </c>
      <c r="AH230" s="44">
        <v>437</v>
      </c>
      <c r="AI230" s="44">
        <v>457</v>
      </c>
      <c r="AJ230" s="44">
        <v>415</v>
      </c>
      <c r="AK230" s="44">
        <v>413</v>
      </c>
      <c r="AL230" s="46">
        <v>357</v>
      </c>
      <c r="AM230" s="46">
        <v>375</v>
      </c>
      <c r="AN230" s="46">
        <v>362</v>
      </c>
      <c r="AO230" s="46">
        <v>356</v>
      </c>
      <c r="AQ230" s="36" t="b">
        <f t="shared" si="6"/>
        <v>1</v>
      </c>
      <c r="AR230" s="41" t="s">
        <v>96</v>
      </c>
      <c r="AS230" s="41" t="b">
        <f t="shared" si="7"/>
        <v>1</v>
      </c>
    </row>
    <row r="231" spans="1:45" x14ac:dyDescent="0.25">
      <c r="A231" s="36" t="s">
        <v>97</v>
      </c>
      <c r="B231">
        <v>130</v>
      </c>
      <c r="C231">
        <v>133</v>
      </c>
      <c r="D231">
        <v>129</v>
      </c>
      <c r="E231">
        <v>147</v>
      </c>
      <c r="F231">
        <v>203</v>
      </c>
      <c r="G231">
        <v>300</v>
      </c>
      <c r="H231">
        <v>289</v>
      </c>
      <c r="I231">
        <v>250</v>
      </c>
      <c r="J231">
        <v>286</v>
      </c>
      <c r="K231">
        <v>246</v>
      </c>
      <c r="L231">
        <v>195</v>
      </c>
      <c r="M231">
        <v>169</v>
      </c>
      <c r="N231">
        <v>203</v>
      </c>
      <c r="O231">
        <v>152</v>
      </c>
      <c r="P231">
        <v>202</v>
      </c>
      <c r="Q231">
        <v>164</v>
      </c>
      <c r="R231">
        <v>178</v>
      </c>
      <c r="S231">
        <v>187</v>
      </c>
      <c r="T231">
        <v>215</v>
      </c>
      <c r="U231">
        <v>166</v>
      </c>
      <c r="V231">
        <v>163</v>
      </c>
      <c r="W231">
        <v>185</v>
      </c>
      <c r="X231" s="41">
        <v>207</v>
      </c>
      <c r="Y231" s="41">
        <v>182</v>
      </c>
      <c r="Z231" s="41">
        <v>166</v>
      </c>
      <c r="AA231" s="41">
        <v>182</v>
      </c>
      <c r="AB231" s="41">
        <v>165</v>
      </c>
      <c r="AC231" s="42">
        <v>161</v>
      </c>
      <c r="AD231" s="42">
        <v>117</v>
      </c>
      <c r="AE231" s="42">
        <v>153</v>
      </c>
      <c r="AF231" s="43">
        <v>153</v>
      </c>
      <c r="AG231" s="43">
        <v>166</v>
      </c>
      <c r="AH231" s="44">
        <v>144</v>
      </c>
      <c r="AI231" s="44">
        <v>174</v>
      </c>
      <c r="AJ231" s="44">
        <v>151</v>
      </c>
      <c r="AK231" s="44">
        <v>132</v>
      </c>
      <c r="AL231" s="46">
        <v>96</v>
      </c>
      <c r="AM231" s="46">
        <v>123</v>
      </c>
      <c r="AN231" s="46">
        <v>132</v>
      </c>
      <c r="AO231" s="46">
        <v>116</v>
      </c>
      <c r="AQ231" s="36" t="b">
        <f t="shared" si="6"/>
        <v>1</v>
      </c>
      <c r="AR231" s="41" t="s">
        <v>97</v>
      </c>
      <c r="AS231" s="41" t="b">
        <f t="shared" si="7"/>
        <v>1</v>
      </c>
    </row>
    <row r="232" spans="1:45" x14ac:dyDescent="0.25">
      <c r="A232" s="36" t="s">
        <v>98</v>
      </c>
      <c r="B232">
        <v>151</v>
      </c>
      <c r="C232">
        <v>134</v>
      </c>
      <c r="D232">
        <v>185</v>
      </c>
      <c r="E232">
        <v>159</v>
      </c>
      <c r="F232">
        <v>271</v>
      </c>
      <c r="G232">
        <v>236</v>
      </c>
      <c r="H232">
        <v>287</v>
      </c>
      <c r="I232">
        <v>250</v>
      </c>
      <c r="J232">
        <v>306</v>
      </c>
      <c r="K232">
        <v>260</v>
      </c>
      <c r="L232">
        <v>272</v>
      </c>
      <c r="M232">
        <v>259</v>
      </c>
      <c r="N232">
        <v>269</v>
      </c>
      <c r="O232">
        <v>250</v>
      </c>
      <c r="P232">
        <v>251</v>
      </c>
      <c r="Q232">
        <v>243</v>
      </c>
      <c r="R232">
        <v>274</v>
      </c>
      <c r="S232">
        <v>194</v>
      </c>
      <c r="T232">
        <v>265</v>
      </c>
      <c r="U232">
        <v>228</v>
      </c>
      <c r="V232">
        <v>217</v>
      </c>
      <c r="W232">
        <v>214</v>
      </c>
      <c r="X232" s="41">
        <v>189</v>
      </c>
      <c r="Y232" s="41">
        <v>234</v>
      </c>
      <c r="Z232" s="41">
        <v>234</v>
      </c>
      <c r="AA232" s="41">
        <v>247</v>
      </c>
      <c r="AB232" s="41">
        <v>198</v>
      </c>
      <c r="AC232" s="42">
        <v>187</v>
      </c>
      <c r="AD232" s="42">
        <v>139</v>
      </c>
      <c r="AE232" s="42">
        <v>197</v>
      </c>
      <c r="AF232" s="43">
        <v>183</v>
      </c>
      <c r="AG232" s="43">
        <v>187</v>
      </c>
      <c r="AH232" s="44">
        <v>164</v>
      </c>
      <c r="AI232" s="44">
        <v>157</v>
      </c>
      <c r="AJ232" s="44">
        <v>155</v>
      </c>
      <c r="AK232" s="44">
        <v>148</v>
      </c>
      <c r="AL232" s="46">
        <v>133</v>
      </c>
      <c r="AM232" s="46">
        <v>194</v>
      </c>
      <c r="AN232" s="46">
        <v>134</v>
      </c>
      <c r="AO232" s="46">
        <v>126</v>
      </c>
      <c r="AQ232" s="36" t="b">
        <f t="shared" si="6"/>
        <v>1</v>
      </c>
      <c r="AR232" s="41" t="s">
        <v>98</v>
      </c>
      <c r="AS232" s="41" t="b">
        <f t="shared" si="7"/>
        <v>1</v>
      </c>
    </row>
    <row r="233" spans="1:45" x14ac:dyDescent="0.25">
      <c r="A233" s="36" t="s">
        <v>443</v>
      </c>
      <c r="B233">
        <v>2560</v>
      </c>
      <c r="C233">
        <v>2717</v>
      </c>
      <c r="D233">
        <v>2964</v>
      </c>
      <c r="E233">
        <v>2677</v>
      </c>
      <c r="F233">
        <v>3380</v>
      </c>
      <c r="G233">
        <v>3990</v>
      </c>
      <c r="H233">
        <v>3662</v>
      </c>
      <c r="I233">
        <v>3555</v>
      </c>
      <c r="J233">
        <v>3969</v>
      </c>
      <c r="K233">
        <v>3561</v>
      </c>
      <c r="L233">
        <v>4082</v>
      </c>
      <c r="M233">
        <v>4213</v>
      </c>
      <c r="N233">
        <v>4442</v>
      </c>
      <c r="O233">
        <v>3745</v>
      </c>
      <c r="P233">
        <v>3924</v>
      </c>
      <c r="Q233">
        <v>3560</v>
      </c>
      <c r="R233">
        <v>3563</v>
      </c>
      <c r="S233">
        <v>3402</v>
      </c>
      <c r="T233">
        <v>3916</v>
      </c>
      <c r="U233">
        <v>3689</v>
      </c>
      <c r="V233">
        <v>3733</v>
      </c>
      <c r="W233">
        <v>3734</v>
      </c>
      <c r="X233" s="41">
        <v>3619</v>
      </c>
      <c r="Y233" s="41">
        <v>3801</v>
      </c>
      <c r="Z233" s="41">
        <v>4333</v>
      </c>
      <c r="AA233" s="41">
        <v>4336</v>
      </c>
      <c r="AB233" s="41">
        <v>3933</v>
      </c>
      <c r="AC233" s="42">
        <v>3683</v>
      </c>
      <c r="AD233" s="42">
        <v>2727</v>
      </c>
      <c r="AE233" s="42">
        <v>3466</v>
      </c>
      <c r="AF233" s="43">
        <v>3624</v>
      </c>
      <c r="AG233" s="43">
        <v>3591</v>
      </c>
      <c r="AH233" s="44">
        <v>3339</v>
      </c>
      <c r="AI233" s="44">
        <v>3390</v>
      </c>
      <c r="AJ233" s="44">
        <v>3380</v>
      </c>
      <c r="AK233" s="44">
        <v>3173</v>
      </c>
      <c r="AL233" s="46">
        <v>2636</v>
      </c>
      <c r="AM233" s="46">
        <v>3280</v>
      </c>
      <c r="AN233" s="46">
        <v>2904</v>
      </c>
      <c r="AO233" s="46">
        <v>2635</v>
      </c>
      <c r="AQ233" s="36" t="b">
        <f t="shared" si="6"/>
        <v>1</v>
      </c>
      <c r="AR233" s="41" t="s">
        <v>443</v>
      </c>
      <c r="AS233" s="41" t="b">
        <f t="shared" si="7"/>
        <v>1</v>
      </c>
    </row>
    <row r="234" spans="1:45" x14ac:dyDescent="0.25">
      <c r="A234" s="36" t="s">
        <v>99</v>
      </c>
      <c r="B234">
        <v>412</v>
      </c>
      <c r="C234">
        <v>402</v>
      </c>
      <c r="D234">
        <v>491</v>
      </c>
      <c r="E234">
        <v>379</v>
      </c>
      <c r="F234">
        <v>583</v>
      </c>
      <c r="G234">
        <v>737</v>
      </c>
      <c r="H234">
        <v>657</v>
      </c>
      <c r="I234">
        <v>577</v>
      </c>
      <c r="J234">
        <v>673</v>
      </c>
      <c r="K234">
        <v>717</v>
      </c>
      <c r="L234">
        <v>650</v>
      </c>
      <c r="M234">
        <v>505</v>
      </c>
      <c r="N234">
        <v>608</v>
      </c>
      <c r="O234">
        <v>511</v>
      </c>
      <c r="P234">
        <v>570</v>
      </c>
      <c r="Q234">
        <v>511</v>
      </c>
      <c r="R234">
        <v>516</v>
      </c>
      <c r="S234">
        <v>513</v>
      </c>
      <c r="T234">
        <v>593</v>
      </c>
      <c r="U234">
        <v>468</v>
      </c>
      <c r="V234">
        <v>571</v>
      </c>
      <c r="W234">
        <v>488</v>
      </c>
      <c r="X234" s="41">
        <v>541</v>
      </c>
      <c r="Y234" s="41">
        <v>503</v>
      </c>
      <c r="Z234" s="41">
        <v>544</v>
      </c>
      <c r="AA234" s="41">
        <v>569</v>
      </c>
      <c r="AB234" s="41">
        <v>539</v>
      </c>
      <c r="AC234" s="42">
        <v>404</v>
      </c>
      <c r="AD234" s="42">
        <v>324</v>
      </c>
      <c r="AE234" s="42">
        <v>445</v>
      </c>
      <c r="AF234" s="43">
        <v>464</v>
      </c>
      <c r="AG234" s="43">
        <v>522</v>
      </c>
      <c r="AH234" s="44">
        <v>424</v>
      </c>
      <c r="AI234" s="44">
        <v>461</v>
      </c>
      <c r="AJ234" s="44">
        <v>431</v>
      </c>
      <c r="AK234" s="44">
        <v>403</v>
      </c>
      <c r="AL234" s="46">
        <v>347</v>
      </c>
      <c r="AM234" s="46">
        <v>476</v>
      </c>
      <c r="AN234" s="46">
        <v>456</v>
      </c>
      <c r="AO234" s="46">
        <v>399</v>
      </c>
      <c r="AQ234" s="36" t="b">
        <f t="shared" si="6"/>
        <v>1</v>
      </c>
      <c r="AR234" s="41" t="s">
        <v>99</v>
      </c>
      <c r="AS234" s="41" t="b">
        <f t="shared" si="7"/>
        <v>1</v>
      </c>
    </row>
    <row r="235" spans="1:45" x14ac:dyDescent="0.25">
      <c r="A235" s="36" t="s">
        <v>542</v>
      </c>
      <c r="B235">
        <v>771</v>
      </c>
      <c r="C235">
        <v>902</v>
      </c>
      <c r="D235">
        <v>1051</v>
      </c>
      <c r="E235">
        <v>908</v>
      </c>
      <c r="F235">
        <v>1381</v>
      </c>
      <c r="G235">
        <v>1558</v>
      </c>
      <c r="H235">
        <v>1538</v>
      </c>
      <c r="I235">
        <v>1390</v>
      </c>
      <c r="J235">
        <v>1521</v>
      </c>
      <c r="K235">
        <v>1519</v>
      </c>
      <c r="L235">
        <v>1503</v>
      </c>
      <c r="M235">
        <v>1133</v>
      </c>
      <c r="N235">
        <v>1470</v>
      </c>
      <c r="O235">
        <v>1270</v>
      </c>
      <c r="P235">
        <v>1268</v>
      </c>
      <c r="Q235">
        <v>1197</v>
      </c>
      <c r="R235">
        <v>1341</v>
      </c>
      <c r="S235">
        <v>1258</v>
      </c>
      <c r="T235">
        <v>1428</v>
      </c>
      <c r="U235">
        <v>1283</v>
      </c>
      <c r="V235">
        <v>1359</v>
      </c>
      <c r="W235">
        <v>1246</v>
      </c>
      <c r="X235" s="41">
        <v>1347</v>
      </c>
      <c r="Y235" s="41">
        <v>1209</v>
      </c>
      <c r="Z235" s="41">
        <v>1453</v>
      </c>
      <c r="AA235" s="41">
        <v>1418</v>
      </c>
      <c r="AB235" s="41">
        <v>1160</v>
      </c>
      <c r="AC235" s="42">
        <v>1140</v>
      </c>
      <c r="AD235" s="42">
        <v>732</v>
      </c>
      <c r="AE235" s="42">
        <v>1080</v>
      </c>
      <c r="AF235" s="43">
        <v>1145</v>
      </c>
      <c r="AG235" s="43">
        <v>1136</v>
      </c>
      <c r="AH235" s="44">
        <v>993</v>
      </c>
      <c r="AI235" s="44">
        <v>1114</v>
      </c>
      <c r="AJ235" s="44">
        <v>1055</v>
      </c>
      <c r="AK235" s="44">
        <v>1046</v>
      </c>
      <c r="AL235" s="46">
        <v>847</v>
      </c>
      <c r="AM235" s="46">
        <v>1042</v>
      </c>
      <c r="AN235" s="46">
        <v>967</v>
      </c>
      <c r="AO235" s="46">
        <v>1005</v>
      </c>
      <c r="AQ235" s="36" t="b">
        <f t="shared" si="6"/>
        <v>1</v>
      </c>
      <c r="AR235" s="41" t="s">
        <v>542</v>
      </c>
      <c r="AS235" s="41" t="b">
        <f t="shared" si="7"/>
        <v>1</v>
      </c>
    </row>
    <row r="236" spans="1:45" x14ac:dyDescent="0.25">
      <c r="A236" s="36" t="s">
        <v>100</v>
      </c>
      <c r="B236">
        <v>120</v>
      </c>
      <c r="C236">
        <v>100</v>
      </c>
      <c r="D236">
        <v>155</v>
      </c>
      <c r="E236">
        <v>104</v>
      </c>
      <c r="F236">
        <v>197</v>
      </c>
      <c r="G236">
        <v>189</v>
      </c>
      <c r="H236">
        <v>267</v>
      </c>
      <c r="I236">
        <v>154</v>
      </c>
      <c r="J236">
        <v>208</v>
      </c>
      <c r="K236">
        <v>189</v>
      </c>
      <c r="L236">
        <v>209</v>
      </c>
      <c r="M236">
        <v>156</v>
      </c>
      <c r="N236">
        <v>224</v>
      </c>
      <c r="O236">
        <v>172</v>
      </c>
      <c r="P236">
        <v>191</v>
      </c>
      <c r="Q236">
        <v>148</v>
      </c>
      <c r="R236">
        <v>130</v>
      </c>
      <c r="S236">
        <v>140</v>
      </c>
      <c r="T236">
        <v>186</v>
      </c>
      <c r="U236">
        <v>151</v>
      </c>
      <c r="V236">
        <v>172</v>
      </c>
      <c r="W236">
        <v>146</v>
      </c>
      <c r="X236" s="41">
        <v>154</v>
      </c>
      <c r="Y236" s="41">
        <v>177</v>
      </c>
      <c r="Z236" s="41">
        <v>180</v>
      </c>
      <c r="AA236" s="41">
        <v>169</v>
      </c>
      <c r="AB236" s="41">
        <v>145</v>
      </c>
      <c r="AC236" s="42">
        <v>116</v>
      </c>
      <c r="AD236" s="42">
        <v>73</v>
      </c>
      <c r="AE236" s="42">
        <v>140</v>
      </c>
      <c r="AF236" s="43">
        <v>133</v>
      </c>
      <c r="AG236" s="43">
        <v>142</v>
      </c>
      <c r="AH236" s="44">
        <v>128</v>
      </c>
      <c r="AI236" s="44">
        <v>127</v>
      </c>
      <c r="AJ236" s="44">
        <v>128</v>
      </c>
      <c r="AK236" s="44">
        <v>121</v>
      </c>
      <c r="AL236" s="46">
        <v>80</v>
      </c>
      <c r="AM236" s="46">
        <v>150</v>
      </c>
      <c r="AN236" s="46">
        <v>111</v>
      </c>
      <c r="AO236" s="46">
        <v>113</v>
      </c>
      <c r="AQ236" s="36" t="b">
        <f t="shared" si="6"/>
        <v>1</v>
      </c>
      <c r="AR236" s="41" t="s">
        <v>100</v>
      </c>
      <c r="AS236" s="41" t="b">
        <f t="shared" si="7"/>
        <v>1</v>
      </c>
    </row>
    <row r="237" spans="1:45" x14ac:dyDescent="0.25">
      <c r="A237" s="36" t="s">
        <v>101</v>
      </c>
      <c r="B237">
        <v>263</v>
      </c>
      <c r="C237">
        <v>294</v>
      </c>
      <c r="D237">
        <v>300</v>
      </c>
      <c r="E237">
        <v>259</v>
      </c>
      <c r="F237">
        <v>392</v>
      </c>
      <c r="G237">
        <v>382</v>
      </c>
      <c r="H237">
        <v>485</v>
      </c>
      <c r="I237">
        <v>353</v>
      </c>
      <c r="J237">
        <v>469</v>
      </c>
      <c r="K237">
        <v>408</v>
      </c>
      <c r="L237">
        <v>418</v>
      </c>
      <c r="M237">
        <v>387</v>
      </c>
      <c r="N237">
        <v>393</v>
      </c>
      <c r="O237">
        <v>379</v>
      </c>
      <c r="P237">
        <v>392</v>
      </c>
      <c r="Q237">
        <v>367</v>
      </c>
      <c r="R237">
        <v>426</v>
      </c>
      <c r="S237">
        <v>451</v>
      </c>
      <c r="T237">
        <v>406</v>
      </c>
      <c r="U237">
        <v>428</v>
      </c>
      <c r="V237">
        <v>353</v>
      </c>
      <c r="W237">
        <v>387</v>
      </c>
      <c r="X237" s="41">
        <v>335</v>
      </c>
      <c r="Y237" s="41">
        <v>295</v>
      </c>
      <c r="Z237" s="41">
        <v>317</v>
      </c>
      <c r="AA237" s="41">
        <v>338</v>
      </c>
      <c r="AB237" s="41">
        <v>272</v>
      </c>
      <c r="AC237" s="42">
        <v>312</v>
      </c>
      <c r="AD237" s="42">
        <v>214</v>
      </c>
      <c r="AE237" s="42">
        <v>261</v>
      </c>
      <c r="AF237" s="43">
        <v>328</v>
      </c>
      <c r="AG237" s="43">
        <v>311</v>
      </c>
      <c r="AH237" s="44">
        <v>323</v>
      </c>
      <c r="AI237" s="44">
        <v>271</v>
      </c>
      <c r="AJ237" s="44">
        <v>261</v>
      </c>
      <c r="AK237" s="44">
        <v>231</v>
      </c>
      <c r="AL237" s="46">
        <v>214</v>
      </c>
      <c r="AM237" s="46">
        <v>248</v>
      </c>
      <c r="AN237" s="46">
        <v>246</v>
      </c>
      <c r="AO237" s="46">
        <v>244</v>
      </c>
      <c r="AQ237" s="36" t="b">
        <f t="shared" si="6"/>
        <v>1</v>
      </c>
      <c r="AR237" s="41" t="s">
        <v>101</v>
      </c>
      <c r="AS237" s="41" t="b">
        <f t="shared" si="7"/>
        <v>1</v>
      </c>
    </row>
    <row r="238" spans="1:45" x14ac:dyDescent="0.25">
      <c r="A238" s="36" t="s">
        <v>590</v>
      </c>
      <c r="B238">
        <v>268</v>
      </c>
      <c r="C238">
        <v>290</v>
      </c>
      <c r="D238">
        <v>343</v>
      </c>
      <c r="E238">
        <v>247</v>
      </c>
      <c r="F238">
        <v>347</v>
      </c>
      <c r="G238">
        <v>422</v>
      </c>
      <c r="H238">
        <v>380</v>
      </c>
      <c r="I238">
        <v>410</v>
      </c>
      <c r="J238">
        <v>447</v>
      </c>
      <c r="K238">
        <v>361</v>
      </c>
      <c r="L238">
        <v>421</v>
      </c>
      <c r="M238">
        <v>381</v>
      </c>
      <c r="N238">
        <v>441</v>
      </c>
      <c r="O238">
        <v>376</v>
      </c>
      <c r="P238">
        <v>342</v>
      </c>
      <c r="Q238">
        <v>314</v>
      </c>
      <c r="R238">
        <v>414</v>
      </c>
      <c r="S238">
        <v>409</v>
      </c>
      <c r="T238">
        <v>414</v>
      </c>
      <c r="U238">
        <v>372</v>
      </c>
      <c r="V238">
        <v>351</v>
      </c>
      <c r="W238">
        <v>359</v>
      </c>
      <c r="X238" s="41">
        <v>414</v>
      </c>
      <c r="Y238" s="41">
        <v>369</v>
      </c>
      <c r="Z238" s="41">
        <v>381</v>
      </c>
      <c r="AA238" s="41">
        <v>388</v>
      </c>
      <c r="AB238" s="41">
        <v>316</v>
      </c>
      <c r="AC238" s="42">
        <v>307</v>
      </c>
      <c r="AD238" s="42">
        <v>236</v>
      </c>
      <c r="AE238" s="42">
        <v>343</v>
      </c>
      <c r="AF238" s="43">
        <v>338</v>
      </c>
      <c r="AG238" s="43">
        <v>328</v>
      </c>
      <c r="AH238" s="44">
        <v>343</v>
      </c>
      <c r="AI238" s="44">
        <v>331</v>
      </c>
      <c r="AJ238" s="44">
        <v>285</v>
      </c>
      <c r="AK238" s="44">
        <v>297</v>
      </c>
      <c r="AL238" s="46">
        <v>267</v>
      </c>
      <c r="AM238" s="46">
        <v>316</v>
      </c>
      <c r="AN238" s="46">
        <v>263</v>
      </c>
      <c r="AO238" s="46">
        <v>338</v>
      </c>
      <c r="AQ238" s="36" t="b">
        <f t="shared" si="6"/>
        <v>1</v>
      </c>
      <c r="AR238" s="41" t="s">
        <v>590</v>
      </c>
      <c r="AS238" s="41" t="b">
        <f t="shared" si="7"/>
        <v>1</v>
      </c>
    </row>
    <row r="239" spans="1:45" x14ac:dyDescent="0.25">
      <c r="A239" s="36" t="s">
        <v>534</v>
      </c>
      <c r="B239">
        <v>546</v>
      </c>
      <c r="C239">
        <v>602</v>
      </c>
      <c r="D239">
        <v>569</v>
      </c>
      <c r="E239">
        <v>514</v>
      </c>
      <c r="F239">
        <v>735</v>
      </c>
      <c r="G239">
        <v>966</v>
      </c>
      <c r="H239">
        <v>1118</v>
      </c>
      <c r="I239">
        <v>994</v>
      </c>
      <c r="J239">
        <v>975</v>
      </c>
      <c r="K239">
        <v>928</v>
      </c>
      <c r="L239">
        <v>922</v>
      </c>
      <c r="M239">
        <v>967</v>
      </c>
      <c r="N239">
        <v>833</v>
      </c>
      <c r="O239">
        <v>842</v>
      </c>
      <c r="P239">
        <v>804</v>
      </c>
      <c r="Q239">
        <v>742</v>
      </c>
      <c r="R239">
        <v>829</v>
      </c>
      <c r="S239">
        <v>731</v>
      </c>
      <c r="T239">
        <v>844</v>
      </c>
      <c r="U239">
        <v>760</v>
      </c>
      <c r="V239">
        <v>713</v>
      </c>
      <c r="W239">
        <v>713</v>
      </c>
      <c r="X239" s="41">
        <v>778</v>
      </c>
      <c r="Y239" s="41">
        <v>784</v>
      </c>
      <c r="Z239" s="41">
        <v>844</v>
      </c>
      <c r="AA239" s="41">
        <v>808</v>
      </c>
      <c r="AB239" s="41">
        <v>694</v>
      </c>
      <c r="AC239" s="42">
        <v>691</v>
      </c>
      <c r="AD239" s="42">
        <v>532</v>
      </c>
      <c r="AE239" s="42">
        <v>697</v>
      </c>
      <c r="AF239" s="43">
        <v>646</v>
      </c>
      <c r="AG239" s="43">
        <v>659</v>
      </c>
      <c r="AH239" s="44">
        <v>612</v>
      </c>
      <c r="AI239" s="44">
        <v>651</v>
      </c>
      <c r="AJ239" s="44">
        <v>663</v>
      </c>
      <c r="AK239" s="44">
        <v>623</v>
      </c>
      <c r="AL239" s="46">
        <v>534</v>
      </c>
      <c r="AM239" s="46">
        <v>698</v>
      </c>
      <c r="AN239" s="46">
        <v>584</v>
      </c>
      <c r="AO239" s="46">
        <v>561</v>
      </c>
      <c r="AQ239" s="36" t="b">
        <f t="shared" si="6"/>
        <v>1</v>
      </c>
      <c r="AR239" s="41" t="s">
        <v>534</v>
      </c>
      <c r="AS239" s="41" t="b">
        <f t="shared" si="7"/>
        <v>1</v>
      </c>
    </row>
    <row r="240" spans="1:45" x14ac:dyDescent="0.25">
      <c r="A240" s="36" t="s">
        <v>102</v>
      </c>
      <c r="B240">
        <v>168</v>
      </c>
      <c r="C240">
        <v>159</v>
      </c>
      <c r="D240">
        <v>216</v>
      </c>
      <c r="E240">
        <v>139</v>
      </c>
      <c r="F240">
        <v>248</v>
      </c>
      <c r="G240">
        <v>317</v>
      </c>
      <c r="H240">
        <v>297</v>
      </c>
      <c r="I240">
        <v>257</v>
      </c>
      <c r="J240">
        <v>222</v>
      </c>
      <c r="K240">
        <v>257</v>
      </c>
      <c r="L240">
        <v>256</v>
      </c>
      <c r="M240">
        <v>243</v>
      </c>
      <c r="N240">
        <v>253</v>
      </c>
      <c r="O240">
        <v>234</v>
      </c>
      <c r="P240">
        <v>204</v>
      </c>
      <c r="Q240">
        <v>205</v>
      </c>
      <c r="R240">
        <v>240</v>
      </c>
      <c r="S240">
        <v>233</v>
      </c>
      <c r="T240">
        <v>255</v>
      </c>
      <c r="U240">
        <v>188</v>
      </c>
      <c r="V240">
        <v>238</v>
      </c>
      <c r="W240">
        <v>214</v>
      </c>
      <c r="X240" s="41">
        <v>217</v>
      </c>
      <c r="Y240" s="41">
        <v>202</v>
      </c>
      <c r="Z240" s="41">
        <v>240</v>
      </c>
      <c r="AA240" s="41">
        <v>207</v>
      </c>
      <c r="AB240" s="41">
        <v>195</v>
      </c>
      <c r="AC240" s="42">
        <v>179</v>
      </c>
      <c r="AD240" s="42">
        <v>122</v>
      </c>
      <c r="AE240" s="42">
        <v>177</v>
      </c>
      <c r="AF240" s="43">
        <v>179</v>
      </c>
      <c r="AG240" s="43">
        <v>193</v>
      </c>
      <c r="AH240" s="44">
        <v>154</v>
      </c>
      <c r="AI240" s="44">
        <v>172</v>
      </c>
      <c r="AJ240" s="44">
        <v>185</v>
      </c>
      <c r="AK240" s="44">
        <v>168</v>
      </c>
      <c r="AL240" s="46">
        <v>146</v>
      </c>
      <c r="AM240" s="46">
        <v>155</v>
      </c>
      <c r="AN240" s="46">
        <v>148</v>
      </c>
      <c r="AO240" s="46">
        <v>120</v>
      </c>
      <c r="AQ240" s="36" t="b">
        <f t="shared" si="6"/>
        <v>1</v>
      </c>
      <c r="AR240" s="41" t="s">
        <v>102</v>
      </c>
      <c r="AS240" s="41" t="b">
        <f t="shared" si="7"/>
        <v>1</v>
      </c>
    </row>
    <row r="241" spans="1:45" x14ac:dyDescent="0.25">
      <c r="A241" s="36" t="s">
        <v>103</v>
      </c>
      <c r="B241">
        <v>182</v>
      </c>
      <c r="C241">
        <v>140</v>
      </c>
      <c r="D241">
        <v>227</v>
      </c>
      <c r="E241">
        <v>154</v>
      </c>
      <c r="F241">
        <v>282</v>
      </c>
      <c r="G241">
        <v>375</v>
      </c>
      <c r="H241">
        <v>345</v>
      </c>
      <c r="I241">
        <v>227</v>
      </c>
      <c r="J241">
        <v>309</v>
      </c>
      <c r="K241">
        <v>288</v>
      </c>
      <c r="L241">
        <v>294</v>
      </c>
      <c r="M241">
        <v>264</v>
      </c>
      <c r="N241">
        <v>258</v>
      </c>
      <c r="O241">
        <v>237</v>
      </c>
      <c r="P241">
        <v>243</v>
      </c>
      <c r="Q241">
        <v>264</v>
      </c>
      <c r="R241">
        <v>229</v>
      </c>
      <c r="S241">
        <v>267</v>
      </c>
      <c r="T241">
        <v>286</v>
      </c>
      <c r="U241">
        <v>205</v>
      </c>
      <c r="V241">
        <v>257</v>
      </c>
      <c r="W241">
        <v>230</v>
      </c>
      <c r="X241" s="41">
        <v>261</v>
      </c>
      <c r="Y241" s="41">
        <v>240</v>
      </c>
      <c r="Z241" s="41">
        <v>263</v>
      </c>
      <c r="AA241" s="41">
        <v>271</v>
      </c>
      <c r="AB241" s="41">
        <v>211</v>
      </c>
      <c r="AC241" s="42">
        <v>173</v>
      </c>
      <c r="AD241" s="42">
        <v>153</v>
      </c>
      <c r="AE241" s="42">
        <v>224</v>
      </c>
      <c r="AF241" s="43">
        <v>236</v>
      </c>
      <c r="AG241" s="43">
        <v>252</v>
      </c>
      <c r="AH241" s="44">
        <v>210</v>
      </c>
      <c r="AI241" s="44">
        <v>192</v>
      </c>
      <c r="AJ241" s="44">
        <v>174</v>
      </c>
      <c r="AK241" s="44">
        <v>147</v>
      </c>
      <c r="AL241" s="46">
        <v>163</v>
      </c>
      <c r="AM241" s="46">
        <v>199</v>
      </c>
      <c r="AN241" s="46">
        <v>179</v>
      </c>
      <c r="AO241" s="46">
        <v>196</v>
      </c>
      <c r="AQ241" s="36" t="b">
        <f t="shared" si="6"/>
        <v>1</v>
      </c>
      <c r="AR241" s="41" t="s">
        <v>103</v>
      </c>
      <c r="AS241" s="41" t="b">
        <f t="shared" si="7"/>
        <v>1</v>
      </c>
    </row>
    <row r="242" spans="1:45" x14ac:dyDescent="0.25">
      <c r="A242" s="36" t="s">
        <v>104</v>
      </c>
      <c r="B242">
        <v>178</v>
      </c>
      <c r="C242">
        <v>185</v>
      </c>
      <c r="D242">
        <v>249</v>
      </c>
      <c r="E242">
        <v>251</v>
      </c>
      <c r="F242">
        <v>405</v>
      </c>
      <c r="G242">
        <v>456</v>
      </c>
      <c r="H242">
        <v>463</v>
      </c>
      <c r="I242">
        <v>365</v>
      </c>
      <c r="J242">
        <v>524</v>
      </c>
      <c r="K242">
        <v>398</v>
      </c>
      <c r="L242">
        <v>394</v>
      </c>
      <c r="M242">
        <v>319</v>
      </c>
      <c r="N242">
        <v>403</v>
      </c>
      <c r="O242">
        <v>363</v>
      </c>
      <c r="P242">
        <v>320</v>
      </c>
      <c r="Q242">
        <v>315</v>
      </c>
      <c r="R242">
        <v>332</v>
      </c>
      <c r="S242">
        <v>328</v>
      </c>
      <c r="T242">
        <v>354</v>
      </c>
      <c r="U242">
        <v>320</v>
      </c>
      <c r="V242">
        <v>328</v>
      </c>
      <c r="W242">
        <v>310</v>
      </c>
      <c r="X242" s="41">
        <v>299</v>
      </c>
      <c r="Y242" s="41">
        <v>302</v>
      </c>
      <c r="Z242" s="41">
        <v>271</v>
      </c>
      <c r="AA242" s="41">
        <v>283</v>
      </c>
      <c r="AB242" s="41">
        <v>309</v>
      </c>
      <c r="AC242" s="42">
        <v>232</v>
      </c>
      <c r="AD242" s="42">
        <v>196</v>
      </c>
      <c r="AE242" s="42">
        <v>256</v>
      </c>
      <c r="AF242" s="43">
        <v>257</v>
      </c>
      <c r="AG242" s="43">
        <v>232</v>
      </c>
      <c r="AH242" s="44">
        <v>197</v>
      </c>
      <c r="AI242" s="44">
        <v>216</v>
      </c>
      <c r="AJ242" s="44">
        <v>203</v>
      </c>
      <c r="AK242" s="44">
        <v>182</v>
      </c>
      <c r="AL242" s="46">
        <v>167</v>
      </c>
      <c r="AM242" s="46">
        <v>195</v>
      </c>
      <c r="AN242" s="46">
        <v>180</v>
      </c>
      <c r="AO242" s="46">
        <v>198</v>
      </c>
      <c r="AQ242" s="36" t="b">
        <f t="shared" si="6"/>
        <v>1</v>
      </c>
      <c r="AR242" s="41" t="s">
        <v>104</v>
      </c>
      <c r="AS242" s="41" t="b">
        <f t="shared" si="7"/>
        <v>1</v>
      </c>
    </row>
    <row r="243" spans="1:45" x14ac:dyDescent="0.25">
      <c r="A243" s="36" t="s">
        <v>425</v>
      </c>
      <c r="B243">
        <v>781</v>
      </c>
      <c r="C243">
        <v>912</v>
      </c>
      <c r="D243">
        <v>946</v>
      </c>
      <c r="E243">
        <v>693</v>
      </c>
      <c r="F243">
        <v>951</v>
      </c>
      <c r="G243">
        <v>1082</v>
      </c>
      <c r="H243">
        <v>1067</v>
      </c>
      <c r="I243">
        <v>1057</v>
      </c>
      <c r="J243">
        <v>1344</v>
      </c>
      <c r="K243">
        <v>1231</v>
      </c>
      <c r="L243">
        <v>1247</v>
      </c>
      <c r="M243">
        <v>1155</v>
      </c>
      <c r="N243">
        <v>1354</v>
      </c>
      <c r="O243">
        <v>1184</v>
      </c>
      <c r="P243">
        <v>1093</v>
      </c>
      <c r="Q243">
        <v>937</v>
      </c>
      <c r="R243">
        <v>1023</v>
      </c>
      <c r="S243">
        <v>1050</v>
      </c>
      <c r="T243">
        <v>973</v>
      </c>
      <c r="U243">
        <v>943</v>
      </c>
      <c r="V243">
        <v>1086</v>
      </c>
      <c r="W243">
        <v>1062</v>
      </c>
      <c r="X243" s="41">
        <v>1155</v>
      </c>
      <c r="Y243" s="41">
        <v>1090</v>
      </c>
      <c r="Z243" s="41">
        <v>1242</v>
      </c>
      <c r="AA243" s="41">
        <v>1223</v>
      </c>
      <c r="AB243" s="41">
        <v>1058</v>
      </c>
      <c r="AC243" s="42">
        <v>894</v>
      </c>
      <c r="AD243" s="42">
        <v>815</v>
      </c>
      <c r="AE243" s="42">
        <v>1167</v>
      </c>
      <c r="AF243" s="43">
        <v>1142</v>
      </c>
      <c r="AG243" s="43">
        <v>1016</v>
      </c>
      <c r="AH243" s="44">
        <v>959</v>
      </c>
      <c r="AI243" s="44">
        <v>1091</v>
      </c>
      <c r="AJ243" s="44">
        <v>1001</v>
      </c>
      <c r="AK243" s="44">
        <v>1009</v>
      </c>
      <c r="AL243" s="46">
        <v>816</v>
      </c>
      <c r="AM243" s="46">
        <v>1027</v>
      </c>
      <c r="AN243" s="46">
        <v>1009</v>
      </c>
      <c r="AO243" s="46">
        <v>856</v>
      </c>
      <c r="AQ243" s="36" t="b">
        <f t="shared" si="6"/>
        <v>1</v>
      </c>
      <c r="AR243" s="41" t="s">
        <v>425</v>
      </c>
      <c r="AS243" s="41" t="b">
        <f t="shared" si="7"/>
        <v>1</v>
      </c>
    </row>
    <row r="244" spans="1:45" x14ac:dyDescent="0.25">
      <c r="A244" s="36" t="s">
        <v>614</v>
      </c>
      <c r="B244">
        <v>246</v>
      </c>
      <c r="C244">
        <v>257</v>
      </c>
      <c r="D244">
        <v>343</v>
      </c>
      <c r="E244">
        <v>275</v>
      </c>
      <c r="F244">
        <v>340</v>
      </c>
      <c r="G244">
        <v>359</v>
      </c>
      <c r="H244">
        <v>466</v>
      </c>
      <c r="I244">
        <v>382</v>
      </c>
      <c r="J244">
        <v>410</v>
      </c>
      <c r="K244">
        <v>431</v>
      </c>
      <c r="L244">
        <v>548</v>
      </c>
      <c r="M244">
        <v>262</v>
      </c>
      <c r="N244">
        <v>425</v>
      </c>
      <c r="O244">
        <v>433</v>
      </c>
      <c r="P244">
        <v>509</v>
      </c>
      <c r="Q244">
        <v>389</v>
      </c>
      <c r="R244">
        <v>416</v>
      </c>
      <c r="S244">
        <v>383</v>
      </c>
      <c r="T244">
        <v>478</v>
      </c>
      <c r="U244">
        <v>407</v>
      </c>
      <c r="V244">
        <v>446</v>
      </c>
      <c r="W244">
        <v>439</v>
      </c>
      <c r="X244" s="41">
        <v>407</v>
      </c>
      <c r="Y244" s="41">
        <v>421</v>
      </c>
      <c r="Z244" s="41">
        <v>511</v>
      </c>
      <c r="AA244" s="41">
        <v>429</v>
      </c>
      <c r="AB244" s="41">
        <v>364</v>
      </c>
      <c r="AC244" s="42">
        <v>332</v>
      </c>
      <c r="AD244" s="42">
        <v>230</v>
      </c>
      <c r="AE244" s="42">
        <v>375</v>
      </c>
      <c r="AF244" s="43">
        <v>355</v>
      </c>
      <c r="AG244" s="43">
        <v>346</v>
      </c>
      <c r="AH244" s="44">
        <v>335</v>
      </c>
      <c r="AI244" s="44">
        <v>399</v>
      </c>
      <c r="AJ244" s="44">
        <v>313</v>
      </c>
      <c r="AK244" s="44">
        <v>354</v>
      </c>
      <c r="AL244" s="46">
        <v>350</v>
      </c>
      <c r="AM244" s="46">
        <v>327</v>
      </c>
      <c r="AN244" s="46">
        <v>335</v>
      </c>
      <c r="AO244" s="46">
        <v>310</v>
      </c>
      <c r="AQ244" s="36" t="b">
        <f t="shared" si="6"/>
        <v>1</v>
      </c>
      <c r="AR244" s="41" t="s">
        <v>614</v>
      </c>
      <c r="AS244" s="41" t="b">
        <f t="shared" si="7"/>
        <v>1</v>
      </c>
    </row>
    <row r="245" spans="1:45" x14ac:dyDescent="0.25">
      <c r="A245" s="36" t="s">
        <v>543</v>
      </c>
      <c r="B245">
        <v>788</v>
      </c>
      <c r="C245">
        <v>787</v>
      </c>
      <c r="D245">
        <v>1084</v>
      </c>
      <c r="E245">
        <v>770</v>
      </c>
      <c r="F245">
        <v>1259</v>
      </c>
      <c r="G245">
        <v>1621</v>
      </c>
      <c r="H245">
        <v>1620</v>
      </c>
      <c r="I245">
        <v>1722</v>
      </c>
      <c r="J245">
        <v>1713</v>
      </c>
      <c r="K245">
        <v>1634</v>
      </c>
      <c r="L245">
        <v>1543</v>
      </c>
      <c r="M245">
        <v>1349</v>
      </c>
      <c r="N245">
        <v>1353</v>
      </c>
      <c r="O245">
        <v>1445</v>
      </c>
      <c r="P245">
        <v>1456</v>
      </c>
      <c r="Q245">
        <v>1456</v>
      </c>
      <c r="R245">
        <v>1405</v>
      </c>
      <c r="S245">
        <v>1335</v>
      </c>
      <c r="T245">
        <v>1440</v>
      </c>
      <c r="U245">
        <v>1309</v>
      </c>
      <c r="V245">
        <v>1195</v>
      </c>
      <c r="W245">
        <v>1388</v>
      </c>
      <c r="X245" s="41">
        <v>1265</v>
      </c>
      <c r="Y245" s="41">
        <v>1217</v>
      </c>
      <c r="Z245" s="41">
        <v>1421</v>
      </c>
      <c r="AA245" s="41">
        <v>1509</v>
      </c>
      <c r="AB245" s="41">
        <v>1313</v>
      </c>
      <c r="AC245" s="42">
        <v>1102</v>
      </c>
      <c r="AD245" s="42">
        <v>732</v>
      </c>
      <c r="AE245" s="42">
        <v>993</v>
      </c>
      <c r="AF245" s="43">
        <v>1087</v>
      </c>
      <c r="AG245" s="43">
        <v>1120</v>
      </c>
      <c r="AH245" s="44">
        <v>929</v>
      </c>
      <c r="AI245" s="44">
        <v>1148</v>
      </c>
      <c r="AJ245" s="44">
        <v>978</v>
      </c>
      <c r="AK245" s="44">
        <v>1013</v>
      </c>
      <c r="AL245" s="46">
        <v>851</v>
      </c>
      <c r="AM245" s="46">
        <v>1022</v>
      </c>
      <c r="AN245" s="46">
        <v>1030</v>
      </c>
      <c r="AO245" s="46">
        <v>926</v>
      </c>
      <c r="AQ245" s="36" t="b">
        <f t="shared" si="6"/>
        <v>1</v>
      </c>
      <c r="AR245" s="41" t="s">
        <v>543</v>
      </c>
      <c r="AS245" s="41" t="b">
        <f t="shared" si="7"/>
        <v>1</v>
      </c>
    </row>
    <row r="246" spans="1:45" x14ac:dyDescent="0.25">
      <c r="A246" s="36" t="s">
        <v>105</v>
      </c>
      <c r="B246">
        <v>82</v>
      </c>
      <c r="C246">
        <v>81</v>
      </c>
      <c r="D246">
        <v>95</v>
      </c>
      <c r="E246">
        <v>100</v>
      </c>
      <c r="F246">
        <v>205</v>
      </c>
      <c r="G246">
        <v>205</v>
      </c>
      <c r="H246">
        <v>229</v>
      </c>
      <c r="I246">
        <v>227</v>
      </c>
      <c r="J246">
        <v>262</v>
      </c>
      <c r="K246">
        <v>216</v>
      </c>
      <c r="L246">
        <v>214</v>
      </c>
      <c r="M246">
        <v>150</v>
      </c>
      <c r="N246">
        <v>209</v>
      </c>
      <c r="O246">
        <v>190</v>
      </c>
      <c r="P246">
        <v>176</v>
      </c>
      <c r="Q246">
        <v>171</v>
      </c>
      <c r="R246">
        <v>158</v>
      </c>
      <c r="S246">
        <v>136</v>
      </c>
      <c r="T246">
        <v>185</v>
      </c>
      <c r="U246">
        <v>155</v>
      </c>
      <c r="V246">
        <v>152</v>
      </c>
      <c r="W246">
        <v>155</v>
      </c>
      <c r="X246" s="41">
        <v>158</v>
      </c>
      <c r="Y246" s="41">
        <v>151</v>
      </c>
      <c r="Z246" s="41">
        <v>159</v>
      </c>
      <c r="AA246" s="41">
        <v>166</v>
      </c>
      <c r="AB246" s="41">
        <v>137</v>
      </c>
      <c r="AC246" s="42">
        <v>128</v>
      </c>
      <c r="AD246" s="42">
        <v>94</v>
      </c>
      <c r="AE246" s="42">
        <v>135</v>
      </c>
      <c r="AF246" s="43">
        <v>141</v>
      </c>
      <c r="AG246" s="43">
        <v>123</v>
      </c>
      <c r="AH246" s="44">
        <v>102</v>
      </c>
      <c r="AI246" s="44">
        <v>95</v>
      </c>
      <c r="AJ246" s="44">
        <v>115</v>
      </c>
      <c r="AK246" s="44">
        <v>115</v>
      </c>
      <c r="AL246" s="46">
        <v>69</v>
      </c>
      <c r="AM246" s="46">
        <v>90</v>
      </c>
      <c r="AN246" s="46">
        <v>89</v>
      </c>
      <c r="AO246" s="46">
        <v>80</v>
      </c>
      <c r="AQ246" s="36" t="b">
        <f t="shared" si="6"/>
        <v>1</v>
      </c>
      <c r="AR246" s="41" t="s">
        <v>105</v>
      </c>
      <c r="AS246" s="41" t="b">
        <f t="shared" si="7"/>
        <v>1</v>
      </c>
    </row>
    <row r="247" spans="1:45" x14ac:dyDescent="0.25">
      <c r="A247" s="36" t="s">
        <v>594</v>
      </c>
      <c r="B247">
        <v>209</v>
      </c>
      <c r="C247">
        <v>248</v>
      </c>
      <c r="D247">
        <v>239</v>
      </c>
      <c r="E247">
        <v>212</v>
      </c>
      <c r="F247">
        <v>356</v>
      </c>
      <c r="G247">
        <v>349</v>
      </c>
      <c r="H247">
        <v>386</v>
      </c>
      <c r="I247">
        <v>352</v>
      </c>
      <c r="J247">
        <v>405</v>
      </c>
      <c r="K247">
        <v>340</v>
      </c>
      <c r="L247">
        <v>294</v>
      </c>
      <c r="M247">
        <v>214</v>
      </c>
      <c r="N247">
        <v>280</v>
      </c>
      <c r="O247">
        <v>240</v>
      </c>
      <c r="P247">
        <v>288</v>
      </c>
      <c r="Q247">
        <v>264</v>
      </c>
      <c r="R247">
        <v>338</v>
      </c>
      <c r="S247">
        <v>316</v>
      </c>
      <c r="T247">
        <v>372</v>
      </c>
      <c r="U247">
        <v>343</v>
      </c>
      <c r="V247">
        <v>301</v>
      </c>
      <c r="W247">
        <v>316</v>
      </c>
      <c r="X247" s="41">
        <v>277</v>
      </c>
      <c r="Y247" s="41">
        <v>304</v>
      </c>
      <c r="Z247" s="41">
        <v>348</v>
      </c>
      <c r="AA247" s="41">
        <v>317</v>
      </c>
      <c r="AB247" s="41">
        <v>280</v>
      </c>
      <c r="AC247" s="42">
        <v>270</v>
      </c>
      <c r="AD247" s="42">
        <v>192</v>
      </c>
      <c r="AE247" s="42">
        <v>240</v>
      </c>
      <c r="AF247" s="43">
        <v>229</v>
      </c>
      <c r="AG247" s="43">
        <v>259</v>
      </c>
      <c r="AH247" s="44">
        <v>277</v>
      </c>
      <c r="AI247" s="44">
        <v>268</v>
      </c>
      <c r="AJ247" s="44">
        <v>239</v>
      </c>
      <c r="AK247" s="44">
        <v>238</v>
      </c>
      <c r="AL247" s="46">
        <v>208</v>
      </c>
      <c r="AM247" s="46">
        <v>293</v>
      </c>
      <c r="AN247" s="46">
        <v>208</v>
      </c>
      <c r="AO247" s="46">
        <v>222</v>
      </c>
      <c r="AQ247" s="36" t="b">
        <f t="shared" si="6"/>
        <v>1</v>
      </c>
      <c r="AR247" s="41" t="s">
        <v>594</v>
      </c>
      <c r="AS247" s="41" t="b">
        <f t="shared" si="7"/>
        <v>1</v>
      </c>
    </row>
    <row r="248" spans="1:45" x14ac:dyDescent="0.25">
      <c r="A248" s="36" t="s">
        <v>615</v>
      </c>
      <c r="B248">
        <v>378</v>
      </c>
      <c r="C248">
        <v>335</v>
      </c>
      <c r="D248">
        <v>412</v>
      </c>
      <c r="E248">
        <v>247</v>
      </c>
      <c r="F248">
        <v>400</v>
      </c>
      <c r="G248">
        <v>461</v>
      </c>
      <c r="H248">
        <v>547</v>
      </c>
      <c r="I248">
        <v>333</v>
      </c>
      <c r="J248">
        <v>425</v>
      </c>
      <c r="K248">
        <v>393</v>
      </c>
      <c r="L248">
        <v>536</v>
      </c>
      <c r="M248">
        <v>308</v>
      </c>
      <c r="N248">
        <v>434</v>
      </c>
      <c r="O248">
        <v>387</v>
      </c>
      <c r="P248">
        <v>503</v>
      </c>
      <c r="Q248">
        <v>354</v>
      </c>
      <c r="R248">
        <v>371</v>
      </c>
      <c r="S248">
        <v>355</v>
      </c>
      <c r="T248">
        <v>458</v>
      </c>
      <c r="U248">
        <v>315</v>
      </c>
      <c r="V248">
        <v>368</v>
      </c>
      <c r="W248">
        <v>328</v>
      </c>
      <c r="X248" s="41">
        <v>397</v>
      </c>
      <c r="Y248" s="41">
        <v>380</v>
      </c>
      <c r="Z248" s="41">
        <v>448</v>
      </c>
      <c r="AA248" s="41">
        <v>313</v>
      </c>
      <c r="AB248" s="41">
        <v>261</v>
      </c>
      <c r="AC248" s="42">
        <v>226</v>
      </c>
      <c r="AD248" s="42">
        <v>210</v>
      </c>
      <c r="AE248" s="42">
        <v>306</v>
      </c>
      <c r="AF248" s="43">
        <v>301</v>
      </c>
      <c r="AG248" s="43">
        <v>303</v>
      </c>
      <c r="AH248" s="44">
        <v>332</v>
      </c>
      <c r="AI248" s="44">
        <v>309</v>
      </c>
      <c r="AJ248" s="44">
        <v>298</v>
      </c>
      <c r="AK248" s="44">
        <v>267</v>
      </c>
      <c r="AL248" s="46">
        <v>303</v>
      </c>
      <c r="AM248" s="46">
        <v>235</v>
      </c>
      <c r="AN248" s="46">
        <v>243</v>
      </c>
      <c r="AO248" s="46">
        <v>213</v>
      </c>
      <c r="AQ248" s="36" t="b">
        <f t="shared" si="6"/>
        <v>1</v>
      </c>
      <c r="AR248" s="41" t="s">
        <v>615</v>
      </c>
      <c r="AS248" s="41" t="b">
        <f t="shared" si="7"/>
        <v>1</v>
      </c>
    </row>
    <row r="249" spans="1:45" x14ac:dyDescent="0.25">
      <c r="A249" s="36" t="s">
        <v>685</v>
      </c>
      <c r="B249">
        <v>65</v>
      </c>
      <c r="C249">
        <v>66</v>
      </c>
      <c r="D249">
        <v>88</v>
      </c>
      <c r="E249">
        <v>54</v>
      </c>
      <c r="F249">
        <v>67</v>
      </c>
      <c r="G249">
        <v>85</v>
      </c>
      <c r="H249">
        <v>92</v>
      </c>
      <c r="I249">
        <v>82</v>
      </c>
      <c r="J249">
        <v>104</v>
      </c>
      <c r="K249">
        <v>92</v>
      </c>
      <c r="L249">
        <v>110</v>
      </c>
      <c r="M249">
        <v>58</v>
      </c>
      <c r="N249">
        <v>115</v>
      </c>
      <c r="O249">
        <v>92</v>
      </c>
      <c r="P249">
        <v>106</v>
      </c>
      <c r="Q249">
        <v>102</v>
      </c>
      <c r="R249">
        <v>86</v>
      </c>
      <c r="S249">
        <v>94</v>
      </c>
      <c r="T249">
        <v>91</v>
      </c>
      <c r="U249">
        <v>68</v>
      </c>
      <c r="V249">
        <v>100</v>
      </c>
      <c r="W249">
        <v>91</v>
      </c>
      <c r="X249" s="41">
        <v>90</v>
      </c>
      <c r="Y249" s="41">
        <v>74</v>
      </c>
      <c r="Z249" s="41">
        <v>97</v>
      </c>
      <c r="AA249" s="41">
        <v>87</v>
      </c>
      <c r="AB249" s="41">
        <v>76</v>
      </c>
      <c r="AC249" s="42">
        <v>66</v>
      </c>
      <c r="AD249" s="42">
        <v>56</v>
      </c>
      <c r="AE249" s="42">
        <v>75</v>
      </c>
      <c r="AF249" s="43">
        <v>79</v>
      </c>
      <c r="AG249" s="43">
        <v>95</v>
      </c>
      <c r="AH249" s="44">
        <v>91</v>
      </c>
      <c r="AI249" s="44">
        <v>80</v>
      </c>
      <c r="AJ249" s="44">
        <v>78</v>
      </c>
      <c r="AK249" s="44">
        <v>55</v>
      </c>
      <c r="AL249" s="46">
        <v>55</v>
      </c>
      <c r="AM249" s="46">
        <v>68</v>
      </c>
      <c r="AN249" s="46">
        <v>50</v>
      </c>
      <c r="AO249" s="46">
        <v>57</v>
      </c>
      <c r="AQ249" s="36" t="b">
        <f t="shared" si="6"/>
        <v>1</v>
      </c>
      <c r="AR249" s="41" t="s">
        <v>685</v>
      </c>
      <c r="AS249" s="41" t="b">
        <f t="shared" si="7"/>
        <v>1</v>
      </c>
    </row>
    <row r="250" spans="1:45" x14ac:dyDescent="0.25">
      <c r="A250" s="36" t="s">
        <v>585</v>
      </c>
      <c r="B250">
        <v>613</v>
      </c>
      <c r="C250">
        <v>635</v>
      </c>
      <c r="D250">
        <v>781</v>
      </c>
      <c r="E250">
        <v>611</v>
      </c>
      <c r="F250">
        <v>837</v>
      </c>
      <c r="G250">
        <v>980</v>
      </c>
      <c r="H250">
        <v>991</v>
      </c>
      <c r="I250">
        <v>876</v>
      </c>
      <c r="J250">
        <v>888</v>
      </c>
      <c r="K250">
        <v>800</v>
      </c>
      <c r="L250">
        <v>884</v>
      </c>
      <c r="M250">
        <v>876</v>
      </c>
      <c r="N250">
        <v>777</v>
      </c>
      <c r="O250">
        <v>737</v>
      </c>
      <c r="P250">
        <v>830</v>
      </c>
      <c r="Q250">
        <v>835</v>
      </c>
      <c r="R250">
        <v>725</v>
      </c>
      <c r="S250">
        <v>777</v>
      </c>
      <c r="T250">
        <v>809</v>
      </c>
      <c r="U250">
        <v>768</v>
      </c>
      <c r="V250">
        <v>696</v>
      </c>
      <c r="W250">
        <v>792</v>
      </c>
      <c r="X250" s="41">
        <v>808</v>
      </c>
      <c r="Y250" s="41">
        <v>728</v>
      </c>
      <c r="Z250" s="41">
        <v>816</v>
      </c>
      <c r="AA250" s="41">
        <v>826</v>
      </c>
      <c r="AB250" s="41">
        <v>721</v>
      </c>
      <c r="AC250" s="42">
        <v>677</v>
      </c>
      <c r="AD250" s="42">
        <v>387</v>
      </c>
      <c r="AE250" s="42">
        <v>610</v>
      </c>
      <c r="AF250" s="43">
        <v>677</v>
      </c>
      <c r="AG250" s="43">
        <v>688</v>
      </c>
      <c r="AH250" s="44">
        <v>660</v>
      </c>
      <c r="AI250" s="44">
        <v>668</v>
      </c>
      <c r="AJ250" s="44">
        <v>615</v>
      </c>
      <c r="AK250" s="44">
        <v>727</v>
      </c>
      <c r="AL250" s="46">
        <v>548</v>
      </c>
      <c r="AM250" s="46">
        <v>707</v>
      </c>
      <c r="AN250" s="46">
        <v>638</v>
      </c>
      <c r="AO250" s="46">
        <v>615</v>
      </c>
      <c r="AQ250" s="36" t="b">
        <f t="shared" si="6"/>
        <v>1</v>
      </c>
      <c r="AR250" s="41" t="s">
        <v>585</v>
      </c>
      <c r="AS250" s="41" t="b">
        <f t="shared" si="7"/>
        <v>1</v>
      </c>
    </row>
    <row r="251" spans="1:45" x14ac:dyDescent="0.25">
      <c r="A251" s="36" t="s">
        <v>106</v>
      </c>
      <c r="B251">
        <v>294</v>
      </c>
      <c r="C251">
        <v>250</v>
      </c>
      <c r="D251">
        <v>329</v>
      </c>
      <c r="E251">
        <v>359</v>
      </c>
      <c r="F251">
        <v>592</v>
      </c>
      <c r="G251">
        <v>532</v>
      </c>
      <c r="H251">
        <v>667</v>
      </c>
      <c r="I251">
        <v>507</v>
      </c>
      <c r="J251">
        <v>801</v>
      </c>
      <c r="K251">
        <v>670</v>
      </c>
      <c r="L251">
        <v>572</v>
      </c>
      <c r="M251">
        <v>443</v>
      </c>
      <c r="N251">
        <v>593</v>
      </c>
      <c r="O251">
        <v>505</v>
      </c>
      <c r="P251">
        <v>443</v>
      </c>
      <c r="Q251">
        <v>369</v>
      </c>
      <c r="R251">
        <v>426</v>
      </c>
      <c r="S251">
        <v>414</v>
      </c>
      <c r="T251">
        <v>544</v>
      </c>
      <c r="U251">
        <v>393</v>
      </c>
      <c r="V251">
        <v>517</v>
      </c>
      <c r="W251">
        <v>432</v>
      </c>
      <c r="X251" s="41">
        <v>439</v>
      </c>
      <c r="Y251" s="41">
        <v>411</v>
      </c>
      <c r="Z251" s="41">
        <v>417</v>
      </c>
      <c r="AA251" s="41">
        <v>400</v>
      </c>
      <c r="AB251" s="41">
        <v>353</v>
      </c>
      <c r="AC251" s="42">
        <v>389</v>
      </c>
      <c r="AD251" s="42">
        <v>342</v>
      </c>
      <c r="AE251" s="42">
        <v>423</v>
      </c>
      <c r="AF251" s="43">
        <v>390</v>
      </c>
      <c r="AG251" s="43">
        <v>445</v>
      </c>
      <c r="AH251" s="44">
        <v>376</v>
      </c>
      <c r="AI251" s="44">
        <v>377</v>
      </c>
      <c r="AJ251" s="44">
        <v>313</v>
      </c>
      <c r="AK251" s="44">
        <v>304</v>
      </c>
      <c r="AL251" s="46">
        <v>234</v>
      </c>
      <c r="AM251" s="46">
        <v>299</v>
      </c>
      <c r="AN251" s="46">
        <v>288</v>
      </c>
      <c r="AO251" s="46">
        <v>262</v>
      </c>
      <c r="AQ251" s="36" t="b">
        <f t="shared" si="6"/>
        <v>1</v>
      </c>
      <c r="AR251" s="41" t="s">
        <v>106</v>
      </c>
      <c r="AS251" s="41" t="b">
        <f t="shared" si="7"/>
        <v>1</v>
      </c>
    </row>
    <row r="252" spans="1:45" x14ac:dyDescent="0.25">
      <c r="A252" s="36" t="s">
        <v>107</v>
      </c>
      <c r="B252">
        <v>286</v>
      </c>
      <c r="C252">
        <v>315</v>
      </c>
      <c r="D252">
        <v>376</v>
      </c>
      <c r="E252">
        <v>312</v>
      </c>
      <c r="F252">
        <v>541</v>
      </c>
      <c r="G252">
        <v>623</v>
      </c>
      <c r="H252">
        <v>550</v>
      </c>
      <c r="I252">
        <v>420</v>
      </c>
      <c r="J252">
        <v>548</v>
      </c>
      <c r="K252">
        <v>517</v>
      </c>
      <c r="L252">
        <v>531</v>
      </c>
      <c r="M252">
        <v>381</v>
      </c>
      <c r="N252">
        <v>491</v>
      </c>
      <c r="O252">
        <v>404</v>
      </c>
      <c r="P252">
        <v>471</v>
      </c>
      <c r="Q252">
        <v>364</v>
      </c>
      <c r="R252">
        <v>386</v>
      </c>
      <c r="S252">
        <v>405</v>
      </c>
      <c r="T252">
        <v>468</v>
      </c>
      <c r="U252">
        <v>398</v>
      </c>
      <c r="V252">
        <v>472</v>
      </c>
      <c r="W252">
        <v>385</v>
      </c>
      <c r="X252" s="41">
        <v>428</v>
      </c>
      <c r="Y252" s="41">
        <v>412</v>
      </c>
      <c r="Z252" s="41">
        <v>407</v>
      </c>
      <c r="AA252" s="41">
        <v>448</v>
      </c>
      <c r="AB252" s="41">
        <v>397</v>
      </c>
      <c r="AC252" s="42">
        <v>355</v>
      </c>
      <c r="AD252" s="42">
        <v>257</v>
      </c>
      <c r="AE252" s="42">
        <v>364</v>
      </c>
      <c r="AF252" s="43">
        <v>402</v>
      </c>
      <c r="AG252" s="43">
        <v>401</v>
      </c>
      <c r="AH252" s="44">
        <v>414</v>
      </c>
      <c r="AI252" s="44">
        <v>376</v>
      </c>
      <c r="AJ252" s="44">
        <v>341</v>
      </c>
      <c r="AK252" s="44">
        <v>295</v>
      </c>
      <c r="AL252" s="46">
        <v>257</v>
      </c>
      <c r="AM252" s="46">
        <v>387</v>
      </c>
      <c r="AN252" s="46">
        <v>353</v>
      </c>
      <c r="AO252" s="46">
        <v>294</v>
      </c>
      <c r="AQ252" s="36" t="b">
        <f t="shared" si="6"/>
        <v>1</v>
      </c>
      <c r="AR252" s="41" t="s">
        <v>107</v>
      </c>
      <c r="AS252" s="41" t="b">
        <f t="shared" si="7"/>
        <v>1</v>
      </c>
    </row>
    <row r="253" spans="1:45" x14ac:dyDescent="0.25">
      <c r="A253" s="36" t="s">
        <v>430</v>
      </c>
      <c r="B253">
        <v>1386</v>
      </c>
      <c r="C253">
        <v>1402</v>
      </c>
      <c r="D253">
        <v>1494</v>
      </c>
      <c r="E253">
        <v>1333</v>
      </c>
      <c r="F253">
        <v>1989</v>
      </c>
      <c r="G253">
        <v>1792</v>
      </c>
      <c r="H253">
        <v>2033</v>
      </c>
      <c r="I253">
        <v>1774</v>
      </c>
      <c r="J253">
        <v>2131</v>
      </c>
      <c r="K253">
        <v>1865</v>
      </c>
      <c r="L253">
        <v>1934</v>
      </c>
      <c r="M253">
        <v>1833</v>
      </c>
      <c r="N253">
        <v>2005</v>
      </c>
      <c r="O253">
        <v>1894</v>
      </c>
      <c r="P253">
        <v>1816</v>
      </c>
      <c r="Q253">
        <v>1350</v>
      </c>
      <c r="R253">
        <v>1761</v>
      </c>
      <c r="S253">
        <v>1494</v>
      </c>
      <c r="T253">
        <v>1783</v>
      </c>
      <c r="U253">
        <v>1516</v>
      </c>
      <c r="V253">
        <v>1639</v>
      </c>
      <c r="W253">
        <v>1674</v>
      </c>
      <c r="X253" s="41">
        <v>1786</v>
      </c>
      <c r="Y253" s="41">
        <v>1739</v>
      </c>
      <c r="Z253" s="41">
        <v>1862</v>
      </c>
      <c r="AA253" s="41">
        <v>1876</v>
      </c>
      <c r="AB253" s="41">
        <v>1671</v>
      </c>
      <c r="AC253" s="42">
        <v>1470</v>
      </c>
      <c r="AD253" s="42">
        <v>1084</v>
      </c>
      <c r="AE253" s="42">
        <v>1604</v>
      </c>
      <c r="AF253" s="43">
        <v>1779</v>
      </c>
      <c r="AG253" s="43">
        <v>1718</v>
      </c>
      <c r="AH253" s="44">
        <v>1545</v>
      </c>
      <c r="AI253" s="44">
        <v>1651</v>
      </c>
      <c r="AJ253" s="44">
        <v>1576</v>
      </c>
      <c r="AK253" s="44">
        <v>1468</v>
      </c>
      <c r="AL253" s="46">
        <v>1305</v>
      </c>
      <c r="AM253" s="46">
        <v>1545</v>
      </c>
      <c r="AN253" s="46">
        <v>1399</v>
      </c>
      <c r="AO253" s="46">
        <v>1277</v>
      </c>
      <c r="AQ253" s="36" t="b">
        <f t="shared" si="6"/>
        <v>1</v>
      </c>
      <c r="AR253" s="41" t="s">
        <v>430</v>
      </c>
      <c r="AS253" s="41" t="b">
        <f t="shared" si="7"/>
        <v>1</v>
      </c>
    </row>
    <row r="254" spans="1:45" x14ac:dyDescent="0.25">
      <c r="A254" s="36" t="s">
        <v>108</v>
      </c>
      <c r="B254">
        <v>444</v>
      </c>
      <c r="C254">
        <v>395</v>
      </c>
      <c r="D254">
        <v>438</v>
      </c>
      <c r="E254">
        <v>358</v>
      </c>
      <c r="F254">
        <v>601</v>
      </c>
      <c r="G254">
        <v>671</v>
      </c>
      <c r="H254">
        <v>662</v>
      </c>
      <c r="I254">
        <v>576</v>
      </c>
      <c r="J254">
        <v>689</v>
      </c>
      <c r="K254">
        <v>568</v>
      </c>
      <c r="L254">
        <v>640</v>
      </c>
      <c r="M254">
        <v>554</v>
      </c>
      <c r="N254">
        <v>624</v>
      </c>
      <c r="O254">
        <v>502</v>
      </c>
      <c r="P254">
        <v>543</v>
      </c>
      <c r="Q254">
        <v>489</v>
      </c>
      <c r="R254">
        <v>573</v>
      </c>
      <c r="S254">
        <v>506</v>
      </c>
      <c r="T254">
        <v>561</v>
      </c>
      <c r="U254">
        <v>465</v>
      </c>
      <c r="V254">
        <v>500</v>
      </c>
      <c r="W254">
        <v>444</v>
      </c>
      <c r="X254" s="41">
        <v>487</v>
      </c>
      <c r="Y254" s="41">
        <v>502</v>
      </c>
      <c r="Z254" s="41">
        <v>590</v>
      </c>
      <c r="AA254" s="41">
        <v>598</v>
      </c>
      <c r="AB254" s="41">
        <v>494</v>
      </c>
      <c r="AC254" s="42">
        <v>455</v>
      </c>
      <c r="AD254" s="42">
        <v>324</v>
      </c>
      <c r="AE254" s="42">
        <v>423</v>
      </c>
      <c r="AF254" s="43">
        <v>457</v>
      </c>
      <c r="AG254" s="43">
        <v>443</v>
      </c>
      <c r="AH254" s="44">
        <v>439</v>
      </c>
      <c r="AI254" s="44">
        <v>454</v>
      </c>
      <c r="AJ254" s="44">
        <v>457</v>
      </c>
      <c r="AK254" s="44">
        <v>446</v>
      </c>
      <c r="AL254" s="46">
        <v>339</v>
      </c>
      <c r="AM254" s="46">
        <v>465</v>
      </c>
      <c r="AN254" s="46">
        <v>448</v>
      </c>
      <c r="AO254" s="46">
        <v>368</v>
      </c>
      <c r="AQ254" s="36" t="b">
        <f t="shared" si="6"/>
        <v>1</v>
      </c>
      <c r="AR254" s="41" t="s">
        <v>108</v>
      </c>
      <c r="AS254" s="41" t="b">
        <f t="shared" si="7"/>
        <v>1</v>
      </c>
    </row>
    <row r="255" spans="1:45" x14ac:dyDescent="0.25">
      <c r="A255" s="36" t="s">
        <v>515</v>
      </c>
      <c r="B255">
        <v>1256</v>
      </c>
      <c r="C255">
        <v>1266</v>
      </c>
      <c r="D255">
        <v>1591</v>
      </c>
      <c r="E255">
        <v>1380</v>
      </c>
      <c r="F255">
        <v>1526</v>
      </c>
      <c r="G255">
        <v>1911</v>
      </c>
      <c r="H255">
        <v>1969</v>
      </c>
      <c r="I255">
        <v>1963</v>
      </c>
      <c r="J255">
        <v>2115</v>
      </c>
      <c r="K255">
        <v>1932</v>
      </c>
      <c r="L255">
        <v>2052</v>
      </c>
      <c r="M255">
        <v>1865</v>
      </c>
      <c r="N255">
        <v>2084</v>
      </c>
      <c r="O255">
        <v>1886</v>
      </c>
      <c r="P255">
        <v>2055</v>
      </c>
      <c r="Q255">
        <v>2001</v>
      </c>
      <c r="R255">
        <v>2141</v>
      </c>
      <c r="S255">
        <v>2014</v>
      </c>
      <c r="T255">
        <v>2159</v>
      </c>
      <c r="U255">
        <v>2233</v>
      </c>
      <c r="V255">
        <v>2101</v>
      </c>
      <c r="W255">
        <v>1921</v>
      </c>
      <c r="X255" s="41">
        <v>2193</v>
      </c>
      <c r="Y255" s="41">
        <v>2213</v>
      </c>
      <c r="Z255" s="41">
        <v>2370</v>
      </c>
      <c r="AA255" s="41">
        <v>2438</v>
      </c>
      <c r="AB255" s="41">
        <v>2067</v>
      </c>
      <c r="AC255" s="42">
        <v>1949</v>
      </c>
      <c r="AD255" s="42">
        <v>1455</v>
      </c>
      <c r="AE255" s="42">
        <v>1700</v>
      </c>
      <c r="AF255" s="43">
        <v>1727</v>
      </c>
      <c r="AG255" s="43">
        <v>1711</v>
      </c>
      <c r="AH255" s="44">
        <v>1549</v>
      </c>
      <c r="AI255" s="44">
        <v>1834</v>
      </c>
      <c r="AJ255" s="44">
        <v>1663</v>
      </c>
      <c r="AK255" s="44">
        <v>1538</v>
      </c>
      <c r="AL255" s="46">
        <v>1279</v>
      </c>
      <c r="AM255" s="46">
        <v>1652</v>
      </c>
      <c r="AN255" s="46">
        <v>1495</v>
      </c>
      <c r="AO255" s="46">
        <v>1490</v>
      </c>
      <c r="AQ255" s="36" t="b">
        <f t="shared" si="6"/>
        <v>1</v>
      </c>
      <c r="AR255" s="41" t="s">
        <v>515</v>
      </c>
      <c r="AS255" s="41" t="b">
        <f t="shared" si="7"/>
        <v>1</v>
      </c>
    </row>
    <row r="256" spans="1:45" x14ac:dyDescent="0.25">
      <c r="A256" s="36" t="s">
        <v>595</v>
      </c>
      <c r="B256">
        <v>743</v>
      </c>
      <c r="C256">
        <v>775</v>
      </c>
      <c r="D256">
        <v>763</v>
      </c>
      <c r="E256">
        <v>668</v>
      </c>
      <c r="F256">
        <v>966</v>
      </c>
      <c r="G256">
        <v>1055</v>
      </c>
      <c r="H256">
        <v>1175</v>
      </c>
      <c r="I256">
        <v>929</v>
      </c>
      <c r="J256">
        <v>1118</v>
      </c>
      <c r="K256">
        <v>1020</v>
      </c>
      <c r="L256">
        <v>1107</v>
      </c>
      <c r="M256">
        <v>684</v>
      </c>
      <c r="N256">
        <v>950</v>
      </c>
      <c r="O256">
        <v>804</v>
      </c>
      <c r="P256">
        <v>946</v>
      </c>
      <c r="Q256">
        <v>697</v>
      </c>
      <c r="R256">
        <v>909</v>
      </c>
      <c r="S256">
        <v>848</v>
      </c>
      <c r="T256">
        <v>981</v>
      </c>
      <c r="U256">
        <v>794</v>
      </c>
      <c r="V256">
        <v>827</v>
      </c>
      <c r="W256">
        <v>830</v>
      </c>
      <c r="X256" s="41">
        <v>836</v>
      </c>
      <c r="Y256" s="41">
        <v>897</v>
      </c>
      <c r="Z256" s="41">
        <v>1023</v>
      </c>
      <c r="AA256" s="41">
        <v>1089</v>
      </c>
      <c r="AB256" s="41">
        <v>796</v>
      </c>
      <c r="AC256" s="42">
        <v>675</v>
      </c>
      <c r="AD256" s="42">
        <v>494</v>
      </c>
      <c r="AE256" s="42">
        <v>736</v>
      </c>
      <c r="AF256" s="43">
        <v>822</v>
      </c>
      <c r="AG256" s="43">
        <v>744</v>
      </c>
      <c r="AH256" s="44">
        <v>710</v>
      </c>
      <c r="AI256" s="44">
        <v>787</v>
      </c>
      <c r="AJ256" s="44">
        <v>798</v>
      </c>
      <c r="AK256" s="44">
        <v>757</v>
      </c>
      <c r="AL256" s="46">
        <v>742</v>
      </c>
      <c r="AM256" s="46">
        <v>835</v>
      </c>
      <c r="AN256" s="46">
        <v>801</v>
      </c>
      <c r="AO256" s="46">
        <v>666</v>
      </c>
      <c r="AQ256" s="36" t="b">
        <f t="shared" si="6"/>
        <v>1</v>
      </c>
      <c r="AR256" s="41" t="s">
        <v>595</v>
      </c>
      <c r="AS256" s="41" t="b">
        <f t="shared" si="7"/>
        <v>1</v>
      </c>
    </row>
    <row r="257" spans="1:45" x14ac:dyDescent="0.25">
      <c r="A257" s="36" t="s">
        <v>686</v>
      </c>
      <c r="B257">
        <v>245</v>
      </c>
      <c r="C257">
        <v>249</v>
      </c>
      <c r="D257">
        <v>373</v>
      </c>
      <c r="E257">
        <v>221</v>
      </c>
      <c r="F257">
        <v>314</v>
      </c>
      <c r="G257">
        <v>355</v>
      </c>
      <c r="H257">
        <v>583</v>
      </c>
      <c r="I257">
        <v>354</v>
      </c>
      <c r="J257">
        <v>320</v>
      </c>
      <c r="K257">
        <v>442</v>
      </c>
      <c r="L257">
        <v>532</v>
      </c>
      <c r="M257">
        <v>311</v>
      </c>
      <c r="N257">
        <v>508</v>
      </c>
      <c r="O257">
        <v>470</v>
      </c>
      <c r="P257">
        <v>677</v>
      </c>
      <c r="Q257">
        <v>486</v>
      </c>
      <c r="R257">
        <v>453</v>
      </c>
      <c r="S257">
        <v>402</v>
      </c>
      <c r="T257">
        <v>556</v>
      </c>
      <c r="U257">
        <v>389</v>
      </c>
      <c r="V257">
        <v>378</v>
      </c>
      <c r="W257">
        <v>516</v>
      </c>
      <c r="X257" s="41">
        <v>426</v>
      </c>
      <c r="Y257" s="41">
        <v>404</v>
      </c>
      <c r="Z257" s="41">
        <v>593</v>
      </c>
      <c r="AA257" s="41">
        <v>562</v>
      </c>
      <c r="AB257" s="41">
        <v>471</v>
      </c>
      <c r="AC257" s="42">
        <v>347</v>
      </c>
      <c r="AD257" s="42">
        <v>283</v>
      </c>
      <c r="AE257" s="42">
        <v>439</v>
      </c>
      <c r="AF257" s="43">
        <v>403</v>
      </c>
      <c r="AG257" s="43">
        <v>374</v>
      </c>
      <c r="AH257" s="44">
        <v>373</v>
      </c>
      <c r="AI257" s="44">
        <v>423</v>
      </c>
      <c r="AJ257" s="44">
        <v>408</v>
      </c>
      <c r="AK257" s="44">
        <v>331</v>
      </c>
      <c r="AL257" s="46">
        <v>407</v>
      </c>
      <c r="AM257" s="46">
        <v>469</v>
      </c>
      <c r="AN257" s="46">
        <v>386</v>
      </c>
      <c r="AO257" s="46">
        <v>349</v>
      </c>
      <c r="AQ257" s="36" t="b">
        <f t="shared" si="6"/>
        <v>1</v>
      </c>
      <c r="AR257" s="41" t="s">
        <v>686</v>
      </c>
      <c r="AS257" s="41" t="b">
        <f t="shared" si="7"/>
        <v>1</v>
      </c>
    </row>
    <row r="258" spans="1:45" x14ac:dyDescent="0.25">
      <c r="A258" s="36" t="s">
        <v>687</v>
      </c>
      <c r="B258">
        <v>231</v>
      </c>
      <c r="C258">
        <v>207</v>
      </c>
      <c r="D258">
        <v>265</v>
      </c>
      <c r="E258">
        <v>186</v>
      </c>
      <c r="F258">
        <v>281</v>
      </c>
      <c r="G258">
        <v>330</v>
      </c>
      <c r="H258">
        <v>435</v>
      </c>
      <c r="I258">
        <v>282</v>
      </c>
      <c r="J258">
        <v>319</v>
      </c>
      <c r="K258">
        <v>354</v>
      </c>
      <c r="L258">
        <v>424</v>
      </c>
      <c r="M258">
        <v>296</v>
      </c>
      <c r="N258">
        <v>348</v>
      </c>
      <c r="O258">
        <v>366</v>
      </c>
      <c r="P258">
        <v>428</v>
      </c>
      <c r="Q258">
        <v>388</v>
      </c>
      <c r="R258">
        <v>339</v>
      </c>
      <c r="S258">
        <v>350</v>
      </c>
      <c r="T258">
        <v>402</v>
      </c>
      <c r="U258">
        <v>350</v>
      </c>
      <c r="V258">
        <v>348</v>
      </c>
      <c r="W258">
        <v>367</v>
      </c>
      <c r="X258" s="41">
        <v>366</v>
      </c>
      <c r="Y258" s="41">
        <v>354</v>
      </c>
      <c r="Z258" s="41">
        <v>380</v>
      </c>
      <c r="AA258" s="41">
        <v>387</v>
      </c>
      <c r="AB258" s="41">
        <v>343</v>
      </c>
      <c r="AC258" s="42">
        <v>309</v>
      </c>
      <c r="AD258" s="42">
        <v>190</v>
      </c>
      <c r="AE258" s="42">
        <v>292</v>
      </c>
      <c r="AF258" s="43">
        <v>336</v>
      </c>
      <c r="AG258" s="43">
        <v>363</v>
      </c>
      <c r="AH258" s="44">
        <v>290</v>
      </c>
      <c r="AI258" s="44">
        <v>310</v>
      </c>
      <c r="AJ258" s="44">
        <v>329</v>
      </c>
      <c r="AK258" s="44">
        <v>302</v>
      </c>
      <c r="AL258" s="46">
        <v>271</v>
      </c>
      <c r="AM258" s="46">
        <v>325</v>
      </c>
      <c r="AN258" s="46">
        <v>313</v>
      </c>
      <c r="AO258" s="46">
        <v>283</v>
      </c>
      <c r="AQ258" s="36" t="b">
        <f t="shared" si="6"/>
        <v>1</v>
      </c>
      <c r="AR258" s="41" t="s">
        <v>687</v>
      </c>
      <c r="AS258" s="41" t="b">
        <f t="shared" si="7"/>
        <v>1</v>
      </c>
    </row>
    <row r="259" spans="1:45" x14ac:dyDescent="0.25">
      <c r="A259" s="36" t="s">
        <v>504</v>
      </c>
      <c r="B259">
        <v>2795</v>
      </c>
      <c r="C259">
        <v>2822</v>
      </c>
      <c r="D259">
        <v>2904</v>
      </c>
      <c r="E259">
        <v>2610</v>
      </c>
      <c r="F259">
        <v>3864</v>
      </c>
      <c r="G259">
        <v>3943</v>
      </c>
      <c r="H259">
        <v>4227</v>
      </c>
      <c r="I259">
        <v>3245</v>
      </c>
      <c r="J259">
        <v>3935</v>
      </c>
      <c r="K259">
        <v>3892</v>
      </c>
      <c r="L259">
        <v>3592</v>
      </c>
      <c r="M259">
        <v>3434</v>
      </c>
      <c r="N259">
        <v>4021</v>
      </c>
      <c r="O259">
        <v>3379</v>
      </c>
      <c r="P259">
        <v>3598</v>
      </c>
      <c r="Q259">
        <v>2981</v>
      </c>
      <c r="R259">
        <v>3571</v>
      </c>
      <c r="S259">
        <v>3340</v>
      </c>
      <c r="T259">
        <v>3402</v>
      </c>
      <c r="U259">
        <v>3105</v>
      </c>
      <c r="V259">
        <v>3471</v>
      </c>
      <c r="W259">
        <v>3390</v>
      </c>
      <c r="X259" s="41">
        <v>3404</v>
      </c>
      <c r="Y259" s="41">
        <v>3617</v>
      </c>
      <c r="Z259" s="41">
        <v>3615</v>
      </c>
      <c r="AA259" s="41">
        <v>3495</v>
      </c>
      <c r="AB259" s="41">
        <v>3151</v>
      </c>
      <c r="AC259" s="42">
        <v>2815</v>
      </c>
      <c r="AD259" s="42">
        <v>2214</v>
      </c>
      <c r="AE259" s="42">
        <v>3120</v>
      </c>
      <c r="AF259" s="43">
        <v>3398</v>
      </c>
      <c r="AG259" s="43">
        <v>3578</v>
      </c>
      <c r="AH259" s="44">
        <v>3171</v>
      </c>
      <c r="AI259" s="44">
        <v>2954</v>
      </c>
      <c r="AJ259" s="44">
        <v>2798</v>
      </c>
      <c r="AK259" s="44">
        <v>2726</v>
      </c>
      <c r="AL259" s="46">
        <v>2221</v>
      </c>
      <c r="AM259" s="46">
        <v>2516</v>
      </c>
      <c r="AN259" s="46">
        <v>2463</v>
      </c>
      <c r="AO259" s="46">
        <v>2496</v>
      </c>
      <c r="AQ259" s="36" t="b">
        <f t="shared" si="6"/>
        <v>1</v>
      </c>
      <c r="AR259" s="41" t="s">
        <v>504</v>
      </c>
      <c r="AS259" s="41" t="b">
        <f t="shared" si="7"/>
        <v>1</v>
      </c>
    </row>
    <row r="260" spans="1:45" x14ac:dyDescent="0.25">
      <c r="A260" s="36" t="s">
        <v>616</v>
      </c>
      <c r="B260">
        <v>794</v>
      </c>
      <c r="C260">
        <v>745</v>
      </c>
      <c r="D260">
        <v>1065</v>
      </c>
      <c r="E260">
        <v>823</v>
      </c>
      <c r="F260">
        <v>931</v>
      </c>
      <c r="G260">
        <v>1006</v>
      </c>
      <c r="H260">
        <v>1400</v>
      </c>
      <c r="I260">
        <v>970</v>
      </c>
      <c r="J260">
        <v>1000</v>
      </c>
      <c r="K260">
        <v>961</v>
      </c>
      <c r="L260">
        <v>1416</v>
      </c>
      <c r="M260">
        <v>960</v>
      </c>
      <c r="N260">
        <v>1053</v>
      </c>
      <c r="O260">
        <v>845</v>
      </c>
      <c r="P260">
        <v>1482</v>
      </c>
      <c r="Q260">
        <v>816</v>
      </c>
      <c r="R260">
        <v>866</v>
      </c>
      <c r="S260">
        <v>797</v>
      </c>
      <c r="T260">
        <v>1219</v>
      </c>
      <c r="U260">
        <v>754</v>
      </c>
      <c r="V260">
        <v>940</v>
      </c>
      <c r="W260">
        <v>777</v>
      </c>
      <c r="X260" s="41">
        <v>886</v>
      </c>
      <c r="Y260" s="41">
        <v>838</v>
      </c>
      <c r="Z260" s="41">
        <v>1337</v>
      </c>
      <c r="AA260" s="41">
        <v>970</v>
      </c>
      <c r="AB260" s="41">
        <v>839</v>
      </c>
      <c r="AC260" s="42">
        <v>804</v>
      </c>
      <c r="AD260" s="42">
        <v>523</v>
      </c>
      <c r="AE260" s="42">
        <v>803</v>
      </c>
      <c r="AF260" s="43">
        <v>842</v>
      </c>
      <c r="AG260" s="43">
        <v>1001</v>
      </c>
      <c r="AH260" s="44">
        <v>846</v>
      </c>
      <c r="AI260" s="44">
        <v>828</v>
      </c>
      <c r="AJ260" s="44">
        <v>972</v>
      </c>
      <c r="AK260" s="44">
        <v>874</v>
      </c>
      <c r="AL260" s="46">
        <v>1010</v>
      </c>
      <c r="AM260" s="46">
        <v>879</v>
      </c>
      <c r="AN260" s="46">
        <v>796</v>
      </c>
      <c r="AO260" s="46">
        <v>714</v>
      </c>
      <c r="AQ260" s="36" t="b">
        <f t="shared" si="6"/>
        <v>1</v>
      </c>
      <c r="AR260" s="41" t="s">
        <v>616</v>
      </c>
      <c r="AS260" s="41" t="b">
        <f t="shared" si="7"/>
        <v>1</v>
      </c>
    </row>
    <row r="261" spans="1:45" x14ac:dyDescent="0.25">
      <c r="A261" s="36" t="s">
        <v>109</v>
      </c>
      <c r="B261">
        <v>377</v>
      </c>
      <c r="C261">
        <v>260</v>
      </c>
      <c r="D261">
        <v>320</v>
      </c>
      <c r="E261">
        <v>203</v>
      </c>
      <c r="F261">
        <v>470</v>
      </c>
      <c r="G261">
        <v>445</v>
      </c>
      <c r="H261">
        <v>428</v>
      </c>
      <c r="I261">
        <v>342</v>
      </c>
      <c r="J261">
        <v>467</v>
      </c>
      <c r="K261">
        <v>358</v>
      </c>
      <c r="L261">
        <v>345</v>
      </c>
      <c r="M261">
        <v>314</v>
      </c>
      <c r="N261">
        <v>432</v>
      </c>
      <c r="O261">
        <v>360</v>
      </c>
      <c r="P261">
        <v>327</v>
      </c>
      <c r="Q261">
        <v>299</v>
      </c>
      <c r="R261">
        <v>437</v>
      </c>
      <c r="S261">
        <v>309</v>
      </c>
      <c r="T261">
        <v>320</v>
      </c>
      <c r="U261">
        <v>270</v>
      </c>
      <c r="V261">
        <v>424</v>
      </c>
      <c r="W261">
        <v>290</v>
      </c>
      <c r="X261" s="41">
        <v>304</v>
      </c>
      <c r="Y261" s="41">
        <v>293</v>
      </c>
      <c r="Z261" s="41">
        <v>312</v>
      </c>
      <c r="AA261" s="41">
        <v>253</v>
      </c>
      <c r="AB261" s="41">
        <v>273</v>
      </c>
      <c r="AC261" s="42">
        <v>258</v>
      </c>
      <c r="AD261" s="42">
        <v>172</v>
      </c>
      <c r="AE261" s="42">
        <v>260</v>
      </c>
      <c r="AF261" s="43">
        <v>312</v>
      </c>
      <c r="AG261" s="43">
        <v>315</v>
      </c>
      <c r="AH261" s="44">
        <v>227</v>
      </c>
      <c r="AI261" s="44">
        <v>263</v>
      </c>
      <c r="AJ261" s="44">
        <v>202</v>
      </c>
      <c r="AK261" s="44">
        <v>179</v>
      </c>
      <c r="AL261" s="46">
        <v>146</v>
      </c>
      <c r="AM261" s="46">
        <v>203</v>
      </c>
      <c r="AN261" s="46">
        <v>178</v>
      </c>
      <c r="AO261" s="46">
        <v>208</v>
      </c>
      <c r="AQ261" s="36" t="b">
        <f t="shared" si="6"/>
        <v>1</v>
      </c>
      <c r="AR261" s="41" t="s">
        <v>109</v>
      </c>
      <c r="AS261" s="41" t="b">
        <f t="shared" si="7"/>
        <v>1</v>
      </c>
    </row>
    <row r="262" spans="1:45" x14ac:dyDescent="0.25">
      <c r="A262" s="36" t="s">
        <v>110</v>
      </c>
      <c r="B262">
        <v>105</v>
      </c>
      <c r="C262">
        <v>94</v>
      </c>
      <c r="D262">
        <v>107</v>
      </c>
      <c r="E262">
        <v>103</v>
      </c>
      <c r="F262">
        <v>180</v>
      </c>
      <c r="G262">
        <v>183</v>
      </c>
      <c r="H262">
        <v>184</v>
      </c>
      <c r="I262">
        <v>152</v>
      </c>
      <c r="J262">
        <v>192</v>
      </c>
      <c r="K262">
        <v>127</v>
      </c>
      <c r="L262">
        <v>177</v>
      </c>
      <c r="M262">
        <v>143</v>
      </c>
      <c r="N262">
        <v>192</v>
      </c>
      <c r="O262">
        <v>132</v>
      </c>
      <c r="P262">
        <v>156</v>
      </c>
      <c r="Q262">
        <v>144</v>
      </c>
      <c r="R262">
        <v>190</v>
      </c>
      <c r="S262">
        <v>140</v>
      </c>
      <c r="T262">
        <v>147</v>
      </c>
      <c r="U262">
        <v>138</v>
      </c>
      <c r="V262">
        <v>142</v>
      </c>
      <c r="W262">
        <v>138</v>
      </c>
      <c r="X262" s="41">
        <v>143</v>
      </c>
      <c r="Y262" s="41">
        <v>142</v>
      </c>
      <c r="Z262" s="41">
        <v>165</v>
      </c>
      <c r="AA262" s="41">
        <v>160</v>
      </c>
      <c r="AB262" s="41">
        <v>146</v>
      </c>
      <c r="AC262" s="42">
        <v>112</v>
      </c>
      <c r="AD262" s="42">
        <v>102</v>
      </c>
      <c r="AE262" s="42">
        <v>135</v>
      </c>
      <c r="AF262" s="43">
        <v>141</v>
      </c>
      <c r="AG262" s="43">
        <v>100</v>
      </c>
      <c r="AH262" s="44">
        <v>104</v>
      </c>
      <c r="AI262" s="44">
        <v>92</v>
      </c>
      <c r="AJ262" s="44">
        <v>102</v>
      </c>
      <c r="AK262" s="44">
        <v>75</v>
      </c>
      <c r="AL262" s="46">
        <v>58</v>
      </c>
      <c r="AM262" s="46">
        <v>88</v>
      </c>
      <c r="AN262" s="46">
        <v>81</v>
      </c>
      <c r="AO262" s="46">
        <v>82</v>
      </c>
      <c r="AQ262" s="36" t="b">
        <f t="shared" si="6"/>
        <v>1</v>
      </c>
      <c r="AR262" s="41" t="s">
        <v>110</v>
      </c>
      <c r="AS262" s="41" t="b">
        <f t="shared" si="7"/>
        <v>1</v>
      </c>
    </row>
    <row r="263" spans="1:45" x14ac:dyDescent="0.25">
      <c r="A263" s="36" t="s">
        <v>688</v>
      </c>
      <c r="B263">
        <v>151</v>
      </c>
      <c r="C263">
        <v>159</v>
      </c>
      <c r="D263">
        <v>226</v>
      </c>
      <c r="E263">
        <v>154</v>
      </c>
      <c r="F263">
        <v>226</v>
      </c>
      <c r="G263">
        <v>217</v>
      </c>
      <c r="H263">
        <v>294</v>
      </c>
      <c r="I263">
        <v>195</v>
      </c>
      <c r="J263">
        <v>223</v>
      </c>
      <c r="K263">
        <v>296</v>
      </c>
      <c r="L263">
        <v>390</v>
      </c>
      <c r="M263">
        <v>234</v>
      </c>
      <c r="N263">
        <v>301</v>
      </c>
      <c r="O263">
        <v>272</v>
      </c>
      <c r="P263">
        <v>374</v>
      </c>
      <c r="Q263">
        <v>280</v>
      </c>
      <c r="R263">
        <v>314</v>
      </c>
      <c r="S263">
        <v>287</v>
      </c>
      <c r="T263">
        <v>374</v>
      </c>
      <c r="U263">
        <v>250</v>
      </c>
      <c r="V263">
        <v>274</v>
      </c>
      <c r="W263">
        <v>289</v>
      </c>
      <c r="X263" s="41">
        <v>267</v>
      </c>
      <c r="Y263" s="41">
        <v>255</v>
      </c>
      <c r="Z263" s="41">
        <v>325</v>
      </c>
      <c r="AA263" s="41">
        <v>349</v>
      </c>
      <c r="AB263" s="41">
        <v>257</v>
      </c>
      <c r="AC263" s="42">
        <v>233</v>
      </c>
      <c r="AD263" s="42">
        <v>159</v>
      </c>
      <c r="AE263" s="42">
        <v>237</v>
      </c>
      <c r="AF263" s="43">
        <v>247</v>
      </c>
      <c r="AG263" s="43">
        <v>259</v>
      </c>
      <c r="AH263" s="44">
        <v>232</v>
      </c>
      <c r="AI263" s="44">
        <v>225</v>
      </c>
      <c r="AJ263" s="44">
        <v>234</v>
      </c>
      <c r="AK263" s="44">
        <v>221</v>
      </c>
      <c r="AL263" s="46">
        <v>224</v>
      </c>
      <c r="AM263" s="46">
        <v>255</v>
      </c>
      <c r="AN263" s="46">
        <v>229</v>
      </c>
      <c r="AO263" s="46">
        <v>246</v>
      </c>
      <c r="AQ263" s="36" t="b">
        <f t="shared" si="6"/>
        <v>1</v>
      </c>
      <c r="AR263" s="41" t="s">
        <v>688</v>
      </c>
      <c r="AS263" s="41" t="b">
        <f t="shared" si="7"/>
        <v>1</v>
      </c>
    </row>
    <row r="264" spans="1:45" x14ac:dyDescent="0.25">
      <c r="A264" s="36" t="s">
        <v>111</v>
      </c>
      <c r="B264">
        <v>289</v>
      </c>
      <c r="C264">
        <v>279</v>
      </c>
      <c r="D264">
        <v>290</v>
      </c>
      <c r="E264">
        <v>306</v>
      </c>
      <c r="F264">
        <v>433</v>
      </c>
      <c r="G264">
        <v>468</v>
      </c>
      <c r="H264">
        <v>499</v>
      </c>
      <c r="I264">
        <v>411</v>
      </c>
      <c r="J264">
        <v>444</v>
      </c>
      <c r="K264">
        <v>414</v>
      </c>
      <c r="L264">
        <v>418</v>
      </c>
      <c r="M264">
        <v>350</v>
      </c>
      <c r="N264">
        <v>420</v>
      </c>
      <c r="O264">
        <v>366</v>
      </c>
      <c r="P264">
        <v>412</v>
      </c>
      <c r="Q264">
        <v>299</v>
      </c>
      <c r="R264">
        <v>391</v>
      </c>
      <c r="S264">
        <v>390</v>
      </c>
      <c r="T264">
        <v>393</v>
      </c>
      <c r="U264">
        <v>348</v>
      </c>
      <c r="V264">
        <v>393</v>
      </c>
      <c r="W264">
        <v>379</v>
      </c>
      <c r="X264" s="41">
        <v>350</v>
      </c>
      <c r="Y264" s="41">
        <v>375</v>
      </c>
      <c r="Z264" s="41">
        <v>370</v>
      </c>
      <c r="AA264" s="41">
        <v>405</v>
      </c>
      <c r="AB264" s="41">
        <v>371</v>
      </c>
      <c r="AC264" s="42">
        <v>277</v>
      </c>
      <c r="AD264" s="42">
        <v>198</v>
      </c>
      <c r="AE264" s="42">
        <v>315</v>
      </c>
      <c r="AF264" s="43">
        <v>319</v>
      </c>
      <c r="AG264" s="43">
        <v>302</v>
      </c>
      <c r="AH264" s="44">
        <v>321</v>
      </c>
      <c r="AI264" s="44">
        <v>309</v>
      </c>
      <c r="AJ264" s="44">
        <v>249</v>
      </c>
      <c r="AK264" s="44">
        <v>257</v>
      </c>
      <c r="AL264" s="46">
        <v>251</v>
      </c>
      <c r="AM264" s="46">
        <v>303</v>
      </c>
      <c r="AN264" s="46">
        <v>274</v>
      </c>
      <c r="AO264" s="46">
        <v>217</v>
      </c>
      <c r="AQ264" s="36" t="b">
        <f t="shared" si="6"/>
        <v>1</v>
      </c>
      <c r="AR264" s="41" t="s">
        <v>111</v>
      </c>
      <c r="AS264" s="41" t="b">
        <f t="shared" si="7"/>
        <v>1</v>
      </c>
    </row>
    <row r="265" spans="1:45" x14ac:dyDescent="0.25">
      <c r="A265" s="36" t="s">
        <v>459</v>
      </c>
      <c r="B265">
        <v>958</v>
      </c>
      <c r="C265">
        <v>888</v>
      </c>
      <c r="D265">
        <v>1017</v>
      </c>
      <c r="E265">
        <v>748</v>
      </c>
      <c r="F265">
        <v>1203</v>
      </c>
      <c r="G265">
        <v>1220</v>
      </c>
      <c r="H265">
        <v>1223</v>
      </c>
      <c r="I265">
        <v>1022</v>
      </c>
      <c r="J265">
        <v>1445</v>
      </c>
      <c r="K265">
        <v>1230</v>
      </c>
      <c r="L265">
        <v>1369</v>
      </c>
      <c r="M265">
        <v>947</v>
      </c>
      <c r="N265">
        <v>1483</v>
      </c>
      <c r="O265">
        <v>1218</v>
      </c>
      <c r="P265">
        <v>1238</v>
      </c>
      <c r="Q265">
        <v>1036</v>
      </c>
      <c r="R265">
        <v>1245</v>
      </c>
      <c r="S265">
        <v>1143</v>
      </c>
      <c r="T265">
        <v>1475</v>
      </c>
      <c r="U265">
        <v>1037</v>
      </c>
      <c r="V265">
        <v>1161</v>
      </c>
      <c r="W265">
        <v>1168</v>
      </c>
      <c r="X265" s="41">
        <v>1083</v>
      </c>
      <c r="Y265" s="41">
        <v>1203</v>
      </c>
      <c r="Z265" s="41">
        <v>1394</v>
      </c>
      <c r="AA265" s="41">
        <v>1347</v>
      </c>
      <c r="AB265" s="41">
        <v>1144</v>
      </c>
      <c r="AC265" s="42">
        <v>1056</v>
      </c>
      <c r="AD265" s="42">
        <v>828</v>
      </c>
      <c r="AE265" s="42">
        <v>1092</v>
      </c>
      <c r="AF265" s="43">
        <v>1194</v>
      </c>
      <c r="AG265" s="43">
        <v>1160</v>
      </c>
      <c r="AH265" s="44">
        <v>961</v>
      </c>
      <c r="AI265" s="44">
        <v>1034</v>
      </c>
      <c r="AJ265" s="44">
        <v>964</v>
      </c>
      <c r="AK265" s="44">
        <v>957</v>
      </c>
      <c r="AL265" s="46">
        <v>955</v>
      </c>
      <c r="AM265" s="46">
        <v>1096</v>
      </c>
      <c r="AN265" s="46">
        <v>869</v>
      </c>
      <c r="AO265" s="46">
        <v>961</v>
      </c>
      <c r="AQ265" s="36" t="b">
        <f t="shared" si="6"/>
        <v>1</v>
      </c>
      <c r="AR265" s="41" t="s">
        <v>459</v>
      </c>
      <c r="AS265" s="41" t="b">
        <f t="shared" si="7"/>
        <v>1</v>
      </c>
    </row>
    <row r="266" spans="1:45" x14ac:dyDescent="0.25">
      <c r="A266" s="36" t="s">
        <v>112</v>
      </c>
      <c r="B266">
        <v>312</v>
      </c>
      <c r="C266">
        <v>300</v>
      </c>
      <c r="D266">
        <v>341</v>
      </c>
      <c r="E266">
        <v>304</v>
      </c>
      <c r="F266">
        <v>506</v>
      </c>
      <c r="G266">
        <v>547</v>
      </c>
      <c r="H266">
        <v>638</v>
      </c>
      <c r="I266">
        <v>516</v>
      </c>
      <c r="J266">
        <v>566</v>
      </c>
      <c r="K266">
        <v>582</v>
      </c>
      <c r="L266">
        <v>529</v>
      </c>
      <c r="M266">
        <v>489</v>
      </c>
      <c r="N266">
        <v>494</v>
      </c>
      <c r="O266">
        <v>454</v>
      </c>
      <c r="P266">
        <v>481</v>
      </c>
      <c r="Q266">
        <v>438</v>
      </c>
      <c r="R266">
        <v>480</v>
      </c>
      <c r="S266">
        <v>448</v>
      </c>
      <c r="T266">
        <v>493</v>
      </c>
      <c r="U266">
        <v>393</v>
      </c>
      <c r="V266">
        <v>481</v>
      </c>
      <c r="W266">
        <v>427</v>
      </c>
      <c r="X266" s="41">
        <v>412</v>
      </c>
      <c r="Y266" s="41">
        <v>395</v>
      </c>
      <c r="Z266" s="41">
        <v>475</v>
      </c>
      <c r="AA266" s="41">
        <v>486</v>
      </c>
      <c r="AB266" s="41">
        <v>468</v>
      </c>
      <c r="AC266" s="42">
        <v>375</v>
      </c>
      <c r="AD266" s="42">
        <v>327</v>
      </c>
      <c r="AE266" s="42">
        <v>416</v>
      </c>
      <c r="AF266" s="43">
        <v>422</v>
      </c>
      <c r="AG266" s="43">
        <v>399</v>
      </c>
      <c r="AH266" s="44">
        <v>345</v>
      </c>
      <c r="AI266" s="44">
        <v>365</v>
      </c>
      <c r="AJ266" s="44">
        <v>337</v>
      </c>
      <c r="AK266" s="44">
        <v>329</v>
      </c>
      <c r="AL266" s="46">
        <v>270</v>
      </c>
      <c r="AM266" s="46">
        <v>339</v>
      </c>
      <c r="AN266" s="46">
        <v>298</v>
      </c>
      <c r="AO266" s="46">
        <v>296</v>
      </c>
      <c r="AQ266" s="36" t="b">
        <f t="shared" si="6"/>
        <v>1</v>
      </c>
      <c r="AR266" s="41" t="s">
        <v>112</v>
      </c>
      <c r="AS266" s="41" t="b">
        <f t="shared" si="7"/>
        <v>1</v>
      </c>
    </row>
    <row r="267" spans="1:45" x14ac:dyDescent="0.25">
      <c r="A267" s="36" t="s">
        <v>113</v>
      </c>
      <c r="B267">
        <v>210</v>
      </c>
      <c r="C267">
        <v>225</v>
      </c>
      <c r="D267">
        <v>273</v>
      </c>
      <c r="E267">
        <v>232</v>
      </c>
      <c r="F267">
        <v>329</v>
      </c>
      <c r="G267">
        <v>363</v>
      </c>
      <c r="H267">
        <v>454</v>
      </c>
      <c r="I267">
        <v>259</v>
      </c>
      <c r="J267">
        <v>348</v>
      </c>
      <c r="K267">
        <v>366</v>
      </c>
      <c r="L267">
        <v>343</v>
      </c>
      <c r="M267">
        <v>296</v>
      </c>
      <c r="N267">
        <v>354</v>
      </c>
      <c r="O267">
        <v>287</v>
      </c>
      <c r="P267">
        <v>335</v>
      </c>
      <c r="Q267">
        <v>314</v>
      </c>
      <c r="R267">
        <v>340</v>
      </c>
      <c r="S267">
        <v>316</v>
      </c>
      <c r="T267">
        <v>369</v>
      </c>
      <c r="U267">
        <v>350</v>
      </c>
      <c r="V267">
        <v>327</v>
      </c>
      <c r="W267">
        <v>291</v>
      </c>
      <c r="X267" s="41">
        <v>286</v>
      </c>
      <c r="Y267" s="41">
        <v>327</v>
      </c>
      <c r="Z267" s="41">
        <v>336</v>
      </c>
      <c r="AA267" s="41">
        <v>310</v>
      </c>
      <c r="AB267" s="41">
        <v>294</v>
      </c>
      <c r="AC267" s="42">
        <v>289</v>
      </c>
      <c r="AD267" s="42">
        <v>196</v>
      </c>
      <c r="AE267" s="42">
        <v>271</v>
      </c>
      <c r="AF267" s="43">
        <v>274</v>
      </c>
      <c r="AG267" s="43">
        <v>277</v>
      </c>
      <c r="AH267" s="44">
        <v>237</v>
      </c>
      <c r="AI267" s="44">
        <v>209</v>
      </c>
      <c r="AJ267" s="44">
        <v>218</v>
      </c>
      <c r="AK267" s="44">
        <v>248</v>
      </c>
      <c r="AL267" s="46">
        <v>199</v>
      </c>
      <c r="AM267" s="46">
        <v>208</v>
      </c>
      <c r="AN267" s="46">
        <v>239</v>
      </c>
      <c r="AO267" s="46">
        <v>191</v>
      </c>
      <c r="AQ267" s="36" t="b">
        <f t="shared" ref="AQ267:AQ330" si="8">IF(A267=A919,TRUE,FALSE)</f>
        <v>1</v>
      </c>
      <c r="AR267" s="41" t="s">
        <v>113</v>
      </c>
      <c r="AS267" s="41" t="b">
        <f t="shared" ref="AS267:AS330" si="9">IF(AR267=A267,TRUE,FALSE)</f>
        <v>1</v>
      </c>
    </row>
    <row r="268" spans="1:45" x14ac:dyDescent="0.25">
      <c r="A268" s="36" t="s">
        <v>617</v>
      </c>
      <c r="B268">
        <v>1446</v>
      </c>
      <c r="C268">
        <v>1522</v>
      </c>
      <c r="D268">
        <v>1913</v>
      </c>
      <c r="E268">
        <v>1464</v>
      </c>
      <c r="F268">
        <v>1895</v>
      </c>
      <c r="G268">
        <v>2204</v>
      </c>
      <c r="H268">
        <v>2748</v>
      </c>
      <c r="I268">
        <v>1992</v>
      </c>
      <c r="J268">
        <v>2285</v>
      </c>
      <c r="K268">
        <v>2386</v>
      </c>
      <c r="L268">
        <v>3140</v>
      </c>
      <c r="M268">
        <v>1811</v>
      </c>
      <c r="N268">
        <v>2644</v>
      </c>
      <c r="O268">
        <v>2055</v>
      </c>
      <c r="P268">
        <v>2951</v>
      </c>
      <c r="Q268">
        <v>1728</v>
      </c>
      <c r="R268">
        <v>2068</v>
      </c>
      <c r="S268">
        <v>1940</v>
      </c>
      <c r="T268">
        <v>2742</v>
      </c>
      <c r="U268">
        <v>1830</v>
      </c>
      <c r="V268">
        <v>1917</v>
      </c>
      <c r="W268">
        <v>2008</v>
      </c>
      <c r="X268" s="41">
        <v>2075</v>
      </c>
      <c r="Y268" s="41">
        <v>1832</v>
      </c>
      <c r="Z268" s="41">
        <v>2760</v>
      </c>
      <c r="AA268" s="41">
        <v>2176</v>
      </c>
      <c r="AB268" s="41">
        <v>1813</v>
      </c>
      <c r="AC268" s="42">
        <v>1672</v>
      </c>
      <c r="AD268" s="42">
        <v>1205</v>
      </c>
      <c r="AE268" s="42">
        <v>1864</v>
      </c>
      <c r="AF268" s="43">
        <v>1885</v>
      </c>
      <c r="AG268" s="43">
        <v>1907</v>
      </c>
      <c r="AH268" s="44">
        <v>1672</v>
      </c>
      <c r="AI268" s="44">
        <v>1803</v>
      </c>
      <c r="AJ268" s="44">
        <v>2003</v>
      </c>
      <c r="AK268" s="44">
        <v>1913</v>
      </c>
      <c r="AL268" s="46">
        <v>2091</v>
      </c>
      <c r="AM268" s="46">
        <v>1884</v>
      </c>
      <c r="AN268" s="46">
        <v>1727</v>
      </c>
      <c r="AO268" s="46">
        <v>1510</v>
      </c>
      <c r="AQ268" s="36" t="b">
        <f t="shared" si="8"/>
        <v>1</v>
      </c>
      <c r="AR268" s="41" t="s">
        <v>617</v>
      </c>
      <c r="AS268" s="41" t="b">
        <f t="shared" si="9"/>
        <v>1</v>
      </c>
    </row>
    <row r="269" spans="1:45" x14ac:dyDescent="0.25">
      <c r="A269" s="36" t="s">
        <v>460</v>
      </c>
      <c r="B269">
        <v>693</v>
      </c>
      <c r="C269">
        <v>636</v>
      </c>
      <c r="D269">
        <v>724</v>
      </c>
      <c r="E269">
        <v>563</v>
      </c>
      <c r="F269">
        <v>975</v>
      </c>
      <c r="G269">
        <v>1029</v>
      </c>
      <c r="H269">
        <v>1108</v>
      </c>
      <c r="I269">
        <v>833</v>
      </c>
      <c r="J269">
        <v>1004</v>
      </c>
      <c r="K269">
        <v>1065</v>
      </c>
      <c r="L269">
        <v>1069</v>
      </c>
      <c r="M269">
        <v>766</v>
      </c>
      <c r="N269">
        <v>1128</v>
      </c>
      <c r="O269">
        <v>914</v>
      </c>
      <c r="P269">
        <v>997</v>
      </c>
      <c r="Q269">
        <v>845</v>
      </c>
      <c r="R269">
        <v>961</v>
      </c>
      <c r="S269">
        <v>873</v>
      </c>
      <c r="T269">
        <v>1040</v>
      </c>
      <c r="U269">
        <v>881</v>
      </c>
      <c r="V269">
        <v>993</v>
      </c>
      <c r="W269">
        <v>1000</v>
      </c>
      <c r="X269" s="41">
        <v>999</v>
      </c>
      <c r="Y269" s="41">
        <v>1028</v>
      </c>
      <c r="Z269" s="41">
        <v>998</v>
      </c>
      <c r="AA269" s="41">
        <v>975</v>
      </c>
      <c r="AB269" s="41">
        <v>883</v>
      </c>
      <c r="AC269" s="42">
        <v>735</v>
      </c>
      <c r="AD269" s="42">
        <v>629</v>
      </c>
      <c r="AE269" s="42">
        <v>850</v>
      </c>
      <c r="AF269" s="43">
        <v>819</v>
      </c>
      <c r="AG269" s="43">
        <v>800</v>
      </c>
      <c r="AH269" s="44">
        <v>702</v>
      </c>
      <c r="AI269" s="44">
        <v>759</v>
      </c>
      <c r="AJ269" s="44">
        <v>686</v>
      </c>
      <c r="AK269" s="44">
        <v>709</v>
      </c>
      <c r="AL269" s="46">
        <v>603</v>
      </c>
      <c r="AM269" s="46">
        <v>779</v>
      </c>
      <c r="AN269" s="46">
        <v>707</v>
      </c>
      <c r="AO269" s="46">
        <v>662</v>
      </c>
      <c r="AQ269" s="36" t="b">
        <f t="shared" si="8"/>
        <v>1</v>
      </c>
      <c r="AR269" s="41" t="s">
        <v>460</v>
      </c>
      <c r="AS269" s="41" t="b">
        <f t="shared" si="9"/>
        <v>1</v>
      </c>
    </row>
    <row r="270" spans="1:45" x14ac:dyDescent="0.25">
      <c r="A270" s="36" t="s">
        <v>114</v>
      </c>
      <c r="B270">
        <v>280</v>
      </c>
      <c r="C270">
        <v>264</v>
      </c>
      <c r="D270">
        <v>256</v>
      </c>
      <c r="E270">
        <v>214</v>
      </c>
      <c r="F270">
        <v>389</v>
      </c>
      <c r="G270">
        <v>355</v>
      </c>
      <c r="H270">
        <v>403</v>
      </c>
      <c r="I270">
        <v>278</v>
      </c>
      <c r="J270">
        <v>415</v>
      </c>
      <c r="K270">
        <v>388</v>
      </c>
      <c r="L270">
        <v>294</v>
      </c>
      <c r="M270">
        <v>303</v>
      </c>
      <c r="N270">
        <v>401</v>
      </c>
      <c r="O270">
        <v>301</v>
      </c>
      <c r="P270">
        <v>316</v>
      </c>
      <c r="Q270">
        <v>276</v>
      </c>
      <c r="R270">
        <v>375</v>
      </c>
      <c r="S270">
        <v>314</v>
      </c>
      <c r="T270">
        <v>309</v>
      </c>
      <c r="U270">
        <v>297</v>
      </c>
      <c r="V270">
        <v>363</v>
      </c>
      <c r="W270">
        <v>309</v>
      </c>
      <c r="X270" s="41">
        <v>311</v>
      </c>
      <c r="Y270" s="41">
        <v>334</v>
      </c>
      <c r="Z270" s="41">
        <v>294</v>
      </c>
      <c r="AA270" s="41">
        <v>320</v>
      </c>
      <c r="AB270" s="41">
        <v>260</v>
      </c>
      <c r="AC270" s="42">
        <v>261</v>
      </c>
      <c r="AD270" s="42">
        <v>195</v>
      </c>
      <c r="AE270" s="42">
        <v>296</v>
      </c>
      <c r="AF270" s="43">
        <v>298</v>
      </c>
      <c r="AG270" s="43">
        <v>343</v>
      </c>
      <c r="AH270" s="44">
        <v>296</v>
      </c>
      <c r="AI270" s="44">
        <v>253</v>
      </c>
      <c r="AJ270" s="44">
        <v>275</v>
      </c>
      <c r="AK270" s="44">
        <v>236</v>
      </c>
      <c r="AL270" s="46">
        <v>168</v>
      </c>
      <c r="AM270" s="46">
        <v>199</v>
      </c>
      <c r="AN270" s="46">
        <v>191</v>
      </c>
      <c r="AO270" s="46">
        <v>220</v>
      </c>
      <c r="AQ270" s="36" t="b">
        <f t="shared" si="8"/>
        <v>1</v>
      </c>
      <c r="AR270" s="41" t="s">
        <v>114</v>
      </c>
      <c r="AS270" s="41" t="b">
        <f t="shared" si="9"/>
        <v>1</v>
      </c>
    </row>
    <row r="271" spans="1:45" x14ac:dyDescent="0.25">
      <c r="A271" s="36" t="s">
        <v>563</v>
      </c>
      <c r="B271">
        <v>406</v>
      </c>
      <c r="C271">
        <v>421</v>
      </c>
      <c r="D271">
        <v>506</v>
      </c>
      <c r="E271">
        <v>529</v>
      </c>
      <c r="F271">
        <v>733</v>
      </c>
      <c r="G271">
        <v>884</v>
      </c>
      <c r="H271">
        <v>918</v>
      </c>
      <c r="I271">
        <v>756</v>
      </c>
      <c r="J271">
        <v>875</v>
      </c>
      <c r="K271">
        <v>835</v>
      </c>
      <c r="L271">
        <v>890</v>
      </c>
      <c r="M271">
        <v>675</v>
      </c>
      <c r="N271">
        <v>772</v>
      </c>
      <c r="O271">
        <v>737</v>
      </c>
      <c r="P271">
        <v>711</v>
      </c>
      <c r="Q271">
        <v>606</v>
      </c>
      <c r="R271">
        <v>739</v>
      </c>
      <c r="S271">
        <v>705</v>
      </c>
      <c r="T271">
        <v>757</v>
      </c>
      <c r="U271">
        <v>632</v>
      </c>
      <c r="V271">
        <v>779</v>
      </c>
      <c r="W271">
        <v>705</v>
      </c>
      <c r="X271" s="41">
        <v>662</v>
      </c>
      <c r="Y271" s="41">
        <v>632</v>
      </c>
      <c r="Z271" s="41">
        <v>749</v>
      </c>
      <c r="AA271" s="41">
        <v>689</v>
      </c>
      <c r="AB271" s="41">
        <v>607</v>
      </c>
      <c r="AC271" s="42">
        <v>575</v>
      </c>
      <c r="AD271" s="42">
        <v>444</v>
      </c>
      <c r="AE271" s="42">
        <v>578</v>
      </c>
      <c r="AF271" s="43">
        <v>664</v>
      </c>
      <c r="AG271" s="43">
        <v>657</v>
      </c>
      <c r="AH271" s="44">
        <v>559</v>
      </c>
      <c r="AI271" s="44">
        <v>570</v>
      </c>
      <c r="AJ271" s="44">
        <v>557</v>
      </c>
      <c r="AK271" s="44">
        <v>558</v>
      </c>
      <c r="AL271" s="46">
        <v>445</v>
      </c>
      <c r="AM271" s="46">
        <v>546</v>
      </c>
      <c r="AN271" s="46">
        <v>472</v>
      </c>
      <c r="AO271" s="46">
        <v>414</v>
      </c>
      <c r="AQ271" s="36" t="b">
        <f t="shared" si="8"/>
        <v>1</v>
      </c>
      <c r="AR271" s="41" t="s">
        <v>563</v>
      </c>
      <c r="AS271" s="41" t="b">
        <f t="shared" si="9"/>
        <v>1</v>
      </c>
    </row>
    <row r="272" spans="1:45" x14ac:dyDescent="0.25">
      <c r="A272" s="36" t="s">
        <v>431</v>
      </c>
      <c r="B272">
        <v>1011</v>
      </c>
      <c r="C272">
        <v>1060</v>
      </c>
      <c r="D272">
        <v>1119</v>
      </c>
      <c r="E272">
        <v>913</v>
      </c>
      <c r="F272">
        <v>1429</v>
      </c>
      <c r="G272">
        <v>1188</v>
      </c>
      <c r="H272">
        <v>1395</v>
      </c>
      <c r="I272">
        <v>1148</v>
      </c>
      <c r="J272">
        <v>1407</v>
      </c>
      <c r="K272">
        <v>1233</v>
      </c>
      <c r="L272">
        <v>1199</v>
      </c>
      <c r="M272">
        <v>1044</v>
      </c>
      <c r="N272">
        <v>1199</v>
      </c>
      <c r="O272">
        <v>1105</v>
      </c>
      <c r="P272">
        <v>1242</v>
      </c>
      <c r="Q272">
        <v>972</v>
      </c>
      <c r="R272">
        <v>1073</v>
      </c>
      <c r="S272">
        <v>1011</v>
      </c>
      <c r="T272">
        <v>1299</v>
      </c>
      <c r="U272">
        <v>1001</v>
      </c>
      <c r="V272">
        <v>1186</v>
      </c>
      <c r="W272">
        <v>1155</v>
      </c>
      <c r="X272" s="41">
        <v>1168</v>
      </c>
      <c r="Y272" s="41">
        <v>1239</v>
      </c>
      <c r="Z272" s="41">
        <v>1222</v>
      </c>
      <c r="AA272" s="41">
        <v>1220</v>
      </c>
      <c r="AB272" s="41">
        <v>1093</v>
      </c>
      <c r="AC272" s="42">
        <v>1016</v>
      </c>
      <c r="AD272" s="42">
        <v>716</v>
      </c>
      <c r="AE272" s="42">
        <v>1113</v>
      </c>
      <c r="AF272" s="43">
        <v>1106</v>
      </c>
      <c r="AG272" s="43">
        <v>1029</v>
      </c>
      <c r="AH272" s="44">
        <v>987</v>
      </c>
      <c r="AI272" s="44">
        <v>1037</v>
      </c>
      <c r="AJ272" s="44">
        <v>981</v>
      </c>
      <c r="AK272" s="44">
        <v>952</v>
      </c>
      <c r="AL272" s="46">
        <v>821</v>
      </c>
      <c r="AM272" s="46">
        <v>1051</v>
      </c>
      <c r="AN272" s="46">
        <v>938</v>
      </c>
      <c r="AO272" s="46">
        <v>832</v>
      </c>
      <c r="AQ272" s="36" t="b">
        <f t="shared" si="8"/>
        <v>1</v>
      </c>
      <c r="AR272" s="41" t="s">
        <v>431</v>
      </c>
      <c r="AS272" s="41" t="b">
        <f t="shared" si="9"/>
        <v>1</v>
      </c>
    </row>
    <row r="273" spans="1:45" x14ac:dyDescent="0.25">
      <c r="A273" s="36" t="s">
        <v>115</v>
      </c>
      <c r="B273">
        <v>157</v>
      </c>
      <c r="C273">
        <v>173</v>
      </c>
      <c r="D273">
        <v>184</v>
      </c>
      <c r="E273">
        <v>221</v>
      </c>
      <c r="F273">
        <v>307</v>
      </c>
      <c r="G273">
        <v>407</v>
      </c>
      <c r="H273">
        <v>369</v>
      </c>
      <c r="I273">
        <v>351</v>
      </c>
      <c r="J273">
        <v>432</v>
      </c>
      <c r="K273">
        <v>324</v>
      </c>
      <c r="L273">
        <v>339</v>
      </c>
      <c r="M273">
        <v>282</v>
      </c>
      <c r="N273">
        <v>339</v>
      </c>
      <c r="O273">
        <v>284</v>
      </c>
      <c r="P273">
        <v>328</v>
      </c>
      <c r="Q273">
        <v>273</v>
      </c>
      <c r="R273">
        <v>296</v>
      </c>
      <c r="S273">
        <v>275</v>
      </c>
      <c r="T273">
        <v>301</v>
      </c>
      <c r="U273">
        <v>230</v>
      </c>
      <c r="V273">
        <v>307</v>
      </c>
      <c r="W273">
        <v>228</v>
      </c>
      <c r="X273" s="41">
        <v>248</v>
      </c>
      <c r="Y273" s="41">
        <v>253</v>
      </c>
      <c r="Z273" s="41">
        <v>290</v>
      </c>
      <c r="AA273" s="41">
        <v>274</v>
      </c>
      <c r="AB273" s="41">
        <v>244</v>
      </c>
      <c r="AC273" s="42">
        <v>203</v>
      </c>
      <c r="AD273" s="42">
        <v>145</v>
      </c>
      <c r="AE273" s="42">
        <v>221</v>
      </c>
      <c r="AF273" s="43">
        <v>238</v>
      </c>
      <c r="AG273" s="43">
        <v>205</v>
      </c>
      <c r="AH273" s="44">
        <v>181</v>
      </c>
      <c r="AI273" s="44">
        <v>191</v>
      </c>
      <c r="AJ273" s="44">
        <v>160</v>
      </c>
      <c r="AK273" s="44">
        <v>167</v>
      </c>
      <c r="AL273" s="46">
        <v>162</v>
      </c>
      <c r="AM273" s="46">
        <v>166</v>
      </c>
      <c r="AN273" s="46">
        <v>130</v>
      </c>
      <c r="AO273" s="46">
        <v>134</v>
      </c>
      <c r="AQ273" s="36" t="b">
        <f t="shared" si="8"/>
        <v>1</v>
      </c>
      <c r="AR273" s="41" t="s">
        <v>115</v>
      </c>
      <c r="AS273" s="41" t="b">
        <f t="shared" si="9"/>
        <v>1</v>
      </c>
    </row>
    <row r="274" spans="1:45" x14ac:dyDescent="0.25">
      <c r="A274" s="36" t="s">
        <v>116</v>
      </c>
      <c r="B274">
        <v>223</v>
      </c>
      <c r="C274">
        <v>235</v>
      </c>
      <c r="D274">
        <v>294</v>
      </c>
      <c r="E274">
        <v>250</v>
      </c>
      <c r="F274">
        <v>427</v>
      </c>
      <c r="G274">
        <v>490</v>
      </c>
      <c r="H274">
        <v>524</v>
      </c>
      <c r="I274">
        <v>371</v>
      </c>
      <c r="J274">
        <v>432</v>
      </c>
      <c r="K274">
        <v>402</v>
      </c>
      <c r="L274">
        <v>408</v>
      </c>
      <c r="M274">
        <v>326</v>
      </c>
      <c r="N274">
        <v>407</v>
      </c>
      <c r="O274">
        <v>361</v>
      </c>
      <c r="P274">
        <v>363</v>
      </c>
      <c r="Q274">
        <v>299</v>
      </c>
      <c r="R274">
        <v>341</v>
      </c>
      <c r="S274">
        <v>331</v>
      </c>
      <c r="T274">
        <v>422</v>
      </c>
      <c r="U274">
        <v>334</v>
      </c>
      <c r="V274">
        <v>411</v>
      </c>
      <c r="W274">
        <v>329</v>
      </c>
      <c r="X274" s="41">
        <v>348</v>
      </c>
      <c r="Y274" s="41">
        <v>325</v>
      </c>
      <c r="Z274" s="41">
        <v>349</v>
      </c>
      <c r="AA274" s="41">
        <v>421</v>
      </c>
      <c r="AB274" s="41">
        <v>315</v>
      </c>
      <c r="AC274" s="42">
        <v>226</v>
      </c>
      <c r="AD274" s="42">
        <v>209</v>
      </c>
      <c r="AE274" s="42">
        <v>307</v>
      </c>
      <c r="AF274" s="43">
        <v>302</v>
      </c>
      <c r="AG274" s="43">
        <v>307</v>
      </c>
      <c r="AH274" s="44">
        <v>233</v>
      </c>
      <c r="AI274" s="44">
        <v>242</v>
      </c>
      <c r="AJ274" s="44">
        <v>234</v>
      </c>
      <c r="AK274" s="44">
        <v>249</v>
      </c>
      <c r="AL274" s="46">
        <v>222</v>
      </c>
      <c r="AM274" s="46">
        <v>316</v>
      </c>
      <c r="AN274" s="46">
        <v>246</v>
      </c>
      <c r="AO274" s="46">
        <v>222</v>
      </c>
      <c r="AQ274" s="36" t="b">
        <f t="shared" si="8"/>
        <v>1</v>
      </c>
      <c r="AR274" s="41" t="s">
        <v>116</v>
      </c>
      <c r="AS274" s="41" t="b">
        <f t="shared" si="9"/>
        <v>1</v>
      </c>
    </row>
    <row r="275" spans="1:45" x14ac:dyDescent="0.25">
      <c r="A275" s="36" t="s">
        <v>462</v>
      </c>
      <c r="B275">
        <v>1695</v>
      </c>
      <c r="C275">
        <v>1445</v>
      </c>
      <c r="D275">
        <v>1642</v>
      </c>
      <c r="E275">
        <v>1545</v>
      </c>
      <c r="F275">
        <v>2311</v>
      </c>
      <c r="G275">
        <v>2646</v>
      </c>
      <c r="H275">
        <v>2356</v>
      </c>
      <c r="I275">
        <v>2109</v>
      </c>
      <c r="J275">
        <v>2807</v>
      </c>
      <c r="K275">
        <v>2469</v>
      </c>
      <c r="L275">
        <v>2452</v>
      </c>
      <c r="M275">
        <v>1845</v>
      </c>
      <c r="N275">
        <v>2392</v>
      </c>
      <c r="O275">
        <v>1890</v>
      </c>
      <c r="P275">
        <v>2008</v>
      </c>
      <c r="Q275">
        <v>1795</v>
      </c>
      <c r="R275">
        <v>2217</v>
      </c>
      <c r="S275">
        <v>2032</v>
      </c>
      <c r="T275">
        <v>2186</v>
      </c>
      <c r="U275">
        <v>1700</v>
      </c>
      <c r="V275">
        <v>2278</v>
      </c>
      <c r="W275">
        <v>1864</v>
      </c>
      <c r="X275" s="41">
        <v>1911</v>
      </c>
      <c r="Y275" s="41">
        <v>1855</v>
      </c>
      <c r="Z275" s="41">
        <v>1922</v>
      </c>
      <c r="AA275" s="41">
        <v>1863</v>
      </c>
      <c r="AB275" s="41">
        <v>1719</v>
      </c>
      <c r="AC275" s="42">
        <v>1486</v>
      </c>
      <c r="AD275" s="42">
        <v>1229</v>
      </c>
      <c r="AE275" s="42">
        <v>1710</v>
      </c>
      <c r="AF275" s="43">
        <v>1872</v>
      </c>
      <c r="AG275" s="43">
        <v>1999</v>
      </c>
      <c r="AH275" s="44">
        <v>1531</v>
      </c>
      <c r="AI275" s="44">
        <v>1427</v>
      </c>
      <c r="AJ275" s="44">
        <v>1302</v>
      </c>
      <c r="AK275" s="44">
        <v>1316</v>
      </c>
      <c r="AL275" s="46">
        <v>1089</v>
      </c>
      <c r="AM275" s="46">
        <v>1247</v>
      </c>
      <c r="AN275" s="46">
        <v>1213</v>
      </c>
      <c r="AO275" s="46">
        <v>1084</v>
      </c>
      <c r="AQ275" s="36" t="b">
        <f t="shared" si="8"/>
        <v>1</v>
      </c>
      <c r="AR275" s="41" t="s">
        <v>462</v>
      </c>
      <c r="AS275" s="41" t="b">
        <f t="shared" si="9"/>
        <v>1</v>
      </c>
    </row>
    <row r="276" spans="1:45" x14ac:dyDescent="0.25">
      <c r="A276" s="36" t="s">
        <v>117</v>
      </c>
      <c r="B276">
        <v>787</v>
      </c>
      <c r="C276">
        <v>767</v>
      </c>
      <c r="D276">
        <v>1006</v>
      </c>
      <c r="E276">
        <v>822</v>
      </c>
      <c r="F276">
        <v>1216</v>
      </c>
      <c r="G276">
        <v>1372</v>
      </c>
      <c r="H276">
        <v>1453</v>
      </c>
      <c r="I276">
        <v>1256</v>
      </c>
      <c r="J276">
        <v>1444</v>
      </c>
      <c r="K276">
        <v>1445</v>
      </c>
      <c r="L276">
        <v>1583</v>
      </c>
      <c r="M276">
        <v>1377</v>
      </c>
      <c r="N276">
        <v>1484</v>
      </c>
      <c r="O276">
        <v>1212</v>
      </c>
      <c r="P276">
        <v>1212</v>
      </c>
      <c r="Q276">
        <v>1209</v>
      </c>
      <c r="R276">
        <v>1193</v>
      </c>
      <c r="S276">
        <v>1039</v>
      </c>
      <c r="T276">
        <v>1263</v>
      </c>
      <c r="U276">
        <v>1233</v>
      </c>
      <c r="V276">
        <v>1193</v>
      </c>
      <c r="W276">
        <v>1167</v>
      </c>
      <c r="X276" s="41">
        <v>1130</v>
      </c>
      <c r="Y276" s="41">
        <v>1188</v>
      </c>
      <c r="Z276" s="41">
        <v>1408</v>
      </c>
      <c r="AA276" s="41">
        <v>1315</v>
      </c>
      <c r="AB276" s="41">
        <v>1232</v>
      </c>
      <c r="AC276" s="42">
        <v>977</v>
      </c>
      <c r="AD276" s="42">
        <v>688</v>
      </c>
      <c r="AE276" s="42">
        <v>987</v>
      </c>
      <c r="AF276" s="43">
        <v>1017</v>
      </c>
      <c r="AG276" s="43">
        <v>1001</v>
      </c>
      <c r="AH276" s="44">
        <v>920</v>
      </c>
      <c r="AI276" s="44">
        <v>1000</v>
      </c>
      <c r="AJ276" s="44">
        <v>944</v>
      </c>
      <c r="AK276" s="44">
        <v>965</v>
      </c>
      <c r="AL276" s="46">
        <v>806</v>
      </c>
      <c r="AM276" s="46">
        <v>983</v>
      </c>
      <c r="AN276" s="46">
        <v>959</v>
      </c>
      <c r="AO276" s="46">
        <v>879</v>
      </c>
      <c r="AQ276" s="36" t="b">
        <f t="shared" si="8"/>
        <v>1</v>
      </c>
      <c r="AR276" s="41" t="s">
        <v>117</v>
      </c>
      <c r="AS276" s="41" t="b">
        <f t="shared" si="9"/>
        <v>1</v>
      </c>
    </row>
    <row r="277" spans="1:45" x14ac:dyDescent="0.25">
      <c r="A277" s="36" t="s">
        <v>479</v>
      </c>
      <c r="B277">
        <v>2259</v>
      </c>
      <c r="C277">
        <v>2297</v>
      </c>
      <c r="D277">
        <v>2865</v>
      </c>
      <c r="E277">
        <v>2375</v>
      </c>
      <c r="F277">
        <v>3689</v>
      </c>
      <c r="G277">
        <v>4159</v>
      </c>
      <c r="H277">
        <v>4371</v>
      </c>
      <c r="I277">
        <v>3718</v>
      </c>
      <c r="J277">
        <v>4085</v>
      </c>
      <c r="K277">
        <v>3924</v>
      </c>
      <c r="L277">
        <v>4182</v>
      </c>
      <c r="M277">
        <v>3455</v>
      </c>
      <c r="N277">
        <v>3835</v>
      </c>
      <c r="O277">
        <v>3344</v>
      </c>
      <c r="P277">
        <v>3427</v>
      </c>
      <c r="Q277">
        <v>3224</v>
      </c>
      <c r="R277">
        <v>3367</v>
      </c>
      <c r="S277">
        <v>3050</v>
      </c>
      <c r="T277">
        <v>3669</v>
      </c>
      <c r="U277">
        <v>3117</v>
      </c>
      <c r="V277">
        <v>3254</v>
      </c>
      <c r="W277">
        <v>3370</v>
      </c>
      <c r="X277" s="41">
        <v>3338</v>
      </c>
      <c r="Y277" s="41">
        <v>3405</v>
      </c>
      <c r="Z277" s="41">
        <v>3955</v>
      </c>
      <c r="AA277" s="41">
        <v>3911</v>
      </c>
      <c r="AB277" s="41">
        <v>3421</v>
      </c>
      <c r="AC277" s="42">
        <v>2843</v>
      </c>
      <c r="AD277" s="42">
        <v>2031</v>
      </c>
      <c r="AE277" s="42">
        <v>2922</v>
      </c>
      <c r="AF277" s="43">
        <v>3050</v>
      </c>
      <c r="AG277" s="43">
        <v>2747</v>
      </c>
      <c r="AH277" s="44">
        <v>2521</v>
      </c>
      <c r="AI277" s="44">
        <v>2854</v>
      </c>
      <c r="AJ277" s="44">
        <v>2663</v>
      </c>
      <c r="AK277" s="44">
        <v>2733</v>
      </c>
      <c r="AL277" s="46">
        <v>2327</v>
      </c>
      <c r="AM277" s="46">
        <v>2798</v>
      </c>
      <c r="AN277" s="46">
        <v>2581</v>
      </c>
      <c r="AO277" s="46">
        <v>2321</v>
      </c>
      <c r="AQ277" s="36" t="b">
        <f t="shared" si="8"/>
        <v>1</v>
      </c>
      <c r="AR277" s="41" t="s">
        <v>479</v>
      </c>
      <c r="AS277" s="41" t="b">
        <f t="shared" si="9"/>
        <v>1</v>
      </c>
    </row>
    <row r="278" spans="1:45" x14ac:dyDescent="0.25">
      <c r="A278" s="36" t="s">
        <v>426</v>
      </c>
      <c r="B278">
        <v>1325</v>
      </c>
      <c r="C278">
        <v>1330</v>
      </c>
      <c r="D278">
        <v>1400</v>
      </c>
      <c r="E278">
        <v>1084</v>
      </c>
      <c r="F278">
        <v>1851</v>
      </c>
      <c r="G278">
        <v>1561</v>
      </c>
      <c r="H278">
        <v>1843</v>
      </c>
      <c r="I278">
        <v>1415</v>
      </c>
      <c r="J278">
        <v>1860</v>
      </c>
      <c r="K278">
        <v>1613</v>
      </c>
      <c r="L278">
        <v>1546</v>
      </c>
      <c r="M278">
        <v>1409</v>
      </c>
      <c r="N278">
        <v>1707</v>
      </c>
      <c r="O278">
        <v>1700</v>
      </c>
      <c r="P278">
        <v>1412</v>
      </c>
      <c r="Q278">
        <v>1272</v>
      </c>
      <c r="R278">
        <v>1541</v>
      </c>
      <c r="S278">
        <v>1267</v>
      </c>
      <c r="T278">
        <v>1444</v>
      </c>
      <c r="U278">
        <v>1270</v>
      </c>
      <c r="V278">
        <v>1526</v>
      </c>
      <c r="W278">
        <v>1459</v>
      </c>
      <c r="X278" s="41">
        <v>1489</v>
      </c>
      <c r="Y278" s="41">
        <v>1468</v>
      </c>
      <c r="Z278" s="41">
        <v>1495</v>
      </c>
      <c r="AA278" s="41">
        <v>1477</v>
      </c>
      <c r="AB278" s="41">
        <v>1290</v>
      </c>
      <c r="AC278" s="42">
        <v>1240</v>
      </c>
      <c r="AD278" s="42">
        <v>898</v>
      </c>
      <c r="AE278" s="42">
        <v>1314</v>
      </c>
      <c r="AF278" s="43">
        <v>1333</v>
      </c>
      <c r="AG278" s="43">
        <v>1437</v>
      </c>
      <c r="AH278" s="44">
        <v>1168</v>
      </c>
      <c r="AI278" s="44">
        <v>1263</v>
      </c>
      <c r="AJ278" s="44">
        <v>1205</v>
      </c>
      <c r="AK278" s="44">
        <v>1179</v>
      </c>
      <c r="AL278" s="46">
        <v>1009</v>
      </c>
      <c r="AM278" s="46">
        <v>1126</v>
      </c>
      <c r="AN278" s="46">
        <v>1129</v>
      </c>
      <c r="AO278" s="46">
        <v>1164</v>
      </c>
      <c r="AQ278" s="36" t="b">
        <f t="shared" si="8"/>
        <v>1</v>
      </c>
      <c r="AR278" s="41" t="s">
        <v>426</v>
      </c>
      <c r="AS278" s="41" t="b">
        <f t="shared" si="9"/>
        <v>1</v>
      </c>
    </row>
    <row r="279" spans="1:45" x14ac:dyDescent="0.25">
      <c r="A279" s="36" t="s">
        <v>118</v>
      </c>
      <c r="B279">
        <v>605</v>
      </c>
      <c r="C279">
        <v>686</v>
      </c>
      <c r="D279">
        <v>736</v>
      </c>
      <c r="E279">
        <v>633</v>
      </c>
      <c r="F279">
        <v>854</v>
      </c>
      <c r="G279">
        <v>870</v>
      </c>
      <c r="H279">
        <v>951</v>
      </c>
      <c r="I279">
        <v>705</v>
      </c>
      <c r="J279">
        <v>781</v>
      </c>
      <c r="K279">
        <v>821</v>
      </c>
      <c r="L279">
        <v>863</v>
      </c>
      <c r="M279">
        <v>843</v>
      </c>
      <c r="N279">
        <v>828</v>
      </c>
      <c r="O279">
        <v>755</v>
      </c>
      <c r="P279">
        <v>828</v>
      </c>
      <c r="Q279">
        <v>733</v>
      </c>
      <c r="R279">
        <v>738</v>
      </c>
      <c r="S279">
        <v>738</v>
      </c>
      <c r="T279">
        <v>817</v>
      </c>
      <c r="U279">
        <v>701</v>
      </c>
      <c r="V279">
        <v>703</v>
      </c>
      <c r="W279">
        <v>755</v>
      </c>
      <c r="X279" s="41">
        <v>815</v>
      </c>
      <c r="Y279" s="41">
        <v>849</v>
      </c>
      <c r="Z279" s="41">
        <v>929</v>
      </c>
      <c r="AA279" s="41">
        <v>864</v>
      </c>
      <c r="AB279" s="41">
        <v>774</v>
      </c>
      <c r="AC279" s="42">
        <v>718</v>
      </c>
      <c r="AD279" s="42">
        <v>530</v>
      </c>
      <c r="AE279" s="42">
        <v>732</v>
      </c>
      <c r="AF279" s="43">
        <v>749</v>
      </c>
      <c r="AG279" s="43">
        <v>699</v>
      </c>
      <c r="AH279" s="44">
        <v>720</v>
      </c>
      <c r="AI279" s="44">
        <v>699</v>
      </c>
      <c r="AJ279" s="44">
        <v>709</v>
      </c>
      <c r="AK279" s="44">
        <v>662</v>
      </c>
      <c r="AL279" s="46">
        <v>549</v>
      </c>
      <c r="AM279" s="46">
        <v>645</v>
      </c>
      <c r="AN279" s="46">
        <v>595</v>
      </c>
      <c r="AO279" s="46">
        <v>587</v>
      </c>
      <c r="AQ279" s="36" t="b">
        <f t="shared" si="8"/>
        <v>1</v>
      </c>
      <c r="AR279" s="41" t="s">
        <v>118</v>
      </c>
      <c r="AS279" s="41" t="b">
        <f t="shared" si="9"/>
        <v>1</v>
      </c>
    </row>
    <row r="280" spans="1:45" x14ac:dyDescent="0.25">
      <c r="A280" s="36" t="s">
        <v>474</v>
      </c>
      <c r="B280">
        <v>1414</v>
      </c>
      <c r="C280">
        <v>1546</v>
      </c>
      <c r="D280">
        <v>1620</v>
      </c>
      <c r="E280">
        <v>1336</v>
      </c>
      <c r="F280">
        <v>1670</v>
      </c>
      <c r="G280">
        <v>2090</v>
      </c>
      <c r="H280">
        <v>1981</v>
      </c>
      <c r="I280">
        <v>1978</v>
      </c>
      <c r="J280">
        <v>2240</v>
      </c>
      <c r="K280">
        <v>2363</v>
      </c>
      <c r="L280">
        <v>2304</v>
      </c>
      <c r="M280">
        <v>2019</v>
      </c>
      <c r="N280">
        <v>2172</v>
      </c>
      <c r="O280">
        <v>2143</v>
      </c>
      <c r="P280">
        <v>2075</v>
      </c>
      <c r="Q280">
        <v>2012</v>
      </c>
      <c r="R280">
        <v>2019</v>
      </c>
      <c r="S280">
        <v>2131</v>
      </c>
      <c r="T280">
        <v>2260</v>
      </c>
      <c r="U280">
        <v>2121</v>
      </c>
      <c r="V280">
        <v>2116</v>
      </c>
      <c r="W280">
        <v>2257</v>
      </c>
      <c r="X280" s="41">
        <v>2237</v>
      </c>
      <c r="Y280" s="41">
        <v>2180</v>
      </c>
      <c r="Z280" s="41">
        <v>2308</v>
      </c>
      <c r="AA280" s="41">
        <v>2285</v>
      </c>
      <c r="AB280" s="41">
        <v>2211</v>
      </c>
      <c r="AC280" s="42">
        <v>1877</v>
      </c>
      <c r="AD280" s="42">
        <v>1502</v>
      </c>
      <c r="AE280" s="42">
        <v>1989</v>
      </c>
      <c r="AF280" s="43">
        <v>2036</v>
      </c>
      <c r="AG280" s="43">
        <v>2163</v>
      </c>
      <c r="AH280" s="44">
        <v>1908</v>
      </c>
      <c r="AI280" s="44">
        <v>2009</v>
      </c>
      <c r="AJ280" s="44">
        <v>1927</v>
      </c>
      <c r="AK280" s="44">
        <v>1937</v>
      </c>
      <c r="AL280" s="46">
        <v>1642</v>
      </c>
      <c r="AM280" s="46">
        <v>2053</v>
      </c>
      <c r="AN280" s="46">
        <v>1971</v>
      </c>
      <c r="AO280" s="46">
        <v>1731</v>
      </c>
      <c r="AQ280" s="36" t="b">
        <f t="shared" si="8"/>
        <v>1</v>
      </c>
      <c r="AR280" s="41" t="s">
        <v>474</v>
      </c>
      <c r="AS280" s="41" t="b">
        <f t="shared" si="9"/>
        <v>1</v>
      </c>
    </row>
    <row r="281" spans="1:45" x14ac:dyDescent="0.25">
      <c r="A281" s="36" t="s">
        <v>480</v>
      </c>
      <c r="B281">
        <v>2204</v>
      </c>
      <c r="C281">
        <v>2306</v>
      </c>
      <c r="D281">
        <v>2672</v>
      </c>
      <c r="E281">
        <v>2412</v>
      </c>
      <c r="F281">
        <v>3637</v>
      </c>
      <c r="G281">
        <v>4230</v>
      </c>
      <c r="H281">
        <v>4012</v>
      </c>
      <c r="I281">
        <v>3358</v>
      </c>
      <c r="J281">
        <v>3991</v>
      </c>
      <c r="K281">
        <v>3898</v>
      </c>
      <c r="L281">
        <v>3930</v>
      </c>
      <c r="M281">
        <v>3104</v>
      </c>
      <c r="N281">
        <v>3643</v>
      </c>
      <c r="O281">
        <v>3265</v>
      </c>
      <c r="P281">
        <v>3503</v>
      </c>
      <c r="Q281">
        <v>3079</v>
      </c>
      <c r="R281">
        <v>3312</v>
      </c>
      <c r="S281">
        <v>3383</v>
      </c>
      <c r="T281">
        <v>3686</v>
      </c>
      <c r="U281">
        <v>3205</v>
      </c>
      <c r="V281">
        <v>3328</v>
      </c>
      <c r="W281">
        <v>3090</v>
      </c>
      <c r="X281" s="41">
        <v>3281</v>
      </c>
      <c r="Y281" s="41">
        <v>3249</v>
      </c>
      <c r="Z281" s="41">
        <v>3402</v>
      </c>
      <c r="AA281" s="41">
        <v>3661</v>
      </c>
      <c r="AB281" s="41">
        <v>3139</v>
      </c>
      <c r="AC281" s="42">
        <v>2629</v>
      </c>
      <c r="AD281" s="42">
        <v>1963</v>
      </c>
      <c r="AE281" s="42">
        <v>2829</v>
      </c>
      <c r="AF281" s="43">
        <v>3051</v>
      </c>
      <c r="AG281" s="43">
        <v>3050</v>
      </c>
      <c r="AH281" s="44">
        <v>2783</v>
      </c>
      <c r="AI281" s="44">
        <v>2805</v>
      </c>
      <c r="AJ281" s="44">
        <v>2592</v>
      </c>
      <c r="AK281" s="44">
        <v>2527</v>
      </c>
      <c r="AL281" s="46">
        <v>2209</v>
      </c>
      <c r="AM281" s="46">
        <v>2793</v>
      </c>
      <c r="AN281" s="46">
        <v>2626</v>
      </c>
      <c r="AO281" s="46">
        <v>2234</v>
      </c>
      <c r="AQ281" s="36" t="b">
        <f t="shared" si="8"/>
        <v>1</v>
      </c>
      <c r="AR281" s="41" t="s">
        <v>480</v>
      </c>
      <c r="AS281" s="41" t="b">
        <f t="shared" si="9"/>
        <v>1</v>
      </c>
    </row>
    <row r="282" spans="1:45" x14ac:dyDescent="0.25">
      <c r="A282" s="36" t="s">
        <v>119</v>
      </c>
      <c r="B282">
        <v>566</v>
      </c>
      <c r="C282">
        <v>450</v>
      </c>
      <c r="D282">
        <v>585</v>
      </c>
      <c r="E282">
        <v>533</v>
      </c>
      <c r="F282">
        <v>818</v>
      </c>
      <c r="G282">
        <v>800</v>
      </c>
      <c r="H282">
        <v>872</v>
      </c>
      <c r="I282">
        <v>744</v>
      </c>
      <c r="J282">
        <v>946</v>
      </c>
      <c r="K282">
        <v>830</v>
      </c>
      <c r="L282">
        <v>744</v>
      </c>
      <c r="M282">
        <v>710</v>
      </c>
      <c r="N282">
        <v>792</v>
      </c>
      <c r="O282">
        <v>735</v>
      </c>
      <c r="P282">
        <v>713</v>
      </c>
      <c r="Q282">
        <v>811</v>
      </c>
      <c r="R282">
        <v>738</v>
      </c>
      <c r="S282">
        <v>702</v>
      </c>
      <c r="T282">
        <v>685</v>
      </c>
      <c r="U282">
        <v>649</v>
      </c>
      <c r="V282">
        <v>688</v>
      </c>
      <c r="W282">
        <v>618</v>
      </c>
      <c r="X282" s="41">
        <v>595</v>
      </c>
      <c r="Y282" s="41">
        <v>688</v>
      </c>
      <c r="Z282" s="41">
        <v>673</v>
      </c>
      <c r="AA282" s="41">
        <v>723</v>
      </c>
      <c r="AB282" s="41">
        <v>587</v>
      </c>
      <c r="AC282" s="42">
        <v>572</v>
      </c>
      <c r="AD282" s="42">
        <v>419</v>
      </c>
      <c r="AE282" s="42">
        <v>565</v>
      </c>
      <c r="AF282" s="43">
        <v>626</v>
      </c>
      <c r="AG282" s="43">
        <v>580</v>
      </c>
      <c r="AH282" s="44">
        <v>541</v>
      </c>
      <c r="AI282" s="44">
        <v>562</v>
      </c>
      <c r="AJ282" s="44">
        <v>511</v>
      </c>
      <c r="AK282" s="44">
        <v>548</v>
      </c>
      <c r="AL282" s="46">
        <v>480</v>
      </c>
      <c r="AM282" s="46">
        <v>564</v>
      </c>
      <c r="AN282" s="46">
        <v>491</v>
      </c>
      <c r="AO282" s="46">
        <v>477</v>
      </c>
      <c r="AQ282" s="36" t="b">
        <f t="shared" si="8"/>
        <v>1</v>
      </c>
      <c r="AR282" s="41" t="s">
        <v>119</v>
      </c>
      <c r="AS282" s="41" t="b">
        <f t="shared" si="9"/>
        <v>1</v>
      </c>
    </row>
    <row r="283" spans="1:45" x14ac:dyDescent="0.25">
      <c r="A283" s="36" t="s">
        <v>120</v>
      </c>
      <c r="B283">
        <v>117</v>
      </c>
      <c r="C283">
        <v>116</v>
      </c>
      <c r="D283">
        <v>163</v>
      </c>
      <c r="E283">
        <v>154</v>
      </c>
      <c r="F283">
        <v>212</v>
      </c>
      <c r="G283">
        <v>210</v>
      </c>
      <c r="H283">
        <v>285</v>
      </c>
      <c r="I283">
        <v>227</v>
      </c>
      <c r="J283">
        <v>235</v>
      </c>
      <c r="K283">
        <v>249</v>
      </c>
      <c r="L283">
        <v>258</v>
      </c>
      <c r="M283">
        <v>184</v>
      </c>
      <c r="N283">
        <v>209</v>
      </c>
      <c r="O283">
        <v>190</v>
      </c>
      <c r="P283">
        <v>236</v>
      </c>
      <c r="Q283">
        <v>166</v>
      </c>
      <c r="R283">
        <v>187</v>
      </c>
      <c r="S283">
        <v>197</v>
      </c>
      <c r="T283">
        <v>230</v>
      </c>
      <c r="U283">
        <v>206</v>
      </c>
      <c r="V283">
        <v>191</v>
      </c>
      <c r="W283">
        <v>167</v>
      </c>
      <c r="X283" s="41">
        <v>205</v>
      </c>
      <c r="Y283" s="41">
        <v>166</v>
      </c>
      <c r="Z283" s="41">
        <v>246</v>
      </c>
      <c r="AA283" s="41">
        <v>209</v>
      </c>
      <c r="AB283" s="41">
        <v>176</v>
      </c>
      <c r="AC283" s="42">
        <v>178</v>
      </c>
      <c r="AD283" s="42">
        <v>138</v>
      </c>
      <c r="AE283" s="42">
        <v>180</v>
      </c>
      <c r="AF283" s="43">
        <v>176</v>
      </c>
      <c r="AG283" s="43">
        <v>178</v>
      </c>
      <c r="AH283" s="44">
        <v>185</v>
      </c>
      <c r="AI283" s="44">
        <v>160</v>
      </c>
      <c r="AJ283" s="44">
        <v>166</v>
      </c>
      <c r="AK283" s="44">
        <v>160</v>
      </c>
      <c r="AL283" s="46">
        <v>140</v>
      </c>
      <c r="AM283" s="46">
        <v>157</v>
      </c>
      <c r="AN283" s="46">
        <v>161</v>
      </c>
      <c r="AO283" s="46">
        <v>140</v>
      </c>
      <c r="AQ283" s="36" t="b">
        <f t="shared" si="8"/>
        <v>1</v>
      </c>
      <c r="AR283" s="41" t="s">
        <v>120</v>
      </c>
      <c r="AS283" s="41" t="b">
        <f t="shared" si="9"/>
        <v>1</v>
      </c>
    </row>
    <row r="284" spans="1:45" x14ac:dyDescent="0.25">
      <c r="A284" s="36" t="s">
        <v>444</v>
      </c>
      <c r="B284">
        <v>1062</v>
      </c>
      <c r="C284">
        <v>1137</v>
      </c>
      <c r="D284">
        <v>1309</v>
      </c>
      <c r="E284">
        <v>1004</v>
      </c>
      <c r="F284">
        <v>1382</v>
      </c>
      <c r="G284">
        <v>1524</v>
      </c>
      <c r="H284">
        <v>1382</v>
      </c>
      <c r="I284">
        <v>1317</v>
      </c>
      <c r="J284">
        <v>1550</v>
      </c>
      <c r="K284">
        <v>1590</v>
      </c>
      <c r="L284">
        <v>1650</v>
      </c>
      <c r="M284">
        <v>1469</v>
      </c>
      <c r="N284">
        <v>1522</v>
      </c>
      <c r="O284">
        <v>1366</v>
      </c>
      <c r="P284">
        <v>1512</v>
      </c>
      <c r="Q284">
        <v>1372</v>
      </c>
      <c r="R284">
        <v>1478</v>
      </c>
      <c r="S284">
        <v>1391</v>
      </c>
      <c r="T284">
        <v>1577</v>
      </c>
      <c r="U284">
        <v>1570</v>
      </c>
      <c r="V284">
        <v>1526</v>
      </c>
      <c r="W284">
        <v>1592</v>
      </c>
      <c r="X284" s="41">
        <v>1542</v>
      </c>
      <c r="Y284" s="41">
        <v>1539</v>
      </c>
      <c r="Z284" s="41">
        <v>1557</v>
      </c>
      <c r="AA284" s="41">
        <v>1413</v>
      </c>
      <c r="AB284" s="41">
        <v>1235</v>
      </c>
      <c r="AC284" s="42">
        <v>1068</v>
      </c>
      <c r="AD284" s="42">
        <v>718</v>
      </c>
      <c r="AE284" s="42">
        <v>983</v>
      </c>
      <c r="AF284" s="43">
        <v>988</v>
      </c>
      <c r="AG284" s="43">
        <v>1011</v>
      </c>
      <c r="AH284" s="44">
        <v>882</v>
      </c>
      <c r="AI284" s="44">
        <v>942</v>
      </c>
      <c r="AJ284" s="44">
        <v>936</v>
      </c>
      <c r="AK284" s="44">
        <v>940</v>
      </c>
      <c r="AL284" s="46">
        <v>668</v>
      </c>
      <c r="AM284" s="46">
        <v>850</v>
      </c>
      <c r="AN284" s="46">
        <v>778</v>
      </c>
      <c r="AO284" s="46">
        <v>718</v>
      </c>
      <c r="AQ284" s="36" t="b">
        <f t="shared" si="8"/>
        <v>1</v>
      </c>
      <c r="AR284" s="41" t="s">
        <v>444</v>
      </c>
      <c r="AS284" s="41" t="b">
        <f t="shared" si="9"/>
        <v>1</v>
      </c>
    </row>
    <row r="285" spans="1:45" x14ac:dyDescent="0.25">
      <c r="A285" s="36" t="s">
        <v>689</v>
      </c>
      <c r="B285">
        <v>122</v>
      </c>
      <c r="C285">
        <v>139</v>
      </c>
      <c r="D285">
        <v>235</v>
      </c>
      <c r="E285">
        <v>153</v>
      </c>
      <c r="F285">
        <v>203</v>
      </c>
      <c r="G285">
        <v>196</v>
      </c>
      <c r="H285">
        <v>278</v>
      </c>
      <c r="I285">
        <v>172</v>
      </c>
      <c r="J285">
        <v>248</v>
      </c>
      <c r="K285">
        <v>219</v>
      </c>
      <c r="L285">
        <v>278</v>
      </c>
      <c r="M285">
        <v>214</v>
      </c>
      <c r="N285">
        <v>299</v>
      </c>
      <c r="O285">
        <v>204</v>
      </c>
      <c r="P285">
        <v>283</v>
      </c>
      <c r="Q285">
        <v>220</v>
      </c>
      <c r="R285">
        <v>238</v>
      </c>
      <c r="S285">
        <v>183</v>
      </c>
      <c r="T285">
        <v>291</v>
      </c>
      <c r="U285">
        <v>219</v>
      </c>
      <c r="V285">
        <v>235</v>
      </c>
      <c r="W285">
        <v>226</v>
      </c>
      <c r="X285" s="41">
        <v>212</v>
      </c>
      <c r="Y285" s="41">
        <v>233</v>
      </c>
      <c r="Z285" s="41">
        <v>296</v>
      </c>
      <c r="AA285" s="41">
        <v>347</v>
      </c>
      <c r="AB285" s="41">
        <v>238</v>
      </c>
      <c r="AC285" s="42">
        <v>170</v>
      </c>
      <c r="AD285" s="42">
        <v>145</v>
      </c>
      <c r="AE285" s="42">
        <v>241</v>
      </c>
      <c r="AF285" s="43">
        <v>214</v>
      </c>
      <c r="AG285" s="43">
        <v>216</v>
      </c>
      <c r="AH285" s="44">
        <v>180</v>
      </c>
      <c r="AI285" s="44">
        <v>226</v>
      </c>
      <c r="AJ285" s="44">
        <v>189</v>
      </c>
      <c r="AK285" s="44">
        <v>198</v>
      </c>
      <c r="AL285" s="46">
        <v>240</v>
      </c>
      <c r="AM285" s="46">
        <v>217</v>
      </c>
      <c r="AN285" s="46">
        <v>198</v>
      </c>
      <c r="AO285" s="46">
        <v>169</v>
      </c>
      <c r="AQ285" s="36" t="b">
        <f t="shared" si="8"/>
        <v>1</v>
      </c>
      <c r="AR285" s="41" t="s">
        <v>689</v>
      </c>
      <c r="AS285" s="41" t="b">
        <f t="shared" si="9"/>
        <v>1</v>
      </c>
    </row>
    <row r="286" spans="1:45" x14ac:dyDescent="0.25">
      <c r="A286" s="36" t="s">
        <v>618</v>
      </c>
      <c r="B286">
        <v>35</v>
      </c>
      <c r="C286">
        <v>34</v>
      </c>
      <c r="D286">
        <v>23</v>
      </c>
      <c r="E286">
        <v>33</v>
      </c>
      <c r="F286">
        <v>58</v>
      </c>
      <c r="G286">
        <v>48</v>
      </c>
      <c r="H286">
        <v>46</v>
      </c>
      <c r="I286">
        <v>25</v>
      </c>
      <c r="J286">
        <v>50</v>
      </c>
      <c r="K286">
        <v>57</v>
      </c>
      <c r="L286">
        <v>67</v>
      </c>
      <c r="M286">
        <v>48</v>
      </c>
      <c r="N286">
        <v>37</v>
      </c>
      <c r="O286">
        <v>47</v>
      </c>
      <c r="P286">
        <v>49</v>
      </c>
      <c r="Q286">
        <v>42</v>
      </c>
      <c r="R286">
        <v>54</v>
      </c>
      <c r="S286">
        <v>50</v>
      </c>
      <c r="T286">
        <v>62</v>
      </c>
      <c r="U286">
        <v>36</v>
      </c>
      <c r="V286">
        <v>37</v>
      </c>
      <c r="W286">
        <v>56</v>
      </c>
      <c r="X286" s="41">
        <v>47</v>
      </c>
      <c r="Y286" s="41">
        <v>41</v>
      </c>
      <c r="Z286" s="41">
        <v>50</v>
      </c>
      <c r="AA286" s="41">
        <v>36</v>
      </c>
      <c r="AB286" s="41">
        <v>37</v>
      </c>
      <c r="AC286" s="42">
        <v>51</v>
      </c>
      <c r="AD286" s="42">
        <v>34</v>
      </c>
      <c r="AE286" s="42">
        <v>32</v>
      </c>
      <c r="AF286" s="43">
        <v>61</v>
      </c>
      <c r="AG286" s="43">
        <v>51</v>
      </c>
      <c r="AH286" s="44">
        <v>44</v>
      </c>
      <c r="AI286" s="44">
        <v>32</v>
      </c>
      <c r="AJ286" s="44">
        <v>34</v>
      </c>
      <c r="AK286" s="44">
        <v>25</v>
      </c>
      <c r="AL286" s="46">
        <v>32</v>
      </c>
      <c r="AM286" s="46">
        <v>16</v>
      </c>
      <c r="AN286" s="46">
        <v>31</v>
      </c>
      <c r="AO286" s="46">
        <v>36</v>
      </c>
      <c r="AQ286" s="36" t="b">
        <f t="shared" si="8"/>
        <v>1</v>
      </c>
      <c r="AR286" s="41" t="s">
        <v>618</v>
      </c>
      <c r="AS286" s="41" t="b">
        <f t="shared" si="9"/>
        <v>1</v>
      </c>
    </row>
    <row r="287" spans="1:45" x14ac:dyDescent="0.25">
      <c r="A287" s="36" t="s">
        <v>121</v>
      </c>
      <c r="B287">
        <v>378</v>
      </c>
      <c r="C287">
        <v>439</v>
      </c>
      <c r="D287">
        <v>506</v>
      </c>
      <c r="E287">
        <v>342</v>
      </c>
      <c r="F287">
        <v>587</v>
      </c>
      <c r="G287">
        <v>754</v>
      </c>
      <c r="H287">
        <v>662</v>
      </c>
      <c r="I287">
        <v>679</v>
      </c>
      <c r="J287">
        <v>664</v>
      </c>
      <c r="K287">
        <v>611</v>
      </c>
      <c r="L287">
        <v>609</v>
      </c>
      <c r="M287">
        <v>650</v>
      </c>
      <c r="N287">
        <v>661</v>
      </c>
      <c r="O287">
        <v>608</v>
      </c>
      <c r="P287">
        <v>696</v>
      </c>
      <c r="Q287">
        <v>598</v>
      </c>
      <c r="R287">
        <v>658</v>
      </c>
      <c r="S287">
        <v>585</v>
      </c>
      <c r="T287">
        <v>604</v>
      </c>
      <c r="U287">
        <v>481</v>
      </c>
      <c r="V287">
        <v>546</v>
      </c>
      <c r="W287">
        <v>590</v>
      </c>
      <c r="X287" s="41">
        <v>570</v>
      </c>
      <c r="Y287" s="41">
        <v>553</v>
      </c>
      <c r="Z287" s="41">
        <v>570</v>
      </c>
      <c r="AA287" s="41">
        <v>568</v>
      </c>
      <c r="AB287" s="41">
        <v>478</v>
      </c>
      <c r="AC287" s="42">
        <v>432</v>
      </c>
      <c r="AD287" s="42">
        <v>402</v>
      </c>
      <c r="AE287" s="42">
        <v>536</v>
      </c>
      <c r="AF287" s="43">
        <v>485</v>
      </c>
      <c r="AG287" s="43">
        <v>456</v>
      </c>
      <c r="AH287" s="44">
        <v>437</v>
      </c>
      <c r="AI287" s="44">
        <v>413</v>
      </c>
      <c r="AJ287" s="44">
        <v>439</v>
      </c>
      <c r="AK287" s="44">
        <v>383</v>
      </c>
      <c r="AL287" s="46">
        <v>321</v>
      </c>
      <c r="AM287" s="46">
        <v>414</v>
      </c>
      <c r="AN287" s="46">
        <v>354</v>
      </c>
      <c r="AO287" s="46">
        <v>354</v>
      </c>
      <c r="AQ287" s="36" t="b">
        <f t="shared" si="8"/>
        <v>1</v>
      </c>
      <c r="AR287" s="41" t="s">
        <v>121</v>
      </c>
      <c r="AS287" s="41" t="b">
        <f t="shared" si="9"/>
        <v>1</v>
      </c>
    </row>
    <row r="288" spans="1:45" x14ac:dyDescent="0.25">
      <c r="A288" s="36" t="s">
        <v>555</v>
      </c>
      <c r="B288">
        <v>1079</v>
      </c>
      <c r="C288">
        <v>1190</v>
      </c>
      <c r="D288">
        <v>1486</v>
      </c>
      <c r="E288">
        <v>1122</v>
      </c>
      <c r="F288">
        <v>2130</v>
      </c>
      <c r="G288">
        <v>2677</v>
      </c>
      <c r="H288">
        <v>2465</v>
      </c>
      <c r="I288">
        <v>2418</v>
      </c>
      <c r="J288">
        <v>2356</v>
      </c>
      <c r="K288">
        <v>2171</v>
      </c>
      <c r="L288">
        <v>2065</v>
      </c>
      <c r="M288">
        <v>1939</v>
      </c>
      <c r="N288">
        <v>2176</v>
      </c>
      <c r="O288">
        <v>1912</v>
      </c>
      <c r="P288">
        <v>2197</v>
      </c>
      <c r="Q288">
        <v>1861</v>
      </c>
      <c r="R288">
        <v>2064</v>
      </c>
      <c r="S288">
        <v>1894</v>
      </c>
      <c r="T288">
        <v>1930</v>
      </c>
      <c r="U288">
        <v>1584</v>
      </c>
      <c r="V288">
        <v>1783</v>
      </c>
      <c r="W288">
        <v>1801</v>
      </c>
      <c r="X288" s="41">
        <v>1744</v>
      </c>
      <c r="Y288" s="41">
        <v>1751</v>
      </c>
      <c r="Z288" s="41">
        <v>1808</v>
      </c>
      <c r="AA288" s="41">
        <v>1836</v>
      </c>
      <c r="AB288" s="41">
        <v>1562</v>
      </c>
      <c r="AC288" s="42">
        <v>1450</v>
      </c>
      <c r="AD288" s="42">
        <v>1099</v>
      </c>
      <c r="AE288" s="42">
        <v>1512</v>
      </c>
      <c r="AF288" s="43">
        <v>1536</v>
      </c>
      <c r="AG288" s="43">
        <v>1418</v>
      </c>
      <c r="AH288" s="44">
        <v>1243</v>
      </c>
      <c r="AI288" s="44">
        <v>1261</v>
      </c>
      <c r="AJ288" s="44">
        <v>1266</v>
      </c>
      <c r="AK288" s="44">
        <v>1198</v>
      </c>
      <c r="AL288" s="46">
        <v>1098</v>
      </c>
      <c r="AM288" s="46">
        <v>1204</v>
      </c>
      <c r="AN288" s="46">
        <v>1149</v>
      </c>
      <c r="AO288" s="46">
        <v>1088</v>
      </c>
      <c r="AQ288" s="36" t="b">
        <f t="shared" si="8"/>
        <v>1</v>
      </c>
      <c r="AR288" s="41" t="s">
        <v>555</v>
      </c>
      <c r="AS288" s="41" t="b">
        <f t="shared" si="9"/>
        <v>1</v>
      </c>
    </row>
    <row r="289" spans="1:45" x14ac:dyDescent="0.25">
      <c r="A289" s="36" t="s">
        <v>582</v>
      </c>
      <c r="B289">
        <v>392</v>
      </c>
      <c r="C289">
        <v>339</v>
      </c>
      <c r="D289">
        <v>375</v>
      </c>
      <c r="E289">
        <v>313</v>
      </c>
      <c r="F289">
        <v>559</v>
      </c>
      <c r="G289">
        <v>587</v>
      </c>
      <c r="H289">
        <v>523</v>
      </c>
      <c r="I289">
        <v>441</v>
      </c>
      <c r="J289">
        <v>809</v>
      </c>
      <c r="K289">
        <v>497</v>
      </c>
      <c r="L289">
        <v>511</v>
      </c>
      <c r="M289">
        <v>502</v>
      </c>
      <c r="N289">
        <v>618</v>
      </c>
      <c r="O289">
        <v>468</v>
      </c>
      <c r="P289">
        <v>479</v>
      </c>
      <c r="Q289">
        <v>466</v>
      </c>
      <c r="R289">
        <v>626</v>
      </c>
      <c r="S289">
        <v>465</v>
      </c>
      <c r="T289">
        <v>484</v>
      </c>
      <c r="U289">
        <v>418</v>
      </c>
      <c r="V289">
        <v>621</v>
      </c>
      <c r="W289">
        <v>552</v>
      </c>
      <c r="X289" s="41">
        <v>527</v>
      </c>
      <c r="Y289" s="41">
        <v>538</v>
      </c>
      <c r="Z289" s="41">
        <v>518</v>
      </c>
      <c r="AA289" s="41">
        <v>471</v>
      </c>
      <c r="AB289" s="41">
        <v>387</v>
      </c>
      <c r="AC289" s="42">
        <v>381</v>
      </c>
      <c r="AD289" s="42">
        <v>277</v>
      </c>
      <c r="AE289" s="42">
        <v>463</v>
      </c>
      <c r="AF289" s="43">
        <v>489</v>
      </c>
      <c r="AG289" s="43">
        <v>525</v>
      </c>
      <c r="AH289" s="44">
        <v>479</v>
      </c>
      <c r="AI289" s="44">
        <v>465</v>
      </c>
      <c r="AJ289" s="44">
        <v>391</v>
      </c>
      <c r="AK289" s="44">
        <v>389</v>
      </c>
      <c r="AL289" s="46">
        <v>320</v>
      </c>
      <c r="AM289" s="46">
        <v>411</v>
      </c>
      <c r="AN289" s="46">
        <v>317</v>
      </c>
      <c r="AO289" s="46">
        <v>332</v>
      </c>
      <c r="AQ289" s="36" t="b">
        <f t="shared" si="8"/>
        <v>1</v>
      </c>
      <c r="AR289" s="41" t="s">
        <v>582</v>
      </c>
      <c r="AS289" s="41" t="b">
        <f t="shared" si="9"/>
        <v>1</v>
      </c>
    </row>
    <row r="290" spans="1:45" x14ac:dyDescent="0.25">
      <c r="A290" s="36" t="s">
        <v>122</v>
      </c>
      <c r="B290">
        <v>389</v>
      </c>
      <c r="C290">
        <v>386</v>
      </c>
      <c r="D290">
        <v>465</v>
      </c>
      <c r="E290">
        <v>376</v>
      </c>
      <c r="F290">
        <v>506</v>
      </c>
      <c r="G290">
        <v>601</v>
      </c>
      <c r="H290">
        <v>627</v>
      </c>
      <c r="I290">
        <v>541</v>
      </c>
      <c r="J290">
        <v>615</v>
      </c>
      <c r="K290">
        <v>519</v>
      </c>
      <c r="L290">
        <v>582</v>
      </c>
      <c r="M290">
        <v>433</v>
      </c>
      <c r="N290">
        <v>495</v>
      </c>
      <c r="O290">
        <v>421</v>
      </c>
      <c r="P290">
        <v>499</v>
      </c>
      <c r="Q290">
        <v>470</v>
      </c>
      <c r="R290">
        <v>535</v>
      </c>
      <c r="S290">
        <v>471</v>
      </c>
      <c r="T290">
        <v>521</v>
      </c>
      <c r="U290">
        <v>498</v>
      </c>
      <c r="V290">
        <v>461</v>
      </c>
      <c r="W290">
        <v>433</v>
      </c>
      <c r="X290" s="41">
        <v>429</v>
      </c>
      <c r="Y290" s="41">
        <v>461</v>
      </c>
      <c r="Z290" s="41">
        <v>484</v>
      </c>
      <c r="AA290" s="41">
        <v>503</v>
      </c>
      <c r="AB290" s="41">
        <v>432</v>
      </c>
      <c r="AC290" s="42">
        <v>413</v>
      </c>
      <c r="AD290" s="42">
        <v>307</v>
      </c>
      <c r="AE290" s="42">
        <v>398</v>
      </c>
      <c r="AF290" s="43">
        <v>437</v>
      </c>
      <c r="AG290" s="43">
        <v>343</v>
      </c>
      <c r="AH290" s="44">
        <v>359</v>
      </c>
      <c r="AI290" s="44">
        <v>378</v>
      </c>
      <c r="AJ290" s="44">
        <v>338</v>
      </c>
      <c r="AK290" s="44">
        <v>361</v>
      </c>
      <c r="AL290" s="46">
        <v>302</v>
      </c>
      <c r="AM290" s="46">
        <v>343</v>
      </c>
      <c r="AN290" s="46">
        <v>292</v>
      </c>
      <c r="AO290" s="46">
        <v>240</v>
      </c>
      <c r="AQ290" s="36" t="b">
        <f t="shared" si="8"/>
        <v>1</v>
      </c>
      <c r="AR290" s="41" t="s">
        <v>122</v>
      </c>
      <c r="AS290" s="41" t="b">
        <f t="shared" si="9"/>
        <v>1</v>
      </c>
    </row>
    <row r="291" spans="1:45" x14ac:dyDescent="0.25">
      <c r="A291" s="36" t="s">
        <v>619</v>
      </c>
      <c r="B291">
        <v>365</v>
      </c>
      <c r="C291">
        <v>348</v>
      </c>
      <c r="D291">
        <v>481</v>
      </c>
      <c r="E291">
        <v>388</v>
      </c>
      <c r="F291">
        <v>554</v>
      </c>
      <c r="G291">
        <v>581</v>
      </c>
      <c r="H291">
        <v>716</v>
      </c>
      <c r="I291">
        <v>459</v>
      </c>
      <c r="J291">
        <v>676</v>
      </c>
      <c r="K291">
        <v>613</v>
      </c>
      <c r="L291">
        <v>732</v>
      </c>
      <c r="M291">
        <v>471</v>
      </c>
      <c r="N291">
        <v>666</v>
      </c>
      <c r="O291">
        <v>575</v>
      </c>
      <c r="P291">
        <v>684</v>
      </c>
      <c r="Q291">
        <v>498</v>
      </c>
      <c r="R291">
        <v>634</v>
      </c>
      <c r="S291">
        <v>549</v>
      </c>
      <c r="T291">
        <v>753</v>
      </c>
      <c r="U291">
        <v>465</v>
      </c>
      <c r="V291">
        <v>584</v>
      </c>
      <c r="W291">
        <v>537</v>
      </c>
      <c r="X291" s="41">
        <v>559</v>
      </c>
      <c r="Y291" s="41">
        <v>510</v>
      </c>
      <c r="Z291" s="41">
        <v>595</v>
      </c>
      <c r="AA291" s="41">
        <v>559</v>
      </c>
      <c r="AB291" s="41">
        <v>452</v>
      </c>
      <c r="AC291" s="42">
        <v>411</v>
      </c>
      <c r="AD291" s="42">
        <v>303</v>
      </c>
      <c r="AE291" s="42">
        <v>491</v>
      </c>
      <c r="AF291" s="43">
        <v>496</v>
      </c>
      <c r="AG291" s="43">
        <v>483</v>
      </c>
      <c r="AH291" s="44">
        <v>433</v>
      </c>
      <c r="AI291" s="44">
        <v>469</v>
      </c>
      <c r="AJ291" s="44">
        <v>441</v>
      </c>
      <c r="AK291" s="44">
        <v>438</v>
      </c>
      <c r="AL291" s="46">
        <v>405</v>
      </c>
      <c r="AM291" s="46">
        <v>429</v>
      </c>
      <c r="AN291" s="46">
        <v>389</v>
      </c>
      <c r="AO291" s="46">
        <v>362</v>
      </c>
      <c r="AQ291" s="36" t="b">
        <f t="shared" si="8"/>
        <v>1</v>
      </c>
      <c r="AR291" s="41" t="s">
        <v>619</v>
      </c>
      <c r="AS291" s="41" t="b">
        <f t="shared" si="9"/>
        <v>1</v>
      </c>
    </row>
    <row r="292" spans="1:45" x14ac:dyDescent="0.25">
      <c r="A292" s="36" t="s">
        <v>498</v>
      </c>
      <c r="B292">
        <v>815</v>
      </c>
      <c r="C292">
        <v>832</v>
      </c>
      <c r="D292">
        <v>809</v>
      </c>
      <c r="E292">
        <v>781</v>
      </c>
      <c r="F292">
        <v>1175</v>
      </c>
      <c r="G292">
        <v>1042</v>
      </c>
      <c r="H292">
        <v>1219</v>
      </c>
      <c r="I292">
        <v>1025</v>
      </c>
      <c r="J292">
        <v>1171</v>
      </c>
      <c r="K292">
        <v>1138</v>
      </c>
      <c r="L292">
        <v>1284</v>
      </c>
      <c r="M292">
        <v>1186</v>
      </c>
      <c r="N292">
        <v>1261</v>
      </c>
      <c r="O292">
        <v>1109</v>
      </c>
      <c r="P292">
        <v>1190</v>
      </c>
      <c r="Q292">
        <v>1083</v>
      </c>
      <c r="R292">
        <v>1091</v>
      </c>
      <c r="S292">
        <v>1090</v>
      </c>
      <c r="T292">
        <v>1212</v>
      </c>
      <c r="U292">
        <v>1156</v>
      </c>
      <c r="V292">
        <v>1149</v>
      </c>
      <c r="W292">
        <v>1181</v>
      </c>
      <c r="X292" s="41">
        <v>1331</v>
      </c>
      <c r="Y292" s="41">
        <v>1219</v>
      </c>
      <c r="Z292" s="41">
        <v>1284</v>
      </c>
      <c r="AA292" s="41">
        <v>1190</v>
      </c>
      <c r="AB292" s="41">
        <v>1385</v>
      </c>
      <c r="AC292" s="42">
        <v>1002</v>
      </c>
      <c r="AD292" s="42">
        <v>707</v>
      </c>
      <c r="AE292" s="42">
        <v>1084</v>
      </c>
      <c r="AF292" s="43">
        <v>1079</v>
      </c>
      <c r="AG292" s="43">
        <v>1095</v>
      </c>
      <c r="AH292" s="44">
        <v>1056</v>
      </c>
      <c r="AI292" s="44">
        <v>1054</v>
      </c>
      <c r="AJ292" s="44">
        <v>921</v>
      </c>
      <c r="AK292" s="44">
        <v>978</v>
      </c>
      <c r="AL292" s="46">
        <v>830</v>
      </c>
      <c r="AM292" s="46">
        <v>1058</v>
      </c>
      <c r="AN292" s="46">
        <v>939</v>
      </c>
      <c r="AO292" s="46">
        <v>779</v>
      </c>
      <c r="AQ292" s="36" t="b">
        <f t="shared" si="8"/>
        <v>1</v>
      </c>
      <c r="AR292" s="41" t="s">
        <v>498</v>
      </c>
      <c r="AS292" s="41" t="b">
        <f t="shared" si="9"/>
        <v>1</v>
      </c>
    </row>
    <row r="293" spans="1:45" x14ac:dyDescent="0.25">
      <c r="A293" s="36" t="s">
        <v>564</v>
      </c>
      <c r="B293">
        <v>948</v>
      </c>
      <c r="C293">
        <v>846</v>
      </c>
      <c r="D293">
        <v>1139</v>
      </c>
      <c r="E293">
        <v>1017</v>
      </c>
      <c r="F293">
        <v>1250</v>
      </c>
      <c r="G293">
        <v>1509</v>
      </c>
      <c r="H293">
        <v>1596</v>
      </c>
      <c r="I293">
        <v>1854</v>
      </c>
      <c r="J293">
        <v>1597</v>
      </c>
      <c r="K293">
        <v>1383</v>
      </c>
      <c r="L293">
        <v>1515</v>
      </c>
      <c r="M293">
        <v>1724</v>
      </c>
      <c r="N293">
        <v>1617</v>
      </c>
      <c r="O293">
        <v>1390</v>
      </c>
      <c r="P293">
        <v>1246</v>
      </c>
      <c r="Q293">
        <v>1549</v>
      </c>
      <c r="R293">
        <v>1413</v>
      </c>
      <c r="S293">
        <v>1322</v>
      </c>
      <c r="T293">
        <v>1461</v>
      </c>
      <c r="U293">
        <v>1408</v>
      </c>
      <c r="V293">
        <v>1295</v>
      </c>
      <c r="W293">
        <v>1237</v>
      </c>
      <c r="X293" s="41">
        <v>1297</v>
      </c>
      <c r="Y293" s="41">
        <v>1290</v>
      </c>
      <c r="Z293" s="41">
        <v>1290</v>
      </c>
      <c r="AA293" s="41">
        <v>1272</v>
      </c>
      <c r="AB293" s="41">
        <v>1148</v>
      </c>
      <c r="AC293" s="42">
        <v>1264</v>
      </c>
      <c r="AD293" s="42">
        <v>814</v>
      </c>
      <c r="AE293" s="42">
        <v>1041</v>
      </c>
      <c r="AF293" s="43">
        <v>1229</v>
      </c>
      <c r="AG293" s="43">
        <v>1043</v>
      </c>
      <c r="AH293" s="44">
        <v>985</v>
      </c>
      <c r="AI293" s="44">
        <v>1112</v>
      </c>
      <c r="AJ293" s="44">
        <v>1000</v>
      </c>
      <c r="AK293" s="44">
        <v>1093</v>
      </c>
      <c r="AL293" s="46">
        <v>835</v>
      </c>
      <c r="AM293" s="46">
        <v>1005</v>
      </c>
      <c r="AN293" s="46">
        <v>935</v>
      </c>
      <c r="AO293" s="46">
        <v>1109</v>
      </c>
      <c r="AQ293" s="36" t="b">
        <f t="shared" si="8"/>
        <v>1</v>
      </c>
      <c r="AR293" s="41" t="s">
        <v>564</v>
      </c>
      <c r="AS293" s="41" t="b">
        <f t="shared" si="9"/>
        <v>1</v>
      </c>
    </row>
    <row r="294" spans="1:45" x14ac:dyDescent="0.25">
      <c r="A294" s="36" t="s">
        <v>565</v>
      </c>
      <c r="B294">
        <v>352</v>
      </c>
      <c r="C294">
        <v>350</v>
      </c>
      <c r="D294">
        <v>443</v>
      </c>
      <c r="E294">
        <v>453</v>
      </c>
      <c r="F294">
        <v>610</v>
      </c>
      <c r="G294">
        <v>702</v>
      </c>
      <c r="H294">
        <v>769</v>
      </c>
      <c r="I294">
        <v>589</v>
      </c>
      <c r="J294">
        <v>659</v>
      </c>
      <c r="K294">
        <v>651</v>
      </c>
      <c r="L294">
        <v>632</v>
      </c>
      <c r="M294">
        <v>564</v>
      </c>
      <c r="N294">
        <v>730</v>
      </c>
      <c r="O294">
        <v>555</v>
      </c>
      <c r="P294">
        <v>568</v>
      </c>
      <c r="Q294">
        <v>534</v>
      </c>
      <c r="R294">
        <v>646</v>
      </c>
      <c r="S294">
        <v>551</v>
      </c>
      <c r="T294">
        <v>566</v>
      </c>
      <c r="U294">
        <v>514</v>
      </c>
      <c r="V294">
        <v>559</v>
      </c>
      <c r="W294">
        <v>486</v>
      </c>
      <c r="X294" s="41">
        <v>511</v>
      </c>
      <c r="Y294" s="41">
        <v>559</v>
      </c>
      <c r="Z294" s="41">
        <v>518</v>
      </c>
      <c r="AA294" s="41">
        <v>570</v>
      </c>
      <c r="AB294" s="41">
        <v>437</v>
      </c>
      <c r="AC294" s="42">
        <v>480</v>
      </c>
      <c r="AD294" s="42">
        <v>341</v>
      </c>
      <c r="AE294" s="42">
        <v>475</v>
      </c>
      <c r="AF294" s="43">
        <v>463</v>
      </c>
      <c r="AG294" s="43">
        <v>497</v>
      </c>
      <c r="AH294" s="44">
        <v>447</v>
      </c>
      <c r="AI294" s="44">
        <v>415</v>
      </c>
      <c r="AJ294" s="44">
        <v>410</v>
      </c>
      <c r="AK294" s="44">
        <v>425</v>
      </c>
      <c r="AL294" s="46">
        <v>316</v>
      </c>
      <c r="AM294" s="46">
        <v>362</v>
      </c>
      <c r="AN294" s="46">
        <v>332</v>
      </c>
      <c r="AO294" s="46">
        <v>335</v>
      </c>
      <c r="AQ294" s="36" t="b">
        <f t="shared" si="8"/>
        <v>1</v>
      </c>
      <c r="AR294" s="41" t="s">
        <v>565</v>
      </c>
      <c r="AS294" s="41" t="b">
        <f t="shared" si="9"/>
        <v>1</v>
      </c>
    </row>
    <row r="295" spans="1:45" x14ac:dyDescent="0.25">
      <c r="A295" s="36" t="s">
        <v>544</v>
      </c>
      <c r="B295">
        <v>836</v>
      </c>
      <c r="C295">
        <v>780</v>
      </c>
      <c r="D295">
        <v>842</v>
      </c>
      <c r="E295">
        <v>666</v>
      </c>
      <c r="F295">
        <v>1177</v>
      </c>
      <c r="G295">
        <v>1131</v>
      </c>
      <c r="H295">
        <v>1212</v>
      </c>
      <c r="I295">
        <v>1118</v>
      </c>
      <c r="J295">
        <v>1217</v>
      </c>
      <c r="K295">
        <v>1195</v>
      </c>
      <c r="L295">
        <v>1310</v>
      </c>
      <c r="M295">
        <v>1188</v>
      </c>
      <c r="N295">
        <v>1295</v>
      </c>
      <c r="O295">
        <v>1309</v>
      </c>
      <c r="P295">
        <v>1139</v>
      </c>
      <c r="Q295">
        <v>985</v>
      </c>
      <c r="R295">
        <v>1105</v>
      </c>
      <c r="S295">
        <v>1088</v>
      </c>
      <c r="T295">
        <v>1148</v>
      </c>
      <c r="U295">
        <v>952</v>
      </c>
      <c r="V295">
        <v>1020</v>
      </c>
      <c r="W295">
        <v>1223</v>
      </c>
      <c r="X295" s="41">
        <v>1106</v>
      </c>
      <c r="Y295" s="41">
        <v>1045</v>
      </c>
      <c r="Z295" s="41">
        <v>1080</v>
      </c>
      <c r="AA295" s="41">
        <v>1027</v>
      </c>
      <c r="AB295" s="41">
        <v>918</v>
      </c>
      <c r="AC295" s="42">
        <v>1047</v>
      </c>
      <c r="AD295" s="42">
        <v>731</v>
      </c>
      <c r="AE295" s="42">
        <v>948</v>
      </c>
      <c r="AF295" s="43">
        <v>1000</v>
      </c>
      <c r="AG295" s="43">
        <v>959</v>
      </c>
      <c r="AH295" s="44">
        <v>840</v>
      </c>
      <c r="AI295" s="44">
        <v>931</v>
      </c>
      <c r="AJ295" s="44">
        <v>866</v>
      </c>
      <c r="AK295" s="44">
        <v>826</v>
      </c>
      <c r="AL295" s="46">
        <v>672</v>
      </c>
      <c r="AM295" s="46">
        <v>810</v>
      </c>
      <c r="AN295" s="46">
        <v>816</v>
      </c>
      <c r="AO295" s="46">
        <v>802</v>
      </c>
      <c r="AQ295" s="36" t="b">
        <f t="shared" si="8"/>
        <v>1</v>
      </c>
      <c r="AR295" s="41" t="s">
        <v>544</v>
      </c>
      <c r="AS295" s="41" t="b">
        <f t="shared" si="9"/>
        <v>1</v>
      </c>
    </row>
    <row r="296" spans="1:45" x14ac:dyDescent="0.25">
      <c r="A296" s="36" t="s">
        <v>580</v>
      </c>
      <c r="B296">
        <v>347</v>
      </c>
      <c r="C296">
        <v>319</v>
      </c>
      <c r="D296">
        <v>401</v>
      </c>
      <c r="E296">
        <v>340</v>
      </c>
      <c r="F296">
        <v>524</v>
      </c>
      <c r="G296">
        <v>541</v>
      </c>
      <c r="H296">
        <v>561</v>
      </c>
      <c r="I296">
        <v>476</v>
      </c>
      <c r="J296">
        <v>514</v>
      </c>
      <c r="K296">
        <v>467</v>
      </c>
      <c r="L296">
        <v>457</v>
      </c>
      <c r="M296">
        <v>352</v>
      </c>
      <c r="N296">
        <v>527</v>
      </c>
      <c r="O296">
        <v>417</v>
      </c>
      <c r="P296">
        <v>464</v>
      </c>
      <c r="Q296">
        <v>428</v>
      </c>
      <c r="R296">
        <v>477</v>
      </c>
      <c r="S296">
        <v>412</v>
      </c>
      <c r="T296">
        <v>480</v>
      </c>
      <c r="U296">
        <v>377</v>
      </c>
      <c r="V296">
        <v>415</v>
      </c>
      <c r="W296">
        <v>408</v>
      </c>
      <c r="X296" s="41">
        <v>379</v>
      </c>
      <c r="Y296" s="41">
        <v>438</v>
      </c>
      <c r="Z296" s="41">
        <v>418</v>
      </c>
      <c r="AA296" s="41">
        <v>417</v>
      </c>
      <c r="AB296" s="41">
        <v>368</v>
      </c>
      <c r="AC296" s="42">
        <v>337</v>
      </c>
      <c r="AD296" s="42">
        <v>221</v>
      </c>
      <c r="AE296" s="42">
        <v>319</v>
      </c>
      <c r="AF296" s="43">
        <v>351</v>
      </c>
      <c r="AG296" s="43">
        <v>304</v>
      </c>
      <c r="AH296" s="44">
        <v>283</v>
      </c>
      <c r="AI296" s="44">
        <v>330</v>
      </c>
      <c r="AJ296" s="44">
        <v>294</v>
      </c>
      <c r="AK296" s="44">
        <v>292</v>
      </c>
      <c r="AL296" s="46">
        <v>235</v>
      </c>
      <c r="AM296" s="46">
        <v>351</v>
      </c>
      <c r="AN296" s="46">
        <v>309</v>
      </c>
      <c r="AO296" s="46">
        <v>264</v>
      </c>
      <c r="AQ296" s="36" t="b">
        <f t="shared" si="8"/>
        <v>1</v>
      </c>
      <c r="AR296" s="41" t="s">
        <v>580</v>
      </c>
      <c r="AS296" s="41" t="b">
        <f t="shared" si="9"/>
        <v>1</v>
      </c>
    </row>
    <row r="297" spans="1:45" x14ac:dyDescent="0.25">
      <c r="A297" s="36" t="s">
        <v>123</v>
      </c>
      <c r="B297">
        <v>515</v>
      </c>
      <c r="C297">
        <v>574</v>
      </c>
      <c r="D297">
        <v>632</v>
      </c>
      <c r="E297">
        <v>506</v>
      </c>
      <c r="F297">
        <v>637</v>
      </c>
      <c r="G297">
        <v>914</v>
      </c>
      <c r="H297">
        <v>900</v>
      </c>
      <c r="I297">
        <v>761</v>
      </c>
      <c r="J297">
        <v>855</v>
      </c>
      <c r="K297">
        <v>855</v>
      </c>
      <c r="L297">
        <v>848</v>
      </c>
      <c r="M297">
        <v>854</v>
      </c>
      <c r="N297">
        <v>903</v>
      </c>
      <c r="O297">
        <v>847</v>
      </c>
      <c r="P297">
        <v>777</v>
      </c>
      <c r="Q297">
        <v>739</v>
      </c>
      <c r="R297">
        <v>796</v>
      </c>
      <c r="S297">
        <v>759</v>
      </c>
      <c r="T297">
        <v>868</v>
      </c>
      <c r="U297">
        <v>762</v>
      </c>
      <c r="V297">
        <v>709</v>
      </c>
      <c r="W297">
        <v>639</v>
      </c>
      <c r="X297" s="41">
        <v>692</v>
      </c>
      <c r="Y297" s="41">
        <v>699</v>
      </c>
      <c r="Z297" s="41">
        <v>822</v>
      </c>
      <c r="AA297" s="41">
        <v>857</v>
      </c>
      <c r="AB297" s="41">
        <v>774</v>
      </c>
      <c r="AC297" s="42">
        <v>715</v>
      </c>
      <c r="AD297" s="42">
        <v>531</v>
      </c>
      <c r="AE297" s="42">
        <v>711</v>
      </c>
      <c r="AF297" s="43">
        <v>675</v>
      </c>
      <c r="AG297" s="43">
        <v>637</v>
      </c>
      <c r="AH297" s="44">
        <v>637</v>
      </c>
      <c r="AI297" s="44">
        <v>682</v>
      </c>
      <c r="AJ297" s="44">
        <v>533</v>
      </c>
      <c r="AK297" s="44">
        <v>547</v>
      </c>
      <c r="AL297" s="46">
        <v>374</v>
      </c>
      <c r="AM297" s="46">
        <v>468</v>
      </c>
      <c r="AN297" s="46">
        <v>432</v>
      </c>
      <c r="AO297" s="46">
        <v>386</v>
      </c>
      <c r="AQ297" s="36" t="b">
        <f t="shared" si="8"/>
        <v>1</v>
      </c>
      <c r="AR297" s="41" t="s">
        <v>123</v>
      </c>
      <c r="AS297" s="41" t="b">
        <f t="shared" si="9"/>
        <v>1</v>
      </c>
    </row>
    <row r="298" spans="1:45" x14ac:dyDescent="0.25">
      <c r="A298" s="36" t="s">
        <v>124</v>
      </c>
      <c r="B298">
        <v>85</v>
      </c>
      <c r="C298">
        <v>75</v>
      </c>
      <c r="D298">
        <v>75</v>
      </c>
      <c r="E298">
        <v>101</v>
      </c>
      <c r="F298">
        <v>145</v>
      </c>
      <c r="G298">
        <v>123</v>
      </c>
      <c r="H298">
        <v>142</v>
      </c>
      <c r="I298">
        <v>118</v>
      </c>
      <c r="J298">
        <v>195</v>
      </c>
      <c r="K298">
        <v>137</v>
      </c>
      <c r="L298">
        <v>152</v>
      </c>
      <c r="M298">
        <v>121</v>
      </c>
      <c r="N298">
        <v>173</v>
      </c>
      <c r="O298">
        <v>127</v>
      </c>
      <c r="P298">
        <v>106</v>
      </c>
      <c r="Q298">
        <v>119</v>
      </c>
      <c r="R298">
        <v>169</v>
      </c>
      <c r="S298">
        <v>132</v>
      </c>
      <c r="T298">
        <v>114</v>
      </c>
      <c r="U298">
        <v>114</v>
      </c>
      <c r="V298">
        <v>167</v>
      </c>
      <c r="W298">
        <v>123</v>
      </c>
      <c r="X298" s="41">
        <v>117</v>
      </c>
      <c r="Y298" s="41">
        <v>108</v>
      </c>
      <c r="Z298" s="41">
        <v>100</v>
      </c>
      <c r="AA298" s="41">
        <v>106</v>
      </c>
      <c r="AB298" s="41">
        <v>91</v>
      </c>
      <c r="AC298" s="42">
        <v>93</v>
      </c>
      <c r="AD298" s="42">
        <v>80</v>
      </c>
      <c r="AE298" s="42">
        <v>100</v>
      </c>
      <c r="AF298" s="43">
        <v>112</v>
      </c>
      <c r="AG298" s="43">
        <v>113</v>
      </c>
      <c r="AH298" s="44">
        <v>89</v>
      </c>
      <c r="AI298" s="44">
        <v>102</v>
      </c>
      <c r="AJ298" s="44">
        <v>80</v>
      </c>
      <c r="AK298" s="44">
        <v>79</v>
      </c>
      <c r="AL298" s="46">
        <v>61</v>
      </c>
      <c r="AM298" s="46">
        <v>87</v>
      </c>
      <c r="AN298" s="46">
        <v>75</v>
      </c>
      <c r="AO298" s="46">
        <v>72</v>
      </c>
      <c r="AQ298" s="36" t="b">
        <f t="shared" si="8"/>
        <v>1</v>
      </c>
      <c r="AR298" s="41" t="s">
        <v>124</v>
      </c>
      <c r="AS298" s="41" t="b">
        <f t="shared" si="9"/>
        <v>1</v>
      </c>
    </row>
    <row r="299" spans="1:45" x14ac:dyDescent="0.25">
      <c r="A299" s="36" t="s">
        <v>545</v>
      </c>
      <c r="B299">
        <v>464</v>
      </c>
      <c r="C299">
        <v>470</v>
      </c>
      <c r="D299">
        <v>498</v>
      </c>
      <c r="E299">
        <v>450</v>
      </c>
      <c r="F299">
        <v>545</v>
      </c>
      <c r="G299">
        <v>950</v>
      </c>
      <c r="H299">
        <v>1244</v>
      </c>
      <c r="I299">
        <v>837</v>
      </c>
      <c r="J299">
        <v>889</v>
      </c>
      <c r="K299">
        <v>886</v>
      </c>
      <c r="L299">
        <v>938</v>
      </c>
      <c r="M299">
        <v>845</v>
      </c>
      <c r="N299">
        <v>853</v>
      </c>
      <c r="O299">
        <v>807</v>
      </c>
      <c r="P299">
        <v>848</v>
      </c>
      <c r="Q299">
        <v>679</v>
      </c>
      <c r="R299">
        <v>776</v>
      </c>
      <c r="S299">
        <v>696</v>
      </c>
      <c r="T299">
        <v>738</v>
      </c>
      <c r="U299">
        <v>705</v>
      </c>
      <c r="V299">
        <v>689</v>
      </c>
      <c r="W299">
        <v>796</v>
      </c>
      <c r="X299" s="41">
        <v>741</v>
      </c>
      <c r="Y299" s="41">
        <v>703</v>
      </c>
      <c r="Z299" s="41">
        <v>802</v>
      </c>
      <c r="AA299" s="41">
        <v>756</v>
      </c>
      <c r="AB299" s="41">
        <v>658</v>
      </c>
      <c r="AC299" s="42">
        <v>572</v>
      </c>
      <c r="AD299" s="42">
        <v>448</v>
      </c>
      <c r="AE299" s="42">
        <v>605</v>
      </c>
      <c r="AF299" s="43">
        <v>639</v>
      </c>
      <c r="AG299" s="43">
        <v>654</v>
      </c>
      <c r="AH299" s="44">
        <v>549</v>
      </c>
      <c r="AI299" s="44">
        <v>582</v>
      </c>
      <c r="AJ299" s="44">
        <v>576</v>
      </c>
      <c r="AK299" s="44">
        <v>550</v>
      </c>
      <c r="AL299" s="46">
        <v>437</v>
      </c>
      <c r="AM299" s="46">
        <v>558</v>
      </c>
      <c r="AN299" s="46">
        <v>497</v>
      </c>
      <c r="AO299" s="46">
        <v>466</v>
      </c>
      <c r="AQ299" s="36" t="b">
        <f t="shared" si="8"/>
        <v>1</v>
      </c>
      <c r="AR299" s="41" t="s">
        <v>545</v>
      </c>
      <c r="AS299" s="41" t="b">
        <f t="shared" si="9"/>
        <v>1</v>
      </c>
    </row>
    <row r="300" spans="1:45" x14ac:dyDescent="0.25">
      <c r="A300" s="36" t="s">
        <v>535</v>
      </c>
      <c r="B300">
        <v>847</v>
      </c>
      <c r="C300">
        <v>914</v>
      </c>
      <c r="D300">
        <v>945</v>
      </c>
      <c r="E300">
        <v>953</v>
      </c>
      <c r="F300">
        <v>1211</v>
      </c>
      <c r="G300">
        <v>1292</v>
      </c>
      <c r="H300">
        <v>1655</v>
      </c>
      <c r="I300">
        <v>1296</v>
      </c>
      <c r="J300">
        <v>1448</v>
      </c>
      <c r="K300">
        <v>1412</v>
      </c>
      <c r="L300">
        <v>1515</v>
      </c>
      <c r="M300">
        <v>1273</v>
      </c>
      <c r="N300">
        <v>1481</v>
      </c>
      <c r="O300">
        <v>1269</v>
      </c>
      <c r="P300">
        <v>1253</v>
      </c>
      <c r="Q300">
        <v>1303</v>
      </c>
      <c r="R300">
        <v>1341</v>
      </c>
      <c r="S300">
        <v>1373</v>
      </c>
      <c r="T300">
        <v>1453</v>
      </c>
      <c r="U300">
        <v>1303</v>
      </c>
      <c r="V300">
        <v>1190</v>
      </c>
      <c r="W300">
        <v>1186</v>
      </c>
      <c r="X300" s="41">
        <v>1211</v>
      </c>
      <c r="Y300" s="41">
        <v>1312</v>
      </c>
      <c r="Z300" s="41">
        <v>1432</v>
      </c>
      <c r="AA300" s="41">
        <v>1529</v>
      </c>
      <c r="AB300" s="41">
        <v>1249</v>
      </c>
      <c r="AC300" s="42">
        <v>1109</v>
      </c>
      <c r="AD300" s="42">
        <v>879</v>
      </c>
      <c r="AE300" s="42">
        <v>1052</v>
      </c>
      <c r="AF300" s="43">
        <v>1130</v>
      </c>
      <c r="AG300" s="43">
        <v>1038</v>
      </c>
      <c r="AH300" s="44">
        <v>946</v>
      </c>
      <c r="AI300" s="44">
        <v>1017</v>
      </c>
      <c r="AJ300" s="44">
        <v>1005</v>
      </c>
      <c r="AK300" s="44">
        <v>933</v>
      </c>
      <c r="AL300" s="46">
        <v>855</v>
      </c>
      <c r="AM300" s="46">
        <v>1103</v>
      </c>
      <c r="AN300" s="46">
        <v>1051</v>
      </c>
      <c r="AO300" s="46">
        <v>963</v>
      </c>
      <c r="AQ300" s="36" t="b">
        <f t="shared" si="8"/>
        <v>1</v>
      </c>
      <c r="AR300" s="41" t="s">
        <v>535</v>
      </c>
      <c r="AS300" s="41" t="b">
        <f t="shared" si="9"/>
        <v>1</v>
      </c>
    </row>
    <row r="301" spans="1:45" x14ac:dyDescent="0.25">
      <c r="A301" s="36" t="s">
        <v>427</v>
      </c>
      <c r="B301">
        <v>640</v>
      </c>
      <c r="C301">
        <v>676</v>
      </c>
      <c r="D301">
        <v>732</v>
      </c>
      <c r="E301">
        <v>540</v>
      </c>
      <c r="F301">
        <v>831</v>
      </c>
      <c r="G301">
        <v>842</v>
      </c>
      <c r="H301">
        <v>1065</v>
      </c>
      <c r="I301">
        <v>809</v>
      </c>
      <c r="J301">
        <v>1047</v>
      </c>
      <c r="K301">
        <v>1056</v>
      </c>
      <c r="L301">
        <v>1061</v>
      </c>
      <c r="M301">
        <v>827</v>
      </c>
      <c r="N301">
        <v>1165</v>
      </c>
      <c r="O301">
        <v>1043</v>
      </c>
      <c r="P301">
        <v>859</v>
      </c>
      <c r="Q301">
        <v>779</v>
      </c>
      <c r="R301">
        <v>781</v>
      </c>
      <c r="S301">
        <v>866</v>
      </c>
      <c r="T301">
        <v>801</v>
      </c>
      <c r="U301">
        <v>695</v>
      </c>
      <c r="V301">
        <v>853</v>
      </c>
      <c r="W301">
        <v>848</v>
      </c>
      <c r="X301" s="41">
        <v>881</v>
      </c>
      <c r="Y301" s="41">
        <v>783</v>
      </c>
      <c r="Z301" s="41">
        <v>941</v>
      </c>
      <c r="AA301" s="41">
        <v>922</v>
      </c>
      <c r="AB301" s="41">
        <v>788</v>
      </c>
      <c r="AC301" s="42">
        <v>664</v>
      </c>
      <c r="AD301" s="42">
        <v>546</v>
      </c>
      <c r="AE301" s="42">
        <v>756</v>
      </c>
      <c r="AF301" s="43">
        <v>782</v>
      </c>
      <c r="AG301" s="43">
        <v>724</v>
      </c>
      <c r="AH301" s="44">
        <v>686</v>
      </c>
      <c r="AI301" s="44">
        <v>777</v>
      </c>
      <c r="AJ301" s="44">
        <v>689</v>
      </c>
      <c r="AK301" s="44">
        <v>784</v>
      </c>
      <c r="AL301" s="46">
        <v>584</v>
      </c>
      <c r="AM301" s="46">
        <v>718</v>
      </c>
      <c r="AN301" s="46">
        <v>769</v>
      </c>
      <c r="AO301" s="46">
        <v>586</v>
      </c>
      <c r="AQ301" s="36" t="b">
        <f t="shared" si="8"/>
        <v>1</v>
      </c>
      <c r="AR301" s="41" t="s">
        <v>427</v>
      </c>
      <c r="AS301" s="41" t="b">
        <f t="shared" si="9"/>
        <v>1</v>
      </c>
    </row>
    <row r="302" spans="1:45" x14ac:dyDescent="0.25">
      <c r="A302" s="36" t="s">
        <v>125</v>
      </c>
      <c r="B302">
        <v>300</v>
      </c>
      <c r="C302">
        <v>315</v>
      </c>
      <c r="D302">
        <v>361</v>
      </c>
      <c r="E302">
        <v>347</v>
      </c>
      <c r="F302">
        <v>599</v>
      </c>
      <c r="G302">
        <v>542</v>
      </c>
      <c r="H302">
        <v>610</v>
      </c>
      <c r="I302">
        <v>503</v>
      </c>
      <c r="J302">
        <v>581</v>
      </c>
      <c r="K302">
        <v>563</v>
      </c>
      <c r="L302">
        <v>595</v>
      </c>
      <c r="M302">
        <v>476</v>
      </c>
      <c r="N302">
        <v>568</v>
      </c>
      <c r="O302">
        <v>524</v>
      </c>
      <c r="P302">
        <v>458</v>
      </c>
      <c r="Q302">
        <v>417</v>
      </c>
      <c r="R302">
        <v>493</v>
      </c>
      <c r="S302">
        <v>442</v>
      </c>
      <c r="T302">
        <v>457</v>
      </c>
      <c r="U302">
        <v>399</v>
      </c>
      <c r="V302">
        <v>424</v>
      </c>
      <c r="W302">
        <v>450</v>
      </c>
      <c r="X302" s="41">
        <v>398</v>
      </c>
      <c r="Y302" s="41">
        <v>380</v>
      </c>
      <c r="Z302" s="41">
        <v>448</v>
      </c>
      <c r="AA302" s="41">
        <v>500</v>
      </c>
      <c r="AB302" s="41">
        <v>377</v>
      </c>
      <c r="AC302" s="42">
        <v>307</v>
      </c>
      <c r="AD302" s="42">
        <v>233</v>
      </c>
      <c r="AE302" s="42">
        <v>407</v>
      </c>
      <c r="AF302" s="43">
        <v>407</v>
      </c>
      <c r="AG302" s="43">
        <v>345</v>
      </c>
      <c r="AH302" s="44">
        <v>361</v>
      </c>
      <c r="AI302" s="44">
        <v>325</v>
      </c>
      <c r="AJ302" s="44">
        <v>287</v>
      </c>
      <c r="AK302" s="44">
        <v>315</v>
      </c>
      <c r="AL302" s="46">
        <v>273</v>
      </c>
      <c r="AM302" s="46">
        <v>347</v>
      </c>
      <c r="AN302" s="46">
        <v>294</v>
      </c>
      <c r="AO302" s="46">
        <v>263</v>
      </c>
      <c r="AQ302" s="36" t="b">
        <f t="shared" si="8"/>
        <v>1</v>
      </c>
      <c r="AR302" s="41" t="s">
        <v>125</v>
      </c>
      <c r="AS302" s="41" t="b">
        <f t="shared" si="9"/>
        <v>1</v>
      </c>
    </row>
    <row r="303" spans="1:45" x14ac:dyDescent="0.25">
      <c r="A303" s="36" t="s">
        <v>126</v>
      </c>
      <c r="B303">
        <v>214</v>
      </c>
      <c r="C303">
        <v>198</v>
      </c>
      <c r="D303">
        <v>249</v>
      </c>
      <c r="E303">
        <v>245</v>
      </c>
      <c r="F303">
        <v>401</v>
      </c>
      <c r="G303">
        <v>457</v>
      </c>
      <c r="H303">
        <v>527</v>
      </c>
      <c r="I303">
        <v>496</v>
      </c>
      <c r="J303">
        <v>536</v>
      </c>
      <c r="K303">
        <v>471</v>
      </c>
      <c r="L303">
        <v>502</v>
      </c>
      <c r="M303">
        <v>369</v>
      </c>
      <c r="N303">
        <v>405</v>
      </c>
      <c r="O303">
        <v>422</v>
      </c>
      <c r="P303">
        <v>427</v>
      </c>
      <c r="Q303">
        <v>360</v>
      </c>
      <c r="R303">
        <v>352</v>
      </c>
      <c r="S303">
        <v>338</v>
      </c>
      <c r="T303">
        <v>422</v>
      </c>
      <c r="U303">
        <v>366</v>
      </c>
      <c r="V303">
        <v>335</v>
      </c>
      <c r="W303">
        <v>357</v>
      </c>
      <c r="X303" s="41">
        <v>356</v>
      </c>
      <c r="Y303" s="41">
        <v>354</v>
      </c>
      <c r="Z303" s="41">
        <v>354</v>
      </c>
      <c r="AA303" s="41">
        <v>362</v>
      </c>
      <c r="AB303" s="41">
        <v>309</v>
      </c>
      <c r="AC303" s="42">
        <v>319</v>
      </c>
      <c r="AD303" s="42">
        <v>225</v>
      </c>
      <c r="AE303" s="42">
        <v>315</v>
      </c>
      <c r="AF303" s="43">
        <v>302</v>
      </c>
      <c r="AG303" s="43">
        <v>322</v>
      </c>
      <c r="AH303" s="44">
        <v>265</v>
      </c>
      <c r="AI303" s="44">
        <v>248</v>
      </c>
      <c r="AJ303" s="44">
        <v>276</v>
      </c>
      <c r="AK303" s="44">
        <v>249</v>
      </c>
      <c r="AL303" s="46">
        <v>183</v>
      </c>
      <c r="AM303" s="46">
        <v>255</v>
      </c>
      <c r="AN303" s="46">
        <v>214</v>
      </c>
      <c r="AO303" s="46">
        <v>202</v>
      </c>
      <c r="AQ303" s="36" t="b">
        <f t="shared" si="8"/>
        <v>1</v>
      </c>
      <c r="AR303" s="41" t="s">
        <v>126</v>
      </c>
      <c r="AS303" s="41" t="b">
        <f t="shared" si="9"/>
        <v>1</v>
      </c>
    </row>
    <row r="304" spans="1:45" x14ac:dyDescent="0.25">
      <c r="A304" s="36" t="s">
        <v>620</v>
      </c>
      <c r="B304">
        <v>816</v>
      </c>
      <c r="C304">
        <v>809</v>
      </c>
      <c r="D304">
        <v>997</v>
      </c>
      <c r="E304">
        <v>739</v>
      </c>
      <c r="F304">
        <v>892</v>
      </c>
      <c r="G304">
        <v>1133</v>
      </c>
      <c r="H304">
        <v>1407</v>
      </c>
      <c r="I304">
        <v>1050</v>
      </c>
      <c r="J304">
        <v>1131</v>
      </c>
      <c r="K304">
        <v>1138</v>
      </c>
      <c r="L304">
        <v>1487</v>
      </c>
      <c r="M304">
        <v>934</v>
      </c>
      <c r="N304">
        <v>1329</v>
      </c>
      <c r="O304">
        <v>1027</v>
      </c>
      <c r="P304">
        <v>1502</v>
      </c>
      <c r="Q304">
        <v>1005</v>
      </c>
      <c r="R304">
        <v>1064</v>
      </c>
      <c r="S304">
        <v>1033</v>
      </c>
      <c r="T304">
        <v>1315</v>
      </c>
      <c r="U304">
        <v>903</v>
      </c>
      <c r="V304">
        <v>955</v>
      </c>
      <c r="W304">
        <v>1024</v>
      </c>
      <c r="X304" s="41">
        <v>1140</v>
      </c>
      <c r="Y304" s="41">
        <v>1018</v>
      </c>
      <c r="Z304" s="41">
        <v>1421</v>
      </c>
      <c r="AA304" s="41">
        <v>1104</v>
      </c>
      <c r="AB304" s="41">
        <v>944</v>
      </c>
      <c r="AC304" s="42">
        <v>893</v>
      </c>
      <c r="AD304" s="42">
        <v>696</v>
      </c>
      <c r="AE304" s="42">
        <v>965</v>
      </c>
      <c r="AF304" s="43">
        <v>983</v>
      </c>
      <c r="AG304" s="43">
        <v>1009</v>
      </c>
      <c r="AH304" s="44">
        <v>921</v>
      </c>
      <c r="AI304" s="44">
        <v>952</v>
      </c>
      <c r="AJ304" s="44">
        <v>1007</v>
      </c>
      <c r="AK304" s="44">
        <v>1070</v>
      </c>
      <c r="AL304" s="46">
        <v>899</v>
      </c>
      <c r="AM304" s="46">
        <v>895</v>
      </c>
      <c r="AN304" s="46">
        <v>868</v>
      </c>
      <c r="AO304" s="46">
        <v>828</v>
      </c>
      <c r="AQ304" s="36" t="b">
        <f t="shared" si="8"/>
        <v>1</v>
      </c>
      <c r="AR304" s="41" t="s">
        <v>620</v>
      </c>
      <c r="AS304" s="41" t="b">
        <f t="shared" si="9"/>
        <v>1</v>
      </c>
    </row>
    <row r="305" spans="1:45" x14ac:dyDescent="0.25">
      <c r="A305" s="36" t="s">
        <v>589</v>
      </c>
      <c r="B305">
        <v>1135</v>
      </c>
      <c r="C305">
        <v>1125</v>
      </c>
      <c r="D305">
        <v>1336</v>
      </c>
      <c r="E305">
        <v>1100</v>
      </c>
      <c r="F305">
        <v>1551</v>
      </c>
      <c r="G305">
        <v>1680</v>
      </c>
      <c r="H305">
        <v>1757</v>
      </c>
      <c r="I305">
        <v>1549</v>
      </c>
      <c r="J305">
        <v>1733</v>
      </c>
      <c r="K305">
        <v>1550</v>
      </c>
      <c r="L305">
        <v>1616</v>
      </c>
      <c r="M305">
        <v>1282</v>
      </c>
      <c r="N305">
        <v>1927</v>
      </c>
      <c r="O305">
        <v>1464</v>
      </c>
      <c r="P305">
        <v>1543</v>
      </c>
      <c r="Q305">
        <v>1266</v>
      </c>
      <c r="R305">
        <v>1484</v>
      </c>
      <c r="S305">
        <v>1365</v>
      </c>
      <c r="T305">
        <v>1464</v>
      </c>
      <c r="U305">
        <v>1504</v>
      </c>
      <c r="V305">
        <v>1487</v>
      </c>
      <c r="W305">
        <v>1317</v>
      </c>
      <c r="X305" s="41">
        <v>1385</v>
      </c>
      <c r="Y305" s="41">
        <v>1275</v>
      </c>
      <c r="Z305" s="41">
        <v>1583</v>
      </c>
      <c r="AA305" s="41">
        <v>1474</v>
      </c>
      <c r="AB305" s="41">
        <v>1271</v>
      </c>
      <c r="AC305" s="42">
        <v>1178</v>
      </c>
      <c r="AD305" s="42">
        <v>827</v>
      </c>
      <c r="AE305" s="42">
        <v>1194</v>
      </c>
      <c r="AF305" s="43">
        <v>1232</v>
      </c>
      <c r="AG305" s="43">
        <v>1067</v>
      </c>
      <c r="AH305" s="44">
        <v>1101</v>
      </c>
      <c r="AI305" s="44">
        <v>1129</v>
      </c>
      <c r="AJ305" s="44">
        <v>1110</v>
      </c>
      <c r="AK305" s="44">
        <v>1141</v>
      </c>
      <c r="AL305" s="46">
        <v>960</v>
      </c>
      <c r="AM305" s="46">
        <v>1071</v>
      </c>
      <c r="AN305" s="46">
        <v>1064</v>
      </c>
      <c r="AO305" s="46">
        <v>1001</v>
      </c>
      <c r="AQ305" s="36" t="b">
        <f t="shared" si="8"/>
        <v>1</v>
      </c>
      <c r="AR305" s="41" t="s">
        <v>589</v>
      </c>
      <c r="AS305" s="41" t="b">
        <f t="shared" si="9"/>
        <v>1</v>
      </c>
    </row>
    <row r="306" spans="1:45" x14ac:dyDescent="0.25">
      <c r="A306" s="36" t="s">
        <v>127</v>
      </c>
      <c r="B306">
        <v>105</v>
      </c>
      <c r="C306">
        <v>92</v>
      </c>
      <c r="D306">
        <v>153</v>
      </c>
      <c r="E306">
        <v>104</v>
      </c>
      <c r="F306">
        <v>131</v>
      </c>
      <c r="G306">
        <v>191</v>
      </c>
      <c r="H306">
        <v>207</v>
      </c>
      <c r="I306">
        <v>143</v>
      </c>
      <c r="J306">
        <v>185</v>
      </c>
      <c r="K306">
        <v>164</v>
      </c>
      <c r="L306">
        <v>172</v>
      </c>
      <c r="M306">
        <v>92</v>
      </c>
      <c r="N306">
        <v>134</v>
      </c>
      <c r="O306">
        <v>129</v>
      </c>
      <c r="P306">
        <v>168</v>
      </c>
      <c r="Q306">
        <v>121</v>
      </c>
      <c r="R306">
        <v>158</v>
      </c>
      <c r="S306">
        <v>132</v>
      </c>
      <c r="T306">
        <v>147</v>
      </c>
      <c r="U306">
        <v>134</v>
      </c>
      <c r="V306">
        <v>132</v>
      </c>
      <c r="W306">
        <v>139</v>
      </c>
      <c r="X306" s="41">
        <v>123</v>
      </c>
      <c r="Y306" s="41">
        <v>132</v>
      </c>
      <c r="Z306" s="41">
        <v>131</v>
      </c>
      <c r="AA306" s="41">
        <v>126</v>
      </c>
      <c r="AB306" s="41">
        <v>125</v>
      </c>
      <c r="AC306" s="42">
        <v>108</v>
      </c>
      <c r="AD306" s="42">
        <v>75</v>
      </c>
      <c r="AE306" s="42">
        <v>128</v>
      </c>
      <c r="AF306" s="43">
        <v>126</v>
      </c>
      <c r="AG306" s="43">
        <v>100</v>
      </c>
      <c r="AH306" s="44">
        <v>113</v>
      </c>
      <c r="AI306" s="44">
        <v>111</v>
      </c>
      <c r="AJ306" s="44">
        <v>94</v>
      </c>
      <c r="AK306" s="44">
        <v>82</v>
      </c>
      <c r="AL306" s="46">
        <v>72</v>
      </c>
      <c r="AM306" s="46">
        <v>89</v>
      </c>
      <c r="AN306" s="46">
        <v>94</v>
      </c>
      <c r="AO306" s="46">
        <v>81</v>
      </c>
      <c r="AQ306" s="36" t="b">
        <f t="shared" si="8"/>
        <v>1</v>
      </c>
      <c r="AR306" s="41" t="s">
        <v>127</v>
      </c>
      <c r="AS306" s="41" t="b">
        <f t="shared" si="9"/>
        <v>1</v>
      </c>
    </row>
    <row r="307" spans="1:45" x14ac:dyDescent="0.25">
      <c r="A307" s="36" t="s">
        <v>536</v>
      </c>
      <c r="B307">
        <v>326</v>
      </c>
      <c r="C307">
        <v>361</v>
      </c>
      <c r="D307">
        <v>407</v>
      </c>
      <c r="E307">
        <v>293</v>
      </c>
      <c r="F307">
        <v>594</v>
      </c>
      <c r="G307">
        <v>731</v>
      </c>
      <c r="H307">
        <v>807</v>
      </c>
      <c r="I307">
        <v>717</v>
      </c>
      <c r="J307">
        <v>670</v>
      </c>
      <c r="K307">
        <v>670</v>
      </c>
      <c r="L307">
        <v>594</v>
      </c>
      <c r="M307">
        <v>528</v>
      </c>
      <c r="N307">
        <v>538</v>
      </c>
      <c r="O307">
        <v>503</v>
      </c>
      <c r="P307">
        <v>530</v>
      </c>
      <c r="Q307">
        <v>481</v>
      </c>
      <c r="R307">
        <v>493</v>
      </c>
      <c r="S307">
        <v>477</v>
      </c>
      <c r="T307">
        <v>529</v>
      </c>
      <c r="U307">
        <v>486</v>
      </c>
      <c r="V307">
        <v>492</v>
      </c>
      <c r="W307">
        <v>452</v>
      </c>
      <c r="X307" s="41">
        <v>497</v>
      </c>
      <c r="Y307" s="41">
        <v>460</v>
      </c>
      <c r="Z307" s="41">
        <v>517</v>
      </c>
      <c r="AA307" s="41">
        <v>496</v>
      </c>
      <c r="AB307" s="41">
        <v>406</v>
      </c>
      <c r="AC307" s="42">
        <v>390</v>
      </c>
      <c r="AD307" s="42">
        <v>282</v>
      </c>
      <c r="AE307" s="42">
        <v>409</v>
      </c>
      <c r="AF307" s="43">
        <v>432</v>
      </c>
      <c r="AG307" s="43">
        <v>368</v>
      </c>
      <c r="AH307" s="44">
        <v>371</v>
      </c>
      <c r="AI307" s="44">
        <v>400</v>
      </c>
      <c r="AJ307" s="44">
        <v>399</v>
      </c>
      <c r="AK307" s="44">
        <v>365</v>
      </c>
      <c r="AL307" s="46">
        <v>300</v>
      </c>
      <c r="AM307" s="46">
        <v>401</v>
      </c>
      <c r="AN307" s="46">
        <v>398</v>
      </c>
      <c r="AO307" s="46">
        <v>402</v>
      </c>
      <c r="AQ307" s="36" t="b">
        <f t="shared" si="8"/>
        <v>1</v>
      </c>
      <c r="AR307" s="41" t="s">
        <v>536</v>
      </c>
      <c r="AS307" s="41" t="b">
        <f t="shared" si="9"/>
        <v>1</v>
      </c>
    </row>
    <row r="308" spans="1:45" x14ac:dyDescent="0.25">
      <c r="A308" s="36" t="s">
        <v>128</v>
      </c>
      <c r="B308">
        <v>96</v>
      </c>
      <c r="C308">
        <v>98</v>
      </c>
      <c r="D308">
        <v>125</v>
      </c>
      <c r="E308">
        <v>130</v>
      </c>
      <c r="F308">
        <v>143</v>
      </c>
      <c r="G308">
        <v>185</v>
      </c>
      <c r="H308">
        <v>189</v>
      </c>
      <c r="I308">
        <v>170</v>
      </c>
      <c r="J308">
        <v>195</v>
      </c>
      <c r="K308">
        <v>170</v>
      </c>
      <c r="L308">
        <v>147</v>
      </c>
      <c r="M308">
        <v>123</v>
      </c>
      <c r="N308">
        <v>151</v>
      </c>
      <c r="O308">
        <v>143</v>
      </c>
      <c r="P308">
        <v>153</v>
      </c>
      <c r="Q308">
        <v>129</v>
      </c>
      <c r="R308">
        <v>174</v>
      </c>
      <c r="S308">
        <v>126</v>
      </c>
      <c r="T308">
        <v>161</v>
      </c>
      <c r="U308">
        <v>103</v>
      </c>
      <c r="V308">
        <v>138</v>
      </c>
      <c r="W308">
        <v>138</v>
      </c>
      <c r="X308" s="41">
        <v>150</v>
      </c>
      <c r="Y308" s="41">
        <v>150</v>
      </c>
      <c r="Z308" s="41">
        <v>144</v>
      </c>
      <c r="AA308" s="41">
        <v>132</v>
      </c>
      <c r="AB308" s="41">
        <v>131</v>
      </c>
      <c r="AC308" s="42">
        <v>123</v>
      </c>
      <c r="AD308" s="42">
        <v>92</v>
      </c>
      <c r="AE308" s="42">
        <v>124</v>
      </c>
      <c r="AF308" s="43">
        <v>137</v>
      </c>
      <c r="AG308" s="43">
        <v>147</v>
      </c>
      <c r="AH308" s="44">
        <v>116</v>
      </c>
      <c r="AI308" s="44">
        <v>98</v>
      </c>
      <c r="AJ308" s="44">
        <v>90</v>
      </c>
      <c r="AK308" s="44">
        <v>75</v>
      </c>
      <c r="AL308" s="46">
        <v>72</v>
      </c>
      <c r="AM308" s="46">
        <v>104</v>
      </c>
      <c r="AN308" s="46">
        <v>79</v>
      </c>
      <c r="AO308" s="46">
        <v>108</v>
      </c>
      <c r="AQ308" s="36" t="b">
        <f t="shared" si="8"/>
        <v>1</v>
      </c>
      <c r="AR308" s="41" t="s">
        <v>128</v>
      </c>
      <c r="AS308" s="41" t="b">
        <f t="shared" si="9"/>
        <v>1</v>
      </c>
    </row>
    <row r="309" spans="1:45" x14ac:dyDescent="0.25">
      <c r="A309" s="36" t="s">
        <v>445</v>
      </c>
      <c r="B309">
        <v>1038</v>
      </c>
      <c r="C309">
        <v>1060</v>
      </c>
      <c r="D309">
        <v>1142</v>
      </c>
      <c r="E309">
        <v>871</v>
      </c>
      <c r="F309">
        <v>1378</v>
      </c>
      <c r="G309">
        <v>1409</v>
      </c>
      <c r="H309">
        <v>1412</v>
      </c>
      <c r="I309">
        <v>1248</v>
      </c>
      <c r="J309">
        <v>1426</v>
      </c>
      <c r="K309">
        <v>1519</v>
      </c>
      <c r="L309">
        <v>1558</v>
      </c>
      <c r="M309">
        <v>1484</v>
      </c>
      <c r="N309">
        <v>1570</v>
      </c>
      <c r="O309">
        <v>1310</v>
      </c>
      <c r="P309">
        <v>1383</v>
      </c>
      <c r="Q309">
        <v>1382</v>
      </c>
      <c r="R309">
        <v>1463</v>
      </c>
      <c r="S309">
        <v>1301</v>
      </c>
      <c r="T309">
        <v>1626</v>
      </c>
      <c r="U309">
        <v>1396</v>
      </c>
      <c r="V309">
        <v>1533</v>
      </c>
      <c r="W309">
        <v>1464</v>
      </c>
      <c r="X309" s="41">
        <v>1616</v>
      </c>
      <c r="Y309" s="41">
        <v>1636</v>
      </c>
      <c r="Z309" s="41">
        <v>1725</v>
      </c>
      <c r="AA309" s="41">
        <v>1761</v>
      </c>
      <c r="AB309" s="41">
        <v>1557</v>
      </c>
      <c r="AC309" s="42">
        <v>1394</v>
      </c>
      <c r="AD309" s="42">
        <v>905</v>
      </c>
      <c r="AE309" s="42">
        <v>1327</v>
      </c>
      <c r="AF309" s="43">
        <v>1451</v>
      </c>
      <c r="AG309" s="43">
        <v>1315</v>
      </c>
      <c r="AH309" s="44">
        <v>1213</v>
      </c>
      <c r="AI309" s="44">
        <v>1277</v>
      </c>
      <c r="AJ309" s="44">
        <v>1251</v>
      </c>
      <c r="AK309" s="44">
        <v>1223</v>
      </c>
      <c r="AL309" s="46">
        <v>917</v>
      </c>
      <c r="AM309" s="46">
        <v>1210</v>
      </c>
      <c r="AN309" s="46">
        <v>984</v>
      </c>
      <c r="AO309" s="46">
        <v>701</v>
      </c>
      <c r="AQ309" s="36" t="b">
        <f t="shared" si="8"/>
        <v>1</v>
      </c>
      <c r="AR309" s="41" t="s">
        <v>445</v>
      </c>
      <c r="AS309" s="41" t="b">
        <f t="shared" si="9"/>
        <v>1</v>
      </c>
    </row>
    <row r="310" spans="1:45" x14ac:dyDescent="0.25">
      <c r="A310" s="36" t="s">
        <v>129</v>
      </c>
      <c r="B310">
        <v>154</v>
      </c>
      <c r="C310">
        <v>168</v>
      </c>
      <c r="D310">
        <v>190</v>
      </c>
      <c r="E310">
        <v>174</v>
      </c>
      <c r="F310">
        <v>274</v>
      </c>
      <c r="G310">
        <v>300</v>
      </c>
      <c r="H310">
        <v>358</v>
      </c>
      <c r="I310">
        <v>256</v>
      </c>
      <c r="J310">
        <v>352</v>
      </c>
      <c r="K310">
        <v>287</v>
      </c>
      <c r="L310">
        <v>291</v>
      </c>
      <c r="M310">
        <v>260</v>
      </c>
      <c r="N310">
        <v>304</v>
      </c>
      <c r="O310">
        <v>218</v>
      </c>
      <c r="P310">
        <v>224</v>
      </c>
      <c r="Q310">
        <v>242</v>
      </c>
      <c r="R310">
        <v>271</v>
      </c>
      <c r="S310">
        <v>261</v>
      </c>
      <c r="T310">
        <v>312</v>
      </c>
      <c r="U310">
        <v>234</v>
      </c>
      <c r="V310">
        <v>240</v>
      </c>
      <c r="W310">
        <v>243</v>
      </c>
      <c r="X310" s="41">
        <v>260</v>
      </c>
      <c r="Y310" s="41">
        <v>259</v>
      </c>
      <c r="Z310" s="41">
        <v>256</v>
      </c>
      <c r="AA310" s="41">
        <v>299</v>
      </c>
      <c r="AB310" s="41">
        <v>257</v>
      </c>
      <c r="AC310" s="42">
        <v>233</v>
      </c>
      <c r="AD310" s="42">
        <v>171</v>
      </c>
      <c r="AE310" s="42">
        <v>257</v>
      </c>
      <c r="AF310" s="43">
        <v>205</v>
      </c>
      <c r="AG310" s="43">
        <v>236</v>
      </c>
      <c r="AH310" s="44">
        <v>213</v>
      </c>
      <c r="AI310" s="44">
        <v>239</v>
      </c>
      <c r="AJ310" s="44">
        <v>182</v>
      </c>
      <c r="AK310" s="44">
        <v>192</v>
      </c>
      <c r="AL310" s="46">
        <v>180</v>
      </c>
      <c r="AM310" s="46">
        <v>211</v>
      </c>
      <c r="AN310" s="46">
        <v>198</v>
      </c>
      <c r="AO310" s="46">
        <v>170</v>
      </c>
      <c r="AQ310" s="36" t="b">
        <f t="shared" si="8"/>
        <v>1</v>
      </c>
      <c r="AR310" s="41" t="s">
        <v>129</v>
      </c>
      <c r="AS310" s="41" t="b">
        <f t="shared" si="9"/>
        <v>1</v>
      </c>
    </row>
    <row r="311" spans="1:45" x14ac:dyDescent="0.25">
      <c r="A311" s="36" t="s">
        <v>130</v>
      </c>
      <c r="B311">
        <v>252</v>
      </c>
      <c r="C311">
        <v>248</v>
      </c>
      <c r="D311">
        <v>299</v>
      </c>
      <c r="E311">
        <v>249</v>
      </c>
      <c r="F311">
        <v>316</v>
      </c>
      <c r="G311">
        <v>448</v>
      </c>
      <c r="H311">
        <v>517</v>
      </c>
      <c r="I311">
        <v>399</v>
      </c>
      <c r="J311">
        <v>415</v>
      </c>
      <c r="K311">
        <v>365</v>
      </c>
      <c r="L311">
        <v>379</v>
      </c>
      <c r="M311">
        <v>327</v>
      </c>
      <c r="N311">
        <v>379</v>
      </c>
      <c r="O311">
        <v>378</v>
      </c>
      <c r="P311">
        <v>323</v>
      </c>
      <c r="Q311">
        <v>313</v>
      </c>
      <c r="R311">
        <v>322</v>
      </c>
      <c r="S311">
        <v>347</v>
      </c>
      <c r="T311">
        <v>335</v>
      </c>
      <c r="U311">
        <v>329</v>
      </c>
      <c r="V311">
        <v>296</v>
      </c>
      <c r="W311">
        <v>298</v>
      </c>
      <c r="X311" s="41">
        <v>337</v>
      </c>
      <c r="Y311" s="41">
        <v>349</v>
      </c>
      <c r="Z311" s="41">
        <v>339</v>
      </c>
      <c r="AA311" s="41">
        <v>356</v>
      </c>
      <c r="AB311" s="41">
        <v>315</v>
      </c>
      <c r="AC311" s="42">
        <v>313</v>
      </c>
      <c r="AD311" s="42">
        <v>199</v>
      </c>
      <c r="AE311" s="42">
        <v>301</v>
      </c>
      <c r="AF311" s="43">
        <v>263</v>
      </c>
      <c r="AG311" s="43">
        <v>240</v>
      </c>
      <c r="AH311" s="44">
        <v>247</v>
      </c>
      <c r="AI311" s="44">
        <v>288</v>
      </c>
      <c r="AJ311" s="44">
        <v>307</v>
      </c>
      <c r="AK311" s="44">
        <v>218</v>
      </c>
      <c r="AL311" s="46">
        <v>211</v>
      </c>
      <c r="AM311" s="46">
        <v>265</v>
      </c>
      <c r="AN311" s="46">
        <v>218</v>
      </c>
      <c r="AO311" s="46">
        <v>158</v>
      </c>
      <c r="AQ311" s="36" t="b">
        <f t="shared" si="8"/>
        <v>1</v>
      </c>
      <c r="AR311" s="41" t="s">
        <v>130</v>
      </c>
      <c r="AS311" s="41" t="b">
        <f t="shared" si="9"/>
        <v>1</v>
      </c>
    </row>
    <row r="312" spans="1:45" x14ac:dyDescent="0.25">
      <c r="A312" s="36" t="s">
        <v>131</v>
      </c>
      <c r="B312">
        <v>207</v>
      </c>
      <c r="C312">
        <v>253</v>
      </c>
      <c r="D312">
        <v>234</v>
      </c>
      <c r="E312">
        <v>202</v>
      </c>
      <c r="F312">
        <v>332</v>
      </c>
      <c r="G312">
        <v>515</v>
      </c>
      <c r="H312">
        <v>312</v>
      </c>
      <c r="I312">
        <v>268</v>
      </c>
      <c r="J312">
        <v>325</v>
      </c>
      <c r="K312">
        <v>285</v>
      </c>
      <c r="L312">
        <v>320</v>
      </c>
      <c r="M312">
        <v>274</v>
      </c>
      <c r="N312">
        <v>313</v>
      </c>
      <c r="O312">
        <v>240</v>
      </c>
      <c r="P312">
        <v>260</v>
      </c>
      <c r="Q312">
        <v>199</v>
      </c>
      <c r="R312">
        <v>253</v>
      </c>
      <c r="S312">
        <v>237</v>
      </c>
      <c r="T312">
        <v>276</v>
      </c>
      <c r="U312">
        <v>224</v>
      </c>
      <c r="V312">
        <v>298</v>
      </c>
      <c r="W312">
        <v>273</v>
      </c>
      <c r="X312" s="41">
        <v>236</v>
      </c>
      <c r="Y312" s="41">
        <v>256</v>
      </c>
      <c r="Z312" s="41">
        <v>293</v>
      </c>
      <c r="AA312" s="41">
        <v>239</v>
      </c>
      <c r="AB312" s="41">
        <v>224</v>
      </c>
      <c r="AC312" s="42">
        <v>187</v>
      </c>
      <c r="AD312" s="42">
        <v>160</v>
      </c>
      <c r="AE312" s="42">
        <v>245</v>
      </c>
      <c r="AF312" s="43">
        <v>272</v>
      </c>
      <c r="AG312" s="43">
        <v>272</v>
      </c>
      <c r="AH312" s="44">
        <v>210</v>
      </c>
      <c r="AI312" s="44">
        <v>211</v>
      </c>
      <c r="AJ312" s="44">
        <v>213</v>
      </c>
      <c r="AK312" s="44">
        <v>162</v>
      </c>
      <c r="AL312" s="46">
        <v>166</v>
      </c>
      <c r="AM312" s="46">
        <v>198</v>
      </c>
      <c r="AN312" s="46">
        <v>207</v>
      </c>
      <c r="AO312" s="46">
        <v>166</v>
      </c>
      <c r="AQ312" s="36" t="b">
        <f t="shared" si="8"/>
        <v>1</v>
      </c>
      <c r="AR312" s="41" t="s">
        <v>131</v>
      </c>
      <c r="AS312" s="41" t="b">
        <f t="shared" si="9"/>
        <v>1</v>
      </c>
    </row>
    <row r="313" spans="1:45" x14ac:dyDescent="0.25">
      <c r="A313" s="36" t="s">
        <v>465</v>
      </c>
      <c r="B313">
        <v>1062</v>
      </c>
      <c r="C313">
        <v>1061</v>
      </c>
      <c r="D313">
        <v>1308</v>
      </c>
      <c r="E313">
        <v>1032</v>
      </c>
      <c r="F313">
        <v>1603</v>
      </c>
      <c r="G313">
        <v>1724</v>
      </c>
      <c r="H313">
        <v>1876</v>
      </c>
      <c r="I313">
        <v>1578</v>
      </c>
      <c r="J313">
        <v>1856</v>
      </c>
      <c r="K313">
        <v>1959</v>
      </c>
      <c r="L313">
        <v>1546</v>
      </c>
      <c r="M313">
        <v>1314</v>
      </c>
      <c r="N313">
        <v>1678</v>
      </c>
      <c r="O313">
        <v>1495</v>
      </c>
      <c r="P313">
        <v>1452</v>
      </c>
      <c r="Q313">
        <v>1290</v>
      </c>
      <c r="R313">
        <v>1412</v>
      </c>
      <c r="S313">
        <v>1425</v>
      </c>
      <c r="T313">
        <v>1553</v>
      </c>
      <c r="U313">
        <v>1394</v>
      </c>
      <c r="V313">
        <v>1429</v>
      </c>
      <c r="W313">
        <v>1546</v>
      </c>
      <c r="X313" s="41">
        <v>1505</v>
      </c>
      <c r="Y313" s="41">
        <v>1417</v>
      </c>
      <c r="Z313" s="41">
        <v>1588</v>
      </c>
      <c r="AA313" s="41">
        <v>1659</v>
      </c>
      <c r="AB313" s="41">
        <v>1541</v>
      </c>
      <c r="AC313" s="42">
        <v>1331</v>
      </c>
      <c r="AD313" s="42">
        <v>935</v>
      </c>
      <c r="AE313" s="42">
        <v>1407</v>
      </c>
      <c r="AF313" s="43">
        <v>1430</v>
      </c>
      <c r="AG313" s="43">
        <v>1281</v>
      </c>
      <c r="AH313" s="44">
        <v>1240</v>
      </c>
      <c r="AI313" s="44">
        <v>1508</v>
      </c>
      <c r="AJ313" s="44">
        <v>1271</v>
      </c>
      <c r="AK313" s="44">
        <v>1218</v>
      </c>
      <c r="AL313" s="46">
        <v>1022</v>
      </c>
      <c r="AM313" s="46">
        <v>1325</v>
      </c>
      <c r="AN313" s="46">
        <v>1250</v>
      </c>
      <c r="AO313" s="46">
        <v>1078</v>
      </c>
      <c r="AQ313" s="36" t="b">
        <f t="shared" si="8"/>
        <v>1</v>
      </c>
      <c r="AR313" s="41" t="s">
        <v>465</v>
      </c>
      <c r="AS313" s="41" t="b">
        <f t="shared" si="9"/>
        <v>1</v>
      </c>
    </row>
    <row r="314" spans="1:45" x14ac:dyDescent="0.25">
      <c r="A314" s="36" t="s">
        <v>132</v>
      </c>
      <c r="B314">
        <v>255</v>
      </c>
      <c r="C314">
        <v>276</v>
      </c>
      <c r="D314">
        <v>329</v>
      </c>
      <c r="E314">
        <v>260</v>
      </c>
      <c r="F314">
        <v>437</v>
      </c>
      <c r="G314">
        <v>544</v>
      </c>
      <c r="H314">
        <v>556</v>
      </c>
      <c r="I314">
        <v>476</v>
      </c>
      <c r="J314">
        <v>523</v>
      </c>
      <c r="K314">
        <v>508</v>
      </c>
      <c r="L314">
        <v>505</v>
      </c>
      <c r="M314">
        <v>424</v>
      </c>
      <c r="N314">
        <v>506</v>
      </c>
      <c r="O314">
        <v>406</v>
      </c>
      <c r="P314">
        <v>463</v>
      </c>
      <c r="Q314">
        <v>400</v>
      </c>
      <c r="R314">
        <v>481</v>
      </c>
      <c r="S314">
        <v>434</v>
      </c>
      <c r="T314">
        <v>490</v>
      </c>
      <c r="U314">
        <v>357</v>
      </c>
      <c r="V314">
        <v>420</v>
      </c>
      <c r="W314">
        <v>371</v>
      </c>
      <c r="X314" s="41">
        <v>428</v>
      </c>
      <c r="Y314" s="41">
        <v>403</v>
      </c>
      <c r="Z314" s="41">
        <v>439</v>
      </c>
      <c r="AA314" s="41">
        <v>466</v>
      </c>
      <c r="AB314" s="41">
        <v>385</v>
      </c>
      <c r="AC314" s="42">
        <v>301</v>
      </c>
      <c r="AD314" s="42">
        <v>205</v>
      </c>
      <c r="AE314" s="42">
        <v>289</v>
      </c>
      <c r="AF314" s="43">
        <v>278</v>
      </c>
      <c r="AG314" s="43">
        <v>263</v>
      </c>
      <c r="AH314" s="44">
        <v>262</v>
      </c>
      <c r="AI314" s="44">
        <v>257</v>
      </c>
      <c r="AJ314" s="44">
        <v>251</v>
      </c>
      <c r="AK314" s="44">
        <v>235</v>
      </c>
      <c r="AL314" s="46">
        <v>215</v>
      </c>
      <c r="AM314" s="46">
        <v>223</v>
      </c>
      <c r="AN314" s="46">
        <v>207</v>
      </c>
      <c r="AO314" s="46">
        <v>173</v>
      </c>
      <c r="AQ314" s="36" t="b">
        <f t="shared" si="8"/>
        <v>1</v>
      </c>
      <c r="AR314" s="41" t="s">
        <v>132</v>
      </c>
      <c r="AS314" s="41" t="b">
        <f t="shared" si="9"/>
        <v>1</v>
      </c>
    </row>
    <row r="315" spans="1:45" x14ac:dyDescent="0.25">
      <c r="A315" s="36" t="s">
        <v>133</v>
      </c>
      <c r="B315">
        <v>128</v>
      </c>
      <c r="C315">
        <v>121</v>
      </c>
      <c r="D315">
        <v>167</v>
      </c>
      <c r="E315">
        <v>139</v>
      </c>
      <c r="F315">
        <v>199</v>
      </c>
      <c r="G315">
        <v>280</v>
      </c>
      <c r="H315">
        <v>294</v>
      </c>
      <c r="I315">
        <v>221</v>
      </c>
      <c r="J315">
        <v>296</v>
      </c>
      <c r="K315">
        <v>227</v>
      </c>
      <c r="L315">
        <v>255</v>
      </c>
      <c r="M315">
        <v>224</v>
      </c>
      <c r="N315">
        <v>243</v>
      </c>
      <c r="O315">
        <v>206</v>
      </c>
      <c r="P315">
        <v>251</v>
      </c>
      <c r="Q315">
        <v>185</v>
      </c>
      <c r="R315">
        <v>220</v>
      </c>
      <c r="S315">
        <v>183</v>
      </c>
      <c r="T315">
        <v>250</v>
      </c>
      <c r="U315">
        <v>190</v>
      </c>
      <c r="V315">
        <v>198</v>
      </c>
      <c r="W315">
        <v>179</v>
      </c>
      <c r="X315" s="41">
        <v>210</v>
      </c>
      <c r="Y315" s="41">
        <v>205</v>
      </c>
      <c r="Z315" s="41">
        <v>189</v>
      </c>
      <c r="AA315" s="41">
        <v>218</v>
      </c>
      <c r="AB315" s="41">
        <v>167</v>
      </c>
      <c r="AC315" s="42">
        <v>170</v>
      </c>
      <c r="AD315" s="42">
        <v>108</v>
      </c>
      <c r="AE315" s="42">
        <v>161</v>
      </c>
      <c r="AF315" s="43">
        <v>210</v>
      </c>
      <c r="AG315" s="43">
        <v>170</v>
      </c>
      <c r="AH315" s="44">
        <v>126</v>
      </c>
      <c r="AI315" s="44">
        <v>147</v>
      </c>
      <c r="AJ315" s="44">
        <v>153</v>
      </c>
      <c r="AK315" s="44">
        <v>155</v>
      </c>
      <c r="AL315" s="46">
        <v>115</v>
      </c>
      <c r="AM315" s="46">
        <v>133</v>
      </c>
      <c r="AN315" s="46">
        <v>133</v>
      </c>
      <c r="AO315" s="46">
        <v>132</v>
      </c>
      <c r="AQ315" s="36" t="b">
        <f t="shared" si="8"/>
        <v>1</v>
      </c>
      <c r="AR315" s="41" t="s">
        <v>133</v>
      </c>
      <c r="AS315" s="41" t="b">
        <f t="shared" si="9"/>
        <v>1</v>
      </c>
    </row>
    <row r="316" spans="1:45" x14ac:dyDescent="0.25">
      <c r="A316" s="36" t="s">
        <v>134</v>
      </c>
      <c r="B316">
        <v>167</v>
      </c>
      <c r="C316">
        <v>178</v>
      </c>
      <c r="D316">
        <v>218</v>
      </c>
      <c r="E316">
        <v>212</v>
      </c>
      <c r="F316">
        <v>294</v>
      </c>
      <c r="G316">
        <v>333</v>
      </c>
      <c r="H316">
        <v>348</v>
      </c>
      <c r="I316">
        <v>295</v>
      </c>
      <c r="J316">
        <v>341</v>
      </c>
      <c r="K316">
        <v>316</v>
      </c>
      <c r="L316">
        <v>390</v>
      </c>
      <c r="M316">
        <v>334</v>
      </c>
      <c r="N316">
        <v>323</v>
      </c>
      <c r="O316">
        <v>286</v>
      </c>
      <c r="P316">
        <v>332</v>
      </c>
      <c r="Q316">
        <v>302</v>
      </c>
      <c r="R316">
        <v>301</v>
      </c>
      <c r="S316">
        <v>333</v>
      </c>
      <c r="T316">
        <v>316</v>
      </c>
      <c r="U316">
        <v>283</v>
      </c>
      <c r="V316">
        <v>299</v>
      </c>
      <c r="W316">
        <v>276</v>
      </c>
      <c r="X316" s="41">
        <v>255</v>
      </c>
      <c r="Y316" s="41">
        <v>316</v>
      </c>
      <c r="Z316" s="41">
        <v>331</v>
      </c>
      <c r="AA316" s="41">
        <v>315</v>
      </c>
      <c r="AB316" s="41">
        <v>267</v>
      </c>
      <c r="AC316" s="42">
        <v>211</v>
      </c>
      <c r="AD316" s="42">
        <v>194</v>
      </c>
      <c r="AE316" s="42">
        <v>263</v>
      </c>
      <c r="AF316" s="43">
        <v>231</v>
      </c>
      <c r="AG316" s="43">
        <v>251</v>
      </c>
      <c r="AH316" s="44">
        <v>212</v>
      </c>
      <c r="AI316" s="44">
        <v>231</v>
      </c>
      <c r="AJ316" s="44">
        <v>216</v>
      </c>
      <c r="AK316" s="44">
        <v>211</v>
      </c>
      <c r="AL316" s="46">
        <v>178</v>
      </c>
      <c r="AM316" s="46">
        <v>222</v>
      </c>
      <c r="AN316" s="46">
        <v>221</v>
      </c>
      <c r="AO316" s="46">
        <v>192</v>
      </c>
      <c r="AQ316" s="36" t="b">
        <f t="shared" si="8"/>
        <v>1</v>
      </c>
      <c r="AR316" s="41" t="s">
        <v>134</v>
      </c>
      <c r="AS316" s="41" t="b">
        <f t="shared" si="9"/>
        <v>1</v>
      </c>
    </row>
    <row r="317" spans="1:45" x14ac:dyDescent="0.25">
      <c r="A317" s="36" t="s">
        <v>135</v>
      </c>
      <c r="B317">
        <v>197</v>
      </c>
      <c r="C317">
        <v>177</v>
      </c>
      <c r="D317">
        <v>263</v>
      </c>
      <c r="E317">
        <v>284</v>
      </c>
      <c r="F317">
        <v>393</v>
      </c>
      <c r="G317">
        <v>413</v>
      </c>
      <c r="H317">
        <v>538</v>
      </c>
      <c r="I317">
        <v>460</v>
      </c>
      <c r="J317">
        <v>586</v>
      </c>
      <c r="K317">
        <v>536</v>
      </c>
      <c r="L317">
        <v>428</v>
      </c>
      <c r="M317">
        <v>356</v>
      </c>
      <c r="N317">
        <v>439</v>
      </c>
      <c r="O317">
        <v>413</v>
      </c>
      <c r="P317">
        <v>387</v>
      </c>
      <c r="Q317">
        <v>341</v>
      </c>
      <c r="R317">
        <v>404</v>
      </c>
      <c r="S317">
        <v>328</v>
      </c>
      <c r="T317">
        <v>432</v>
      </c>
      <c r="U317">
        <v>360</v>
      </c>
      <c r="V317">
        <v>388</v>
      </c>
      <c r="W317">
        <v>393</v>
      </c>
      <c r="X317" s="41">
        <v>401</v>
      </c>
      <c r="Y317" s="41">
        <v>337</v>
      </c>
      <c r="Z317" s="41">
        <v>378</v>
      </c>
      <c r="AA317" s="41">
        <v>355</v>
      </c>
      <c r="AB317" s="41">
        <v>316</v>
      </c>
      <c r="AC317" s="42">
        <v>317</v>
      </c>
      <c r="AD317" s="42">
        <v>226</v>
      </c>
      <c r="AE317" s="42">
        <v>306</v>
      </c>
      <c r="AF317" s="43">
        <v>311</v>
      </c>
      <c r="AG317" s="43">
        <v>315</v>
      </c>
      <c r="AH317" s="44">
        <v>258</v>
      </c>
      <c r="AI317" s="44">
        <v>255</v>
      </c>
      <c r="AJ317" s="44">
        <v>259</v>
      </c>
      <c r="AK317" s="44">
        <v>265</v>
      </c>
      <c r="AL317" s="46">
        <v>181</v>
      </c>
      <c r="AM317" s="46">
        <v>253</v>
      </c>
      <c r="AN317" s="46">
        <v>261</v>
      </c>
      <c r="AO317" s="46">
        <v>231</v>
      </c>
      <c r="AQ317" s="36" t="b">
        <f t="shared" si="8"/>
        <v>1</v>
      </c>
      <c r="AR317" s="41" t="s">
        <v>135</v>
      </c>
      <c r="AS317" s="41" t="b">
        <f t="shared" si="9"/>
        <v>1</v>
      </c>
    </row>
    <row r="318" spans="1:45" x14ac:dyDescent="0.25">
      <c r="A318" s="36" t="s">
        <v>475</v>
      </c>
      <c r="B318">
        <v>49</v>
      </c>
      <c r="C318">
        <v>49</v>
      </c>
      <c r="D318">
        <v>69</v>
      </c>
      <c r="E318">
        <v>53</v>
      </c>
      <c r="F318">
        <v>86</v>
      </c>
      <c r="G318">
        <v>92</v>
      </c>
      <c r="H318">
        <v>126</v>
      </c>
      <c r="I318">
        <v>81</v>
      </c>
      <c r="J318">
        <v>113</v>
      </c>
      <c r="K318">
        <v>101</v>
      </c>
      <c r="L318">
        <v>130</v>
      </c>
      <c r="M318">
        <v>79</v>
      </c>
      <c r="N318">
        <v>108</v>
      </c>
      <c r="O318">
        <v>107</v>
      </c>
      <c r="P318">
        <v>94</v>
      </c>
      <c r="Q318">
        <v>68</v>
      </c>
      <c r="R318">
        <v>80</v>
      </c>
      <c r="S318">
        <v>75</v>
      </c>
      <c r="T318">
        <v>102</v>
      </c>
      <c r="U318">
        <v>69</v>
      </c>
      <c r="V318">
        <v>80</v>
      </c>
      <c r="W318">
        <v>74</v>
      </c>
      <c r="X318" s="41">
        <v>78</v>
      </c>
      <c r="Y318" s="41">
        <v>91</v>
      </c>
      <c r="Z318" s="41">
        <v>93</v>
      </c>
      <c r="AA318" s="41">
        <v>101</v>
      </c>
      <c r="AB318" s="41">
        <v>71</v>
      </c>
      <c r="AC318" s="42">
        <v>68</v>
      </c>
      <c r="AD318" s="42">
        <v>55</v>
      </c>
      <c r="AE318" s="42">
        <v>55</v>
      </c>
      <c r="AF318" s="43">
        <v>65</v>
      </c>
      <c r="AG318" s="43">
        <v>57</v>
      </c>
      <c r="AH318" s="44">
        <v>61</v>
      </c>
      <c r="AI318" s="44">
        <v>65</v>
      </c>
      <c r="AJ318" s="44">
        <v>55</v>
      </c>
      <c r="AK318" s="44">
        <v>53</v>
      </c>
      <c r="AL318" s="46">
        <v>50</v>
      </c>
      <c r="AM318" s="46">
        <v>62</v>
      </c>
      <c r="AN318" s="46">
        <v>55</v>
      </c>
      <c r="AO318" s="46">
        <v>53</v>
      </c>
      <c r="AQ318" s="36" t="b">
        <f t="shared" si="8"/>
        <v>1</v>
      </c>
      <c r="AR318" s="41" t="s">
        <v>475</v>
      </c>
      <c r="AS318" s="41" t="b">
        <f t="shared" si="9"/>
        <v>1</v>
      </c>
    </row>
    <row r="319" spans="1:45" x14ac:dyDescent="0.25">
      <c r="A319" s="36" t="s">
        <v>136</v>
      </c>
      <c r="B319">
        <v>141</v>
      </c>
      <c r="C319">
        <v>88</v>
      </c>
      <c r="D319">
        <v>112</v>
      </c>
      <c r="E319">
        <v>109</v>
      </c>
      <c r="F319">
        <v>158</v>
      </c>
      <c r="G319">
        <v>189</v>
      </c>
      <c r="H319">
        <v>178</v>
      </c>
      <c r="I319">
        <v>158</v>
      </c>
      <c r="J319">
        <v>214</v>
      </c>
      <c r="K319">
        <v>176</v>
      </c>
      <c r="L319">
        <v>172</v>
      </c>
      <c r="M319">
        <v>131</v>
      </c>
      <c r="N319">
        <v>161</v>
      </c>
      <c r="O319">
        <v>151</v>
      </c>
      <c r="P319">
        <v>163</v>
      </c>
      <c r="Q319">
        <v>127</v>
      </c>
      <c r="R319">
        <v>131</v>
      </c>
      <c r="S319">
        <v>140</v>
      </c>
      <c r="T319">
        <v>166</v>
      </c>
      <c r="U319">
        <v>122</v>
      </c>
      <c r="V319">
        <v>209</v>
      </c>
      <c r="W319">
        <v>134</v>
      </c>
      <c r="X319" s="41">
        <v>125</v>
      </c>
      <c r="Y319" s="41">
        <v>113</v>
      </c>
      <c r="Z319" s="41">
        <v>133</v>
      </c>
      <c r="AA319" s="41">
        <v>125</v>
      </c>
      <c r="AB319" s="41">
        <v>120</v>
      </c>
      <c r="AC319" s="42">
        <v>120</v>
      </c>
      <c r="AD319" s="42">
        <v>90</v>
      </c>
      <c r="AE319" s="42">
        <v>135</v>
      </c>
      <c r="AF319" s="43">
        <v>144</v>
      </c>
      <c r="AG319" s="43">
        <v>196</v>
      </c>
      <c r="AH319" s="44">
        <v>118</v>
      </c>
      <c r="AI319" s="44">
        <v>108</v>
      </c>
      <c r="AJ319" s="44">
        <v>82</v>
      </c>
      <c r="AK319" s="44">
        <v>121</v>
      </c>
      <c r="AL319" s="46">
        <v>94</v>
      </c>
      <c r="AM319" s="46">
        <v>104</v>
      </c>
      <c r="AN319" s="46">
        <v>94</v>
      </c>
      <c r="AO319" s="46">
        <v>65</v>
      </c>
      <c r="AQ319" s="36" t="b">
        <f t="shared" si="8"/>
        <v>1</v>
      </c>
      <c r="AR319" s="41" t="s">
        <v>136</v>
      </c>
      <c r="AS319" s="41" t="b">
        <f t="shared" si="9"/>
        <v>1</v>
      </c>
    </row>
    <row r="320" spans="1:45" x14ac:dyDescent="0.25">
      <c r="A320" s="36" t="s">
        <v>446</v>
      </c>
      <c r="B320">
        <v>1053</v>
      </c>
      <c r="C320">
        <v>1120</v>
      </c>
      <c r="D320">
        <v>1167</v>
      </c>
      <c r="E320">
        <v>1096</v>
      </c>
      <c r="F320">
        <v>1431</v>
      </c>
      <c r="G320">
        <v>1690</v>
      </c>
      <c r="H320">
        <v>1648</v>
      </c>
      <c r="I320">
        <v>1419</v>
      </c>
      <c r="J320">
        <v>1805</v>
      </c>
      <c r="K320">
        <v>1542</v>
      </c>
      <c r="L320">
        <v>1812</v>
      </c>
      <c r="M320">
        <v>1741</v>
      </c>
      <c r="N320">
        <v>1859</v>
      </c>
      <c r="O320">
        <v>1548</v>
      </c>
      <c r="P320">
        <v>1529</v>
      </c>
      <c r="Q320">
        <v>1413</v>
      </c>
      <c r="R320">
        <v>1597</v>
      </c>
      <c r="S320">
        <v>1524</v>
      </c>
      <c r="T320">
        <v>1641</v>
      </c>
      <c r="U320">
        <v>1568</v>
      </c>
      <c r="V320">
        <v>1562</v>
      </c>
      <c r="W320">
        <v>1624</v>
      </c>
      <c r="X320" s="41">
        <v>1497</v>
      </c>
      <c r="Y320" s="41">
        <v>1689</v>
      </c>
      <c r="Z320" s="41">
        <v>1950</v>
      </c>
      <c r="AA320" s="41">
        <v>1913</v>
      </c>
      <c r="AB320" s="41">
        <v>1672</v>
      </c>
      <c r="AC320" s="42">
        <v>1461</v>
      </c>
      <c r="AD320" s="42">
        <v>1203</v>
      </c>
      <c r="AE320" s="42">
        <v>1491</v>
      </c>
      <c r="AF320" s="43">
        <v>1562</v>
      </c>
      <c r="AG320" s="43">
        <v>1447</v>
      </c>
      <c r="AH320" s="44">
        <v>1424</v>
      </c>
      <c r="AI320" s="44">
        <v>1416</v>
      </c>
      <c r="AJ320" s="44">
        <v>1317</v>
      </c>
      <c r="AK320" s="44">
        <v>1257</v>
      </c>
      <c r="AL320" s="46">
        <v>991</v>
      </c>
      <c r="AM320" s="46">
        <v>1234</v>
      </c>
      <c r="AN320" s="46">
        <v>1102</v>
      </c>
      <c r="AO320" s="46">
        <v>931</v>
      </c>
      <c r="AQ320" s="36" t="b">
        <f t="shared" si="8"/>
        <v>1</v>
      </c>
      <c r="AR320" s="41" t="s">
        <v>446</v>
      </c>
      <c r="AS320" s="41" t="b">
        <f t="shared" si="9"/>
        <v>1</v>
      </c>
    </row>
    <row r="321" spans="1:45" x14ac:dyDescent="0.25">
      <c r="A321" s="36" t="s">
        <v>490</v>
      </c>
      <c r="B321">
        <v>1808</v>
      </c>
      <c r="C321">
        <v>1641</v>
      </c>
      <c r="D321">
        <v>1733</v>
      </c>
      <c r="E321">
        <v>1516</v>
      </c>
      <c r="F321">
        <v>2075</v>
      </c>
      <c r="G321">
        <v>2319</v>
      </c>
      <c r="H321">
        <v>2276</v>
      </c>
      <c r="I321">
        <v>1972</v>
      </c>
      <c r="J321">
        <v>2485</v>
      </c>
      <c r="K321">
        <v>2416</v>
      </c>
      <c r="L321">
        <v>2302</v>
      </c>
      <c r="M321">
        <v>1966</v>
      </c>
      <c r="N321">
        <v>2241</v>
      </c>
      <c r="O321">
        <v>2115</v>
      </c>
      <c r="P321">
        <v>2208</v>
      </c>
      <c r="Q321">
        <v>1947</v>
      </c>
      <c r="R321">
        <v>2039</v>
      </c>
      <c r="S321">
        <v>1962</v>
      </c>
      <c r="T321">
        <v>2317</v>
      </c>
      <c r="U321">
        <v>2106</v>
      </c>
      <c r="V321">
        <v>2040</v>
      </c>
      <c r="W321">
        <v>2123</v>
      </c>
      <c r="X321" s="41">
        <v>2283</v>
      </c>
      <c r="Y321" s="41">
        <v>2237</v>
      </c>
      <c r="Z321" s="41">
        <v>2258</v>
      </c>
      <c r="AA321" s="41">
        <v>2392</v>
      </c>
      <c r="AB321" s="41">
        <v>2090</v>
      </c>
      <c r="AC321" s="42">
        <v>1850</v>
      </c>
      <c r="AD321" s="42">
        <v>1393</v>
      </c>
      <c r="AE321" s="42">
        <v>1899</v>
      </c>
      <c r="AF321" s="43">
        <v>1969</v>
      </c>
      <c r="AG321" s="43">
        <v>1911</v>
      </c>
      <c r="AH321" s="44">
        <v>1826</v>
      </c>
      <c r="AI321" s="44">
        <v>1862</v>
      </c>
      <c r="AJ321" s="44">
        <v>1954</v>
      </c>
      <c r="AK321" s="44">
        <v>1830</v>
      </c>
      <c r="AL321" s="46">
        <v>1507</v>
      </c>
      <c r="AM321" s="46">
        <v>1896</v>
      </c>
      <c r="AN321" s="46">
        <v>1865</v>
      </c>
      <c r="AO321" s="46">
        <v>1748</v>
      </c>
      <c r="AQ321" s="36" t="b">
        <f t="shared" si="8"/>
        <v>1</v>
      </c>
      <c r="AR321" s="41" t="s">
        <v>490</v>
      </c>
      <c r="AS321" s="41" t="b">
        <f t="shared" si="9"/>
        <v>1</v>
      </c>
    </row>
    <row r="322" spans="1:45" x14ac:dyDescent="0.25">
      <c r="A322" s="36" t="s">
        <v>137</v>
      </c>
      <c r="B322">
        <v>628</v>
      </c>
      <c r="C322">
        <v>468</v>
      </c>
      <c r="D322">
        <v>451</v>
      </c>
      <c r="E322">
        <v>381</v>
      </c>
      <c r="F322">
        <v>769</v>
      </c>
      <c r="G322">
        <v>694</v>
      </c>
      <c r="H322">
        <v>557</v>
      </c>
      <c r="I322">
        <v>476</v>
      </c>
      <c r="J322">
        <v>790</v>
      </c>
      <c r="K322">
        <v>683</v>
      </c>
      <c r="L322">
        <v>663</v>
      </c>
      <c r="M322">
        <v>478</v>
      </c>
      <c r="N322">
        <v>713</v>
      </c>
      <c r="O322">
        <v>514</v>
      </c>
      <c r="P322">
        <v>471</v>
      </c>
      <c r="Q322">
        <v>381</v>
      </c>
      <c r="R322">
        <v>624</v>
      </c>
      <c r="S322">
        <v>502</v>
      </c>
      <c r="T322">
        <v>447</v>
      </c>
      <c r="U322">
        <v>382</v>
      </c>
      <c r="V322">
        <v>679</v>
      </c>
      <c r="W322">
        <v>524</v>
      </c>
      <c r="X322" s="41">
        <v>515</v>
      </c>
      <c r="Y322" s="41">
        <v>468</v>
      </c>
      <c r="Z322" s="41">
        <v>488</v>
      </c>
      <c r="AA322" s="41">
        <v>492</v>
      </c>
      <c r="AB322" s="41">
        <v>413</v>
      </c>
      <c r="AC322" s="42">
        <v>356</v>
      </c>
      <c r="AD322" s="42">
        <v>351</v>
      </c>
      <c r="AE322" s="42">
        <v>459</v>
      </c>
      <c r="AF322" s="43">
        <v>608</v>
      </c>
      <c r="AG322" s="43">
        <v>662</v>
      </c>
      <c r="AH322" s="44">
        <v>508</v>
      </c>
      <c r="AI322" s="44">
        <v>406</v>
      </c>
      <c r="AJ322" s="44">
        <v>374</v>
      </c>
      <c r="AK322" s="44">
        <v>408</v>
      </c>
      <c r="AL322" s="46">
        <v>295</v>
      </c>
      <c r="AM322" s="46">
        <v>328</v>
      </c>
      <c r="AN322" s="46">
        <v>347</v>
      </c>
      <c r="AO322" s="46">
        <v>278</v>
      </c>
      <c r="AQ322" s="36" t="b">
        <f t="shared" si="8"/>
        <v>1</v>
      </c>
      <c r="AR322" s="41" t="s">
        <v>137</v>
      </c>
      <c r="AS322" s="41" t="b">
        <f t="shared" si="9"/>
        <v>1</v>
      </c>
    </row>
    <row r="323" spans="1:45" x14ac:dyDescent="0.25">
      <c r="A323" s="36" t="s">
        <v>621</v>
      </c>
      <c r="B323">
        <v>306</v>
      </c>
      <c r="C323">
        <v>288</v>
      </c>
      <c r="D323">
        <v>381</v>
      </c>
      <c r="E323">
        <v>253</v>
      </c>
      <c r="F323">
        <v>432</v>
      </c>
      <c r="G323">
        <v>452</v>
      </c>
      <c r="H323">
        <v>540</v>
      </c>
      <c r="I323">
        <v>412</v>
      </c>
      <c r="J323">
        <v>509</v>
      </c>
      <c r="K323">
        <v>457</v>
      </c>
      <c r="L323">
        <v>590</v>
      </c>
      <c r="M323">
        <v>376</v>
      </c>
      <c r="N323">
        <v>459</v>
      </c>
      <c r="O323">
        <v>444</v>
      </c>
      <c r="P323">
        <v>587</v>
      </c>
      <c r="Q323">
        <v>425</v>
      </c>
      <c r="R323">
        <v>452</v>
      </c>
      <c r="S323">
        <v>399</v>
      </c>
      <c r="T323">
        <v>492</v>
      </c>
      <c r="U323">
        <v>356</v>
      </c>
      <c r="V323">
        <v>421</v>
      </c>
      <c r="W323">
        <v>389</v>
      </c>
      <c r="X323" s="41">
        <v>470</v>
      </c>
      <c r="Y323" s="41">
        <v>431</v>
      </c>
      <c r="Z323" s="41">
        <v>527</v>
      </c>
      <c r="AA323" s="41">
        <v>413</v>
      </c>
      <c r="AB323" s="41">
        <v>368</v>
      </c>
      <c r="AC323" s="42">
        <v>320</v>
      </c>
      <c r="AD323" s="42">
        <v>275</v>
      </c>
      <c r="AE323" s="42">
        <v>356</v>
      </c>
      <c r="AF323" s="43">
        <v>427</v>
      </c>
      <c r="AG323" s="43">
        <v>416</v>
      </c>
      <c r="AH323" s="44">
        <v>373</v>
      </c>
      <c r="AI323" s="44">
        <v>333</v>
      </c>
      <c r="AJ323" s="44">
        <v>366</v>
      </c>
      <c r="AK323" s="44">
        <v>335</v>
      </c>
      <c r="AL323" s="46">
        <v>367</v>
      </c>
      <c r="AM323" s="46">
        <v>346</v>
      </c>
      <c r="AN323" s="46">
        <v>276</v>
      </c>
      <c r="AO323" s="46">
        <v>291</v>
      </c>
      <c r="AQ323" s="36" t="b">
        <f t="shared" si="8"/>
        <v>1</v>
      </c>
      <c r="AR323" s="41" t="s">
        <v>621</v>
      </c>
      <c r="AS323" s="41" t="b">
        <f t="shared" si="9"/>
        <v>1</v>
      </c>
    </row>
    <row r="324" spans="1:45" x14ac:dyDescent="0.25">
      <c r="A324" s="36" t="s">
        <v>138</v>
      </c>
      <c r="B324">
        <v>312</v>
      </c>
      <c r="C324">
        <v>354</v>
      </c>
      <c r="D324">
        <v>378</v>
      </c>
      <c r="E324">
        <v>312</v>
      </c>
      <c r="F324">
        <v>551</v>
      </c>
      <c r="G324">
        <v>545</v>
      </c>
      <c r="H324">
        <v>623</v>
      </c>
      <c r="I324">
        <v>443</v>
      </c>
      <c r="J324">
        <v>638</v>
      </c>
      <c r="K324">
        <v>555</v>
      </c>
      <c r="L324">
        <v>536</v>
      </c>
      <c r="M324">
        <v>453</v>
      </c>
      <c r="N324">
        <v>572</v>
      </c>
      <c r="O324">
        <v>478</v>
      </c>
      <c r="P324">
        <v>458</v>
      </c>
      <c r="Q324">
        <v>448</v>
      </c>
      <c r="R324">
        <v>588</v>
      </c>
      <c r="S324">
        <v>560</v>
      </c>
      <c r="T324">
        <v>505</v>
      </c>
      <c r="U324">
        <v>476</v>
      </c>
      <c r="V324">
        <v>494</v>
      </c>
      <c r="W324">
        <v>484</v>
      </c>
      <c r="X324" s="41">
        <v>429</v>
      </c>
      <c r="Y324" s="41">
        <v>497</v>
      </c>
      <c r="Z324" s="41">
        <v>478</v>
      </c>
      <c r="AA324" s="41">
        <v>420</v>
      </c>
      <c r="AB324" s="41">
        <v>413</v>
      </c>
      <c r="AC324" s="42">
        <v>374</v>
      </c>
      <c r="AD324" s="42">
        <v>326</v>
      </c>
      <c r="AE324" s="42">
        <v>409</v>
      </c>
      <c r="AF324" s="43">
        <v>511</v>
      </c>
      <c r="AG324" s="43">
        <v>454</v>
      </c>
      <c r="AH324" s="44">
        <v>424</v>
      </c>
      <c r="AI324" s="44">
        <v>404</v>
      </c>
      <c r="AJ324" s="44">
        <v>413</v>
      </c>
      <c r="AK324" s="44">
        <v>430</v>
      </c>
      <c r="AL324" s="46">
        <v>324</v>
      </c>
      <c r="AM324" s="46">
        <v>397</v>
      </c>
      <c r="AN324" s="46">
        <v>379</v>
      </c>
      <c r="AO324" s="46">
        <v>329</v>
      </c>
      <c r="AQ324" s="36" t="b">
        <f t="shared" si="8"/>
        <v>1</v>
      </c>
      <c r="AR324" s="41" t="s">
        <v>138</v>
      </c>
      <c r="AS324" s="41" t="b">
        <f t="shared" si="9"/>
        <v>1</v>
      </c>
    </row>
    <row r="325" spans="1:45" x14ac:dyDescent="0.25">
      <c r="A325" s="36" t="s">
        <v>454</v>
      </c>
      <c r="B325">
        <v>1190</v>
      </c>
      <c r="C325">
        <v>1231</v>
      </c>
      <c r="D325">
        <v>1286</v>
      </c>
      <c r="E325">
        <v>1106</v>
      </c>
      <c r="F325">
        <v>1421</v>
      </c>
      <c r="G325">
        <v>1558</v>
      </c>
      <c r="H325">
        <v>1924</v>
      </c>
      <c r="I325">
        <v>1555</v>
      </c>
      <c r="J325">
        <v>1751</v>
      </c>
      <c r="K325">
        <v>1614</v>
      </c>
      <c r="L325">
        <v>1734</v>
      </c>
      <c r="M325">
        <v>1504</v>
      </c>
      <c r="N325">
        <v>1633</v>
      </c>
      <c r="O325">
        <v>1516</v>
      </c>
      <c r="P325">
        <v>1672</v>
      </c>
      <c r="Q325">
        <v>1522</v>
      </c>
      <c r="R325">
        <v>1495</v>
      </c>
      <c r="S325">
        <v>1501</v>
      </c>
      <c r="T325">
        <v>1616</v>
      </c>
      <c r="U325">
        <v>1405</v>
      </c>
      <c r="V325">
        <v>1451</v>
      </c>
      <c r="W325">
        <v>1406</v>
      </c>
      <c r="X325" s="41">
        <v>1411</v>
      </c>
      <c r="Y325" s="41">
        <v>1495</v>
      </c>
      <c r="Z325" s="41">
        <v>1576</v>
      </c>
      <c r="AA325" s="41">
        <v>1640</v>
      </c>
      <c r="AB325" s="41">
        <v>1471</v>
      </c>
      <c r="AC325" s="42">
        <v>1251</v>
      </c>
      <c r="AD325" s="42">
        <v>1047</v>
      </c>
      <c r="AE325" s="42">
        <v>1395</v>
      </c>
      <c r="AF325" s="43">
        <v>1318</v>
      </c>
      <c r="AG325" s="43">
        <v>1261</v>
      </c>
      <c r="AH325" s="44">
        <v>1232</v>
      </c>
      <c r="AI325" s="44">
        <v>1245</v>
      </c>
      <c r="AJ325" s="44">
        <v>1192</v>
      </c>
      <c r="AK325" s="44">
        <v>1043</v>
      </c>
      <c r="AL325" s="46">
        <v>752</v>
      </c>
      <c r="AM325" s="46">
        <v>847</v>
      </c>
      <c r="AN325" s="46">
        <v>820</v>
      </c>
      <c r="AO325" s="46">
        <v>621</v>
      </c>
      <c r="AQ325" s="36" t="b">
        <f t="shared" si="8"/>
        <v>1</v>
      </c>
      <c r="AR325" s="41" t="s">
        <v>454</v>
      </c>
      <c r="AS325" s="41" t="b">
        <f t="shared" si="9"/>
        <v>1</v>
      </c>
    </row>
    <row r="326" spans="1:45" x14ac:dyDescent="0.25">
      <c r="A326" s="36" t="s">
        <v>139</v>
      </c>
      <c r="B326">
        <v>220</v>
      </c>
      <c r="C326">
        <v>238</v>
      </c>
      <c r="D326">
        <v>280</v>
      </c>
      <c r="E326">
        <v>280</v>
      </c>
      <c r="F326">
        <v>307</v>
      </c>
      <c r="G326">
        <v>467</v>
      </c>
      <c r="H326">
        <v>419</v>
      </c>
      <c r="I326">
        <v>390</v>
      </c>
      <c r="J326">
        <v>439</v>
      </c>
      <c r="K326">
        <v>426</v>
      </c>
      <c r="L326">
        <v>443</v>
      </c>
      <c r="M326">
        <v>320</v>
      </c>
      <c r="N326">
        <v>398</v>
      </c>
      <c r="O326">
        <v>293</v>
      </c>
      <c r="P326">
        <v>349</v>
      </c>
      <c r="Q326">
        <v>324</v>
      </c>
      <c r="R326">
        <v>343</v>
      </c>
      <c r="S326">
        <v>336</v>
      </c>
      <c r="T326">
        <v>404</v>
      </c>
      <c r="U326">
        <v>314</v>
      </c>
      <c r="V326">
        <v>327</v>
      </c>
      <c r="W326">
        <v>331</v>
      </c>
      <c r="X326" s="41">
        <v>325</v>
      </c>
      <c r="Y326" s="41">
        <v>320</v>
      </c>
      <c r="Z326" s="41">
        <v>328</v>
      </c>
      <c r="AA326" s="41">
        <v>346</v>
      </c>
      <c r="AB326" s="41">
        <v>289</v>
      </c>
      <c r="AC326" s="42">
        <v>281</v>
      </c>
      <c r="AD326" s="42">
        <v>199</v>
      </c>
      <c r="AE326" s="42">
        <v>259</v>
      </c>
      <c r="AF326" s="43">
        <v>259</v>
      </c>
      <c r="AG326" s="43">
        <v>308</v>
      </c>
      <c r="AH326" s="44">
        <v>244</v>
      </c>
      <c r="AI326" s="44">
        <v>265</v>
      </c>
      <c r="AJ326" s="44">
        <v>240</v>
      </c>
      <c r="AK326" s="44">
        <v>244</v>
      </c>
      <c r="AL326" s="46">
        <v>207</v>
      </c>
      <c r="AM326" s="46">
        <v>264</v>
      </c>
      <c r="AN326" s="46">
        <v>219</v>
      </c>
      <c r="AO326" s="46">
        <v>206</v>
      </c>
      <c r="AQ326" s="36" t="b">
        <f t="shared" si="8"/>
        <v>1</v>
      </c>
      <c r="AR326" s="41" t="s">
        <v>139</v>
      </c>
      <c r="AS326" s="41" t="b">
        <f t="shared" si="9"/>
        <v>1</v>
      </c>
    </row>
    <row r="327" spans="1:45" x14ac:dyDescent="0.25">
      <c r="A327" s="36" t="s">
        <v>140</v>
      </c>
      <c r="B327">
        <v>150</v>
      </c>
      <c r="C327">
        <v>179</v>
      </c>
      <c r="D327">
        <v>156</v>
      </c>
      <c r="E327">
        <v>174</v>
      </c>
      <c r="F327">
        <v>282</v>
      </c>
      <c r="G327">
        <v>372</v>
      </c>
      <c r="H327">
        <v>392</v>
      </c>
      <c r="I327">
        <v>328</v>
      </c>
      <c r="J327">
        <v>343</v>
      </c>
      <c r="K327">
        <v>316</v>
      </c>
      <c r="L327">
        <v>293</v>
      </c>
      <c r="M327">
        <v>244</v>
      </c>
      <c r="N327">
        <v>310</v>
      </c>
      <c r="O327">
        <v>303</v>
      </c>
      <c r="P327">
        <v>257</v>
      </c>
      <c r="Q327">
        <v>249</v>
      </c>
      <c r="R327">
        <v>278</v>
      </c>
      <c r="S327">
        <v>241</v>
      </c>
      <c r="T327">
        <v>310</v>
      </c>
      <c r="U327">
        <v>263</v>
      </c>
      <c r="V327">
        <v>269</v>
      </c>
      <c r="W327">
        <v>257</v>
      </c>
      <c r="X327" s="41">
        <v>257</v>
      </c>
      <c r="Y327" s="41">
        <v>244</v>
      </c>
      <c r="Z327" s="41">
        <v>274</v>
      </c>
      <c r="AA327" s="41">
        <v>248</v>
      </c>
      <c r="AB327" s="41">
        <v>209</v>
      </c>
      <c r="AC327" s="42">
        <v>205</v>
      </c>
      <c r="AD327" s="42">
        <v>142</v>
      </c>
      <c r="AE327" s="42">
        <v>238</v>
      </c>
      <c r="AF327" s="43">
        <v>205</v>
      </c>
      <c r="AG327" s="43">
        <v>208</v>
      </c>
      <c r="AH327" s="44">
        <v>200</v>
      </c>
      <c r="AI327" s="44">
        <v>198</v>
      </c>
      <c r="AJ327" s="44">
        <v>195</v>
      </c>
      <c r="AK327" s="44">
        <v>198</v>
      </c>
      <c r="AL327" s="46">
        <v>177</v>
      </c>
      <c r="AM327" s="46">
        <v>194</v>
      </c>
      <c r="AN327" s="46">
        <v>183</v>
      </c>
      <c r="AO327" s="46">
        <v>170</v>
      </c>
      <c r="AQ327" s="36" t="b">
        <f t="shared" si="8"/>
        <v>1</v>
      </c>
      <c r="AR327" s="41" t="s">
        <v>140</v>
      </c>
      <c r="AS327" s="41" t="b">
        <f t="shared" si="9"/>
        <v>1</v>
      </c>
    </row>
    <row r="328" spans="1:45" x14ac:dyDescent="0.25">
      <c r="A328" s="36" t="s">
        <v>466</v>
      </c>
      <c r="B328">
        <v>2223</v>
      </c>
      <c r="C328">
        <v>2119</v>
      </c>
      <c r="D328">
        <v>2653</v>
      </c>
      <c r="E328">
        <v>2186</v>
      </c>
      <c r="F328">
        <v>2799</v>
      </c>
      <c r="G328">
        <v>3080</v>
      </c>
      <c r="H328">
        <v>3221</v>
      </c>
      <c r="I328">
        <v>2859</v>
      </c>
      <c r="J328">
        <v>3418</v>
      </c>
      <c r="K328">
        <v>3416</v>
      </c>
      <c r="L328">
        <v>3347</v>
      </c>
      <c r="M328">
        <v>2695</v>
      </c>
      <c r="N328">
        <v>3225</v>
      </c>
      <c r="O328">
        <v>2817</v>
      </c>
      <c r="P328">
        <v>3002</v>
      </c>
      <c r="Q328">
        <v>2730</v>
      </c>
      <c r="R328">
        <v>2935</v>
      </c>
      <c r="S328">
        <v>2717</v>
      </c>
      <c r="T328">
        <v>3279</v>
      </c>
      <c r="U328">
        <v>2718</v>
      </c>
      <c r="V328">
        <v>2633</v>
      </c>
      <c r="W328">
        <v>2701</v>
      </c>
      <c r="X328" s="41">
        <v>2973</v>
      </c>
      <c r="Y328" s="41">
        <v>3007</v>
      </c>
      <c r="Z328" s="41">
        <v>3290</v>
      </c>
      <c r="AA328" s="41">
        <v>3368</v>
      </c>
      <c r="AB328" s="41">
        <v>3015</v>
      </c>
      <c r="AC328" s="42">
        <v>2573</v>
      </c>
      <c r="AD328" s="42">
        <v>2005</v>
      </c>
      <c r="AE328" s="42">
        <v>2528</v>
      </c>
      <c r="AF328" s="43">
        <v>2693</v>
      </c>
      <c r="AG328" s="43">
        <v>2527</v>
      </c>
      <c r="AH328" s="44">
        <v>2405</v>
      </c>
      <c r="AI328" s="44">
        <v>2604</v>
      </c>
      <c r="AJ328" s="44">
        <v>2538</v>
      </c>
      <c r="AK328" s="44">
        <v>2338</v>
      </c>
      <c r="AL328" s="46">
        <v>2003</v>
      </c>
      <c r="AM328" s="46">
        <v>2745</v>
      </c>
      <c r="AN328" s="46">
        <v>2528</v>
      </c>
      <c r="AO328" s="46">
        <v>2171</v>
      </c>
      <c r="AQ328" s="36" t="b">
        <f t="shared" si="8"/>
        <v>1</v>
      </c>
      <c r="AR328" s="41" t="s">
        <v>466</v>
      </c>
      <c r="AS328" s="41" t="b">
        <f t="shared" si="9"/>
        <v>1</v>
      </c>
    </row>
    <row r="329" spans="1:45" x14ac:dyDescent="0.25">
      <c r="A329" s="36" t="s">
        <v>141</v>
      </c>
      <c r="B329">
        <v>402</v>
      </c>
      <c r="C329">
        <v>391</v>
      </c>
      <c r="D329">
        <v>395</v>
      </c>
      <c r="E329">
        <v>341</v>
      </c>
      <c r="F329">
        <v>498</v>
      </c>
      <c r="G329">
        <v>589</v>
      </c>
      <c r="H329">
        <v>593</v>
      </c>
      <c r="I329">
        <v>435</v>
      </c>
      <c r="J329">
        <v>557</v>
      </c>
      <c r="K329">
        <v>561</v>
      </c>
      <c r="L329">
        <v>577</v>
      </c>
      <c r="M329">
        <v>456</v>
      </c>
      <c r="N329">
        <v>594</v>
      </c>
      <c r="O329">
        <v>472</v>
      </c>
      <c r="P329">
        <v>502</v>
      </c>
      <c r="Q329">
        <v>408</v>
      </c>
      <c r="R329">
        <v>470</v>
      </c>
      <c r="S329">
        <v>467</v>
      </c>
      <c r="T329">
        <v>544</v>
      </c>
      <c r="U329">
        <v>445</v>
      </c>
      <c r="V329">
        <v>482</v>
      </c>
      <c r="W329">
        <v>522</v>
      </c>
      <c r="X329" s="41">
        <v>487</v>
      </c>
      <c r="Y329" s="41">
        <v>443</v>
      </c>
      <c r="Z329" s="41">
        <v>556</v>
      </c>
      <c r="AA329" s="41">
        <v>508</v>
      </c>
      <c r="AB329" s="41">
        <v>471</v>
      </c>
      <c r="AC329" s="42">
        <v>366</v>
      </c>
      <c r="AD329" s="42">
        <v>332</v>
      </c>
      <c r="AE329" s="42">
        <v>409</v>
      </c>
      <c r="AF329" s="43">
        <v>455</v>
      </c>
      <c r="AG329" s="43">
        <v>441</v>
      </c>
      <c r="AH329" s="44">
        <v>355</v>
      </c>
      <c r="AI329" s="44">
        <v>375</v>
      </c>
      <c r="AJ329" s="44">
        <v>298</v>
      </c>
      <c r="AK329" s="44">
        <v>384</v>
      </c>
      <c r="AL329" s="46">
        <v>284</v>
      </c>
      <c r="AM329" s="46">
        <v>346</v>
      </c>
      <c r="AN329" s="46">
        <v>337</v>
      </c>
      <c r="AO329" s="46">
        <v>312</v>
      </c>
      <c r="AQ329" s="36" t="b">
        <f t="shared" si="8"/>
        <v>1</v>
      </c>
      <c r="AR329" s="41" t="s">
        <v>141</v>
      </c>
      <c r="AS329" s="41" t="b">
        <f t="shared" si="9"/>
        <v>1</v>
      </c>
    </row>
    <row r="330" spans="1:45" x14ac:dyDescent="0.25">
      <c r="A330" s="36" t="s">
        <v>622</v>
      </c>
      <c r="B330">
        <v>33</v>
      </c>
      <c r="C330">
        <v>37</v>
      </c>
      <c r="D330">
        <v>35</v>
      </c>
      <c r="E330">
        <v>42</v>
      </c>
      <c r="F330">
        <v>49</v>
      </c>
      <c r="G330">
        <v>54</v>
      </c>
      <c r="H330">
        <v>65</v>
      </c>
      <c r="I330">
        <v>51</v>
      </c>
      <c r="J330">
        <v>52</v>
      </c>
      <c r="K330">
        <v>68</v>
      </c>
      <c r="L330">
        <v>62</v>
      </c>
      <c r="M330">
        <v>51</v>
      </c>
      <c r="N330">
        <v>60</v>
      </c>
      <c r="O330">
        <v>82</v>
      </c>
      <c r="P330">
        <v>70</v>
      </c>
      <c r="Q330">
        <v>57</v>
      </c>
      <c r="R330">
        <v>52</v>
      </c>
      <c r="S330">
        <v>57</v>
      </c>
      <c r="T330">
        <v>75</v>
      </c>
      <c r="U330">
        <v>59</v>
      </c>
      <c r="V330">
        <v>51</v>
      </c>
      <c r="W330">
        <v>70</v>
      </c>
      <c r="X330" s="41">
        <v>54</v>
      </c>
      <c r="Y330" s="41">
        <v>70</v>
      </c>
      <c r="Z330" s="41">
        <v>68</v>
      </c>
      <c r="AA330" s="41">
        <v>56</v>
      </c>
      <c r="AB330" s="41">
        <v>42</v>
      </c>
      <c r="AC330" s="42">
        <v>47</v>
      </c>
      <c r="AD330" s="42">
        <v>42</v>
      </c>
      <c r="AE330" s="42">
        <v>48</v>
      </c>
      <c r="AF330" s="43">
        <v>37</v>
      </c>
      <c r="AG330" s="43">
        <v>39</v>
      </c>
      <c r="AH330" s="44">
        <v>56</v>
      </c>
      <c r="AI330" s="44">
        <v>50</v>
      </c>
      <c r="AJ330" s="44">
        <v>38</v>
      </c>
      <c r="AK330" s="44">
        <v>44</v>
      </c>
      <c r="AL330" s="46">
        <v>29</v>
      </c>
      <c r="AM330" s="46">
        <v>25</v>
      </c>
      <c r="AN330" s="46">
        <v>37</v>
      </c>
      <c r="AO330" s="46">
        <v>41</v>
      </c>
      <c r="AQ330" s="36" t="b">
        <f t="shared" si="8"/>
        <v>1</v>
      </c>
      <c r="AR330" s="41" t="s">
        <v>622</v>
      </c>
      <c r="AS330" s="41" t="b">
        <f t="shared" si="9"/>
        <v>1</v>
      </c>
    </row>
    <row r="331" spans="1:45" x14ac:dyDescent="0.25">
      <c r="A331" s="36" t="s">
        <v>482</v>
      </c>
      <c r="B331">
        <v>813</v>
      </c>
      <c r="C331">
        <v>796</v>
      </c>
      <c r="D331">
        <v>949</v>
      </c>
      <c r="E331">
        <v>842</v>
      </c>
      <c r="F331">
        <v>1155</v>
      </c>
      <c r="G331">
        <v>1222</v>
      </c>
      <c r="H331">
        <v>1420</v>
      </c>
      <c r="I331">
        <v>1152</v>
      </c>
      <c r="J331">
        <v>1326</v>
      </c>
      <c r="K331">
        <v>1179</v>
      </c>
      <c r="L331">
        <v>1239</v>
      </c>
      <c r="M331">
        <v>1147</v>
      </c>
      <c r="N331">
        <v>1261</v>
      </c>
      <c r="O331">
        <v>1116</v>
      </c>
      <c r="P331">
        <v>1130</v>
      </c>
      <c r="Q331">
        <v>984</v>
      </c>
      <c r="R331">
        <v>1177</v>
      </c>
      <c r="S331">
        <v>1032</v>
      </c>
      <c r="T331">
        <v>1173</v>
      </c>
      <c r="U331">
        <v>1044</v>
      </c>
      <c r="V331">
        <v>1057</v>
      </c>
      <c r="W331">
        <v>956</v>
      </c>
      <c r="X331" s="41">
        <v>1039</v>
      </c>
      <c r="Y331" s="41">
        <v>1011</v>
      </c>
      <c r="Z331" s="41">
        <v>1077</v>
      </c>
      <c r="AA331" s="41">
        <v>1029</v>
      </c>
      <c r="AB331" s="41">
        <v>940</v>
      </c>
      <c r="AC331" s="42">
        <v>916</v>
      </c>
      <c r="AD331" s="42">
        <v>684</v>
      </c>
      <c r="AE331" s="42">
        <v>925</v>
      </c>
      <c r="AF331" s="43">
        <v>939</v>
      </c>
      <c r="AG331" s="43">
        <v>921</v>
      </c>
      <c r="AH331" s="44">
        <v>846</v>
      </c>
      <c r="AI331" s="44">
        <v>832</v>
      </c>
      <c r="AJ331" s="44">
        <v>769</v>
      </c>
      <c r="AK331" s="44">
        <v>772</v>
      </c>
      <c r="AL331" s="46">
        <v>681</v>
      </c>
      <c r="AM331" s="46">
        <v>817</v>
      </c>
      <c r="AN331" s="46">
        <v>737</v>
      </c>
      <c r="AO331" s="46">
        <v>660</v>
      </c>
      <c r="AQ331" s="36" t="b">
        <f t="shared" ref="AQ331:AQ394" si="10">IF(A331=A983,TRUE,FALSE)</f>
        <v>1</v>
      </c>
      <c r="AR331" s="41" t="s">
        <v>482</v>
      </c>
      <c r="AS331" s="41" t="b">
        <f t="shared" ref="AS331:AS394" si="11">IF(AR331=A331,TRUE,FALSE)</f>
        <v>1</v>
      </c>
    </row>
    <row r="332" spans="1:45" x14ac:dyDescent="0.25">
      <c r="A332" s="36" t="s">
        <v>546</v>
      </c>
      <c r="B332">
        <v>459</v>
      </c>
      <c r="C332">
        <v>467</v>
      </c>
      <c r="D332">
        <v>535</v>
      </c>
      <c r="E332">
        <v>444</v>
      </c>
      <c r="F332">
        <v>602</v>
      </c>
      <c r="G332">
        <v>621</v>
      </c>
      <c r="H332">
        <v>888</v>
      </c>
      <c r="I332">
        <v>866</v>
      </c>
      <c r="J332">
        <v>770</v>
      </c>
      <c r="K332">
        <v>792</v>
      </c>
      <c r="L332">
        <v>740</v>
      </c>
      <c r="M332">
        <v>758</v>
      </c>
      <c r="N332">
        <v>694</v>
      </c>
      <c r="O332">
        <v>742</v>
      </c>
      <c r="P332">
        <v>681</v>
      </c>
      <c r="Q332">
        <v>635</v>
      </c>
      <c r="R332">
        <v>697</v>
      </c>
      <c r="S332">
        <v>614</v>
      </c>
      <c r="T332">
        <v>658</v>
      </c>
      <c r="U332">
        <v>606</v>
      </c>
      <c r="V332">
        <v>609</v>
      </c>
      <c r="W332">
        <v>633</v>
      </c>
      <c r="X332" s="41">
        <v>653</v>
      </c>
      <c r="Y332" s="41">
        <v>638</v>
      </c>
      <c r="Z332" s="41">
        <v>676</v>
      </c>
      <c r="AA332" s="41">
        <v>673</v>
      </c>
      <c r="AB332" s="41">
        <v>593</v>
      </c>
      <c r="AC332" s="42">
        <v>548</v>
      </c>
      <c r="AD332" s="42">
        <v>463</v>
      </c>
      <c r="AE332" s="42">
        <v>673</v>
      </c>
      <c r="AF332" s="43">
        <v>581</v>
      </c>
      <c r="AG332" s="43">
        <v>619</v>
      </c>
      <c r="AH332" s="44">
        <v>632</v>
      </c>
      <c r="AI332" s="44">
        <v>609</v>
      </c>
      <c r="AJ332" s="44">
        <v>557</v>
      </c>
      <c r="AK332" s="44">
        <v>547</v>
      </c>
      <c r="AL332" s="46">
        <v>431</v>
      </c>
      <c r="AM332" s="46">
        <v>540</v>
      </c>
      <c r="AN332" s="46">
        <v>491</v>
      </c>
      <c r="AO332" s="46">
        <v>509</v>
      </c>
      <c r="AQ332" s="36" t="b">
        <f t="shared" si="10"/>
        <v>1</v>
      </c>
      <c r="AR332" s="41" t="s">
        <v>546</v>
      </c>
      <c r="AS332" s="41" t="b">
        <f t="shared" si="11"/>
        <v>1</v>
      </c>
    </row>
    <row r="333" spans="1:45" x14ac:dyDescent="0.25">
      <c r="A333" s="36" t="s">
        <v>491</v>
      </c>
      <c r="B333">
        <v>672</v>
      </c>
      <c r="C333">
        <v>635</v>
      </c>
      <c r="D333">
        <v>820</v>
      </c>
      <c r="E333">
        <v>702</v>
      </c>
      <c r="F333">
        <v>887</v>
      </c>
      <c r="G333">
        <v>1316</v>
      </c>
      <c r="H333">
        <v>1182</v>
      </c>
      <c r="I333">
        <v>1063</v>
      </c>
      <c r="J333">
        <v>1153</v>
      </c>
      <c r="K333">
        <v>1175</v>
      </c>
      <c r="L333">
        <v>1151</v>
      </c>
      <c r="M333">
        <v>966</v>
      </c>
      <c r="N333">
        <v>1022</v>
      </c>
      <c r="O333">
        <v>980</v>
      </c>
      <c r="P333">
        <v>1048</v>
      </c>
      <c r="Q333">
        <v>814</v>
      </c>
      <c r="R333">
        <v>944</v>
      </c>
      <c r="S333">
        <v>812</v>
      </c>
      <c r="T333">
        <v>973</v>
      </c>
      <c r="U333">
        <v>809</v>
      </c>
      <c r="V333">
        <v>811</v>
      </c>
      <c r="W333">
        <v>849</v>
      </c>
      <c r="X333" s="41">
        <v>888</v>
      </c>
      <c r="Y333" s="41">
        <v>914</v>
      </c>
      <c r="Z333" s="41">
        <v>935</v>
      </c>
      <c r="AA333" s="41">
        <v>894</v>
      </c>
      <c r="AB333" s="41">
        <v>802</v>
      </c>
      <c r="AC333" s="42">
        <v>653</v>
      </c>
      <c r="AD333" s="42">
        <v>492</v>
      </c>
      <c r="AE333" s="42">
        <v>719</v>
      </c>
      <c r="AF333" s="43">
        <v>690</v>
      </c>
      <c r="AG333" s="43">
        <v>728</v>
      </c>
      <c r="AH333" s="44">
        <v>686</v>
      </c>
      <c r="AI333" s="44">
        <v>629</v>
      </c>
      <c r="AJ333" s="44">
        <v>647</v>
      </c>
      <c r="AK333" s="44">
        <v>699</v>
      </c>
      <c r="AL333" s="46">
        <v>526</v>
      </c>
      <c r="AM333" s="46">
        <v>667</v>
      </c>
      <c r="AN333" s="46">
        <v>647</v>
      </c>
      <c r="AO333" s="46">
        <v>584</v>
      </c>
      <c r="AQ333" s="36" t="b">
        <f t="shared" si="10"/>
        <v>1</v>
      </c>
      <c r="AR333" s="41" t="s">
        <v>491</v>
      </c>
      <c r="AS333" s="41" t="b">
        <f t="shared" si="11"/>
        <v>1</v>
      </c>
    </row>
    <row r="334" spans="1:45" x14ac:dyDescent="0.25">
      <c r="A334" s="36" t="s">
        <v>573</v>
      </c>
      <c r="B334">
        <v>1256</v>
      </c>
      <c r="C334">
        <v>1298</v>
      </c>
      <c r="D334">
        <v>1415</v>
      </c>
      <c r="E334">
        <v>1195</v>
      </c>
      <c r="F334">
        <v>1967</v>
      </c>
      <c r="G334">
        <v>1900</v>
      </c>
      <c r="H334">
        <v>2306</v>
      </c>
      <c r="I334">
        <v>1650</v>
      </c>
      <c r="J334">
        <v>2191</v>
      </c>
      <c r="K334">
        <v>1999</v>
      </c>
      <c r="L334">
        <v>2062</v>
      </c>
      <c r="M334">
        <v>1746</v>
      </c>
      <c r="N334">
        <v>2047</v>
      </c>
      <c r="O334">
        <v>1901</v>
      </c>
      <c r="P334">
        <v>1911</v>
      </c>
      <c r="Q334">
        <v>1667</v>
      </c>
      <c r="R334">
        <v>2065</v>
      </c>
      <c r="S334">
        <v>1987</v>
      </c>
      <c r="T334">
        <v>1911</v>
      </c>
      <c r="U334">
        <v>1775</v>
      </c>
      <c r="V334">
        <v>1764</v>
      </c>
      <c r="W334">
        <v>1778</v>
      </c>
      <c r="X334" s="41">
        <v>1675</v>
      </c>
      <c r="Y334" s="41">
        <v>1689</v>
      </c>
      <c r="Z334" s="41">
        <v>1784</v>
      </c>
      <c r="AA334" s="41">
        <v>1641</v>
      </c>
      <c r="AB334" s="41">
        <v>1484</v>
      </c>
      <c r="AC334" s="42">
        <v>1485</v>
      </c>
      <c r="AD334" s="42">
        <v>1105</v>
      </c>
      <c r="AE334" s="42">
        <v>1450</v>
      </c>
      <c r="AF334" s="43">
        <v>1685</v>
      </c>
      <c r="AG334" s="43">
        <v>1663</v>
      </c>
      <c r="AH334" s="44">
        <v>1497</v>
      </c>
      <c r="AI334" s="44">
        <v>1431</v>
      </c>
      <c r="AJ334" s="44">
        <v>1355</v>
      </c>
      <c r="AK334" s="44">
        <v>1354</v>
      </c>
      <c r="AL334" s="46">
        <v>1109</v>
      </c>
      <c r="AM334" s="46">
        <v>1341</v>
      </c>
      <c r="AN334" s="46">
        <v>1216</v>
      </c>
      <c r="AO334" s="46">
        <v>1105</v>
      </c>
      <c r="AQ334" s="36" t="b">
        <f t="shared" si="10"/>
        <v>1</v>
      </c>
      <c r="AR334" s="41" t="s">
        <v>573</v>
      </c>
      <c r="AS334" s="41" t="b">
        <f t="shared" si="11"/>
        <v>1</v>
      </c>
    </row>
    <row r="335" spans="1:45" x14ac:dyDescent="0.25">
      <c r="A335" s="36" t="s">
        <v>623</v>
      </c>
      <c r="B335">
        <v>516</v>
      </c>
      <c r="C335">
        <v>463</v>
      </c>
      <c r="D335">
        <v>554</v>
      </c>
      <c r="E335">
        <v>425</v>
      </c>
      <c r="F335">
        <v>577</v>
      </c>
      <c r="G335">
        <v>719</v>
      </c>
      <c r="H335">
        <v>756</v>
      </c>
      <c r="I335">
        <v>524</v>
      </c>
      <c r="J335">
        <v>658</v>
      </c>
      <c r="K335">
        <v>670</v>
      </c>
      <c r="L335">
        <v>787</v>
      </c>
      <c r="M335">
        <v>505</v>
      </c>
      <c r="N335">
        <v>704</v>
      </c>
      <c r="O335">
        <v>586</v>
      </c>
      <c r="P335">
        <v>798</v>
      </c>
      <c r="Q335">
        <v>544</v>
      </c>
      <c r="R335">
        <v>587</v>
      </c>
      <c r="S335">
        <v>558</v>
      </c>
      <c r="T335">
        <v>772</v>
      </c>
      <c r="U335">
        <v>471</v>
      </c>
      <c r="V335">
        <v>645</v>
      </c>
      <c r="W335">
        <v>466</v>
      </c>
      <c r="X335" s="41">
        <v>549</v>
      </c>
      <c r="Y335" s="41">
        <v>509</v>
      </c>
      <c r="Z335" s="41">
        <v>772</v>
      </c>
      <c r="AA335" s="41">
        <v>549</v>
      </c>
      <c r="AB335" s="41">
        <v>517</v>
      </c>
      <c r="AC335" s="42">
        <v>448</v>
      </c>
      <c r="AD335" s="42">
        <v>342</v>
      </c>
      <c r="AE335" s="42">
        <v>533</v>
      </c>
      <c r="AF335" s="43">
        <v>518</v>
      </c>
      <c r="AG335" s="43">
        <v>614</v>
      </c>
      <c r="AH335" s="44">
        <v>416</v>
      </c>
      <c r="AI335" s="44">
        <v>483</v>
      </c>
      <c r="AJ335" s="44">
        <v>493</v>
      </c>
      <c r="AK335" s="44">
        <v>453</v>
      </c>
      <c r="AL335" s="46">
        <v>501</v>
      </c>
      <c r="AM335" s="46">
        <v>540</v>
      </c>
      <c r="AN335" s="46">
        <v>439</v>
      </c>
      <c r="AO335" s="46">
        <v>411</v>
      </c>
      <c r="AQ335" s="36" t="b">
        <f t="shared" si="10"/>
        <v>1</v>
      </c>
      <c r="AR335" s="41" t="s">
        <v>623</v>
      </c>
      <c r="AS335" s="41" t="b">
        <f t="shared" si="11"/>
        <v>1</v>
      </c>
    </row>
    <row r="336" spans="1:45" x14ac:dyDescent="0.25">
      <c r="A336" s="36" t="s">
        <v>142</v>
      </c>
      <c r="B336">
        <v>80</v>
      </c>
      <c r="C336">
        <v>81</v>
      </c>
      <c r="D336">
        <v>116</v>
      </c>
      <c r="E336">
        <v>94</v>
      </c>
      <c r="F336">
        <v>168</v>
      </c>
      <c r="G336">
        <v>195</v>
      </c>
      <c r="H336">
        <v>208</v>
      </c>
      <c r="I336">
        <v>173</v>
      </c>
      <c r="J336">
        <v>234</v>
      </c>
      <c r="K336">
        <v>181</v>
      </c>
      <c r="L336">
        <v>168</v>
      </c>
      <c r="M336">
        <v>183</v>
      </c>
      <c r="N336">
        <v>168</v>
      </c>
      <c r="O336">
        <v>142</v>
      </c>
      <c r="P336">
        <v>141</v>
      </c>
      <c r="Q336">
        <v>126</v>
      </c>
      <c r="R336">
        <v>157</v>
      </c>
      <c r="S336">
        <v>143</v>
      </c>
      <c r="T336">
        <v>152</v>
      </c>
      <c r="U336">
        <v>141</v>
      </c>
      <c r="V336">
        <v>160</v>
      </c>
      <c r="W336">
        <v>128</v>
      </c>
      <c r="X336" s="41">
        <v>146</v>
      </c>
      <c r="Y336" s="41">
        <v>126</v>
      </c>
      <c r="Z336" s="41">
        <v>155</v>
      </c>
      <c r="AA336" s="41">
        <v>145</v>
      </c>
      <c r="AB336" s="41">
        <v>147</v>
      </c>
      <c r="AC336" s="42">
        <v>130</v>
      </c>
      <c r="AD336" s="42">
        <v>85</v>
      </c>
      <c r="AE336" s="42">
        <v>142</v>
      </c>
      <c r="AF336" s="43">
        <v>128</v>
      </c>
      <c r="AG336" s="43">
        <v>135</v>
      </c>
      <c r="AH336" s="44">
        <v>109</v>
      </c>
      <c r="AI336" s="44">
        <v>137</v>
      </c>
      <c r="AJ336" s="44">
        <v>99</v>
      </c>
      <c r="AK336" s="44">
        <v>114</v>
      </c>
      <c r="AL336" s="46">
        <v>82</v>
      </c>
      <c r="AM336" s="46">
        <v>102</v>
      </c>
      <c r="AN336" s="46">
        <v>117</v>
      </c>
      <c r="AO336" s="46">
        <v>101</v>
      </c>
      <c r="AQ336" s="36" t="b">
        <f t="shared" si="10"/>
        <v>1</v>
      </c>
      <c r="AR336" s="41" t="s">
        <v>142</v>
      </c>
      <c r="AS336" s="41" t="b">
        <f t="shared" si="11"/>
        <v>1</v>
      </c>
    </row>
    <row r="337" spans="1:45" x14ac:dyDescent="0.25">
      <c r="A337" s="36" t="s">
        <v>143</v>
      </c>
      <c r="B337">
        <v>191</v>
      </c>
      <c r="C337">
        <v>148</v>
      </c>
      <c r="D337">
        <v>210</v>
      </c>
      <c r="E337">
        <v>251</v>
      </c>
      <c r="F337">
        <v>393</v>
      </c>
      <c r="G337">
        <v>366</v>
      </c>
      <c r="H337">
        <v>456</v>
      </c>
      <c r="I337">
        <v>397</v>
      </c>
      <c r="J337">
        <v>422</v>
      </c>
      <c r="K337">
        <v>384</v>
      </c>
      <c r="L337">
        <v>360</v>
      </c>
      <c r="M337">
        <v>332</v>
      </c>
      <c r="N337">
        <v>393</v>
      </c>
      <c r="O337">
        <v>312</v>
      </c>
      <c r="P337">
        <v>322</v>
      </c>
      <c r="Q337">
        <v>322</v>
      </c>
      <c r="R337">
        <v>330</v>
      </c>
      <c r="S337">
        <v>269</v>
      </c>
      <c r="T337">
        <v>328</v>
      </c>
      <c r="U337">
        <v>307</v>
      </c>
      <c r="V337">
        <v>314</v>
      </c>
      <c r="W337">
        <v>291</v>
      </c>
      <c r="X337" s="41">
        <v>301</v>
      </c>
      <c r="Y337" s="41">
        <v>300</v>
      </c>
      <c r="Z337" s="41">
        <v>313</v>
      </c>
      <c r="AA337" s="41">
        <v>299</v>
      </c>
      <c r="AB337" s="41">
        <v>324</v>
      </c>
      <c r="AC337" s="42">
        <v>256</v>
      </c>
      <c r="AD337" s="42">
        <v>193</v>
      </c>
      <c r="AE337" s="42">
        <v>262</v>
      </c>
      <c r="AF337" s="43">
        <v>316</v>
      </c>
      <c r="AG337" s="43">
        <v>222</v>
      </c>
      <c r="AH337" s="44">
        <v>212</v>
      </c>
      <c r="AI337" s="44">
        <v>253</v>
      </c>
      <c r="AJ337" s="44">
        <v>197</v>
      </c>
      <c r="AK337" s="44">
        <v>173</v>
      </c>
      <c r="AL337" s="46">
        <v>170</v>
      </c>
      <c r="AM337" s="46">
        <v>217</v>
      </c>
      <c r="AN337" s="46">
        <v>211</v>
      </c>
      <c r="AO337" s="46">
        <v>185</v>
      </c>
      <c r="AQ337" s="36" t="b">
        <f t="shared" si="10"/>
        <v>1</v>
      </c>
      <c r="AR337" s="41" t="s">
        <v>143</v>
      </c>
      <c r="AS337" s="41" t="b">
        <f t="shared" si="11"/>
        <v>1</v>
      </c>
    </row>
    <row r="338" spans="1:45" x14ac:dyDescent="0.25">
      <c r="A338" s="36" t="s">
        <v>144</v>
      </c>
      <c r="B338">
        <v>195</v>
      </c>
      <c r="C338">
        <v>199</v>
      </c>
      <c r="D338">
        <v>294</v>
      </c>
      <c r="E338">
        <v>242</v>
      </c>
      <c r="F338">
        <v>382</v>
      </c>
      <c r="G338">
        <v>451</v>
      </c>
      <c r="H338">
        <v>450</v>
      </c>
      <c r="I338">
        <v>401</v>
      </c>
      <c r="J338">
        <v>435</v>
      </c>
      <c r="K338">
        <v>461</v>
      </c>
      <c r="L338">
        <v>355</v>
      </c>
      <c r="M338">
        <v>322</v>
      </c>
      <c r="N338">
        <v>351</v>
      </c>
      <c r="O338">
        <v>293</v>
      </c>
      <c r="P338">
        <v>309</v>
      </c>
      <c r="Q338">
        <v>325</v>
      </c>
      <c r="R338">
        <v>315</v>
      </c>
      <c r="S338">
        <v>328</v>
      </c>
      <c r="T338">
        <v>360</v>
      </c>
      <c r="U338">
        <v>322</v>
      </c>
      <c r="V338">
        <v>374</v>
      </c>
      <c r="W338">
        <v>333</v>
      </c>
      <c r="X338" s="41">
        <v>326</v>
      </c>
      <c r="Y338" s="41">
        <v>273</v>
      </c>
      <c r="Z338" s="41">
        <v>326</v>
      </c>
      <c r="AA338" s="41">
        <v>300</v>
      </c>
      <c r="AB338" s="41">
        <v>329</v>
      </c>
      <c r="AC338" s="42">
        <v>275</v>
      </c>
      <c r="AD338" s="42">
        <v>180</v>
      </c>
      <c r="AE338" s="42">
        <v>252</v>
      </c>
      <c r="AF338" s="43">
        <v>313</v>
      </c>
      <c r="AG338" s="43">
        <v>242</v>
      </c>
      <c r="AH338" s="44">
        <v>236</v>
      </c>
      <c r="AI338" s="44">
        <v>256</v>
      </c>
      <c r="AJ338" s="44">
        <v>253</v>
      </c>
      <c r="AK338" s="44">
        <v>241</v>
      </c>
      <c r="AL338" s="46">
        <v>223</v>
      </c>
      <c r="AM338" s="46">
        <v>268</v>
      </c>
      <c r="AN338" s="46">
        <v>218</v>
      </c>
      <c r="AO338" s="46">
        <v>186</v>
      </c>
      <c r="AQ338" s="36" t="b">
        <f t="shared" si="10"/>
        <v>1</v>
      </c>
      <c r="AR338" s="41" t="s">
        <v>144</v>
      </c>
      <c r="AS338" s="41" t="b">
        <f t="shared" si="11"/>
        <v>1</v>
      </c>
    </row>
    <row r="339" spans="1:45" x14ac:dyDescent="0.25">
      <c r="A339" s="36" t="s">
        <v>566</v>
      </c>
      <c r="B339">
        <v>445</v>
      </c>
      <c r="C339">
        <v>406</v>
      </c>
      <c r="D339">
        <v>567</v>
      </c>
      <c r="E339">
        <v>505</v>
      </c>
      <c r="F339">
        <v>797</v>
      </c>
      <c r="G339">
        <v>1065</v>
      </c>
      <c r="H339">
        <v>1257</v>
      </c>
      <c r="I339">
        <v>979</v>
      </c>
      <c r="J339">
        <v>993</v>
      </c>
      <c r="K339">
        <v>966</v>
      </c>
      <c r="L339">
        <v>897</v>
      </c>
      <c r="M339">
        <v>844</v>
      </c>
      <c r="N339">
        <v>951</v>
      </c>
      <c r="O339">
        <v>901</v>
      </c>
      <c r="P339">
        <v>787</v>
      </c>
      <c r="Q339">
        <v>807</v>
      </c>
      <c r="R339">
        <v>768</v>
      </c>
      <c r="S339">
        <v>787</v>
      </c>
      <c r="T339">
        <v>855</v>
      </c>
      <c r="U339">
        <v>855</v>
      </c>
      <c r="V339">
        <v>921</v>
      </c>
      <c r="W339">
        <v>779</v>
      </c>
      <c r="X339" s="41">
        <v>758</v>
      </c>
      <c r="Y339" s="41">
        <v>752</v>
      </c>
      <c r="Z339" s="41">
        <v>843</v>
      </c>
      <c r="AA339" s="41">
        <v>817</v>
      </c>
      <c r="AB339" s="41">
        <v>750</v>
      </c>
      <c r="AC339" s="42">
        <v>684</v>
      </c>
      <c r="AD339" s="42">
        <v>495</v>
      </c>
      <c r="AE339" s="42">
        <v>711</v>
      </c>
      <c r="AF339" s="43">
        <v>709</v>
      </c>
      <c r="AG339" s="43">
        <v>722</v>
      </c>
      <c r="AH339" s="44">
        <v>597</v>
      </c>
      <c r="AI339" s="44">
        <v>692</v>
      </c>
      <c r="AJ339" s="44">
        <v>596</v>
      </c>
      <c r="AK339" s="44">
        <v>593</v>
      </c>
      <c r="AL339" s="46">
        <v>543</v>
      </c>
      <c r="AM339" s="46">
        <v>572</v>
      </c>
      <c r="AN339" s="46">
        <v>548</v>
      </c>
      <c r="AO339" s="46">
        <v>547</v>
      </c>
      <c r="AQ339" s="36" t="b">
        <f t="shared" si="10"/>
        <v>1</v>
      </c>
      <c r="AR339" s="41" t="s">
        <v>566</v>
      </c>
      <c r="AS339" s="41" t="b">
        <f t="shared" si="11"/>
        <v>1</v>
      </c>
    </row>
    <row r="340" spans="1:45" x14ac:dyDescent="0.25">
      <c r="A340" s="36" t="s">
        <v>145</v>
      </c>
      <c r="B340">
        <v>179</v>
      </c>
      <c r="C340">
        <v>144</v>
      </c>
      <c r="D340">
        <v>210</v>
      </c>
      <c r="E340">
        <v>160</v>
      </c>
      <c r="F340">
        <v>260</v>
      </c>
      <c r="G340">
        <v>324</v>
      </c>
      <c r="H340">
        <v>284</v>
      </c>
      <c r="I340">
        <v>263</v>
      </c>
      <c r="J340">
        <v>278</v>
      </c>
      <c r="K340">
        <v>234</v>
      </c>
      <c r="L340">
        <v>218</v>
      </c>
      <c r="M340">
        <v>209</v>
      </c>
      <c r="N340">
        <v>262</v>
      </c>
      <c r="O340">
        <v>183</v>
      </c>
      <c r="P340">
        <v>207</v>
      </c>
      <c r="Q340">
        <v>224</v>
      </c>
      <c r="R340">
        <v>231</v>
      </c>
      <c r="S340">
        <v>194</v>
      </c>
      <c r="T340">
        <v>180</v>
      </c>
      <c r="U340">
        <v>175</v>
      </c>
      <c r="V340">
        <v>184</v>
      </c>
      <c r="W340">
        <v>154</v>
      </c>
      <c r="X340" s="41">
        <v>169</v>
      </c>
      <c r="Y340" s="41">
        <v>174</v>
      </c>
      <c r="Z340" s="41">
        <v>200</v>
      </c>
      <c r="AA340" s="41">
        <v>191</v>
      </c>
      <c r="AB340" s="41">
        <v>157</v>
      </c>
      <c r="AC340" s="42">
        <v>160</v>
      </c>
      <c r="AD340" s="42">
        <v>107</v>
      </c>
      <c r="AE340" s="42">
        <v>166</v>
      </c>
      <c r="AF340" s="43">
        <v>148</v>
      </c>
      <c r="AG340" s="43">
        <v>222</v>
      </c>
      <c r="AH340" s="44">
        <v>127</v>
      </c>
      <c r="AI340" s="44">
        <v>146</v>
      </c>
      <c r="AJ340" s="44">
        <v>145</v>
      </c>
      <c r="AK340" s="44">
        <v>127</v>
      </c>
      <c r="AL340" s="46">
        <v>101</v>
      </c>
      <c r="AM340" s="46">
        <v>164</v>
      </c>
      <c r="AN340" s="46">
        <v>113</v>
      </c>
      <c r="AO340" s="46">
        <v>143</v>
      </c>
      <c r="AQ340" s="36" t="b">
        <f t="shared" si="10"/>
        <v>1</v>
      </c>
      <c r="AR340" s="41" t="s">
        <v>145</v>
      </c>
      <c r="AS340" s="41" t="b">
        <f t="shared" si="11"/>
        <v>1</v>
      </c>
    </row>
    <row r="341" spans="1:45" x14ac:dyDescent="0.25">
      <c r="A341" s="36" t="s">
        <v>146</v>
      </c>
      <c r="B341">
        <v>193</v>
      </c>
      <c r="C341">
        <v>222</v>
      </c>
      <c r="D341">
        <v>272</v>
      </c>
      <c r="E341">
        <v>227</v>
      </c>
      <c r="F341">
        <v>346</v>
      </c>
      <c r="G341">
        <v>404</v>
      </c>
      <c r="H341">
        <v>454</v>
      </c>
      <c r="I341">
        <v>306</v>
      </c>
      <c r="J341">
        <v>399</v>
      </c>
      <c r="K341">
        <v>391</v>
      </c>
      <c r="L341">
        <v>387</v>
      </c>
      <c r="M341">
        <v>413</v>
      </c>
      <c r="N341">
        <v>416</v>
      </c>
      <c r="O341">
        <v>346</v>
      </c>
      <c r="P341">
        <v>363</v>
      </c>
      <c r="Q341">
        <v>330</v>
      </c>
      <c r="R341">
        <v>378</v>
      </c>
      <c r="S341">
        <v>400</v>
      </c>
      <c r="T341">
        <v>374</v>
      </c>
      <c r="U341">
        <v>330</v>
      </c>
      <c r="V341">
        <v>358</v>
      </c>
      <c r="W341">
        <v>310</v>
      </c>
      <c r="X341" s="41">
        <v>414</v>
      </c>
      <c r="Y341" s="41">
        <v>356</v>
      </c>
      <c r="Z341" s="41">
        <v>362</v>
      </c>
      <c r="AA341" s="41">
        <v>298</v>
      </c>
      <c r="AB341" s="41">
        <v>321</v>
      </c>
      <c r="AC341" s="42">
        <v>274</v>
      </c>
      <c r="AD341" s="42">
        <v>225</v>
      </c>
      <c r="AE341" s="42">
        <v>257</v>
      </c>
      <c r="AF341" s="43">
        <v>285</v>
      </c>
      <c r="AG341" s="43">
        <v>287</v>
      </c>
      <c r="AH341" s="44">
        <v>246</v>
      </c>
      <c r="AI341" s="44">
        <v>270</v>
      </c>
      <c r="AJ341" s="44">
        <v>253</v>
      </c>
      <c r="AK341" s="44">
        <v>225</v>
      </c>
      <c r="AL341" s="46">
        <v>208</v>
      </c>
      <c r="AM341" s="46">
        <v>224</v>
      </c>
      <c r="AN341" s="46">
        <v>225</v>
      </c>
      <c r="AO341" s="46">
        <v>189</v>
      </c>
      <c r="AQ341" s="36" t="b">
        <f t="shared" si="10"/>
        <v>1</v>
      </c>
      <c r="AR341" s="41" t="s">
        <v>146</v>
      </c>
      <c r="AS341" s="41" t="b">
        <f t="shared" si="11"/>
        <v>1</v>
      </c>
    </row>
    <row r="342" spans="1:45" x14ac:dyDescent="0.25">
      <c r="A342" s="36" t="s">
        <v>147</v>
      </c>
      <c r="B342">
        <v>324</v>
      </c>
      <c r="C342">
        <v>322</v>
      </c>
      <c r="D342">
        <v>408</v>
      </c>
      <c r="E342">
        <v>405</v>
      </c>
      <c r="F342">
        <v>560</v>
      </c>
      <c r="G342">
        <v>582</v>
      </c>
      <c r="H342">
        <v>670</v>
      </c>
      <c r="I342">
        <v>491</v>
      </c>
      <c r="J342">
        <v>590</v>
      </c>
      <c r="K342">
        <v>606</v>
      </c>
      <c r="L342">
        <v>626</v>
      </c>
      <c r="M342">
        <v>499</v>
      </c>
      <c r="N342">
        <v>564</v>
      </c>
      <c r="O342">
        <v>506</v>
      </c>
      <c r="P342">
        <v>536</v>
      </c>
      <c r="Q342">
        <v>476</v>
      </c>
      <c r="R342">
        <v>533</v>
      </c>
      <c r="S342">
        <v>517</v>
      </c>
      <c r="T342">
        <v>559</v>
      </c>
      <c r="U342">
        <v>517</v>
      </c>
      <c r="V342">
        <v>497</v>
      </c>
      <c r="W342">
        <v>462</v>
      </c>
      <c r="X342" s="41">
        <v>450</v>
      </c>
      <c r="Y342" s="41">
        <v>535</v>
      </c>
      <c r="Z342" s="41">
        <v>503</v>
      </c>
      <c r="AA342" s="41">
        <v>525</v>
      </c>
      <c r="AB342" s="41">
        <v>474</v>
      </c>
      <c r="AC342" s="42">
        <v>407</v>
      </c>
      <c r="AD342" s="42">
        <v>303</v>
      </c>
      <c r="AE342" s="42">
        <v>444</v>
      </c>
      <c r="AF342" s="43">
        <v>428</v>
      </c>
      <c r="AG342" s="43">
        <v>385</v>
      </c>
      <c r="AH342" s="44">
        <v>413</v>
      </c>
      <c r="AI342" s="44">
        <v>439</v>
      </c>
      <c r="AJ342" s="44">
        <v>415</v>
      </c>
      <c r="AK342" s="44">
        <v>399</v>
      </c>
      <c r="AL342" s="46">
        <v>310</v>
      </c>
      <c r="AM342" s="46">
        <v>368</v>
      </c>
      <c r="AN342" s="46">
        <v>380</v>
      </c>
      <c r="AO342" s="46">
        <v>334</v>
      </c>
      <c r="AQ342" s="36" t="b">
        <f t="shared" si="10"/>
        <v>1</v>
      </c>
      <c r="AR342" s="41" t="s">
        <v>147</v>
      </c>
      <c r="AS342" s="41" t="b">
        <f t="shared" si="11"/>
        <v>1</v>
      </c>
    </row>
    <row r="343" spans="1:45" x14ac:dyDescent="0.25">
      <c r="A343" s="36" t="s">
        <v>148</v>
      </c>
      <c r="B343">
        <v>185</v>
      </c>
      <c r="C343">
        <v>155</v>
      </c>
      <c r="D343">
        <v>208</v>
      </c>
      <c r="E343">
        <v>164</v>
      </c>
      <c r="F343">
        <v>273</v>
      </c>
      <c r="G343">
        <v>284</v>
      </c>
      <c r="H343">
        <v>263</v>
      </c>
      <c r="I343">
        <v>217</v>
      </c>
      <c r="J343">
        <v>286</v>
      </c>
      <c r="K343">
        <v>229</v>
      </c>
      <c r="L343">
        <v>265</v>
      </c>
      <c r="M343">
        <v>216</v>
      </c>
      <c r="N343">
        <v>294</v>
      </c>
      <c r="O343">
        <v>253</v>
      </c>
      <c r="P343">
        <v>256</v>
      </c>
      <c r="Q343">
        <v>206</v>
      </c>
      <c r="R343">
        <v>296</v>
      </c>
      <c r="S343">
        <v>213</v>
      </c>
      <c r="T343">
        <v>280</v>
      </c>
      <c r="U343">
        <v>183</v>
      </c>
      <c r="V343">
        <v>296</v>
      </c>
      <c r="W343">
        <v>230</v>
      </c>
      <c r="X343" s="41">
        <v>206</v>
      </c>
      <c r="Y343" s="41">
        <v>226</v>
      </c>
      <c r="Z343" s="41">
        <v>238</v>
      </c>
      <c r="AA343" s="41">
        <v>222</v>
      </c>
      <c r="AB343" s="41">
        <v>200</v>
      </c>
      <c r="AC343" s="42">
        <v>165</v>
      </c>
      <c r="AD343" s="42">
        <v>108</v>
      </c>
      <c r="AE343" s="42">
        <v>192</v>
      </c>
      <c r="AF343" s="43">
        <v>231</v>
      </c>
      <c r="AG343" s="43">
        <v>225</v>
      </c>
      <c r="AH343" s="44">
        <v>172</v>
      </c>
      <c r="AI343" s="44">
        <v>167</v>
      </c>
      <c r="AJ343" s="44">
        <v>152</v>
      </c>
      <c r="AK343" s="44">
        <v>140</v>
      </c>
      <c r="AL343" s="46">
        <v>101</v>
      </c>
      <c r="AM343" s="46">
        <v>139</v>
      </c>
      <c r="AN343" s="46">
        <v>123</v>
      </c>
      <c r="AO343" s="46">
        <v>117</v>
      </c>
      <c r="AQ343" s="36" t="b">
        <f t="shared" si="10"/>
        <v>1</v>
      </c>
      <c r="AR343" s="41" t="s">
        <v>148</v>
      </c>
      <c r="AS343" s="41" t="b">
        <f t="shared" si="11"/>
        <v>1</v>
      </c>
    </row>
    <row r="344" spans="1:45" x14ac:dyDescent="0.25">
      <c r="A344" s="36" t="s">
        <v>624</v>
      </c>
      <c r="B344">
        <v>1273</v>
      </c>
      <c r="C344">
        <v>1207</v>
      </c>
      <c r="D344">
        <v>1440</v>
      </c>
      <c r="E344">
        <v>1151</v>
      </c>
      <c r="F344">
        <v>1523</v>
      </c>
      <c r="G344">
        <v>1936</v>
      </c>
      <c r="H344">
        <v>2356</v>
      </c>
      <c r="I344">
        <v>1600</v>
      </c>
      <c r="J344">
        <v>1857</v>
      </c>
      <c r="K344">
        <v>1802</v>
      </c>
      <c r="L344">
        <v>2325</v>
      </c>
      <c r="M344">
        <v>1523</v>
      </c>
      <c r="N344">
        <v>1952</v>
      </c>
      <c r="O344">
        <v>1679</v>
      </c>
      <c r="P344">
        <v>2266</v>
      </c>
      <c r="Q344">
        <v>1496</v>
      </c>
      <c r="R344">
        <v>1719</v>
      </c>
      <c r="S344">
        <v>1524</v>
      </c>
      <c r="T344">
        <v>2167</v>
      </c>
      <c r="U344">
        <v>1406</v>
      </c>
      <c r="V344">
        <v>1510</v>
      </c>
      <c r="W344">
        <v>1555</v>
      </c>
      <c r="X344" s="41">
        <v>1797</v>
      </c>
      <c r="Y344" s="41">
        <v>1586</v>
      </c>
      <c r="Z344" s="41">
        <v>2233</v>
      </c>
      <c r="AA344" s="41">
        <v>1687</v>
      </c>
      <c r="AB344" s="41">
        <v>1554</v>
      </c>
      <c r="AC344" s="42">
        <v>1370</v>
      </c>
      <c r="AD344" s="42">
        <v>1028</v>
      </c>
      <c r="AE344" s="42">
        <v>1508</v>
      </c>
      <c r="AF344" s="43">
        <v>1466</v>
      </c>
      <c r="AG344" s="43">
        <v>1536</v>
      </c>
      <c r="AH344" s="44">
        <v>1321</v>
      </c>
      <c r="AI344" s="44">
        <v>1489</v>
      </c>
      <c r="AJ344" s="44">
        <v>1495</v>
      </c>
      <c r="AK344" s="44">
        <v>1439</v>
      </c>
      <c r="AL344" s="46">
        <v>1440</v>
      </c>
      <c r="AM344" s="46">
        <v>1461</v>
      </c>
      <c r="AN344" s="46">
        <v>1416</v>
      </c>
      <c r="AO344" s="46">
        <v>1230</v>
      </c>
      <c r="AQ344" s="36" t="b">
        <f t="shared" si="10"/>
        <v>1</v>
      </c>
      <c r="AR344" s="41" t="s">
        <v>624</v>
      </c>
      <c r="AS344" s="41" t="b">
        <f t="shared" si="11"/>
        <v>1</v>
      </c>
    </row>
    <row r="345" spans="1:45" x14ac:dyDescent="0.25">
      <c r="A345" s="36" t="s">
        <v>149</v>
      </c>
      <c r="B345">
        <v>259</v>
      </c>
      <c r="C345">
        <v>233</v>
      </c>
      <c r="D345">
        <v>302</v>
      </c>
      <c r="E345">
        <v>277</v>
      </c>
      <c r="F345">
        <v>372</v>
      </c>
      <c r="G345">
        <v>435</v>
      </c>
      <c r="H345">
        <v>425</v>
      </c>
      <c r="I345">
        <v>358</v>
      </c>
      <c r="J345">
        <v>434</v>
      </c>
      <c r="K345">
        <v>374</v>
      </c>
      <c r="L345">
        <v>374</v>
      </c>
      <c r="M345">
        <v>365</v>
      </c>
      <c r="N345">
        <v>388</v>
      </c>
      <c r="O345">
        <v>319</v>
      </c>
      <c r="P345">
        <v>385</v>
      </c>
      <c r="Q345">
        <v>284</v>
      </c>
      <c r="R345">
        <v>361</v>
      </c>
      <c r="S345">
        <v>308</v>
      </c>
      <c r="T345">
        <v>363</v>
      </c>
      <c r="U345">
        <v>301</v>
      </c>
      <c r="V345">
        <v>351</v>
      </c>
      <c r="W345">
        <v>326</v>
      </c>
      <c r="X345" s="41">
        <v>314</v>
      </c>
      <c r="Y345" s="41">
        <v>337</v>
      </c>
      <c r="Z345" s="41">
        <v>374</v>
      </c>
      <c r="AA345" s="41">
        <v>355</v>
      </c>
      <c r="AB345" s="41">
        <v>320</v>
      </c>
      <c r="AC345" s="42">
        <v>282</v>
      </c>
      <c r="AD345" s="42">
        <v>232</v>
      </c>
      <c r="AE345" s="42">
        <v>292</v>
      </c>
      <c r="AF345" s="43">
        <v>329</v>
      </c>
      <c r="AG345" s="43">
        <v>323</v>
      </c>
      <c r="AH345" s="44">
        <v>252</v>
      </c>
      <c r="AI345" s="44">
        <v>280</v>
      </c>
      <c r="AJ345" s="44">
        <v>261</v>
      </c>
      <c r="AK345" s="44">
        <v>232</v>
      </c>
      <c r="AL345" s="46">
        <v>221</v>
      </c>
      <c r="AM345" s="46">
        <v>242</v>
      </c>
      <c r="AN345" s="46">
        <v>244</v>
      </c>
      <c r="AO345" s="46">
        <v>246</v>
      </c>
      <c r="AQ345" s="36" t="b">
        <f t="shared" si="10"/>
        <v>1</v>
      </c>
      <c r="AR345" s="41" t="s">
        <v>149</v>
      </c>
      <c r="AS345" s="41" t="b">
        <f t="shared" si="11"/>
        <v>1</v>
      </c>
    </row>
    <row r="346" spans="1:45" x14ac:dyDescent="0.25">
      <c r="A346" s="36" t="s">
        <v>150</v>
      </c>
      <c r="B346">
        <v>118</v>
      </c>
      <c r="C346">
        <v>120</v>
      </c>
      <c r="D346">
        <v>174</v>
      </c>
      <c r="E346">
        <v>172</v>
      </c>
      <c r="F346">
        <v>296</v>
      </c>
      <c r="G346">
        <v>389</v>
      </c>
      <c r="H346">
        <v>348</v>
      </c>
      <c r="I346">
        <v>319</v>
      </c>
      <c r="J346">
        <v>314</v>
      </c>
      <c r="K346">
        <v>295</v>
      </c>
      <c r="L346">
        <v>253</v>
      </c>
      <c r="M346">
        <v>210</v>
      </c>
      <c r="N346">
        <v>255</v>
      </c>
      <c r="O346">
        <v>229</v>
      </c>
      <c r="P346">
        <v>227</v>
      </c>
      <c r="Q346">
        <v>206</v>
      </c>
      <c r="R346">
        <v>206</v>
      </c>
      <c r="S346">
        <v>185</v>
      </c>
      <c r="T346">
        <v>205</v>
      </c>
      <c r="U346">
        <v>169</v>
      </c>
      <c r="V346">
        <v>185</v>
      </c>
      <c r="W346">
        <v>185</v>
      </c>
      <c r="X346" s="41">
        <v>205</v>
      </c>
      <c r="Y346" s="41">
        <v>192</v>
      </c>
      <c r="Z346" s="41">
        <v>223</v>
      </c>
      <c r="AA346" s="41">
        <v>200</v>
      </c>
      <c r="AB346" s="41">
        <v>209</v>
      </c>
      <c r="AC346" s="42">
        <v>168</v>
      </c>
      <c r="AD346" s="42">
        <v>123</v>
      </c>
      <c r="AE346" s="42">
        <v>153</v>
      </c>
      <c r="AF346" s="43">
        <v>177</v>
      </c>
      <c r="AG346" s="43">
        <v>135</v>
      </c>
      <c r="AH346" s="44">
        <v>129</v>
      </c>
      <c r="AI346" s="44">
        <v>131</v>
      </c>
      <c r="AJ346" s="44">
        <v>134</v>
      </c>
      <c r="AK346" s="44">
        <v>123</v>
      </c>
      <c r="AL346" s="46">
        <v>118</v>
      </c>
      <c r="AM346" s="46">
        <v>132</v>
      </c>
      <c r="AN346" s="46">
        <v>106</v>
      </c>
      <c r="AO346" s="46">
        <v>131</v>
      </c>
      <c r="AQ346" s="36" t="b">
        <f t="shared" si="10"/>
        <v>1</v>
      </c>
      <c r="AR346" s="41" t="s">
        <v>150</v>
      </c>
      <c r="AS346" s="41" t="b">
        <f t="shared" si="11"/>
        <v>1</v>
      </c>
    </row>
    <row r="347" spans="1:45" x14ac:dyDescent="0.25">
      <c r="A347" s="36" t="s">
        <v>151</v>
      </c>
      <c r="B347">
        <v>151</v>
      </c>
      <c r="C347">
        <v>175</v>
      </c>
      <c r="D347">
        <v>229</v>
      </c>
      <c r="E347">
        <v>197</v>
      </c>
      <c r="F347">
        <v>348</v>
      </c>
      <c r="G347">
        <v>494</v>
      </c>
      <c r="H347">
        <v>445</v>
      </c>
      <c r="I347">
        <v>424</v>
      </c>
      <c r="J347">
        <v>403</v>
      </c>
      <c r="K347">
        <v>345</v>
      </c>
      <c r="L347">
        <v>333</v>
      </c>
      <c r="M347">
        <v>307</v>
      </c>
      <c r="N347">
        <v>364</v>
      </c>
      <c r="O347">
        <v>316</v>
      </c>
      <c r="P347">
        <v>327</v>
      </c>
      <c r="Q347">
        <v>244</v>
      </c>
      <c r="R347">
        <v>323</v>
      </c>
      <c r="S347">
        <v>278</v>
      </c>
      <c r="T347">
        <v>266</v>
      </c>
      <c r="U347">
        <v>244</v>
      </c>
      <c r="V347">
        <v>274</v>
      </c>
      <c r="W347">
        <v>298</v>
      </c>
      <c r="X347" s="41">
        <v>262</v>
      </c>
      <c r="Y347" s="41">
        <v>293</v>
      </c>
      <c r="Z347" s="41">
        <v>287</v>
      </c>
      <c r="AA347" s="41">
        <v>293</v>
      </c>
      <c r="AB347" s="41">
        <v>243</v>
      </c>
      <c r="AC347" s="42">
        <v>243</v>
      </c>
      <c r="AD347" s="42">
        <v>167</v>
      </c>
      <c r="AE347" s="42">
        <v>213</v>
      </c>
      <c r="AF347" s="43">
        <v>252</v>
      </c>
      <c r="AG347" s="43">
        <v>211</v>
      </c>
      <c r="AH347" s="44">
        <v>184</v>
      </c>
      <c r="AI347" s="44">
        <v>190</v>
      </c>
      <c r="AJ347" s="44">
        <v>173</v>
      </c>
      <c r="AK347" s="44">
        <v>179</v>
      </c>
      <c r="AL347" s="46">
        <v>168</v>
      </c>
      <c r="AM347" s="46">
        <v>177</v>
      </c>
      <c r="AN347" s="46">
        <v>184</v>
      </c>
      <c r="AO347" s="46">
        <v>166</v>
      </c>
      <c r="AQ347" s="36" t="b">
        <f t="shared" si="10"/>
        <v>1</v>
      </c>
      <c r="AR347" s="41" t="s">
        <v>151</v>
      </c>
      <c r="AS347" s="41" t="b">
        <f t="shared" si="11"/>
        <v>1</v>
      </c>
    </row>
    <row r="348" spans="1:45" x14ac:dyDescent="0.25">
      <c r="A348" s="36" t="s">
        <v>152</v>
      </c>
      <c r="B348">
        <v>267</v>
      </c>
      <c r="C348">
        <v>293</v>
      </c>
      <c r="D348">
        <v>298</v>
      </c>
      <c r="E348">
        <v>317</v>
      </c>
      <c r="F348">
        <v>443</v>
      </c>
      <c r="G348">
        <v>627</v>
      </c>
      <c r="H348">
        <v>590</v>
      </c>
      <c r="I348">
        <v>459</v>
      </c>
      <c r="J348">
        <v>562</v>
      </c>
      <c r="K348">
        <v>459</v>
      </c>
      <c r="L348">
        <v>420</v>
      </c>
      <c r="M348">
        <v>398</v>
      </c>
      <c r="N348">
        <v>454</v>
      </c>
      <c r="O348">
        <v>428</v>
      </c>
      <c r="P348">
        <v>502</v>
      </c>
      <c r="Q348">
        <v>386</v>
      </c>
      <c r="R348">
        <v>453</v>
      </c>
      <c r="S348">
        <v>420</v>
      </c>
      <c r="T348">
        <v>443</v>
      </c>
      <c r="U348">
        <v>362</v>
      </c>
      <c r="V348">
        <v>378</v>
      </c>
      <c r="W348">
        <v>386</v>
      </c>
      <c r="X348" s="41">
        <v>375</v>
      </c>
      <c r="Y348" s="41">
        <v>432</v>
      </c>
      <c r="Z348" s="41">
        <v>449</v>
      </c>
      <c r="AA348" s="41">
        <v>457</v>
      </c>
      <c r="AB348" s="41">
        <v>378</v>
      </c>
      <c r="AC348" s="42">
        <v>352</v>
      </c>
      <c r="AD348" s="42">
        <v>248</v>
      </c>
      <c r="AE348" s="42">
        <v>390</v>
      </c>
      <c r="AF348" s="43">
        <v>324</v>
      </c>
      <c r="AG348" s="43">
        <v>358</v>
      </c>
      <c r="AH348" s="44">
        <v>283</v>
      </c>
      <c r="AI348" s="44">
        <v>343</v>
      </c>
      <c r="AJ348" s="44">
        <v>298</v>
      </c>
      <c r="AK348" s="44">
        <v>282</v>
      </c>
      <c r="AL348" s="46">
        <v>218</v>
      </c>
      <c r="AM348" s="46">
        <v>251</v>
      </c>
      <c r="AN348" s="46">
        <v>198</v>
      </c>
      <c r="AO348" s="46">
        <v>196</v>
      </c>
      <c r="AQ348" s="36" t="b">
        <f t="shared" si="10"/>
        <v>1</v>
      </c>
      <c r="AR348" s="41" t="s">
        <v>152</v>
      </c>
      <c r="AS348" s="41" t="b">
        <f t="shared" si="11"/>
        <v>1</v>
      </c>
    </row>
    <row r="349" spans="1:45" x14ac:dyDescent="0.25">
      <c r="A349" s="36" t="s">
        <v>153</v>
      </c>
      <c r="B349">
        <v>347</v>
      </c>
      <c r="C349">
        <v>324</v>
      </c>
      <c r="D349">
        <v>361</v>
      </c>
      <c r="E349">
        <v>315</v>
      </c>
      <c r="F349">
        <v>549</v>
      </c>
      <c r="G349">
        <v>498</v>
      </c>
      <c r="H349">
        <v>659</v>
      </c>
      <c r="I349">
        <v>431</v>
      </c>
      <c r="J349">
        <v>556</v>
      </c>
      <c r="K349">
        <v>524</v>
      </c>
      <c r="L349">
        <v>549</v>
      </c>
      <c r="M349">
        <v>483</v>
      </c>
      <c r="N349">
        <v>510</v>
      </c>
      <c r="O349">
        <v>509</v>
      </c>
      <c r="P349">
        <v>575</v>
      </c>
      <c r="Q349">
        <v>437</v>
      </c>
      <c r="R349">
        <v>541</v>
      </c>
      <c r="S349">
        <v>493</v>
      </c>
      <c r="T349">
        <v>539</v>
      </c>
      <c r="U349">
        <v>452</v>
      </c>
      <c r="V349">
        <v>415</v>
      </c>
      <c r="W349">
        <v>455</v>
      </c>
      <c r="X349" s="41">
        <v>431</v>
      </c>
      <c r="Y349" s="41">
        <v>424</v>
      </c>
      <c r="Z349" s="41">
        <v>493</v>
      </c>
      <c r="AA349" s="41">
        <v>422</v>
      </c>
      <c r="AB349" s="41">
        <v>396</v>
      </c>
      <c r="AC349" s="42">
        <v>419</v>
      </c>
      <c r="AD349" s="42">
        <v>258</v>
      </c>
      <c r="AE349" s="42">
        <v>335</v>
      </c>
      <c r="AF349" s="43">
        <v>399</v>
      </c>
      <c r="AG349" s="43">
        <v>470</v>
      </c>
      <c r="AH349" s="44">
        <v>362</v>
      </c>
      <c r="AI349" s="44">
        <v>356</v>
      </c>
      <c r="AJ349" s="44">
        <v>333</v>
      </c>
      <c r="AK349" s="44">
        <v>332</v>
      </c>
      <c r="AL349" s="46">
        <v>273</v>
      </c>
      <c r="AM349" s="46">
        <v>330</v>
      </c>
      <c r="AN349" s="46">
        <v>286</v>
      </c>
      <c r="AO349" s="46">
        <v>221</v>
      </c>
      <c r="AQ349" s="36" t="b">
        <f t="shared" si="10"/>
        <v>1</v>
      </c>
      <c r="AR349" s="41" t="s">
        <v>153</v>
      </c>
      <c r="AS349" s="41" t="b">
        <f t="shared" si="11"/>
        <v>1</v>
      </c>
    </row>
    <row r="350" spans="1:45" x14ac:dyDescent="0.25">
      <c r="A350" s="36" t="s">
        <v>154</v>
      </c>
      <c r="B350">
        <v>271</v>
      </c>
      <c r="C350">
        <v>302</v>
      </c>
      <c r="D350">
        <v>336</v>
      </c>
      <c r="E350">
        <v>232</v>
      </c>
      <c r="F350">
        <v>415</v>
      </c>
      <c r="G350">
        <v>422</v>
      </c>
      <c r="H350">
        <v>508</v>
      </c>
      <c r="I350">
        <v>402</v>
      </c>
      <c r="J350">
        <v>463</v>
      </c>
      <c r="K350">
        <v>431</v>
      </c>
      <c r="L350">
        <v>435</v>
      </c>
      <c r="M350">
        <v>358</v>
      </c>
      <c r="N350">
        <v>400</v>
      </c>
      <c r="O350">
        <v>363</v>
      </c>
      <c r="P350">
        <v>364</v>
      </c>
      <c r="Q350">
        <v>350</v>
      </c>
      <c r="R350">
        <v>404</v>
      </c>
      <c r="S350">
        <v>321</v>
      </c>
      <c r="T350">
        <v>390</v>
      </c>
      <c r="U350">
        <v>327</v>
      </c>
      <c r="V350">
        <v>341</v>
      </c>
      <c r="W350">
        <v>306</v>
      </c>
      <c r="X350" s="41">
        <v>312</v>
      </c>
      <c r="Y350" s="41">
        <v>368</v>
      </c>
      <c r="Z350" s="41">
        <v>380</v>
      </c>
      <c r="AA350" s="41">
        <v>375</v>
      </c>
      <c r="AB350" s="41">
        <v>341</v>
      </c>
      <c r="AC350" s="42">
        <v>295</v>
      </c>
      <c r="AD350" s="42">
        <v>202</v>
      </c>
      <c r="AE350" s="42">
        <v>256</v>
      </c>
      <c r="AF350" s="43">
        <v>332</v>
      </c>
      <c r="AG350" s="43">
        <v>263</v>
      </c>
      <c r="AH350" s="44">
        <v>264</v>
      </c>
      <c r="AI350" s="44">
        <v>282</v>
      </c>
      <c r="AJ350" s="44">
        <v>259</v>
      </c>
      <c r="AK350" s="44">
        <v>258</v>
      </c>
      <c r="AL350" s="46">
        <v>194</v>
      </c>
      <c r="AM350" s="46">
        <v>274</v>
      </c>
      <c r="AN350" s="46">
        <v>232</v>
      </c>
      <c r="AO350" s="46">
        <v>233</v>
      </c>
      <c r="AQ350" s="36" t="b">
        <f t="shared" si="10"/>
        <v>1</v>
      </c>
      <c r="AR350" s="41" t="s">
        <v>154</v>
      </c>
      <c r="AS350" s="41" t="b">
        <f t="shared" si="11"/>
        <v>1</v>
      </c>
    </row>
    <row r="351" spans="1:45" x14ac:dyDescent="0.25">
      <c r="A351" s="36" t="s">
        <v>432</v>
      </c>
      <c r="B351">
        <v>978</v>
      </c>
      <c r="C351">
        <v>1011</v>
      </c>
      <c r="D351">
        <v>1109</v>
      </c>
      <c r="E351">
        <v>880</v>
      </c>
      <c r="F351">
        <v>1242</v>
      </c>
      <c r="G351">
        <v>1356</v>
      </c>
      <c r="H351">
        <v>1445</v>
      </c>
      <c r="I351">
        <v>1235</v>
      </c>
      <c r="J351">
        <v>1547</v>
      </c>
      <c r="K351">
        <v>1346</v>
      </c>
      <c r="L351">
        <v>1276</v>
      </c>
      <c r="M351">
        <v>1354</v>
      </c>
      <c r="N351">
        <v>1407</v>
      </c>
      <c r="O351">
        <v>1125</v>
      </c>
      <c r="P351">
        <v>1081</v>
      </c>
      <c r="Q351">
        <v>961</v>
      </c>
      <c r="R351">
        <v>1063</v>
      </c>
      <c r="S351">
        <v>1019</v>
      </c>
      <c r="T351">
        <v>1062</v>
      </c>
      <c r="U351">
        <v>950</v>
      </c>
      <c r="V351">
        <v>1179</v>
      </c>
      <c r="W351">
        <v>1085</v>
      </c>
      <c r="X351" s="41">
        <v>1179</v>
      </c>
      <c r="Y351" s="41">
        <v>1169</v>
      </c>
      <c r="Z351" s="41">
        <v>1148</v>
      </c>
      <c r="AA351" s="41">
        <v>1179</v>
      </c>
      <c r="AB351" s="41">
        <v>1039</v>
      </c>
      <c r="AC351" s="42">
        <v>976</v>
      </c>
      <c r="AD351" s="42">
        <v>686</v>
      </c>
      <c r="AE351" s="42">
        <v>1087</v>
      </c>
      <c r="AF351" s="43">
        <v>1099</v>
      </c>
      <c r="AG351" s="43">
        <v>1006</v>
      </c>
      <c r="AH351" s="44">
        <v>903</v>
      </c>
      <c r="AI351" s="44">
        <v>1024</v>
      </c>
      <c r="AJ351" s="44">
        <v>1042</v>
      </c>
      <c r="AK351" s="44">
        <v>925</v>
      </c>
      <c r="AL351" s="46">
        <v>816</v>
      </c>
      <c r="AM351" s="46">
        <v>1000</v>
      </c>
      <c r="AN351" s="46">
        <v>967</v>
      </c>
      <c r="AO351" s="46">
        <v>922</v>
      </c>
      <c r="AQ351" s="36" t="b">
        <f t="shared" si="10"/>
        <v>1</v>
      </c>
      <c r="AR351" s="41" t="s">
        <v>432</v>
      </c>
      <c r="AS351" s="41" t="b">
        <f t="shared" si="11"/>
        <v>1</v>
      </c>
    </row>
    <row r="352" spans="1:45" x14ac:dyDescent="0.25">
      <c r="A352" s="36" t="s">
        <v>547</v>
      </c>
      <c r="B352">
        <v>685</v>
      </c>
      <c r="C352">
        <v>639</v>
      </c>
      <c r="D352">
        <v>871</v>
      </c>
      <c r="E352">
        <v>1028</v>
      </c>
      <c r="F352">
        <v>1239</v>
      </c>
      <c r="G352">
        <v>1167</v>
      </c>
      <c r="H352">
        <v>1571</v>
      </c>
      <c r="I352">
        <v>1339</v>
      </c>
      <c r="J352">
        <v>1811</v>
      </c>
      <c r="K352">
        <v>1756</v>
      </c>
      <c r="L352">
        <v>1484</v>
      </c>
      <c r="M352">
        <v>1142</v>
      </c>
      <c r="N352">
        <v>1405</v>
      </c>
      <c r="O352">
        <v>1433</v>
      </c>
      <c r="P352">
        <v>1184</v>
      </c>
      <c r="Q352">
        <v>1108</v>
      </c>
      <c r="R352">
        <v>1082</v>
      </c>
      <c r="S352">
        <v>1235</v>
      </c>
      <c r="T352">
        <v>1335</v>
      </c>
      <c r="U352">
        <v>1096</v>
      </c>
      <c r="V352">
        <v>1180</v>
      </c>
      <c r="W352">
        <v>1250</v>
      </c>
      <c r="X352" s="41">
        <v>1243</v>
      </c>
      <c r="Y352" s="41">
        <v>1259</v>
      </c>
      <c r="Z352" s="41">
        <v>1251</v>
      </c>
      <c r="AA352" s="41">
        <v>1272</v>
      </c>
      <c r="AB352" s="41">
        <v>1079</v>
      </c>
      <c r="AC352" s="42">
        <v>1058</v>
      </c>
      <c r="AD352" s="42">
        <v>911</v>
      </c>
      <c r="AE352" s="42">
        <v>1073</v>
      </c>
      <c r="AF352" s="43">
        <v>1117</v>
      </c>
      <c r="AG352" s="43">
        <v>1057</v>
      </c>
      <c r="AH352" s="44">
        <v>1013</v>
      </c>
      <c r="AI352" s="44">
        <v>1045</v>
      </c>
      <c r="AJ352" s="44">
        <v>1004</v>
      </c>
      <c r="AK352" s="44">
        <v>891</v>
      </c>
      <c r="AL352" s="46">
        <v>655</v>
      </c>
      <c r="AM352" s="46">
        <v>844</v>
      </c>
      <c r="AN352" s="46">
        <v>887</v>
      </c>
      <c r="AO352" s="46">
        <v>781</v>
      </c>
      <c r="AQ352" s="36" t="b">
        <f t="shared" si="10"/>
        <v>1</v>
      </c>
      <c r="AR352" s="41" t="s">
        <v>547</v>
      </c>
      <c r="AS352" s="41" t="b">
        <f t="shared" si="11"/>
        <v>1</v>
      </c>
    </row>
    <row r="353" spans="1:45" x14ac:dyDescent="0.25">
      <c r="A353" s="36" t="s">
        <v>499</v>
      </c>
      <c r="B353">
        <v>622</v>
      </c>
      <c r="C353">
        <v>639</v>
      </c>
      <c r="D353">
        <v>718</v>
      </c>
      <c r="E353">
        <v>585</v>
      </c>
      <c r="F353">
        <v>821</v>
      </c>
      <c r="G353">
        <v>948</v>
      </c>
      <c r="H353">
        <v>1105</v>
      </c>
      <c r="I353">
        <v>901</v>
      </c>
      <c r="J353">
        <v>1081</v>
      </c>
      <c r="K353">
        <v>999</v>
      </c>
      <c r="L353">
        <v>1086</v>
      </c>
      <c r="M353">
        <v>914</v>
      </c>
      <c r="N353">
        <v>1133</v>
      </c>
      <c r="O353">
        <v>964</v>
      </c>
      <c r="P353">
        <v>939</v>
      </c>
      <c r="Q353">
        <v>841</v>
      </c>
      <c r="R353">
        <v>906</v>
      </c>
      <c r="S353">
        <v>913</v>
      </c>
      <c r="T353">
        <v>1058</v>
      </c>
      <c r="U353">
        <v>935</v>
      </c>
      <c r="V353">
        <v>991</v>
      </c>
      <c r="W353">
        <v>911</v>
      </c>
      <c r="X353" s="41">
        <v>919</v>
      </c>
      <c r="Y353" s="41">
        <v>929</v>
      </c>
      <c r="Z353" s="41">
        <v>1002</v>
      </c>
      <c r="AA353" s="41">
        <v>933</v>
      </c>
      <c r="AB353" s="41">
        <v>940</v>
      </c>
      <c r="AC353" s="42">
        <v>848</v>
      </c>
      <c r="AD353" s="42">
        <v>716</v>
      </c>
      <c r="AE353" s="42">
        <v>892</v>
      </c>
      <c r="AF353" s="43">
        <v>929</v>
      </c>
      <c r="AG353" s="43">
        <v>867</v>
      </c>
      <c r="AH353" s="44">
        <v>836</v>
      </c>
      <c r="AI353" s="44">
        <v>913</v>
      </c>
      <c r="AJ353" s="44">
        <v>858</v>
      </c>
      <c r="AK353" s="44">
        <v>810</v>
      </c>
      <c r="AL353" s="46">
        <v>664</v>
      </c>
      <c r="AM353" s="46">
        <v>810</v>
      </c>
      <c r="AN353" s="46">
        <v>747</v>
      </c>
      <c r="AO353" s="46">
        <v>716</v>
      </c>
      <c r="AQ353" s="36" t="b">
        <f t="shared" si="10"/>
        <v>1</v>
      </c>
      <c r="AR353" s="41" t="s">
        <v>499</v>
      </c>
      <c r="AS353" s="41" t="b">
        <f t="shared" si="11"/>
        <v>1</v>
      </c>
    </row>
    <row r="354" spans="1:45" x14ac:dyDescent="0.25">
      <c r="A354" s="36" t="s">
        <v>516</v>
      </c>
      <c r="B354">
        <v>1156</v>
      </c>
      <c r="C354">
        <v>1366</v>
      </c>
      <c r="D354">
        <v>1302</v>
      </c>
      <c r="E354">
        <v>920</v>
      </c>
      <c r="F354">
        <v>1520</v>
      </c>
      <c r="G354">
        <v>1805</v>
      </c>
      <c r="H354">
        <v>1913</v>
      </c>
      <c r="I354">
        <v>1839</v>
      </c>
      <c r="J354">
        <v>1839</v>
      </c>
      <c r="K354">
        <v>1929</v>
      </c>
      <c r="L354">
        <v>1872</v>
      </c>
      <c r="M354">
        <v>1824</v>
      </c>
      <c r="N354">
        <v>1770</v>
      </c>
      <c r="O354">
        <v>1753</v>
      </c>
      <c r="P354">
        <v>1786</v>
      </c>
      <c r="Q354">
        <v>1790</v>
      </c>
      <c r="R354">
        <v>1811</v>
      </c>
      <c r="S354">
        <v>1720</v>
      </c>
      <c r="T354">
        <v>1984</v>
      </c>
      <c r="U354">
        <v>1797</v>
      </c>
      <c r="V354">
        <v>1832</v>
      </c>
      <c r="W354">
        <v>1732</v>
      </c>
      <c r="X354" s="41">
        <v>1881</v>
      </c>
      <c r="Y354" s="41">
        <v>1821</v>
      </c>
      <c r="Z354" s="41">
        <v>1938</v>
      </c>
      <c r="AA354" s="41">
        <v>2040</v>
      </c>
      <c r="AB354" s="41">
        <v>1667</v>
      </c>
      <c r="AC354" s="42">
        <v>1603</v>
      </c>
      <c r="AD354" s="42">
        <v>1270</v>
      </c>
      <c r="AE354" s="42">
        <v>1601</v>
      </c>
      <c r="AF354" s="43">
        <v>1639</v>
      </c>
      <c r="AG354" s="43">
        <v>1543</v>
      </c>
      <c r="AH354" s="44">
        <v>1428</v>
      </c>
      <c r="AI354" s="44">
        <v>1610</v>
      </c>
      <c r="AJ354" s="44">
        <v>1429</v>
      </c>
      <c r="AK354" s="44">
        <v>1416</v>
      </c>
      <c r="AL354" s="46">
        <v>1251</v>
      </c>
      <c r="AM354" s="46">
        <v>1645</v>
      </c>
      <c r="AN354" s="46">
        <v>1467</v>
      </c>
      <c r="AO354" s="46">
        <v>1334</v>
      </c>
      <c r="AQ354" s="36" t="b">
        <f t="shared" si="10"/>
        <v>1</v>
      </c>
      <c r="AR354" s="41" t="s">
        <v>516</v>
      </c>
      <c r="AS354" s="41" t="b">
        <f t="shared" si="11"/>
        <v>1</v>
      </c>
    </row>
    <row r="355" spans="1:45" x14ac:dyDescent="0.25">
      <c r="A355" s="36" t="s">
        <v>155</v>
      </c>
      <c r="B355">
        <v>220</v>
      </c>
      <c r="C355">
        <v>250</v>
      </c>
      <c r="D355">
        <v>240</v>
      </c>
      <c r="E355">
        <v>196</v>
      </c>
      <c r="F355">
        <v>349</v>
      </c>
      <c r="G355">
        <v>334</v>
      </c>
      <c r="H355">
        <v>395</v>
      </c>
      <c r="I355">
        <v>386</v>
      </c>
      <c r="J355">
        <v>471</v>
      </c>
      <c r="K355">
        <v>372</v>
      </c>
      <c r="L355">
        <v>380</v>
      </c>
      <c r="M355">
        <v>328</v>
      </c>
      <c r="N355">
        <v>378</v>
      </c>
      <c r="O355">
        <v>265</v>
      </c>
      <c r="P355">
        <v>311</v>
      </c>
      <c r="Q355">
        <v>284</v>
      </c>
      <c r="R355">
        <v>268</v>
      </c>
      <c r="S355">
        <v>265</v>
      </c>
      <c r="T355">
        <v>305</v>
      </c>
      <c r="U355">
        <v>267</v>
      </c>
      <c r="V355">
        <v>353</v>
      </c>
      <c r="W355">
        <v>289</v>
      </c>
      <c r="X355" s="41">
        <v>306</v>
      </c>
      <c r="Y355" s="41">
        <v>321</v>
      </c>
      <c r="Z355" s="41">
        <v>289</v>
      </c>
      <c r="AA355" s="41">
        <v>312</v>
      </c>
      <c r="AB355" s="41">
        <v>257</v>
      </c>
      <c r="AC355" s="42">
        <v>248</v>
      </c>
      <c r="AD355" s="42">
        <v>166</v>
      </c>
      <c r="AE355" s="42">
        <v>249</v>
      </c>
      <c r="AF355" s="43">
        <v>300</v>
      </c>
      <c r="AG355" s="43">
        <v>278</v>
      </c>
      <c r="AH355" s="44">
        <v>224</v>
      </c>
      <c r="AI355" s="44">
        <v>211</v>
      </c>
      <c r="AJ355" s="44">
        <v>212</v>
      </c>
      <c r="AK355" s="44">
        <v>195</v>
      </c>
      <c r="AL355" s="46">
        <v>151</v>
      </c>
      <c r="AM355" s="46">
        <v>191</v>
      </c>
      <c r="AN355" s="46">
        <v>174</v>
      </c>
      <c r="AO355" s="46">
        <v>181</v>
      </c>
      <c r="AQ355" s="36" t="b">
        <f t="shared" si="10"/>
        <v>1</v>
      </c>
      <c r="AR355" s="41" t="s">
        <v>155</v>
      </c>
      <c r="AS355" s="41" t="b">
        <f t="shared" si="11"/>
        <v>1</v>
      </c>
    </row>
    <row r="356" spans="1:45" x14ac:dyDescent="0.25">
      <c r="A356" s="36" t="s">
        <v>156</v>
      </c>
      <c r="B356">
        <v>170</v>
      </c>
      <c r="C356">
        <v>198</v>
      </c>
      <c r="D356">
        <v>294</v>
      </c>
      <c r="E356">
        <v>225</v>
      </c>
      <c r="F356">
        <v>371</v>
      </c>
      <c r="G356">
        <v>435</v>
      </c>
      <c r="H356">
        <v>507</v>
      </c>
      <c r="I356">
        <v>471</v>
      </c>
      <c r="J356">
        <v>432</v>
      </c>
      <c r="K356">
        <v>476</v>
      </c>
      <c r="L356">
        <v>455</v>
      </c>
      <c r="M356">
        <v>372</v>
      </c>
      <c r="N356">
        <v>432</v>
      </c>
      <c r="O356">
        <v>368</v>
      </c>
      <c r="P356">
        <v>412</v>
      </c>
      <c r="Q356">
        <v>386</v>
      </c>
      <c r="R356">
        <v>372</v>
      </c>
      <c r="S356">
        <v>362</v>
      </c>
      <c r="T356">
        <v>396</v>
      </c>
      <c r="U356">
        <v>328</v>
      </c>
      <c r="V356">
        <v>337</v>
      </c>
      <c r="W356">
        <v>290</v>
      </c>
      <c r="X356" s="41">
        <v>359</v>
      </c>
      <c r="Y356" s="41">
        <v>338</v>
      </c>
      <c r="Z356" s="41">
        <v>369</v>
      </c>
      <c r="AA356" s="41">
        <v>417</v>
      </c>
      <c r="AB356" s="41">
        <v>347</v>
      </c>
      <c r="AC356" s="42">
        <v>276</v>
      </c>
      <c r="AD356" s="42">
        <v>246</v>
      </c>
      <c r="AE356" s="42">
        <v>299</v>
      </c>
      <c r="AF356" s="43">
        <v>278</v>
      </c>
      <c r="AG356" s="43">
        <v>259</v>
      </c>
      <c r="AH356" s="44">
        <v>220</v>
      </c>
      <c r="AI356" s="44">
        <v>269</v>
      </c>
      <c r="AJ356" s="44">
        <v>251</v>
      </c>
      <c r="AK356" s="44">
        <v>267</v>
      </c>
      <c r="AL356" s="46">
        <v>237</v>
      </c>
      <c r="AM356" s="46">
        <v>268</v>
      </c>
      <c r="AN356" s="46">
        <v>257</v>
      </c>
      <c r="AO356" s="46">
        <v>197</v>
      </c>
      <c r="AQ356" s="36" t="b">
        <f t="shared" si="10"/>
        <v>1</v>
      </c>
      <c r="AR356" s="41" t="s">
        <v>156</v>
      </c>
      <c r="AS356" s="41" t="b">
        <f t="shared" si="11"/>
        <v>1</v>
      </c>
    </row>
    <row r="357" spans="1:45" x14ac:dyDescent="0.25">
      <c r="A357" s="36" t="s">
        <v>157</v>
      </c>
      <c r="B357">
        <v>261</v>
      </c>
      <c r="C357">
        <v>244</v>
      </c>
      <c r="D357">
        <v>355</v>
      </c>
      <c r="E357">
        <v>236</v>
      </c>
      <c r="F357">
        <v>426</v>
      </c>
      <c r="G357">
        <v>557</v>
      </c>
      <c r="H357">
        <v>547</v>
      </c>
      <c r="I357">
        <v>398</v>
      </c>
      <c r="J357">
        <v>442</v>
      </c>
      <c r="K357">
        <v>410</v>
      </c>
      <c r="L357">
        <v>378</v>
      </c>
      <c r="M357">
        <v>340</v>
      </c>
      <c r="N357">
        <v>435</v>
      </c>
      <c r="O357">
        <v>386</v>
      </c>
      <c r="P357">
        <v>365</v>
      </c>
      <c r="Q357">
        <v>291</v>
      </c>
      <c r="R357">
        <v>371</v>
      </c>
      <c r="S357">
        <v>360</v>
      </c>
      <c r="T357">
        <v>368</v>
      </c>
      <c r="U357">
        <v>289</v>
      </c>
      <c r="V357">
        <v>317</v>
      </c>
      <c r="W357">
        <v>383</v>
      </c>
      <c r="X357" s="41">
        <v>341</v>
      </c>
      <c r="Y357" s="41">
        <v>415</v>
      </c>
      <c r="Z357" s="41">
        <v>378</v>
      </c>
      <c r="AA357" s="41">
        <v>382</v>
      </c>
      <c r="AB357" s="41">
        <v>333</v>
      </c>
      <c r="AC357" s="42">
        <v>291</v>
      </c>
      <c r="AD357" s="42">
        <v>253</v>
      </c>
      <c r="AE357" s="42">
        <v>291</v>
      </c>
      <c r="AF357" s="43">
        <v>304</v>
      </c>
      <c r="AG357" s="43">
        <v>287</v>
      </c>
      <c r="AH357" s="44">
        <v>310</v>
      </c>
      <c r="AI357" s="44">
        <v>310</v>
      </c>
      <c r="AJ357" s="44">
        <v>244</v>
      </c>
      <c r="AK357" s="44">
        <v>257</v>
      </c>
      <c r="AL357" s="46">
        <v>218</v>
      </c>
      <c r="AM357" s="46">
        <v>259</v>
      </c>
      <c r="AN357" s="46">
        <v>257</v>
      </c>
      <c r="AO357" s="46">
        <v>218</v>
      </c>
      <c r="AQ357" s="36" t="b">
        <f t="shared" si="10"/>
        <v>1</v>
      </c>
      <c r="AR357" s="41" t="s">
        <v>157</v>
      </c>
      <c r="AS357" s="41" t="b">
        <f t="shared" si="11"/>
        <v>1</v>
      </c>
    </row>
    <row r="358" spans="1:45" x14ac:dyDescent="0.25">
      <c r="A358" s="36" t="s">
        <v>455</v>
      </c>
      <c r="B358">
        <v>787</v>
      </c>
      <c r="C358">
        <v>809</v>
      </c>
      <c r="D358">
        <v>793</v>
      </c>
      <c r="E358">
        <v>724</v>
      </c>
      <c r="F358">
        <v>1030</v>
      </c>
      <c r="G358">
        <v>1174</v>
      </c>
      <c r="H358">
        <v>1244</v>
      </c>
      <c r="I358">
        <v>1099</v>
      </c>
      <c r="J358">
        <v>1188</v>
      </c>
      <c r="K358">
        <v>1140</v>
      </c>
      <c r="L358">
        <v>1144</v>
      </c>
      <c r="M358">
        <v>1143</v>
      </c>
      <c r="N358">
        <v>1178</v>
      </c>
      <c r="O358">
        <v>1167</v>
      </c>
      <c r="P358">
        <v>1040</v>
      </c>
      <c r="Q358">
        <v>957</v>
      </c>
      <c r="R358">
        <v>1028</v>
      </c>
      <c r="S358">
        <v>991</v>
      </c>
      <c r="T358">
        <v>1082</v>
      </c>
      <c r="U358">
        <v>939</v>
      </c>
      <c r="V358">
        <v>977</v>
      </c>
      <c r="W358">
        <v>1055</v>
      </c>
      <c r="X358" s="41">
        <v>1057</v>
      </c>
      <c r="Y358" s="41">
        <v>1035</v>
      </c>
      <c r="Z358" s="41">
        <v>1075</v>
      </c>
      <c r="AA358" s="41">
        <v>1019</v>
      </c>
      <c r="AB358" s="41">
        <v>925</v>
      </c>
      <c r="AC358" s="42">
        <v>829</v>
      </c>
      <c r="AD358" s="42">
        <v>642</v>
      </c>
      <c r="AE358" s="42">
        <v>897</v>
      </c>
      <c r="AF358" s="43">
        <v>938</v>
      </c>
      <c r="AG358" s="43">
        <v>990</v>
      </c>
      <c r="AH358" s="44">
        <v>824</v>
      </c>
      <c r="AI358" s="44">
        <v>931</v>
      </c>
      <c r="AJ358" s="44">
        <v>846</v>
      </c>
      <c r="AK358" s="44">
        <v>741</v>
      </c>
      <c r="AL358" s="46">
        <v>627</v>
      </c>
      <c r="AM358" s="46">
        <v>671</v>
      </c>
      <c r="AN358" s="46">
        <v>603</v>
      </c>
      <c r="AO358" s="46">
        <v>511</v>
      </c>
      <c r="AQ358" s="36" t="b">
        <f t="shared" si="10"/>
        <v>1</v>
      </c>
      <c r="AR358" s="41" t="s">
        <v>455</v>
      </c>
      <c r="AS358" s="41" t="b">
        <f t="shared" si="11"/>
        <v>1</v>
      </c>
    </row>
    <row r="359" spans="1:45" x14ac:dyDescent="0.25">
      <c r="A359" s="36" t="s">
        <v>158</v>
      </c>
      <c r="B359">
        <v>360</v>
      </c>
      <c r="C359">
        <v>327</v>
      </c>
      <c r="D359">
        <v>388</v>
      </c>
      <c r="E359">
        <v>311</v>
      </c>
      <c r="F359">
        <v>490</v>
      </c>
      <c r="G359">
        <v>579</v>
      </c>
      <c r="H359">
        <v>649</v>
      </c>
      <c r="I359">
        <v>549</v>
      </c>
      <c r="J359">
        <v>580</v>
      </c>
      <c r="K359">
        <v>507</v>
      </c>
      <c r="L359">
        <v>504</v>
      </c>
      <c r="M359">
        <v>411</v>
      </c>
      <c r="N359">
        <v>512</v>
      </c>
      <c r="O359">
        <v>465</v>
      </c>
      <c r="P359">
        <v>494</v>
      </c>
      <c r="Q359">
        <v>434</v>
      </c>
      <c r="R359">
        <v>486</v>
      </c>
      <c r="S359">
        <v>409</v>
      </c>
      <c r="T359">
        <v>519</v>
      </c>
      <c r="U359">
        <v>418</v>
      </c>
      <c r="V359">
        <v>479</v>
      </c>
      <c r="W359">
        <v>385</v>
      </c>
      <c r="X359" s="41">
        <v>408</v>
      </c>
      <c r="Y359" s="41">
        <v>401</v>
      </c>
      <c r="Z359" s="41">
        <v>467</v>
      </c>
      <c r="AA359" s="41">
        <v>482</v>
      </c>
      <c r="AB359" s="41">
        <v>423</v>
      </c>
      <c r="AC359" s="42">
        <v>386</v>
      </c>
      <c r="AD359" s="42">
        <v>247</v>
      </c>
      <c r="AE359" s="42">
        <v>380</v>
      </c>
      <c r="AF359" s="43">
        <v>437</v>
      </c>
      <c r="AG359" s="43">
        <v>411</v>
      </c>
      <c r="AH359" s="44">
        <v>339</v>
      </c>
      <c r="AI359" s="44">
        <v>353</v>
      </c>
      <c r="AJ359" s="44">
        <v>325</v>
      </c>
      <c r="AK359" s="44">
        <v>308</v>
      </c>
      <c r="AL359" s="46">
        <v>289</v>
      </c>
      <c r="AM359" s="46">
        <v>332</v>
      </c>
      <c r="AN359" s="46">
        <v>291</v>
      </c>
      <c r="AO359" s="46">
        <v>250</v>
      </c>
      <c r="AQ359" s="36" t="b">
        <f t="shared" si="10"/>
        <v>1</v>
      </c>
      <c r="AR359" s="41" t="s">
        <v>158</v>
      </c>
      <c r="AS359" s="41" t="b">
        <f t="shared" si="11"/>
        <v>1</v>
      </c>
    </row>
    <row r="360" spans="1:45" x14ac:dyDescent="0.25">
      <c r="A360" s="36" t="s">
        <v>485</v>
      </c>
      <c r="B360">
        <v>2534</v>
      </c>
      <c r="C360">
        <v>2467</v>
      </c>
      <c r="D360">
        <v>2843</v>
      </c>
      <c r="E360">
        <v>2146</v>
      </c>
      <c r="F360">
        <v>3987</v>
      </c>
      <c r="G360">
        <v>4459</v>
      </c>
      <c r="H360">
        <v>4558</v>
      </c>
      <c r="I360">
        <v>3774</v>
      </c>
      <c r="J360">
        <v>4425</v>
      </c>
      <c r="K360">
        <v>3951</v>
      </c>
      <c r="L360">
        <v>4068</v>
      </c>
      <c r="M360">
        <v>3446</v>
      </c>
      <c r="N360">
        <v>4019</v>
      </c>
      <c r="O360">
        <v>3567</v>
      </c>
      <c r="P360">
        <v>3536</v>
      </c>
      <c r="Q360">
        <v>3359</v>
      </c>
      <c r="R360">
        <v>3665</v>
      </c>
      <c r="S360">
        <v>3240</v>
      </c>
      <c r="T360">
        <v>3659</v>
      </c>
      <c r="U360">
        <v>3151</v>
      </c>
      <c r="V360">
        <v>3477</v>
      </c>
      <c r="W360">
        <v>3149</v>
      </c>
      <c r="X360" s="41">
        <v>3045</v>
      </c>
      <c r="Y360" s="41">
        <v>3232</v>
      </c>
      <c r="Z360" s="41">
        <v>3659</v>
      </c>
      <c r="AA360" s="41">
        <v>3729</v>
      </c>
      <c r="AB360" s="41">
        <v>3155</v>
      </c>
      <c r="AC360" s="42">
        <v>2752</v>
      </c>
      <c r="AD360" s="42">
        <v>1941</v>
      </c>
      <c r="AE360" s="42">
        <v>2819</v>
      </c>
      <c r="AF360" s="43">
        <v>3196</v>
      </c>
      <c r="AG360" s="43">
        <v>2917</v>
      </c>
      <c r="AH360" s="44">
        <v>2640</v>
      </c>
      <c r="AI360" s="44">
        <v>2688</v>
      </c>
      <c r="AJ360" s="44">
        <v>2646</v>
      </c>
      <c r="AK360" s="44">
        <v>2497</v>
      </c>
      <c r="AL360" s="46">
        <v>2009</v>
      </c>
      <c r="AM360" s="46">
        <v>2525</v>
      </c>
      <c r="AN360" s="46">
        <v>2320</v>
      </c>
      <c r="AO360" s="46">
        <v>2010</v>
      </c>
      <c r="AQ360" s="36" t="b">
        <f t="shared" si="10"/>
        <v>1</v>
      </c>
      <c r="AR360" s="41" t="s">
        <v>485</v>
      </c>
      <c r="AS360" s="41" t="b">
        <f t="shared" si="11"/>
        <v>1</v>
      </c>
    </row>
    <row r="361" spans="1:45" x14ac:dyDescent="0.25">
      <c r="A361" s="36" t="s">
        <v>159</v>
      </c>
      <c r="B361">
        <v>196</v>
      </c>
      <c r="C361">
        <v>211</v>
      </c>
      <c r="D361">
        <v>232</v>
      </c>
      <c r="E361">
        <v>210</v>
      </c>
      <c r="F361">
        <v>434</v>
      </c>
      <c r="G361">
        <v>403</v>
      </c>
      <c r="H361">
        <v>388</v>
      </c>
      <c r="I361">
        <v>338</v>
      </c>
      <c r="J361">
        <v>384</v>
      </c>
      <c r="K361">
        <v>317</v>
      </c>
      <c r="L361">
        <v>325</v>
      </c>
      <c r="M361">
        <v>268</v>
      </c>
      <c r="N361">
        <v>368</v>
      </c>
      <c r="O361">
        <v>300</v>
      </c>
      <c r="P361">
        <v>282</v>
      </c>
      <c r="Q361">
        <v>295</v>
      </c>
      <c r="R361">
        <v>339</v>
      </c>
      <c r="S361">
        <v>264</v>
      </c>
      <c r="T361">
        <v>279</v>
      </c>
      <c r="U361">
        <v>267</v>
      </c>
      <c r="V361">
        <v>356</v>
      </c>
      <c r="W361">
        <v>260</v>
      </c>
      <c r="X361" s="41">
        <v>269</v>
      </c>
      <c r="Y361" s="41">
        <v>280</v>
      </c>
      <c r="Z361" s="41">
        <v>273</v>
      </c>
      <c r="AA361" s="41">
        <v>303</v>
      </c>
      <c r="AB361" s="41">
        <v>284</v>
      </c>
      <c r="AC361" s="42">
        <v>231</v>
      </c>
      <c r="AD361" s="42">
        <v>179</v>
      </c>
      <c r="AE361" s="42">
        <v>255</v>
      </c>
      <c r="AF361" s="43">
        <v>294</v>
      </c>
      <c r="AG361" s="43">
        <v>260</v>
      </c>
      <c r="AH361" s="44">
        <v>229</v>
      </c>
      <c r="AI361" s="44">
        <v>197</v>
      </c>
      <c r="AJ361" s="44">
        <v>218</v>
      </c>
      <c r="AK361" s="44">
        <v>185</v>
      </c>
      <c r="AL361" s="46">
        <v>159</v>
      </c>
      <c r="AM361" s="46">
        <v>202</v>
      </c>
      <c r="AN361" s="46">
        <v>231</v>
      </c>
      <c r="AO361" s="46">
        <v>189</v>
      </c>
      <c r="AQ361" s="36" t="b">
        <f t="shared" si="10"/>
        <v>1</v>
      </c>
      <c r="AR361" s="41" t="s">
        <v>159</v>
      </c>
      <c r="AS361" s="41" t="b">
        <f t="shared" si="11"/>
        <v>1</v>
      </c>
    </row>
    <row r="362" spans="1:45" x14ac:dyDescent="0.25">
      <c r="A362" s="36" t="s">
        <v>160</v>
      </c>
      <c r="B362">
        <v>273</v>
      </c>
      <c r="C362">
        <v>345</v>
      </c>
      <c r="D362">
        <v>324</v>
      </c>
      <c r="E362">
        <v>354</v>
      </c>
      <c r="F362">
        <v>390</v>
      </c>
      <c r="G362">
        <v>495</v>
      </c>
      <c r="H362">
        <v>538</v>
      </c>
      <c r="I362">
        <v>465</v>
      </c>
      <c r="J362">
        <v>476</v>
      </c>
      <c r="K362">
        <v>520</v>
      </c>
      <c r="L362">
        <v>460</v>
      </c>
      <c r="M362">
        <v>424</v>
      </c>
      <c r="N362">
        <v>466</v>
      </c>
      <c r="O362">
        <v>403</v>
      </c>
      <c r="P362">
        <v>463</v>
      </c>
      <c r="Q362">
        <v>373</v>
      </c>
      <c r="R362">
        <v>447</v>
      </c>
      <c r="S362">
        <v>429</v>
      </c>
      <c r="T362">
        <v>407</v>
      </c>
      <c r="U362">
        <v>407</v>
      </c>
      <c r="V362">
        <v>456</v>
      </c>
      <c r="W362">
        <v>377</v>
      </c>
      <c r="X362" s="41">
        <v>452</v>
      </c>
      <c r="Y362" s="41">
        <v>381</v>
      </c>
      <c r="Z362" s="41">
        <v>445</v>
      </c>
      <c r="AA362" s="41">
        <v>472</v>
      </c>
      <c r="AB362" s="41">
        <v>383</v>
      </c>
      <c r="AC362" s="42">
        <v>378</v>
      </c>
      <c r="AD362" s="42">
        <v>239</v>
      </c>
      <c r="AE362" s="42">
        <v>361</v>
      </c>
      <c r="AF362" s="43">
        <v>388</v>
      </c>
      <c r="AG362" s="43">
        <v>437</v>
      </c>
      <c r="AH362" s="44">
        <v>369</v>
      </c>
      <c r="AI362" s="44">
        <v>369</v>
      </c>
      <c r="AJ362" s="44">
        <v>342</v>
      </c>
      <c r="AK362" s="44">
        <v>305</v>
      </c>
      <c r="AL362" s="46">
        <v>263</v>
      </c>
      <c r="AM362" s="46">
        <v>340</v>
      </c>
      <c r="AN362" s="46">
        <v>319</v>
      </c>
      <c r="AO362" s="46">
        <v>284</v>
      </c>
      <c r="AQ362" s="36" t="b">
        <f t="shared" si="10"/>
        <v>1</v>
      </c>
      <c r="AR362" s="41" t="s">
        <v>160</v>
      </c>
      <c r="AS362" s="41" t="b">
        <f t="shared" si="11"/>
        <v>1</v>
      </c>
    </row>
    <row r="363" spans="1:45" x14ac:dyDescent="0.25">
      <c r="A363" s="36" t="s">
        <v>625</v>
      </c>
      <c r="B363">
        <v>308</v>
      </c>
      <c r="C363">
        <v>248</v>
      </c>
      <c r="D363">
        <v>330</v>
      </c>
      <c r="E363">
        <v>271</v>
      </c>
      <c r="F363">
        <v>382</v>
      </c>
      <c r="G363">
        <v>454</v>
      </c>
      <c r="H363">
        <v>508</v>
      </c>
      <c r="I363">
        <v>427</v>
      </c>
      <c r="J363">
        <v>485</v>
      </c>
      <c r="K363">
        <v>443</v>
      </c>
      <c r="L363">
        <v>495</v>
      </c>
      <c r="M363">
        <v>311</v>
      </c>
      <c r="N363">
        <v>484</v>
      </c>
      <c r="O363">
        <v>373</v>
      </c>
      <c r="P363">
        <v>460</v>
      </c>
      <c r="Q363">
        <v>320</v>
      </c>
      <c r="R363">
        <v>390</v>
      </c>
      <c r="S363">
        <v>350</v>
      </c>
      <c r="T363">
        <v>453</v>
      </c>
      <c r="U363">
        <v>371</v>
      </c>
      <c r="V363">
        <v>354</v>
      </c>
      <c r="W363">
        <v>341</v>
      </c>
      <c r="X363" s="41">
        <v>342</v>
      </c>
      <c r="Y363" s="41">
        <v>330</v>
      </c>
      <c r="Z363" s="41">
        <v>455</v>
      </c>
      <c r="AA363" s="41">
        <v>366</v>
      </c>
      <c r="AB363" s="41">
        <v>339</v>
      </c>
      <c r="AC363" s="42">
        <v>283</v>
      </c>
      <c r="AD363" s="42">
        <v>216</v>
      </c>
      <c r="AE363" s="42">
        <v>326</v>
      </c>
      <c r="AF363" s="43">
        <v>346</v>
      </c>
      <c r="AG363" s="43">
        <v>356</v>
      </c>
      <c r="AH363" s="44">
        <v>325</v>
      </c>
      <c r="AI363" s="44">
        <v>365</v>
      </c>
      <c r="AJ363" s="44">
        <v>335</v>
      </c>
      <c r="AK363" s="44">
        <v>307</v>
      </c>
      <c r="AL363" s="46">
        <v>313</v>
      </c>
      <c r="AM363" s="46">
        <v>278</v>
      </c>
      <c r="AN363" s="46">
        <v>302</v>
      </c>
      <c r="AO363" s="46">
        <v>329</v>
      </c>
      <c r="AQ363" s="36" t="b">
        <f t="shared" si="10"/>
        <v>1</v>
      </c>
      <c r="AR363" s="41" t="s">
        <v>625</v>
      </c>
      <c r="AS363" s="41" t="b">
        <f t="shared" si="11"/>
        <v>1</v>
      </c>
    </row>
    <row r="364" spans="1:45" x14ac:dyDescent="0.25">
      <c r="A364" s="36" t="s">
        <v>447</v>
      </c>
      <c r="B364">
        <v>844</v>
      </c>
      <c r="C364">
        <v>890</v>
      </c>
      <c r="D364">
        <v>921</v>
      </c>
      <c r="E364">
        <v>968</v>
      </c>
      <c r="F364">
        <v>1227</v>
      </c>
      <c r="G364">
        <v>1335</v>
      </c>
      <c r="H364">
        <v>1477</v>
      </c>
      <c r="I364">
        <v>1370</v>
      </c>
      <c r="J364">
        <v>1372</v>
      </c>
      <c r="K364">
        <v>1334</v>
      </c>
      <c r="L364">
        <v>1438</v>
      </c>
      <c r="M364">
        <v>1380</v>
      </c>
      <c r="N364">
        <v>1547</v>
      </c>
      <c r="O364">
        <v>1282</v>
      </c>
      <c r="P364">
        <v>1227</v>
      </c>
      <c r="Q364">
        <v>1146</v>
      </c>
      <c r="R364">
        <v>1307</v>
      </c>
      <c r="S364">
        <v>1185</v>
      </c>
      <c r="T364">
        <v>1371</v>
      </c>
      <c r="U364">
        <v>1216</v>
      </c>
      <c r="V364">
        <v>1127</v>
      </c>
      <c r="W364">
        <v>1206</v>
      </c>
      <c r="X364" s="41">
        <v>1113</v>
      </c>
      <c r="Y364" s="41">
        <v>1177</v>
      </c>
      <c r="Z364" s="41">
        <v>1342</v>
      </c>
      <c r="AA364" s="41">
        <v>1243</v>
      </c>
      <c r="AB364" s="41">
        <v>1108</v>
      </c>
      <c r="AC364" s="42">
        <v>1169</v>
      </c>
      <c r="AD364" s="42">
        <v>779</v>
      </c>
      <c r="AE364" s="42">
        <v>1147</v>
      </c>
      <c r="AF364" s="43">
        <v>1181</v>
      </c>
      <c r="AG364" s="43">
        <v>1127</v>
      </c>
      <c r="AH364" s="44">
        <v>1042</v>
      </c>
      <c r="AI364" s="44">
        <v>1119</v>
      </c>
      <c r="AJ364" s="44">
        <v>1027</v>
      </c>
      <c r="AK364" s="44">
        <v>958</v>
      </c>
      <c r="AL364" s="46">
        <v>849</v>
      </c>
      <c r="AM364" s="46">
        <v>1069</v>
      </c>
      <c r="AN364" s="46">
        <v>984</v>
      </c>
      <c r="AO364" s="46">
        <v>866</v>
      </c>
      <c r="AQ364" s="36" t="b">
        <f t="shared" si="10"/>
        <v>1</v>
      </c>
      <c r="AR364" s="41" t="s">
        <v>447</v>
      </c>
      <c r="AS364" s="41" t="b">
        <f t="shared" si="11"/>
        <v>1</v>
      </c>
    </row>
    <row r="365" spans="1:45" x14ac:dyDescent="0.25">
      <c r="A365" s="36" t="s">
        <v>428</v>
      </c>
      <c r="B365">
        <v>975</v>
      </c>
      <c r="C365">
        <v>955</v>
      </c>
      <c r="D365">
        <v>1053</v>
      </c>
      <c r="E365">
        <v>905</v>
      </c>
      <c r="F365">
        <v>1283</v>
      </c>
      <c r="G365">
        <v>1299</v>
      </c>
      <c r="H365">
        <v>1464</v>
      </c>
      <c r="I365">
        <v>1103</v>
      </c>
      <c r="J365">
        <v>1526</v>
      </c>
      <c r="K365">
        <v>1479</v>
      </c>
      <c r="L365">
        <v>1298</v>
      </c>
      <c r="M365">
        <v>1220</v>
      </c>
      <c r="N365">
        <v>1382</v>
      </c>
      <c r="O365">
        <v>1324</v>
      </c>
      <c r="P365">
        <v>1309</v>
      </c>
      <c r="Q365">
        <v>1114</v>
      </c>
      <c r="R365">
        <v>1160</v>
      </c>
      <c r="S365">
        <v>1077</v>
      </c>
      <c r="T365">
        <v>1163</v>
      </c>
      <c r="U365">
        <v>1030</v>
      </c>
      <c r="V365">
        <v>1054</v>
      </c>
      <c r="W365">
        <v>1051</v>
      </c>
      <c r="X365" s="41">
        <v>1175</v>
      </c>
      <c r="Y365" s="41">
        <v>1044</v>
      </c>
      <c r="Z365" s="41">
        <v>1268</v>
      </c>
      <c r="AA365" s="41">
        <v>1273</v>
      </c>
      <c r="AB365" s="41">
        <v>1056</v>
      </c>
      <c r="AC365" s="42">
        <v>908</v>
      </c>
      <c r="AD365" s="42">
        <v>732</v>
      </c>
      <c r="AE365" s="42">
        <v>1044</v>
      </c>
      <c r="AF365" s="43">
        <v>1052</v>
      </c>
      <c r="AG365" s="43">
        <v>1086</v>
      </c>
      <c r="AH365" s="44">
        <v>888</v>
      </c>
      <c r="AI365" s="44">
        <v>1017</v>
      </c>
      <c r="AJ365" s="44">
        <v>1058</v>
      </c>
      <c r="AK365" s="44">
        <v>1035</v>
      </c>
      <c r="AL365" s="46">
        <v>868</v>
      </c>
      <c r="AM365" s="46">
        <v>1009</v>
      </c>
      <c r="AN365" s="46">
        <v>1029</v>
      </c>
      <c r="AO365" s="46">
        <v>922</v>
      </c>
      <c r="AQ365" s="36" t="b">
        <f t="shared" si="10"/>
        <v>1</v>
      </c>
      <c r="AR365" s="41" t="s">
        <v>428</v>
      </c>
      <c r="AS365" s="41" t="b">
        <f t="shared" si="11"/>
        <v>1</v>
      </c>
    </row>
    <row r="366" spans="1:45" x14ac:dyDescent="0.25">
      <c r="A366" s="36" t="s">
        <v>483</v>
      </c>
      <c r="B366">
        <v>1075</v>
      </c>
      <c r="C366">
        <v>1324</v>
      </c>
      <c r="D366">
        <v>1385</v>
      </c>
      <c r="E366">
        <v>1147</v>
      </c>
      <c r="F366">
        <v>1724</v>
      </c>
      <c r="G366">
        <v>1869</v>
      </c>
      <c r="H366">
        <v>1793</v>
      </c>
      <c r="I366">
        <v>1729</v>
      </c>
      <c r="J366">
        <v>1917</v>
      </c>
      <c r="K366">
        <v>1773</v>
      </c>
      <c r="L366">
        <v>1735</v>
      </c>
      <c r="M366">
        <v>1580</v>
      </c>
      <c r="N366">
        <v>1811</v>
      </c>
      <c r="O366">
        <v>1651</v>
      </c>
      <c r="P366">
        <v>1623</v>
      </c>
      <c r="Q366">
        <v>1479</v>
      </c>
      <c r="R366">
        <v>1668</v>
      </c>
      <c r="S366">
        <v>1454</v>
      </c>
      <c r="T366">
        <v>1719</v>
      </c>
      <c r="U366">
        <v>1529</v>
      </c>
      <c r="V366">
        <v>1597</v>
      </c>
      <c r="W366">
        <v>1567</v>
      </c>
      <c r="X366" s="41">
        <v>1621</v>
      </c>
      <c r="Y366" s="41">
        <v>1673</v>
      </c>
      <c r="Z366" s="41">
        <v>1683</v>
      </c>
      <c r="AA366" s="41">
        <v>1789</v>
      </c>
      <c r="AB366" s="41">
        <v>1540</v>
      </c>
      <c r="AC366" s="42">
        <v>1507</v>
      </c>
      <c r="AD366" s="42">
        <v>1076</v>
      </c>
      <c r="AE366" s="42">
        <v>1520</v>
      </c>
      <c r="AF366" s="43">
        <v>1582</v>
      </c>
      <c r="AG366" s="43">
        <v>1638</v>
      </c>
      <c r="AH366" s="44">
        <v>1393</v>
      </c>
      <c r="AI366" s="44">
        <v>1463</v>
      </c>
      <c r="AJ366" s="44">
        <v>1487</v>
      </c>
      <c r="AK366" s="44">
        <v>1333</v>
      </c>
      <c r="AL366" s="46">
        <v>1158</v>
      </c>
      <c r="AM366" s="46">
        <v>1339</v>
      </c>
      <c r="AN366" s="46">
        <v>1380</v>
      </c>
      <c r="AO366" s="46">
        <v>1185</v>
      </c>
      <c r="AQ366" s="36" t="b">
        <f t="shared" si="10"/>
        <v>1</v>
      </c>
      <c r="AR366" s="41" t="s">
        <v>483</v>
      </c>
      <c r="AS366" s="41" t="b">
        <f t="shared" si="11"/>
        <v>1</v>
      </c>
    </row>
    <row r="367" spans="1:45" x14ac:dyDescent="0.25">
      <c r="A367" s="36" t="s">
        <v>690</v>
      </c>
      <c r="B367">
        <v>176</v>
      </c>
      <c r="C367">
        <v>141</v>
      </c>
      <c r="D367">
        <v>186</v>
      </c>
      <c r="E367">
        <v>134</v>
      </c>
      <c r="F367">
        <v>199</v>
      </c>
      <c r="G367">
        <v>179</v>
      </c>
      <c r="H367">
        <v>170</v>
      </c>
      <c r="I367">
        <v>190</v>
      </c>
      <c r="J367">
        <v>233</v>
      </c>
      <c r="K367">
        <v>248</v>
      </c>
      <c r="L367">
        <v>230</v>
      </c>
      <c r="M367">
        <v>173</v>
      </c>
      <c r="N367">
        <v>242</v>
      </c>
      <c r="O367">
        <v>248</v>
      </c>
      <c r="P367">
        <v>213</v>
      </c>
      <c r="Q367">
        <v>231</v>
      </c>
      <c r="R367">
        <v>213</v>
      </c>
      <c r="S367">
        <v>167</v>
      </c>
      <c r="T367">
        <v>222</v>
      </c>
      <c r="U367">
        <v>175</v>
      </c>
      <c r="V367">
        <v>193</v>
      </c>
      <c r="W367">
        <v>190</v>
      </c>
      <c r="X367" s="41">
        <v>142</v>
      </c>
      <c r="Y367" s="41">
        <v>148</v>
      </c>
      <c r="Z367" s="41">
        <v>251</v>
      </c>
      <c r="AA367" s="41">
        <v>237</v>
      </c>
      <c r="AB367" s="41">
        <v>231</v>
      </c>
      <c r="AC367" s="42">
        <v>182</v>
      </c>
      <c r="AD367" s="42">
        <v>121</v>
      </c>
      <c r="AE367" s="42">
        <v>182</v>
      </c>
      <c r="AF367" s="43">
        <v>197</v>
      </c>
      <c r="AG367" s="43">
        <v>168</v>
      </c>
      <c r="AH367" s="44">
        <v>197</v>
      </c>
      <c r="AI367" s="44">
        <v>191</v>
      </c>
      <c r="AJ367" s="44">
        <v>197</v>
      </c>
      <c r="AK367" s="44">
        <v>146</v>
      </c>
      <c r="AL367" s="46">
        <v>189</v>
      </c>
      <c r="AM367" s="46">
        <v>257</v>
      </c>
      <c r="AN367" s="46">
        <v>169</v>
      </c>
      <c r="AO367" s="46">
        <v>187</v>
      </c>
      <c r="AQ367" s="36" t="b">
        <f t="shared" si="10"/>
        <v>1</v>
      </c>
      <c r="AR367" s="41" t="s">
        <v>690</v>
      </c>
      <c r="AS367" s="41" t="b">
        <f t="shared" si="11"/>
        <v>1</v>
      </c>
    </row>
    <row r="368" spans="1:45" x14ac:dyDescent="0.25">
      <c r="A368" s="36" t="s">
        <v>161</v>
      </c>
      <c r="B368">
        <v>202</v>
      </c>
      <c r="C368">
        <v>275</v>
      </c>
      <c r="D368">
        <v>278</v>
      </c>
      <c r="E368">
        <v>267</v>
      </c>
      <c r="F368">
        <v>406</v>
      </c>
      <c r="G368">
        <v>455</v>
      </c>
      <c r="H368">
        <v>435</v>
      </c>
      <c r="I368">
        <v>432</v>
      </c>
      <c r="J368">
        <v>464</v>
      </c>
      <c r="K368">
        <v>387</v>
      </c>
      <c r="L368">
        <v>347</v>
      </c>
      <c r="M368">
        <v>328</v>
      </c>
      <c r="N368">
        <v>369</v>
      </c>
      <c r="O368">
        <v>337</v>
      </c>
      <c r="P368">
        <v>300</v>
      </c>
      <c r="Q368">
        <v>308</v>
      </c>
      <c r="R368">
        <v>397</v>
      </c>
      <c r="S368">
        <v>331</v>
      </c>
      <c r="T368">
        <v>357</v>
      </c>
      <c r="U368">
        <v>296</v>
      </c>
      <c r="V368">
        <v>363</v>
      </c>
      <c r="W368">
        <v>286</v>
      </c>
      <c r="X368" s="41">
        <v>286</v>
      </c>
      <c r="Y368" s="41">
        <v>256</v>
      </c>
      <c r="Z368" s="41">
        <v>300</v>
      </c>
      <c r="AA368" s="41">
        <v>307</v>
      </c>
      <c r="AB368" s="41">
        <v>282</v>
      </c>
      <c r="AC368" s="42">
        <v>233</v>
      </c>
      <c r="AD368" s="42">
        <v>160</v>
      </c>
      <c r="AE368" s="42">
        <v>238</v>
      </c>
      <c r="AF368" s="43">
        <v>249</v>
      </c>
      <c r="AG368" s="43">
        <v>259</v>
      </c>
      <c r="AH368" s="44">
        <v>203</v>
      </c>
      <c r="AI368" s="44">
        <v>185</v>
      </c>
      <c r="AJ368" s="44">
        <v>206</v>
      </c>
      <c r="AK368" s="44">
        <v>178</v>
      </c>
      <c r="AL368" s="46">
        <v>157</v>
      </c>
      <c r="AM368" s="46">
        <v>186</v>
      </c>
      <c r="AN368" s="46">
        <v>164</v>
      </c>
      <c r="AO368" s="46">
        <v>152</v>
      </c>
      <c r="AQ368" s="36" t="b">
        <f t="shared" si="10"/>
        <v>1</v>
      </c>
      <c r="AR368" s="41" t="s">
        <v>161</v>
      </c>
      <c r="AS368" s="41" t="b">
        <f t="shared" si="11"/>
        <v>1</v>
      </c>
    </row>
    <row r="369" spans="1:45" x14ac:dyDescent="0.25">
      <c r="A369" s="36" t="s">
        <v>162</v>
      </c>
      <c r="B369">
        <v>247</v>
      </c>
      <c r="C369">
        <v>231</v>
      </c>
      <c r="D369">
        <v>329</v>
      </c>
      <c r="E369">
        <v>250</v>
      </c>
      <c r="F369">
        <v>260</v>
      </c>
      <c r="G369">
        <v>421</v>
      </c>
      <c r="H369">
        <v>483</v>
      </c>
      <c r="I369">
        <v>484</v>
      </c>
      <c r="J369">
        <v>553</v>
      </c>
      <c r="K369">
        <v>456</v>
      </c>
      <c r="L369">
        <v>504</v>
      </c>
      <c r="M369">
        <v>372</v>
      </c>
      <c r="N369">
        <v>437</v>
      </c>
      <c r="O369">
        <v>373</v>
      </c>
      <c r="P369">
        <v>379</v>
      </c>
      <c r="Q369">
        <v>306</v>
      </c>
      <c r="R369">
        <v>313</v>
      </c>
      <c r="S369">
        <v>328</v>
      </c>
      <c r="T369">
        <v>398</v>
      </c>
      <c r="U369">
        <v>353</v>
      </c>
      <c r="V369">
        <v>332</v>
      </c>
      <c r="W369">
        <v>348</v>
      </c>
      <c r="X369" s="41">
        <v>324</v>
      </c>
      <c r="Y369" s="41">
        <v>311</v>
      </c>
      <c r="Z369" s="41">
        <v>309</v>
      </c>
      <c r="AA369" s="41">
        <v>348</v>
      </c>
      <c r="AB369" s="41">
        <v>309</v>
      </c>
      <c r="AC369" s="42">
        <v>291</v>
      </c>
      <c r="AD369" s="42">
        <v>191</v>
      </c>
      <c r="AE369" s="42">
        <v>300</v>
      </c>
      <c r="AF369" s="43">
        <v>313</v>
      </c>
      <c r="AG369" s="43">
        <v>290</v>
      </c>
      <c r="AH369" s="44">
        <v>269</v>
      </c>
      <c r="AI369" s="44">
        <v>270</v>
      </c>
      <c r="AJ369" s="44">
        <v>251</v>
      </c>
      <c r="AK369" s="44">
        <v>235</v>
      </c>
      <c r="AL369" s="46">
        <v>206</v>
      </c>
      <c r="AM369" s="46">
        <v>249</v>
      </c>
      <c r="AN369" s="46">
        <v>232</v>
      </c>
      <c r="AO369" s="46">
        <v>210</v>
      </c>
      <c r="AQ369" s="36" t="b">
        <f t="shared" si="10"/>
        <v>1</v>
      </c>
      <c r="AR369" s="41" t="s">
        <v>162</v>
      </c>
      <c r="AS369" s="41" t="b">
        <f t="shared" si="11"/>
        <v>1</v>
      </c>
    </row>
    <row r="370" spans="1:45" x14ac:dyDescent="0.25">
      <c r="A370" s="36" t="s">
        <v>505</v>
      </c>
      <c r="B370">
        <v>1981</v>
      </c>
      <c r="C370">
        <v>1726</v>
      </c>
      <c r="D370">
        <v>2499</v>
      </c>
      <c r="E370">
        <v>1864</v>
      </c>
      <c r="F370">
        <v>2845</v>
      </c>
      <c r="G370">
        <v>3837</v>
      </c>
      <c r="H370">
        <v>3378</v>
      </c>
      <c r="I370">
        <v>2822</v>
      </c>
      <c r="J370">
        <v>3322</v>
      </c>
      <c r="K370">
        <v>3010</v>
      </c>
      <c r="L370">
        <v>2958</v>
      </c>
      <c r="M370">
        <v>2806</v>
      </c>
      <c r="N370">
        <v>3041</v>
      </c>
      <c r="O370">
        <v>2622</v>
      </c>
      <c r="P370">
        <v>2731</v>
      </c>
      <c r="Q370">
        <v>2417</v>
      </c>
      <c r="R370">
        <v>2730</v>
      </c>
      <c r="S370">
        <v>2548</v>
      </c>
      <c r="T370">
        <v>2790</v>
      </c>
      <c r="U370">
        <v>2409</v>
      </c>
      <c r="V370">
        <v>2676</v>
      </c>
      <c r="W370">
        <v>2538</v>
      </c>
      <c r="X370" s="41">
        <v>2563</v>
      </c>
      <c r="Y370" s="41">
        <v>2635</v>
      </c>
      <c r="Z370" s="41">
        <v>2748</v>
      </c>
      <c r="AA370" s="41">
        <v>2766</v>
      </c>
      <c r="AB370" s="41">
        <v>2385</v>
      </c>
      <c r="AC370" s="42">
        <v>2032</v>
      </c>
      <c r="AD370" s="42">
        <v>1753</v>
      </c>
      <c r="AE370" s="42">
        <v>2250</v>
      </c>
      <c r="AF370" s="43">
        <v>2363</v>
      </c>
      <c r="AG370" s="43">
        <v>2420</v>
      </c>
      <c r="AH370" s="44">
        <v>2206</v>
      </c>
      <c r="AI370" s="44">
        <v>2065</v>
      </c>
      <c r="AJ370" s="44">
        <v>1911</v>
      </c>
      <c r="AK370" s="44">
        <v>1939</v>
      </c>
      <c r="AL370" s="46">
        <v>1685</v>
      </c>
      <c r="AM370" s="46">
        <v>2023</v>
      </c>
      <c r="AN370" s="46">
        <v>1875</v>
      </c>
      <c r="AO370" s="46">
        <v>1740</v>
      </c>
      <c r="AQ370" s="36" t="b">
        <f t="shared" si="10"/>
        <v>1</v>
      </c>
      <c r="AR370" s="41" t="s">
        <v>505</v>
      </c>
      <c r="AS370" s="41" t="b">
        <f t="shared" si="11"/>
        <v>1</v>
      </c>
    </row>
    <row r="371" spans="1:45" x14ac:dyDescent="0.25">
      <c r="A371" s="36" t="s">
        <v>163</v>
      </c>
      <c r="B371">
        <v>235</v>
      </c>
      <c r="C371">
        <v>201</v>
      </c>
      <c r="D371">
        <v>327</v>
      </c>
      <c r="E371">
        <v>198</v>
      </c>
      <c r="F371">
        <v>345</v>
      </c>
      <c r="G371">
        <v>466</v>
      </c>
      <c r="H371">
        <v>412</v>
      </c>
      <c r="I371">
        <v>378</v>
      </c>
      <c r="J371">
        <v>426</v>
      </c>
      <c r="K371">
        <v>375</v>
      </c>
      <c r="L371">
        <v>358</v>
      </c>
      <c r="M371">
        <v>320</v>
      </c>
      <c r="N371">
        <v>307</v>
      </c>
      <c r="O371">
        <v>310</v>
      </c>
      <c r="P371">
        <v>367</v>
      </c>
      <c r="Q371">
        <v>308</v>
      </c>
      <c r="R371">
        <v>364</v>
      </c>
      <c r="S371">
        <v>322</v>
      </c>
      <c r="T371">
        <v>357</v>
      </c>
      <c r="U371">
        <v>316</v>
      </c>
      <c r="V371">
        <v>336</v>
      </c>
      <c r="W371">
        <v>299</v>
      </c>
      <c r="X371" s="41">
        <v>262</v>
      </c>
      <c r="Y371" s="41">
        <v>325</v>
      </c>
      <c r="Z371" s="41">
        <v>341</v>
      </c>
      <c r="AA371" s="41">
        <v>312</v>
      </c>
      <c r="AB371" s="41">
        <v>277</v>
      </c>
      <c r="AC371" s="42">
        <v>265</v>
      </c>
      <c r="AD371" s="42">
        <v>200</v>
      </c>
      <c r="AE371" s="42">
        <v>262</v>
      </c>
      <c r="AF371" s="43">
        <v>240</v>
      </c>
      <c r="AG371" s="43">
        <v>239</v>
      </c>
      <c r="AH371" s="44">
        <v>223</v>
      </c>
      <c r="AI371" s="44">
        <v>192</v>
      </c>
      <c r="AJ371" s="44">
        <v>222</v>
      </c>
      <c r="AK371" s="44">
        <v>196</v>
      </c>
      <c r="AL371" s="46">
        <v>171</v>
      </c>
      <c r="AM371" s="46">
        <v>200</v>
      </c>
      <c r="AN371" s="46">
        <v>185</v>
      </c>
      <c r="AO371" s="46">
        <v>196</v>
      </c>
      <c r="AQ371" s="36" t="b">
        <f t="shared" si="10"/>
        <v>1</v>
      </c>
      <c r="AR371" s="41" t="s">
        <v>163</v>
      </c>
      <c r="AS371" s="41" t="b">
        <f t="shared" si="11"/>
        <v>1</v>
      </c>
    </row>
    <row r="372" spans="1:45" x14ac:dyDescent="0.25">
      <c r="A372" s="36" t="s">
        <v>433</v>
      </c>
      <c r="B372">
        <v>1535</v>
      </c>
      <c r="C372">
        <v>1513</v>
      </c>
      <c r="D372">
        <v>1793</v>
      </c>
      <c r="E372">
        <v>1601</v>
      </c>
      <c r="F372">
        <v>1977</v>
      </c>
      <c r="G372">
        <v>2311</v>
      </c>
      <c r="H372">
        <v>2519</v>
      </c>
      <c r="I372">
        <v>2050</v>
      </c>
      <c r="J372">
        <v>2278</v>
      </c>
      <c r="K372">
        <v>2204</v>
      </c>
      <c r="L372">
        <v>2302</v>
      </c>
      <c r="M372">
        <v>2122</v>
      </c>
      <c r="N372">
        <v>2230</v>
      </c>
      <c r="O372">
        <v>2028</v>
      </c>
      <c r="P372">
        <v>1839</v>
      </c>
      <c r="Q372">
        <v>1686</v>
      </c>
      <c r="R372">
        <v>1821</v>
      </c>
      <c r="S372">
        <v>1661</v>
      </c>
      <c r="T372">
        <v>1888</v>
      </c>
      <c r="U372">
        <v>1740</v>
      </c>
      <c r="V372">
        <v>1728</v>
      </c>
      <c r="W372">
        <v>1932</v>
      </c>
      <c r="X372" s="41">
        <v>1770</v>
      </c>
      <c r="Y372" s="41">
        <v>1791</v>
      </c>
      <c r="Z372" s="41">
        <v>1907</v>
      </c>
      <c r="AA372" s="41">
        <v>1849</v>
      </c>
      <c r="AB372" s="41">
        <v>1745</v>
      </c>
      <c r="AC372" s="42">
        <v>1665</v>
      </c>
      <c r="AD372" s="42">
        <v>1153</v>
      </c>
      <c r="AE372" s="42">
        <v>1657</v>
      </c>
      <c r="AF372" s="43">
        <v>1709</v>
      </c>
      <c r="AG372" s="43">
        <v>1464</v>
      </c>
      <c r="AH372" s="44">
        <v>1491</v>
      </c>
      <c r="AI372" s="44">
        <v>1613</v>
      </c>
      <c r="AJ372" s="44">
        <v>1569</v>
      </c>
      <c r="AK372" s="44">
        <v>1493</v>
      </c>
      <c r="AL372" s="46">
        <v>1331</v>
      </c>
      <c r="AM372" s="46">
        <v>1733</v>
      </c>
      <c r="AN372" s="46">
        <v>1518</v>
      </c>
      <c r="AO372" s="46">
        <v>1530</v>
      </c>
      <c r="AQ372" s="36" t="b">
        <f t="shared" si="10"/>
        <v>1</v>
      </c>
      <c r="AR372" s="41" t="s">
        <v>433</v>
      </c>
      <c r="AS372" s="41" t="b">
        <f t="shared" si="11"/>
        <v>1</v>
      </c>
    </row>
    <row r="373" spans="1:45" x14ac:dyDescent="0.25">
      <c r="A373" s="36" t="s">
        <v>556</v>
      </c>
      <c r="B373">
        <v>1739</v>
      </c>
      <c r="C373">
        <v>1673</v>
      </c>
      <c r="D373">
        <v>2067</v>
      </c>
      <c r="E373">
        <v>1961</v>
      </c>
      <c r="F373">
        <v>3236</v>
      </c>
      <c r="G373">
        <v>3398</v>
      </c>
      <c r="H373">
        <v>3914</v>
      </c>
      <c r="I373">
        <v>3609</v>
      </c>
      <c r="J373">
        <v>4090</v>
      </c>
      <c r="K373">
        <v>3438</v>
      </c>
      <c r="L373">
        <v>3616</v>
      </c>
      <c r="M373">
        <v>2981</v>
      </c>
      <c r="N373">
        <v>3437</v>
      </c>
      <c r="O373">
        <v>2863</v>
      </c>
      <c r="P373">
        <v>3170</v>
      </c>
      <c r="Q373">
        <v>2667</v>
      </c>
      <c r="R373">
        <v>2685</v>
      </c>
      <c r="S373">
        <v>2477</v>
      </c>
      <c r="T373">
        <v>3184</v>
      </c>
      <c r="U373">
        <v>2655</v>
      </c>
      <c r="V373">
        <v>2782</v>
      </c>
      <c r="W373">
        <v>2673</v>
      </c>
      <c r="X373" s="41">
        <v>2758</v>
      </c>
      <c r="Y373" s="41">
        <v>2729</v>
      </c>
      <c r="Z373" s="41">
        <v>2857</v>
      </c>
      <c r="AA373" s="41">
        <v>2888</v>
      </c>
      <c r="AB373" s="41">
        <v>2452</v>
      </c>
      <c r="AC373" s="42">
        <v>2317</v>
      </c>
      <c r="AD373" s="42">
        <v>1677</v>
      </c>
      <c r="AE373" s="42">
        <v>2281</v>
      </c>
      <c r="AF373" s="43">
        <v>2389</v>
      </c>
      <c r="AG373" s="43">
        <v>2343</v>
      </c>
      <c r="AH373" s="44">
        <v>1982</v>
      </c>
      <c r="AI373" s="44">
        <v>1887</v>
      </c>
      <c r="AJ373" s="44">
        <v>2001</v>
      </c>
      <c r="AK373" s="44">
        <v>1895</v>
      </c>
      <c r="AL373" s="46">
        <v>1460</v>
      </c>
      <c r="AM373" s="46">
        <v>1876</v>
      </c>
      <c r="AN373" s="46">
        <v>1781</v>
      </c>
      <c r="AO373" s="46">
        <v>1608</v>
      </c>
      <c r="AQ373" s="36" t="b">
        <f t="shared" si="10"/>
        <v>1</v>
      </c>
      <c r="AR373" s="41" t="s">
        <v>556</v>
      </c>
      <c r="AS373" s="41" t="b">
        <f t="shared" si="11"/>
        <v>1</v>
      </c>
    </row>
    <row r="374" spans="1:45" x14ac:dyDescent="0.25">
      <c r="A374" s="36" t="s">
        <v>164</v>
      </c>
      <c r="B374">
        <v>134</v>
      </c>
      <c r="C374">
        <v>141</v>
      </c>
      <c r="D374">
        <v>170</v>
      </c>
      <c r="E374">
        <v>180</v>
      </c>
      <c r="F374">
        <v>295</v>
      </c>
      <c r="G374">
        <v>263</v>
      </c>
      <c r="H374">
        <v>321</v>
      </c>
      <c r="I374">
        <v>312</v>
      </c>
      <c r="J374">
        <v>347</v>
      </c>
      <c r="K374">
        <v>278</v>
      </c>
      <c r="L374">
        <v>271</v>
      </c>
      <c r="M374">
        <v>238</v>
      </c>
      <c r="N374">
        <v>276</v>
      </c>
      <c r="O374">
        <v>209</v>
      </c>
      <c r="P374">
        <v>246</v>
      </c>
      <c r="Q374">
        <v>225</v>
      </c>
      <c r="R374">
        <v>223</v>
      </c>
      <c r="S374">
        <v>203</v>
      </c>
      <c r="T374">
        <v>271</v>
      </c>
      <c r="U374">
        <v>199</v>
      </c>
      <c r="V374">
        <v>206</v>
      </c>
      <c r="W374">
        <v>198</v>
      </c>
      <c r="X374" s="41">
        <v>227</v>
      </c>
      <c r="Y374" s="41">
        <v>207</v>
      </c>
      <c r="Z374" s="41">
        <v>226</v>
      </c>
      <c r="AA374" s="41">
        <v>238</v>
      </c>
      <c r="AB374" s="41">
        <v>178</v>
      </c>
      <c r="AC374" s="42">
        <v>150</v>
      </c>
      <c r="AD374" s="42">
        <v>138</v>
      </c>
      <c r="AE374" s="42">
        <v>193</v>
      </c>
      <c r="AF374" s="43">
        <v>184</v>
      </c>
      <c r="AG374" s="43">
        <v>177</v>
      </c>
      <c r="AH374" s="44">
        <v>167</v>
      </c>
      <c r="AI374" s="44">
        <v>166</v>
      </c>
      <c r="AJ374" s="44">
        <v>176</v>
      </c>
      <c r="AK374" s="44">
        <v>176</v>
      </c>
      <c r="AL374" s="46">
        <v>135</v>
      </c>
      <c r="AM374" s="46">
        <v>173</v>
      </c>
      <c r="AN374" s="46">
        <v>159</v>
      </c>
      <c r="AO374" s="46">
        <v>119</v>
      </c>
      <c r="AQ374" s="36" t="b">
        <f t="shared" si="10"/>
        <v>1</v>
      </c>
      <c r="AR374" s="41" t="s">
        <v>164</v>
      </c>
      <c r="AS374" s="41" t="b">
        <f t="shared" si="11"/>
        <v>1</v>
      </c>
    </row>
    <row r="375" spans="1:45" x14ac:dyDescent="0.25">
      <c r="A375" s="36" t="s">
        <v>537</v>
      </c>
      <c r="B375">
        <v>413</v>
      </c>
      <c r="C375">
        <v>520</v>
      </c>
      <c r="D375">
        <v>518</v>
      </c>
      <c r="E375">
        <v>458</v>
      </c>
      <c r="F375">
        <v>752</v>
      </c>
      <c r="G375">
        <v>942</v>
      </c>
      <c r="H375">
        <v>1060</v>
      </c>
      <c r="I375">
        <v>847</v>
      </c>
      <c r="J375">
        <v>1018</v>
      </c>
      <c r="K375">
        <v>867</v>
      </c>
      <c r="L375">
        <v>817</v>
      </c>
      <c r="M375">
        <v>753</v>
      </c>
      <c r="N375">
        <v>855</v>
      </c>
      <c r="O375">
        <v>859</v>
      </c>
      <c r="P375">
        <v>860</v>
      </c>
      <c r="Q375">
        <v>663</v>
      </c>
      <c r="R375">
        <v>789</v>
      </c>
      <c r="S375">
        <v>782</v>
      </c>
      <c r="T375">
        <v>757</v>
      </c>
      <c r="U375">
        <v>634</v>
      </c>
      <c r="V375">
        <v>650</v>
      </c>
      <c r="W375">
        <v>704</v>
      </c>
      <c r="X375" s="41">
        <v>704</v>
      </c>
      <c r="Y375" s="41">
        <v>677</v>
      </c>
      <c r="Z375" s="41">
        <v>681</v>
      </c>
      <c r="AA375" s="41">
        <v>706</v>
      </c>
      <c r="AB375" s="41">
        <v>621</v>
      </c>
      <c r="AC375" s="42">
        <v>584</v>
      </c>
      <c r="AD375" s="42">
        <v>439</v>
      </c>
      <c r="AE375" s="42">
        <v>584</v>
      </c>
      <c r="AF375" s="43">
        <v>588</v>
      </c>
      <c r="AG375" s="43">
        <v>577</v>
      </c>
      <c r="AH375" s="44">
        <v>520</v>
      </c>
      <c r="AI375" s="44">
        <v>609</v>
      </c>
      <c r="AJ375" s="44">
        <v>569</v>
      </c>
      <c r="AK375" s="44">
        <v>533</v>
      </c>
      <c r="AL375" s="46">
        <v>432</v>
      </c>
      <c r="AM375" s="46">
        <v>537</v>
      </c>
      <c r="AN375" s="46">
        <v>504</v>
      </c>
      <c r="AO375" s="46">
        <v>451</v>
      </c>
      <c r="AQ375" s="36" t="b">
        <f t="shared" si="10"/>
        <v>1</v>
      </c>
      <c r="AR375" s="41" t="s">
        <v>537</v>
      </c>
      <c r="AS375" s="41" t="b">
        <f t="shared" si="11"/>
        <v>1</v>
      </c>
    </row>
    <row r="376" spans="1:45" x14ac:dyDescent="0.25">
      <c r="A376" s="36" t="s">
        <v>165</v>
      </c>
      <c r="B376">
        <v>424</v>
      </c>
      <c r="C376">
        <v>486</v>
      </c>
      <c r="D376">
        <v>555</v>
      </c>
      <c r="E376">
        <v>441</v>
      </c>
      <c r="F376">
        <v>793</v>
      </c>
      <c r="G376">
        <v>804</v>
      </c>
      <c r="H376">
        <v>771</v>
      </c>
      <c r="I376">
        <v>640</v>
      </c>
      <c r="J376">
        <v>763</v>
      </c>
      <c r="K376">
        <v>759</v>
      </c>
      <c r="L376">
        <v>688</v>
      </c>
      <c r="M376">
        <v>589</v>
      </c>
      <c r="N376">
        <v>661</v>
      </c>
      <c r="O376">
        <v>623</v>
      </c>
      <c r="P376">
        <v>620</v>
      </c>
      <c r="Q376">
        <v>548</v>
      </c>
      <c r="R376">
        <v>720</v>
      </c>
      <c r="S376">
        <v>666</v>
      </c>
      <c r="T376">
        <v>688</v>
      </c>
      <c r="U376">
        <v>660</v>
      </c>
      <c r="V376">
        <v>704</v>
      </c>
      <c r="W376">
        <v>621</v>
      </c>
      <c r="X376" s="41">
        <v>620</v>
      </c>
      <c r="Y376" s="41">
        <v>663</v>
      </c>
      <c r="Z376" s="41">
        <v>725</v>
      </c>
      <c r="AA376" s="41">
        <v>628</v>
      </c>
      <c r="AB376" s="41">
        <v>583</v>
      </c>
      <c r="AC376" s="42">
        <v>465</v>
      </c>
      <c r="AD376" s="42">
        <v>420</v>
      </c>
      <c r="AE376" s="42">
        <v>562</v>
      </c>
      <c r="AF376" s="43">
        <v>607</v>
      </c>
      <c r="AG376" s="43">
        <v>593</v>
      </c>
      <c r="AH376" s="44">
        <v>529</v>
      </c>
      <c r="AI376" s="44">
        <v>595</v>
      </c>
      <c r="AJ376" s="44">
        <v>536</v>
      </c>
      <c r="AK376" s="44">
        <v>489</v>
      </c>
      <c r="AL376" s="46">
        <v>437</v>
      </c>
      <c r="AM376" s="46">
        <v>473</v>
      </c>
      <c r="AN376" s="46">
        <v>471</v>
      </c>
      <c r="AO376" s="46">
        <v>386</v>
      </c>
      <c r="AQ376" s="36" t="b">
        <f t="shared" si="10"/>
        <v>1</v>
      </c>
      <c r="AR376" s="41" t="s">
        <v>165</v>
      </c>
      <c r="AS376" s="41" t="b">
        <f t="shared" si="11"/>
        <v>1</v>
      </c>
    </row>
    <row r="377" spans="1:45" x14ac:dyDescent="0.25">
      <c r="A377" s="36" t="s">
        <v>584</v>
      </c>
      <c r="B377">
        <v>907</v>
      </c>
      <c r="C377">
        <v>940</v>
      </c>
      <c r="D377">
        <v>1153</v>
      </c>
      <c r="E377">
        <v>948</v>
      </c>
      <c r="F377">
        <v>1123</v>
      </c>
      <c r="G377">
        <v>1284</v>
      </c>
      <c r="H377">
        <v>1331</v>
      </c>
      <c r="I377">
        <v>1232</v>
      </c>
      <c r="J377">
        <v>1200</v>
      </c>
      <c r="K377">
        <v>1196</v>
      </c>
      <c r="L377">
        <v>1359</v>
      </c>
      <c r="M377">
        <v>1300</v>
      </c>
      <c r="N377">
        <v>1305</v>
      </c>
      <c r="O377">
        <v>1172</v>
      </c>
      <c r="P377">
        <v>1366</v>
      </c>
      <c r="Q377">
        <v>1386</v>
      </c>
      <c r="R377">
        <v>1084</v>
      </c>
      <c r="S377">
        <v>1136</v>
      </c>
      <c r="T377">
        <v>1316</v>
      </c>
      <c r="U377">
        <v>1247</v>
      </c>
      <c r="V377">
        <v>1116</v>
      </c>
      <c r="W377">
        <v>1126</v>
      </c>
      <c r="X377" s="41">
        <v>1142</v>
      </c>
      <c r="Y377" s="41">
        <v>1134</v>
      </c>
      <c r="Z377" s="41">
        <v>1253</v>
      </c>
      <c r="AA377" s="41">
        <v>1255</v>
      </c>
      <c r="AB377" s="41">
        <v>1151</v>
      </c>
      <c r="AC377" s="42">
        <v>1026</v>
      </c>
      <c r="AD377" s="42">
        <v>655</v>
      </c>
      <c r="AE377" s="42">
        <v>957</v>
      </c>
      <c r="AF377" s="43">
        <v>967</v>
      </c>
      <c r="AG377" s="43">
        <v>988</v>
      </c>
      <c r="AH377" s="44">
        <v>1050</v>
      </c>
      <c r="AI377" s="44">
        <v>1051</v>
      </c>
      <c r="AJ377" s="44">
        <v>925</v>
      </c>
      <c r="AK377" s="44">
        <v>1024</v>
      </c>
      <c r="AL377" s="46">
        <v>796</v>
      </c>
      <c r="AM377" s="46">
        <v>1061</v>
      </c>
      <c r="AN377" s="46">
        <v>930</v>
      </c>
      <c r="AO377" s="46">
        <v>921</v>
      </c>
      <c r="AQ377" s="36" t="b">
        <f t="shared" si="10"/>
        <v>1</v>
      </c>
      <c r="AR377" s="41" t="s">
        <v>584</v>
      </c>
      <c r="AS377" s="41" t="b">
        <f t="shared" si="11"/>
        <v>1</v>
      </c>
    </row>
    <row r="378" spans="1:45" x14ac:dyDescent="0.25">
      <c r="A378" s="36" t="s">
        <v>567</v>
      </c>
      <c r="B378">
        <v>494</v>
      </c>
      <c r="C378">
        <v>554</v>
      </c>
      <c r="D378">
        <v>751</v>
      </c>
      <c r="E378">
        <v>678</v>
      </c>
      <c r="F378">
        <v>858</v>
      </c>
      <c r="G378">
        <v>1192</v>
      </c>
      <c r="H378">
        <v>1351</v>
      </c>
      <c r="I378">
        <v>1591</v>
      </c>
      <c r="J378">
        <v>1494</v>
      </c>
      <c r="K378">
        <v>1210</v>
      </c>
      <c r="L378">
        <v>1395</v>
      </c>
      <c r="M378">
        <v>1218</v>
      </c>
      <c r="N378">
        <v>1219</v>
      </c>
      <c r="O378">
        <v>1167</v>
      </c>
      <c r="P378">
        <v>1180</v>
      </c>
      <c r="Q378">
        <v>1147</v>
      </c>
      <c r="R378">
        <v>1334</v>
      </c>
      <c r="S378">
        <v>1092</v>
      </c>
      <c r="T378">
        <v>1199</v>
      </c>
      <c r="U378">
        <v>1102</v>
      </c>
      <c r="V378">
        <v>1051</v>
      </c>
      <c r="W378">
        <v>1157</v>
      </c>
      <c r="X378" s="41">
        <v>1099</v>
      </c>
      <c r="Y378" s="41">
        <v>1109</v>
      </c>
      <c r="Z378" s="41">
        <v>1225</v>
      </c>
      <c r="AA378" s="41">
        <v>1264</v>
      </c>
      <c r="AB378" s="41">
        <v>1039</v>
      </c>
      <c r="AC378" s="42">
        <v>1032</v>
      </c>
      <c r="AD378" s="42">
        <v>685</v>
      </c>
      <c r="AE378" s="42">
        <v>1069</v>
      </c>
      <c r="AF378" s="43">
        <v>951</v>
      </c>
      <c r="AG378" s="43">
        <v>993</v>
      </c>
      <c r="AH378" s="44">
        <v>899</v>
      </c>
      <c r="AI378" s="44">
        <v>992</v>
      </c>
      <c r="AJ378" s="44">
        <v>862</v>
      </c>
      <c r="AK378" s="44">
        <v>799</v>
      </c>
      <c r="AL378" s="46">
        <v>760</v>
      </c>
      <c r="AM378" s="46">
        <v>876</v>
      </c>
      <c r="AN378" s="46">
        <v>738</v>
      </c>
      <c r="AO378" s="46">
        <v>814</v>
      </c>
      <c r="AQ378" s="36" t="b">
        <f t="shared" si="10"/>
        <v>1</v>
      </c>
      <c r="AR378" s="41" t="s">
        <v>567</v>
      </c>
      <c r="AS378" s="41" t="b">
        <f t="shared" si="11"/>
        <v>1</v>
      </c>
    </row>
    <row r="379" spans="1:45" x14ac:dyDescent="0.25">
      <c r="A379" s="36" t="s">
        <v>448</v>
      </c>
      <c r="B379">
        <v>927</v>
      </c>
      <c r="C379">
        <v>1002</v>
      </c>
      <c r="D379">
        <v>1095</v>
      </c>
      <c r="E379">
        <v>856</v>
      </c>
      <c r="F379">
        <v>1203</v>
      </c>
      <c r="G379">
        <v>1402</v>
      </c>
      <c r="H379">
        <v>1597</v>
      </c>
      <c r="I379">
        <v>1305</v>
      </c>
      <c r="J379">
        <v>1534</v>
      </c>
      <c r="K379">
        <v>1405</v>
      </c>
      <c r="L379">
        <v>1572</v>
      </c>
      <c r="M379">
        <v>1417</v>
      </c>
      <c r="N379">
        <v>1455</v>
      </c>
      <c r="O379">
        <v>1351</v>
      </c>
      <c r="P379">
        <v>1355</v>
      </c>
      <c r="Q379">
        <v>1285</v>
      </c>
      <c r="R379">
        <v>1409</v>
      </c>
      <c r="S379">
        <v>1263</v>
      </c>
      <c r="T379">
        <v>1451</v>
      </c>
      <c r="U379">
        <v>1277</v>
      </c>
      <c r="V379">
        <v>1326</v>
      </c>
      <c r="W379">
        <v>1262</v>
      </c>
      <c r="X379" s="41">
        <v>1317</v>
      </c>
      <c r="Y379" s="41">
        <v>1244</v>
      </c>
      <c r="Z379" s="41">
        <v>1329</v>
      </c>
      <c r="AA379" s="41">
        <v>1385</v>
      </c>
      <c r="AB379" s="41">
        <v>1279</v>
      </c>
      <c r="AC379" s="42">
        <v>1135</v>
      </c>
      <c r="AD379" s="42">
        <v>756</v>
      </c>
      <c r="AE379" s="42">
        <v>1167</v>
      </c>
      <c r="AF379" s="43">
        <v>1162</v>
      </c>
      <c r="AG379" s="43">
        <v>1074</v>
      </c>
      <c r="AH379" s="44">
        <v>945</v>
      </c>
      <c r="AI379" s="44">
        <v>1068</v>
      </c>
      <c r="AJ379" s="44">
        <v>949</v>
      </c>
      <c r="AK379" s="44">
        <v>883</v>
      </c>
      <c r="AL379" s="46">
        <v>700</v>
      </c>
      <c r="AM379" s="46">
        <v>861</v>
      </c>
      <c r="AN379" s="46">
        <v>758</v>
      </c>
      <c r="AO379" s="46">
        <v>681</v>
      </c>
      <c r="AQ379" s="36" t="b">
        <f t="shared" si="10"/>
        <v>1</v>
      </c>
      <c r="AR379" s="41" t="s">
        <v>448</v>
      </c>
      <c r="AS379" s="41" t="b">
        <f t="shared" si="11"/>
        <v>1</v>
      </c>
    </row>
    <row r="380" spans="1:45" x14ac:dyDescent="0.25">
      <c r="A380" s="36" t="s">
        <v>166</v>
      </c>
      <c r="B380">
        <v>291</v>
      </c>
      <c r="C380">
        <v>284</v>
      </c>
      <c r="D380">
        <v>345</v>
      </c>
      <c r="E380">
        <v>298</v>
      </c>
      <c r="F380">
        <v>451</v>
      </c>
      <c r="G380">
        <v>481</v>
      </c>
      <c r="H380">
        <v>486</v>
      </c>
      <c r="I380">
        <v>469</v>
      </c>
      <c r="J380">
        <v>518</v>
      </c>
      <c r="K380">
        <v>487</v>
      </c>
      <c r="L380">
        <v>495</v>
      </c>
      <c r="M380">
        <v>455</v>
      </c>
      <c r="N380">
        <v>567</v>
      </c>
      <c r="O380">
        <v>440</v>
      </c>
      <c r="P380">
        <v>413</v>
      </c>
      <c r="Q380">
        <v>419</v>
      </c>
      <c r="R380">
        <v>450</v>
      </c>
      <c r="S380">
        <v>399</v>
      </c>
      <c r="T380">
        <v>423</v>
      </c>
      <c r="U380">
        <v>411</v>
      </c>
      <c r="V380">
        <v>430</v>
      </c>
      <c r="W380">
        <v>387</v>
      </c>
      <c r="X380" s="41">
        <v>336</v>
      </c>
      <c r="Y380" s="41">
        <v>380</v>
      </c>
      <c r="Z380" s="41">
        <v>434</v>
      </c>
      <c r="AA380" s="41">
        <v>485</v>
      </c>
      <c r="AB380" s="41">
        <v>395</v>
      </c>
      <c r="AC380" s="42">
        <v>350</v>
      </c>
      <c r="AD380" s="42">
        <v>244</v>
      </c>
      <c r="AE380" s="42">
        <v>374</v>
      </c>
      <c r="AF380" s="43">
        <v>347</v>
      </c>
      <c r="AG380" s="43">
        <v>361</v>
      </c>
      <c r="AH380" s="44">
        <v>299</v>
      </c>
      <c r="AI380" s="44">
        <v>287</v>
      </c>
      <c r="AJ380" s="44">
        <v>315</v>
      </c>
      <c r="AK380" s="44">
        <v>256</v>
      </c>
      <c r="AL380" s="46">
        <v>205</v>
      </c>
      <c r="AM380" s="46">
        <v>226</v>
      </c>
      <c r="AN380" s="46">
        <v>232</v>
      </c>
      <c r="AO380" s="46">
        <v>214</v>
      </c>
      <c r="AQ380" s="36" t="b">
        <f t="shared" si="10"/>
        <v>1</v>
      </c>
      <c r="AR380" s="41" t="s">
        <v>166</v>
      </c>
      <c r="AS380" s="41" t="b">
        <f t="shared" si="11"/>
        <v>1</v>
      </c>
    </row>
    <row r="381" spans="1:45" x14ac:dyDescent="0.25">
      <c r="A381" s="36" t="s">
        <v>167</v>
      </c>
      <c r="B381">
        <v>118</v>
      </c>
      <c r="C381">
        <v>108</v>
      </c>
      <c r="D381">
        <v>141</v>
      </c>
      <c r="E381">
        <v>178</v>
      </c>
      <c r="F381">
        <v>275</v>
      </c>
      <c r="G381">
        <v>273</v>
      </c>
      <c r="H381">
        <v>284</v>
      </c>
      <c r="I381">
        <v>257</v>
      </c>
      <c r="J381">
        <v>274</v>
      </c>
      <c r="K381">
        <v>226</v>
      </c>
      <c r="L381">
        <v>243</v>
      </c>
      <c r="M381">
        <v>190</v>
      </c>
      <c r="N381">
        <v>242</v>
      </c>
      <c r="O381">
        <v>225</v>
      </c>
      <c r="P381">
        <v>249</v>
      </c>
      <c r="Q381">
        <v>178</v>
      </c>
      <c r="R381">
        <v>198</v>
      </c>
      <c r="S381">
        <v>200</v>
      </c>
      <c r="T381">
        <v>234</v>
      </c>
      <c r="U381">
        <v>194</v>
      </c>
      <c r="V381">
        <v>203</v>
      </c>
      <c r="W381">
        <v>199</v>
      </c>
      <c r="X381" s="41">
        <v>193</v>
      </c>
      <c r="Y381" s="41">
        <v>204</v>
      </c>
      <c r="Z381" s="41">
        <v>192</v>
      </c>
      <c r="AA381" s="41">
        <v>197</v>
      </c>
      <c r="AB381" s="41">
        <v>192</v>
      </c>
      <c r="AC381" s="42">
        <v>171</v>
      </c>
      <c r="AD381" s="42">
        <v>137</v>
      </c>
      <c r="AE381" s="42">
        <v>159</v>
      </c>
      <c r="AF381" s="43">
        <v>155</v>
      </c>
      <c r="AG381" s="43">
        <v>182</v>
      </c>
      <c r="AH381" s="44">
        <v>168</v>
      </c>
      <c r="AI381" s="44">
        <v>130</v>
      </c>
      <c r="AJ381" s="44">
        <v>159</v>
      </c>
      <c r="AK381" s="44">
        <v>119</v>
      </c>
      <c r="AL381" s="46">
        <v>104</v>
      </c>
      <c r="AM381" s="46">
        <v>130</v>
      </c>
      <c r="AN381" s="46">
        <v>133</v>
      </c>
      <c r="AO381" s="46">
        <v>117</v>
      </c>
      <c r="AQ381" s="36" t="b">
        <f t="shared" si="10"/>
        <v>1</v>
      </c>
      <c r="AR381" s="41" t="s">
        <v>167</v>
      </c>
      <c r="AS381" s="41" t="b">
        <f t="shared" si="11"/>
        <v>1</v>
      </c>
    </row>
    <row r="382" spans="1:45" x14ac:dyDescent="0.25">
      <c r="A382" s="36" t="s">
        <v>168</v>
      </c>
      <c r="B382">
        <v>238</v>
      </c>
      <c r="C382">
        <v>242</v>
      </c>
      <c r="D382">
        <v>281</v>
      </c>
      <c r="E382">
        <v>238</v>
      </c>
      <c r="F382">
        <v>349</v>
      </c>
      <c r="G382">
        <v>388</v>
      </c>
      <c r="H382">
        <v>434</v>
      </c>
      <c r="I382">
        <v>346</v>
      </c>
      <c r="J382">
        <v>397</v>
      </c>
      <c r="K382">
        <v>382</v>
      </c>
      <c r="L382">
        <v>451</v>
      </c>
      <c r="M382">
        <v>353</v>
      </c>
      <c r="N382">
        <v>413</v>
      </c>
      <c r="O382">
        <v>420</v>
      </c>
      <c r="P382">
        <v>405</v>
      </c>
      <c r="Q382">
        <v>348</v>
      </c>
      <c r="R382">
        <v>398</v>
      </c>
      <c r="S382">
        <v>377</v>
      </c>
      <c r="T382">
        <v>395</v>
      </c>
      <c r="U382">
        <v>360</v>
      </c>
      <c r="V382">
        <v>389</v>
      </c>
      <c r="W382">
        <v>363</v>
      </c>
      <c r="X382" s="41">
        <v>378</v>
      </c>
      <c r="Y382" s="41">
        <v>365</v>
      </c>
      <c r="Z382" s="41">
        <v>394</v>
      </c>
      <c r="AA382" s="41">
        <v>361</v>
      </c>
      <c r="AB382" s="41">
        <v>322</v>
      </c>
      <c r="AC382" s="42">
        <v>294</v>
      </c>
      <c r="AD382" s="42">
        <v>235</v>
      </c>
      <c r="AE382" s="42">
        <v>323</v>
      </c>
      <c r="AF382" s="43">
        <v>319</v>
      </c>
      <c r="AG382" s="43">
        <v>324</v>
      </c>
      <c r="AH382" s="44">
        <v>284</v>
      </c>
      <c r="AI382" s="44">
        <v>321</v>
      </c>
      <c r="AJ382" s="44">
        <v>281</v>
      </c>
      <c r="AK382" s="44">
        <v>307</v>
      </c>
      <c r="AL382" s="46">
        <v>247</v>
      </c>
      <c r="AM382" s="46">
        <v>291</v>
      </c>
      <c r="AN382" s="46">
        <v>251</v>
      </c>
      <c r="AO382" s="46">
        <v>248</v>
      </c>
      <c r="AQ382" s="36" t="b">
        <f t="shared" si="10"/>
        <v>1</v>
      </c>
      <c r="AR382" s="41" t="s">
        <v>168</v>
      </c>
      <c r="AS382" s="41" t="b">
        <f t="shared" si="11"/>
        <v>1</v>
      </c>
    </row>
    <row r="383" spans="1:45" x14ac:dyDescent="0.25">
      <c r="A383" s="36" t="s">
        <v>169</v>
      </c>
      <c r="B383">
        <v>334</v>
      </c>
      <c r="C383">
        <v>277</v>
      </c>
      <c r="D383">
        <v>316</v>
      </c>
      <c r="E383">
        <v>285</v>
      </c>
      <c r="F383">
        <v>517</v>
      </c>
      <c r="G383">
        <v>481</v>
      </c>
      <c r="H383">
        <v>520</v>
      </c>
      <c r="I383">
        <v>521</v>
      </c>
      <c r="J383">
        <v>528</v>
      </c>
      <c r="K383">
        <v>434</v>
      </c>
      <c r="L383">
        <v>427</v>
      </c>
      <c r="M383">
        <v>456</v>
      </c>
      <c r="N383">
        <v>479</v>
      </c>
      <c r="O383">
        <v>404</v>
      </c>
      <c r="P383">
        <v>394</v>
      </c>
      <c r="Q383">
        <v>366</v>
      </c>
      <c r="R383">
        <v>489</v>
      </c>
      <c r="S383">
        <v>380</v>
      </c>
      <c r="T383">
        <v>421</v>
      </c>
      <c r="U383">
        <v>370</v>
      </c>
      <c r="V383">
        <v>413</v>
      </c>
      <c r="W383">
        <v>382</v>
      </c>
      <c r="X383" s="41">
        <v>349</v>
      </c>
      <c r="Y383" s="41">
        <v>352</v>
      </c>
      <c r="Z383" s="41">
        <v>403</v>
      </c>
      <c r="AA383" s="41">
        <v>408</v>
      </c>
      <c r="AB383" s="41">
        <v>352</v>
      </c>
      <c r="AC383" s="42">
        <v>296</v>
      </c>
      <c r="AD383" s="42">
        <v>261</v>
      </c>
      <c r="AE383" s="42">
        <v>340</v>
      </c>
      <c r="AF383" s="43">
        <v>418</v>
      </c>
      <c r="AG383" s="43">
        <v>342</v>
      </c>
      <c r="AH383" s="44">
        <v>327</v>
      </c>
      <c r="AI383" s="44">
        <v>313</v>
      </c>
      <c r="AJ383" s="44">
        <v>297</v>
      </c>
      <c r="AK383" s="44">
        <v>283</v>
      </c>
      <c r="AL383" s="46">
        <v>236</v>
      </c>
      <c r="AM383" s="46">
        <v>273</v>
      </c>
      <c r="AN383" s="46">
        <v>263</v>
      </c>
      <c r="AO383" s="46">
        <v>240</v>
      </c>
      <c r="AQ383" s="36" t="b">
        <f t="shared" si="10"/>
        <v>1</v>
      </c>
      <c r="AR383" s="41" t="s">
        <v>169</v>
      </c>
      <c r="AS383" s="41" t="b">
        <f t="shared" si="11"/>
        <v>1</v>
      </c>
    </row>
    <row r="384" spans="1:45" x14ac:dyDescent="0.25">
      <c r="A384" s="36" t="s">
        <v>484</v>
      </c>
      <c r="B384">
        <v>689</v>
      </c>
      <c r="C384">
        <v>712</v>
      </c>
      <c r="D384">
        <v>826</v>
      </c>
      <c r="E384">
        <v>751</v>
      </c>
      <c r="F384">
        <v>1128</v>
      </c>
      <c r="G384">
        <v>1198</v>
      </c>
      <c r="H384">
        <v>1192</v>
      </c>
      <c r="I384">
        <v>1094</v>
      </c>
      <c r="J384">
        <v>1253</v>
      </c>
      <c r="K384">
        <v>1142</v>
      </c>
      <c r="L384">
        <v>1142</v>
      </c>
      <c r="M384">
        <v>946</v>
      </c>
      <c r="N384">
        <v>1096</v>
      </c>
      <c r="O384">
        <v>1015</v>
      </c>
      <c r="P384">
        <v>1076</v>
      </c>
      <c r="Q384">
        <v>946</v>
      </c>
      <c r="R384">
        <v>1061</v>
      </c>
      <c r="S384">
        <v>1063</v>
      </c>
      <c r="T384">
        <v>1214</v>
      </c>
      <c r="U384">
        <v>959</v>
      </c>
      <c r="V384">
        <v>1018</v>
      </c>
      <c r="W384">
        <v>988</v>
      </c>
      <c r="X384" s="41">
        <v>985</v>
      </c>
      <c r="Y384" s="41">
        <v>985</v>
      </c>
      <c r="Z384" s="41">
        <v>1092</v>
      </c>
      <c r="AA384" s="41">
        <v>1073</v>
      </c>
      <c r="AB384" s="41">
        <v>991</v>
      </c>
      <c r="AC384" s="42">
        <v>790</v>
      </c>
      <c r="AD384" s="42">
        <v>641</v>
      </c>
      <c r="AE384" s="42">
        <v>880</v>
      </c>
      <c r="AF384" s="43">
        <v>870</v>
      </c>
      <c r="AG384" s="43">
        <v>846</v>
      </c>
      <c r="AH384" s="44">
        <v>810</v>
      </c>
      <c r="AI384" s="44">
        <v>841</v>
      </c>
      <c r="AJ384" s="44">
        <v>892</v>
      </c>
      <c r="AK384" s="44">
        <v>792</v>
      </c>
      <c r="AL384" s="46">
        <v>643</v>
      </c>
      <c r="AM384" s="46">
        <v>805</v>
      </c>
      <c r="AN384" s="46">
        <v>761</v>
      </c>
      <c r="AO384" s="46">
        <v>740</v>
      </c>
      <c r="AQ384" s="36" t="b">
        <f t="shared" si="10"/>
        <v>1</v>
      </c>
      <c r="AR384" s="41" t="s">
        <v>484</v>
      </c>
      <c r="AS384" s="41" t="b">
        <f t="shared" si="11"/>
        <v>1</v>
      </c>
    </row>
    <row r="385" spans="1:45" x14ac:dyDescent="0.25">
      <c r="A385" s="36" t="s">
        <v>170</v>
      </c>
      <c r="B385">
        <v>529</v>
      </c>
      <c r="C385">
        <v>488</v>
      </c>
      <c r="D385">
        <v>482</v>
      </c>
      <c r="E385">
        <v>495</v>
      </c>
      <c r="F385">
        <v>660</v>
      </c>
      <c r="G385">
        <v>706</v>
      </c>
      <c r="H385">
        <v>848</v>
      </c>
      <c r="I385">
        <v>703</v>
      </c>
      <c r="J385">
        <v>900</v>
      </c>
      <c r="K385">
        <v>753</v>
      </c>
      <c r="L385">
        <v>676</v>
      </c>
      <c r="M385">
        <v>624</v>
      </c>
      <c r="N385">
        <v>866</v>
      </c>
      <c r="O385">
        <v>666</v>
      </c>
      <c r="P385">
        <v>626</v>
      </c>
      <c r="Q385">
        <v>641</v>
      </c>
      <c r="R385">
        <v>790</v>
      </c>
      <c r="S385">
        <v>677</v>
      </c>
      <c r="T385">
        <v>698</v>
      </c>
      <c r="U385">
        <v>622</v>
      </c>
      <c r="V385">
        <v>701</v>
      </c>
      <c r="W385">
        <v>573</v>
      </c>
      <c r="X385" s="41">
        <v>646</v>
      </c>
      <c r="Y385" s="41">
        <v>689</v>
      </c>
      <c r="Z385" s="41">
        <v>639</v>
      </c>
      <c r="AA385" s="41">
        <v>696</v>
      </c>
      <c r="AB385" s="41">
        <v>553</v>
      </c>
      <c r="AC385" s="42">
        <v>518</v>
      </c>
      <c r="AD385" s="42">
        <v>473</v>
      </c>
      <c r="AE385" s="42">
        <v>578</v>
      </c>
      <c r="AF385" s="43">
        <v>644</v>
      </c>
      <c r="AG385" s="43">
        <v>709</v>
      </c>
      <c r="AH385" s="44">
        <v>611</v>
      </c>
      <c r="AI385" s="44">
        <v>583</v>
      </c>
      <c r="AJ385" s="44">
        <v>598</v>
      </c>
      <c r="AK385" s="44">
        <v>599</v>
      </c>
      <c r="AL385" s="46">
        <v>412</v>
      </c>
      <c r="AM385" s="46">
        <v>537</v>
      </c>
      <c r="AN385" s="46">
        <v>481</v>
      </c>
      <c r="AO385" s="46">
        <v>456</v>
      </c>
      <c r="AQ385" s="36" t="b">
        <f t="shared" si="10"/>
        <v>1</v>
      </c>
      <c r="AR385" s="41" t="s">
        <v>170</v>
      </c>
      <c r="AS385" s="41" t="b">
        <f t="shared" si="11"/>
        <v>1</v>
      </c>
    </row>
    <row r="386" spans="1:45" x14ac:dyDescent="0.25">
      <c r="A386" s="36" t="s">
        <v>171</v>
      </c>
      <c r="B386">
        <v>212</v>
      </c>
      <c r="C386">
        <v>166</v>
      </c>
      <c r="D386">
        <v>230</v>
      </c>
      <c r="E386">
        <v>235</v>
      </c>
      <c r="F386">
        <v>422</v>
      </c>
      <c r="G386">
        <v>400</v>
      </c>
      <c r="H386">
        <v>511</v>
      </c>
      <c r="I386">
        <v>351</v>
      </c>
      <c r="J386">
        <v>485</v>
      </c>
      <c r="K386">
        <v>397</v>
      </c>
      <c r="L386">
        <v>393</v>
      </c>
      <c r="M386">
        <v>341</v>
      </c>
      <c r="N386">
        <v>416</v>
      </c>
      <c r="O386">
        <v>333</v>
      </c>
      <c r="P386">
        <v>312</v>
      </c>
      <c r="Q386">
        <v>317</v>
      </c>
      <c r="R386">
        <v>326</v>
      </c>
      <c r="S386">
        <v>327</v>
      </c>
      <c r="T386">
        <v>360</v>
      </c>
      <c r="U386">
        <v>271</v>
      </c>
      <c r="V386">
        <v>307</v>
      </c>
      <c r="W386">
        <v>317</v>
      </c>
      <c r="X386" s="41">
        <v>303</v>
      </c>
      <c r="Y386" s="41">
        <v>269</v>
      </c>
      <c r="Z386" s="41">
        <v>347</v>
      </c>
      <c r="AA386" s="41">
        <v>333</v>
      </c>
      <c r="AB386" s="41">
        <v>287</v>
      </c>
      <c r="AC386" s="42">
        <v>251</v>
      </c>
      <c r="AD386" s="42">
        <v>238</v>
      </c>
      <c r="AE386" s="42">
        <v>297</v>
      </c>
      <c r="AF386" s="43">
        <v>277</v>
      </c>
      <c r="AG386" s="43">
        <v>250</v>
      </c>
      <c r="AH386" s="44">
        <v>247</v>
      </c>
      <c r="AI386" s="44">
        <v>214</v>
      </c>
      <c r="AJ386" s="44">
        <v>208</v>
      </c>
      <c r="AK386" s="44">
        <v>179</v>
      </c>
      <c r="AL386" s="46">
        <v>160</v>
      </c>
      <c r="AM386" s="46">
        <v>198</v>
      </c>
      <c r="AN386" s="46">
        <v>183</v>
      </c>
      <c r="AO386" s="46">
        <v>166</v>
      </c>
      <c r="AQ386" s="36" t="b">
        <f t="shared" si="10"/>
        <v>1</v>
      </c>
      <c r="AR386" s="41" t="s">
        <v>171</v>
      </c>
      <c r="AS386" s="41" t="b">
        <f t="shared" si="11"/>
        <v>1</v>
      </c>
    </row>
    <row r="387" spans="1:45" x14ac:dyDescent="0.25">
      <c r="A387" s="36" t="s">
        <v>172</v>
      </c>
      <c r="B387">
        <v>184</v>
      </c>
      <c r="C387">
        <v>147</v>
      </c>
      <c r="D387">
        <v>161</v>
      </c>
      <c r="E387">
        <v>173</v>
      </c>
      <c r="F387">
        <v>246</v>
      </c>
      <c r="G387">
        <v>306</v>
      </c>
      <c r="H387">
        <v>327</v>
      </c>
      <c r="I387">
        <v>380</v>
      </c>
      <c r="J387">
        <v>334</v>
      </c>
      <c r="K387">
        <v>328</v>
      </c>
      <c r="L387">
        <v>354</v>
      </c>
      <c r="M387">
        <v>317</v>
      </c>
      <c r="N387">
        <v>283</v>
      </c>
      <c r="O387">
        <v>288</v>
      </c>
      <c r="P387">
        <v>286</v>
      </c>
      <c r="Q387">
        <v>233</v>
      </c>
      <c r="R387">
        <v>250</v>
      </c>
      <c r="S387">
        <v>226</v>
      </c>
      <c r="T387">
        <v>283</v>
      </c>
      <c r="U387">
        <v>241</v>
      </c>
      <c r="V387">
        <v>246</v>
      </c>
      <c r="W387">
        <v>237</v>
      </c>
      <c r="X387" s="41">
        <v>243</v>
      </c>
      <c r="Y387" s="41">
        <v>244</v>
      </c>
      <c r="Z387" s="41">
        <v>261</v>
      </c>
      <c r="AA387" s="41">
        <v>246</v>
      </c>
      <c r="AB387" s="41">
        <v>230</v>
      </c>
      <c r="AC387" s="42">
        <v>204</v>
      </c>
      <c r="AD387" s="42">
        <v>151</v>
      </c>
      <c r="AE387" s="42">
        <v>204</v>
      </c>
      <c r="AF387" s="43">
        <v>259</v>
      </c>
      <c r="AG387" s="43">
        <v>234</v>
      </c>
      <c r="AH387" s="44">
        <v>202</v>
      </c>
      <c r="AI387" s="44">
        <v>239</v>
      </c>
      <c r="AJ387" s="44">
        <v>219</v>
      </c>
      <c r="AK387" s="44">
        <v>166</v>
      </c>
      <c r="AL387" s="46">
        <v>179</v>
      </c>
      <c r="AM387" s="46">
        <v>158</v>
      </c>
      <c r="AN387" s="46">
        <v>185</v>
      </c>
      <c r="AO387" s="46">
        <v>137</v>
      </c>
      <c r="AQ387" s="36" t="b">
        <f t="shared" si="10"/>
        <v>1</v>
      </c>
      <c r="AR387" s="41" t="s">
        <v>172</v>
      </c>
      <c r="AS387" s="41" t="b">
        <f t="shared" si="11"/>
        <v>1</v>
      </c>
    </row>
    <row r="388" spans="1:45" x14ac:dyDescent="0.25">
      <c r="A388" s="36" t="s">
        <v>173</v>
      </c>
      <c r="B388">
        <v>597</v>
      </c>
      <c r="C388">
        <v>557</v>
      </c>
      <c r="D388">
        <v>710</v>
      </c>
      <c r="E388">
        <v>546</v>
      </c>
      <c r="F388">
        <v>774</v>
      </c>
      <c r="G388">
        <v>925</v>
      </c>
      <c r="H388">
        <v>911</v>
      </c>
      <c r="I388">
        <v>733</v>
      </c>
      <c r="J388">
        <v>922</v>
      </c>
      <c r="K388">
        <v>879</v>
      </c>
      <c r="L388">
        <v>890</v>
      </c>
      <c r="M388">
        <v>740</v>
      </c>
      <c r="N388">
        <v>867</v>
      </c>
      <c r="O388">
        <v>809</v>
      </c>
      <c r="P388">
        <v>726</v>
      </c>
      <c r="Q388">
        <v>615</v>
      </c>
      <c r="R388">
        <v>912</v>
      </c>
      <c r="S388">
        <v>728</v>
      </c>
      <c r="T388">
        <v>824</v>
      </c>
      <c r="U388">
        <v>757</v>
      </c>
      <c r="V388">
        <v>793</v>
      </c>
      <c r="W388">
        <v>778</v>
      </c>
      <c r="X388" s="41">
        <v>753</v>
      </c>
      <c r="Y388" s="41">
        <v>750</v>
      </c>
      <c r="Z388" s="41">
        <v>821</v>
      </c>
      <c r="AA388" s="41">
        <v>886</v>
      </c>
      <c r="AB388" s="41">
        <v>770</v>
      </c>
      <c r="AC388" s="42">
        <v>616</v>
      </c>
      <c r="AD388" s="42">
        <v>537</v>
      </c>
      <c r="AE388" s="42">
        <v>686</v>
      </c>
      <c r="AF388" s="43">
        <v>736</v>
      </c>
      <c r="AG388" s="43">
        <v>698</v>
      </c>
      <c r="AH388" s="44">
        <v>688</v>
      </c>
      <c r="AI388" s="44">
        <v>679</v>
      </c>
      <c r="AJ388" s="44">
        <v>672</v>
      </c>
      <c r="AK388" s="44">
        <v>721</v>
      </c>
      <c r="AL388" s="46">
        <v>510</v>
      </c>
      <c r="AM388" s="46">
        <v>729</v>
      </c>
      <c r="AN388" s="46">
        <v>598</v>
      </c>
      <c r="AO388" s="46">
        <v>574</v>
      </c>
      <c r="AQ388" s="36" t="b">
        <f t="shared" si="10"/>
        <v>1</v>
      </c>
      <c r="AR388" s="41" t="s">
        <v>173</v>
      </c>
      <c r="AS388" s="41" t="b">
        <f t="shared" si="11"/>
        <v>1</v>
      </c>
    </row>
    <row r="389" spans="1:45" x14ac:dyDescent="0.25">
      <c r="A389" s="36" t="s">
        <v>587</v>
      </c>
      <c r="B389">
        <v>406</v>
      </c>
      <c r="C389">
        <v>449</v>
      </c>
      <c r="D389">
        <v>440</v>
      </c>
      <c r="E389">
        <v>366</v>
      </c>
      <c r="F389">
        <v>641</v>
      </c>
      <c r="G389">
        <v>646</v>
      </c>
      <c r="H389">
        <v>753</v>
      </c>
      <c r="I389">
        <v>653</v>
      </c>
      <c r="J389">
        <v>644</v>
      </c>
      <c r="K389">
        <v>705</v>
      </c>
      <c r="L389">
        <v>707</v>
      </c>
      <c r="M389">
        <v>586</v>
      </c>
      <c r="N389">
        <v>662</v>
      </c>
      <c r="O389">
        <v>549</v>
      </c>
      <c r="P389">
        <v>577</v>
      </c>
      <c r="Q389">
        <v>582</v>
      </c>
      <c r="R389">
        <v>651</v>
      </c>
      <c r="S389">
        <v>527</v>
      </c>
      <c r="T389">
        <v>679</v>
      </c>
      <c r="U389">
        <v>595</v>
      </c>
      <c r="V389">
        <v>590</v>
      </c>
      <c r="W389">
        <v>580</v>
      </c>
      <c r="X389" s="41">
        <v>559</v>
      </c>
      <c r="Y389" s="41">
        <v>551</v>
      </c>
      <c r="Z389" s="41">
        <v>601</v>
      </c>
      <c r="AA389" s="41">
        <v>606</v>
      </c>
      <c r="AB389" s="41">
        <v>547</v>
      </c>
      <c r="AC389" s="42">
        <v>468</v>
      </c>
      <c r="AD389" s="42">
        <v>332</v>
      </c>
      <c r="AE389" s="42">
        <v>478</v>
      </c>
      <c r="AF389" s="43">
        <v>500</v>
      </c>
      <c r="AG389" s="43">
        <v>493</v>
      </c>
      <c r="AH389" s="44">
        <v>443</v>
      </c>
      <c r="AI389" s="44">
        <v>491</v>
      </c>
      <c r="AJ389" s="44">
        <v>421</v>
      </c>
      <c r="AK389" s="44">
        <v>431</v>
      </c>
      <c r="AL389" s="46">
        <v>367</v>
      </c>
      <c r="AM389" s="46">
        <v>457</v>
      </c>
      <c r="AN389" s="46">
        <v>451</v>
      </c>
      <c r="AO389" s="46">
        <v>419</v>
      </c>
      <c r="AQ389" s="36" t="b">
        <f t="shared" si="10"/>
        <v>1</v>
      </c>
      <c r="AR389" s="41" t="s">
        <v>587</v>
      </c>
      <c r="AS389" s="41" t="b">
        <f t="shared" si="11"/>
        <v>1</v>
      </c>
    </row>
    <row r="390" spans="1:45" x14ac:dyDescent="0.25">
      <c r="A390" s="36" t="s">
        <v>174</v>
      </c>
      <c r="B390">
        <v>135</v>
      </c>
      <c r="C390">
        <v>146</v>
      </c>
      <c r="D390">
        <v>158</v>
      </c>
      <c r="E390">
        <v>204</v>
      </c>
      <c r="F390">
        <v>291</v>
      </c>
      <c r="G390">
        <v>287</v>
      </c>
      <c r="H390">
        <v>386</v>
      </c>
      <c r="I390">
        <v>337</v>
      </c>
      <c r="J390">
        <v>354</v>
      </c>
      <c r="K390">
        <v>343</v>
      </c>
      <c r="L390">
        <v>320</v>
      </c>
      <c r="M390">
        <v>293</v>
      </c>
      <c r="N390">
        <v>306</v>
      </c>
      <c r="O390">
        <v>262</v>
      </c>
      <c r="P390">
        <v>295</v>
      </c>
      <c r="Q390">
        <v>298</v>
      </c>
      <c r="R390">
        <v>302</v>
      </c>
      <c r="S390">
        <v>298</v>
      </c>
      <c r="T390">
        <v>281</v>
      </c>
      <c r="U390">
        <v>257</v>
      </c>
      <c r="V390">
        <v>301</v>
      </c>
      <c r="W390">
        <v>255</v>
      </c>
      <c r="X390" s="41">
        <v>280</v>
      </c>
      <c r="Y390" s="41">
        <v>243</v>
      </c>
      <c r="Z390" s="41">
        <v>300</v>
      </c>
      <c r="AA390" s="41">
        <v>274</v>
      </c>
      <c r="AB390" s="41">
        <v>294</v>
      </c>
      <c r="AC390" s="42">
        <v>229</v>
      </c>
      <c r="AD390" s="42">
        <v>144</v>
      </c>
      <c r="AE390" s="42">
        <v>215</v>
      </c>
      <c r="AF390" s="43">
        <v>194</v>
      </c>
      <c r="AG390" s="43">
        <v>219</v>
      </c>
      <c r="AH390" s="44">
        <v>209</v>
      </c>
      <c r="AI390" s="44">
        <v>212</v>
      </c>
      <c r="AJ390" s="44">
        <v>193</v>
      </c>
      <c r="AK390" s="44">
        <v>191</v>
      </c>
      <c r="AL390" s="46">
        <v>190</v>
      </c>
      <c r="AM390" s="46">
        <v>212</v>
      </c>
      <c r="AN390" s="46">
        <v>189</v>
      </c>
      <c r="AO390" s="46">
        <v>181</v>
      </c>
      <c r="AQ390" s="36" t="b">
        <f t="shared" si="10"/>
        <v>1</v>
      </c>
      <c r="AR390" s="41" t="s">
        <v>174</v>
      </c>
      <c r="AS390" s="41" t="b">
        <f t="shared" si="11"/>
        <v>1</v>
      </c>
    </row>
    <row r="391" spans="1:45" x14ac:dyDescent="0.25">
      <c r="A391" s="36" t="s">
        <v>500</v>
      </c>
      <c r="B391">
        <v>509</v>
      </c>
      <c r="C391">
        <v>527</v>
      </c>
      <c r="D391">
        <v>535</v>
      </c>
      <c r="E391">
        <v>546</v>
      </c>
      <c r="F391">
        <v>806</v>
      </c>
      <c r="G391">
        <v>921</v>
      </c>
      <c r="H391">
        <v>1041</v>
      </c>
      <c r="I391">
        <v>844</v>
      </c>
      <c r="J391">
        <v>963</v>
      </c>
      <c r="K391">
        <v>840</v>
      </c>
      <c r="L391">
        <v>940</v>
      </c>
      <c r="M391">
        <v>737</v>
      </c>
      <c r="N391">
        <v>820</v>
      </c>
      <c r="O391">
        <v>778</v>
      </c>
      <c r="P391">
        <v>886</v>
      </c>
      <c r="Q391">
        <v>848</v>
      </c>
      <c r="R391">
        <v>872</v>
      </c>
      <c r="S391">
        <v>853</v>
      </c>
      <c r="T391">
        <v>928</v>
      </c>
      <c r="U391">
        <v>785</v>
      </c>
      <c r="V391">
        <v>784</v>
      </c>
      <c r="W391">
        <v>761</v>
      </c>
      <c r="X391" s="41">
        <v>928</v>
      </c>
      <c r="Y391" s="41">
        <v>789</v>
      </c>
      <c r="Z391" s="41">
        <v>828</v>
      </c>
      <c r="AA391" s="41">
        <v>874</v>
      </c>
      <c r="AB391" s="41">
        <v>877</v>
      </c>
      <c r="AC391" s="42">
        <v>691</v>
      </c>
      <c r="AD391" s="42">
        <v>602</v>
      </c>
      <c r="AE391" s="42">
        <v>729</v>
      </c>
      <c r="AF391" s="43">
        <v>809</v>
      </c>
      <c r="AG391" s="43">
        <v>723</v>
      </c>
      <c r="AH391" s="44">
        <v>637</v>
      </c>
      <c r="AI391" s="44">
        <v>695</v>
      </c>
      <c r="AJ391" s="44">
        <v>685</v>
      </c>
      <c r="AK391" s="44">
        <v>692</v>
      </c>
      <c r="AL391" s="46">
        <v>584</v>
      </c>
      <c r="AM391" s="46">
        <v>700</v>
      </c>
      <c r="AN391" s="46">
        <v>666</v>
      </c>
      <c r="AO391" s="46">
        <v>550</v>
      </c>
      <c r="AQ391" s="36" t="b">
        <f t="shared" si="10"/>
        <v>1</v>
      </c>
      <c r="AR391" s="41" t="s">
        <v>500</v>
      </c>
      <c r="AS391" s="41" t="b">
        <f t="shared" si="11"/>
        <v>1</v>
      </c>
    </row>
    <row r="392" spans="1:45" x14ac:dyDescent="0.25">
      <c r="A392" s="36" t="s">
        <v>175</v>
      </c>
      <c r="B392">
        <v>191</v>
      </c>
      <c r="C392">
        <v>197</v>
      </c>
      <c r="D392">
        <v>259</v>
      </c>
      <c r="E392">
        <v>239</v>
      </c>
      <c r="F392">
        <v>362</v>
      </c>
      <c r="G392">
        <v>447</v>
      </c>
      <c r="H392">
        <v>474</v>
      </c>
      <c r="I392">
        <v>381</v>
      </c>
      <c r="J392">
        <v>471</v>
      </c>
      <c r="K392">
        <v>375</v>
      </c>
      <c r="L392">
        <v>426</v>
      </c>
      <c r="M392">
        <v>339</v>
      </c>
      <c r="N392">
        <v>386</v>
      </c>
      <c r="O392">
        <v>336</v>
      </c>
      <c r="P392">
        <v>367</v>
      </c>
      <c r="Q392">
        <v>339</v>
      </c>
      <c r="R392">
        <v>380</v>
      </c>
      <c r="S392">
        <v>325</v>
      </c>
      <c r="T392">
        <v>383</v>
      </c>
      <c r="U392">
        <v>375</v>
      </c>
      <c r="V392">
        <v>363</v>
      </c>
      <c r="W392">
        <v>289</v>
      </c>
      <c r="X392" s="41">
        <v>326</v>
      </c>
      <c r="Y392" s="41">
        <v>316</v>
      </c>
      <c r="Z392" s="41">
        <v>380</v>
      </c>
      <c r="AA392" s="41">
        <v>316</v>
      </c>
      <c r="AB392" s="41">
        <v>314</v>
      </c>
      <c r="AC392" s="42">
        <v>269</v>
      </c>
      <c r="AD392" s="42">
        <v>179</v>
      </c>
      <c r="AE392" s="42">
        <v>271</v>
      </c>
      <c r="AF392" s="43">
        <v>290</v>
      </c>
      <c r="AG392" s="43">
        <v>258</v>
      </c>
      <c r="AH392" s="44">
        <v>274</v>
      </c>
      <c r="AI392" s="44">
        <v>243</v>
      </c>
      <c r="AJ392" s="44">
        <v>222</v>
      </c>
      <c r="AK392" s="44">
        <v>258</v>
      </c>
      <c r="AL392" s="46">
        <v>209</v>
      </c>
      <c r="AM392" s="46">
        <v>235</v>
      </c>
      <c r="AN392" s="46">
        <v>235</v>
      </c>
      <c r="AO392" s="46">
        <v>194</v>
      </c>
      <c r="AQ392" s="36" t="b">
        <f t="shared" si="10"/>
        <v>1</v>
      </c>
      <c r="AR392" s="41" t="s">
        <v>175</v>
      </c>
      <c r="AS392" s="41" t="b">
        <f t="shared" si="11"/>
        <v>1</v>
      </c>
    </row>
    <row r="393" spans="1:45" x14ac:dyDescent="0.25">
      <c r="A393" s="36" t="s">
        <v>568</v>
      </c>
      <c r="B393">
        <v>590</v>
      </c>
      <c r="C393">
        <v>500</v>
      </c>
      <c r="D393">
        <v>542</v>
      </c>
      <c r="E393">
        <v>421</v>
      </c>
      <c r="F393">
        <v>769</v>
      </c>
      <c r="G393">
        <v>958</v>
      </c>
      <c r="H393">
        <v>757</v>
      </c>
      <c r="I393">
        <v>737</v>
      </c>
      <c r="J393">
        <v>885</v>
      </c>
      <c r="K393">
        <v>782</v>
      </c>
      <c r="L393">
        <v>700</v>
      </c>
      <c r="M393">
        <v>715</v>
      </c>
      <c r="N393">
        <v>890</v>
      </c>
      <c r="O393">
        <v>772</v>
      </c>
      <c r="P393">
        <v>662</v>
      </c>
      <c r="Q393">
        <v>567</v>
      </c>
      <c r="R393">
        <v>741</v>
      </c>
      <c r="S393">
        <v>698</v>
      </c>
      <c r="T393">
        <v>673</v>
      </c>
      <c r="U393">
        <v>606</v>
      </c>
      <c r="V393">
        <v>710</v>
      </c>
      <c r="W393">
        <v>711</v>
      </c>
      <c r="X393" s="41">
        <v>709</v>
      </c>
      <c r="Y393" s="41">
        <v>689</v>
      </c>
      <c r="Z393" s="41">
        <v>673</v>
      </c>
      <c r="AA393" s="41">
        <v>720</v>
      </c>
      <c r="AB393" s="41">
        <v>618</v>
      </c>
      <c r="AC393" s="42">
        <v>543</v>
      </c>
      <c r="AD393" s="42">
        <v>424</v>
      </c>
      <c r="AE393" s="42">
        <v>608</v>
      </c>
      <c r="AF393" s="43">
        <v>660</v>
      </c>
      <c r="AG393" s="43">
        <v>692</v>
      </c>
      <c r="AH393" s="44">
        <v>599</v>
      </c>
      <c r="AI393" s="44">
        <v>612</v>
      </c>
      <c r="AJ393" s="44">
        <v>550</v>
      </c>
      <c r="AK393" s="44">
        <v>562</v>
      </c>
      <c r="AL393" s="46">
        <v>424</v>
      </c>
      <c r="AM393" s="46">
        <v>497</v>
      </c>
      <c r="AN393" s="46">
        <v>469</v>
      </c>
      <c r="AO393" s="46">
        <v>495</v>
      </c>
      <c r="AQ393" s="36" t="b">
        <f t="shared" si="10"/>
        <v>1</v>
      </c>
      <c r="AR393" s="41" t="s">
        <v>568</v>
      </c>
      <c r="AS393" s="41" t="b">
        <f t="shared" si="11"/>
        <v>1</v>
      </c>
    </row>
    <row r="394" spans="1:45" x14ac:dyDescent="0.25">
      <c r="A394" s="36" t="s">
        <v>593</v>
      </c>
      <c r="B394">
        <v>319</v>
      </c>
      <c r="C394">
        <v>405</v>
      </c>
      <c r="D394">
        <v>432</v>
      </c>
      <c r="E394">
        <v>385</v>
      </c>
      <c r="F394">
        <v>553</v>
      </c>
      <c r="G394">
        <v>587</v>
      </c>
      <c r="H394">
        <v>642</v>
      </c>
      <c r="I394">
        <v>536</v>
      </c>
      <c r="J394">
        <v>640</v>
      </c>
      <c r="K394">
        <v>632</v>
      </c>
      <c r="L394">
        <v>623</v>
      </c>
      <c r="M394">
        <v>465</v>
      </c>
      <c r="N394">
        <v>590</v>
      </c>
      <c r="O394">
        <v>473</v>
      </c>
      <c r="P394">
        <v>610</v>
      </c>
      <c r="Q394">
        <v>433</v>
      </c>
      <c r="R394">
        <v>538</v>
      </c>
      <c r="S394">
        <v>499</v>
      </c>
      <c r="T394">
        <v>682</v>
      </c>
      <c r="U394">
        <v>535</v>
      </c>
      <c r="V394">
        <v>507</v>
      </c>
      <c r="W394">
        <v>535</v>
      </c>
      <c r="X394" s="41">
        <v>558</v>
      </c>
      <c r="Y394" s="41">
        <v>549</v>
      </c>
      <c r="Z394" s="41">
        <v>621</v>
      </c>
      <c r="AA394" s="41">
        <v>596</v>
      </c>
      <c r="AB394" s="41">
        <v>511</v>
      </c>
      <c r="AC394" s="42">
        <v>451</v>
      </c>
      <c r="AD394" s="42">
        <v>327</v>
      </c>
      <c r="AE394" s="42">
        <v>496</v>
      </c>
      <c r="AF394" s="43">
        <v>466</v>
      </c>
      <c r="AG394" s="43">
        <v>463</v>
      </c>
      <c r="AH394" s="44">
        <v>440</v>
      </c>
      <c r="AI394" s="44">
        <v>492</v>
      </c>
      <c r="AJ394" s="44">
        <v>444</v>
      </c>
      <c r="AK394" s="44">
        <v>456</v>
      </c>
      <c r="AL394" s="46">
        <v>423</v>
      </c>
      <c r="AM394" s="46">
        <v>483</v>
      </c>
      <c r="AN394" s="46">
        <v>404</v>
      </c>
      <c r="AO394" s="46">
        <v>394</v>
      </c>
      <c r="AQ394" s="36" t="b">
        <f t="shared" si="10"/>
        <v>1</v>
      </c>
      <c r="AR394" s="41" t="s">
        <v>593</v>
      </c>
      <c r="AS394" s="41" t="b">
        <f t="shared" si="11"/>
        <v>1</v>
      </c>
    </row>
    <row r="395" spans="1:45" x14ac:dyDescent="0.25">
      <c r="A395" s="36" t="s">
        <v>176</v>
      </c>
      <c r="B395">
        <v>229</v>
      </c>
      <c r="C395">
        <v>212</v>
      </c>
      <c r="D395">
        <v>216</v>
      </c>
      <c r="E395">
        <v>173</v>
      </c>
      <c r="F395">
        <v>349</v>
      </c>
      <c r="G395">
        <v>302</v>
      </c>
      <c r="H395">
        <v>297</v>
      </c>
      <c r="I395">
        <v>227</v>
      </c>
      <c r="J395">
        <v>298</v>
      </c>
      <c r="K395">
        <v>220</v>
      </c>
      <c r="L395">
        <v>284</v>
      </c>
      <c r="M395">
        <v>219</v>
      </c>
      <c r="N395">
        <v>297</v>
      </c>
      <c r="O395">
        <v>236</v>
      </c>
      <c r="P395">
        <v>245</v>
      </c>
      <c r="Q395">
        <v>193</v>
      </c>
      <c r="R395">
        <v>281</v>
      </c>
      <c r="S395">
        <v>237</v>
      </c>
      <c r="T395">
        <v>252</v>
      </c>
      <c r="U395">
        <v>211</v>
      </c>
      <c r="V395">
        <v>240</v>
      </c>
      <c r="W395">
        <v>252</v>
      </c>
      <c r="X395" s="41">
        <v>231</v>
      </c>
      <c r="Y395" s="41">
        <v>222</v>
      </c>
      <c r="Z395" s="41">
        <v>231</v>
      </c>
      <c r="AA395" s="41">
        <v>236</v>
      </c>
      <c r="AB395" s="41">
        <v>205</v>
      </c>
      <c r="AC395" s="42">
        <v>184</v>
      </c>
      <c r="AD395" s="42">
        <v>129</v>
      </c>
      <c r="AE395" s="42">
        <v>201</v>
      </c>
      <c r="AF395" s="43">
        <v>231</v>
      </c>
      <c r="AG395" s="43">
        <v>211</v>
      </c>
      <c r="AH395" s="44">
        <v>218</v>
      </c>
      <c r="AI395" s="44">
        <v>195</v>
      </c>
      <c r="AJ395" s="44">
        <v>176</v>
      </c>
      <c r="AK395" s="44">
        <v>167</v>
      </c>
      <c r="AL395" s="46">
        <v>142</v>
      </c>
      <c r="AM395" s="46">
        <v>163</v>
      </c>
      <c r="AN395" s="46">
        <v>168</v>
      </c>
      <c r="AO395" s="46">
        <v>155</v>
      </c>
      <c r="AQ395" s="36" t="b">
        <f t="shared" ref="AQ395:AQ458" si="12">IF(A395=A1047,TRUE,FALSE)</f>
        <v>1</v>
      </c>
      <c r="AR395" s="41" t="s">
        <v>176</v>
      </c>
      <c r="AS395" s="41" t="b">
        <f t="shared" ref="AS395:AS442" si="13">IF(AR395=A395,TRUE,FALSE)</f>
        <v>1</v>
      </c>
    </row>
    <row r="396" spans="1:45" x14ac:dyDescent="0.25">
      <c r="A396" s="36" t="s">
        <v>517</v>
      </c>
      <c r="B396">
        <v>1203</v>
      </c>
      <c r="C396">
        <v>1310</v>
      </c>
      <c r="D396">
        <v>1492</v>
      </c>
      <c r="E396">
        <v>1244</v>
      </c>
      <c r="F396">
        <v>1452</v>
      </c>
      <c r="G396">
        <v>1764</v>
      </c>
      <c r="H396">
        <v>2038</v>
      </c>
      <c r="I396">
        <v>2003</v>
      </c>
      <c r="J396">
        <v>1912</v>
      </c>
      <c r="K396">
        <v>1855</v>
      </c>
      <c r="L396">
        <v>1964</v>
      </c>
      <c r="M396">
        <v>1686</v>
      </c>
      <c r="N396">
        <v>1774</v>
      </c>
      <c r="O396">
        <v>1601</v>
      </c>
      <c r="P396">
        <v>1653</v>
      </c>
      <c r="Q396">
        <v>1653</v>
      </c>
      <c r="R396">
        <v>1860</v>
      </c>
      <c r="S396">
        <v>1689</v>
      </c>
      <c r="T396">
        <v>1885</v>
      </c>
      <c r="U396">
        <v>1884</v>
      </c>
      <c r="V396">
        <v>1974</v>
      </c>
      <c r="W396">
        <v>1642</v>
      </c>
      <c r="X396" s="41">
        <v>1881</v>
      </c>
      <c r="Y396" s="41">
        <v>1692</v>
      </c>
      <c r="Z396" s="41">
        <v>1928</v>
      </c>
      <c r="AA396" s="41">
        <v>2100</v>
      </c>
      <c r="AB396" s="41">
        <v>1788</v>
      </c>
      <c r="AC396" s="42">
        <v>1733</v>
      </c>
      <c r="AD396" s="42">
        <v>1463</v>
      </c>
      <c r="AE396" s="42">
        <v>1604</v>
      </c>
      <c r="AF396" s="43">
        <v>1593</v>
      </c>
      <c r="AG396" s="43">
        <v>1545</v>
      </c>
      <c r="AH396" s="44">
        <v>1378</v>
      </c>
      <c r="AI396" s="44">
        <v>1466</v>
      </c>
      <c r="AJ396" s="44">
        <v>1505</v>
      </c>
      <c r="AK396" s="44">
        <v>1336</v>
      </c>
      <c r="AL396" s="46">
        <v>1232</v>
      </c>
      <c r="AM396" s="46">
        <v>1483</v>
      </c>
      <c r="AN396" s="46">
        <v>1425</v>
      </c>
      <c r="AO396" s="46">
        <v>1369</v>
      </c>
      <c r="AQ396" s="36" t="b">
        <f t="shared" si="12"/>
        <v>1</v>
      </c>
      <c r="AR396" s="41" t="s">
        <v>517</v>
      </c>
      <c r="AS396" s="41" t="b">
        <f t="shared" si="13"/>
        <v>1</v>
      </c>
    </row>
    <row r="397" spans="1:45" x14ac:dyDescent="0.25">
      <c r="A397" s="36" t="s">
        <v>449</v>
      </c>
      <c r="B397">
        <v>632</v>
      </c>
      <c r="C397">
        <v>712</v>
      </c>
      <c r="D397">
        <v>823</v>
      </c>
      <c r="E397">
        <v>706</v>
      </c>
      <c r="F397">
        <v>1027</v>
      </c>
      <c r="G397">
        <v>1273</v>
      </c>
      <c r="H397">
        <v>1251</v>
      </c>
      <c r="I397">
        <v>1139</v>
      </c>
      <c r="J397">
        <v>1155</v>
      </c>
      <c r="K397">
        <v>1045</v>
      </c>
      <c r="L397">
        <v>1182</v>
      </c>
      <c r="M397">
        <v>1070</v>
      </c>
      <c r="N397">
        <v>1209</v>
      </c>
      <c r="O397">
        <v>992</v>
      </c>
      <c r="P397">
        <v>1132</v>
      </c>
      <c r="Q397">
        <v>1054</v>
      </c>
      <c r="R397">
        <v>1062</v>
      </c>
      <c r="S397">
        <v>940</v>
      </c>
      <c r="T397">
        <v>1114</v>
      </c>
      <c r="U397">
        <v>1050</v>
      </c>
      <c r="V397">
        <v>999</v>
      </c>
      <c r="W397">
        <v>996</v>
      </c>
      <c r="X397" s="41">
        <v>972</v>
      </c>
      <c r="Y397" s="41">
        <v>1092</v>
      </c>
      <c r="Z397" s="41">
        <v>1058</v>
      </c>
      <c r="AA397" s="41">
        <v>1110</v>
      </c>
      <c r="AB397" s="41">
        <v>1026</v>
      </c>
      <c r="AC397" s="42">
        <v>941</v>
      </c>
      <c r="AD397" s="42">
        <v>627</v>
      </c>
      <c r="AE397" s="42">
        <v>895</v>
      </c>
      <c r="AF397" s="43">
        <v>873</v>
      </c>
      <c r="AG397" s="43">
        <v>868</v>
      </c>
      <c r="AH397" s="44">
        <v>783</v>
      </c>
      <c r="AI397" s="44">
        <v>796</v>
      </c>
      <c r="AJ397" s="44">
        <v>710</v>
      </c>
      <c r="AK397" s="44">
        <v>675</v>
      </c>
      <c r="AL397" s="46">
        <v>543</v>
      </c>
      <c r="AM397" s="46">
        <v>631</v>
      </c>
      <c r="AN397" s="46">
        <v>585</v>
      </c>
      <c r="AO397" s="46">
        <v>527</v>
      </c>
      <c r="AQ397" s="36" t="b">
        <f t="shared" si="12"/>
        <v>1</v>
      </c>
      <c r="AR397" s="41" t="s">
        <v>449</v>
      </c>
      <c r="AS397" s="41" t="b">
        <f t="shared" si="13"/>
        <v>1</v>
      </c>
    </row>
    <row r="398" spans="1:45" x14ac:dyDescent="0.25">
      <c r="A398" s="36" t="s">
        <v>177</v>
      </c>
      <c r="B398">
        <v>169</v>
      </c>
      <c r="C398">
        <v>237</v>
      </c>
      <c r="D398">
        <v>251</v>
      </c>
      <c r="E398">
        <v>197</v>
      </c>
      <c r="F398">
        <v>339</v>
      </c>
      <c r="G398">
        <v>410</v>
      </c>
      <c r="H398">
        <v>407</v>
      </c>
      <c r="I398">
        <v>334</v>
      </c>
      <c r="J398">
        <v>395</v>
      </c>
      <c r="K398">
        <v>365</v>
      </c>
      <c r="L398">
        <v>355</v>
      </c>
      <c r="M398">
        <v>270</v>
      </c>
      <c r="N398">
        <v>291</v>
      </c>
      <c r="O398">
        <v>288</v>
      </c>
      <c r="P398">
        <v>321</v>
      </c>
      <c r="Q398">
        <v>282</v>
      </c>
      <c r="R398">
        <v>301</v>
      </c>
      <c r="S398">
        <v>262</v>
      </c>
      <c r="T398">
        <v>315</v>
      </c>
      <c r="U398">
        <v>264</v>
      </c>
      <c r="V398">
        <v>333</v>
      </c>
      <c r="W398">
        <v>267</v>
      </c>
      <c r="X398" s="41">
        <v>264</v>
      </c>
      <c r="Y398" s="41">
        <v>256</v>
      </c>
      <c r="Z398" s="41">
        <v>289</v>
      </c>
      <c r="AA398" s="41">
        <v>294</v>
      </c>
      <c r="AB398" s="41">
        <v>224</v>
      </c>
      <c r="AC398" s="42">
        <v>174</v>
      </c>
      <c r="AD398" s="42">
        <v>137</v>
      </c>
      <c r="AE398" s="42">
        <v>198</v>
      </c>
      <c r="AF398" s="43">
        <v>193</v>
      </c>
      <c r="AG398" s="43">
        <v>209</v>
      </c>
      <c r="AH398" s="44">
        <v>168</v>
      </c>
      <c r="AI398" s="44">
        <v>195</v>
      </c>
      <c r="AJ398" s="44">
        <v>210</v>
      </c>
      <c r="AK398" s="44">
        <v>180</v>
      </c>
      <c r="AL398" s="46">
        <v>152</v>
      </c>
      <c r="AM398" s="46">
        <v>205</v>
      </c>
      <c r="AN398" s="46">
        <v>163</v>
      </c>
      <c r="AO398" s="46">
        <v>178</v>
      </c>
      <c r="AQ398" s="36" t="b">
        <f t="shared" si="12"/>
        <v>1</v>
      </c>
      <c r="AR398" s="41" t="s">
        <v>177</v>
      </c>
      <c r="AS398" s="41" t="b">
        <f t="shared" si="13"/>
        <v>1</v>
      </c>
    </row>
    <row r="399" spans="1:45" x14ac:dyDescent="0.25">
      <c r="A399" s="36" t="s">
        <v>178</v>
      </c>
      <c r="B399">
        <v>101</v>
      </c>
      <c r="C399">
        <v>88</v>
      </c>
      <c r="D399">
        <v>110</v>
      </c>
      <c r="E399">
        <v>104</v>
      </c>
      <c r="F399">
        <v>165</v>
      </c>
      <c r="G399">
        <v>189</v>
      </c>
      <c r="H399">
        <v>257</v>
      </c>
      <c r="I399">
        <v>181</v>
      </c>
      <c r="J399">
        <v>212</v>
      </c>
      <c r="K399">
        <v>177</v>
      </c>
      <c r="L399">
        <v>178</v>
      </c>
      <c r="M399">
        <v>179</v>
      </c>
      <c r="N399">
        <v>184</v>
      </c>
      <c r="O399">
        <v>148</v>
      </c>
      <c r="P399">
        <v>219</v>
      </c>
      <c r="Q399">
        <v>152</v>
      </c>
      <c r="R399">
        <v>210</v>
      </c>
      <c r="S399">
        <v>171</v>
      </c>
      <c r="T399">
        <v>179</v>
      </c>
      <c r="U399">
        <v>176</v>
      </c>
      <c r="V399">
        <v>186</v>
      </c>
      <c r="W399">
        <v>141</v>
      </c>
      <c r="X399" s="41">
        <v>158</v>
      </c>
      <c r="Y399" s="41">
        <v>163</v>
      </c>
      <c r="Z399" s="41">
        <v>154</v>
      </c>
      <c r="AA399" s="41">
        <v>168</v>
      </c>
      <c r="AB399" s="41">
        <v>140</v>
      </c>
      <c r="AC399" s="42">
        <v>146</v>
      </c>
      <c r="AD399" s="42">
        <v>107</v>
      </c>
      <c r="AE399" s="42">
        <v>135</v>
      </c>
      <c r="AF399" s="43">
        <v>165</v>
      </c>
      <c r="AG399" s="43">
        <v>147</v>
      </c>
      <c r="AH399" s="44">
        <v>121</v>
      </c>
      <c r="AI399" s="44">
        <v>131</v>
      </c>
      <c r="AJ399" s="44">
        <v>129</v>
      </c>
      <c r="AK399" s="44">
        <v>110</v>
      </c>
      <c r="AL399" s="46">
        <v>91</v>
      </c>
      <c r="AM399" s="46">
        <v>116</v>
      </c>
      <c r="AN399" s="46">
        <v>101</v>
      </c>
      <c r="AO399" s="46">
        <v>83</v>
      </c>
      <c r="AQ399" s="36" t="b">
        <f t="shared" si="12"/>
        <v>1</v>
      </c>
      <c r="AR399" s="41" t="s">
        <v>178</v>
      </c>
      <c r="AS399" s="41" t="b">
        <f t="shared" si="13"/>
        <v>1</v>
      </c>
    </row>
    <row r="400" spans="1:45" x14ac:dyDescent="0.25">
      <c r="A400" s="36" t="s">
        <v>179</v>
      </c>
      <c r="B400">
        <v>137</v>
      </c>
      <c r="C400">
        <v>143</v>
      </c>
      <c r="D400">
        <v>200</v>
      </c>
      <c r="E400">
        <v>151</v>
      </c>
      <c r="F400">
        <v>336</v>
      </c>
      <c r="G400">
        <v>415</v>
      </c>
      <c r="H400">
        <v>359</v>
      </c>
      <c r="I400">
        <v>395</v>
      </c>
      <c r="J400">
        <v>406</v>
      </c>
      <c r="K400">
        <v>353</v>
      </c>
      <c r="L400">
        <v>352</v>
      </c>
      <c r="M400">
        <v>274</v>
      </c>
      <c r="N400">
        <v>343</v>
      </c>
      <c r="O400">
        <v>277</v>
      </c>
      <c r="P400">
        <v>359</v>
      </c>
      <c r="Q400">
        <v>302</v>
      </c>
      <c r="R400">
        <v>325</v>
      </c>
      <c r="S400">
        <v>306</v>
      </c>
      <c r="T400">
        <v>318</v>
      </c>
      <c r="U400">
        <v>257</v>
      </c>
      <c r="V400">
        <v>267</v>
      </c>
      <c r="W400">
        <v>273</v>
      </c>
      <c r="X400" s="41">
        <v>263</v>
      </c>
      <c r="Y400" s="41">
        <v>289</v>
      </c>
      <c r="Z400" s="41">
        <v>288</v>
      </c>
      <c r="AA400" s="41">
        <v>315</v>
      </c>
      <c r="AB400" s="41">
        <v>250</v>
      </c>
      <c r="AC400" s="42">
        <v>229</v>
      </c>
      <c r="AD400" s="42">
        <v>178</v>
      </c>
      <c r="AE400" s="42">
        <v>225</v>
      </c>
      <c r="AF400" s="43">
        <v>268</v>
      </c>
      <c r="AG400" s="43">
        <v>226</v>
      </c>
      <c r="AH400" s="44">
        <v>193</v>
      </c>
      <c r="AI400" s="44">
        <v>194</v>
      </c>
      <c r="AJ400" s="44">
        <v>179</v>
      </c>
      <c r="AK400" s="44">
        <v>174</v>
      </c>
      <c r="AL400" s="46">
        <v>207</v>
      </c>
      <c r="AM400" s="46">
        <v>186</v>
      </c>
      <c r="AN400" s="46">
        <v>197</v>
      </c>
      <c r="AO400" s="46">
        <v>182</v>
      </c>
      <c r="AQ400" s="36" t="b">
        <f t="shared" si="12"/>
        <v>1</v>
      </c>
      <c r="AR400" s="41" t="s">
        <v>179</v>
      </c>
      <c r="AS400" s="41" t="b">
        <f t="shared" si="13"/>
        <v>1</v>
      </c>
    </row>
    <row r="401" spans="1:45" x14ac:dyDescent="0.25">
      <c r="A401" s="36" t="s">
        <v>471</v>
      </c>
      <c r="B401">
        <v>1321</v>
      </c>
      <c r="C401">
        <v>1447</v>
      </c>
      <c r="D401">
        <v>1613</v>
      </c>
      <c r="E401">
        <v>1247</v>
      </c>
      <c r="F401">
        <v>1867</v>
      </c>
      <c r="G401">
        <v>2215</v>
      </c>
      <c r="H401">
        <v>2454</v>
      </c>
      <c r="I401">
        <v>2044</v>
      </c>
      <c r="J401">
        <v>2358</v>
      </c>
      <c r="K401">
        <v>2461</v>
      </c>
      <c r="L401">
        <v>2144</v>
      </c>
      <c r="M401">
        <v>1871</v>
      </c>
      <c r="N401">
        <v>2206</v>
      </c>
      <c r="O401">
        <v>1943</v>
      </c>
      <c r="P401">
        <v>2071</v>
      </c>
      <c r="Q401">
        <v>1698</v>
      </c>
      <c r="R401">
        <v>1883</v>
      </c>
      <c r="S401">
        <v>1773</v>
      </c>
      <c r="T401">
        <v>2216</v>
      </c>
      <c r="U401">
        <v>1719</v>
      </c>
      <c r="V401">
        <v>1839</v>
      </c>
      <c r="W401">
        <v>1940</v>
      </c>
      <c r="X401" s="41">
        <v>2136</v>
      </c>
      <c r="Y401" s="41">
        <v>1999</v>
      </c>
      <c r="Z401" s="41">
        <v>2161</v>
      </c>
      <c r="AA401" s="41">
        <v>2206</v>
      </c>
      <c r="AB401" s="41">
        <v>2000</v>
      </c>
      <c r="AC401" s="42">
        <v>1683</v>
      </c>
      <c r="AD401" s="42">
        <v>1269</v>
      </c>
      <c r="AE401" s="42">
        <v>1710</v>
      </c>
      <c r="AF401" s="43">
        <v>1694</v>
      </c>
      <c r="AG401" s="43">
        <v>1771</v>
      </c>
      <c r="AH401" s="44">
        <v>1607</v>
      </c>
      <c r="AI401" s="44">
        <v>1767</v>
      </c>
      <c r="AJ401" s="44">
        <v>1663</v>
      </c>
      <c r="AK401" s="44">
        <v>1581</v>
      </c>
      <c r="AL401" s="46">
        <v>1279</v>
      </c>
      <c r="AM401" s="46">
        <v>1611</v>
      </c>
      <c r="AN401" s="46">
        <v>1453</v>
      </c>
      <c r="AO401" s="46">
        <v>1302</v>
      </c>
      <c r="AQ401" s="36" t="b">
        <f t="shared" si="12"/>
        <v>1</v>
      </c>
      <c r="AR401" s="41" t="s">
        <v>471</v>
      </c>
      <c r="AS401" s="41" t="b">
        <f t="shared" si="13"/>
        <v>1</v>
      </c>
    </row>
    <row r="402" spans="1:45" x14ac:dyDescent="0.25">
      <c r="A402" s="36" t="s">
        <v>492</v>
      </c>
      <c r="B402">
        <v>1446</v>
      </c>
      <c r="C402">
        <v>1374</v>
      </c>
      <c r="D402">
        <v>1453</v>
      </c>
      <c r="E402">
        <v>1269</v>
      </c>
      <c r="F402">
        <v>1738</v>
      </c>
      <c r="G402">
        <v>1959</v>
      </c>
      <c r="H402">
        <v>1911</v>
      </c>
      <c r="I402">
        <v>1676</v>
      </c>
      <c r="J402">
        <v>2027</v>
      </c>
      <c r="K402">
        <v>1883</v>
      </c>
      <c r="L402">
        <v>1771</v>
      </c>
      <c r="M402">
        <v>1586</v>
      </c>
      <c r="N402">
        <v>1822</v>
      </c>
      <c r="O402">
        <v>1542</v>
      </c>
      <c r="P402">
        <v>1739</v>
      </c>
      <c r="Q402">
        <v>1498</v>
      </c>
      <c r="R402">
        <v>1578</v>
      </c>
      <c r="S402">
        <v>1505</v>
      </c>
      <c r="T402">
        <v>1729</v>
      </c>
      <c r="U402">
        <v>1672</v>
      </c>
      <c r="V402">
        <v>1634</v>
      </c>
      <c r="W402">
        <v>1570</v>
      </c>
      <c r="X402" s="41">
        <v>1686</v>
      </c>
      <c r="Y402" s="41">
        <v>1595</v>
      </c>
      <c r="Z402" s="41">
        <v>1722</v>
      </c>
      <c r="AA402" s="41">
        <v>1882</v>
      </c>
      <c r="AB402" s="41">
        <v>1635</v>
      </c>
      <c r="AC402" s="42">
        <v>1412</v>
      </c>
      <c r="AD402" s="42">
        <v>1097</v>
      </c>
      <c r="AE402" s="42">
        <v>1469</v>
      </c>
      <c r="AF402" s="43">
        <v>1626</v>
      </c>
      <c r="AG402" s="43">
        <v>1558</v>
      </c>
      <c r="AH402" s="44">
        <v>1409</v>
      </c>
      <c r="AI402" s="44">
        <v>1478</v>
      </c>
      <c r="AJ402" s="44">
        <v>1477</v>
      </c>
      <c r="AK402" s="44">
        <v>1437</v>
      </c>
      <c r="AL402" s="46">
        <v>1208</v>
      </c>
      <c r="AM402" s="46">
        <v>1575</v>
      </c>
      <c r="AN402" s="46">
        <v>1480</v>
      </c>
      <c r="AO402" s="46">
        <v>1262</v>
      </c>
      <c r="AQ402" s="36" t="b">
        <f t="shared" si="12"/>
        <v>1</v>
      </c>
      <c r="AR402" s="41" t="s">
        <v>492</v>
      </c>
      <c r="AS402" s="41" t="b">
        <f t="shared" si="13"/>
        <v>1</v>
      </c>
    </row>
    <row r="403" spans="1:45" x14ac:dyDescent="0.25">
      <c r="A403" s="36" t="s">
        <v>538</v>
      </c>
      <c r="B403">
        <v>1170</v>
      </c>
      <c r="C403">
        <v>1119</v>
      </c>
      <c r="D403">
        <v>1327</v>
      </c>
      <c r="E403">
        <v>1209</v>
      </c>
      <c r="F403">
        <v>1528</v>
      </c>
      <c r="G403">
        <v>1690</v>
      </c>
      <c r="H403">
        <v>1919</v>
      </c>
      <c r="I403">
        <v>1497</v>
      </c>
      <c r="J403">
        <v>1705</v>
      </c>
      <c r="K403">
        <v>1656</v>
      </c>
      <c r="L403">
        <v>1703</v>
      </c>
      <c r="M403">
        <v>1550</v>
      </c>
      <c r="N403">
        <v>1576</v>
      </c>
      <c r="O403">
        <v>1628</v>
      </c>
      <c r="P403">
        <v>1525</v>
      </c>
      <c r="Q403">
        <v>1473</v>
      </c>
      <c r="R403">
        <v>1518</v>
      </c>
      <c r="S403">
        <v>1601</v>
      </c>
      <c r="T403">
        <v>1680</v>
      </c>
      <c r="U403">
        <v>1594</v>
      </c>
      <c r="V403">
        <v>1552</v>
      </c>
      <c r="W403">
        <v>1672</v>
      </c>
      <c r="X403" s="41">
        <v>1674</v>
      </c>
      <c r="Y403" s="41">
        <v>1798</v>
      </c>
      <c r="Z403" s="41">
        <v>1776</v>
      </c>
      <c r="AA403" s="41">
        <v>1876</v>
      </c>
      <c r="AB403" s="41">
        <v>1602</v>
      </c>
      <c r="AC403" s="42">
        <v>1439</v>
      </c>
      <c r="AD403" s="42">
        <v>1197</v>
      </c>
      <c r="AE403" s="42">
        <v>1376</v>
      </c>
      <c r="AF403" s="43">
        <v>1416</v>
      </c>
      <c r="AG403" s="43">
        <v>1386</v>
      </c>
      <c r="AH403" s="44">
        <v>1230</v>
      </c>
      <c r="AI403" s="44">
        <v>1357</v>
      </c>
      <c r="AJ403" s="44">
        <v>1379</v>
      </c>
      <c r="AK403" s="44">
        <v>1381</v>
      </c>
      <c r="AL403" s="46">
        <v>1068</v>
      </c>
      <c r="AM403" s="46">
        <v>1379</v>
      </c>
      <c r="AN403" s="46">
        <v>1272</v>
      </c>
      <c r="AO403" s="46">
        <v>1199</v>
      </c>
      <c r="AQ403" s="36" t="b">
        <f t="shared" si="12"/>
        <v>1</v>
      </c>
      <c r="AR403" s="41" t="s">
        <v>538</v>
      </c>
      <c r="AS403" s="41" t="b">
        <f t="shared" si="13"/>
        <v>1</v>
      </c>
    </row>
    <row r="404" spans="1:45" x14ac:dyDescent="0.25">
      <c r="A404" s="36" t="s">
        <v>518</v>
      </c>
      <c r="B404">
        <v>805</v>
      </c>
      <c r="C404">
        <v>862</v>
      </c>
      <c r="D404">
        <v>1025</v>
      </c>
      <c r="E404">
        <v>750</v>
      </c>
      <c r="F404">
        <v>1237</v>
      </c>
      <c r="G404">
        <v>1503</v>
      </c>
      <c r="H404">
        <v>1625</v>
      </c>
      <c r="I404">
        <v>1308</v>
      </c>
      <c r="J404">
        <v>1440</v>
      </c>
      <c r="K404">
        <v>1426</v>
      </c>
      <c r="L404">
        <v>1480</v>
      </c>
      <c r="M404">
        <v>1252</v>
      </c>
      <c r="N404">
        <v>1338</v>
      </c>
      <c r="O404">
        <v>1166</v>
      </c>
      <c r="P404">
        <v>1199</v>
      </c>
      <c r="Q404">
        <v>1077</v>
      </c>
      <c r="R404">
        <v>1279</v>
      </c>
      <c r="S404">
        <v>1151</v>
      </c>
      <c r="T404">
        <v>1297</v>
      </c>
      <c r="U404">
        <v>1127</v>
      </c>
      <c r="V404">
        <v>1155</v>
      </c>
      <c r="W404">
        <v>1206</v>
      </c>
      <c r="X404" s="41">
        <v>1232</v>
      </c>
      <c r="Y404" s="41">
        <v>1235</v>
      </c>
      <c r="Z404" s="41">
        <v>1266</v>
      </c>
      <c r="AA404" s="41">
        <v>1372</v>
      </c>
      <c r="AB404" s="41">
        <v>1183</v>
      </c>
      <c r="AC404" s="42">
        <v>1070</v>
      </c>
      <c r="AD404" s="42">
        <v>841</v>
      </c>
      <c r="AE404" s="42">
        <v>1059</v>
      </c>
      <c r="AF404" s="43">
        <v>1106</v>
      </c>
      <c r="AG404" s="43">
        <v>964</v>
      </c>
      <c r="AH404" s="44">
        <v>980</v>
      </c>
      <c r="AI404" s="44">
        <v>1034</v>
      </c>
      <c r="AJ404" s="44">
        <v>985</v>
      </c>
      <c r="AK404" s="44">
        <v>941</v>
      </c>
      <c r="AL404" s="46">
        <v>789</v>
      </c>
      <c r="AM404" s="46">
        <v>992</v>
      </c>
      <c r="AN404" s="46">
        <v>916</v>
      </c>
      <c r="AO404" s="46">
        <v>838</v>
      </c>
      <c r="AQ404" s="36" t="b">
        <f t="shared" si="12"/>
        <v>1</v>
      </c>
      <c r="AR404" s="41" t="s">
        <v>518</v>
      </c>
      <c r="AS404" s="41" t="b">
        <f t="shared" si="13"/>
        <v>1</v>
      </c>
    </row>
    <row r="405" spans="1:45" x14ac:dyDescent="0.25">
      <c r="A405" s="36" t="s">
        <v>439</v>
      </c>
      <c r="B405">
        <v>587</v>
      </c>
      <c r="C405">
        <v>573</v>
      </c>
      <c r="D405">
        <v>751</v>
      </c>
      <c r="E405">
        <v>649</v>
      </c>
      <c r="F405">
        <v>843</v>
      </c>
      <c r="G405">
        <v>1168</v>
      </c>
      <c r="H405">
        <v>1273</v>
      </c>
      <c r="I405">
        <v>1068</v>
      </c>
      <c r="J405">
        <v>1245</v>
      </c>
      <c r="K405">
        <v>1089</v>
      </c>
      <c r="L405">
        <v>1058</v>
      </c>
      <c r="M405">
        <v>1028</v>
      </c>
      <c r="N405">
        <v>1061</v>
      </c>
      <c r="O405">
        <v>944</v>
      </c>
      <c r="P405">
        <v>946</v>
      </c>
      <c r="Q405">
        <v>958</v>
      </c>
      <c r="R405">
        <v>1048</v>
      </c>
      <c r="S405">
        <v>904</v>
      </c>
      <c r="T405">
        <v>980</v>
      </c>
      <c r="U405">
        <v>993</v>
      </c>
      <c r="V405">
        <v>834</v>
      </c>
      <c r="W405">
        <v>845</v>
      </c>
      <c r="X405" s="41">
        <v>614</v>
      </c>
      <c r="Y405" s="41">
        <v>987</v>
      </c>
      <c r="Z405" s="41">
        <v>1136</v>
      </c>
      <c r="AA405" s="41">
        <v>907</v>
      </c>
      <c r="AB405" s="41">
        <v>757</v>
      </c>
      <c r="AC405" s="42">
        <v>710</v>
      </c>
      <c r="AD405" s="42">
        <v>410</v>
      </c>
      <c r="AE405" s="42">
        <v>636</v>
      </c>
      <c r="AF405" s="43">
        <v>736</v>
      </c>
      <c r="AG405" s="43">
        <v>605</v>
      </c>
      <c r="AH405" s="44">
        <v>581</v>
      </c>
      <c r="AI405" s="44">
        <v>585</v>
      </c>
      <c r="AJ405" s="44">
        <v>527</v>
      </c>
      <c r="AK405" s="44">
        <v>505</v>
      </c>
      <c r="AL405" s="46">
        <v>450</v>
      </c>
      <c r="AM405" s="46">
        <v>601</v>
      </c>
      <c r="AN405" s="46">
        <v>565</v>
      </c>
      <c r="AO405" s="46">
        <v>438</v>
      </c>
      <c r="AQ405" s="36" t="b">
        <f t="shared" si="12"/>
        <v>1</v>
      </c>
      <c r="AR405" s="41" t="s">
        <v>439</v>
      </c>
      <c r="AS405" s="41" t="b">
        <f t="shared" si="13"/>
        <v>1</v>
      </c>
    </row>
    <row r="406" spans="1:45" x14ac:dyDescent="0.25">
      <c r="A406" s="36" t="s">
        <v>180</v>
      </c>
      <c r="B406">
        <v>306</v>
      </c>
      <c r="C406">
        <v>341</v>
      </c>
      <c r="D406">
        <v>413</v>
      </c>
      <c r="E406">
        <v>363</v>
      </c>
      <c r="F406">
        <v>491</v>
      </c>
      <c r="G406">
        <v>607</v>
      </c>
      <c r="H406">
        <v>688</v>
      </c>
      <c r="I406">
        <v>600</v>
      </c>
      <c r="J406">
        <v>605</v>
      </c>
      <c r="K406">
        <v>603</v>
      </c>
      <c r="L406">
        <v>608</v>
      </c>
      <c r="M406">
        <v>515</v>
      </c>
      <c r="N406">
        <v>597</v>
      </c>
      <c r="O406">
        <v>563</v>
      </c>
      <c r="P406">
        <v>535</v>
      </c>
      <c r="Q406">
        <v>457</v>
      </c>
      <c r="R406">
        <v>548</v>
      </c>
      <c r="S406">
        <v>475</v>
      </c>
      <c r="T406">
        <v>481</v>
      </c>
      <c r="U406">
        <v>441</v>
      </c>
      <c r="V406">
        <v>452</v>
      </c>
      <c r="W406">
        <v>345</v>
      </c>
      <c r="X406" s="41">
        <v>358</v>
      </c>
      <c r="Y406" s="41">
        <v>363</v>
      </c>
      <c r="Z406" s="41">
        <v>377</v>
      </c>
      <c r="AA406" s="41">
        <v>503</v>
      </c>
      <c r="AB406" s="41">
        <v>392</v>
      </c>
      <c r="AC406" s="42">
        <v>364</v>
      </c>
      <c r="AD406" s="42">
        <v>269</v>
      </c>
      <c r="AE406" s="42">
        <v>370</v>
      </c>
      <c r="AF406" s="43">
        <v>391</v>
      </c>
      <c r="AG406" s="43">
        <v>368</v>
      </c>
      <c r="AH406" s="44">
        <v>335</v>
      </c>
      <c r="AI406" s="44">
        <v>303</v>
      </c>
      <c r="AJ406" s="44">
        <v>293</v>
      </c>
      <c r="AK406" s="44">
        <v>271</v>
      </c>
      <c r="AL406" s="46">
        <v>244</v>
      </c>
      <c r="AM406" s="46">
        <v>327</v>
      </c>
      <c r="AN406" s="46">
        <v>297</v>
      </c>
      <c r="AO406" s="46">
        <v>224</v>
      </c>
      <c r="AQ406" s="36" t="b">
        <f t="shared" si="12"/>
        <v>1</v>
      </c>
      <c r="AR406" s="41" t="s">
        <v>180</v>
      </c>
      <c r="AS406" s="41" t="b">
        <f t="shared" si="13"/>
        <v>1</v>
      </c>
    </row>
    <row r="407" spans="1:45" x14ac:dyDescent="0.25">
      <c r="A407" s="36" t="s">
        <v>486</v>
      </c>
      <c r="B407">
        <v>1484</v>
      </c>
      <c r="C407">
        <v>1515</v>
      </c>
      <c r="D407">
        <v>1790</v>
      </c>
      <c r="E407">
        <v>1643</v>
      </c>
      <c r="F407">
        <v>2458</v>
      </c>
      <c r="G407">
        <v>2812</v>
      </c>
      <c r="H407">
        <v>2921</v>
      </c>
      <c r="I407">
        <v>2603</v>
      </c>
      <c r="J407">
        <v>2969</v>
      </c>
      <c r="K407">
        <v>2652</v>
      </c>
      <c r="L407">
        <v>2543</v>
      </c>
      <c r="M407">
        <v>2258</v>
      </c>
      <c r="N407">
        <v>2603</v>
      </c>
      <c r="O407">
        <v>2325</v>
      </c>
      <c r="P407">
        <v>2339</v>
      </c>
      <c r="Q407">
        <v>2249</v>
      </c>
      <c r="R407">
        <v>2459</v>
      </c>
      <c r="S407">
        <v>2217</v>
      </c>
      <c r="T407">
        <v>2313</v>
      </c>
      <c r="U407">
        <v>1973</v>
      </c>
      <c r="V407">
        <v>2230</v>
      </c>
      <c r="W407">
        <v>1848</v>
      </c>
      <c r="X407" s="41">
        <v>1914</v>
      </c>
      <c r="Y407" s="41">
        <v>1963</v>
      </c>
      <c r="Z407" s="41">
        <v>2079</v>
      </c>
      <c r="AA407" s="41">
        <v>2272</v>
      </c>
      <c r="AB407" s="41">
        <v>1888</v>
      </c>
      <c r="AC407" s="42">
        <v>1673</v>
      </c>
      <c r="AD407" s="42">
        <v>1198</v>
      </c>
      <c r="AE407" s="42">
        <v>1683</v>
      </c>
      <c r="AF407" s="43">
        <v>1783</v>
      </c>
      <c r="AG407" s="43">
        <v>1675</v>
      </c>
      <c r="AH407" s="44">
        <v>1521</v>
      </c>
      <c r="AI407" s="44">
        <v>1499</v>
      </c>
      <c r="AJ407" s="44">
        <v>1421</v>
      </c>
      <c r="AK407" s="44">
        <v>1399</v>
      </c>
      <c r="AL407" s="46">
        <v>1258</v>
      </c>
      <c r="AM407" s="46">
        <v>1467</v>
      </c>
      <c r="AN407" s="46">
        <v>1290</v>
      </c>
      <c r="AO407" s="46">
        <v>1160</v>
      </c>
      <c r="AQ407" s="36" t="b">
        <f t="shared" si="12"/>
        <v>1</v>
      </c>
      <c r="AR407" s="41" t="s">
        <v>486</v>
      </c>
      <c r="AS407" s="41" t="b">
        <f t="shared" si="13"/>
        <v>1</v>
      </c>
    </row>
    <row r="408" spans="1:45" x14ac:dyDescent="0.25">
      <c r="A408" s="36" t="s">
        <v>181</v>
      </c>
      <c r="B408">
        <v>218</v>
      </c>
      <c r="C408">
        <v>203</v>
      </c>
      <c r="D408">
        <v>267</v>
      </c>
      <c r="E408">
        <v>276</v>
      </c>
      <c r="F408">
        <v>391</v>
      </c>
      <c r="G408">
        <v>437</v>
      </c>
      <c r="H408">
        <v>483</v>
      </c>
      <c r="I408">
        <v>433</v>
      </c>
      <c r="J408">
        <v>523</v>
      </c>
      <c r="K408">
        <v>467</v>
      </c>
      <c r="L408">
        <v>492</v>
      </c>
      <c r="M408">
        <v>442</v>
      </c>
      <c r="N408">
        <v>402</v>
      </c>
      <c r="O408">
        <v>417</v>
      </c>
      <c r="P408">
        <v>417</v>
      </c>
      <c r="Q408">
        <v>418</v>
      </c>
      <c r="R408">
        <v>373</v>
      </c>
      <c r="S408">
        <v>384</v>
      </c>
      <c r="T408">
        <v>434</v>
      </c>
      <c r="U408">
        <v>419</v>
      </c>
      <c r="V408">
        <v>411</v>
      </c>
      <c r="W408">
        <v>444</v>
      </c>
      <c r="X408" s="41">
        <v>397</v>
      </c>
      <c r="Y408" s="41">
        <v>395</v>
      </c>
      <c r="Z408" s="41">
        <v>422</v>
      </c>
      <c r="AA408" s="41">
        <v>454</v>
      </c>
      <c r="AB408" s="41">
        <v>452</v>
      </c>
      <c r="AC408" s="42">
        <v>387</v>
      </c>
      <c r="AD408" s="42">
        <v>256</v>
      </c>
      <c r="AE408" s="42">
        <v>361</v>
      </c>
      <c r="AF408" s="43">
        <v>310</v>
      </c>
      <c r="AG408" s="43">
        <v>348</v>
      </c>
      <c r="AH408" s="44">
        <v>298</v>
      </c>
      <c r="AI408" s="44">
        <v>344</v>
      </c>
      <c r="AJ408" s="44">
        <v>336</v>
      </c>
      <c r="AK408" s="44">
        <v>314</v>
      </c>
      <c r="AL408" s="46">
        <v>268</v>
      </c>
      <c r="AM408" s="46">
        <v>340</v>
      </c>
      <c r="AN408" s="46">
        <v>322</v>
      </c>
      <c r="AO408" s="46">
        <v>269</v>
      </c>
      <c r="AQ408" s="36" t="b">
        <f t="shared" si="12"/>
        <v>1</v>
      </c>
      <c r="AR408" s="41" t="s">
        <v>181</v>
      </c>
      <c r="AS408" s="41" t="b">
        <f t="shared" si="13"/>
        <v>1</v>
      </c>
    </row>
    <row r="409" spans="1:45" x14ac:dyDescent="0.25">
      <c r="A409" s="36" t="s">
        <v>182</v>
      </c>
      <c r="B409">
        <v>496</v>
      </c>
      <c r="C409">
        <v>419</v>
      </c>
      <c r="D409">
        <v>520</v>
      </c>
      <c r="E409">
        <v>440</v>
      </c>
      <c r="F409">
        <v>583</v>
      </c>
      <c r="G409">
        <v>808</v>
      </c>
      <c r="H409">
        <v>612</v>
      </c>
      <c r="I409">
        <v>554</v>
      </c>
      <c r="J409">
        <v>658</v>
      </c>
      <c r="K409">
        <v>649</v>
      </c>
      <c r="L409">
        <v>616</v>
      </c>
      <c r="M409">
        <v>715</v>
      </c>
      <c r="N409">
        <v>783</v>
      </c>
      <c r="O409">
        <v>549</v>
      </c>
      <c r="P409">
        <v>574</v>
      </c>
      <c r="Q409">
        <v>544</v>
      </c>
      <c r="R409">
        <v>584</v>
      </c>
      <c r="S409">
        <v>461</v>
      </c>
      <c r="T409">
        <v>565</v>
      </c>
      <c r="U409">
        <v>504</v>
      </c>
      <c r="V409">
        <v>595</v>
      </c>
      <c r="W409">
        <v>515</v>
      </c>
      <c r="X409" s="41">
        <v>553</v>
      </c>
      <c r="Y409" s="41">
        <v>535</v>
      </c>
      <c r="Z409" s="41">
        <v>513</v>
      </c>
      <c r="AA409" s="41">
        <v>594</v>
      </c>
      <c r="AB409" s="41">
        <v>487</v>
      </c>
      <c r="AC409" s="42">
        <v>401</v>
      </c>
      <c r="AD409" s="42">
        <v>368</v>
      </c>
      <c r="AE409" s="42">
        <v>476</v>
      </c>
      <c r="AF409" s="43">
        <v>558</v>
      </c>
      <c r="AG409" s="43">
        <v>554</v>
      </c>
      <c r="AH409" s="44">
        <v>514</v>
      </c>
      <c r="AI409" s="44">
        <v>457</v>
      </c>
      <c r="AJ409" s="44">
        <v>451</v>
      </c>
      <c r="AK409" s="44">
        <v>473</v>
      </c>
      <c r="AL409" s="46">
        <v>341</v>
      </c>
      <c r="AM409" s="46">
        <v>426</v>
      </c>
      <c r="AN409" s="46">
        <v>420</v>
      </c>
      <c r="AO409" s="46">
        <v>352</v>
      </c>
      <c r="AQ409" s="36" t="b">
        <f t="shared" si="12"/>
        <v>1</v>
      </c>
      <c r="AR409" s="41" t="s">
        <v>182</v>
      </c>
      <c r="AS409" s="41" t="b">
        <f t="shared" si="13"/>
        <v>1</v>
      </c>
    </row>
    <row r="410" spans="1:45" x14ac:dyDescent="0.25">
      <c r="A410" s="36" t="s">
        <v>183</v>
      </c>
      <c r="B410">
        <v>125</v>
      </c>
      <c r="C410">
        <v>127</v>
      </c>
      <c r="D410">
        <v>192</v>
      </c>
      <c r="E410">
        <v>169</v>
      </c>
      <c r="F410">
        <v>255</v>
      </c>
      <c r="G410">
        <v>274</v>
      </c>
      <c r="H410">
        <v>337</v>
      </c>
      <c r="I410">
        <v>283</v>
      </c>
      <c r="J410">
        <v>359</v>
      </c>
      <c r="K410">
        <v>322</v>
      </c>
      <c r="L410">
        <v>293</v>
      </c>
      <c r="M410">
        <v>221</v>
      </c>
      <c r="N410">
        <v>312</v>
      </c>
      <c r="O410">
        <v>227</v>
      </c>
      <c r="P410">
        <v>252</v>
      </c>
      <c r="Q410">
        <v>208</v>
      </c>
      <c r="R410">
        <v>225</v>
      </c>
      <c r="S410">
        <v>204</v>
      </c>
      <c r="T410">
        <v>265</v>
      </c>
      <c r="U410">
        <v>241</v>
      </c>
      <c r="V410">
        <v>250</v>
      </c>
      <c r="W410">
        <v>235</v>
      </c>
      <c r="X410" s="41">
        <v>242</v>
      </c>
      <c r="Y410" s="41">
        <v>216</v>
      </c>
      <c r="Z410" s="41">
        <v>262</v>
      </c>
      <c r="AA410" s="41">
        <v>236</v>
      </c>
      <c r="AB410" s="41">
        <v>231</v>
      </c>
      <c r="AC410" s="42">
        <v>196</v>
      </c>
      <c r="AD410" s="42">
        <v>140</v>
      </c>
      <c r="AE410" s="42">
        <v>183</v>
      </c>
      <c r="AF410" s="43">
        <v>191</v>
      </c>
      <c r="AG410" s="43">
        <v>164</v>
      </c>
      <c r="AH410" s="44">
        <v>146</v>
      </c>
      <c r="AI410" s="44">
        <v>153</v>
      </c>
      <c r="AJ410" s="44">
        <v>147</v>
      </c>
      <c r="AK410" s="44">
        <v>140</v>
      </c>
      <c r="AL410" s="46">
        <v>124</v>
      </c>
      <c r="AM410" s="46">
        <v>142</v>
      </c>
      <c r="AN410" s="46">
        <v>147</v>
      </c>
      <c r="AO410" s="46">
        <v>143</v>
      </c>
      <c r="AQ410" s="36" t="b">
        <f t="shared" si="12"/>
        <v>1</v>
      </c>
      <c r="AR410" s="41" t="s">
        <v>183</v>
      </c>
      <c r="AS410" s="41" t="b">
        <f t="shared" si="13"/>
        <v>1</v>
      </c>
    </row>
    <row r="411" spans="1:45" x14ac:dyDescent="0.25">
      <c r="A411" s="36" t="s">
        <v>184</v>
      </c>
      <c r="B411">
        <v>174</v>
      </c>
      <c r="C411">
        <v>223</v>
      </c>
      <c r="D411">
        <v>246</v>
      </c>
      <c r="E411">
        <v>235</v>
      </c>
      <c r="F411">
        <v>417</v>
      </c>
      <c r="G411">
        <v>772</v>
      </c>
      <c r="H411">
        <v>404</v>
      </c>
      <c r="I411">
        <v>339</v>
      </c>
      <c r="J411">
        <v>425</v>
      </c>
      <c r="K411">
        <v>363</v>
      </c>
      <c r="L411">
        <v>368</v>
      </c>
      <c r="M411">
        <v>285</v>
      </c>
      <c r="N411">
        <v>330</v>
      </c>
      <c r="O411">
        <v>295</v>
      </c>
      <c r="P411">
        <v>315</v>
      </c>
      <c r="Q411">
        <v>293</v>
      </c>
      <c r="R411">
        <v>321</v>
      </c>
      <c r="S411">
        <v>302</v>
      </c>
      <c r="T411">
        <v>339</v>
      </c>
      <c r="U411">
        <v>302</v>
      </c>
      <c r="V411">
        <v>308</v>
      </c>
      <c r="W411">
        <v>299</v>
      </c>
      <c r="X411" s="41">
        <v>301</v>
      </c>
      <c r="Y411" s="41">
        <v>265</v>
      </c>
      <c r="Z411" s="41">
        <v>292</v>
      </c>
      <c r="AA411" s="41">
        <v>278</v>
      </c>
      <c r="AB411" s="41">
        <v>248</v>
      </c>
      <c r="AC411" s="42">
        <v>206</v>
      </c>
      <c r="AD411" s="42">
        <v>177</v>
      </c>
      <c r="AE411" s="42">
        <v>214</v>
      </c>
      <c r="AF411" s="43">
        <v>244</v>
      </c>
      <c r="AG411" s="43">
        <v>242</v>
      </c>
      <c r="AH411" s="44">
        <v>239</v>
      </c>
      <c r="AI411" s="44">
        <v>188</v>
      </c>
      <c r="AJ411" s="44">
        <v>199</v>
      </c>
      <c r="AK411" s="44">
        <v>196</v>
      </c>
      <c r="AL411" s="46">
        <v>164</v>
      </c>
      <c r="AM411" s="46">
        <v>209</v>
      </c>
      <c r="AN411" s="46">
        <v>196</v>
      </c>
      <c r="AO411" s="46">
        <v>176</v>
      </c>
      <c r="AQ411" s="36" t="b">
        <f t="shared" si="12"/>
        <v>1</v>
      </c>
      <c r="AR411" s="41" t="s">
        <v>184</v>
      </c>
      <c r="AS411" s="41" t="b">
        <f t="shared" si="13"/>
        <v>1</v>
      </c>
    </row>
    <row r="412" spans="1:45" x14ac:dyDescent="0.25">
      <c r="A412" s="36" t="s">
        <v>185</v>
      </c>
      <c r="B412">
        <v>325</v>
      </c>
      <c r="C412">
        <v>328</v>
      </c>
      <c r="D412">
        <v>339</v>
      </c>
      <c r="E412">
        <v>273</v>
      </c>
      <c r="F412">
        <v>478</v>
      </c>
      <c r="G412">
        <v>507</v>
      </c>
      <c r="H412">
        <v>556</v>
      </c>
      <c r="I412">
        <v>489</v>
      </c>
      <c r="J412">
        <v>498</v>
      </c>
      <c r="K412">
        <v>514</v>
      </c>
      <c r="L412">
        <v>545</v>
      </c>
      <c r="M412">
        <v>424</v>
      </c>
      <c r="N412">
        <v>458</v>
      </c>
      <c r="O412">
        <v>408</v>
      </c>
      <c r="P412">
        <v>442</v>
      </c>
      <c r="Q412">
        <v>386</v>
      </c>
      <c r="R412">
        <v>443</v>
      </c>
      <c r="S412">
        <v>360</v>
      </c>
      <c r="T412">
        <v>442</v>
      </c>
      <c r="U412">
        <v>375</v>
      </c>
      <c r="V412">
        <v>393</v>
      </c>
      <c r="W412">
        <v>422</v>
      </c>
      <c r="X412" s="41">
        <v>435</v>
      </c>
      <c r="Y412" s="41">
        <v>387</v>
      </c>
      <c r="Z412" s="41">
        <v>502</v>
      </c>
      <c r="AA412" s="41">
        <v>472</v>
      </c>
      <c r="AB412" s="41">
        <v>452</v>
      </c>
      <c r="AC412" s="42">
        <v>347</v>
      </c>
      <c r="AD412" s="42">
        <v>234</v>
      </c>
      <c r="AE412" s="42">
        <v>351</v>
      </c>
      <c r="AF412" s="43">
        <v>403</v>
      </c>
      <c r="AG412" s="43">
        <v>307</v>
      </c>
      <c r="AH412" s="44">
        <v>313</v>
      </c>
      <c r="AI412" s="44">
        <v>338</v>
      </c>
      <c r="AJ412" s="44">
        <v>346</v>
      </c>
      <c r="AK412" s="44">
        <v>388</v>
      </c>
      <c r="AL412" s="46">
        <v>312</v>
      </c>
      <c r="AM412" s="46">
        <v>327</v>
      </c>
      <c r="AN412" s="46">
        <v>328</v>
      </c>
      <c r="AO412" s="46">
        <v>263</v>
      </c>
      <c r="AQ412" s="36" t="b">
        <f t="shared" si="12"/>
        <v>1</v>
      </c>
      <c r="AR412" s="41" t="s">
        <v>185</v>
      </c>
      <c r="AS412" s="41" t="b">
        <f t="shared" si="13"/>
        <v>1</v>
      </c>
    </row>
    <row r="413" spans="1:45" x14ac:dyDescent="0.25">
      <c r="A413" s="36" t="s">
        <v>186</v>
      </c>
      <c r="B413">
        <v>247</v>
      </c>
      <c r="C413">
        <v>268</v>
      </c>
      <c r="D413">
        <v>315</v>
      </c>
      <c r="E413">
        <v>253</v>
      </c>
      <c r="F413">
        <v>418</v>
      </c>
      <c r="G413">
        <v>438</v>
      </c>
      <c r="H413">
        <v>481</v>
      </c>
      <c r="I413">
        <v>403</v>
      </c>
      <c r="J413">
        <v>490</v>
      </c>
      <c r="K413">
        <v>497</v>
      </c>
      <c r="L413">
        <v>487</v>
      </c>
      <c r="M413">
        <v>399</v>
      </c>
      <c r="N413">
        <v>386</v>
      </c>
      <c r="O413">
        <v>376</v>
      </c>
      <c r="P413">
        <v>442</v>
      </c>
      <c r="Q413">
        <v>359</v>
      </c>
      <c r="R413">
        <v>460</v>
      </c>
      <c r="S413">
        <v>406</v>
      </c>
      <c r="T413">
        <v>395</v>
      </c>
      <c r="U413">
        <v>410</v>
      </c>
      <c r="V413">
        <v>382</v>
      </c>
      <c r="W413">
        <v>317</v>
      </c>
      <c r="X413" s="41">
        <v>377</v>
      </c>
      <c r="Y413" s="41">
        <v>341</v>
      </c>
      <c r="Z413" s="41">
        <v>402</v>
      </c>
      <c r="AA413" s="41">
        <v>439</v>
      </c>
      <c r="AB413" s="41">
        <v>361</v>
      </c>
      <c r="AC413" s="42">
        <v>323</v>
      </c>
      <c r="AD413" s="42">
        <v>234</v>
      </c>
      <c r="AE413" s="42">
        <v>359</v>
      </c>
      <c r="AF413" s="43">
        <v>320</v>
      </c>
      <c r="AG413" s="43">
        <v>319</v>
      </c>
      <c r="AH413" s="44">
        <v>284</v>
      </c>
      <c r="AI413" s="44">
        <v>327</v>
      </c>
      <c r="AJ413" s="44">
        <v>262</v>
      </c>
      <c r="AK413" s="44">
        <v>289</v>
      </c>
      <c r="AL413" s="46">
        <v>264</v>
      </c>
      <c r="AM413" s="46">
        <v>309</v>
      </c>
      <c r="AN413" s="46">
        <v>290</v>
      </c>
      <c r="AO413" s="46">
        <v>275</v>
      </c>
      <c r="AQ413" s="36" t="b">
        <f t="shared" si="12"/>
        <v>1</v>
      </c>
      <c r="AR413" s="41" t="s">
        <v>186</v>
      </c>
      <c r="AS413" s="41" t="b">
        <f t="shared" si="13"/>
        <v>1</v>
      </c>
    </row>
    <row r="414" spans="1:45" x14ac:dyDescent="0.25">
      <c r="A414" s="36" t="s">
        <v>548</v>
      </c>
      <c r="B414">
        <v>237</v>
      </c>
      <c r="C414">
        <v>275</v>
      </c>
      <c r="D414">
        <v>304</v>
      </c>
      <c r="E414">
        <v>258</v>
      </c>
      <c r="F414">
        <v>468</v>
      </c>
      <c r="G414">
        <v>645</v>
      </c>
      <c r="H414">
        <v>794</v>
      </c>
      <c r="I414">
        <v>558</v>
      </c>
      <c r="J414">
        <v>620</v>
      </c>
      <c r="K414">
        <v>504</v>
      </c>
      <c r="L414">
        <v>536</v>
      </c>
      <c r="M414">
        <v>489</v>
      </c>
      <c r="N414">
        <v>531</v>
      </c>
      <c r="O414">
        <v>414</v>
      </c>
      <c r="P414">
        <v>476</v>
      </c>
      <c r="Q414">
        <v>442</v>
      </c>
      <c r="R414">
        <v>459</v>
      </c>
      <c r="S414">
        <v>403</v>
      </c>
      <c r="T414">
        <v>432</v>
      </c>
      <c r="U414">
        <v>369</v>
      </c>
      <c r="V414">
        <v>430</v>
      </c>
      <c r="W414">
        <v>385</v>
      </c>
      <c r="X414" s="41">
        <v>403</v>
      </c>
      <c r="Y414" s="41">
        <v>356</v>
      </c>
      <c r="Z414" s="41">
        <v>431</v>
      </c>
      <c r="AA414" s="41">
        <v>416</v>
      </c>
      <c r="AB414" s="41">
        <v>353</v>
      </c>
      <c r="AC414" s="42">
        <v>356</v>
      </c>
      <c r="AD414" s="42">
        <v>229</v>
      </c>
      <c r="AE414" s="42">
        <v>306</v>
      </c>
      <c r="AF414" s="43">
        <v>311</v>
      </c>
      <c r="AG414" s="43">
        <v>296</v>
      </c>
      <c r="AH414" s="44">
        <v>298</v>
      </c>
      <c r="AI414" s="44">
        <v>283</v>
      </c>
      <c r="AJ414" s="44">
        <v>261</v>
      </c>
      <c r="AK414" s="44">
        <v>259</v>
      </c>
      <c r="AL414" s="46">
        <v>243</v>
      </c>
      <c r="AM414" s="46">
        <v>270</v>
      </c>
      <c r="AN414" s="46">
        <v>231</v>
      </c>
      <c r="AO414" s="46">
        <v>208</v>
      </c>
      <c r="AQ414" s="36" t="b">
        <f t="shared" si="12"/>
        <v>1</v>
      </c>
      <c r="AR414" s="41" t="s">
        <v>548</v>
      </c>
      <c r="AS414" s="41" t="b">
        <f t="shared" si="13"/>
        <v>1</v>
      </c>
    </row>
    <row r="415" spans="1:45" x14ac:dyDescent="0.25">
      <c r="A415" s="36" t="s">
        <v>187</v>
      </c>
      <c r="B415">
        <v>96</v>
      </c>
      <c r="C415">
        <v>68</v>
      </c>
      <c r="D415">
        <v>116</v>
      </c>
      <c r="E415">
        <v>78</v>
      </c>
      <c r="F415">
        <v>133</v>
      </c>
      <c r="G415">
        <v>174</v>
      </c>
      <c r="H415">
        <v>161</v>
      </c>
      <c r="I415">
        <v>143</v>
      </c>
      <c r="J415">
        <v>154</v>
      </c>
      <c r="K415">
        <v>137</v>
      </c>
      <c r="L415">
        <v>139</v>
      </c>
      <c r="M415">
        <v>132</v>
      </c>
      <c r="N415">
        <v>171</v>
      </c>
      <c r="O415">
        <v>161</v>
      </c>
      <c r="P415">
        <v>135</v>
      </c>
      <c r="Q415">
        <v>131</v>
      </c>
      <c r="R415">
        <v>141</v>
      </c>
      <c r="S415">
        <v>125</v>
      </c>
      <c r="T415">
        <v>160</v>
      </c>
      <c r="U415">
        <v>129</v>
      </c>
      <c r="V415">
        <v>122</v>
      </c>
      <c r="W415">
        <v>122</v>
      </c>
      <c r="X415" s="41">
        <v>148</v>
      </c>
      <c r="Y415" s="41">
        <v>108</v>
      </c>
      <c r="Z415" s="41">
        <v>133</v>
      </c>
      <c r="AA415" s="41">
        <v>106</v>
      </c>
      <c r="AB415" s="41">
        <v>119</v>
      </c>
      <c r="AC415" s="42">
        <v>104</v>
      </c>
      <c r="AD415" s="42">
        <v>66</v>
      </c>
      <c r="AE415" s="42">
        <v>101</v>
      </c>
      <c r="AF415" s="43">
        <v>99</v>
      </c>
      <c r="AG415" s="43">
        <v>109</v>
      </c>
      <c r="AH415" s="44">
        <v>76</v>
      </c>
      <c r="AI415" s="44">
        <v>107</v>
      </c>
      <c r="AJ415" s="44">
        <v>86</v>
      </c>
      <c r="AK415" s="44">
        <v>91</v>
      </c>
      <c r="AL415" s="46">
        <v>68</v>
      </c>
      <c r="AM415" s="46">
        <v>81</v>
      </c>
      <c r="AN415" s="46">
        <v>83</v>
      </c>
      <c r="AO415" s="46">
        <v>80</v>
      </c>
      <c r="AQ415" s="36" t="b">
        <f t="shared" si="12"/>
        <v>1</v>
      </c>
      <c r="AR415" s="41" t="s">
        <v>187</v>
      </c>
      <c r="AS415" s="41" t="b">
        <f t="shared" si="13"/>
        <v>1</v>
      </c>
    </row>
    <row r="416" spans="1:45" x14ac:dyDescent="0.25">
      <c r="A416" s="36" t="s">
        <v>188</v>
      </c>
      <c r="B416">
        <v>160</v>
      </c>
      <c r="C416">
        <v>123</v>
      </c>
      <c r="D416">
        <v>158</v>
      </c>
      <c r="E416">
        <v>174</v>
      </c>
      <c r="F416">
        <v>257</v>
      </c>
      <c r="G416">
        <v>252</v>
      </c>
      <c r="H416">
        <v>262</v>
      </c>
      <c r="I416">
        <v>199</v>
      </c>
      <c r="J416">
        <v>298</v>
      </c>
      <c r="K416">
        <v>237</v>
      </c>
      <c r="L416">
        <v>204</v>
      </c>
      <c r="M416">
        <v>179</v>
      </c>
      <c r="N416">
        <v>262</v>
      </c>
      <c r="O416">
        <v>240</v>
      </c>
      <c r="P416">
        <v>213</v>
      </c>
      <c r="Q416">
        <v>205</v>
      </c>
      <c r="R416">
        <v>291</v>
      </c>
      <c r="S416">
        <v>236</v>
      </c>
      <c r="T416">
        <v>201</v>
      </c>
      <c r="U416">
        <v>205</v>
      </c>
      <c r="V416">
        <v>252</v>
      </c>
      <c r="W416">
        <v>222</v>
      </c>
      <c r="X416" s="41">
        <v>168</v>
      </c>
      <c r="Y416" s="41">
        <v>192</v>
      </c>
      <c r="Z416" s="41">
        <v>182</v>
      </c>
      <c r="AA416" s="41">
        <v>204</v>
      </c>
      <c r="AB416" s="41">
        <v>157</v>
      </c>
      <c r="AC416" s="42">
        <v>133</v>
      </c>
      <c r="AD416" s="42">
        <v>135</v>
      </c>
      <c r="AE416" s="42">
        <v>192</v>
      </c>
      <c r="AF416" s="43">
        <v>183</v>
      </c>
      <c r="AG416" s="43">
        <v>145</v>
      </c>
      <c r="AH416" s="44">
        <v>163</v>
      </c>
      <c r="AI416" s="44">
        <v>144</v>
      </c>
      <c r="AJ416" s="44">
        <v>133</v>
      </c>
      <c r="AK416" s="44">
        <v>123</v>
      </c>
      <c r="AL416" s="46">
        <v>120</v>
      </c>
      <c r="AM416" s="46">
        <v>107</v>
      </c>
      <c r="AN416" s="46">
        <v>110</v>
      </c>
      <c r="AO416" s="46">
        <v>96</v>
      </c>
      <c r="AQ416" s="36" t="b">
        <f t="shared" si="12"/>
        <v>1</v>
      </c>
      <c r="AR416" s="41" t="s">
        <v>188</v>
      </c>
      <c r="AS416" s="41" t="b">
        <f t="shared" si="13"/>
        <v>1</v>
      </c>
    </row>
    <row r="417" spans="1:45" x14ac:dyDescent="0.25">
      <c r="A417" s="36" t="s">
        <v>626</v>
      </c>
      <c r="B417">
        <v>594</v>
      </c>
      <c r="C417">
        <v>570</v>
      </c>
      <c r="D417">
        <v>728</v>
      </c>
      <c r="E417">
        <v>466</v>
      </c>
      <c r="F417">
        <v>625</v>
      </c>
      <c r="G417">
        <v>698</v>
      </c>
      <c r="H417">
        <v>909</v>
      </c>
      <c r="I417">
        <v>670</v>
      </c>
      <c r="J417">
        <v>833</v>
      </c>
      <c r="K417">
        <v>709</v>
      </c>
      <c r="L417">
        <v>882</v>
      </c>
      <c r="M417">
        <v>540</v>
      </c>
      <c r="N417">
        <v>750</v>
      </c>
      <c r="O417">
        <v>718</v>
      </c>
      <c r="P417">
        <v>830</v>
      </c>
      <c r="Q417">
        <v>551</v>
      </c>
      <c r="R417">
        <v>563</v>
      </c>
      <c r="S417">
        <v>593</v>
      </c>
      <c r="T417">
        <v>810</v>
      </c>
      <c r="U417">
        <v>619</v>
      </c>
      <c r="V417">
        <v>645</v>
      </c>
      <c r="W417">
        <v>627</v>
      </c>
      <c r="X417" s="41">
        <v>680</v>
      </c>
      <c r="Y417" s="41">
        <v>610</v>
      </c>
      <c r="Z417" s="41">
        <v>790</v>
      </c>
      <c r="AA417" s="41">
        <v>651</v>
      </c>
      <c r="AB417" s="41">
        <v>607</v>
      </c>
      <c r="AC417" s="42">
        <v>587</v>
      </c>
      <c r="AD417" s="42">
        <v>425</v>
      </c>
      <c r="AE417" s="42">
        <v>640</v>
      </c>
      <c r="AF417" s="43">
        <v>576</v>
      </c>
      <c r="AG417" s="43">
        <v>655</v>
      </c>
      <c r="AH417" s="44">
        <v>585</v>
      </c>
      <c r="AI417" s="44">
        <v>624</v>
      </c>
      <c r="AJ417" s="44">
        <v>613</v>
      </c>
      <c r="AK417" s="44">
        <v>565</v>
      </c>
      <c r="AL417" s="46">
        <v>517</v>
      </c>
      <c r="AM417" s="46">
        <v>573</v>
      </c>
      <c r="AN417" s="46">
        <v>522</v>
      </c>
      <c r="AO417" s="46">
        <v>402</v>
      </c>
      <c r="AQ417" s="36" t="b">
        <f t="shared" si="12"/>
        <v>1</v>
      </c>
      <c r="AR417" s="41" t="s">
        <v>626</v>
      </c>
      <c r="AS417" s="41" t="b">
        <f t="shared" si="13"/>
        <v>1</v>
      </c>
    </row>
    <row r="418" spans="1:45" x14ac:dyDescent="0.25">
      <c r="A418" s="36" t="s">
        <v>189</v>
      </c>
      <c r="B418">
        <v>392</v>
      </c>
      <c r="C418">
        <v>446</v>
      </c>
      <c r="D418">
        <v>492</v>
      </c>
      <c r="E418">
        <v>406</v>
      </c>
      <c r="F418">
        <v>437</v>
      </c>
      <c r="G418">
        <v>614</v>
      </c>
      <c r="H418">
        <v>741</v>
      </c>
      <c r="I418">
        <v>566</v>
      </c>
      <c r="J418">
        <v>718</v>
      </c>
      <c r="K418">
        <v>640</v>
      </c>
      <c r="L418">
        <v>628</v>
      </c>
      <c r="M418">
        <v>581</v>
      </c>
      <c r="N418">
        <v>640</v>
      </c>
      <c r="O418">
        <v>553</v>
      </c>
      <c r="P418">
        <v>562</v>
      </c>
      <c r="Q418">
        <v>556</v>
      </c>
      <c r="R418">
        <v>609</v>
      </c>
      <c r="S418">
        <v>523</v>
      </c>
      <c r="T418">
        <v>562</v>
      </c>
      <c r="U418">
        <v>477</v>
      </c>
      <c r="V418">
        <v>599</v>
      </c>
      <c r="W418">
        <v>471</v>
      </c>
      <c r="X418" s="41">
        <v>492</v>
      </c>
      <c r="Y418" s="41">
        <v>485</v>
      </c>
      <c r="Z418" s="41">
        <v>562</v>
      </c>
      <c r="AA418" s="41">
        <v>540</v>
      </c>
      <c r="AB418" s="41">
        <v>490</v>
      </c>
      <c r="AC418" s="42">
        <v>391</v>
      </c>
      <c r="AD418" s="42">
        <v>330</v>
      </c>
      <c r="AE418" s="42">
        <v>469</v>
      </c>
      <c r="AF418" s="43">
        <v>481</v>
      </c>
      <c r="AG418" s="43">
        <v>496</v>
      </c>
      <c r="AH418" s="44">
        <v>463</v>
      </c>
      <c r="AI418" s="44">
        <v>448</v>
      </c>
      <c r="AJ418" s="44">
        <v>387</v>
      </c>
      <c r="AK418" s="44">
        <v>383</v>
      </c>
      <c r="AL418" s="46">
        <v>341</v>
      </c>
      <c r="AM418" s="46">
        <v>412</v>
      </c>
      <c r="AN418" s="46">
        <v>302</v>
      </c>
      <c r="AO418" s="46">
        <v>191</v>
      </c>
      <c r="AQ418" s="36" t="b">
        <f t="shared" si="12"/>
        <v>1</v>
      </c>
      <c r="AR418" s="41" t="s">
        <v>189</v>
      </c>
      <c r="AS418" s="41" t="b">
        <f t="shared" si="13"/>
        <v>1</v>
      </c>
    </row>
    <row r="419" spans="1:45" x14ac:dyDescent="0.25">
      <c r="A419" s="36" t="s">
        <v>190</v>
      </c>
      <c r="B419">
        <v>263</v>
      </c>
      <c r="C419">
        <v>263</v>
      </c>
      <c r="D419">
        <v>322</v>
      </c>
      <c r="E419">
        <v>260</v>
      </c>
      <c r="F419">
        <v>369</v>
      </c>
      <c r="G419">
        <v>384</v>
      </c>
      <c r="H419">
        <v>389</v>
      </c>
      <c r="I419">
        <v>346</v>
      </c>
      <c r="J419">
        <v>422</v>
      </c>
      <c r="K419">
        <v>391</v>
      </c>
      <c r="L419">
        <v>469</v>
      </c>
      <c r="M419">
        <v>296</v>
      </c>
      <c r="N419">
        <v>431</v>
      </c>
      <c r="O419">
        <v>405</v>
      </c>
      <c r="P419">
        <v>379</v>
      </c>
      <c r="Q419">
        <v>315</v>
      </c>
      <c r="R419">
        <v>385</v>
      </c>
      <c r="S419">
        <v>344</v>
      </c>
      <c r="T419">
        <v>412</v>
      </c>
      <c r="U419">
        <v>308</v>
      </c>
      <c r="V419">
        <v>348</v>
      </c>
      <c r="W419">
        <v>352</v>
      </c>
      <c r="X419" s="41">
        <v>376</v>
      </c>
      <c r="Y419" s="41">
        <v>360</v>
      </c>
      <c r="Z419" s="41">
        <v>404</v>
      </c>
      <c r="AA419" s="41">
        <v>377</v>
      </c>
      <c r="AB419" s="41">
        <v>311</v>
      </c>
      <c r="AC419" s="42">
        <v>307</v>
      </c>
      <c r="AD419" s="42">
        <v>209</v>
      </c>
      <c r="AE419" s="42">
        <v>325</v>
      </c>
      <c r="AF419" s="43">
        <v>326</v>
      </c>
      <c r="AG419" s="43">
        <v>320</v>
      </c>
      <c r="AH419" s="44">
        <v>330</v>
      </c>
      <c r="AI419" s="44">
        <v>328</v>
      </c>
      <c r="AJ419" s="44">
        <v>276</v>
      </c>
      <c r="AK419" s="44">
        <v>338</v>
      </c>
      <c r="AL419" s="46">
        <v>254</v>
      </c>
      <c r="AM419" s="46">
        <v>263</v>
      </c>
      <c r="AN419" s="46">
        <v>272</v>
      </c>
      <c r="AO419" s="46">
        <v>261</v>
      </c>
      <c r="AQ419" s="36" t="b">
        <f t="shared" si="12"/>
        <v>1</v>
      </c>
      <c r="AR419" s="41" t="s">
        <v>190</v>
      </c>
      <c r="AS419" s="41" t="b">
        <f t="shared" si="13"/>
        <v>1</v>
      </c>
    </row>
    <row r="420" spans="1:45" x14ac:dyDescent="0.25">
      <c r="A420" s="36" t="s">
        <v>627</v>
      </c>
      <c r="B420">
        <v>780</v>
      </c>
      <c r="C420">
        <v>765</v>
      </c>
      <c r="D420">
        <v>880</v>
      </c>
      <c r="E420">
        <v>741</v>
      </c>
      <c r="F420">
        <v>948</v>
      </c>
      <c r="G420">
        <v>1109</v>
      </c>
      <c r="H420">
        <v>1304</v>
      </c>
      <c r="I420">
        <v>1086</v>
      </c>
      <c r="J420">
        <v>1166</v>
      </c>
      <c r="K420">
        <v>1058</v>
      </c>
      <c r="L420">
        <v>1499</v>
      </c>
      <c r="M420">
        <v>919</v>
      </c>
      <c r="N420">
        <v>1200</v>
      </c>
      <c r="O420">
        <v>1005</v>
      </c>
      <c r="P420">
        <v>1261</v>
      </c>
      <c r="Q420">
        <v>1019</v>
      </c>
      <c r="R420">
        <v>988</v>
      </c>
      <c r="S420">
        <v>984</v>
      </c>
      <c r="T420">
        <v>1199</v>
      </c>
      <c r="U420">
        <v>1053</v>
      </c>
      <c r="V420">
        <v>1151</v>
      </c>
      <c r="W420">
        <v>1027</v>
      </c>
      <c r="X420" s="41">
        <v>1071</v>
      </c>
      <c r="Y420" s="41">
        <v>1026</v>
      </c>
      <c r="Z420" s="41">
        <v>1183</v>
      </c>
      <c r="AA420" s="41">
        <v>973</v>
      </c>
      <c r="AB420" s="41">
        <v>892</v>
      </c>
      <c r="AC420" s="42">
        <v>899</v>
      </c>
      <c r="AD420" s="42">
        <v>590</v>
      </c>
      <c r="AE420" s="42">
        <v>831</v>
      </c>
      <c r="AF420" s="43">
        <v>897</v>
      </c>
      <c r="AG420" s="43">
        <v>843</v>
      </c>
      <c r="AH420" s="44">
        <v>829</v>
      </c>
      <c r="AI420" s="44">
        <v>874</v>
      </c>
      <c r="AJ420" s="44">
        <v>864</v>
      </c>
      <c r="AK420" s="44">
        <v>798</v>
      </c>
      <c r="AL420" s="46">
        <v>806</v>
      </c>
      <c r="AM420" s="46">
        <v>729</v>
      </c>
      <c r="AN420" s="46">
        <v>730</v>
      </c>
      <c r="AO420" s="46">
        <v>815</v>
      </c>
      <c r="AQ420" s="36" t="b">
        <f t="shared" si="12"/>
        <v>1</v>
      </c>
      <c r="AR420" s="41" t="s">
        <v>627</v>
      </c>
      <c r="AS420" s="41" t="b">
        <f t="shared" si="13"/>
        <v>1</v>
      </c>
    </row>
    <row r="421" spans="1:45" x14ac:dyDescent="0.25">
      <c r="A421" s="36" t="s">
        <v>191</v>
      </c>
      <c r="B421">
        <v>131</v>
      </c>
      <c r="C421">
        <v>131</v>
      </c>
      <c r="D421">
        <v>171</v>
      </c>
      <c r="E421">
        <v>163</v>
      </c>
      <c r="F421">
        <v>328</v>
      </c>
      <c r="G421">
        <v>297</v>
      </c>
      <c r="H421">
        <v>384</v>
      </c>
      <c r="I421">
        <v>290</v>
      </c>
      <c r="J421">
        <v>309</v>
      </c>
      <c r="K421">
        <v>238</v>
      </c>
      <c r="L421">
        <v>267</v>
      </c>
      <c r="M421">
        <v>236</v>
      </c>
      <c r="N421">
        <v>243</v>
      </c>
      <c r="O421">
        <v>243</v>
      </c>
      <c r="P421">
        <v>248</v>
      </c>
      <c r="Q421">
        <v>229</v>
      </c>
      <c r="R421">
        <v>263</v>
      </c>
      <c r="S421">
        <v>255</v>
      </c>
      <c r="T421">
        <v>244</v>
      </c>
      <c r="U421">
        <v>202</v>
      </c>
      <c r="V421">
        <v>223</v>
      </c>
      <c r="W421">
        <v>213</v>
      </c>
      <c r="X421" s="41">
        <v>233</v>
      </c>
      <c r="Y421" s="41">
        <v>227</v>
      </c>
      <c r="Z421" s="41">
        <v>244</v>
      </c>
      <c r="AA421" s="41">
        <v>269</v>
      </c>
      <c r="AB421" s="41">
        <v>219</v>
      </c>
      <c r="AC421" s="42">
        <v>216</v>
      </c>
      <c r="AD421" s="42">
        <v>142</v>
      </c>
      <c r="AE421" s="42">
        <v>211</v>
      </c>
      <c r="AF421" s="43">
        <v>186</v>
      </c>
      <c r="AG421" s="43">
        <v>199</v>
      </c>
      <c r="AH421" s="44">
        <v>147</v>
      </c>
      <c r="AI421" s="44">
        <v>186</v>
      </c>
      <c r="AJ421" s="44">
        <v>174</v>
      </c>
      <c r="AK421" s="44">
        <v>166</v>
      </c>
      <c r="AL421" s="46">
        <v>152</v>
      </c>
      <c r="AM421" s="46">
        <v>170</v>
      </c>
      <c r="AN421" s="46">
        <v>152</v>
      </c>
      <c r="AO421" s="46">
        <v>148</v>
      </c>
      <c r="AQ421" s="36" t="b">
        <f t="shared" si="12"/>
        <v>1</v>
      </c>
      <c r="AR421" s="41" t="s">
        <v>191</v>
      </c>
      <c r="AS421" s="41" t="b">
        <f t="shared" si="13"/>
        <v>1</v>
      </c>
    </row>
    <row r="422" spans="1:45" x14ac:dyDescent="0.25">
      <c r="A422" s="36" t="s">
        <v>192</v>
      </c>
      <c r="B422">
        <v>95</v>
      </c>
      <c r="C422">
        <v>84</v>
      </c>
      <c r="D422">
        <v>95</v>
      </c>
      <c r="E422">
        <v>70</v>
      </c>
      <c r="F422">
        <v>126</v>
      </c>
      <c r="G422">
        <v>87</v>
      </c>
      <c r="H422">
        <v>105</v>
      </c>
      <c r="I422">
        <v>77</v>
      </c>
      <c r="J422">
        <v>131</v>
      </c>
      <c r="K422">
        <v>129</v>
      </c>
      <c r="L422">
        <v>107</v>
      </c>
      <c r="M422">
        <v>70</v>
      </c>
      <c r="N422">
        <v>159</v>
      </c>
      <c r="O422">
        <v>115</v>
      </c>
      <c r="P422">
        <v>80</v>
      </c>
      <c r="Q422">
        <v>67</v>
      </c>
      <c r="R422">
        <v>113</v>
      </c>
      <c r="S422">
        <v>107</v>
      </c>
      <c r="T422">
        <v>66</v>
      </c>
      <c r="U422">
        <v>60</v>
      </c>
      <c r="V422">
        <v>113</v>
      </c>
      <c r="W422">
        <v>90</v>
      </c>
      <c r="X422" s="41">
        <v>102</v>
      </c>
      <c r="Y422" s="41">
        <v>108</v>
      </c>
      <c r="Z422" s="41">
        <v>101</v>
      </c>
      <c r="AA422" s="41">
        <v>100</v>
      </c>
      <c r="AB422" s="41">
        <v>80</v>
      </c>
      <c r="AC422" s="42">
        <v>87</v>
      </c>
      <c r="AD422" s="42">
        <v>72</v>
      </c>
      <c r="AE422" s="42">
        <v>121</v>
      </c>
      <c r="AF422" s="43">
        <v>128</v>
      </c>
      <c r="AG422" s="43">
        <v>104</v>
      </c>
      <c r="AH422" s="44">
        <v>105</v>
      </c>
      <c r="AI422" s="44">
        <v>79</v>
      </c>
      <c r="AJ422" s="44">
        <v>68</v>
      </c>
      <c r="AK422" s="44">
        <v>55</v>
      </c>
      <c r="AL422" s="46">
        <v>51</v>
      </c>
      <c r="AM422" s="46">
        <v>75</v>
      </c>
      <c r="AN422" s="46">
        <v>54</v>
      </c>
      <c r="AO422" s="46">
        <v>63</v>
      </c>
      <c r="AQ422" s="36" t="b">
        <f t="shared" si="12"/>
        <v>1</v>
      </c>
      <c r="AR422" s="41" t="s">
        <v>192</v>
      </c>
      <c r="AS422" s="41" t="b">
        <f t="shared" si="13"/>
        <v>1</v>
      </c>
    </row>
    <row r="423" spans="1:45" x14ac:dyDescent="0.25">
      <c r="A423" s="36" t="s">
        <v>557</v>
      </c>
      <c r="B423">
        <v>1612</v>
      </c>
      <c r="C423">
        <v>1724</v>
      </c>
      <c r="D423">
        <v>1953</v>
      </c>
      <c r="E423">
        <v>1917</v>
      </c>
      <c r="F423">
        <v>2971</v>
      </c>
      <c r="G423">
        <v>3360</v>
      </c>
      <c r="H423">
        <v>3309</v>
      </c>
      <c r="I423">
        <v>3027</v>
      </c>
      <c r="J423">
        <v>3828</v>
      </c>
      <c r="K423">
        <v>3088</v>
      </c>
      <c r="L423">
        <v>3031</v>
      </c>
      <c r="M423">
        <v>2504</v>
      </c>
      <c r="N423">
        <v>3072</v>
      </c>
      <c r="O423">
        <v>2647</v>
      </c>
      <c r="P423">
        <v>2798</v>
      </c>
      <c r="Q423">
        <v>2616</v>
      </c>
      <c r="R423">
        <v>2917</v>
      </c>
      <c r="S423">
        <v>2658</v>
      </c>
      <c r="T423">
        <v>2801</v>
      </c>
      <c r="U423">
        <v>2537</v>
      </c>
      <c r="V423">
        <v>2743</v>
      </c>
      <c r="W423">
        <v>2512</v>
      </c>
      <c r="X423" s="41">
        <v>2639</v>
      </c>
      <c r="Y423" s="41">
        <v>2461</v>
      </c>
      <c r="Z423" s="41">
        <v>2639</v>
      </c>
      <c r="AA423" s="41">
        <v>2654</v>
      </c>
      <c r="AB423" s="41">
        <v>2350</v>
      </c>
      <c r="AC423" s="42">
        <v>2087</v>
      </c>
      <c r="AD423" s="42">
        <v>1613</v>
      </c>
      <c r="AE423" s="42">
        <v>2174</v>
      </c>
      <c r="AF423" s="43">
        <v>2264</v>
      </c>
      <c r="AG423" s="43">
        <v>2227</v>
      </c>
      <c r="AH423" s="44">
        <v>1959</v>
      </c>
      <c r="AI423" s="44">
        <v>2023</v>
      </c>
      <c r="AJ423" s="44">
        <v>1757</v>
      </c>
      <c r="AK423" s="44">
        <v>1704</v>
      </c>
      <c r="AL423" s="46">
        <v>1565</v>
      </c>
      <c r="AM423" s="46">
        <v>1785</v>
      </c>
      <c r="AN423" s="46">
        <v>1667</v>
      </c>
      <c r="AO423" s="46">
        <v>1637</v>
      </c>
      <c r="AQ423" s="36" t="b">
        <f t="shared" si="12"/>
        <v>1</v>
      </c>
      <c r="AR423" s="41" t="s">
        <v>557</v>
      </c>
      <c r="AS423" s="41" t="b">
        <f t="shared" si="13"/>
        <v>1</v>
      </c>
    </row>
    <row r="424" spans="1:45" x14ac:dyDescent="0.25">
      <c r="A424" s="36" t="s">
        <v>519</v>
      </c>
      <c r="B424">
        <v>659</v>
      </c>
      <c r="C424">
        <v>713</v>
      </c>
      <c r="D424">
        <v>735</v>
      </c>
      <c r="E424">
        <v>698</v>
      </c>
      <c r="F424">
        <v>924</v>
      </c>
      <c r="G424">
        <v>1009</v>
      </c>
      <c r="H424">
        <v>901</v>
      </c>
      <c r="I424">
        <v>890</v>
      </c>
      <c r="J424">
        <v>1039</v>
      </c>
      <c r="K424">
        <v>1068</v>
      </c>
      <c r="L424">
        <v>1023</v>
      </c>
      <c r="M424">
        <v>951</v>
      </c>
      <c r="N424">
        <v>1019</v>
      </c>
      <c r="O424">
        <v>881</v>
      </c>
      <c r="P424">
        <v>876</v>
      </c>
      <c r="Q424">
        <v>835</v>
      </c>
      <c r="R424">
        <v>963</v>
      </c>
      <c r="S424">
        <v>946</v>
      </c>
      <c r="T424">
        <v>976</v>
      </c>
      <c r="U424">
        <v>866</v>
      </c>
      <c r="V424">
        <v>890</v>
      </c>
      <c r="W424">
        <v>865</v>
      </c>
      <c r="X424" s="41">
        <v>872</v>
      </c>
      <c r="Y424" s="41">
        <v>912</v>
      </c>
      <c r="Z424" s="41">
        <v>874</v>
      </c>
      <c r="AA424" s="41">
        <v>921</v>
      </c>
      <c r="AB424" s="41">
        <v>821</v>
      </c>
      <c r="AC424" s="42">
        <v>699</v>
      </c>
      <c r="AD424" s="42">
        <v>678</v>
      </c>
      <c r="AE424" s="42">
        <v>680</v>
      </c>
      <c r="AF424" s="43">
        <v>719</v>
      </c>
      <c r="AG424" s="43">
        <v>744</v>
      </c>
      <c r="AH424" s="44">
        <v>684</v>
      </c>
      <c r="AI424" s="44">
        <v>718</v>
      </c>
      <c r="AJ424" s="44">
        <v>728</v>
      </c>
      <c r="AK424" s="44">
        <v>708</v>
      </c>
      <c r="AL424" s="46">
        <v>553</v>
      </c>
      <c r="AM424" s="46">
        <v>696</v>
      </c>
      <c r="AN424" s="46">
        <v>689</v>
      </c>
      <c r="AO424" s="46">
        <v>564</v>
      </c>
      <c r="AQ424" s="36" t="b">
        <f t="shared" si="12"/>
        <v>1</v>
      </c>
      <c r="AR424" s="41" t="s">
        <v>519</v>
      </c>
      <c r="AS424" s="41" t="b">
        <f t="shared" si="13"/>
        <v>1</v>
      </c>
    </row>
    <row r="425" spans="1:45" x14ac:dyDescent="0.25">
      <c r="A425" s="36" t="s">
        <v>193</v>
      </c>
      <c r="B425">
        <v>267</v>
      </c>
      <c r="C425">
        <v>205</v>
      </c>
      <c r="D425">
        <v>190</v>
      </c>
      <c r="E425">
        <v>191</v>
      </c>
      <c r="F425">
        <v>322</v>
      </c>
      <c r="G425">
        <v>349</v>
      </c>
      <c r="H425">
        <v>373</v>
      </c>
      <c r="I425">
        <v>286</v>
      </c>
      <c r="J425">
        <v>420</v>
      </c>
      <c r="K425">
        <v>385</v>
      </c>
      <c r="L425">
        <v>290</v>
      </c>
      <c r="M425">
        <v>347</v>
      </c>
      <c r="N425">
        <v>495</v>
      </c>
      <c r="O425">
        <v>342</v>
      </c>
      <c r="P425">
        <v>284</v>
      </c>
      <c r="Q425">
        <v>283</v>
      </c>
      <c r="R425">
        <v>416</v>
      </c>
      <c r="S425">
        <v>340</v>
      </c>
      <c r="T425">
        <v>292</v>
      </c>
      <c r="U425">
        <v>285</v>
      </c>
      <c r="V425">
        <v>351</v>
      </c>
      <c r="W425">
        <v>302</v>
      </c>
      <c r="X425" s="41">
        <v>270</v>
      </c>
      <c r="Y425" s="41">
        <v>308</v>
      </c>
      <c r="Z425" s="41">
        <v>263</v>
      </c>
      <c r="AA425" s="41">
        <v>286</v>
      </c>
      <c r="AB425" s="41">
        <v>239</v>
      </c>
      <c r="AC425" s="42">
        <v>250</v>
      </c>
      <c r="AD425" s="42">
        <v>216</v>
      </c>
      <c r="AE425" s="42">
        <v>272</v>
      </c>
      <c r="AF425" s="43">
        <v>304</v>
      </c>
      <c r="AG425" s="43">
        <v>334</v>
      </c>
      <c r="AH425" s="44">
        <v>262</v>
      </c>
      <c r="AI425" s="44">
        <v>264</v>
      </c>
      <c r="AJ425" s="44">
        <v>226</v>
      </c>
      <c r="AK425" s="44">
        <v>218</v>
      </c>
      <c r="AL425" s="46">
        <v>185</v>
      </c>
      <c r="AM425" s="46">
        <v>184</v>
      </c>
      <c r="AN425" s="46">
        <v>205</v>
      </c>
      <c r="AO425" s="46">
        <v>176</v>
      </c>
      <c r="AQ425" s="36" t="b">
        <f t="shared" si="12"/>
        <v>1</v>
      </c>
      <c r="AR425" s="41" t="s">
        <v>193</v>
      </c>
      <c r="AS425" s="41" t="b">
        <f t="shared" si="13"/>
        <v>1</v>
      </c>
    </row>
    <row r="426" spans="1:45" x14ac:dyDescent="0.25">
      <c r="A426" s="36" t="s">
        <v>450</v>
      </c>
      <c r="B426">
        <v>1317</v>
      </c>
      <c r="C426">
        <v>1342</v>
      </c>
      <c r="D426">
        <v>1585</v>
      </c>
      <c r="E426">
        <v>1402</v>
      </c>
      <c r="F426">
        <v>1737</v>
      </c>
      <c r="G426">
        <v>1978</v>
      </c>
      <c r="H426">
        <v>2097</v>
      </c>
      <c r="I426">
        <v>1672</v>
      </c>
      <c r="J426">
        <v>2017</v>
      </c>
      <c r="K426">
        <v>1978</v>
      </c>
      <c r="L426">
        <v>1980</v>
      </c>
      <c r="M426">
        <v>1751</v>
      </c>
      <c r="N426">
        <v>1932</v>
      </c>
      <c r="O426">
        <v>1702</v>
      </c>
      <c r="P426">
        <v>1980</v>
      </c>
      <c r="Q426">
        <v>1549</v>
      </c>
      <c r="R426">
        <v>1729</v>
      </c>
      <c r="S426">
        <v>1615</v>
      </c>
      <c r="T426">
        <v>1939</v>
      </c>
      <c r="U426">
        <v>1742</v>
      </c>
      <c r="V426">
        <v>1791</v>
      </c>
      <c r="W426">
        <v>1813</v>
      </c>
      <c r="X426" s="41">
        <v>1805</v>
      </c>
      <c r="Y426" s="41">
        <v>1783</v>
      </c>
      <c r="Z426" s="41">
        <v>1814</v>
      </c>
      <c r="AA426" s="41">
        <v>1655</v>
      </c>
      <c r="AB426" s="41">
        <v>1552</v>
      </c>
      <c r="AC426" s="42">
        <v>1262</v>
      </c>
      <c r="AD426" s="42">
        <v>972</v>
      </c>
      <c r="AE426" s="42">
        <v>1386</v>
      </c>
      <c r="AF426" s="43">
        <v>1383</v>
      </c>
      <c r="AG426" s="43">
        <v>1338</v>
      </c>
      <c r="AH426" s="44">
        <v>1284</v>
      </c>
      <c r="AI426" s="44">
        <v>1241</v>
      </c>
      <c r="AJ426" s="44">
        <v>1347</v>
      </c>
      <c r="AK426" s="44">
        <v>1153</v>
      </c>
      <c r="AL426" s="46">
        <v>985</v>
      </c>
      <c r="AM426" s="46">
        <v>1253</v>
      </c>
      <c r="AN426" s="46">
        <v>1017</v>
      </c>
      <c r="AO426" s="46">
        <v>832</v>
      </c>
      <c r="AQ426" s="36" t="b">
        <f t="shared" si="12"/>
        <v>1</v>
      </c>
      <c r="AR426" s="41" t="s">
        <v>450</v>
      </c>
      <c r="AS426" s="41" t="b">
        <f t="shared" si="13"/>
        <v>1</v>
      </c>
    </row>
    <row r="427" spans="1:45" x14ac:dyDescent="0.25">
      <c r="A427" s="36" t="s">
        <v>569</v>
      </c>
      <c r="B427">
        <v>808</v>
      </c>
      <c r="C427">
        <v>825</v>
      </c>
      <c r="D427">
        <v>1162</v>
      </c>
      <c r="E427">
        <v>1001</v>
      </c>
      <c r="F427">
        <v>1210</v>
      </c>
      <c r="G427">
        <v>1520</v>
      </c>
      <c r="H427">
        <v>1757</v>
      </c>
      <c r="I427">
        <v>1893</v>
      </c>
      <c r="J427">
        <v>1738</v>
      </c>
      <c r="K427">
        <v>1718</v>
      </c>
      <c r="L427">
        <v>1867</v>
      </c>
      <c r="M427">
        <v>1565</v>
      </c>
      <c r="N427">
        <v>1810</v>
      </c>
      <c r="O427">
        <v>1560</v>
      </c>
      <c r="P427">
        <v>1638</v>
      </c>
      <c r="Q427">
        <v>1478</v>
      </c>
      <c r="R427">
        <v>1622</v>
      </c>
      <c r="S427">
        <v>1429</v>
      </c>
      <c r="T427">
        <v>1674</v>
      </c>
      <c r="U427">
        <v>1354</v>
      </c>
      <c r="V427">
        <v>1421</v>
      </c>
      <c r="W427">
        <v>1489</v>
      </c>
      <c r="X427" s="41">
        <v>1439</v>
      </c>
      <c r="Y427" s="41">
        <v>1320</v>
      </c>
      <c r="Z427" s="41">
        <v>1465</v>
      </c>
      <c r="AA427" s="41">
        <v>1376</v>
      </c>
      <c r="AB427" s="41">
        <v>1269</v>
      </c>
      <c r="AC427" s="42">
        <v>1175</v>
      </c>
      <c r="AD427" s="42">
        <v>884</v>
      </c>
      <c r="AE427" s="42">
        <v>1257</v>
      </c>
      <c r="AF427" s="43">
        <v>1285</v>
      </c>
      <c r="AG427" s="43">
        <v>1242</v>
      </c>
      <c r="AH427" s="44">
        <v>1119</v>
      </c>
      <c r="AI427" s="44">
        <v>1135</v>
      </c>
      <c r="AJ427" s="44">
        <v>1045</v>
      </c>
      <c r="AK427" s="44">
        <v>946</v>
      </c>
      <c r="AL427" s="46">
        <v>879</v>
      </c>
      <c r="AM427" s="46">
        <v>1015</v>
      </c>
      <c r="AN427" s="46">
        <v>902</v>
      </c>
      <c r="AO427" s="46">
        <v>903</v>
      </c>
      <c r="AQ427" s="36" t="b">
        <f t="shared" si="12"/>
        <v>1</v>
      </c>
      <c r="AR427" s="41" t="s">
        <v>569</v>
      </c>
      <c r="AS427" s="41" t="b">
        <f t="shared" si="13"/>
        <v>1</v>
      </c>
    </row>
    <row r="428" spans="1:45" x14ac:dyDescent="0.25">
      <c r="A428" s="36" t="s">
        <v>194</v>
      </c>
      <c r="B428">
        <v>176</v>
      </c>
      <c r="C428">
        <v>151</v>
      </c>
      <c r="D428">
        <v>173</v>
      </c>
      <c r="E428">
        <v>219</v>
      </c>
      <c r="F428">
        <v>249</v>
      </c>
      <c r="G428">
        <v>298</v>
      </c>
      <c r="H428">
        <v>388</v>
      </c>
      <c r="I428">
        <v>294</v>
      </c>
      <c r="J428">
        <v>415</v>
      </c>
      <c r="K428">
        <v>348</v>
      </c>
      <c r="L428">
        <v>317</v>
      </c>
      <c r="M428">
        <v>240</v>
      </c>
      <c r="N428">
        <v>327</v>
      </c>
      <c r="O428">
        <v>282</v>
      </c>
      <c r="P428">
        <v>314</v>
      </c>
      <c r="Q428">
        <v>265</v>
      </c>
      <c r="R428">
        <v>270</v>
      </c>
      <c r="S428">
        <v>219</v>
      </c>
      <c r="T428">
        <v>284</v>
      </c>
      <c r="U428">
        <v>261</v>
      </c>
      <c r="V428">
        <v>265</v>
      </c>
      <c r="W428">
        <v>261</v>
      </c>
      <c r="X428" s="41">
        <v>195</v>
      </c>
      <c r="Y428" s="41">
        <v>220</v>
      </c>
      <c r="Z428" s="41">
        <v>260</v>
      </c>
      <c r="AA428" s="41">
        <v>255</v>
      </c>
      <c r="AB428" s="41">
        <v>220</v>
      </c>
      <c r="AC428" s="42">
        <v>214</v>
      </c>
      <c r="AD428" s="42">
        <v>170</v>
      </c>
      <c r="AE428" s="42">
        <v>219</v>
      </c>
      <c r="AF428" s="43">
        <v>253</v>
      </c>
      <c r="AG428" s="43">
        <v>207</v>
      </c>
      <c r="AH428" s="44">
        <v>174</v>
      </c>
      <c r="AI428" s="44">
        <v>185</v>
      </c>
      <c r="AJ428" s="44">
        <v>130</v>
      </c>
      <c r="AK428" s="44">
        <v>162</v>
      </c>
      <c r="AL428" s="46">
        <v>125</v>
      </c>
      <c r="AM428" s="46">
        <v>168</v>
      </c>
      <c r="AN428" s="46">
        <v>158</v>
      </c>
      <c r="AO428" s="46">
        <v>181</v>
      </c>
      <c r="AQ428" s="36" t="b">
        <f t="shared" si="12"/>
        <v>1</v>
      </c>
      <c r="AR428" s="41" t="s">
        <v>194</v>
      </c>
      <c r="AS428" s="41" t="b">
        <f t="shared" si="13"/>
        <v>1</v>
      </c>
    </row>
    <row r="429" spans="1:45" x14ac:dyDescent="0.25">
      <c r="A429" s="36" t="s">
        <v>549</v>
      </c>
      <c r="B429">
        <v>246</v>
      </c>
      <c r="C429">
        <v>237</v>
      </c>
      <c r="D429">
        <v>301</v>
      </c>
      <c r="E429">
        <v>283</v>
      </c>
      <c r="F429">
        <v>384</v>
      </c>
      <c r="G429">
        <v>504</v>
      </c>
      <c r="H429">
        <v>635</v>
      </c>
      <c r="I429">
        <v>514</v>
      </c>
      <c r="J429">
        <v>548</v>
      </c>
      <c r="K429">
        <v>470</v>
      </c>
      <c r="L429">
        <v>494</v>
      </c>
      <c r="M429">
        <v>421</v>
      </c>
      <c r="N429">
        <v>482</v>
      </c>
      <c r="O429">
        <v>377</v>
      </c>
      <c r="P429">
        <v>375</v>
      </c>
      <c r="Q429">
        <v>398</v>
      </c>
      <c r="R429">
        <v>435</v>
      </c>
      <c r="S429">
        <v>374</v>
      </c>
      <c r="T429">
        <v>383</v>
      </c>
      <c r="U429">
        <v>388</v>
      </c>
      <c r="V429">
        <v>390</v>
      </c>
      <c r="W429">
        <v>335</v>
      </c>
      <c r="X429" s="41">
        <v>392</v>
      </c>
      <c r="Y429" s="41">
        <v>418</v>
      </c>
      <c r="Z429" s="41">
        <v>445</v>
      </c>
      <c r="AA429" s="41">
        <v>437</v>
      </c>
      <c r="AB429" s="41">
        <v>379</v>
      </c>
      <c r="AC429" s="42">
        <v>354</v>
      </c>
      <c r="AD429" s="42">
        <v>227</v>
      </c>
      <c r="AE429" s="42">
        <v>344</v>
      </c>
      <c r="AF429" s="43">
        <v>352</v>
      </c>
      <c r="AG429" s="43">
        <v>343</v>
      </c>
      <c r="AH429" s="44">
        <v>288</v>
      </c>
      <c r="AI429" s="44">
        <v>279</v>
      </c>
      <c r="AJ429" s="44">
        <v>262</v>
      </c>
      <c r="AK429" s="44">
        <v>262</v>
      </c>
      <c r="AL429" s="46">
        <v>237</v>
      </c>
      <c r="AM429" s="46">
        <v>286</v>
      </c>
      <c r="AN429" s="46">
        <v>264</v>
      </c>
      <c r="AO429" s="46">
        <v>216</v>
      </c>
      <c r="AQ429" s="36" t="b">
        <f t="shared" si="12"/>
        <v>1</v>
      </c>
      <c r="AR429" s="41" t="s">
        <v>549</v>
      </c>
      <c r="AS429" s="41" t="b">
        <f t="shared" si="13"/>
        <v>1</v>
      </c>
    </row>
    <row r="430" spans="1:45" x14ac:dyDescent="0.25">
      <c r="A430" s="36" t="s">
        <v>456</v>
      </c>
      <c r="B430">
        <v>1523</v>
      </c>
      <c r="C430">
        <v>1653</v>
      </c>
      <c r="D430">
        <v>1744</v>
      </c>
      <c r="E430">
        <v>1400</v>
      </c>
      <c r="F430">
        <v>1844</v>
      </c>
      <c r="G430">
        <v>2127</v>
      </c>
      <c r="H430">
        <v>2534</v>
      </c>
      <c r="I430">
        <v>1949</v>
      </c>
      <c r="J430">
        <v>2263</v>
      </c>
      <c r="K430">
        <v>2233</v>
      </c>
      <c r="L430">
        <v>2276</v>
      </c>
      <c r="M430">
        <v>1989</v>
      </c>
      <c r="N430">
        <v>2015</v>
      </c>
      <c r="O430">
        <v>2130</v>
      </c>
      <c r="P430">
        <v>2070</v>
      </c>
      <c r="Q430">
        <v>1860</v>
      </c>
      <c r="R430">
        <v>1867</v>
      </c>
      <c r="S430">
        <v>1793</v>
      </c>
      <c r="T430">
        <v>2041</v>
      </c>
      <c r="U430">
        <v>1692</v>
      </c>
      <c r="V430">
        <v>1717</v>
      </c>
      <c r="W430">
        <v>1579</v>
      </c>
      <c r="X430" s="41">
        <v>1692</v>
      </c>
      <c r="Y430" s="41">
        <v>1717</v>
      </c>
      <c r="Z430" s="41">
        <v>1949</v>
      </c>
      <c r="AA430" s="41">
        <v>1943</v>
      </c>
      <c r="AB430" s="41">
        <v>1614</v>
      </c>
      <c r="AC430" s="42">
        <v>1361</v>
      </c>
      <c r="AD430" s="42">
        <v>1128</v>
      </c>
      <c r="AE430" s="42">
        <v>1536</v>
      </c>
      <c r="AF430" s="43">
        <v>1647</v>
      </c>
      <c r="AG430" s="43">
        <v>1562</v>
      </c>
      <c r="AH430" s="44">
        <v>1440</v>
      </c>
      <c r="AI430" s="44">
        <v>1442</v>
      </c>
      <c r="AJ430" s="44">
        <v>1402</v>
      </c>
      <c r="AK430" s="44">
        <v>1258</v>
      </c>
      <c r="AL430" s="46">
        <v>933</v>
      </c>
      <c r="AM430" s="46">
        <v>1031</v>
      </c>
      <c r="AN430" s="46">
        <v>929</v>
      </c>
      <c r="AO430" s="46">
        <v>792</v>
      </c>
      <c r="AQ430" s="36" t="b">
        <f t="shared" si="12"/>
        <v>1</v>
      </c>
      <c r="AR430" s="41" t="s">
        <v>456</v>
      </c>
      <c r="AS430" s="41" t="b">
        <f t="shared" si="13"/>
        <v>1</v>
      </c>
    </row>
    <row r="431" spans="1:45" x14ac:dyDescent="0.25">
      <c r="A431" s="36" t="s">
        <v>195</v>
      </c>
      <c r="B431">
        <v>220</v>
      </c>
      <c r="C431">
        <v>164</v>
      </c>
      <c r="D431">
        <v>232</v>
      </c>
      <c r="E431">
        <v>183</v>
      </c>
      <c r="F431">
        <v>338</v>
      </c>
      <c r="G431">
        <v>336</v>
      </c>
      <c r="H431">
        <v>415</v>
      </c>
      <c r="I431">
        <v>369</v>
      </c>
      <c r="J431">
        <v>385</v>
      </c>
      <c r="K431">
        <v>319</v>
      </c>
      <c r="L431">
        <v>381</v>
      </c>
      <c r="M431">
        <v>334</v>
      </c>
      <c r="N431">
        <v>346</v>
      </c>
      <c r="O431">
        <v>302</v>
      </c>
      <c r="P431">
        <v>337</v>
      </c>
      <c r="Q431">
        <v>300</v>
      </c>
      <c r="R431">
        <v>301</v>
      </c>
      <c r="S431">
        <v>229</v>
      </c>
      <c r="T431">
        <v>289</v>
      </c>
      <c r="U431">
        <v>257</v>
      </c>
      <c r="V431">
        <v>290</v>
      </c>
      <c r="W431">
        <v>261</v>
      </c>
      <c r="X431" s="41">
        <v>267</v>
      </c>
      <c r="Y431" s="41">
        <v>275</v>
      </c>
      <c r="Z431" s="41">
        <v>302</v>
      </c>
      <c r="AA431" s="41">
        <v>304</v>
      </c>
      <c r="AB431" s="41">
        <v>244</v>
      </c>
      <c r="AC431" s="42">
        <v>220</v>
      </c>
      <c r="AD431" s="42">
        <v>176</v>
      </c>
      <c r="AE431" s="42">
        <v>205</v>
      </c>
      <c r="AF431" s="43">
        <v>237</v>
      </c>
      <c r="AG431" s="43">
        <v>231</v>
      </c>
      <c r="AH431" s="44">
        <v>216</v>
      </c>
      <c r="AI431" s="44">
        <v>197</v>
      </c>
      <c r="AJ431" s="44">
        <v>192</v>
      </c>
      <c r="AK431" s="44">
        <v>204</v>
      </c>
      <c r="AL431" s="46">
        <v>147</v>
      </c>
      <c r="AM431" s="46">
        <v>213</v>
      </c>
      <c r="AN431" s="46">
        <v>205</v>
      </c>
      <c r="AO431" s="46">
        <v>159</v>
      </c>
      <c r="AQ431" s="36" t="b">
        <f t="shared" si="12"/>
        <v>1</v>
      </c>
      <c r="AR431" s="41" t="s">
        <v>195</v>
      </c>
      <c r="AS431" s="41" t="b">
        <f t="shared" si="13"/>
        <v>1</v>
      </c>
    </row>
    <row r="432" spans="1:45" x14ac:dyDescent="0.25">
      <c r="A432" s="36" t="s">
        <v>550</v>
      </c>
      <c r="B432">
        <v>207</v>
      </c>
      <c r="C432">
        <v>185</v>
      </c>
      <c r="D432">
        <v>274</v>
      </c>
      <c r="E432">
        <v>222</v>
      </c>
      <c r="F432">
        <v>380</v>
      </c>
      <c r="G432">
        <v>536</v>
      </c>
      <c r="H432">
        <v>770</v>
      </c>
      <c r="I432">
        <v>528</v>
      </c>
      <c r="J432">
        <v>466</v>
      </c>
      <c r="K432">
        <v>470</v>
      </c>
      <c r="L432">
        <v>457</v>
      </c>
      <c r="M432">
        <v>419</v>
      </c>
      <c r="N432">
        <v>405</v>
      </c>
      <c r="O432">
        <v>369</v>
      </c>
      <c r="P432">
        <v>406</v>
      </c>
      <c r="Q432">
        <v>338</v>
      </c>
      <c r="R432">
        <v>385</v>
      </c>
      <c r="S432">
        <v>343</v>
      </c>
      <c r="T432">
        <v>391</v>
      </c>
      <c r="U432">
        <v>345</v>
      </c>
      <c r="V432">
        <v>340</v>
      </c>
      <c r="W432">
        <v>335</v>
      </c>
      <c r="X432" s="41">
        <v>329</v>
      </c>
      <c r="Y432" s="41">
        <v>356</v>
      </c>
      <c r="Z432" s="41">
        <v>355</v>
      </c>
      <c r="AA432" s="41">
        <v>366</v>
      </c>
      <c r="AB432" s="41">
        <v>289</v>
      </c>
      <c r="AC432" s="42">
        <v>235</v>
      </c>
      <c r="AD432" s="42">
        <v>219</v>
      </c>
      <c r="AE432" s="42">
        <v>260</v>
      </c>
      <c r="AF432" s="43">
        <v>258</v>
      </c>
      <c r="AG432" s="43">
        <v>274</v>
      </c>
      <c r="AH432" s="44">
        <v>246</v>
      </c>
      <c r="AI432" s="44">
        <v>264</v>
      </c>
      <c r="AJ432" s="44">
        <v>217</v>
      </c>
      <c r="AK432" s="44">
        <v>244</v>
      </c>
      <c r="AL432" s="46">
        <v>198</v>
      </c>
      <c r="AM432" s="46">
        <v>220</v>
      </c>
      <c r="AN432" s="46">
        <v>212</v>
      </c>
      <c r="AO432" s="46">
        <v>167</v>
      </c>
      <c r="AQ432" s="36" t="b">
        <f t="shared" si="12"/>
        <v>1</v>
      </c>
      <c r="AR432" s="41" t="s">
        <v>550</v>
      </c>
      <c r="AS432" s="41" t="b">
        <f t="shared" si="13"/>
        <v>1</v>
      </c>
    </row>
    <row r="433" spans="1:45" x14ac:dyDescent="0.25">
      <c r="A433" s="36" t="s">
        <v>493</v>
      </c>
      <c r="B433">
        <v>1651</v>
      </c>
      <c r="C433">
        <v>1709</v>
      </c>
      <c r="D433">
        <v>1696</v>
      </c>
      <c r="E433">
        <v>1549</v>
      </c>
      <c r="F433">
        <v>1852</v>
      </c>
      <c r="G433">
        <v>1889</v>
      </c>
      <c r="H433">
        <v>2106</v>
      </c>
      <c r="I433">
        <v>1658</v>
      </c>
      <c r="J433">
        <v>2011</v>
      </c>
      <c r="K433">
        <v>1992</v>
      </c>
      <c r="L433">
        <v>2024</v>
      </c>
      <c r="M433">
        <v>1798</v>
      </c>
      <c r="N433">
        <v>1822</v>
      </c>
      <c r="O433">
        <v>1766</v>
      </c>
      <c r="P433">
        <v>1961</v>
      </c>
      <c r="Q433">
        <v>1585</v>
      </c>
      <c r="R433">
        <v>1695</v>
      </c>
      <c r="S433">
        <v>1649</v>
      </c>
      <c r="T433">
        <v>1937</v>
      </c>
      <c r="U433">
        <v>1780</v>
      </c>
      <c r="V433">
        <v>1753</v>
      </c>
      <c r="W433">
        <v>1778</v>
      </c>
      <c r="X433" s="41">
        <v>1705</v>
      </c>
      <c r="Y433" s="41">
        <v>1797</v>
      </c>
      <c r="Z433" s="41">
        <v>2002</v>
      </c>
      <c r="AA433" s="41">
        <v>2064</v>
      </c>
      <c r="AB433" s="41">
        <v>1879</v>
      </c>
      <c r="AC433" s="42">
        <v>1687</v>
      </c>
      <c r="AD433" s="42">
        <v>1221</v>
      </c>
      <c r="AE433" s="42">
        <v>1591</v>
      </c>
      <c r="AF433" s="43">
        <v>1774</v>
      </c>
      <c r="AG433" s="43">
        <v>1737</v>
      </c>
      <c r="AH433" s="44">
        <v>1569</v>
      </c>
      <c r="AI433" s="44">
        <v>1774</v>
      </c>
      <c r="AJ433" s="44">
        <v>1688</v>
      </c>
      <c r="AK433" s="44">
        <v>1678</v>
      </c>
      <c r="AL433" s="46">
        <v>1377</v>
      </c>
      <c r="AM433" s="46">
        <v>1857</v>
      </c>
      <c r="AN433" s="46">
        <v>1711</v>
      </c>
      <c r="AO433" s="46">
        <v>1689</v>
      </c>
      <c r="AQ433" s="36" t="b">
        <f t="shared" si="12"/>
        <v>1</v>
      </c>
      <c r="AR433" s="41" t="s">
        <v>493</v>
      </c>
      <c r="AS433" s="41" t="b">
        <f t="shared" si="13"/>
        <v>1</v>
      </c>
    </row>
    <row r="434" spans="1:45" x14ac:dyDescent="0.25">
      <c r="A434" s="36" t="s">
        <v>196</v>
      </c>
      <c r="B434">
        <v>347</v>
      </c>
      <c r="C434">
        <v>335</v>
      </c>
      <c r="D434">
        <v>375</v>
      </c>
      <c r="E434">
        <v>384</v>
      </c>
      <c r="F434">
        <v>510</v>
      </c>
      <c r="G434">
        <v>515</v>
      </c>
      <c r="H434">
        <v>671</v>
      </c>
      <c r="I434">
        <v>502</v>
      </c>
      <c r="J434">
        <v>598</v>
      </c>
      <c r="K434">
        <v>511</v>
      </c>
      <c r="L434">
        <v>602</v>
      </c>
      <c r="M434">
        <v>541</v>
      </c>
      <c r="N434">
        <v>561</v>
      </c>
      <c r="O434">
        <v>478</v>
      </c>
      <c r="P434">
        <v>550</v>
      </c>
      <c r="Q434">
        <v>447</v>
      </c>
      <c r="R434">
        <v>572</v>
      </c>
      <c r="S434">
        <v>484</v>
      </c>
      <c r="T434">
        <v>548</v>
      </c>
      <c r="U434">
        <v>505</v>
      </c>
      <c r="V434">
        <v>492</v>
      </c>
      <c r="W434">
        <v>472</v>
      </c>
      <c r="X434" s="41">
        <v>461</v>
      </c>
      <c r="Y434" s="41">
        <v>496</v>
      </c>
      <c r="Z434" s="41">
        <v>535</v>
      </c>
      <c r="AA434" s="41">
        <v>505</v>
      </c>
      <c r="AB434" s="41">
        <v>423</v>
      </c>
      <c r="AC434" s="42">
        <v>339</v>
      </c>
      <c r="AD434" s="42">
        <v>336</v>
      </c>
      <c r="AE434" s="42">
        <v>390</v>
      </c>
      <c r="AF434" s="43">
        <v>487</v>
      </c>
      <c r="AG434" s="43">
        <v>468</v>
      </c>
      <c r="AH434" s="44">
        <v>447</v>
      </c>
      <c r="AI434" s="44">
        <v>412</v>
      </c>
      <c r="AJ434" s="44">
        <v>379</v>
      </c>
      <c r="AK434" s="44">
        <v>418</v>
      </c>
      <c r="AL434" s="46">
        <v>332</v>
      </c>
      <c r="AM434" s="46">
        <v>361</v>
      </c>
      <c r="AN434" s="46">
        <v>337</v>
      </c>
      <c r="AO434" s="46">
        <v>329</v>
      </c>
      <c r="AQ434" s="36" t="b">
        <f t="shared" si="12"/>
        <v>1</v>
      </c>
      <c r="AR434" s="41" t="s">
        <v>196</v>
      </c>
      <c r="AS434" s="41" t="b">
        <f t="shared" si="13"/>
        <v>1</v>
      </c>
    </row>
    <row r="435" spans="1:45" x14ac:dyDescent="0.25">
      <c r="A435" s="36" t="s">
        <v>494</v>
      </c>
      <c r="B435">
        <v>1693</v>
      </c>
      <c r="C435">
        <v>1557</v>
      </c>
      <c r="D435">
        <v>1858</v>
      </c>
      <c r="E435">
        <v>1746</v>
      </c>
      <c r="F435">
        <v>2772</v>
      </c>
      <c r="G435">
        <v>2633</v>
      </c>
      <c r="H435">
        <v>3044</v>
      </c>
      <c r="I435">
        <v>2490</v>
      </c>
      <c r="J435">
        <v>3008</v>
      </c>
      <c r="K435">
        <v>2592</v>
      </c>
      <c r="L435">
        <v>2881</v>
      </c>
      <c r="M435">
        <v>2602</v>
      </c>
      <c r="N435">
        <v>2789</v>
      </c>
      <c r="O435">
        <v>2456</v>
      </c>
      <c r="P435">
        <v>2471</v>
      </c>
      <c r="Q435">
        <v>2236</v>
      </c>
      <c r="R435">
        <v>2604</v>
      </c>
      <c r="S435">
        <v>2244</v>
      </c>
      <c r="T435">
        <v>2614</v>
      </c>
      <c r="U435">
        <v>2259</v>
      </c>
      <c r="V435">
        <v>2262</v>
      </c>
      <c r="W435">
        <v>2239</v>
      </c>
      <c r="X435" s="41">
        <v>2069</v>
      </c>
      <c r="Y435" s="41">
        <v>2191</v>
      </c>
      <c r="Z435" s="41">
        <v>2403</v>
      </c>
      <c r="AA435" s="41">
        <v>2344</v>
      </c>
      <c r="AB435" s="41">
        <v>2071</v>
      </c>
      <c r="AC435" s="42">
        <v>1724</v>
      </c>
      <c r="AD435" s="42">
        <v>1487</v>
      </c>
      <c r="AE435" s="42">
        <v>1994</v>
      </c>
      <c r="AF435" s="43">
        <v>1991</v>
      </c>
      <c r="AG435" s="43">
        <v>1935</v>
      </c>
      <c r="AH435" s="44">
        <v>1815</v>
      </c>
      <c r="AI435" s="44">
        <v>1760</v>
      </c>
      <c r="AJ435" s="44">
        <v>1709</v>
      </c>
      <c r="AK435" s="44">
        <v>1658</v>
      </c>
      <c r="AL435" s="46">
        <v>1446</v>
      </c>
      <c r="AM435" s="46">
        <v>1793</v>
      </c>
      <c r="AN435" s="46">
        <v>1509</v>
      </c>
      <c r="AO435" s="46">
        <v>1388</v>
      </c>
      <c r="AQ435" s="36" t="b">
        <f t="shared" si="12"/>
        <v>1</v>
      </c>
      <c r="AR435" s="41" t="s">
        <v>494</v>
      </c>
      <c r="AS435" s="41" t="b">
        <f t="shared" si="13"/>
        <v>1</v>
      </c>
    </row>
    <row r="436" spans="1:45" x14ac:dyDescent="0.25">
      <c r="A436" s="36" t="s">
        <v>197</v>
      </c>
      <c r="B436">
        <v>283</v>
      </c>
      <c r="C436">
        <v>270</v>
      </c>
      <c r="D436">
        <v>301</v>
      </c>
      <c r="E436">
        <v>281</v>
      </c>
      <c r="F436">
        <v>389</v>
      </c>
      <c r="G436">
        <v>479</v>
      </c>
      <c r="H436">
        <v>495</v>
      </c>
      <c r="I436">
        <v>491</v>
      </c>
      <c r="J436">
        <v>597</v>
      </c>
      <c r="K436">
        <v>461</v>
      </c>
      <c r="L436">
        <v>438</v>
      </c>
      <c r="M436">
        <v>371</v>
      </c>
      <c r="N436">
        <v>440</v>
      </c>
      <c r="O436">
        <v>386</v>
      </c>
      <c r="P436">
        <v>454</v>
      </c>
      <c r="Q436">
        <v>389</v>
      </c>
      <c r="R436">
        <v>353</v>
      </c>
      <c r="S436">
        <v>398</v>
      </c>
      <c r="T436">
        <v>428</v>
      </c>
      <c r="U436">
        <v>374</v>
      </c>
      <c r="V436">
        <v>412</v>
      </c>
      <c r="W436">
        <v>395</v>
      </c>
      <c r="X436" s="41">
        <v>430</v>
      </c>
      <c r="Y436" s="41">
        <v>399</v>
      </c>
      <c r="Z436" s="41">
        <v>471</v>
      </c>
      <c r="AA436" s="41">
        <v>431</v>
      </c>
      <c r="AB436" s="41">
        <v>365</v>
      </c>
      <c r="AC436" s="42">
        <v>314</v>
      </c>
      <c r="AD436" s="42">
        <v>245</v>
      </c>
      <c r="AE436" s="42">
        <v>377</v>
      </c>
      <c r="AF436" s="43">
        <v>363</v>
      </c>
      <c r="AG436" s="43">
        <v>333</v>
      </c>
      <c r="AH436" s="44">
        <v>322</v>
      </c>
      <c r="AI436" s="44">
        <v>309</v>
      </c>
      <c r="AJ436" s="44">
        <v>271</v>
      </c>
      <c r="AK436" s="44">
        <v>265</v>
      </c>
      <c r="AL436" s="46">
        <v>270</v>
      </c>
      <c r="AM436" s="46">
        <v>280</v>
      </c>
      <c r="AN436" s="46">
        <v>244</v>
      </c>
      <c r="AO436" s="46">
        <v>271</v>
      </c>
      <c r="AQ436" s="36" t="b">
        <f t="shared" si="12"/>
        <v>1</v>
      </c>
      <c r="AR436" s="41" t="s">
        <v>197</v>
      </c>
      <c r="AS436" s="41" t="b">
        <f t="shared" si="13"/>
        <v>1</v>
      </c>
    </row>
    <row r="437" spans="1:45" x14ac:dyDescent="0.25">
      <c r="A437" s="36" t="s">
        <v>579</v>
      </c>
      <c r="B437">
        <v>437</v>
      </c>
      <c r="C437">
        <v>517</v>
      </c>
      <c r="D437">
        <v>537</v>
      </c>
      <c r="E437">
        <v>420</v>
      </c>
      <c r="F437">
        <v>677</v>
      </c>
      <c r="G437">
        <v>717</v>
      </c>
      <c r="H437">
        <v>732</v>
      </c>
      <c r="I437">
        <v>622</v>
      </c>
      <c r="J437">
        <v>762</v>
      </c>
      <c r="K437">
        <v>715</v>
      </c>
      <c r="L437">
        <v>681</v>
      </c>
      <c r="M437">
        <v>566</v>
      </c>
      <c r="N437">
        <v>732</v>
      </c>
      <c r="O437">
        <v>634</v>
      </c>
      <c r="P437">
        <v>724</v>
      </c>
      <c r="Q437">
        <v>683</v>
      </c>
      <c r="R437">
        <v>783</v>
      </c>
      <c r="S437">
        <v>640</v>
      </c>
      <c r="T437">
        <v>760</v>
      </c>
      <c r="U437">
        <v>645</v>
      </c>
      <c r="V437">
        <v>575</v>
      </c>
      <c r="W437">
        <v>588</v>
      </c>
      <c r="X437" s="41">
        <v>647</v>
      </c>
      <c r="Y437" s="41">
        <v>572</v>
      </c>
      <c r="Z437" s="41">
        <v>676</v>
      </c>
      <c r="AA437" s="41">
        <v>658</v>
      </c>
      <c r="AB437" s="41">
        <v>598</v>
      </c>
      <c r="AC437" s="42">
        <v>553</v>
      </c>
      <c r="AD437" s="42">
        <v>420</v>
      </c>
      <c r="AE437" s="42">
        <v>617</v>
      </c>
      <c r="AF437" s="43">
        <v>614</v>
      </c>
      <c r="AG437" s="43">
        <v>659</v>
      </c>
      <c r="AH437" s="44">
        <v>587</v>
      </c>
      <c r="AI437" s="44">
        <v>595</v>
      </c>
      <c r="AJ437" s="44">
        <v>515</v>
      </c>
      <c r="AK437" s="44">
        <v>533</v>
      </c>
      <c r="AL437" s="46">
        <v>521</v>
      </c>
      <c r="AM437" s="46">
        <v>602</v>
      </c>
      <c r="AN437" s="46">
        <v>517</v>
      </c>
      <c r="AO437" s="46">
        <v>427</v>
      </c>
      <c r="AQ437" s="36" t="b">
        <f t="shared" si="12"/>
        <v>1</v>
      </c>
      <c r="AR437" s="41" t="s">
        <v>579</v>
      </c>
      <c r="AS437" s="41" t="b">
        <f t="shared" si="13"/>
        <v>1</v>
      </c>
    </row>
    <row r="438" spans="1:45" x14ac:dyDescent="0.25">
      <c r="A438" s="36" t="s">
        <v>198</v>
      </c>
      <c r="B438">
        <v>324</v>
      </c>
      <c r="C438">
        <v>259</v>
      </c>
      <c r="D438">
        <v>311</v>
      </c>
      <c r="E438">
        <v>311</v>
      </c>
      <c r="F438">
        <v>490</v>
      </c>
      <c r="G438">
        <v>492</v>
      </c>
      <c r="H438">
        <v>531</v>
      </c>
      <c r="I438">
        <v>445</v>
      </c>
      <c r="J438">
        <v>496</v>
      </c>
      <c r="K438">
        <v>403</v>
      </c>
      <c r="L438">
        <v>459</v>
      </c>
      <c r="M438">
        <v>387</v>
      </c>
      <c r="N438">
        <v>473</v>
      </c>
      <c r="O438">
        <v>405</v>
      </c>
      <c r="P438">
        <v>399</v>
      </c>
      <c r="Q438">
        <v>375</v>
      </c>
      <c r="R438">
        <v>435</v>
      </c>
      <c r="S438">
        <v>369</v>
      </c>
      <c r="T438">
        <v>452</v>
      </c>
      <c r="U438">
        <v>355</v>
      </c>
      <c r="V438">
        <v>419</v>
      </c>
      <c r="W438">
        <v>351</v>
      </c>
      <c r="X438" s="41">
        <v>320</v>
      </c>
      <c r="Y438" s="41">
        <v>365</v>
      </c>
      <c r="Z438" s="41">
        <v>364</v>
      </c>
      <c r="AA438" s="41">
        <v>360</v>
      </c>
      <c r="AB438" s="41">
        <v>324</v>
      </c>
      <c r="AC438" s="42">
        <v>312</v>
      </c>
      <c r="AD438" s="42">
        <v>253</v>
      </c>
      <c r="AE438" s="42">
        <v>304</v>
      </c>
      <c r="AF438" s="43">
        <v>308</v>
      </c>
      <c r="AG438" s="43">
        <v>323</v>
      </c>
      <c r="AH438" s="44">
        <v>265</v>
      </c>
      <c r="AI438" s="44">
        <v>299</v>
      </c>
      <c r="AJ438" s="44">
        <v>293</v>
      </c>
      <c r="AK438" s="44">
        <v>237</v>
      </c>
      <c r="AL438" s="46">
        <v>198</v>
      </c>
      <c r="AM438" s="46">
        <v>249</v>
      </c>
      <c r="AN438" s="46">
        <v>236</v>
      </c>
      <c r="AO438" s="46">
        <v>238</v>
      </c>
      <c r="AQ438" s="36" t="b">
        <f t="shared" si="12"/>
        <v>1</v>
      </c>
      <c r="AR438" s="41" t="s">
        <v>198</v>
      </c>
      <c r="AS438" s="41" t="b">
        <f t="shared" si="13"/>
        <v>1</v>
      </c>
    </row>
    <row r="439" spans="1:45" x14ac:dyDescent="0.25">
      <c r="A439" s="36" t="s">
        <v>199</v>
      </c>
      <c r="B439">
        <v>399</v>
      </c>
      <c r="C439">
        <v>348</v>
      </c>
      <c r="D439">
        <v>445</v>
      </c>
      <c r="E439">
        <v>340</v>
      </c>
      <c r="F439">
        <v>569</v>
      </c>
      <c r="G439">
        <v>722</v>
      </c>
      <c r="H439">
        <v>641</v>
      </c>
      <c r="I439">
        <v>778</v>
      </c>
      <c r="J439">
        <v>658</v>
      </c>
      <c r="K439">
        <v>662</v>
      </c>
      <c r="L439">
        <v>693</v>
      </c>
      <c r="M439">
        <v>544</v>
      </c>
      <c r="N439">
        <v>592</v>
      </c>
      <c r="O439">
        <v>509</v>
      </c>
      <c r="P439">
        <v>588</v>
      </c>
      <c r="Q439">
        <v>540</v>
      </c>
      <c r="R439">
        <v>611</v>
      </c>
      <c r="S439">
        <v>497</v>
      </c>
      <c r="T439">
        <v>583</v>
      </c>
      <c r="U439">
        <v>495</v>
      </c>
      <c r="V439">
        <v>497</v>
      </c>
      <c r="W439">
        <v>565</v>
      </c>
      <c r="X439" s="41">
        <v>454</v>
      </c>
      <c r="Y439" s="41">
        <v>507</v>
      </c>
      <c r="Z439" s="41">
        <v>548</v>
      </c>
      <c r="AA439" s="41">
        <v>584</v>
      </c>
      <c r="AB439" s="41">
        <v>512</v>
      </c>
      <c r="AC439" s="42">
        <v>507</v>
      </c>
      <c r="AD439" s="42">
        <v>371</v>
      </c>
      <c r="AE439" s="42">
        <v>450</v>
      </c>
      <c r="AF439" s="43">
        <v>435</v>
      </c>
      <c r="AG439" s="43">
        <v>470</v>
      </c>
      <c r="AH439" s="44">
        <v>425</v>
      </c>
      <c r="AI439" s="44">
        <v>408</v>
      </c>
      <c r="AJ439" s="44">
        <v>386</v>
      </c>
      <c r="AK439" s="44">
        <v>393</v>
      </c>
      <c r="AL439" s="46">
        <v>324</v>
      </c>
      <c r="AM439" s="46">
        <v>431</v>
      </c>
      <c r="AN439" s="46">
        <v>374</v>
      </c>
      <c r="AO439" s="46">
        <v>311</v>
      </c>
      <c r="AQ439" s="36" t="b">
        <f t="shared" si="12"/>
        <v>1</v>
      </c>
      <c r="AR439" s="41" t="s">
        <v>199</v>
      </c>
      <c r="AS439" s="41" t="b">
        <f t="shared" si="13"/>
        <v>1</v>
      </c>
    </row>
    <row r="440" spans="1:45" x14ac:dyDescent="0.25">
      <c r="A440" s="36" t="s">
        <v>200</v>
      </c>
      <c r="B440">
        <v>297</v>
      </c>
      <c r="C440">
        <v>278</v>
      </c>
      <c r="D440">
        <v>282</v>
      </c>
      <c r="E440">
        <v>229</v>
      </c>
      <c r="F440">
        <v>373</v>
      </c>
      <c r="G440">
        <v>511</v>
      </c>
      <c r="H440">
        <v>460</v>
      </c>
      <c r="I440">
        <v>349</v>
      </c>
      <c r="J440">
        <v>467</v>
      </c>
      <c r="K440">
        <v>381</v>
      </c>
      <c r="L440">
        <v>356</v>
      </c>
      <c r="M440">
        <v>366</v>
      </c>
      <c r="N440">
        <v>440</v>
      </c>
      <c r="O440">
        <v>351</v>
      </c>
      <c r="P440">
        <v>384</v>
      </c>
      <c r="Q440">
        <v>332</v>
      </c>
      <c r="R440">
        <v>413</v>
      </c>
      <c r="S440">
        <v>408</v>
      </c>
      <c r="T440">
        <v>393</v>
      </c>
      <c r="U440">
        <v>361</v>
      </c>
      <c r="V440">
        <v>424</v>
      </c>
      <c r="W440">
        <v>357</v>
      </c>
      <c r="X440" s="41">
        <v>361</v>
      </c>
      <c r="Y440" s="41">
        <v>376</v>
      </c>
      <c r="Z440" s="41">
        <v>377</v>
      </c>
      <c r="AA440" s="41">
        <v>398</v>
      </c>
      <c r="AB440" s="41">
        <v>349</v>
      </c>
      <c r="AC440" s="42">
        <v>348</v>
      </c>
      <c r="AD440" s="42">
        <v>240</v>
      </c>
      <c r="AE440" s="42">
        <v>328</v>
      </c>
      <c r="AF440" s="43">
        <v>345</v>
      </c>
      <c r="AG440" s="43">
        <v>367</v>
      </c>
      <c r="AH440" s="44">
        <v>301</v>
      </c>
      <c r="AI440" s="44">
        <v>335</v>
      </c>
      <c r="AJ440" s="44">
        <v>282</v>
      </c>
      <c r="AK440" s="44">
        <v>265</v>
      </c>
      <c r="AL440" s="46">
        <v>249</v>
      </c>
      <c r="AM440" s="46">
        <v>274</v>
      </c>
      <c r="AN440" s="46">
        <v>278</v>
      </c>
      <c r="AO440" s="46">
        <v>229</v>
      </c>
      <c r="AQ440" s="36" t="b">
        <f t="shared" si="12"/>
        <v>1</v>
      </c>
      <c r="AR440" s="41" t="s">
        <v>200</v>
      </c>
      <c r="AS440" s="41" t="b">
        <f t="shared" si="13"/>
        <v>1</v>
      </c>
    </row>
    <row r="441" spans="1:45" x14ac:dyDescent="0.25">
      <c r="A441" s="36" t="s">
        <v>201</v>
      </c>
      <c r="B441">
        <v>341</v>
      </c>
      <c r="C441">
        <v>317</v>
      </c>
      <c r="D441">
        <v>390</v>
      </c>
      <c r="E441">
        <v>311</v>
      </c>
      <c r="F441">
        <v>543</v>
      </c>
      <c r="G441">
        <v>487</v>
      </c>
      <c r="H441">
        <v>533</v>
      </c>
      <c r="I441">
        <v>456</v>
      </c>
      <c r="J441">
        <v>635</v>
      </c>
      <c r="K441">
        <v>516</v>
      </c>
      <c r="L441">
        <v>589</v>
      </c>
      <c r="M441">
        <v>607</v>
      </c>
      <c r="N441">
        <v>586</v>
      </c>
      <c r="O441">
        <v>502</v>
      </c>
      <c r="P441">
        <v>487</v>
      </c>
      <c r="Q441">
        <v>439</v>
      </c>
      <c r="R441">
        <v>500</v>
      </c>
      <c r="S441">
        <v>509</v>
      </c>
      <c r="T441">
        <v>560</v>
      </c>
      <c r="U441">
        <v>479</v>
      </c>
      <c r="V441">
        <v>447</v>
      </c>
      <c r="W441">
        <v>487</v>
      </c>
      <c r="X441" s="41">
        <v>447</v>
      </c>
      <c r="Y441" s="41">
        <v>463</v>
      </c>
      <c r="Z441" s="41">
        <v>500</v>
      </c>
      <c r="AA441" s="41">
        <v>443</v>
      </c>
      <c r="AB441" s="41">
        <v>489</v>
      </c>
      <c r="AC441" s="42">
        <v>360</v>
      </c>
      <c r="AD441" s="42">
        <v>352</v>
      </c>
      <c r="AE441" s="42">
        <v>468</v>
      </c>
      <c r="AF441" s="43">
        <v>386</v>
      </c>
      <c r="AG441" s="43">
        <v>399</v>
      </c>
      <c r="AH441" s="44">
        <v>375</v>
      </c>
      <c r="AI441" s="44">
        <v>374</v>
      </c>
      <c r="AJ441" s="44">
        <v>376</v>
      </c>
      <c r="AK441" s="44">
        <v>333</v>
      </c>
      <c r="AL441" s="46">
        <v>348</v>
      </c>
      <c r="AM441" s="46">
        <v>377</v>
      </c>
      <c r="AN441" s="46">
        <v>309</v>
      </c>
      <c r="AO441" s="46">
        <v>286</v>
      </c>
      <c r="AQ441" s="36" t="b">
        <f t="shared" si="12"/>
        <v>1</v>
      </c>
      <c r="AR441" s="41" t="s">
        <v>201</v>
      </c>
      <c r="AS441" s="41" t="b">
        <f t="shared" si="13"/>
        <v>1</v>
      </c>
    </row>
    <row r="442" spans="1:45" x14ac:dyDescent="0.25">
      <c r="A442" s="36" t="s">
        <v>461</v>
      </c>
      <c r="B442">
        <v>553</v>
      </c>
      <c r="C442">
        <v>561</v>
      </c>
      <c r="D442">
        <v>685</v>
      </c>
      <c r="E442">
        <v>586</v>
      </c>
      <c r="F442">
        <v>804</v>
      </c>
      <c r="G442">
        <v>984</v>
      </c>
      <c r="H442">
        <v>1001</v>
      </c>
      <c r="I442">
        <v>828</v>
      </c>
      <c r="J442">
        <v>1024</v>
      </c>
      <c r="K442">
        <v>1025</v>
      </c>
      <c r="L442">
        <v>1056</v>
      </c>
      <c r="M442">
        <v>813</v>
      </c>
      <c r="N442">
        <v>920</v>
      </c>
      <c r="O442">
        <v>787</v>
      </c>
      <c r="P442">
        <v>830</v>
      </c>
      <c r="Q442">
        <v>743</v>
      </c>
      <c r="R442">
        <v>802</v>
      </c>
      <c r="S442">
        <v>744</v>
      </c>
      <c r="T442">
        <v>918</v>
      </c>
      <c r="U442">
        <v>846</v>
      </c>
      <c r="V442">
        <v>757</v>
      </c>
      <c r="W442">
        <v>765</v>
      </c>
      <c r="X442" s="41">
        <v>757</v>
      </c>
      <c r="Y442" s="41">
        <v>751</v>
      </c>
      <c r="Z442" s="41">
        <v>764</v>
      </c>
      <c r="AA442" s="41">
        <v>753</v>
      </c>
      <c r="AB442" s="41">
        <v>664</v>
      </c>
      <c r="AC442" s="42">
        <v>548</v>
      </c>
      <c r="AD442" s="42">
        <v>464</v>
      </c>
      <c r="AE442" s="42">
        <v>652</v>
      </c>
      <c r="AF442" s="43">
        <v>673</v>
      </c>
      <c r="AG442" s="43">
        <v>705</v>
      </c>
      <c r="AH442" s="44">
        <v>603</v>
      </c>
      <c r="AI442" s="44">
        <v>595</v>
      </c>
      <c r="AJ442" s="44">
        <v>562</v>
      </c>
      <c r="AK442" s="44">
        <v>521</v>
      </c>
      <c r="AL442" s="46">
        <v>462</v>
      </c>
      <c r="AM442" s="46">
        <v>532</v>
      </c>
      <c r="AN442" s="46">
        <v>495</v>
      </c>
      <c r="AO442" s="46">
        <v>480</v>
      </c>
      <c r="AQ442" s="36" t="b">
        <f t="shared" si="12"/>
        <v>1</v>
      </c>
      <c r="AR442" s="41" t="s">
        <v>461</v>
      </c>
      <c r="AS442" s="41" t="b">
        <f t="shared" si="13"/>
        <v>1</v>
      </c>
    </row>
    <row r="443" spans="1:45" x14ac:dyDescent="0.25">
      <c r="AQ443" s="36" t="b">
        <f t="shared" si="12"/>
        <v>1</v>
      </c>
    </row>
    <row r="444" spans="1:45" x14ac:dyDescent="0.25">
      <c r="AQ444" s="36" t="b">
        <f t="shared" si="12"/>
        <v>1</v>
      </c>
    </row>
    <row r="445" spans="1:45" x14ac:dyDescent="0.25">
      <c r="AQ445" s="36" t="b">
        <f t="shared" si="12"/>
        <v>1</v>
      </c>
    </row>
    <row r="446" spans="1:45" x14ac:dyDescent="0.25">
      <c r="AQ446" s="36" t="b">
        <f t="shared" si="12"/>
        <v>1</v>
      </c>
    </row>
    <row r="447" spans="1:45" x14ac:dyDescent="0.25">
      <c r="AQ447" s="36" t="b">
        <f t="shared" si="12"/>
        <v>1</v>
      </c>
    </row>
    <row r="448" spans="1:45" x14ac:dyDescent="0.25">
      <c r="AQ448" s="36" t="b">
        <f t="shared" si="12"/>
        <v>1</v>
      </c>
    </row>
    <row r="449" spans="43:43" x14ac:dyDescent="0.25">
      <c r="AQ449" s="36" t="b">
        <f t="shared" si="12"/>
        <v>1</v>
      </c>
    </row>
    <row r="450" spans="43:43" x14ac:dyDescent="0.25">
      <c r="AQ450" s="36" t="b">
        <f t="shared" si="12"/>
        <v>1</v>
      </c>
    </row>
    <row r="451" spans="43:43" x14ac:dyDescent="0.25">
      <c r="AQ451" s="36" t="b">
        <f t="shared" si="12"/>
        <v>1</v>
      </c>
    </row>
    <row r="452" spans="43:43" x14ac:dyDescent="0.25">
      <c r="AQ452" s="36" t="b">
        <f t="shared" si="12"/>
        <v>1</v>
      </c>
    </row>
    <row r="453" spans="43:43" x14ac:dyDescent="0.25">
      <c r="AQ453" s="36" t="b">
        <f t="shared" si="12"/>
        <v>1</v>
      </c>
    </row>
    <row r="454" spans="43:43" x14ac:dyDescent="0.25">
      <c r="AQ454" s="36" t="b">
        <f t="shared" si="12"/>
        <v>1</v>
      </c>
    </row>
    <row r="455" spans="43:43" x14ac:dyDescent="0.25">
      <c r="AQ455" s="36" t="b">
        <f t="shared" si="12"/>
        <v>1</v>
      </c>
    </row>
    <row r="456" spans="43:43" x14ac:dyDescent="0.25">
      <c r="AQ456" s="36" t="b">
        <f t="shared" si="12"/>
        <v>1</v>
      </c>
    </row>
    <row r="457" spans="43:43" x14ac:dyDescent="0.25">
      <c r="AQ457" s="36" t="b">
        <f t="shared" si="12"/>
        <v>1</v>
      </c>
    </row>
    <row r="458" spans="43:43" x14ac:dyDescent="0.25">
      <c r="AQ458" s="36" t="b">
        <f t="shared" si="12"/>
        <v>1</v>
      </c>
    </row>
    <row r="459" spans="43:43" x14ac:dyDescent="0.25">
      <c r="AQ459" s="36" t="b">
        <f t="shared" ref="AQ459:AQ522" si="14">IF(A459=A1111,TRUE,FALSE)</f>
        <v>1</v>
      </c>
    </row>
    <row r="460" spans="43:43" x14ac:dyDescent="0.25">
      <c r="AQ460" s="36" t="b">
        <f t="shared" si="14"/>
        <v>1</v>
      </c>
    </row>
    <row r="461" spans="43:43" x14ac:dyDescent="0.25">
      <c r="AQ461" s="36" t="b">
        <f t="shared" si="14"/>
        <v>1</v>
      </c>
    </row>
    <row r="462" spans="43:43" x14ac:dyDescent="0.25">
      <c r="AQ462" s="36" t="b">
        <f t="shared" si="14"/>
        <v>1</v>
      </c>
    </row>
    <row r="463" spans="43:43" x14ac:dyDescent="0.25">
      <c r="AQ463" s="36" t="b">
        <f t="shared" si="14"/>
        <v>1</v>
      </c>
    </row>
    <row r="464" spans="43:43" x14ac:dyDescent="0.25">
      <c r="AQ464" s="36" t="b">
        <f t="shared" si="14"/>
        <v>1</v>
      </c>
    </row>
    <row r="465" spans="43:43" x14ac:dyDescent="0.25">
      <c r="AQ465" s="36" t="b">
        <f t="shared" si="14"/>
        <v>1</v>
      </c>
    </row>
    <row r="466" spans="43:43" x14ac:dyDescent="0.25">
      <c r="AQ466" s="36" t="b">
        <f t="shared" si="14"/>
        <v>1</v>
      </c>
    </row>
    <row r="467" spans="43:43" x14ac:dyDescent="0.25">
      <c r="AQ467" s="36" t="b">
        <f t="shared" si="14"/>
        <v>1</v>
      </c>
    </row>
    <row r="468" spans="43:43" x14ac:dyDescent="0.25">
      <c r="AQ468" s="36" t="b">
        <f t="shared" si="14"/>
        <v>1</v>
      </c>
    </row>
    <row r="469" spans="43:43" x14ac:dyDescent="0.25">
      <c r="AQ469" s="36" t="b">
        <f t="shared" si="14"/>
        <v>1</v>
      </c>
    </row>
    <row r="470" spans="43:43" x14ac:dyDescent="0.25">
      <c r="AQ470" s="36" t="b">
        <f t="shared" si="14"/>
        <v>1</v>
      </c>
    </row>
    <row r="471" spans="43:43" x14ac:dyDescent="0.25">
      <c r="AQ471" s="36" t="b">
        <f t="shared" si="14"/>
        <v>1</v>
      </c>
    </row>
    <row r="472" spans="43:43" x14ac:dyDescent="0.25">
      <c r="AQ472" s="36" t="b">
        <f t="shared" si="14"/>
        <v>1</v>
      </c>
    </row>
    <row r="473" spans="43:43" x14ac:dyDescent="0.25">
      <c r="AQ473" s="36" t="b">
        <f t="shared" si="14"/>
        <v>1</v>
      </c>
    </row>
    <row r="474" spans="43:43" x14ac:dyDescent="0.25">
      <c r="AQ474" s="36" t="b">
        <f t="shared" si="14"/>
        <v>1</v>
      </c>
    </row>
    <row r="475" spans="43:43" x14ac:dyDescent="0.25">
      <c r="AQ475" s="36" t="b">
        <f t="shared" si="14"/>
        <v>1</v>
      </c>
    </row>
    <row r="476" spans="43:43" x14ac:dyDescent="0.25">
      <c r="AQ476" s="36" t="b">
        <f t="shared" si="14"/>
        <v>1</v>
      </c>
    </row>
    <row r="477" spans="43:43" x14ac:dyDescent="0.25">
      <c r="AQ477" s="36" t="b">
        <f t="shared" si="14"/>
        <v>1</v>
      </c>
    </row>
    <row r="478" spans="43:43" x14ac:dyDescent="0.25">
      <c r="AQ478" s="36" t="b">
        <f t="shared" si="14"/>
        <v>1</v>
      </c>
    </row>
    <row r="479" spans="43:43" x14ac:dyDescent="0.25">
      <c r="AQ479" s="36" t="b">
        <f t="shared" si="14"/>
        <v>1</v>
      </c>
    </row>
    <row r="480" spans="43:43" x14ac:dyDescent="0.25">
      <c r="AQ480" s="36" t="b">
        <f t="shared" si="14"/>
        <v>1</v>
      </c>
    </row>
    <row r="481" spans="43:43" x14ac:dyDescent="0.25">
      <c r="AQ481" s="36" t="b">
        <f t="shared" si="14"/>
        <v>1</v>
      </c>
    </row>
    <row r="482" spans="43:43" x14ac:dyDescent="0.25">
      <c r="AQ482" s="36" t="b">
        <f t="shared" si="14"/>
        <v>1</v>
      </c>
    </row>
    <row r="483" spans="43:43" x14ac:dyDescent="0.25">
      <c r="AQ483" s="36" t="b">
        <f t="shared" si="14"/>
        <v>1</v>
      </c>
    </row>
    <row r="484" spans="43:43" x14ac:dyDescent="0.25">
      <c r="AQ484" s="36" t="b">
        <f t="shared" si="14"/>
        <v>1</v>
      </c>
    </row>
    <row r="485" spans="43:43" x14ac:dyDescent="0.25">
      <c r="AQ485" s="36" t="b">
        <f t="shared" si="14"/>
        <v>1</v>
      </c>
    </row>
    <row r="486" spans="43:43" x14ac:dyDescent="0.25">
      <c r="AQ486" s="36" t="b">
        <f t="shared" si="14"/>
        <v>1</v>
      </c>
    </row>
    <row r="487" spans="43:43" x14ac:dyDescent="0.25">
      <c r="AQ487" s="36" t="b">
        <f t="shared" si="14"/>
        <v>1</v>
      </c>
    </row>
    <row r="488" spans="43:43" x14ac:dyDescent="0.25">
      <c r="AQ488" s="36" t="b">
        <f t="shared" si="14"/>
        <v>1</v>
      </c>
    </row>
    <row r="489" spans="43:43" x14ac:dyDescent="0.25">
      <c r="AQ489" s="36" t="b">
        <f t="shared" si="14"/>
        <v>1</v>
      </c>
    </row>
    <row r="490" spans="43:43" x14ac:dyDescent="0.25">
      <c r="AQ490" s="36" t="b">
        <f t="shared" si="14"/>
        <v>1</v>
      </c>
    </row>
    <row r="491" spans="43:43" x14ac:dyDescent="0.25">
      <c r="AQ491" s="36" t="b">
        <f t="shared" si="14"/>
        <v>1</v>
      </c>
    </row>
    <row r="492" spans="43:43" x14ac:dyDescent="0.25">
      <c r="AQ492" s="36" t="b">
        <f t="shared" si="14"/>
        <v>1</v>
      </c>
    </row>
    <row r="493" spans="43:43" x14ac:dyDescent="0.25">
      <c r="AQ493" s="36" t="b">
        <f t="shared" si="14"/>
        <v>1</v>
      </c>
    </row>
    <row r="494" spans="43:43" x14ac:dyDescent="0.25">
      <c r="AQ494" s="36" t="b">
        <f t="shared" si="14"/>
        <v>1</v>
      </c>
    </row>
    <row r="495" spans="43:43" x14ac:dyDescent="0.25">
      <c r="AQ495" s="36" t="b">
        <f t="shared" si="14"/>
        <v>1</v>
      </c>
    </row>
    <row r="496" spans="43:43" x14ac:dyDescent="0.25">
      <c r="AQ496" s="36" t="b">
        <f t="shared" si="14"/>
        <v>1</v>
      </c>
    </row>
    <row r="497" spans="43:43" x14ac:dyDescent="0.25">
      <c r="AQ497" s="36" t="b">
        <f t="shared" si="14"/>
        <v>1</v>
      </c>
    </row>
    <row r="498" spans="43:43" x14ac:dyDescent="0.25">
      <c r="AQ498" s="36" t="b">
        <f t="shared" si="14"/>
        <v>1</v>
      </c>
    </row>
    <row r="499" spans="43:43" x14ac:dyDescent="0.25">
      <c r="AQ499" s="36" t="b">
        <f t="shared" si="14"/>
        <v>1</v>
      </c>
    </row>
    <row r="500" spans="43:43" x14ac:dyDescent="0.25">
      <c r="AQ500" s="36" t="b">
        <f t="shared" si="14"/>
        <v>1</v>
      </c>
    </row>
    <row r="501" spans="43:43" x14ac:dyDescent="0.25">
      <c r="AQ501" s="36" t="b">
        <f t="shared" si="14"/>
        <v>1</v>
      </c>
    </row>
    <row r="502" spans="43:43" x14ac:dyDescent="0.25">
      <c r="AQ502" s="36" t="b">
        <f t="shared" si="14"/>
        <v>1</v>
      </c>
    </row>
    <row r="503" spans="43:43" x14ac:dyDescent="0.25">
      <c r="AQ503" s="36" t="b">
        <f t="shared" si="14"/>
        <v>1</v>
      </c>
    </row>
    <row r="504" spans="43:43" x14ac:dyDescent="0.25">
      <c r="AQ504" s="36" t="b">
        <f t="shared" si="14"/>
        <v>1</v>
      </c>
    </row>
    <row r="505" spans="43:43" x14ac:dyDescent="0.25">
      <c r="AQ505" s="36" t="b">
        <f t="shared" si="14"/>
        <v>1</v>
      </c>
    </row>
    <row r="506" spans="43:43" x14ac:dyDescent="0.25">
      <c r="AQ506" s="36" t="b">
        <f t="shared" si="14"/>
        <v>1</v>
      </c>
    </row>
    <row r="507" spans="43:43" x14ac:dyDescent="0.25">
      <c r="AQ507" s="36" t="b">
        <f t="shared" si="14"/>
        <v>1</v>
      </c>
    </row>
    <row r="508" spans="43:43" x14ac:dyDescent="0.25">
      <c r="AQ508" s="36" t="b">
        <f t="shared" si="14"/>
        <v>1</v>
      </c>
    </row>
    <row r="509" spans="43:43" x14ac:dyDescent="0.25">
      <c r="AQ509" s="36" t="b">
        <f t="shared" si="14"/>
        <v>1</v>
      </c>
    </row>
    <row r="510" spans="43:43" x14ac:dyDescent="0.25">
      <c r="AQ510" s="36" t="b">
        <f t="shared" si="14"/>
        <v>1</v>
      </c>
    </row>
    <row r="511" spans="43:43" x14ac:dyDescent="0.25">
      <c r="AQ511" s="36" t="b">
        <f t="shared" si="14"/>
        <v>1</v>
      </c>
    </row>
    <row r="512" spans="43:43" x14ac:dyDescent="0.25">
      <c r="AQ512" s="36" t="b">
        <f t="shared" si="14"/>
        <v>1</v>
      </c>
    </row>
    <row r="513" spans="43:43" x14ac:dyDescent="0.25">
      <c r="AQ513" s="36" t="b">
        <f t="shared" si="14"/>
        <v>1</v>
      </c>
    </row>
    <row r="514" spans="43:43" x14ac:dyDescent="0.25">
      <c r="AQ514" s="36" t="b">
        <f t="shared" si="14"/>
        <v>1</v>
      </c>
    </row>
    <row r="515" spans="43:43" x14ac:dyDescent="0.25">
      <c r="AQ515" s="36" t="b">
        <f t="shared" si="14"/>
        <v>1</v>
      </c>
    </row>
    <row r="516" spans="43:43" x14ac:dyDescent="0.25">
      <c r="AQ516" s="36" t="b">
        <f t="shared" si="14"/>
        <v>1</v>
      </c>
    </row>
    <row r="517" spans="43:43" x14ac:dyDescent="0.25">
      <c r="AQ517" s="36" t="b">
        <f t="shared" si="14"/>
        <v>1</v>
      </c>
    </row>
    <row r="518" spans="43:43" x14ac:dyDescent="0.25">
      <c r="AQ518" s="36" t="b">
        <f t="shared" si="14"/>
        <v>1</v>
      </c>
    </row>
    <row r="519" spans="43:43" x14ac:dyDescent="0.25">
      <c r="AQ519" s="36" t="b">
        <f t="shared" si="14"/>
        <v>1</v>
      </c>
    </row>
    <row r="520" spans="43:43" x14ac:dyDescent="0.25">
      <c r="AQ520" s="36" t="b">
        <f t="shared" si="14"/>
        <v>1</v>
      </c>
    </row>
    <row r="521" spans="43:43" x14ac:dyDescent="0.25">
      <c r="AQ521" s="36" t="b">
        <f t="shared" si="14"/>
        <v>1</v>
      </c>
    </row>
    <row r="522" spans="43:43" x14ac:dyDescent="0.25">
      <c r="AQ522" s="36" t="b">
        <f t="shared" si="14"/>
        <v>1</v>
      </c>
    </row>
    <row r="523" spans="43:43" x14ac:dyDescent="0.25">
      <c r="AQ523" s="36" t="b">
        <f t="shared" ref="AQ523:AQ586" si="15">IF(A523=A1175,TRUE,FALSE)</f>
        <v>1</v>
      </c>
    </row>
    <row r="524" spans="43:43" x14ac:dyDescent="0.25">
      <c r="AQ524" s="36" t="b">
        <f t="shared" si="15"/>
        <v>1</v>
      </c>
    </row>
    <row r="525" spans="43:43" x14ac:dyDescent="0.25">
      <c r="AQ525" s="36" t="b">
        <f t="shared" si="15"/>
        <v>1</v>
      </c>
    </row>
    <row r="526" spans="43:43" x14ac:dyDescent="0.25">
      <c r="AQ526" s="36" t="b">
        <f t="shared" si="15"/>
        <v>1</v>
      </c>
    </row>
    <row r="527" spans="43:43" x14ac:dyDescent="0.25">
      <c r="AQ527" s="36" t="b">
        <f t="shared" si="15"/>
        <v>1</v>
      </c>
    </row>
    <row r="528" spans="43:43" x14ac:dyDescent="0.25">
      <c r="AQ528" s="36" t="b">
        <f t="shared" si="15"/>
        <v>1</v>
      </c>
    </row>
    <row r="529" spans="43:43" x14ac:dyDescent="0.25">
      <c r="AQ529" s="36" t="b">
        <f t="shared" si="15"/>
        <v>1</v>
      </c>
    </row>
    <row r="530" spans="43:43" x14ac:dyDescent="0.25">
      <c r="AQ530" s="36" t="b">
        <f t="shared" si="15"/>
        <v>1</v>
      </c>
    </row>
    <row r="531" spans="43:43" x14ac:dyDescent="0.25">
      <c r="AQ531" s="36" t="b">
        <f t="shared" si="15"/>
        <v>1</v>
      </c>
    </row>
    <row r="532" spans="43:43" x14ac:dyDescent="0.25">
      <c r="AQ532" s="36" t="b">
        <f t="shared" si="15"/>
        <v>1</v>
      </c>
    </row>
    <row r="533" spans="43:43" x14ac:dyDescent="0.25">
      <c r="AQ533" s="36" t="b">
        <f t="shared" si="15"/>
        <v>1</v>
      </c>
    </row>
    <row r="534" spans="43:43" x14ac:dyDescent="0.25">
      <c r="AQ534" s="36" t="b">
        <f t="shared" si="15"/>
        <v>1</v>
      </c>
    </row>
    <row r="535" spans="43:43" x14ac:dyDescent="0.25">
      <c r="AQ535" s="36" t="b">
        <f t="shared" si="15"/>
        <v>1</v>
      </c>
    </row>
    <row r="536" spans="43:43" x14ac:dyDescent="0.25">
      <c r="AQ536" s="36" t="b">
        <f t="shared" si="15"/>
        <v>1</v>
      </c>
    </row>
    <row r="537" spans="43:43" x14ac:dyDescent="0.25">
      <c r="AQ537" s="36" t="b">
        <f t="shared" si="15"/>
        <v>1</v>
      </c>
    </row>
    <row r="538" spans="43:43" x14ac:dyDescent="0.25">
      <c r="AQ538" s="36" t="b">
        <f t="shared" si="15"/>
        <v>1</v>
      </c>
    </row>
    <row r="539" spans="43:43" x14ac:dyDescent="0.25">
      <c r="AQ539" s="36" t="b">
        <f t="shared" si="15"/>
        <v>1</v>
      </c>
    </row>
    <row r="540" spans="43:43" x14ac:dyDescent="0.25">
      <c r="AQ540" s="36" t="b">
        <f t="shared" si="15"/>
        <v>1</v>
      </c>
    </row>
    <row r="541" spans="43:43" x14ac:dyDescent="0.25">
      <c r="AQ541" s="36" t="b">
        <f t="shared" si="15"/>
        <v>1</v>
      </c>
    </row>
    <row r="542" spans="43:43" x14ac:dyDescent="0.25">
      <c r="AQ542" s="36" t="b">
        <f t="shared" si="15"/>
        <v>1</v>
      </c>
    </row>
    <row r="543" spans="43:43" x14ac:dyDescent="0.25">
      <c r="AQ543" s="36" t="b">
        <f t="shared" si="15"/>
        <v>1</v>
      </c>
    </row>
    <row r="544" spans="43:43" x14ac:dyDescent="0.25">
      <c r="AQ544" s="36" t="b">
        <f t="shared" si="15"/>
        <v>1</v>
      </c>
    </row>
    <row r="545" spans="43:43" x14ac:dyDescent="0.25">
      <c r="AQ545" s="36" t="b">
        <f t="shared" si="15"/>
        <v>1</v>
      </c>
    </row>
    <row r="546" spans="43:43" x14ac:dyDescent="0.25">
      <c r="AQ546" s="36" t="b">
        <f t="shared" si="15"/>
        <v>1</v>
      </c>
    </row>
    <row r="547" spans="43:43" x14ac:dyDescent="0.25">
      <c r="AQ547" s="36" t="b">
        <f t="shared" si="15"/>
        <v>1</v>
      </c>
    </row>
    <row r="548" spans="43:43" x14ac:dyDescent="0.25">
      <c r="AQ548" s="36" t="b">
        <f t="shared" si="15"/>
        <v>1</v>
      </c>
    </row>
    <row r="549" spans="43:43" x14ac:dyDescent="0.25">
      <c r="AQ549" s="36" t="b">
        <f t="shared" si="15"/>
        <v>1</v>
      </c>
    </row>
    <row r="550" spans="43:43" x14ac:dyDescent="0.25">
      <c r="AQ550" s="36" t="b">
        <f t="shared" si="15"/>
        <v>1</v>
      </c>
    </row>
    <row r="551" spans="43:43" x14ac:dyDescent="0.25">
      <c r="AQ551" s="36" t="b">
        <f t="shared" si="15"/>
        <v>1</v>
      </c>
    </row>
    <row r="552" spans="43:43" x14ac:dyDescent="0.25">
      <c r="AQ552" s="36" t="b">
        <f t="shared" si="15"/>
        <v>1</v>
      </c>
    </row>
    <row r="553" spans="43:43" x14ac:dyDescent="0.25">
      <c r="AQ553" s="36" t="b">
        <f t="shared" si="15"/>
        <v>1</v>
      </c>
    </row>
    <row r="554" spans="43:43" x14ac:dyDescent="0.25">
      <c r="AQ554" s="36" t="b">
        <f t="shared" si="15"/>
        <v>1</v>
      </c>
    </row>
    <row r="555" spans="43:43" x14ac:dyDescent="0.25">
      <c r="AQ555" s="36" t="b">
        <f t="shared" si="15"/>
        <v>1</v>
      </c>
    </row>
    <row r="556" spans="43:43" x14ac:dyDescent="0.25">
      <c r="AQ556" s="36" t="b">
        <f t="shared" si="15"/>
        <v>1</v>
      </c>
    </row>
    <row r="557" spans="43:43" x14ac:dyDescent="0.25">
      <c r="AQ557" s="36" t="b">
        <f t="shared" si="15"/>
        <v>1</v>
      </c>
    </row>
    <row r="558" spans="43:43" x14ac:dyDescent="0.25">
      <c r="AQ558" s="36" t="b">
        <f t="shared" si="15"/>
        <v>1</v>
      </c>
    </row>
    <row r="559" spans="43:43" x14ac:dyDescent="0.25">
      <c r="AQ559" s="36" t="b">
        <f t="shared" si="15"/>
        <v>1</v>
      </c>
    </row>
    <row r="560" spans="43:43" x14ac:dyDescent="0.25">
      <c r="AQ560" s="36" t="b">
        <f t="shared" si="15"/>
        <v>1</v>
      </c>
    </row>
    <row r="561" spans="43:43" x14ac:dyDescent="0.25">
      <c r="AQ561" s="36" t="b">
        <f t="shared" si="15"/>
        <v>1</v>
      </c>
    </row>
    <row r="562" spans="43:43" x14ac:dyDescent="0.25">
      <c r="AQ562" s="36" t="b">
        <f t="shared" si="15"/>
        <v>1</v>
      </c>
    </row>
    <row r="563" spans="43:43" x14ac:dyDescent="0.25">
      <c r="AQ563" s="36" t="b">
        <f t="shared" si="15"/>
        <v>1</v>
      </c>
    </row>
    <row r="564" spans="43:43" x14ac:dyDescent="0.25">
      <c r="AQ564" s="36" t="b">
        <f t="shared" si="15"/>
        <v>1</v>
      </c>
    </row>
    <row r="565" spans="43:43" x14ac:dyDescent="0.25">
      <c r="AQ565" s="36" t="b">
        <f t="shared" si="15"/>
        <v>1</v>
      </c>
    </row>
    <row r="566" spans="43:43" x14ac:dyDescent="0.25">
      <c r="AQ566" s="36" t="b">
        <f t="shared" si="15"/>
        <v>1</v>
      </c>
    </row>
    <row r="567" spans="43:43" x14ac:dyDescent="0.25">
      <c r="AQ567" s="36" t="b">
        <f t="shared" si="15"/>
        <v>1</v>
      </c>
    </row>
    <row r="568" spans="43:43" x14ac:dyDescent="0.25">
      <c r="AQ568" s="36" t="b">
        <f t="shared" si="15"/>
        <v>1</v>
      </c>
    </row>
    <row r="569" spans="43:43" x14ac:dyDescent="0.25">
      <c r="AQ569" s="36" t="b">
        <f t="shared" si="15"/>
        <v>1</v>
      </c>
    </row>
    <row r="570" spans="43:43" x14ac:dyDescent="0.25">
      <c r="AQ570" s="36" t="b">
        <f t="shared" si="15"/>
        <v>1</v>
      </c>
    </row>
    <row r="571" spans="43:43" x14ac:dyDescent="0.25">
      <c r="AQ571" s="36" t="b">
        <f t="shared" si="15"/>
        <v>1</v>
      </c>
    </row>
    <row r="572" spans="43:43" x14ac:dyDescent="0.25">
      <c r="AQ572" s="36" t="b">
        <f t="shared" si="15"/>
        <v>1</v>
      </c>
    </row>
    <row r="573" spans="43:43" x14ac:dyDescent="0.25">
      <c r="AQ573" s="36" t="b">
        <f t="shared" si="15"/>
        <v>1</v>
      </c>
    </row>
    <row r="574" spans="43:43" x14ac:dyDescent="0.25">
      <c r="AQ574" s="36" t="b">
        <f t="shared" si="15"/>
        <v>1</v>
      </c>
    </row>
    <row r="575" spans="43:43" x14ac:dyDescent="0.25">
      <c r="AQ575" s="36" t="b">
        <f t="shared" si="15"/>
        <v>1</v>
      </c>
    </row>
    <row r="576" spans="43:43" x14ac:dyDescent="0.25">
      <c r="AQ576" s="36" t="b">
        <f t="shared" si="15"/>
        <v>1</v>
      </c>
    </row>
    <row r="577" spans="43:43" x14ac:dyDescent="0.25">
      <c r="AQ577" s="36" t="b">
        <f t="shared" si="15"/>
        <v>1</v>
      </c>
    </row>
    <row r="578" spans="43:43" x14ac:dyDescent="0.25">
      <c r="AQ578" s="36" t="b">
        <f t="shared" si="15"/>
        <v>1</v>
      </c>
    </row>
    <row r="579" spans="43:43" x14ac:dyDescent="0.25">
      <c r="AQ579" s="36" t="b">
        <f t="shared" si="15"/>
        <v>1</v>
      </c>
    </row>
    <row r="580" spans="43:43" x14ac:dyDescent="0.25">
      <c r="AQ580" s="36" t="b">
        <f t="shared" si="15"/>
        <v>1</v>
      </c>
    </row>
    <row r="581" spans="43:43" x14ac:dyDescent="0.25">
      <c r="AQ581" s="36" t="b">
        <f t="shared" si="15"/>
        <v>1</v>
      </c>
    </row>
    <row r="582" spans="43:43" x14ac:dyDescent="0.25">
      <c r="AQ582" s="36" t="b">
        <f t="shared" si="15"/>
        <v>1</v>
      </c>
    </row>
    <row r="583" spans="43:43" x14ac:dyDescent="0.25">
      <c r="AQ583" s="36" t="b">
        <f t="shared" si="15"/>
        <v>1</v>
      </c>
    </row>
    <row r="584" spans="43:43" x14ac:dyDescent="0.25">
      <c r="AQ584" s="36" t="b">
        <f t="shared" si="15"/>
        <v>1</v>
      </c>
    </row>
    <row r="585" spans="43:43" x14ac:dyDescent="0.25">
      <c r="AQ585" s="36" t="b">
        <f t="shared" si="15"/>
        <v>1</v>
      </c>
    </row>
    <row r="586" spans="43:43" x14ac:dyDescent="0.25">
      <c r="AQ586" s="36" t="b">
        <f t="shared" si="15"/>
        <v>1</v>
      </c>
    </row>
    <row r="587" spans="43:43" x14ac:dyDescent="0.25">
      <c r="AQ587" s="36" t="b">
        <f t="shared" ref="AQ587:AQ647" si="16">IF(A587=A1239,TRUE,FALSE)</f>
        <v>1</v>
      </c>
    </row>
    <row r="588" spans="43:43" x14ac:dyDescent="0.25">
      <c r="AQ588" s="36" t="b">
        <f t="shared" si="16"/>
        <v>1</v>
      </c>
    </row>
    <row r="589" spans="43:43" x14ac:dyDescent="0.25">
      <c r="AQ589" s="36" t="b">
        <f t="shared" si="16"/>
        <v>1</v>
      </c>
    </row>
    <row r="590" spans="43:43" x14ac:dyDescent="0.25">
      <c r="AQ590" s="36" t="b">
        <f t="shared" si="16"/>
        <v>1</v>
      </c>
    </row>
    <row r="591" spans="43:43" x14ac:dyDescent="0.25">
      <c r="AQ591" s="36" t="b">
        <f t="shared" si="16"/>
        <v>1</v>
      </c>
    </row>
    <row r="592" spans="43:43" x14ac:dyDescent="0.25">
      <c r="AQ592" s="36" t="b">
        <f t="shared" si="16"/>
        <v>1</v>
      </c>
    </row>
    <row r="593" spans="43:43" x14ac:dyDescent="0.25">
      <c r="AQ593" s="36" t="b">
        <f t="shared" si="16"/>
        <v>1</v>
      </c>
    </row>
    <row r="594" spans="43:43" x14ac:dyDescent="0.25">
      <c r="AQ594" s="36" t="b">
        <f t="shared" si="16"/>
        <v>1</v>
      </c>
    </row>
    <row r="595" spans="43:43" x14ac:dyDescent="0.25">
      <c r="AQ595" s="36" t="b">
        <f t="shared" si="16"/>
        <v>1</v>
      </c>
    </row>
    <row r="596" spans="43:43" x14ac:dyDescent="0.25">
      <c r="AQ596" s="36" t="b">
        <f t="shared" si="16"/>
        <v>1</v>
      </c>
    </row>
    <row r="597" spans="43:43" x14ac:dyDescent="0.25">
      <c r="AQ597" s="36" t="b">
        <f t="shared" si="16"/>
        <v>1</v>
      </c>
    </row>
    <row r="598" spans="43:43" x14ac:dyDescent="0.25">
      <c r="AQ598" s="36" t="b">
        <f t="shared" si="16"/>
        <v>1</v>
      </c>
    </row>
    <row r="599" spans="43:43" x14ac:dyDescent="0.25">
      <c r="AQ599" s="36" t="b">
        <f t="shared" si="16"/>
        <v>1</v>
      </c>
    </row>
    <row r="600" spans="43:43" x14ac:dyDescent="0.25">
      <c r="AQ600" s="36" t="b">
        <f t="shared" si="16"/>
        <v>1</v>
      </c>
    </row>
    <row r="601" spans="43:43" x14ac:dyDescent="0.25">
      <c r="AQ601" s="36" t="b">
        <f t="shared" si="16"/>
        <v>1</v>
      </c>
    </row>
    <row r="602" spans="43:43" x14ac:dyDescent="0.25">
      <c r="AQ602" s="36" t="b">
        <f t="shared" si="16"/>
        <v>1</v>
      </c>
    </row>
    <row r="603" spans="43:43" x14ac:dyDescent="0.25">
      <c r="AQ603" s="36" t="b">
        <f t="shared" si="16"/>
        <v>1</v>
      </c>
    </row>
    <row r="604" spans="43:43" x14ac:dyDescent="0.25">
      <c r="AQ604" s="36" t="b">
        <f t="shared" si="16"/>
        <v>1</v>
      </c>
    </row>
    <row r="605" spans="43:43" x14ac:dyDescent="0.25">
      <c r="AQ605" s="36" t="b">
        <f t="shared" si="16"/>
        <v>1</v>
      </c>
    </row>
    <row r="606" spans="43:43" x14ac:dyDescent="0.25">
      <c r="AQ606" s="36" t="b">
        <f t="shared" si="16"/>
        <v>1</v>
      </c>
    </row>
    <row r="607" spans="43:43" x14ac:dyDescent="0.25">
      <c r="AQ607" s="36" t="b">
        <f t="shared" si="16"/>
        <v>1</v>
      </c>
    </row>
    <row r="608" spans="43:43" x14ac:dyDescent="0.25">
      <c r="AQ608" s="36" t="b">
        <f t="shared" si="16"/>
        <v>1</v>
      </c>
    </row>
    <row r="609" spans="43:43" x14ac:dyDescent="0.25">
      <c r="AQ609" s="36" t="b">
        <f t="shared" si="16"/>
        <v>1</v>
      </c>
    </row>
    <row r="610" spans="43:43" x14ac:dyDescent="0.25">
      <c r="AQ610" s="36" t="b">
        <f t="shared" si="16"/>
        <v>1</v>
      </c>
    </row>
    <row r="611" spans="43:43" x14ac:dyDescent="0.25">
      <c r="AQ611" s="36" t="b">
        <f t="shared" si="16"/>
        <v>1</v>
      </c>
    </row>
    <row r="612" spans="43:43" x14ac:dyDescent="0.25">
      <c r="AQ612" s="36" t="b">
        <f t="shared" si="16"/>
        <v>1</v>
      </c>
    </row>
    <row r="613" spans="43:43" x14ac:dyDescent="0.25">
      <c r="AQ613" s="36" t="b">
        <f t="shared" si="16"/>
        <v>1</v>
      </c>
    </row>
    <row r="614" spans="43:43" x14ac:dyDescent="0.25">
      <c r="AQ614" s="36" t="b">
        <f t="shared" si="16"/>
        <v>1</v>
      </c>
    </row>
    <row r="615" spans="43:43" x14ac:dyDescent="0.25">
      <c r="AQ615" s="36" t="b">
        <f t="shared" si="16"/>
        <v>1</v>
      </c>
    </row>
    <row r="616" spans="43:43" x14ac:dyDescent="0.25">
      <c r="AQ616" s="36" t="b">
        <f t="shared" si="16"/>
        <v>1</v>
      </c>
    </row>
    <row r="617" spans="43:43" x14ac:dyDescent="0.25">
      <c r="AQ617" s="36" t="b">
        <f t="shared" si="16"/>
        <v>1</v>
      </c>
    </row>
    <row r="618" spans="43:43" x14ac:dyDescent="0.25">
      <c r="AQ618" s="36" t="b">
        <f t="shared" si="16"/>
        <v>1</v>
      </c>
    </row>
    <row r="619" spans="43:43" x14ac:dyDescent="0.25">
      <c r="AQ619" s="36" t="b">
        <f t="shared" si="16"/>
        <v>1</v>
      </c>
    </row>
    <row r="620" spans="43:43" x14ac:dyDescent="0.25">
      <c r="AQ620" s="36" t="b">
        <f t="shared" si="16"/>
        <v>1</v>
      </c>
    </row>
    <row r="621" spans="43:43" x14ac:dyDescent="0.25">
      <c r="AQ621" s="36" t="b">
        <f t="shared" si="16"/>
        <v>1</v>
      </c>
    </row>
    <row r="622" spans="43:43" x14ac:dyDescent="0.25">
      <c r="AQ622" s="36" t="b">
        <f t="shared" si="16"/>
        <v>1</v>
      </c>
    </row>
    <row r="623" spans="43:43" x14ac:dyDescent="0.25">
      <c r="AQ623" s="36" t="b">
        <f t="shared" si="16"/>
        <v>1</v>
      </c>
    </row>
    <row r="624" spans="43:43" x14ac:dyDescent="0.25">
      <c r="AQ624" s="36" t="b">
        <f t="shared" si="16"/>
        <v>1</v>
      </c>
    </row>
    <row r="625" spans="43:43" x14ac:dyDescent="0.25">
      <c r="AQ625" s="36" t="b">
        <f t="shared" si="16"/>
        <v>1</v>
      </c>
    </row>
    <row r="626" spans="43:43" x14ac:dyDescent="0.25">
      <c r="AQ626" s="36" t="b">
        <f t="shared" si="16"/>
        <v>1</v>
      </c>
    </row>
    <row r="627" spans="43:43" x14ac:dyDescent="0.25">
      <c r="AQ627" s="36" t="b">
        <f t="shared" si="16"/>
        <v>1</v>
      </c>
    </row>
    <row r="628" spans="43:43" x14ac:dyDescent="0.25">
      <c r="AQ628" s="36" t="b">
        <f t="shared" si="16"/>
        <v>1</v>
      </c>
    </row>
    <row r="629" spans="43:43" x14ac:dyDescent="0.25">
      <c r="AQ629" s="36" t="b">
        <f t="shared" si="16"/>
        <v>1</v>
      </c>
    </row>
    <row r="630" spans="43:43" x14ac:dyDescent="0.25">
      <c r="AQ630" s="36" t="b">
        <f t="shared" si="16"/>
        <v>1</v>
      </c>
    </row>
    <row r="631" spans="43:43" x14ac:dyDescent="0.25">
      <c r="AQ631" s="36" t="b">
        <f t="shared" si="16"/>
        <v>1</v>
      </c>
    </row>
    <row r="632" spans="43:43" x14ac:dyDescent="0.25">
      <c r="AQ632" s="36" t="b">
        <f t="shared" si="16"/>
        <v>1</v>
      </c>
    </row>
    <row r="633" spans="43:43" x14ac:dyDescent="0.25">
      <c r="AQ633" s="36" t="b">
        <f t="shared" si="16"/>
        <v>1</v>
      </c>
    </row>
    <row r="634" spans="43:43" x14ac:dyDescent="0.25">
      <c r="AQ634" s="36" t="b">
        <f t="shared" si="16"/>
        <v>1</v>
      </c>
    </row>
    <row r="635" spans="43:43" x14ac:dyDescent="0.25">
      <c r="AQ635" s="36" t="b">
        <f t="shared" si="16"/>
        <v>1</v>
      </c>
    </row>
    <row r="636" spans="43:43" x14ac:dyDescent="0.25">
      <c r="AQ636" s="36" t="b">
        <f t="shared" si="16"/>
        <v>1</v>
      </c>
    </row>
    <row r="637" spans="43:43" x14ac:dyDescent="0.25">
      <c r="AQ637" s="36" t="b">
        <f t="shared" si="16"/>
        <v>1</v>
      </c>
    </row>
    <row r="638" spans="43:43" x14ac:dyDescent="0.25">
      <c r="AQ638" s="36" t="b">
        <f t="shared" si="16"/>
        <v>1</v>
      </c>
    </row>
    <row r="639" spans="43:43" x14ac:dyDescent="0.25">
      <c r="AQ639" s="36" t="b">
        <f t="shared" si="16"/>
        <v>1</v>
      </c>
    </row>
    <row r="640" spans="43:43" x14ac:dyDescent="0.25">
      <c r="AQ640" s="36" t="b">
        <f t="shared" si="16"/>
        <v>1</v>
      </c>
    </row>
    <row r="641" spans="1:43" x14ac:dyDescent="0.25">
      <c r="AQ641" s="36" t="b">
        <f t="shared" si="16"/>
        <v>1</v>
      </c>
    </row>
    <row r="642" spans="1:43" x14ac:dyDescent="0.25">
      <c r="AQ642" s="36" t="b">
        <f t="shared" si="16"/>
        <v>1</v>
      </c>
    </row>
    <row r="643" spans="1:43" x14ac:dyDescent="0.25">
      <c r="AQ643" s="36" t="b">
        <f t="shared" si="16"/>
        <v>1</v>
      </c>
    </row>
    <row r="644" spans="1:43" x14ac:dyDescent="0.25">
      <c r="AQ644" s="36" t="b">
        <f t="shared" si="16"/>
        <v>1</v>
      </c>
    </row>
    <row r="645" spans="1:43" x14ac:dyDescent="0.25">
      <c r="AQ645" s="36" t="b">
        <f t="shared" si="16"/>
        <v>1</v>
      </c>
    </row>
    <row r="646" spans="1:43" x14ac:dyDescent="0.25">
      <c r="AQ646" s="36" t="b">
        <f t="shared" si="16"/>
        <v>1</v>
      </c>
    </row>
    <row r="647" spans="1:43" x14ac:dyDescent="0.25">
      <c r="AQ647" s="36" t="b">
        <f t="shared" si="16"/>
        <v>1</v>
      </c>
    </row>
    <row r="649" spans="1:43" x14ac:dyDescent="0.25">
      <c r="A649" t="s">
        <v>631</v>
      </c>
    </row>
    <row r="650" spans="1:43" x14ac:dyDescent="0.25">
      <c r="A650" t="s">
        <v>661</v>
      </c>
    </row>
    <row r="653" spans="1:43" x14ac:dyDescent="0.25">
      <c r="A653" t="s">
        <v>655</v>
      </c>
    </row>
    <row r="654" spans="1:43" x14ac:dyDescent="0.25">
      <c r="A654" t="s">
        <v>656</v>
      </c>
    </row>
    <row r="656" spans="1:43" x14ac:dyDescent="0.25">
      <c r="A656" t="s">
        <v>636</v>
      </c>
      <c r="B656" t="s">
        <v>635</v>
      </c>
    </row>
    <row r="657" spans="1:45" x14ac:dyDescent="0.25">
      <c r="A657" t="s">
        <v>657</v>
      </c>
      <c r="B657" t="s">
        <v>658</v>
      </c>
    </row>
    <row r="658" spans="1:45" x14ac:dyDescent="0.25">
      <c r="A658" t="s">
        <v>420</v>
      </c>
      <c r="B658" t="s">
        <v>659</v>
      </c>
    </row>
    <row r="659" spans="1:45" x14ac:dyDescent="0.25">
      <c r="A659" t="s">
        <v>660</v>
      </c>
      <c r="B659" t="s">
        <v>663</v>
      </c>
    </row>
    <row r="661" spans="1:45" x14ac:dyDescent="0.25">
      <c r="A661" t="s">
        <v>421</v>
      </c>
      <c r="B661" s="37">
        <v>39508</v>
      </c>
      <c r="C661" s="37">
        <v>39600</v>
      </c>
      <c r="D661" s="37">
        <v>39692</v>
      </c>
      <c r="E661" s="37">
        <v>39783</v>
      </c>
      <c r="F661" s="37">
        <v>39873</v>
      </c>
      <c r="G661" s="37">
        <v>39965</v>
      </c>
      <c r="H661" s="37">
        <v>40057</v>
      </c>
      <c r="I661" s="37">
        <v>40148</v>
      </c>
      <c r="J661" s="37">
        <v>40238</v>
      </c>
      <c r="K661" s="37">
        <v>40330</v>
      </c>
      <c r="L661" s="37">
        <v>40422</v>
      </c>
      <c r="M661" s="37">
        <v>40513</v>
      </c>
      <c r="N661" s="37">
        <v>40603</v>
      </c>
      <c r="O661" s="37">
        <v>40695</v>
      </c>
      <c r="P661" s="37">
        <v>40787</v>
      </c>
      <c r="Q661" s="37">
        <v>40878</v>
      </c>
      <c r="R661" s="37">
        <v>40969</v>
      </c>
      <c r="S661" s="37">
        <v>41061</v>
      </c>
      <c r="T661" s="37">
        <v>41153</v>
      </c>
      <c r="U661" s="37">
        <v>41244</v>
      </c>
      <c r="V661" s="37">
        <v>41334</v>
      </c>
      <c r="W661" s="37">
        <v>41426</v>
      </c>
      <c r="X661" s="37">
        <v>41456</v>
      </c>
      <c r="Y661" s="37">
        <v>41487</v>
      </c>
      <c r="Z661" s="37">
        <v>41518</v>
      </c>
      <c r="AA661" s="37">
        <v>41548</v>
      </c>
      <c r="AB661" s="37">
        <v>41579</v>
      </c>
      <c r="AC661" s="37">
        <v>41609</v>
      </c>
      <c r="AD661" s="37">
        <v>41640</v>
      </c>
      <c r="AE661" s="37">
        <v>41671</v>
      </c>
      <c r="AF661" s="37">
        <v>41699</v>
      </c>
      <c r="AG661" s="37">
        <v>41730</v>
      </c>
      <c r="AH661" s="37">
        <v>41760</v>
      </c>
      <c r="AI661" s="37">
        <v>41791</v>
      </c>
      <c r="AJ661" s="37">
        <v>41821</v>
      </c>
      <c r="AK661" s="37">
        <v>41852</v>
      </c>
      <c r="AL661" s="37">
        <v>41883</v>
      </c>
      <c r="AM661" s="37">
        <v>41913</v>
      </c>
      <c r="AN661" s="37">
        <v>41944</v>
      </c>
      <c r="AO661" s="37">
        <v>41974</v>
      </c>
      <c r="AP661" s="37"/>
    </row>
    <row r="662" spans="1:45" x14ac:dyDescent="0.25">
      <c r="A662" s="36" t="s">
        <v>596</v>
      </c>
      <c r="B662">
        <v>612</v>
      </c>
      <c r="C662">
        <v>613</v>
      </c>
      <c r="D662">
        <v>688</v>
      </c>
      <c r="E662">
        <v>741</v>
      </c>
      <c r="F662">
        <v>966</v>
      </c>
      <c r="G662">
        <v>853</v>
      </c>
      <c r="H662">
        <v>1012</v>
      </c>
      <c r="I662">
        <v>1035</v>
      </c>
      <c r="J662">
        <v>1000</v>
      </c>
      <c r="K662">
        <v>840</v>
      </c>
      <c r="L662">
        <v>937</v>
      </c>
      <c r="M662">
        <v>912</v>
      </c>
      <c r="N662">
        <v>937</v>
      </c>
      <c r="O662">
        <v>838</v>
      </c>
      <c r="P662">
        <v>803</v>
      </c>
      <c r="Q662">
        <v>777</v>
      </c>
      <c r="R662">
        <v>826</v>
      </c>
      <c r="S662">
        <v>709</v>
      </c>
      <c r="T662">
        <v>781</v>
      </c>
      <c r="U662">
        <v>705</v>
      </c>
      <c r="V662">
        <v>731</v>
      </c>
      <c r="W662">
        <v>674</v>
      </c>
      <c r="X662" s="41">
        <v>790</v>
      </c>
      <c r="Y662" s="41">
        <v>693</v>
      </c>
      <c r="Z662" s="41">
        <v>654</v>
      </c>
      <c r="AA662" s="41">
        <v>670</v>
      </c>
      <c r="AB662" s="41">
        <v>695</v>
      </c>
      <c r="AC662" s="42">
        <v>612</v>
      </c>
      <c r="AD662" s="42">
        <v>598</v>
      </c>
      <c r="AE662" s="42">
        <v>730</v>
      </c>
      <c r="AF662" s="43">
        <v>690</v>
      </c>
      <c r="AG662" s="43">
        <v>587</v>
      </c>
      <c r="AH662" s="44">
        <f>VLOOKUP($A662,'[2]Data (2)'!$A$701:$F$1377,3,FALSE)</f>
        <v>620</v>
      </c>
      <c r="AI662" s="44">
        <f>VLOOKUP($A662,'[2]Data (2)'!$A$701:$F$1377,4,FALSE)</f>
        <v>680</v>
      </c>
      <c r="AJ662" s="44">
        <f>VLOOKUP($A662,'[2]Data (2)'!$A$701:$F$1377,5,FALSE)</f>
        <v>681</v>
      </c>
      <c r="AK662" s="44">
        <f>VLOOKUP($A662,'[2]Data (2)'!$A$701:$F$1377,6,FALSE)</f>
        <v>614</v>
      </c>
      <c r="AL662" s="46">
        <v>469</v>
      </c>
      <c r="AM662" s="46">
        <v>558</v>
      </c>
      <c r="AN662" s="46">
        <v>582</v>
      </c>
      <c r="AO662" s="46">
        <v>567</v>
      </c>
      <c r="AR662" s="41" t="s">
        <v>596</v>
      </c>
      <c r="AS662" t="b">
        <f>IF(AR662=A662,TRUE,FALSE)</f>
        <v>1</v>
      </c>
    </row>
    <row r="663" spans="1:45" x14ac:dyDescent="0.25">
      <c r="A663" s="36" t="s">
        <v>597</v>
      </c>
      <c r="B663">
        <v>440</v>
      </c>
      <c r="C663">
        <v>424</v>
      </c>
      <c r="D663">
        <v>471</v>
      </c>
      <c r="E663">
        <v>603</v>
      </c>
      <c r="F663">
        <v>713</v>
      </c>
      <c r="G663">
        <v>655</v>
      </c>
      <c r="H663">
        <v>693</v>
      </c>
      <c r="I663">
        <v>719</v>
      </c>
      <c r="J663">
        <v>731</v>
      </c>
      <c r="K663">
        <v>607</v>
      </c>
      <c r="L663">
        <v>642</v>
      </c>
      <c r="M663">
        <v>741</v>
      </c>
      <c r="N663">
        <v>714</v>
      </c>
      <c r="O663">
        <v>625</v>
      </c>
      <c r="P663">
        <v>573</v>
      </c>
      <c r="Q663">
        <v>661</v>
      </c>
      <c r="R663">
        <v>603</v>
      </c>
      <c r="S663">
        <v>520</v>
      </c>
      <c r="T663">
        <v>512</v>
      </c>
      <c r="U663">
        <v>522</v>
      </c>
      <c r="V663">
        <v>491</v>
      </c>
      <c r="W663">
        <v>462</v>
      </c>
      <c r="X663" s="41">
        <v>505</v>
      </c>
      <c r="Y663" s="41">
        <v>437</v>
      </c>
      <c r="Z663" s="41">
        <v>432</v>
      </c>
      <c r="AA663" s="41">
        <v>450</v>
      </c>
      <c r="AB663" s="41">
        <v>439</v>
      </c>
      <c r="AC663" s="42">
        <v>457</v>
      </c>
      <c r="AD663" s="42">
        <v>428</v>
      </c>
      <c r="AE663" s="42">
        <v>492</v>
      </c>
      <c r="AF663" s="43">
        <v>420</v>
      </c>
      <c r="AG663" s="43">
        <v>487</v>
      </c>
      <c r="AH663" s="44">
        <f>VLOOKUP($A663,'[2]Data (2)'!$A$701:$F$1377,3,FALSE)</f>
        <v>349</v>
      </c>
      <c r="AI663" s="44">
        <f>VLOOKUP($A663,'[2]Data (2)'!$A$701:$F$1377,4,FALSE)</f>
        <v>404</v>
      </c>
      <c r="AJ663" s="44">
        <f>VLOOKUP($A663,'[2]Data (2)'!$A$701:$F$1377,5,FALSE)</f>
        <v>412</v>
      </c>
      <c r="AK663" s="44">
        <f>VLOOKUP($A663,'[2]Data (2)'!$A$701:$F$1377,6,FALSE)</f>
        <v>361</v>
      </c>
      <c r="AL663" s="46">
        <v>267</v>
      </c>
      <c r="AM663" s="46">
        <v>373</v>
      </c>
      <c r="AN663" s="46">
        <v>356</v>
      </c>
      <c r="AO663" s="46">
        <v>385</v>
      </c>
      <c r="AR663" s="41" t="s">
        <v>597</v>
      </c>
      <c r="AS663" s="41" t="b">
        <f t="shared" ref="AS663:AS726" si="17">IF(AR663=A663,TRUE,FALSE)</f>
        <v>1</v>
      </c>
    </row>
    <row r="664" spans="1:45" x14ac:dyDescent="0.25">
      <c r="A664" s="36" t="s">
        <v>1</v>
      </c>
      <c r="B664">
        <v>148</v>
      </c>
      <c r="C664">
        <v>166</v>
      </c>
      <c r="D664">
        <v>209</v>
      </c>
      <c r="E664">
        <v>220</v>
      </c>
      <c r="F664">
        <v>294</v>
      </c>
      <c r="G664">
        <v>278</v>
      </c>
      <c r="H664">
        <v>249</v>
      </c>
      <c r="I664">
        <v>226</v>
      </c>
      <c r="J664">
        <v>253</v>
      </c>
      <c r="K664">
        <v>191</v>
      </c>
      <c r="L664">
        <v>240</v>
      </c>
      <c r="M664">
        <v>210</v>
      </c>
      <c r="N664">
        <v>230</v>
      </c>
      <c r="O664">
        <v>182</v>
      </c>
      <c r="P664">
        <v>252</v>
      </c>
      <c r="Q664">
        <v>209</v>
      </c>
      <c r="R664">
        <v>203</v>
      </c>
      <c r="S664">
        <v>185</v>
      </c>
      <c r="T664">
        <v>225</v>
      </c>
      <c r="U664">
        <v>209</v>
      </c>
      <c r="V664">
        <v>221</v>
      </c>
      <c r="W664">
        <v>185</v>
      </c>
      <c r="X664" s="41">
        <v>212</v>
      </c>
      <c r="Y664" s="41">
        <v>169</v>
      </c>
      <c r="Z664" s="41">
        <v>185</v>
      </c>
      <c r="AA664" s="41">
        <v>198</v>
      </c>
      <c r="AB664" s="41">
        <v>226</v>
      </c>
      <c r="AC664" s="42">
        <v>161</v>
      </c>
      <c r="AD664" s="42">
        <v>160</v>
      </c>
      <c r="AE664" s="42">
        <v>198</v>
      </c>
      <c r="AF664" s="43">
        <v>169</v>
      </c>
      <c r="AG664" s="43">
        <v>165</v>
      </c>
      <c r="AH664" s="44">
        <f>VLOOKUP($A664,'[2]Data (2)'!$A$701:$F$1377,3,FALSE)</f>
        <v>139</v>
      </c>
      <c r="AI664" s="44">
        <f>VLOOKUP($A664,'[2]Data (2)'!$A$701:$F$1377,4,FALSE)</f>
        <v>153</v>
      </c>
      <c r="AJ664" s="44">
        <f>VLOOKUP($A664,'[2]Data (2)'!$A$701:$F$1377,5,FALSE)</f>
        <v>168</v>
      </c>
      <c r="AK664" s="44">
        <f>VLOOKUP($A664,'[2]Data (2)'!$A$701:$F$1377,6,FALSE)</f>
        <v>140</v>
      </c>
      <c r="AL664" s="46">
        <v>130</v>
      </c>
      <c r="AM664" s="46">
        <v>146</v>
      </c>
      <c r="AN664" s="46">
        <v>111</v>
      </c>
      <c r="AO664" s="46">
        <v>135</v>
      </c>
      <c r="AR664" s="41" t="s">
        <v>1</v>
      </c>
      <c r="AS664" s="41" t="b">
        <f t="shared" si="17"/>
        <v>1</v>
      </c>
    </row>
    <row r="665" spans="1:45" x14ac:dyDescent="0.25">
      <c r="A665" s="36" t="s">
        <v>2</v>
      </c>
      <c r="B665">
        <v>248</v>
      </c>
      <c r="C665">
        <v>285</v>
      </c>
      <c r="D665">
        <v>352</v>
      </c>
      <c r="E665">
        <v>389</v>
      </c>
      <c r="F665">
        <v>392</v>
      </c>
      <c r="G665">
        <v>346</v>
      </c>
      <c r="H665">
        <v>366</v>
      </c>
      <c r="I665">
        <v>429</v>
      </c>
      <c r="J665">
        <v>385</v>
      </c>
      <c r="K665">
        <v>336</v>
      </c>
      <c r="L665">
        <v>408</v>
      </c>
      <c r="M665">
        <v>374</v>
      </c>
      <c r="N665">
        <v>421</v>
      </c>
      <c r="O665">
        <v>392</v>
      </c>
      <c r="P665">
        <v>403</v>
      </c>
      <c r="Q665">
        <v>346</v>
      </c>
      <c r="R665">
        <v>321</v>
      </c>
      <c r="S665">
        <v>284</v>
      </c>
      <c r="T665">
        <v>387</v>
      </c>
      <c r="U665">
        <v>278</v>
      </c>
      <c r="V665">
        <v>267</v>
      </c>
      <c r="W665">
        <v>283</v>
      </c>
      <c r="X665" s="41">
        <v>268</v>
      </c>
      <c r="Y665" s="41">
        <v>290</v>
      </c>
      <c r="Z665" s="41">
        <v>288</v>
      </c>
      <c r="AA665" s="41">
        <v>282</v>
      </c>
      <c r="AB665" s="41">
        <v>263</v>
      </c>
      <c r="AC665" s="42">
        <v>277</v>
      </c>
      <c r="AD665" s="42">
        <v>239</v>
      </c>
      <c r="AE665" s="42">
        <v>322</v>
      </c>
      <c r="AF665" s="43">
        <v>289</v>
      </c>
      <c r="AG665" s="43">
        <v>246</v>
      </c>
      <c r="AH665" s="44">
        <f>VLOOKUP($A665,'[2]Data (2)'!$A$701:$F$1377,3,FALSE)</f>
        <v>235</v>
      </c>
      <c r="AI665" s="44">
        <f>VLOOKUP($A665,'[2]Data (2)'!$A$701:$F$1377,4,FALSE)</f>
        <v>196</v>
      </c>
      <c r="AJ665" s="44">
        <f>VLOOKUP($A665,'[2]Data (2)'!$A$701:$F$1377,5,FALSE)</f>
        <v>248</v>
      </c>
      <c r="AK665" s="44">
        <f>VLOOKUP($A665,'[2]Data (2)'!$A$701:$F$1377,6,FALSE)</f>
        <v>210</v>
      </c>
      <c r="AL665" s="46">
        <v>209</v>
      </c>
      <c r="AM665" s="46">
        <v>259</v>
      </c>
      <c r="AN665" s="46">
        <v>234</v>
      </c>
      <c r="AO665" s="46">
        <v>224</v>
      </c>
      <c r="AR665" s="41" t="s">
        <v>2</v>
      </c>
      <c r="AS665" s="41" t="b">
        <f t="shared" si="17"/>
        <v>1</v>
      </c>
    </row>
    <row r="666" spans="1:45" x14ac:dyDescent="0.25">
      <c r="A666" s="36" t="s">
        <v>3</v>
      </c>
      <c r="B666">
        <v>317</v>
      </c>
      <c r="C666">
        <v>393</v>
      </c>
      <c r="D666">
        <v>485</v>
      </c>
      <c r="E666">
        <v>641</v>
      </c>
      <c r="F666">
        <v>681</v>
      </c>
      <c r="G666">
        <v>576</v>
      </c>
      <c r="H666">
        <v>580</v>
      </c>
      <c r="I666">
        <v>608</v>
      </c>
      <c r="J666">
        <v>558</v>
      </c>
      <c r="K666">
        <v>447</v>
      </c>
      <c r="L666">
        <v>634</v>
      </c>
      <c r="M666">
        <v>534</v>
      </c>
      <c r="N666">
        <v>646</v>
      </c>
      <c r="O666">
        <v>473</v>
      </c>
      <c r="P666">
        <v>506</v>
      </c>
      <c r="Q666">
        <v>605</v>
      </c>
      <c r="R666">
        <v>569</v>
      </c>
      <c r="S666">
        <v>452</v>
      </c>
      <c r="T666">
        <v>552</v>
      </c>
      <c r="U666">
        <v>523</v>
      </c>
      <c r="V666">
        <v>508</v>
      </c>
      <c r="W666">
        <v>367</v>
      </c>
      <c r="X666" s="41">
        <v>393</v>
      </c>
      <c r="Y666" s="41">
        <v>416</v>
      </c>
      <c r="Z666" s="41">
        <v>446</v>
      </c>
      <c r="AA666" s="41">
        <v>411</v>
      </c>
      <c r="AB666" s="41">
        <v>368</v>
      </c>
      <c r="AC666" s="42">
        <v>422</v>
      </c>
      <c r="AD666" s="42">
        <v>424</v>
      </c>
      <c r="AE666" s="42">
        <v>497</v>
      </c>
      <c r="AF666" s="43">
        <v>402</v>
      </c>
      <c r="AG666" s="43">
        <v>347</v>
      </c>
      <c r="AH666" s="44">
        <f>VLOOKUP($A666,'[2]Data (2)'!$A$701:$F$1377,3,FALSE)</f>
        <v>300</v>
      </c>
      <c r="AI666" s="44">
        <f>VLOOKUP($A666,'[2]Data (2)'!$A$701:$F$1377,4,FALSE)</f>
        <v>328</v>
      </c>
      <c r="AJ666" s="44">
        <f>VLOOKUP($A666,'[2]Data (2)'!$A$701:$F$1377,5,FALSE)</f>
        <v>374</v>
      </c>
      <c r="AK666" s="44">
        <f>VLOOKUP($A666,'[2]Data (2)'!$A$701:$F$1377,6,FALSE)</f>
        <v>337</v>
      </c>
      <c r="AL666" s="46">
        <v>287</v>
      </c>
      <c r="AM666" s="46">
        <v>354</v>
      </c>
      <c r="AN666" s="46">
        <v>301</v>
      </c>
      <c r="AO666" s="46">
        <v>287</v>
      </c>
      <c r="AR666" s="41" t="s">
        <v>3</v>
      </c>
      <c r="AS666" s="41" t="b">
        <f t="shared" si="17"/>
        <v>1</v>
      </c>
    </row>
    <row r="667" spans="1:45" x14ac:dyDescent="0.25">
      <c r="A667" s="36" t="s">
        <v>574</v>
      </c>
      <c r="B667">
        <v>205</v>
      </c>
      <c r="C667">
        <v>222</v>
      </c>
      <c r="D667">
        <v>273</v>
      </c>
      <c r="E667">
        <v>340</v>
      </c>
      <c r="F667">
        <v>380</v>
      </c>
      <c r="G667">
        <v>324</v>
      </c>
      <c r="H667">
        <v>296</v>
      </c>
      <c r="I667">
        <v>352</v>
      </c>
      <c r="J667">
        <v>286</v>
      </c>
      <c r="K667">
        <v>251</v>
      </c>
      <c r="L667">
        <v>311</v>
      </c>
      <c r="M667">
        <v>320</v>
      </c>
      <c r="N667">
        <v>329</v>
      </c>
      <c r="O667">
        <v>276</v>
      </c>
      <c r="P667">
        <v>276</v>
      </c>
      <c r="Q667">
        <v>315</v>
      </c>
      <c r="R667">
        <v>289</v>
      </c>
      <c r="S667">
        <v>238</v>
      </c>
      <c r="T667">
        <v>312</v>
      </c>
      <c r="U667">
        <v>263</v>
      </c>
      <c r="V667">
        <v>261</v>
      </c>
      <c r="W667">
        <v>262</v>
      </c>
      <c r="X667" s="41">
        <v>281</v>
      </c>
      <c r="Y667" s="41">
        <v>263</v>
      </c>
      <c r="Z667" s="41">
        <v>256</v>
      </c>
      <c r="AA667" s="41">
        <v>323</v>
      </c>
      <c r="AB667" s="41">
        <v>263</v>
      </c>
      <c r="AC667" s="42">
        <v>234</v>
      </c>
      <c r="AD667" s="42">
        <v>271</v>
      </c>
      <c r="AE667" s="42">
        <v>234</v>
      </c>
      <c r="AF667" s="43">
        <v>212</v>
      </c>
      <c r="AG667" s="43">
        <v>249</v>
      </c>
      <c r="AH667" s="44">
        <f>VLOOKUP($A667,'[2]Data (2)'!$A$701:$F$1377,3,FALSE)</f>
        <v>197</v>
      </c>
      <c r="AI667" s="44">
        <f>VLOOKUP($A667,'[2]Data (2)'!$A$701:$F$1377,4,FALSE)</f>
        <v>153</v>
      </c>
      <c r="AJ667" s="44">
        <f>VLOOKUP($A667,'[2]Data (2)'!$A$701:$F$1377,5,FALSE)</f>
        <v>204</v>
      </c>
      <c r="AK667" s="44">
        <f>VLOOKUP($A667,'[2]Data (2)'!$A$701:$F$1377,6,FALSE)</f>
        <v>216</v>
      </c>
      <c r="AL667" s="46">
        <v>185</v>
      </c>
      <c r="AM667" s="46">
        <v>213</v>
      </c>
      <c r="AN667" s="46">
        <v>224</v>
      </c>
      <c r="AO667" s="46">
        <v>226</v>
      </c>
      <c r="AR667" s="41" t="s">
        <v>574</v>
      </c>
      <c r="AS667" s="41" t="b">
        <f t="shared" si="17"/>
        <v>1</v>
      </c>
    </row>
    <row r="668" spans="1:45" x14ac:dyDescent="0.25">
      <c r="A668" s="36" t="s">
        <v>598</v>
      </c>
      <c r="B668">
        <v>348</v>
      </c>
      <c r="C668">
        <v>378</v>
      </c>
      <c r="D668">
        <v>454</v>
      </c>
      <c r="E668">
        <v>471</v>
      </c>
      <c r="F668">
        <v>542</v>
      </c>
      <c r="G668">
        <v>524</v>
      </c>
      <c r="H668">
        <v>473</v>
      </c>
      <c r="I668">
        <v>519</v>
      </c>
      <c r="J668">
        <v>503</v>
      </c>
      <c r="K668">
        <v>489</v>
      </c>
      <c r="L668">
        <v>502</v>
      </c>
      <c r="M668">
        <v>558</v>
      </c>
      <c r="N668">
        <v>464</v>
      </c>
      <c r="O668">
        <v>502</v>
      </c>
      <c r="P668">
        <v>528</v>
      </c>
      <c r="Q668">
        <v>465</v>
      </c>
      <c r="R668">
        <v>424</v>
      </c>
      <c r="S668">
        <v>568</v>
      </c>
      <c r="T668">
        <v>491</v>
      </c>
      <c r="U668">
        <v>395</v>
      </c>
      <c r="V668">
        <v>393</v>
      </c>
      <c r="W668">
        <v>510</v>
      </c>
      <c r="X668" s="41">
        <v>480</v>
      </c>
      <c r="Y668" s="41">
        <v>399</v>
      </c>
      <c r="Z668" s="41">
        <v>416</v>
      </c>
      <c r="AA668" s="41">
        <v>379</v>
      </c>
      <c r="AB668" s="41">
        <v>382</v>
      </c>
      <c r="AC668" s="42">
        <v>349</v>
      </c>
      <c r="AD668" s="42">
        <v>349</v>
      </c>
      <c r="AE668" s="42">
        <v>382</v>
      </c>
      <c r="AF668" s="43">
        <v>327</v>
      </c>
      <c r="AG668" s="43">
        <v>316</v>
      </c>
      <c r="AH668" s="44">
        <f>VLOOKUP($A668,'[2]Data (2)'!$A$701:$F$1377,3,FALSE)</f>
        <v>324</v>
      </c>
      <c r="AI668" s="44">
        <f>VLOOKUP($A668,'[2]Data (2)'!$A$701:$F$1377,4,FALSE)</f>
        <v>353</v>
      </c>
      <c r="AJ668" s="44">
        <f>VLOOKUP($A668,'[2]Data (2)'!$A$701:$F$1377,5,FALSE)</f>
        <v>479</v>
      </c>
      <c r="AK668" s="44">
        <f>VLOOKUP($A668,'[2]Data (2)'!$A$701:$F$1377,6,FALSE)</f>
        <v>348</v>
      </c>
      <c r="AL668" s="46">
        <v>276</v>
      </c>
      <c r="AM668" s="46">
        <v>352</v>
      </c>
      <c r="AN668" s="46">
        <v>393</v>
      </c>
      <c r="AO668" s="46">
        <v>368</v>
      </c>
      <c r="AR668" s="41" t="s">
        <v>598</v>
      </c>
      <c r="AS668" s="41" t="b">
        <f t="shared" si="17"/>
        <v>1</v>
      </c>
    </row>
    <row r="669" spans="1:45" x14ac:dyDescent="0.25">
      <c r="A669" s="36" t="s">
        <v>665</v>
      </c>
      <c r="B669">
        <v>116</v>
      </c>
      <c r="C669">
        <v>111</v>
      </c>
      <c r="D669">
        <v>165</v>
      </c>
      <c r="E669">
        <v>194</v>
      </c>
      <c r="F669">
        <v>227</v>
      </c>
      <c r="G669">
        <v>221</v>
      </c>
      <c r="H669">
        <v>209</v>
      </c>
      <c r="I669">
        <v>202</v>
      </c>
      <c r="J669">
        <v>185</v>
      </c>
      <c r="K669">
        <v>216</v>
      </c>
      <c r="L669">
        <v>220</v>
      </c>
      <c r="M669">
        <v>176</v>
      </c>
      <c r="N669">
        <v>234</v>
      </c>
      <c r="O669">
        <v>256</v>
      </c>
      <c r="P669">
        <v>236</v>
      </c>
      <c r="Q669">
        <v>226</v>
      </c>
      <c r="R669">
        <v>189</v>
      </c>
      <c r="S669">
        <v>198</v>
      </c>
      <c r="T669">
        <v>245</v>
      </c>
      <c r="U669">
        <v>224</v>
      </c>
      <c r="V669">
        <v>200</v>
      </c>
      <c r="W669">
        <v>159</v>
      </c>
      <c r="X669" s="41">
        <v>249</v>
      </c>
      <c r="Y669" s="41">
        <v>223</v>
      </c>
      <c r="Z669" s="41">
        <v>215</v>
      </c>
      <c r="AA669" s="41">
        <v>218</v>
      </c>
      <c r="AB669" s="41">
        <v>211</v>
      </c>
      <c r="AC669" s="42">
        <v>191</v>
      </c>
      <c r="AD669" s="42">
        <v>182</v>
      </c>
      <c r="AE669" s="42">
        <v>208</v>
      </c>
      <c r="AF669" s="43">
        <v>182</v>
      </c>
      <c r="AG669" s="43">
        <v>145</v>
      </c>
      <c r="AH669" s="44">
        <f>VLOOKUP($A669,'[2]Data (2)'!$A$701:$F$1377,3,FALSE)</f>
        <v>157</v>
      </c>
      <c r="AI669" s="44">
        <f>VLOOKUP($A669,'[2]Data (2)'!$A$701:$F$1377,4,FALSE)</f>
        <v>147</v>
      </c>
      <c r="AJ669" s="44">
        <f>VLOOKUP($A669,'[2]Data (2)'!$A$701:$F$1377,5,FALSE)</f>
        <v>187</v>
      </c>
      <c r="AK669" s="44">
        <f>VLOOKUP($A669,'[2]Data (2)'!$A$701:$F$1377,6,FALSE)</f>
        <v>172</v>
      </c>
      <c r="AL669" s="46">
        <v>158</v>
      </c>
      <c r="AM669" s="46">
        <v>163</v>
      </c>
      <c r="AN669" s="46">
        <v>143</v>
      </c>
      <c r="AO669" s="46">
        <v>121</v>
      </c>
      <c r="AR669" s="41" t="s">
        <v>665</v>
      </c>
      <c r="AS669" s="41" t="b">
        <f t="shared" si="17"/>
        <v>1</v>
      </c>
    </row>
    <row r="670" spans="1:45" x14ac:dyDescent="0.25">
      <c r="A670" s="36" t="s">
        <v>666</v>
      </c>
      <c r="B670">
        <v>189</v>
      </c>
      <c r="C670">
        <v>191</v>
      </c>
      <c r="D670">
        <v>249</v>
      </c>
      <c r="E670">
        <v>264</v>
      </c>
      <c r="F670">
        <v>302</v>
      </c>
      <c r="G670">
        <v>283</v>
      </c>
      <c r="H670">
        <v>319</v>
      </c>
      <c r="I670">
        <v>283</v>
      </c>
      <c r="J670">
        <v>275</v>
      </c>
      <c r="K670">
        <v>311</v>
      </c>
      <c r="L670">
        <v>319</v>
      </c>
      <c r="M670">
        <v>261</v>
      </c>
      <c r="N670">
        <v>291</v>
      </c>
      <c r="O670">
        <v>278</v>
      </c>
      <c r="P670">
        <v>299</v>
      </c>
      <c r="Q670">
        <v>299</v>
      </c>
      <c r="R670">
        <v>313</v>
      </c>
      <c r="S670">
        <v>302</v>
      </c>
      <c r="T670">
        <v>328</v>
      </c>
      <c r="U670">
        <v>291</v>
      </c>
      <c r="V670">
        <v>245</v>
      </c>
      <c r="W670">
        <v>247</v>
      </c>
      <c r="X670" s="41">
        <v>294</v>
      </c>
      <c r="Y670" s="41">
        <v>258</v>
      </c>
      <c r="Z670" s="41">
        <v>294</v>
      </c>
      <c r="AA670" s="41">
        <v>269</v>
      </c>
      <c r="AB670" s="41">
        <v>235</v>
      </c>
      <c r="AC670" s="42">
        <v>218</v>
      </c>
      <c r="AD670" s="42">
        <v>226</v>
      </c>
      <c r="AE670" s="42">
        <v>272</v>
      </c>
      <c r="AF670" s="43">
        <v>209</v>
      </c>
      <c r="AG670" s="43">
        <v>181</v>
      </c>
      <c r="AH670" s="44">
        <f>VLOOKUP($A670,'[2]Data (2)'!$A$701:$F$1377,3,FALSE)</f>
        <v>218</v>
      </c>
      <c r="AI670" s="44">
        <f>VLOOKUP($A670,'[2]Data (2)'!$A$701:$F$1377,4,FALSE)</f>
        <v>198</v>
      </c>
      <c r="AJ670" s="44">
        <f>VLOOKUP($A670,'[2]Data (2)'!$A$701:$F$1377,5,FALSE)</f>
        <v>235</v>
      </c>
      <c r="AK670" s="44">
        <f>VLOOKUP($A670,'[2]Data (2)'!$A$701:$F$1377,6,FALSE)</f>
        <v>250</v>
      </c>
      <c r="AL670" s="46">
        <v>266</v>
      </c>
      <c r="AM670" s="46">
        <v>288</v>
      </c>
      <c r="AN670" s="46">
        <v>224</v>
      </c>
      <c r="AO670" s="46">
        <v>179</v>
      </c>
      <c r="AR670" s="41" t="s">
        <v>666</v>
      </c>
      <c r="AS670" s="41" t="b">
        <f t="shared" si="17"/>
        <v>1</v>
      </c>
    </row>
    <row r="671" spans="1:45" x14ac:dyDescent="0.25">
      <c r="A671" s="36" t="s">
        <v>599</v>
      </c>
      <c r="B671">
        <v>276</v>
      </c>
      <c r="C671">
        <v>273</v>
      </c>
      <c r="D671">
        <v>346</v>
      </c>
      <c r="E671">
        <v>372</v>
      </c>
      <c r="F671">
        <v>379</v>
      </c>
      <c r="G671">
        <v>366</v>
      </c>
      <c r="H671">
        <v>351</v>
      </c>
      <c r="I671">
        <v>416</v>
      </c>
      <c r="J671">
        <v>374</v>
      </c>
      <c r="K671">
        <v>308</v>
      </c>
      <c r="L671">
        <v>347</v>
      </c>
      <c r="M671">
        <v>427</v>
      </c>
      <c r="N671">
        <v>361</v>
      </c>
      <c r="O671">
        <v>410</v>
      </c>
      <c r="P671">
        <v>371</v>
      </c>
      <c r="Q671">
        <v>365</v>
      </c>
      <c r="R671">
        <v>298</v>
      </c>
      <c r="S671">
        <v>283</v>
      </c>
      <c r="T671">
        <v>330</v>
      </c>
      <c r="U671">
        <v>293</v>
      </c>
      <c r="V671">
        <v>247</v>
      </c>
      <c r="W671">
        <v>253</v>
      </c>
      <c r="X671" s="41">
        <v>290</v>
      </c>
      <c r="Y671" s="41">
        <v>267</v>
      </c>
      <c r="Z671" s="41">
        <v>356</v>
      </c>
      <c r="AA671" s="41">
        <v>328</v>
      </c>
      <c r="AB671" s="41">
        <v>303</v>
      </c>
      <c r="AC671" s="42">
        <v>296</v>
      </c>
      <c r="AD671" s="42">
        <v>251</v>
      </c>
      <c r="AE671" s="42">
        <v>311</v>
      </c>
      <c r="AF671" s="43">
        <v>259</v>
      </c>
      <c r="AG671" s="43">
        <v>234</v>
      </c>
      <c r="AH671" s="44">
        <f>VLOOKUP($A671,'[2]Data (2)'!$A$701:$F$1377,3,FALSE)</f>
        <v>186</v>
      </c>
      <c r="AI671" s="44">
        <f>VLOOKUP($A671,'[2]Data (2)'!$A$701:$F$1377,4,FALSE)</f>
        <v>221</v>
      </c>
      <c r="AJ671" s="44">
        <f>VLOOKUP($A671,'[2]Data (2)'!$A$701:$F$1377,5,FALSE)</f>
        <v>272</v>
      </c>
      <c r="AK671" s="44">
        <f>VLOOKUP($A671,'[2]Data (2)'!$A$701:$F$1377,6,FALSE)</f>
        <v>213</v>
      </c>
      <c r="AL671" s="46">
        <v>156</v>
      </c>
      <c r="AM671" s="46">
        <v>218</v>
      </c>
      <c r="AN671" s="46">
        <v>261</v>
      </c>
      <c r="AO671" s="46">
        <v>226</v>
      </c>
      <c r="AR671" s="41" t="s">
        <v>599</v>
      </c>
      <c r="AS671" s="41" t="b">
        <f t="shared" si="17"/>
        <v>1</v>
      </c>
    </row>
    <row r="672" spans="1:45" x14ac:dyDescent="0.25">
      <c r="A672" s="36" t="s">
        <v>667</v>
      </c>
      <c r="B672">
        <v>135</v>
      </c>
      <c r="C672">
        <v>179</v>
      </c>
      <c r="D672">
        <v>208</v>
      </c>
      <c r="E672">
        <v>263</v>
      </c>
      <c r="F672">
        <v>275</v>
      </c>
      <c r="G672">
        <v>288</v>
      </c>
      <c r="H672">
        <v>274</v>
      </c>
      <c r="I672">
        <v>259</v>
      </c>
      <c r="J672">
        <v>245</v>
      </c>
      <c r="K672">
        <v>282</v>
      </c>
      <c r="L672">
        <v>289</v>
      </c>
      <c r="M672">
        <v>233</v>
      </c>
      <c r="N672">
        <v>268</v>
      </c>
      <c r="O672">
        <v>287</v>
      </c>
      <c r="P672">
        <v>327</v>
      </c>
      <c r="Q672">
        <v>256</v>
      </c>
      <c r="R672">
        <v>267</v>
      </c>
      <c r="S672">
        <v>305</v>
      </c>
      <c r="T672">
        <v>312</v>
      </c>
      <c r="U672">
        <v>246</v>
      </c>
      <c r="V672">
        <v>203</v>
      </c>
      <c r="W672">
        <v>274</v>
      </c>
      <c r="X672" s="41">
        <v>282</v>
      </c>
      <c r="Y672" s="41">
        <v>258</v>
      </c>
      <c r="Z672" s="41">
        <v>299</v>
      </c>
      <c r="AA672" s="41">
        <v>258</v>
      </c>
      <c r="AB672" s="41">
        <v>247</v>
      </c>
      <c r="AC672" s="42">
        <v>209</v>
      </c>
      <c r="AD672" s="42">
        <v>192</v>
      </c>
      <c r="AE672" s="42">
        <v>209</v>
      </c>
      <c r="AF672" s="43">
        <v>187</v>
      </c>
      <c r="AG672" s="43">
        <v>184</v>
      </c>
      <c r="AH672" s="44">
        <f>VLOOKUP($A672,'[2]Data (2)'!$A$701:$F$1377,3,FALSE)</f>
        <v>172</v>
      </c>
      <c r="AI672" s="44">
        <f>VLOOKUP($A672,'[2]Data (2)'!$A$701:$F$1377,4,FALSE)</f>
        <v>205</v>
      </c>
      <c r="AJ672" s="44">
        <f>VLOOKUP($A672,'[2]Data (2)'!$A$701:$F$1377,5,FALSE)</f>
        <v>205</v>
      </c>
      <c r="AK672" s="44">
        <f>VLOOKUP($A672,'[2]Data (2)'!$A$701:$F$1377,6,FALSE)</f>
        <v>195</v>
      </c>
      <c r="AL672" s="46">
        <v>185</v>
      </c>
      <c r="AM672" s="46">
        <v>234</v>
      </c>
      <c r="AN672" s="46">
        <v>197</v>
      </c>
      <c r="AO672" s="46">
        <v>156</v>
      </c>
      <c r="AR672" s="41" t="s">
        <v>667</v>
      </c>
      <c r="AS672" s="41" t="b">
        <f t="shared" si="17"/>
        <v>1</v>
      </c>
    </row>
    <row r="673" spans="1:45" x14ac:dyDescent="0.25">
      <c r="A673" s="36" t="s">
        <v>4</v>
      </c>
      <c r="B673">
        <v>345</v>
      </c>
      <c r="C673">
        <v>346</v>
      </c>
      <c r="D673">
        <v>512</v>
      </c>
      <c r="E673">
        <v>635</v>
      </c>
      <c r="F673">
        <v>680</v>
      </c>
      <c r="G673">
        <v>606</v>
      </c>
      <c r="H673">
        <v>620</v>
      </c>
      <c r="I673">
        <v>584</v>
      </c>
      <c r="J673">
        <v>581</v>
      </c>
      <c r="K673">
        <v>505</v>
      </c>
      <c r="L673">
        <v>618</v>
      </c>
      <c r="M673">
        <v>614</v>
      </c>
      <c r="N673">
        <v>686</v>
      </c>
      <c r="O673">
        <v>520</v>
      </c>
      <c r="P673">
        <v>544</v>
      </c>
      <c r="Q673">
        <v>548</v>
      </c>
      <c r="R673">
        <v>563</v>
      </c>
      <c r="S673">
        <v>442</v>
      </c>
      <c r="T673">
        <v>593</v>
      </c>
      <c r="U673">
        <v>535</v>
      </c>
      <c r="V673">
        <v>528</v>
      </c>
      <c r="W673">
        <v>428</v>
      </c>
      <c r="X673" s="41">
        <v>447</v>
      </c>
      <c r="Y673" s="41">
        <v>498</v>
      </c>
      <c r="Z673" s="41">
        <v>473</v>
      </c>
      <c r="AA673" s="41">
        <v>482</v>
      </c>
      <c r="AB673" s="41">
        <v>475</v>
      </c>
      <c r="AC673" s="42">
        <v>424</v>
      </c>
      <c r="AD673" s="42">
        <v>441</v>
      </c>
      <c r="AE673" s="42">
        <v>484</v>
      </c>
      <c r="AF673" s="43">
        <v>381</v>
      </c>
      <c r="AG673" s="43">
        <v>367</v>
      </c>
      <c r="AH673" s="44">
        <f>VLOOKUP($A673,'[2]Data (2)'!$A$701:$F$1377,3,FALSE)</f>
        <v>319</v>
      </c>
      <c r="AI673" s="44">
        <f>VLOOKUP($A673,'[2]Data (2)'!$A$701:$F$1377,4,FALSE)</f>
        <v>315</v>
      </c>
      <c r="AJ673" s="44">
        <f>VLOOKUP($A673,'[2]Data (2)'!$A$701:$F$1377,5,FALSE)</f>
        <v>359</v>
      </c>
      <c r="AK673" s="44">
        <f>VLOOKUP($A673,'[2]Data (2)'!$A$701:$F$1377,6,FALSE)</f>
        <v>335</v>
      </c>
      <c r="AL673" s="46">
        <v>265</v>
      </c>
      <c r="AM673" s="46">
        <v>408</v>
      </c>
      <c r="AN673" s="46">
        <v>354</v>
      </c>
      <c r="AO673" s="46">
        <v>349</v>
      </c>
      <c r="AR673" s="41" t="s">
        <v>4</v>
      </c>
      <c r="AS673" s="41" t="b">
        <f t="shared" si="17"/>
        <v>1</v>
      </c>
    </row>
    <row r="674" spans="1:45" x14ac:dyDescent="0.25">
      <c r="A674" s="36" t="s">
        <v>5</v>
      </c>
      <c r="B674">
        <v>418</v>
      </c>
      <c r="C674">
        <v>441</v>
      </c>
      <c r="D674">
        <v>561</v>
      </c>
      <c r="E674">
        <v>758</v>
      </c>
      <c r="F674">
        <v>795</v>
      </c>
      <c r="G674">
        <v>758</v>
      </c>
      <c r="H674">
        <v>830</v>
      </c>
      <c r="I674">
        <v>689</v>
      </c>
      <c r="J674">
        <v>611</v>
      </c>
      <c r="K674">
        <v>493</v>
      </c>
      <c r="L674">
        <v>638</v>
      </c>
      <c r="M674">
        <v>700</v>
      </c>
      <c r="N674">
        <v>697</v>
      </c>
      <c r="O674">
        <v>621</v>
      </c>
      <c r="P674">
        <v>635</v>
      </c>
      <c r="Q674">
        <v>713</v>
      </c>
      <c r="R674">
        <v>598</v>
      </c>
      <c r="S674">
        <v>522</v>
      </c>
      <c r="T674">
        <v>676</v>
      </c>
      <c r="U674">
        <v>561</v>
      </c>
      <c r="V674">
        <v>558</v>
      </c>
      <c r="W674">
        <v>507</v>
      </c>
      <c r="X674" s="41">
        <v>547</v>
      </c>
      <c r="Y674" s="41">
        <v>529</v>
      </c>
      <c r="Z674" s="41">
        <v>528</v>
      </c>
      <c r="AA674" s="41">
        <v>483</v>
      </c>
      <c r="AB674" s="41">
        <v>504</v>
      </c>
      <c r="AC674" s="42">
        <v>503</v>
      </c>
      <c r="AD674" s="42">
        <v>522</v>
      </c>
      <c r="AE674" s="42">
        <v>627</v>
      </c>
      <c r="AF674" s="43">
        <v>511</v>
      </c>
      <c r="AG674" s="43">
        <v>499</v>
      </c>
      <c r="AH674" s="44">
        <f>VLOOKUP($A674,'[2]Data (2)'!$A$701:$F$1377,3,FALSE)</f>
        <v>410</v>
      </c>
      <c r="AI674" s="44">
        <f>VLOOKUP($A674,'[2]Data (2)'!$A$701:$F$1377,4,FALSE)</f>
        <v>371</v>
      </c>
      <c r="AJ674" s="44">
        <f>VLOOKUP($A674,'[2]Data (2)'!$A$701:$F$1377,5,FALSE)</f>
        <v>479</v>
      </c>
      <c r="AK674" s="44">
        <f>VLOOKUP($A674,'[2]Data (2)'!$A$701:$F$1377,6,FALSE)</f>
        <v>445</v>
      </c>
      <c r="AL674" s="46">
        <v>350</v>
      </c>
      <c r="AM674" s="46">
        <v>426</v>
      </c>
      <c r="AN674" s="46">
        <v>370</v>
      </c>
      <c r="AO674" s="46">
        <v>378</v>
      </c>
      <c r="AR674" s="41" t="s">
        <v>5</v>
      </c>
      <c r="AS674" s="41" t="b">
        <f t="shared" si="17"/>
        <v>1</v>
      </c>
    </row>
    <row r="675" spans="1:45" x14ac:dyDescent="0.25">
      <c r="A675" s="36" t="s">
        <v>6</v>
      </c>
      <c r="B675">
        <v>302</v>
      </c>
      <c r="C675">
        <v>296</v>
      </c>
      <c r="D675">
        <v>374</v>
      </c>
      <c r="E675">
        <v>460</v>
      </c>
      <c r="F675">
        <v>564</v>
      </c>
      <c r="G675">
        <v>542</v>
      </c>
      <c r="H675">
        <v>615</v>
      </c>
      <c r="I675">
        <v>421</v>
      </c>
      <c r="J675">
        <v>543</v>
      </c>
      <c r="K675">
        <v>343</v>
      </c>
      <c r="L675">
        <v>479</v>
      </c>
      <c r="M675">
        <v>474</v>
      </c>
      <c r="N675">
        <v>491</v>
      </c>
      <c r="O675">
        <v>389</v>
      </c>
      <c r="P675">
        <v>425</v>
      </c>
      <c r="Q675">
        <v>420</v>
      </c>
      <c r="R675">
        <v>469</v>
      </c>
      <c r="S675">
        <v>375</v>
      </c>
      <c r="T675">
        <v>478</v>
      </c>
      <c r="U675">
        <v>367</v>
      </c>
      <c r="V675">
        <v>407</v>
      </c>
      <c r="W675">
        <v>346</v>
      </c>
      <c r="X675" s="41">
        <v>368</v>
      </c>
      <c r="Y675" s="41">
        <v>343</v>
      </c>
      <c r="Z675" s="41">
        <v>356</v>
      </c>
      <c r="AA675" s="41">
        <v>399</v>
      </c>
      <c r="AB675" s="41">
        <v>359</v>
      </c>
      <c r="AC675" s="42">
        <v>325</v>
      </c>
      <c r="AD675" s="42">
        <v>312</v>
      </c>
      <c r="AE675" s="42">
        <v>356</v>
      </c>
      <c r="AF675" s="43">
        <v>306</v>
      </c>
      <c r="AG675" s="43">
        <v>290</v>
      </c>
      <c r="AH675" s="44">
        <f>VLOOKUP($A675,'[2]Data (2)'!$A$701:$F$1377,3,FALSE)</f>
        <v>274</v>
      </c>
      <c r="AI675" s="44">
        <f>VLOOKUP($A675,'[2]Data (2)'!$A$701:$F$1377,4,FALSE)</f>
        <v>267</v>
      </c>
      <c r="AJ675" s="44">
        <f>VLOOKUP($A675,'[2]Data (2)'!$A$701:$F$1377,5,FALSE)</f>
        <v>274</v>
      </c>
      <c r="AK675" s="44">
        <f>VLOOKUP($A675,'[2]Data (2)'!$A$701:$F$1377,6,FALSE)</f>
        <v>304</v>
      </c>
      <c r="AL675" s="46">
        <v>219</v>
      </c>
      <c r="AM675" s="46">
        <v>269</v>
      </c>
      <c r="AN675" s="46">
        <v>276</v>
      </c>
      <c r="AO675" s="46">
        <v>208</v>
      </c>
      <c r="AR675" s="41" t="s">
        <v>6</v>
      </c>
      <c r="AS675" s="41" t="b">
        <f t="shared" si="17"/>
        <v>1</v>
      </c>
    </row>
    <row r="676" spans="1:45" x14ac:dyDescent="0.25">
      <c r="A676" s="36" t="s">
        <v>7</v>
      </c>
      <c r="B676">
        <v>316</v>
      </c>
      <c r="C676">
        <v>295</v>
      </c>
      <c r="D676">
        <v>437</v>
      </c>
      <c r="E676">
        <v>512</v>
      </c>
      <c r="F676">
        <v>762</v>
      </c>
      <c r="G676">
        <v>619</v>
      </c>
      <c r="H676">
        <v>698</v>
      </c>
      <c r="I676">
        <v>550</v>
      </c>
      <c r="J676">
        <v>613</v>
      </c>
      <c r="K676">
        <v>467</v>
      </c>
      <c r="L676">
        <v>611</v>
      </c>
      <c r="M676">
        <v>535</v>
      </c>
      <c r="N676">
        <v>559</v>
      </c>
      <c r="O676">
        <v>520</v>
      </c>
      <c r="P676">
        <v>577</v>
      </c>
      <c r="Q676">
        <v>455</v>
      </c>
      <c r="R676">
        <v>562</v>
      </c>
      <c r="S676">
        <v>502</v>
      </c>
      <c r="T676">
        <v>548</v>
      </c>
      <c r="U676">
        <v>484</v>
      </c>
      <c r="V676">
        <v>505</v>
      </c>
      <c r="W676">
        <v>400</v>
      </c>
      <c r="X676" s="41">
        <v>503</v>
      </c>
      <c r="Y676" s="41">
        <v>422</v>
      </c>
      <c r="Z676" s="41">
        <v>427</v>
      </c>
      <c r="AA676" s="41">
        <v>489</v>
      </c>
      <c r="AB676" s="41">
        <v>381</v>
      </c>
      <c r="AC676" s="42">
        <v>402</v>
      </c>
      <c r="AD676" s="42">
        <v>346</v>
      </c>
      <c r="AE676" s="42">
        <v>383</v>
      </c>
      <c r="AF676" s="43">
        <v>384</v>
      </c>
      <c r="AG676" s="43">
        <v>312</v>
      </c>
      <c r="AH676" s="44">
        <f>VLOOKUP($A676,'[2]Data (2)'!$A$701:$F$1377,3,FALSE)</f>
        <v>347</v>
      </c>
      <c r="AI676" s="44">
        <f>VLOOKUP($A676,'[2]Data (2)'!$A$701:$F$1377,4,FALSE)</f>
        <v>345</v>
      </c>
      <c r="AJ676" s="44">
        <f>VLOOKUP($A676,'[2]Data (2)'!$A$701:$F$1377,5,FALSE)</f>
        <v>340</v>
      </c>
      <c r="AK676" s="44">
        <f>VLOOKUP($A676,'[2]Data (2)'!$A$701:$F$1377,6,FALSE)</f>
        <v>315</v>
      </c>
      <c r="AL676" s="46">
        <v>219</v>
      </c>
      <c r="AM676" s="46">
        <v>341</v>
      </c>
      <c r="AN676" s="46">
        <v>272</v>
      </c>
      <c r="AO676" s="46">
        <v>256</v>
      </c>
      <c r="AR676" s="41" t="s">
        <v>7</v>
      </c>
      <c r="AS676" s="41" t="b">
        <f t="shared" si="17"/>
        <v>1</v>
      </c>
    </row>
    <row r="677" spans="1:45" x14ac:dyDescent="0.25">
      <c r="A677" s="36" t="s">
        <v>8</v>
      </c>
      <c r="B677">
        <v>164</v>
      </c>
      <c r="C677">
        <v>146</v>
      </c>
      <c r="D677">
        <v>203</v>
      </c>
      <c r="E677">
        <v>321</v>
      </c>
      <c r="F677">
        <v>368</v>
      </c>
      <c r="G677">
        <v>335</v>
      </c>
      <c r="H677">
        <v>339</v>
      </c>
      <c r="I677">
        <v>282</v>
      </c>
      <c r="J677">
        <v>264</v>
      </c>
      <c r="K677">
        <v>227</v>
      </c>
      <c r="L677">
        <v>281</v>
      </c>
      <c r="M677">
        <v>275</v>
      </c>
      <c r="N677">
        <v>247</v>
      </c>
      <c r="O677">
        <v>258</v>
      </c>
      <c r="P677">
        <v>246</v>
      </c>
      <c r="Q677">
        <v>235</v>
      </c>
      <c r="R677">
        <v>261</v>
      </c>
      <c r="S677">
        <v>234</v>
      </c>
      <c r="T677">
        <v>289</v>
      </c>
      <c r="U677">
        <v>224</v>
      </c>
      <c r="V677">
        <v>213</v>
      </c>
      <c r="W677">
        <v>179</v>
      </c>
      <c r="X677" s="41">
        <v>177</v>
      </c>
      <c r="Y677" s="41">
        <v>232</v>
      </c>
      <c r="Z677" s="41">
        <v>218</v>
      </c>
      <c r="AA677" s="41">
        <v>200</v>
      </c>
      <c r="AB677" s="41">
        <v>207</v>
      </c>
      <c r="AC677" s="42">
        <v>151</v>
      </c>
      <c r="AD677" s="42">
        <v>159</v>
      </c>
      <c r="AE677" s="42">
        <v>179</v>
      </c>
      <c r="AF677" s="43">
        <v>181</v>
      </c>
      <c r="AG677" s="43">
        <v>139</v>
      </c>
      <c r="AH677" s="44">
        <f>VLOOKUP($A677,'[2]Data (2)'!$A$701:$F$1377,3,FALSE)</f>
        <v>144</v>
      </c>
      <c r="AI677" s="44">
        <f>VLOOKUP($A677,'[2]Data (2)'!$A$701:$F$1377,4,FALSE)</f>
        <v>127</v>
      </c>
      <c r="AJ677" s="44">
        <f>VLOOKUP($A677,'[2]Data (2)'!$A$701:$F$1377,5,FALSE)</f>
        <v>166</v>
      </c>
      <c r="AK677" s="44">
        <f>VLOOKUP($A677,'[2]Data (2)'!$A$701:$F$1377,6,FALSE)</f>
        <v>164</v>
      </c>
      <c r="AL677" s="46">
        <v>126</v>
      </c>
      <c r="AM677" s="46">
        <v>159</v>
      </c>
      <c r="AN677" s="46">
        <v>131</v>
      </c>
      <c r="AO677" s="46">
        <v>155</v>
      </c>
      <c r="AR677" s="41" t="s">
        <v>8</v>
      </c>
      <c r="AS677" s="41" t="b">
        <f t="shared" si="17"/>
        <v>1</v>
      </c>
    </row>
    <row r="678" spans="1:45" x14ac:dyDescent="0.25">
      <c r="A678" s="36" t="s">
        <v>668</v>
      </c>
      <c r="B678">
        <v>159</v>
      </c>
      <c r="C678">
        <v>154</v>
      </c>
      <c r="D678">
        <v>214</v>
      </c>
      <c r="E678">
        <v>240</v>
      </c>
      <c r="F678">
        <v>261</v>
      </c>
      <c r="G678">
        <v>271</v>
      </c>
      <c r="H678">
        <v>267</v>
      </c>
      <c r="I678">
        <v>219</v>
      </c>
      <c r="J678">
        <v>195</v>
      </c>
      <c r="K678">
        <v>224</v>
      </c>
      <c r="L678">
        <v>263</v>
      </c>
      <c r="M678">
        <v>255</v>
      </c>
      <c r="N678">
        <v>304</v>
      </c>
      <c r="O678">
        <v>281</v>
      </c>
      <c r="P678">
        <v>296</v>
      </c>
      <c r="Q678">
        <v>265</v>
      </c>
      <c r="R678">
        <v>282</v>
      </c>
      <c r="S678">
        <v>238</v>
      </c>
      <c r="T678">
        <v>286</v>
      </c>
      <c r="U678">
        <v>302</v>
      </c>
      <c r="V678">
        <v>243</v>
      </c>
      <c r="W678">
        <v>256</v>
      </c>
      <c r="X678" s="41">
        <v>252</v>
      </c>
      <c r="Y678" s="41">
        <v>247</v>
      </c>
      <c r="Z678" s="41">
        <v>260</v>
      </c>
      <c r="AA678" s="41">
        <v>270</v>
      </c>
      <c r="AB678" s="41">
        <v>219</v>
      </c>
      <c r="AC678" s="42">
        <v>207</v>
      </c>
      <c r="AD678" s="42">
        <v>239</v>
      </c>
      <c r="AE678" s="42">
        <v>247</v>
      </c>
      <c r="AF678" s="43">
        <v>205</v>
      </c>
      <c r="AG678" s="43">
        <v>192</v>
      </c>
      <c r="AH678" s="44">
        <f>VLOOKUP($A678,'[2]Data (2)'!$A$701:$F$1377,3,FALSE)</f>
        <v>169</v>
      </c>
      <c r="AI678" s="44">
        <f>VLOOKUP($A678,'[2]Data (2)'!$A$701:$F$1377,4,FALSE)</f>
        <v>183</v>
      </c>
      <c r="AJ678" s="44">
        <f>VLOOKUP($A678,'[2]Data (2)'!$A$701:$F$1377,5,FALSE)</f>
        <v>245</v>
      </c>
      <c r="AK678" s="44">
        <f>VLOOKUP($A678,'[2]Data (2)'!$A$701:$F$1377,6,FALSE)</f>
        <v>189</v>
      </c>
      <c r="AL678" s="46">
        <v>185</v>
      </c>
      <c r="AM678" s="46">
        <v>171</v>
      </c>
      <c r="AN678" s="46">
        <v>166</v>
      </c>
      <c r="AO678" s="46">
        <v>177</v>
      </c>
      <c r="AR678" s="41" t="s">
        <v>668</v>
      </c>
      <c r="AS678" s="41" t="b">
        <f t="shared" si="17"/>
        <v>1</v>
      </c>
    </row>
    <row r="679" spans="1:45" x14ac:dyDescent="0.25">
      <c r="A679" s="36" t="s">
        <v>669</v>
      </c>
      <c r="B679">
        <v>89</v>
      </c>
      <c r="C679">
        <v>104</v>
      </c>
      <c r="D679">
        <v>143</v>
      </c>
      <c r="E679">
        <v>152</v>
      </c>
      <c r="F679">
        <v>177</v>
      </c>
      <c r="G679">
        <v>148</v>
      </c>
      <c r="H679">
        <v>141</v>
      </c>
      <c r="I679">
        <v>142</v>
      </c>
      <c r="J679">
        <v>137</v>
      </c>
      <c r="K679">
        <v>112</v>
      </c>
      <c r="L679">
        <v>160</v>
      </c>
      <c r="M679">
        <v>131</v>
      </c>
      <c r="N679">
        <v>145</v>
      </c>
      <c r="O679">
        <v>169</v>
      </c>
      <c r="P679">
        <v>197</v>
      </c>
      <c r="Q679">
        <v>152</v>
      </c>
      <c r="R679">
        <v>166</v>
      </c>
      <c r="S679">
        <v>112</v>
      </c>
      <c r="T679">
        <v>175</v>
      </c>
      <c r="U679">
        <v>156</v>
      </c>
      <c r="V679">
        <v>112</v>
      </c>
      <c r="W679">
        <v>126</v>
      </c>
      <c r="X679" s="41">
        <v>147</v>
      </c>
      <c r="Y679" s="41">
        <v>147</v>
      </c>
      <c r="Z679" s="41">
        <v>153</v>
      </c>
      <c r="AA679" s="41">
        <v>101</v>
      </c>
      <c r="AB679" s="41">
        <v>145</v>
      </c>
      <c r="AC679" s="42">
        <v>108</v>
      </c>
      <c r="AD679" s="42">
        <v>99</v>
      </c>
      <c r="AE679" s="42">
        <v>101</v>
      </c>
      <c r="AF679" s="43">
        <v>110</v>
      </c>
      <c r="AG679" s="43">
        <v>87</v>
      </c>
      <c r="AH679" s="44">
        <f>VLOOKUP($A679,'[2]Data (2)'!$A$701:$F$1377,3,FALSE)</f>
        <v>77</v>
      </c>
      <c r="AI679" s="44">
        <f>VLOOKUP($A679,'[2]Data (2)'!$A$701:$F$1377,4,FALSE)</f>
        <v>98</v>
      </c>
      <c r="AJ679" s="44">
        <f>VLOOKUP($A679,'[2]Data (2)'!$A$701:$F$1377,5,FALSE)</f>
        <v>126</v>
      </c>
      <c r="AK679" s="44">
        <f>VLOOKUP($A679,'[2]Data (2)'!$A$701:$F$1377,6,FALSE)</f>
        <v>115</v>
      </c>
      <c r="AL679" s="46">
        <v>100</v>
      </c>
      <c r="AM679" s="46">
        <v>100</v>
      </c>
      <c r="AN679" s="46">
        <v>75</v>
      </c>
      <c r="AO679" s="46">
        <v>89</v>
      </c>
      <c r="AR679" s="41" t="s">
        <v>669</v>
      </c>
      <c r="AS679" s="41" t="b">
        <f t="shared" si="17"/>
        <v>1</v>
      </c>
    </row>
    <row r="680" spans="1:45" x14ac:dyDescent="0.25">
      <c r="A680" s="36" t="s">
        <v>670</v>
      </c>
      <c r="B680">
        <v>102</v>
      </c>
      <c r="C680">
        <v>141</v>
      </c>
      <c r="D680">
        <v>195</v>
      </c>
      <c r="E680">
        <v>182</v>
      </c>
      <c r="F680">
        <v>186</v>
      </c>
      <c r="G680">
        <v>195</v>
      </c>
      <c r="H680">
        <v>180</v>
      </c>
      <c r="I680">
        <v>197</v>
      </c>
      <c r="J680">
        <v>187</v>
      </c>
      <c r="K680">
        <v>208</v>
      </c>
      <c r="L680">
        <v>224</v>
      </c>
      <c r="M680">
        <v>164</v>
      </c>
      <c r="N680">
        <v>206</v>
      </c>
      <c r="O680">
        <v>203</v>
      </c>
      <c r="P680">
        <v>222</v>
      </c>
      <c r="Q680">
        <v>179</v>
      </c>
      <c r="R680">
        <v>178</v>
      </c>
      <c r="S680">
        <v>180</v>
      </c>
      <c r="T680">
        <v>227</v>
      </c>
      <c r="U680">
        <v>170</v>
      </c>
      <c r="V680">
        <v>171</v>
      </c>
      <c r="W680">
        <v>138</v>
      </c>
      <c r="X680" s="41">
        <v>185</v>
      </c>
      <c r="Y680" s="41">
        <v>183</v>
      </c>
      <c r="Z680" s="41">
        <v>199</v>
      </c>
      <c r="AA680" s="41">
        <v>189</v>
      </c>
      <c r="AB680" s="41">
        <v>149</v>
      </c>
      <c r="AC680" s="42">
        <v>132</v>
      </c>
      <c r="AD680" s="42">
        <v>130</v>
      </c>
      <c r="AE680" s="42">
        <v>146</v>
      </c>
      <c r="AF680" s="43">
        <v>132</v>
      </c>
      <c r="AG680" s="43">
        <v>131</v>
      </c>
      <c r="AH680" s="44">
        <f>VLOOKUP($A680,'[2]Data (2)'!$A$701:$F$1377,3,FALSE)</f>
        <v>105</v>
      </c>
      <c r="AI680" s="44">
        <f>VLOOKUP($A680,'[2]Data (2)'!$A$701:$F$1377,4,FALSE)</f>
        <v>133</v>
      </c>
      <c r="AJ680" s="44">
        <f>VLOOKUP($A680,'[2]Data (2)'!$A$701:$F$1377,5,FALSE)</f>
        <v>155</v>
      </c>
      <c r="AK680" s="44">
        <f>VLOOKUP($A680,'[2]Data (2)'!$A$701:$F$1377,6,FALSE)</f>
        <v>172</v>
      </c>
      <c r="AL680" s="46">
        <v>132</v>
      </c>
      <c r="AM680" s="46">
        <v>155</v>
      </c>
      <c r="AN680" s="46">
        <v>126</v>
      </c>
      <c r="AO680" s="46">
        <v>86</v>
      </c>
      <c r="AR680" s="41" t="s">
        <v>670</v>
      </c>
      <c r="AS680" s="41" t="b">
        <f t="shared" si="17"/>
        <v>1</v>
      </c>
    </row>
    <row r="681" spans="1:45" x14ac:dyDescent="0.25">
      <c r="A681" s="36" t="s">
        <v>520</v>
      </c>
      <c r="B681">
        <v>923</v>
      </c>
      <c r="C681">
        <v>922</v>
      </c>
      <c r="D681">
        <v>1095</v>
      </c>
      <c r="E681">
        <v>1216</v>
      </c>
      <c r="F681">
        <v>1587</v>
      </c>
      <c r="G681">
        <v>1165</v>
      </c>
      <c r="H681">
        <v>1400</v>
      </c>
      <c r="I681">
        <v>1262</v>
      </c>
      <c r="J681">
        <v>1450</v>
      </c>
      <c r="K681">
        <v>1068</v>
      </c>
      <c r="L681">
        <v>1420</v>
      </c>
      <c r="M681">
        <v>1139</v>
      </c>
      <c r="N681">
        <v>1415</v>
      </c>
      <c r="O681">
        <v>1172</v>
      </c>
      <c r="P681">
        <v>1351</v>
      </c>
      <c r="Q681">
        <v>1196</v>
      </c>
      <c r="R681">
        <v>1274</v>
      </c>
      <c r="S681">
        <v>1077</v>
      </c>
      <c r="T681">
        <v>1474</v>
      </c>
      <c r="U681">
        <v>1205</v>
      </c>
      <c r="V681">
        <v>1180</v>
      </c>
      <c r="W681">
        <v>1076</v>
      </c>
      <c r="X681" s="41">
        <v>1135</v>
      </c>
      <c r="Y681" s="41">
        <v>1165</v>
      </c>
      <c r="Z681" s="41">
        <v>1204</v>
      </c>
      <c r="AA681" s="41">
        <v>1146</v>
      </c>
      <c r="AB681" s="41">
        <v>1057</v>
      </c>
      <c r="AC681" s="42">
        <v>965</v>
      </c>
      <c r="AD681" s="42">
        <v>961</v>
      </c>
      <c r="AE681" s="42">
        <v>1095</v>
      </c>
      <c r="AF681" s="43">
        <v>1057</v>
      </c>
      <c r="AG681" s="43">
        <v>902</v>
      </c>
      <c r="AH681" s="44">
        <f>VLOOKUP($A681,'[2]Data (2)'!$A$701:$F$1377,3,FALSE)</f>
        <v>882</v>
      </c>
      <c r="AI681" s="44">
        <f>VLOOKUP($A681,'[2]Data (2)'!$A$701:$F$1377,4,FALSE)</f>
        <v>860</v>
      </c>
      <c r="AJ681" s="44">
        <f>VLOOKUP($A681,'[2]Data (2)'!$A$701:$F$1377,5,FALSE)</f>
        <v>973</v>
      </c>
      <c r="AK681" s="44">
        <f>VLOOKUP($A681,'[2]Data (2)'!$A$701:$F$1377,6,FALSE)</f>
        <v>948</v>
      </c>
      <c r="AL681" s="46">
        <v>740</v>
      </c>
      <c r="AM681" s="46">
        <v>915</v>
      </c>
      <c r="AN681" s="46">
        <v>864</v>
      </c>
      <c r="AO681" s="46">
        <v>775</v>
      </c>
      <c r="AR681" s="41" t="s">
        <v>520</v>
      </c>
      <c r="AS681" s="41" t="b">
        <f t="shared" si="17"/>
        <v>1</v>
      </c>
    </row>
    <row r="682" spans="1:45" x14ac:dyDescent="0.25">
      <c r="A682" s="36" t="s">
        <v>521</v>
      </c>
      <c r="B682">
        <v>949</v>
      </c>
      <c r="C682">
        <v>945</v>
      </c>
      <c r="D682">
        <v>1283</v>
      </c>
      <c r="E682">
        <v>1314</v>
      </c>
      <c r="F682">
        <v>1874</v>
      </c>
      <c r="G682">
        <v>1643</v>
      </c>
      <c r="H682">
        <v>1891</v>
      </c>
      <c r="I682">
        <v>1513</v>
      </c>
      <c r="J682">
        <v>1505</v>
      </c>
      <c r="K682">
        <v>1350</v>
      </c>
      <c r="L682">
        <v>1674</v>
      </c>
      <c r="M682">
        <v>1362</v>
      </c>
      <c r="N682">
        <v>1558</v>
      </c>
      <c r="O682">
        <v>1373</v>
      </c>
      <c r="P682">
        <v>1677</v>
      </c>
      <c r="Q682">
        <v>1273</v>
      </c>
      <c r="R682">
        <v>1348</v>
      </c>
      <c r="S682">
        <v>1300</v>
      </c>
      <c r="T682">
        <v>1639</v>
      </c>
      <c r="U682">
        <v>1277</v>
      </c>
      <c r="V682">
        <v>1287</v>
      </c>
      <c r="W682">
        <v>1187</v>
      </c>
      <c r="X682" s="41">
        <v>1381</v>
      </c>
      <c r="Y682" s="41">
        <v>1334</v>
      </c>
      <c r="Z682" s="41">
        <v>1398</v>
      </c>
      <c r="AA682" s="41">
        <v>1284</v>
      </c>
      <c r="AB682" s="41">
        <v>1083</v>
      </c>
      <c r="AC682" s="42">
        <v>989</v>
      </c>
      <c r="AD682" s="42">
        <v>936</v>
      </c>
      <c r="AE682" s="42">
        <v>1229</v>
      </c>
      <c r="AF682" s="43">
        <v>1095</v>
      </c>
      <c r="AG682" s="43">
        <v>998</v>
      </c>
      <c r="AH682" s="44">
        <f>VLOOKUP($A682,'[2]Data (2)'!$A$701:$F$1377,3,FALSE)</f>
        <v>868</v>
      </c>
      <c r="AI682" s="44">
        <f>VLOOKUP($A682,'[2]Data (2)'!$A$701:$F$1377,4,FALSE)</f>
        <v>874</v>
      </c>
      <c r="AJ682" s="44">
        <f>VLOOKUP($A682,'[2]Data (2)'!$A$701:$F$1377,5,FALSE)</f>
        <v>1065</v>
      </c>
      <c r="AK682" s="44">
        <f>VLOOKUP($A682,'[2]Data (2)'!$A$701:$F$1377,6,FALSE)</f>
        <v>997</v>
      </c>
      <c r="AL682" s="46">
        <v>882</v>
      </c>
      <c r="AM682" s="46">
        <v>1049</v>
      </c>
      <c r="AN682" s="46">
        <v>976</v>
      </c>
      <c r="AO682" s="46">
        <v>848</v>
      </c>
      <c r="AR682" s="41" t="s">
        <v>521</v>
      </c>
      <c r="AS682" s="41" t="b">
        <f t="shared" si="17"/>
        <v>1</v>
      </c>
    </row>
    <row r="683" spans="1:45" x14ac:dyDescent="0.25">
      <c r="A683" s="36" t="s">
        <v>463</v>
      </c>
      <c r="B683">
        <v>952</v>
      </c>
      <c r="C683">
        <v>1094</v>
      </c>
      <c r="D683">
        <v>1346</v>
      </c>
      <c r="E683">
        <v>1637</v>
      </c>
      <c r="F683">
        <v>1750</v>
      </c>
      <c r="G683">
        <v>1477</v>
      </c>
      <c r="H683">
        <v>1504</v>
      </c>
      <c r="I683">
        <v>1419</v>
      </c>
      <c r="J683">
        <v>1374</v>
      </c>
      <c r="K683">
        <v>1197</v>
      </c>
      <c r="L683">
        <v>1418</v>
      </c>
      <c r="M683">
        <v>1281</v>
      </c>
      <c r="N683">
        <v>1367</v>
      </c>
      <c r="O683">
        <v>1227</v>
      </c>
      <c r="P683">
        <v>1351</v>
      </c>
      <c r="Q683">
        <v>1322</v>
      </c>
      <c r="R683">
        <v>1274</v>
      </c>
      <c r="S683">
        <v>1043</v>
      </c>
      <c r="T683">
        <v>1314</v>
      </c>
      <c r="U683">
        <v>1194</v>
      </c>
      <c r="V683">
        <v>1196</v>
      </c>
      <c r="W683">
        <v>1102</v>
      </c>
      <c r="X683" s="41">
        <v>1247</v>
      </c>
      <c r="Y683" s="41">
        <v>1038</v>
      </c>
      <c r="Z683" s="41">
        <v>1241</v>
      </c>
      <c r="AA683" s="41">
        <v>1044</v>
      </c>
      <c r="AB683" s="41">
        <v>1115</v>
      </c>
      <c r="AC683" s="42">
        <v>1037</v>
      </c>
      <c r="AD683" s="42">
        <v>1169</v>
      </c>
      <c r="AE683" s="42">
        <v>1298</v>
      </c>
      <c r="AF683" s="43">
        <v>957</v>
      </c>
      <c r="AG683" s="43">
        <v>879</v>
      </c>
      <c r="AH683" s="44">
        <f>VLOOKUP($A683,'[2]Data (2)'!$A$701:$F$1377,3,FALSE)</f>
        <v>843</v>
      </c>
      <c r="AI683" s="44">
        <f>VLOOKUP($A683,'[2]Data (2)'!$A$701:$F$1377,4,FALSE)</f>
        <v>862</v>
      </c>
      <c r="AJ683" s="44">
        <f>VLOOKUP($A683,'[2]Data (2)'!$A$701:$F$1377,5,FALSE)</f>
        <v>979</v>
      </c>
      <c r="AK683" s="44">
        <f>VLOOKUP($A683,'[2]Data (2)'!$A$701:$F$1377,6,FALSE)</f>
        <v>928</v>
      </c>
      <c r="AL683" s="46">
        <v>768</v>
      </c>
      <c r="AM683" s="46">
        <v>874</v>
      </c>
      <c r="AN683" s="46">
        <v>916</v>
      </c>
      <c r="AO683" s="46">
        <v>915</v>
      </c>
      <c r="AR683" s="41" t="s">
        <v>463</v>
      </c>
      <c r="AS683" s="41" t="b">
        <f t="shared" si="17"/>
        <v>1</v>
      </c>
    </row>
    <row r="684" spans="1:45" x14ac:dyDescent="0.25">
      <c r="A684" s="36" t="s">
        <v>9</v>
      </c>
      <c r="B684">
        <v>268</v>
      </c>
      <c r="C684">
        <v>260</v>
      </c>
      <c r="D684">
        <v>315</v>
      </c>
      <c r="E684">
        <v>309</v>
      </c>
      <c r="F684">
        <v>353</v>
      </c>
      <c r="G684">
        <v>369</v>
      </c>
      <c r="H684">
        <v>351</v>
      </c>
      <c r="I684">
        <v>371</v>
      </c>
      <c r="J684">
        <v>421</v>
      </c>
      <c r="K684">
        <v>310</v>
      </c>
      <c r="L684">
        <v>393</v>
      </c>
      <c r="M684">
        <v>349</v>
      </c>
      <c r="N684">
        <v>459</v>
      </c>
      <c r="O684">
        <v>355</v>
      </c>
      <c r="P684">
        <v>404</v>
      </c>
      <c r="Q684">
        <v>343</v>
      </c>
      <c r="R684">
        <v>325</v>
      </c>
      <c r="S684">
        <v>302</v>
      </c>
      <c r="T684">
        <v>376</v>
      </c>
      <c r="U684">
        <v>273</v>
      </c>
      <c r="V684">
        <v>321</v>
      </c>
      <c r="W684">
        <v>239</v>
      </c>
      <c r="X684" s="41">
        <v>273</v>
      </c>
      <c r="Y684" s="41">
        <v>258</v>
      </c>
      <c r="Z684" s="41">
        <v>310</v>
      </c>
      <c r="AA684" s="41">
        <v>280</v>
      </c>
      <c r="AB684" s="41">
        <v>274</v>
      </c>
      <c r="AC684" s="42">
        <v>253</v>
      </c>
      <c r="AD684" s="42">
        <v>244</v>
      </c>
      <c r="AE684" s="42">
        <v>268</v>
      </c>
      <c r="AF684" s="43">
        <v>255</v>
      </c>
      <c r="AG684" s="43">
        <v>270</v>
      </c>
      <c r="AH684" s="44">
        <f>VLOOKUP($A684,'[2]Data (2)'!$A$701:$F$1377,3,FALSE)</f>
        <v>226</v>
      </c>
      <c r="AI684" s="44">
        <f>VLOOKUP($A684,'[2]Data (2)'!$A$701:$F$1377,4,FALSE)</f>
        <v>232</v>
      </c>
      <c r="AJ684" s="44">
        <f>VLOOKUP($A684,'[2]Data (2)'!$A$701:$F$1377,5,FALSE)</f>
        <v>244</v>
      </c>
      <c r="AK684" s="44">
        <f>VLOOKUP($A684,'[2]Data (2)'!$A$701:$F$1377,6,FALSE)</f>
        <v>224</v>
      </c>
      <c r="AL684" s="46">
        <v>225</v>
      </c>
      <c r="AM684" s="46">
        <v>263</v>
      </c>
      <c r="AN684" s="46">
        <v>250</v>
      </c>
      <c r="AO684" s="46">
        <v>213</v>
      </c>
      <c r="AR684" s="41" t="s">
        <v>9</v>
      </c>
      <c r="AS684" s="41" t="b">
        <f t="shared" si="17"/>
        <v>1</v>
      </c>
    </row>
    <row r="685" spans="1:45" x14ac:dyDescent="0.25">
      <c r="A685" s="36" t="s">
        <v>10</v>
      </c>
      <c r="B685">
        <v>597</v>
      </c>
      <c r="C685">
        <v>593</v>
      </c>
      <c r="D685">
        <v>661</v>
      </c>
      <c r="E685">
        <v>860</v>
      </c>
      <c r="F685">
        <v>1147</v>
      </c>
      <c r="G685">
        <v>928</v>
      </c>
      <c r="H685">
        <v>1000</v>
      </c>
      <c r="I685">
        <v>1003</v>
      </c>
      <c r="J685">
        <v>1026</v>
      </c>
      <c r="K685">
        <v>771</v>
      </c>
      <c r="L685">
        <v>814</v>
      </c>
      <c r="M685">
        <v>905</v>
      </c>
      <c r="N685">
        <v>942</v>
      </c>
      <c r="O685">
        <v>783</v>
      </c>
      <c r="P685">
        <v>901</v>
      </c>
      <c r="Q685">
        <v>826</v>
      </c>
      <c r="R685">
        <v>886</v>
      </c>
      <c r="S685">
        <v>777</v>
      </c>
      <c r="T685">
        <v>911</v>
      </c>
      <c r="U685">
        <v>798</v>
      </c>
      <c r="V685">
        <v>835</v>
      </c>
      <c r="W685">
        <v>674</v>
      </c>
      <c r="X685" s="41">
        <v>803</v>
      </c>
      <c r="Y685" s="41">
        <v>739</v>
      </c>
      <c r="Z685" s="41">
        <v>790</v>
      </c>
      <c r="AA685" s="41">
        <v>745</v>
      </c>
      <c r="AB685" s="41">
        <v>712</v>
      </c>
      <c r="AC685" s="42">
        <v>685</v>
      </c>
      <c r="AD685" s="42">
        <v>712</v>
      </c>
      <c r="AE685" s="42">
        <v>757</v>
      </c>
      <c r="AF685" s="43">
        <v>645</v>
      </c>
      <c r="AG685" s="43">
        <v>595</v>
      </c>
      <c r="AH685" s="44">
        <f>VLOOKUP($A685,'[2]Data (2)'!$A$701:$F$1377,3,FALSE)</f>
        <v>547</v>
      </c>
      <c r="AI685" s="44">
        <f>VLOOKUP($A685,'[2]Data (2)'!$A$701:$F$1377,4,FALSE)</f>
        <v>553</v>
      </c>
      <c r="AJ685" s="44">
        <f>VLOOKUP($A685,'[2]Data (2)'!$A$701:$F$1377,5,FALSE)</f>
        <v>605</v>
      </c>
      <c r="AK685" s="44">
        <f>VLOOKUP($A685,'[2]Data (2)'!$A$701:$F$1377,6,FALSE)</f>
        <v>605</v>
      </c>
      <c r="AL685" s="46">
        <v>514</v>
      </c>
      <c r="AM685" s="46">
        <v>631</v>
      </c>
      <c r="AN685" s="46">
        <v>575</v>
      </c>
      <c r="AO685" s="46">
        <v>576</v>
      </c>
      <c r="AR685" s="41" t="s">
        <v>10</v>
      </c>
      <c r="AS685" s="41" t="b">
        <f t="shared" si="17"/>
        <v>1</v>
      </c>
    </row>
    <row r="686" spans="1:45" x14ac:dyDescent="0.25">
      <c r="A686" s="36" t="s">
        <v>11</v>
      </c>
      <c r="B686">
        <v>325</v>
      </c>
      <c r="C686">
        <v>348</v>
      </c>
      <c r="D686">
        <v>447</v>
      </c>
      <c r="E686">
        <v>511</v>
      </c>
      <c r="F686">
        <v>808</v>
      </c>
      <c r="G686">
        <v>681</v>
      </c>
      <c r="H686">
        <v>727</v>
      </c>
      <c r="I686">
        <v>581</v>
      </c>
      <c r="J686">
        <v>810</v>
      </c>
      <c r="K686">
        <v>549</v>
      </c>
      <c r="L686">
        <v>638</v>
      </c>
      <c r="M686">
        <v>544</v>
      </c>
      <c r="N686">
        <v>672</v>
      </c>
      <c r="O686">
        <v>499</v>
      </c>
      <c r="P686">
        <v>610</v>
      </c>
      <c r="Q686">
        <v>498</v>
      </c>
      <c r="R686">
        <v>597</v>
      </c>
      <c r="S686">
        <v>472</v>
      </c>
      <c r="T686">
        <v>644</v>
      </c>
      <c r="U686">
        <v>496</v>
      </c>
      <c r="V686">
        <v>540</v>
      </c>
      <c r="W686">
        <v>432</v>
      </c>
      <c r="X686" s="41">
        <v>555</v>
      </c>
      <c r="Y686" s="41">
        <v>558</v>
      </c>
      <c r="Z686" s="41">
        <v>528</v>
      </c>
      <c r="AA686" s="41">
        <v>592</v>
      </c>
      <c r="AB686" s="41">
        <v>435</v>
      </c>
      <c r="AC686" s="42">
        <v>390</v>
      </c>
      <c r="AD686" s="42">
        <v>479</v>
      </c>
      <c r="AE686" s="42">
        <v>507</v>
      </c>
      <c r="AF686" s="43">
        <v>380</v>
      </c>
      <c r="AG686" s="43">
        <v>386</v>
      </c>
      <c r="AH686" s="44">
        <f>VLOOKUP($A686,'[2]Data (2)'!$A$701:$F$1377,3,FALSE)</f>
        <v>312</v>
      </c>
      <c r="AI686" s="44">
        <f>VLOOKUP($A686,'[2]Data (2)'!$A$701:$F$1377,4,FALSE)</f>
        <v>372</v>
      </c>
      <c r="AJ686" s="44">
        <f>VLOOKUP($A686,'[2]Data (2)'!$A$701:$F$1377,5,FALSE)</f>
        <v>408</v>
      </c>
      <c r="AK686" s="44">
        <f>VLOOKUP($A686,'[2]Data (2)'!$A$701:$F$1377,6,FALSE)</f>
        <v>358</v>
      </c>
      <c r="AL686" s="46">
        <v>315</v>
      </c>
      <c r="AM686" s="46">
        <v>340</v>
      </c>
      <c r="AN686" s="46">
        <v>295</v>
      </c>
      <c r="AO686" s="46">
        <v>265</v>
      </c>
      <c r="AR686" s="41" t="s">
        <v>11</v>
      </c>
      <c r="AS686" s="41" t="b">
        <f t="shared" si="17"/>
        <v>1</v>
      </c>
    </row>
    <row r="687" spans="1:45" x14ac:dyDescent="0.25">
      <c r="A687" s="36" t="s">
        <v>12</v>
      </c>
      <c r="B687">
        <v>312</v>
      </c>
      <c r="C687">
        <v>338</v>
      </c>
      <c r="D687">
        <v>493</v>
      </c>
      <c r="E687">
        <v>624</v>
      </c>
      <c r="F687">
        <v>732</v>
      </c>
      <c r="G687">
        <v>612</v>
      </c>
      <c r="H687">
        <v>637</v>
      </c>
      <c r="I687">
        <v>569</v>
      </c>
      <c r="J687">
        <v>544</v>
      </c>
      <c r="K687">
        <v>481</v>
      </c>
      <c r="L687">
        <v>572</v>
      </c>
      <c r="M687">
        <v>518</v>
      </c>
      <c r="N687">
        <v>598</v>
      </c>
      <c r="O687">
        <v>504</v>
      </c>
      <c r="P687">
        <v>547</v>
      </c>
      <c r="Q687">
        <v>531</v>
      </c>
      <c r="R687">
        <v>482</v>
      </c>
      <c r="S687">
        <v>423</v>
      </c>
      <c r="T687">
        <v>519</v>
      </c>
      <c r="U687">
        <v>453</v>
      </c>
      <c r="V687">
        <v>431</v>
      </c>
      <c r="W687">
        <v>361</v>
      </c>
      <c r="X687" s="41">
        <v>420</v>
      </c>
      <c r="Y687" s="41">
        <v>394</v>
      </c>
      <c r="Z687" s="41">
        <v>416</v>
      </c>
      <c r="AA687" s="41">
        <v>448</v>
      </c>
      <c r="AB687" s="41">
        <v>395</v>
      </c>
      <c r="AC687" s="42">
        <v>405</v>
      </c>
      <c r="AD687" s="42">
        <v>361</v>
      </c>
      <c r="AE687" s="42">
        <v>452</v>
      </c>
      <c r="AF687" s="43">
        <v>397</v>
      </c>
      <c r="AG687" s="43">
        <v>369</v>
      </c>
      <c r="AH687" s="44">
        <f>VLOOKUP($A687,'[2]Data (2)'!$A$701:$F$1377,3,FALSE)</f>
        <v>277</v>
      </c>
      <c r="AI687" s="44">
        <f>VLOOKUP($A687,'[2]Data (2)'!$A$701:$F$1377,4,FALSE)</f>
        <v>285</v>
      </c>
      <c r="AJ687" s="44">
        <f>VLOOKUP($A687,'[2]Data (2)'!$A$701:$F$1377,5,FALSE)</f>
        <v>349</v>
      </c>
      <c r="AK687" s="44">
        <f>VLOOKUP($A687,'[2]Data (2)'!$A$701:$F$1377,6,FALSE)</f>
        <v>336</v>
      </c>
      <c r="AL687" s="46">
        <v>265</v>
      </c>
      <c r="AM687" s="46">
        <v>351</v>
      </c>
      <c r="AN687" s="46">
        <v>320</v>
      </c>
      <c r="AO687" s="46">
        <v>301</v>
      </c>
      <c r="AR687" s="41" t="s">
        <v>12</v>
      </c>
      <c r="AS687" s="41" t="b">
        <f t="shared" si="17"/>
        <v>1</v>
      </c>
    </row>
    <row r="688" spans="1:45" x14ac:dyDescent="0.25">
      <c r="A688" s="36" t="s">
        <v>558</v>
      </c>
      <c r="B688">
        <v>333</v>
      </c>
      <c r="C688">
        <v>332</v>
      </c>
      <c r="D688">
        <v>453</v>
      </c>
      <c r="E688">
        <v>530</v>
      </c>
      <c r="F688">
        <v>748</v>
      </c>
      <c r="G688">
        <v>625</v>
      </c>
      <c r="H688">
        <v>696</v>
      </c>
      <c r="I688">
        <v>584</v>
      </c>
      <c r="J688">
        <v>613</v>
      </c>
      <c r="K688">
        <v>481</v>
      </c>
      <c r="L688">
        <v>676</v>
      </c>
      <c r="M688">
        <v>537</v>
      </c>
      <c r="N688">
        <v>596</v>
      </c>
      <c r="O688">
        <v>522</v>
      </c>
      <c r="P688">
        <v>616</v>
      </c>
      <c r="Q688">
        <v>484</v>
      </c>
      <c r="R688">
        <v>483</v>
      </c>
      <c r="S688">
        <v>458</v>
      </c>
      <c r="T688">
        <v>544</v>
      </c>
      <c r="U688">
        <v>460</v>
      </c>
      <c r="V688">
        <v>472</v>
      </c>
      <c r="W688">
        <v>422</v>
      </c>
      <c r="X688" s="41">
        <v>485</v>
      </c>
      <c r="Y688" s="41">
        <v>467</v>
      </c>
      <c r="Z688" s="41">
        <v>468</v>
      </c>
      <c r="AA688" s="41">
        <v>474</v>
      </c>
      <c r="AB688" s="41">
        <v>448</v>
      </c>
      <c r="AC688" s="42">
        <v>405</v>
      </c>
      <c r="AD688" s="42">
        <v>378</v>
      </c>
      <c r="AE688" s="42">
        <v>439</v>
      </c>
      <c r="AF688" s="43">
        <v>314</v>
      </c>
      <c r="AG688" s="43">
        <v>272</v>
      </c>
      <c r="AH688" s="44">
        <f>VLOOKUP($A688,'[2]Data (2)'!$A$701:$F$1377,3,FALSE)</f>
        <v>256</v>
      </c>
      <c r="AI688" s="44">
        <f>VLOOKUP($A688,'[2]Data (2)'!$A$701:$F$1377,4,FALSE)</f>
        <v>257</v>
      </c>
      <c r="AJ688" s="44">
        <f>VLOOKUP($A688,'[2]Data (2)'!$A$701:$F$1377,5,FALSE)</f>
        <v>209</v>
      </c>
      <c r="AK688" s="44">
        <f>VLOOKUP($A688,'[2]Data (2)'!$A$701:$F$1377,6,FALSE)</f>
        <v>220</v>
      </c>
      <c r="AL688" s="46">
        <v>191</v>
      </c>
      <c r="AM688" s="46">
        <v>233</v>
      </c>
      <c r="AN688" s="46">
        <v>221</v>
      </c>
      <c r="AO688" s="46">
        <v>174</v>
      </c>
      <c r="AR688" s="41" t="s">
        <v>558</v>
      </c>
      <c r="AS688" s="41" t="b">
        <f t="shared" si="17"/>
        <v>1</v>
      </c>
    </row>
    <row r="689" spans="1:45" x14ac:dyDescent="0.25">
      <c r="A689" s="36" t="s">
        <v>495</v>
      </c>
      <c r="B689">
        <v>537</v>
      </c>
      <c r="C689">
        <v>547</v>
      </c>
      <c r="D689">
        <v>637</v>
      </c>
      <c r="E689">
        <v>775</v>
      </c>
      <c r="F689">
        <v>1117</v>
      </c>
      <c r="G689">
        <v>783</v>
      </c>
      <c r="H689">
        <v>836</v>
      </c>
      <c r="I689">
        <v>755</v>
      </c>
      <c r="J689">
        <v>827</v>
      </c>
      <c r="K689">
        <v>675</v>
      </c>
      <c r="L689">
        <v>873</v>
      </c>
      <c r="M689">
        <v>785</v>
      </c>
      <c r="N689">
        <v>867</v>
      </c>
      <c r="O689">
        <v>714</v>
      </c>
      <c r="P689">
        <v>834</v>
      </c>
      <c r="Q689">
        <v>784</v>
      </c>
      <c r="R689">
        <v>771</v>
      </c>
      <c r="S689">
        <v>746</v>
      </c>
      <c r="T689">
        <v>849</v>
      </c>
      <c r="U689">
        <v>704</v>
      </c>
      <c r="V689">
        <v>741</v>
      </c>
      <c r="W689">
        <v>677</v>
      </c>
      <c r="X689" s="41">
        <v>759</v>
      </c>
      <c r="Y689" s="41">
        <v>709</v>
      </c>
      <c r="Z689" s="41">
        <v>708</v>
      </c>
      <c r="AA689" s="41">
        <v>674</v>
      </c>
      <c r="AB689" s="41">
        <v>606</v>
      </c>
      <c r="AC689" s="42">
        <v>609</v>
      </c>
      <c r="AD689" s="42">
        <v>610</v>
      </c>
      <c r="AE689" s="42">
        <v>691</v>
      </c>
      <c r="AF689" s="43">
        <v>581</v>
      </c>
      <c r="AG689" s="43">
        <v>553</v>
      </c>
      <c r="AH689" s="44">
        <f>VLOOKUP($A689,'[2]Data (2)'!$A$701:$F$1377,3,FALSE)</f>
        <v>471</v>
      </c>
      <c r="AI689" s="44">
        <f>VLOOKUP($A689,'[2]Data (2)'!$A$701:$F$1377,4,FALSE)</f>
        <v>561</v>
      </c>
      <c r="AJ689" s="44">
        <f>VLOOKUP($A689,'[2]Data (2)'!$A$701:$F$1377,5,FALSE)</f>
        <v>547</v>
      </c>
      <c r="AK689" s="44">
        <f>VLOOKUP($A689,'[2]Data (2)'!$A$701:$F$1377,6,FALSE)</f>
        <v>580</v>
      </c>
      <c r="AL689" s="46">
        <v>468</v>
      </c>
      <c r="AM689" s="46">
        <v>506</v>
      </c>
      <c r="AN689" s="46">
        <v>486</v>
      </c>
      <c r="AO689" s="46">
        <v>450</v>
      </c>
      <c r="AR689" s="41" t="s">
        <v>495</v>
      </c>
      <c r="AS689" s="41" t="b">
        <f t="shared" si="17"/>
        <v>1</v>
      </c>
    </row>
    <row r="690" spans="1:45" x14ac:dyDescent="0.25">
      <c r="A690" s="36" t="s">
        <v>671</v>
      </c>
      <c r="B690">
        <v>1149</v>
      </c>
      <c r="C690">
        <v>1263</v>
      </c>
      <c r="D690">
        <v>1404</v>
      </c>
      <c r="E690">
        <v>1359</v>
      </c>
      <c r="F690">
        <v>1744</v>
      </c>
      <c r="G690">
        <v>1811</v>
      </c>
      <c r="H690">
        <v>1854</v>
      </c>
      <c r="I690">
        <v>1659</v>
      </c>
      <c r="J690">
        <v>1669</v>
      </c>
      <c r="K690">
        <v>1823</v>
      </c>
      <c r="L690">
        <v>2029</v>
      </c>
      <c r="M690">
        <v>1635</v>
      </c>
      <c r="N690">
        <v>1915</v>
      </c>
      <c r="O690">
        <v>1897</v>
      </c>
      <c r="P690">
        <v>1989</v>
      </c>
      <c r="Q690">
        <v>1643</v>
      </c>
      <c r="R690">
        <v>1643</v>
      </c>
      <c r="S690">
        <v>1597</v>
      </c>
      <c r="T690">
        <v>1921</v>
      </c>
      <c r="U690">
        <v>1589</v>
      </c>
      <c r="V690">
        <v>1459</v>
      </c>
      <c r="W690">
        <v>1540</v>
      </c>
      <c r="X690" s="41">
        <v>1798</v>
      </c>
      <c r="Y690" s="41">
        <v>1753</v>
      </c>
      <c r="Z690" s="41">
        <v>1724</v>
      </c>
      <c r="AA690" s="41">
        <v>1590</v>
      </c>
      <c r="AB690" s="41">
        <v>1394</v>
      </c>
      <c r="AC690" s="42">
        <v>1357</v>
      </c>
      <c r="AD690" s="42">
        <v>1472</v>
      </c>
      <c r="AE690" s="42">
        <v>1574</v>
      </c>
      <c r="AF690" s="43">
        <v>1360</v>
      </c>
      <c r="AG690" s="43">
        <v>1313</v>
      </c>
      <c r="AH690" s="44">
        <f>VLOOKUP($A690,'[2]Data (2)'!$A$701:$F$1377,3,FALSE)</f>
        <v>1304</v>
      </c>
      <c r="AI690" s="44">
        <f>VLOOKUP($A690,'[2]Data (2)'!$A$701:$F$1377,4,FALSE)</f>
        <v>1408</v>
      </c>
      <c r="AJ690" s="44">
        <f>VLOOKUP($A690,'[2]Data (2)'!$A$701:$F$1377,5,FALSE)</f>
        <v>1517</v>
      </c>
      <c r="AK690" s="44">
        <f>VLOOKUP($A690,'[2]Data (2)'!$A$701:$F$1377,6,FALSE)</f>
        <v>1547</v>
      </c>
      <c r="AL690" s="46">
        <v>1342</v>
      </c>
      <c r="AM690" s="46">
        <v>1513</v>
      </c>
      <c r="AN690" s="46">
        <v>1213</v>
      </c>
      <c r="AO690" s="46">
        <v>1105</v>
      </c>
      <c r="AR690" s="41" t="s">
        <v>671</v>
      </c>
      <c r="AS690" s="41" t="b">
        <f t="shared" si="17"/>
        <v>1</v>
      </c>
    </row>
    <row r="691" spans="1:45" x14ac:dyDescent="0.25">
      <c r="A691" s="36" t="s">
        <v>522</v>
      </c>
      <c r="B691">
        <v>615</v>
      </c>
      <c r="C691">
        <v>631</v>
      </c>
      <c r="D691">
        <v>907</v>
      </c>
      <c r="E691">
        <v>870</v>
      </c>
      <c r="F691">
        <v>1206</v>
      </c>
      <c r="G691">
        <v>1130</v>
      </c>
      <c r="H691">
        <v>1326</v>
      </c>
      <c r="I691">
        <v>1013</v>
      </c>
      <c r="J691">
        <v>1024</v>
      </c>
      <c r="K691">
        <v>929</v>
      </c>
      <c r="L691">
        <v>1133</v>
      </c>
      <c r="M691">
        <v>976</v>
      </c>
      <c r="N691">
        <v>1075</v>
      </c>
      <c r="O691">
        <v>976</v>
      </c>
      <c r="P691">
        <v>1179</v>
      </c>
      <c r="Q691">
        <v>888</v>
      </c>
      <c r="R691">
        <v>946</v>
      </c>
      <c r="S691">
        <v>912</v>
      </c>
      <c r="T691">
        <v>1066</v>
      </c>
      <c r="U691">
        <v>836</v>
      </c>
      <c r="V691">
        <v>900</v>
      </c>
      <c r="W691">
        <v>768</v>
      </c>
      <c r="X691" s="41">
        <v>894</v>
      </c>
      <c r="Y691" s="41">
        <v>890</v>
      </c>
      <c r="Z691" s="41">
        <v>935</v>
      </c>
      <c r="AA691" s="41">
        <v>793</v>
      </c>
      <c r="AB691" s="41">
        <v>796</v>
      </c>
      <c r="AC691" s="42">
        <v>720</v>
      </c>
      <c r="AD691" s="42">
        <v>665</v>
      </c>
      <c r="AE691" s="42">
        <v>750</v>
      </c>
      <c r="AF691" s="43">
        <v>690</v>
      </c>
      <c r="AG691" s="43">
        <v>659</v>
      </c>
      <c r="AH691" s="44">
        <f>VLOOKUP($A691,'[2]Data (2)'!$A$701:$F$1377,3,FALSE)</f>
        <v>620</v>
      </c>
      <c r="AI691" s="44">
        <f>VLOOKUP($A691,'[2]Data (2)'!$A$701:$F$1377,4,FALSE)</f>
        <v>607</v>
      </c>
      <c r="AJ691" s="44">
        <f>VLOOKUP($A691,'[2]Data (2)'!$A$701:$F$1377,5,FALSE)</f>
        <v>730</v>
      </c>
      <c r="AK691" s="44">
        <f>VLOOKUP($A691,'[2]Data (2)'!$A$701:$F$1377,6,FALSE)</f>
        <v>719</v>
      </c>
      <c r="AL691" s="46">
        <v>556</v>
      </c>
      <c r="AM691" s="46">
        <v>651</v>
      </c>
      <c r="AN691" s="46">
        <v>581</v>
      </c>
      <c r="AO691" s="46">
        <v>494</v>
      </c>
      <c r="AR691" s="41" t="s">
        <v>522</v>
      </c>
      <c r="AS691" s="41" t="b">
        <f t="shared" si="17"/>
        <v>1</v>
      </c>
    </row>
    <row r="692" spans="1:45" x14ac:dyDescent="0.25">
      <c r="A692" s="36" t="s">
        <v>487</v>
      </c>
      <c r="B692">
        <v>5519</v>
      </c>
      <c r="C692">
        <v>6115</v>
      </c>
      <c r="D692">
        <v>7012</v>
      </c>
      <c r="E692">
        <v>7550</v>
      </c>
      <c r="F692">
        <v>8604</v>
      </c>
      <c r="G692">
        <v>8350</v>
      </c>
      <c r="H692">
        <v>8774</v>
      </c>
      <c r="I692">
        <v>6609</v>
      </c>
      <c r="J692">
        <v>7084</v>
      </c>
      <c r="K692">
        <v>6855</v>
      </c>
      <c r="L692">
        <v>8647</v>
      </c>
      <c r="M692">
        <v>7810</v>
      </c>
      <c r="N692">
        <v>8466</v>
      </c>
      <c r="O692">
        <v>8115</v>
      </c>
      <c r="P692">
        <v>7915</v>
      </c>
      <c r="Q692">
        <v>6938</v>
      </c>
      <c r="R692">
        <v>6938</v>
      </c>
      <c r="S692">
        <v>6872</v>
      </c>
      <c r="T692">
        <v>8016</v>
      </c>
      <c r="U692">
        <v>6506</v>
      </c>
      <c r="V692">
        <v>6835</v>
      </c>
      <c r="W692">
        <v>6277</v>
      </c>
      <c r="X692" s="41">
        <v>7224</v>
      </c>
      <c r="Y692" s="41">
        <v>6939</v>
      </c>
      <c r="Z692" s="41">
        <v>7178</v>
      </c>
      <c r="AA692" s="41">
        <v>6691</v>
      </c>
      <c r="AB692" s="41">
        <v>6107</v>
      </c>
      <c r="AC692" s="42">
        <v>5834</v>
      </c>
      <c r="AD692" s="42">
        <v>6014</v>
      </c>
      <c r="AE692" s="42">
        <v>6512</v>
      </c>
      <c r="AF692" s="43">
        <v>5628</v>
      </c>
      <c r="AG692" s="43">
        <v>5118</v>
      </c>
      <c r="AH692" s="44">
        <f>VLOOKUP($A692,'[2]Data (2)'!$A$701:$F$1377,3,FALSE)</f>
        <v>4702</v>
      </c>
      <c r="AI692" s="44">
        <f>VLOOKUP($A692,'[2]Data (2)'!$A$701:$F$1377,4,FALSE)</f>
        <v>5207</v>
      </c>
      <c r="AJ692" s="44">
        <f>VLOOKUP($A692,'[2]Data (2)'!$A$701:$F$1377,5,FALSE)</f>
        <v>5812</v>
      </c>
      <c r="AK692" s="44">
        <f>VLOOKUP($A692,'[2]Data (2)'!$A$701:$F$1377,6,FALSE)</f>
        <v>5457</v>
      </c>
      <c r="AL692" s="46">
        <v>4643</v>
      </c>
      <c r="AM692" s="46">
        <v>5370</v>
      </c>
      <c r="AN692" s="46">
        <v>5114</v>
      </c>
      <c r="AO692" s="46">
        <v>4612</v>
      </c>
      <c r="AR692" s="41" t="s">
        <v>487</v>
      </c>
      <c r="AS692" s="41" t="b">
        <f t="shared" si="17"/>
        <v>1</v>
      </c>
    </row>
    <row r="693" spans="1:45" x14ac:dyDescent="0.25">
      <c r="A693" s="36" t="s">
        <v>13</v>
      </c>
      <c r="B693">
        <v>183</v>
      </c>
      <c r="C693">
        <v>211</v>
      </c>
      <c r="D693">
        <v>287</v>
      </c>
      <c r="E693">
        <v>342</v>
      </c>
      <c r="F693">
        <v>460</v>
      </c>
      <c r="G693">
        <v>382</v>
      </c>
      <c r="H693">
        <v>420</v>
      </c>
      <c r="I693">
        <v>302</v>
      </c>
      <c r="J693">
        <v>359</v>
      </c>
      <c r="K693">
        <v>259</v>
      </c>
      <c r="L693">
        <v>350</v>
      </c>
      <c r="M693">
        <v>296</v>
      </c>
      <c r="N693">
        <v>323</v>
      </c>
      <c r="O693">
        <v>282</v>
      </c>
      <c r="P693">
        <v>351</v>
      </c>
      <c r="Q693">
        <v>287</v>
      </c>
      <c r="R693">
        <v>295</v>
      </c>
      <c r="S693">
        <v>247</v>
      </c>
      <c r="T693">
        <v>334</v>
      </c>
      <c r="U693">
        <v>269</v>
      </c>
      <c r="V693">
        <v>248</v>
      </c>
      <c r="W693">
        <v>217</v>
      </c>
      <c r="X693" s="41">
        <v>290</v>
      </c>
      <c r="Y693" s="41">
        <v>272</v>
      </c>
      <c r="Z693" s="41">
        <v>237</v>
      </c>
      <c r="AA693" s="41">
        <v>242</v>
      </c>
      <c r="AB693" s="41">
        <v>221</v>
      </c>
      <c r="AC693" s="42">
        <v>207</v>
      </c>
      <c r="AD693" s="42">
        <v>207</v>
      </c>
      <c r="AE693" s="42">
        <v>238</v>
      </c>
      <c r="AF693" s="43">
        <v>196</v>
      </c>
      <c r="AG693" s="43">
        <v>165</v>
      </c>
      <c r="AH693" s="44">
        <f>VLOOKUP($A693,'[2]Data (2)'!$A$701:$F$1377,3,FALSE)</f>
        <v>148</v>
      </c>
      <c r="AI693" s="44">
        <f>VLOOKUP($A693,'[2]Data (2)'!$A$701:$F$1377,4,FALSE)</f>
        <v>153</v>
      </c>
      <c r="AJ693" s="44">
        <f>VLOOKUP($A693,'[2]Data (2)'!$A$701:$F$1377,5,FALSE)</f>
        <v>168</v>
      </c>
      <c r="AK693" s="44">
        <f>VLOOKUP($A693,'[2]Data (2)'!$A$701:$F$1377,6,FALSE)</f>
        <v>224</v>
      </c>
      <c r="AL693" s="46">
        <v>153</v>
      </c>
      <c r="AM693" s="46">
        <v>171</v>
      </c>
      <c r="AN693" s="46">
        <v>168</v>
      </c>
      <c r="AO693" s="46">
        <v>148</v>
      </c>
      <c r="AR693" s="41" t="s">
        <v>13</v>
      </c>
      <c r="AS693" s="41" t="b">
        <f t="shared" si="17"/>
        <v>1</v>
      </c>
    </row>
    <row r="694" spans="1:45" x14ac:dyDescent="0.25">
      <c r="A694" s="36" t="s">
        <v>434</v>
      </c>
      <c r="B694">
        <v>645</v>
      </c>
      <c r="C694">
        <v>796</v>
      </c>
      <c r="D694">
        <v>887</v>
      </c>
      <c r="E694">
        <v>958</v>
      </c>
      <c r="F694">
        <v>1099</v>
      </c>
      <c r="G694">
        <v>919</v>
      </c>
      <c r="H694">
        <v>1049</v>
      </c>
      <c r="I694">
        <v>960</v>
      </c>
      <c r="J694">
        <v>960</v>
      </c>
      <c r="K694">
        <v>877</v>
      </c>
      <c r="L694">
        <v>1032</v>
      </c>
      <c r="M694">
        <v>962</v>
      </c>
      <c r="N694">
        <v>983</v>
      </c>
      <c r="O694">
        <v>862</v>
      </c>
      <c r="P694">
        <v>1054</v>
      </c>
      <c r="Q694">
        <v>861</v>
      </c>
      <c r="R694">
        <v>924</v>
      </c>
      <c r="S694">
        <v>964</v>
      </c>
      <c r="T694">
        <v>1000</v>
      </c>
      <c r="U694">
        <v>837</v>
      </c>
      <c r="V694">
        <v>781</v>
      </c>
      <c r="W694">
        <v>780</v>
      </c>
      <c r="X694" s="41">
        <v>874</v>
      </c>
      <c r="Y694" s="41">
        <v>814</v>
      </c>
      <c r="Z694" s="41">
        <v>809</v>
      </c>
      <c r="AA694" s="41">
        <v>772</v>
      </c>
      <c r="AB694" s="41">
        <v>777</v>
      </c>
      <c r="AC694" s="42">
        <v>701</v>
      </c>
      <c r="AD694" s="42">
        <v>672</v>
      </c>
      <c r="AE694" s="42">
        <v>817</v>
      </c>
      <c r="AF694" s="43">
        <v>661</v>
      </c>
      <c r="AG694" s="43">
        <v>661</v>
      </c>
      <c r="AH694" s="44">
        <f>VLOOKUP($A694,'[2]Data (2)'!$A$701:$F$1377,3,FALSE)</f>
        <v>620</v>
      </c>
      <c r="AI694" s="44">
        <f>VLOOKUP($A694,'[2]Data (2)'!$A$701:$F$1377,4,FALSE)</f>
        <v>573</v>
      </c>
      <c r="AJ694" s="44">
        <f>VLOOKUP($A694,'[2]Data (2)'!$A$701:$F$1377,5,FALSE)</f>
        <v>665</v>
      </c>
      <c r="AK694" s="44">
        <f>VLOOKUP($A694,'[2]Data (2)'!$A$701:$F$1377,6,FALSE)</f>
        <v>636</v>
      </c>
      <c r="AL694" s="46">
        <v>550</v>
      </c>
      <c r="AM694" s="46">
        <v>676</v>
      </c>
      <c r="AN694" s="46">
        <v>561</v>
      </c>
      <c r="AO694" s="46">
        <v>410</v>
      </c>
      <c r="AR694" s="41" t="s">
        <v>434</v>
      </c>
      <c r="AS694" s="41" t="b">
        <f t="shared" si="17"/>
        <v>1</v>
      </c>
    </row>
    <row r="695" spans="1:45" x14ac:dyDescent="0.25">
      <c r="A695" s="36" t="s">
        <v>435</v>
      </c>
      <c r="B695">
        <v>701</v>
      </c>
      <c r="C695">
        <v>736</v>
      </c>
      <c r="D695">
        <v>788</v>
      </c>
      <c r="E695">
        <v>1269</v>
      </c>
      <c r="F695">
        <v>1235</v>
      </c>
      <c r="G695">
        <v>970</v>
      </c>
      <c r="H695">
        <v>1032</v>
      </c>
      <c r="I695">
        <v>1346</v>
      </c>
      <c r="J695">
        <v>1096</v>
      </c>
      <c r="K695">
        <v>974</v>
      </c>
      <c r="L695">
        <v>1113</v>
      </c>
      <c r="M695">
        <v>1411</v>
      </c>
      <c r="N695">
        <v>1191</v>
      </c>
      <c r="O695">
        <v>1024</v>
      </c>
      <c r="P695">
        <v>1221</v>
      </c>
      <c r="Q695">
        <v>1308</v>
      </c>
      <c r="R695">
        <v>980</v>
      </c>
      <c r="S695">
        <v>886</v>
      </c>
      <c r="T695">
        <v>1017</v>
      </c>
      <c r="U695">
        <v>1265</v>
      </c>
      <c r="V695">
        <v>931</v>
      </c>
      <c r="W695">
        <v>828</v>
      </c>
      <c r="X695" s="41">
        <v>914</v>
      </c>
      <c r="Y695" s="41">
        <v>818</v>
      </c>
      <c r="Z695" s="41">
        <v>926</v>
      </c>
      <c r="AA695" s="41">
        <v>999</v>
      </c>
      <c r="AB695" s="41">
        <v>1052</v>
      </c>
      <c r="AC695" s="42">
        <v>1070</v>
      </c>
      <c r="AD695" s="42">
        <v>897</v>
      </c>
      <c r="AE695" s="42">
        <v>1040</v>
      </c>
      <c r="AF695" s="43">
        <v>870</v>
      </c>
      <c r="AG695" s="43">
        <v>875</v>
      </c>
      <c r="AH695" s="44">
        <f>VLOOKUP($A695,'[2]Data (2)'!$A$701:$F$1377,3,FALSE)</f>
        <v>681</v>
      </c>
      <c r="AI695" s="44">
        <f>VLOOKUP($A695,'[2]Data (2)'!$A$701:$F$1377,4,FALSE)</f>
        <v>705</v>
      </c>
      <c r="AJ695" s="44">
        <f>VLOOKUP($A695,'[2]Data (2)'!$A$701:$F$1377,5,FALSE)</f>
        <v>740</v>
      </c>
      <c r="AK695" s="44">
        <f>VLOOKUP($A695,'[2]Data (2)'!$A$701:$F$1377,6,FALSE)</f>
        <v>705</v>
      </c>
      <c r="AL695" s="46">
        <v>655</v>
      </c>
      <c r="AM695" s="46">
        <v>777</v>
      </c>
      <c r="AN695" s="46">
        <v>861</v>
      </c>
      <c r="AO695" s="46">
        <v>842</v>
      </c>
      <c r="AR695" s="41" t="s">
        <v>435</v>
      </c>
      <c r="AS695" s="41" t="b">
        <f t="shared" si="17"/>
        <v>1</v>
      </c>
    </row>
    <row r="696" spans="1:45" x14ac:dyDescent="0.25">
      <c r="A696" s="36" t="s">
        <v>592</v>
      </c>
      <c r="B696">
        <v>346</v>
      </c>
      <c r="C696">
        <v>406</v>
      </c>
      <c r="D696">
        <v>523</v>
      </c>
      <c r="E696">
        <v>554</v>
      </c>
      <c r="F696">
        <v>511</v>
      </c>
      <c r="G696">
        <v>443</v>
      </c>
      <c r="H696">
        <v>522</v>
      </c>
      <c r="I696">
        <v>408</v>
      </c>
      <c r="J696">
        <v>402</v>
      </c>
      <c r="K696">
        <v>342</v>
      </c>
      <c r="L696">
        <v>490</v>
      </c>
      <c r="M696">
        <v>548</v>
      </c>
      <c r="N696">
        <v>631</v>
      </c>
      <c r="O696">
        <v>493</v>
      </c>
      <c r="P696">
        <v>519</v>
      </c>
      <c r="Q696">
        <v>441</v>
      </c>
      <c r="R696">
        <v>471</v>
      </c>
      <c r="S696">
        <v>425</v>
      </c>
      <c r="T696">
        <v>518</v>
      </c>
      <c r="U696">
        <v>434</v>
      </c>
      <c r="V696">
        <v>407</v>
      </c>
      <c r="W696">
        <v>398</v>
      </c>
      <c r="X696" s="41">
        <v>532</v>
      </c>
      <c r="Y696" s="41">
        <v>391</v>
      </c>
      <c r="Z696" s="41">
        <v>445</v>
      </c>
      <c r="AA696" s="41">
        <v>463</v>
      </c>
      <c r="AB696" s="41">
        <v>385</v>
      </c>
      <c r="AC696" s="42">
        <v>411</v>
      </c>
      <c r="AD696" s="42">
        <v>415</v>
      </c>
      <c r="AE696" s="42">
        <v>348</v>
      </c>
      <c r="AF696" s="43">
        <v>326</v>
      </c>
      <c r="AG696" s="43">
        <v>349</v>
      </c>
      <c r="AH696" s="44">
        <f>VLOOKUP($A696,'[2]Data (2)'!$A$701:$F$1377,3,FALSE)</f>
        <v>314</v>
      </c>
      <c r="AI696" s="44">
        <f>VLOOKUP($A696,'[2]Data (2)'!$A$701:$F$1377,4,FALSE)</f>
        <v>349</v>
      </c>
      <c r="AJ696" s="44">
        <f>VLOOKUP($A696,'[2]Data (2)'!$A$701:$F$1377,5,FALSE)</f>
        <v>431</v>
      </c>
      <c r="AK696" s="44">
        <f>VLOOKUP($A696,'[2]Data (2)'!$A$701:$F$1377,6,FALSE)</f>
        <v>380</v>
      </c>
      <c r="AL696" s="46">
        <v>302</v>
      </c>
      <c r="AM696" s="46">
        <v>339</v>
      </c>
      <c r="AN696" s="46">
        <v>336</v>
      </c>
      <c r="AO696" s="46">
        <v>308</v>
      </c>
      <c r="AR696" s="41" t="s">
        <v>592</v>
      </c>
      <c r="AS696" s="41" t="b">
        <f t="shared" si="17"/>
        <v>1</v>
      </c>
    </row>
    <row r="697" spans="1:45" x14ac:dyDescent="0.25">
      <c r="A697" s="36" t="s">
        <v>14</v>
      </c>
      <c r="B697">
        <v>299</v>
      </c>
      <c r="C697">
        <v>315</v>
      </c>
      <c r="D697">
        <v>382</v>
      </c>
      <c r="E697">
        <v>471</v>
      </c>
      <c r="F697">
        <v>515</v>
      </c>
      <c r="G697">
        <v>418</v>
      </c>
      <c r="H697">
        <v>410</v>
      </c>
      <c r="I697">
        <v>437</v>
      </c>
      <c r="J697">
        <v>350</v>
      </c>
      <c r="K697">
        <v>295</v>
      </c>
      <c r="L697">
        <v>395</v>
      </c>
      <c r="M697">
        <v>371</v>
      </c>
      <c r="N697">
        <v>448</v>
      </c>
      <c r="O697">
        <v>366</v>
      </c>
      <c r="P697">
        <v>401</v>
      </c>
      <c r="Q697">
        <v>362</v>
      </c>
      <c r="R697">
        <v>329</v>
      </c>
      <c r="S697">
        <v>324</v>
      </c>
      <c r="T697">
        <v>394</v>
      </c>
      <c r="U697">
        <v>335</v>
      </c>
      <c r="V697">
        <v>418</v>
      </c>
      <c r="W697">
        <v>333</v>
      </c>
      <c r="X697" s="41">
        <v>354</v>
      </c>
      <c r="Y697" s="41">
        <v>297</v>
      </c>
      <c r="Z697" s="41">
        <v>315</v>
      </c>
      <c r="AA697" s="41">
        <v>322</v>
      </c>
      <c r="AB697" s="41">
        <v>284</v>
      </c>
      <c r="AC697" s="42">
        <v>289</v>
      </c>
      <c r="AD697" s="42">
        <v>322</v>
      </c>
      <c r="AE697" s="42">
        <v>351</v>
      </c>
      <c r="AF697" s="43">
        <v>315</v>
      </c>
      <c r="AG697" s="43">
        <v>262</v>
      </c>
      <c r="AH697" s="44">
        <f>VLOOKUP($A697,'[2]Data (2)'!$A$701:$F$1377,3,FALSE)</f>
        <v>275</v>
      </c>
      <c r="AI697" s="44">
        <f>VLOOKUP($A697,'[2]Data (2)'!$A$701:$F$1377,4,FALSE)</f>
        <v>242</v>
      </c>
      <c r="AJ697" s="44">
        <f>VLOOKUP($A697,'[2]Data (2)'!$A$701:$F$1377,5,FALSE)</f>
        <v>245</v>
      </c>
      <c r="AK697" s="44">
        <f>VLOOKUP($A697,'[2]Data (2)'!$A$701:$F$1377,6,FALSE)</f>
        <v>219</v>
      </c>
      <c r="AL697" s="46">
        <v>200</v>
      </c>
      <c r="AM697" s="46">
        <v>262</v>
      </c>
      <c r="AN697" s="46">
        <v>211</v>
      </c>
      <c r="AO697" s="46">
        <v>182</v>
      </c>
      <c r="AR697" s="41" t="s">
        <v>14</v>
      </c>
      <c r="AS697" s="41" t="b">
        <f t="shared" si="17"/>
        <v>1</v>
      </c>
    </row>
    <row r="698" spans="1:45" x14ac:dyDescent="0.25">
      <c r="A698" s="36" t="s">
        <v>441</v>
      </c>
      <c r="B698">
        <v>1184</v>
      </c>
      <c r="C698">
        <v>1244</v>
      </c>
      <c r="D698">
        <v>1516</v>
      </c>
      <c r="E698">
        <v>1742</v>
      </c>
      <c r="F698">
        <v>1922</v>
      </c>
      <c r="G698">
        <v>1689</v>
      </c>
      <c r="H698">
        <v>1998</v>
      </c>
      <c r="I698">
        <v>1559</v>
      </c>
      <c r="J698">
        <v>1563</v>
      </c>
      <c r="K698">
        <v>1341</v>
      </c>
      <c r="L698">
        <v>1794</v>
      </c>
      <c r="M698">
        <v>1744</v>
      </c>
      <c r="N698">
        <v>1737</v>
      </c>
      <c r="O698">
        <v>1512</v>
      </c>
      <c r="P698">
        <v>1720</v>
      </c>
      <c r="Q698">
        <v>1576</v>
      </c>
      <c r="R698">
        <v>1637</v>
      </c>
      <c r="S698">
        <v>1506</v>
      </c>
      <c r="T698">
        <v>1881</v>
      </c>
      <c r="U698">
        <v>1537</v>
      </c>
      <c r="V698">
        <v>1446</v>
      </c>
      <c r="W698">
        <v>1360</v>
      </c>
      <c r="X698" s="41">
        <v>1524</v>
      </c>
      <c r="Y698" s="41">
        <v>1551</v>
      </c>
      <c r="Z698" s="41">
        <v>1617</v>
      </c>
      <c r="AA698" s="41">
        <v>1604</v>
      </c>
      <c r="AB698" s="41">
        <v>1398</v>
      </c>
      <c r="AC698" s="42">
        <v>1430</v>
      </c>
      <c r="AD698" s="42">
        <v>1398</v>
      </c>
      <c r="AE698" s="42">
        <v>1511</v>
      </c>
      <c r="AF698" s="43">
        <v>1234</v>
      </c>
      <c r="AG698" s="43">
        <v>1298</v>
      </c>
      <c r="AH698" s="44">
        <f>VLOOKUP($A698,'[2]Data (2)'!$A$701:$F$1377,3,FALSE)</f>
        <v>1084</v>
      </c>
      <c r="AI698" s="44">
        <f>VLOOKUP($A698,'[2]Data (2)'!$A$701:$F$1377,4,FALSE)</f>
        <v>1120</v>
      </c>
      <c r="AJ698" s="44">
        <f>VLOOKUP($A698,'[2]Data (2)'!$A$701:$F$1377,5,FALSE)</f>
        <v>1032</v>
      </c>
      <c r="AK698" s="44">
        <f>VLOOKUP($A698,'[2]Data (2)'!$A$701:$F$1377,6,FALSE)</f>
        <v>810</v>
      </c>
      <c r="AL698" s="46">
        <v>684</v>
      </c>
      <c r="AM698" s="46">
        <v>836</v>
      </c>
      <c r="AN698" s="46">
        <v>703</v>
      </c>
      <c r="AO698" s="46">
        <v>702</v>
      </c>
      <c r="AR698" s="41" t="s">
        <v>441</v>
      </c>
      <c r="AS698" s="41" t="b">
        <f t="shared" si="17"/>
        <v>1</v>
      </c>
    </row>
    <row r="699" spans="1:45" x14ac:dyDescent="0.25">
      <c r="A699" s="36" t="s">
        <v>15</v>
      </c>
      <c r="B699">
        <v>183</v>
      </c>
      <c r="C699">
        <v>219</v>
      </c>
      <c r="D699">
        <v>261</v>
      </c>
      <c r="E699">
        <v>321</v>
      </c>
      <c r="F699">
        <v>336</v>
      </c>
      <c r="G699">
        <v>293</v>
      </c>
      <c r="H699">
        <v>284</v>
      </c>
      <c r="I699">
        <v>271</v>
      </c>
      <c r="J699">
        <v>282</v>
      </c>
      <c r="K699">
        <v>225</v>
      </c>
      <c r="L699">
        <v>281</v>
      </c>
      <c r="M699">
        <v>290</v>
      </c>
      <c r="N699">
        <v>365</v>
      </c>
      <c r="O699">
        <v>304</v>
      </c>
      <c r="P699">
        <v>288</v>
      </c>
      <c r="Q699">
        <v>316</v>
      </c>
      <c r="R699">
        <v>277</v>
      </c>
      <c r="S699">
        <v>231</v>
      </c>
      <c r="T699">
        <v>263</v>
      </c>
      <c r="U699">
        <v>228</v>
      </c>
      <c r="V699">
        <v>258</v>
      </c>
      <c r="W699">
        <v>205</v>
      </c>
      <c r="X699" s="41">
        <v>216</v>
      </c>
      <c r="Y699" s="41">
        <v>209</v>
      </c>
      <c r="Z699" s="41">
        <v>231</v>
      </c>
      <c r="AA699" s="41">
        <v>222</v>
      </c>
      <c r="AB699" s="41">
        <v>236</v>
      </c>
      <c r="AC699" s="42">
        <v>171</v>
      </c>
      <c r="AD699" s="42">
        <v>225</v>
      </c>
      <c r="AE699" s="42">
        <v>264</v>
      </c>
      <c r="AF699" s="43">
        <v>163</v>
      </c>
      <c r="AG699" s="43">
        <v>193</v>
      </c>
      <c r="AH699" s="44">
        <f>VLOOKUP($A699,'[2]Data (2)'!$A$701:$F$1377,3,FALSE)</f>
        <v>160</v>
      </c>
      <c r="AI699" s="44">
        <f>VLOOKUP($A699,'[2]Data (2)'!$A$701:$F$1377,4,FALSE)</f>
        <v>149</v>
      </c>
      <c r="AJ699" s="44">
        <f>VLOOKUP($A699,'[2]Data (2)'!$A$701:$F$1377,5,FALSE)</f>
        <v>171</v>
      </c>
      <c r="AK699" s="44">
        <f>VLOOKUP($A699,'[2]Data (2)'!$A$701:$F$1377,6,FALSE)</f>
        <v>192</v>
      </c>
      <c r="AL699" s="46">
        <v>151</v>
      </c>
      <c r="AM699" s="46">
        <v>169</v>
      </c>
      <c r="AN699" s="46">
        <v>176</v>
      </c>
      <c r="AO699" s="46">
        <v>171</v>
      </c>
      <c r="AR699" s="41" t="s">
        <v>15</v>
      </c>
      <c r="AS699" s="41" t="b">
        <f t="shared" si="17"/>
        <v>1</v>
      </c>
    </row>
    <row r="700" spans="1:45" x14ac:dyDescent="0.25">
      <c r="A700" s="36" t="s">
        <v>559</v>
      </c>
      <c r="B700">
        <v>572</v>
      </c>
      <c r="C700">
        <v>546</v>
      </c>
      <c r="D700">
        <v>779</v>
      </c>
      <c r="E700">
        <v>947</v>
      </c>
      <c r="F700">
        <v>1089</v>
      </c>
      <c r="G700">
        <v>937</v>
      </c>
      <c r="H700">
        <v>1018</v>
      </c>
      <c r="I700">
        <v>906</v>
      </c>
      <c r="J700">
        <v>961</v>
      </c>
      <c r="K700">
        <v>771</v>
      </c>
      <c r="L700">
        <v>1024</v>
      </c>
      <c r="M700">
        <v>979</v>
      </c>
      <c r="N700">
        <v>1012</v>
      </c>
      <c r="O700">
        <v>933</v>
      </c>
      <c r="P700">
        <v>924</v>
      </c>
      <c r="Q700">
        <v>919</v>
      </c>
      <c r="R700">
        <v>902</v>
      </c>
      <c r="S700">
        <v>833</v>
      </c>
      <c r="T700">
        <v>934</v>
      </c>
      <c r="U700">
        <v>885</v>
      </c>
      <c r="V700">
        <v>918</v>
      </c>
      <c r="W700">
        <v>769</v>
      </c>
      <c r="X700" s="41">
        <v>837</v>
      </c>
      <c r="Y700" s="41">
        <v>848</v>
      </c>
      <c r="Z700" s="41">
        <v>798</v>
      </c>
      <c r="AA700" s="41">
        <v>813</v>
      </c>
      <c r="AB700" s="41">
        <v>818</v>
      </c>
      <c r="AC700" s="42">
        <v>784</v>
      </c>
      <c r="AD700" s="42">
        <v>768</v>
      </c>
      <c r="AE700" s="42">
        <v>876</v>
      </c>
      <c r="AF700" s="43">
        <v>713</v>
      </c>
      <c r="AG700" s="43">
        <v>650</v>
      </c>
      <c r="AH700" s="44">
        <f>VLOOKUP($A700,'[2]Data (2)'!$A$701:$F$1377,3,FALSE)</f>
        <v>590</v>
      </c>
      <c r="AI700" s="44">
        <f>VLOOKUP($A700,'[2]Data (2)'!$A$701:$F$1377,4,FALSE)</f>
        <v>536</v>
      </c>
      <c r="AJ700" s="44">
        <f>VLOOKUP($A700,'[2]Data (2)'!$A$701:$F$1377,5,FALSE)</f>
        <v>594</v>
      </c>
      <c r="AK700" s="44">
        <f>VLOOKUP($A700,'[2]Data (2)'!$A$701:$F$1377,6,FALSE)</f>
        <v>606</v>
      </c>
      <c r="AL700" s="46">
        <v>501</v>
      </c>
      <c r="AM700" s="46">
        <v>646</v>
      </c>
      <c r="AN700" s="46">
        <v>574</v>
      </c>
      <c r="AO700" s="46">
        <v>593</v>
      </c>
      <c r="AR700" s="41" t="s">
        <v>559</v>
      </c>
      <c r="AS700" s="41" t="b">
        <f t="shared" si="17"/>
        <v>1</v>
      </c>
    </row>
    <row r="701" spans="1:45" x14ac:dyDescent="0.25">
      <c r="A701" s="36" t="s">
        <v>539</v>
      </c>
      <c r="B701">
        <v>213</v>
      </c>
      <c r="C701">
        <v>218</v>
      </c>
      <c r="D701">
        <v>274</v>
      </c>
      <c r="E701">
        <v>402</v>
      </c>
      <c r="F701">
        <v>554</v>
      </c>
      <c r="G701">
        <v>457</v>
      </c>
      <c r="H701">
        <v>486</v>
      </c>
      <c r="I701">
        <v>460</v>
      </c>
      <c r="J701">
        <v>531</v>
      </c>
      <c r="K701">
        <v>389</v>
      </c>
      <c r="L701">
        <v>432</v>
      </c>
      <c r="M701">
        <v>437</v>
      </c>
      <c r="N701">
        <v>417</v>
      </c>
      <c r="O701">
        <v>351</v>
      </c>
      <c r="P701">
        <v>412</v>
      </c>
      <c r="Q701">
        <v>358</v>
      </c>
      <c r="R701">
        <v>381</v>
      </c>
      <c r="S701">
        <v>348</v>
      </c>
      <c r="T701">
        <v>395</v>
      </c>
      <c r="U701">
        <v>346</v>
      </c>
      <c r="V701">
        <v>360</v>
      </c>
      <c r="W701">
        <v>268</v>
      </c>
      <c r="X701" s="41">
        <v>369</v>
      </c>
      <c r="Y701" s="41">
        <v>343</v>
      </c>
      <c r="Z701" s="41">
        <v>363</v>
      </c>
      <c r="AA701" s="41">
        <v>316</v>
      </c>
      <c r="AB701" s="41">
        <v>314</v>
      </c>
      <c r="AC701" s="42">
        <v>240</v>
      </c>
      <c r="AD701" s="42">
        <v>287</v>
      </c>
      <c r="AE701" s="42">
        <v>312</v>
      </c>
      <c r="AF701" s="43">
        <v>276</v>
      </c>
      <c r="AG701" s="43">
        <v>257</v>
      </c>
      <c r="AH701" s="44">
        <f>VLOOKUP($A701,'[2]Data (2)'!$A$701:$F$1377,3,FALSE)</f>
        <v>222</v>
      </c>
      <c r="AI701" s="44">
        <f>VLOOKUP($A701,'[2]Data (2)'!$A$701:$F$1377,4,FALSE)</f>
        <v>220</v>
      </c>
      <c r="AJ701" s="44">
        <f>VLOOKUP($A701,'[2]Data (2)'!$A$701:$F$1377,5,FALSE)</f>
        <v>250</v>
      </c>
      <c r="AK701" s="44">
        <f>VLOOKUP($A701,'[2]Data (2)'!$A$701:$F$1377,6,FALSE)</f>
        <v>232</v>
      </c>
      <c r="AL701" s="46">
        <v>197</v>
      </c>
      <c r="AM701" s="46">
        <v>200</v>
      </c>
      <c r="AN701" s="46">
        <v>219</v>
      </c>
      <c r="AO701" s="46">
        <v>221</v>
      </c>
      <c r="AR701" s="41" t="s">
        <v>539</v>
      </c>
      <c r="AS701" s="41" t="b">
        <f t="shared" si="17"/>
        <v>1</v>
      </c>
    </row>
    <row r="702" spans="1:45" x14ac:dyDescent="0.25">
      <c r="A702" s="36" t="s">
        <v>467</v>
      </c>
      <c r="B702">
        <v>2278</v>
      </c>
      <c r="C702">
        <v>2368</v>
      </c>
      <c r="D702">
        <v>2754</v>
      </c>
      <c r="E702">
        <v>3000</v>
      </c>
      <c r="F702">
        <v>3461</v>
      </c>
      <c r="G702">
        <v>3200</v>
      </c>
      <c r="H702">
        <v>3557</v>
      </c>
      <c r="I702">
        <v>3130</v>
      </c>
      <c r="J702">
        <v>3290</v>
      </c>
      <c r="K702">
        <v>2893</v>
      </c>
      <c r="L702">
        <v>3357</v>
      </c>
      <c r="M702">
        <v>3030</v>
      </c>
      <c r="N702">
        <v>3261</v>
      </c>
      <c r="O702">
        <v>3260</v>
      </c>
      <c r="P702">
        <v>3453</v>
      </c>
      <c r="Q702">
        <v>3276</v>
      </c>
      <c r="R702">
        <v>2980</v>
      </c>
      <c r="S702">
        <v>2857</v>
      </c>
      <c r="T702">
        <v>3435</v>
      </c>
      <c r="U702">
        <v>2902</v>
      </c>
      <c r="V702">
        <v>2868</v>
      </c>
      <c r="W702">
        <v>2844</v>
      </c>
      <c r="X702" s="41">
        <v>3136</v>
      </c>
      <c r="Y702" s="41">
        <v>2925</v>
      </c>
      <c r="Z702" s="41">
        <v>2895</v>
      </c>
      <c r="AA702" s="41">
        <v>2848</v>
      </c>
      <c r="AB702" s="41">
        <v>2688</v>
      </c>
      <c r="AC702" s="42">
        <v>2693</v>
      </c>
      <c r="AD702" s="42">
        <v>2654</v>
      </c>
      <c r="AE702" s="42">
        <v>2909</v>
      </c>
      <c r="AF702" s="43">
        <v>2544</v>
      </c>
      <c r="AG702" s="43">
        <v>2537</v>
      </c>
      <c r="AH702" s="44">
        <f>VLOOKUP($A702,'[2]Data (2)'!$A$701:$F$1377,3,FALSE)</f>
        <v>2157</v>
      </c>
      <c r="AI702" s="44">
        <f>VLOOKUP($A702,'[2]Data (2)'!$A$701:$F$1377,4,FALSE)</f>
        <v>2292</v>
      </c>
      <c r="AJ702" s="44">
        <f>VLOOKUP($A702,'[2]Data (2)'!$A$701:$F$1377,5,FALSE)</f>
        <v>2592</v>
      </c>
      <c r="AK702" s="44">
        <f>VLOOKUP($A702,'[2]Data (2)'!$A$701:$F$1377,6,FALSE)</f>
        <v>2467</v>
      </c>
      <c r="AL702" s="46">
        <v>2027</v>
      </c>
      <c r="AM702" s="46">
        <v>2382</v>
      </c>
      <c r="AN702" s="46">
        <v>2354</v>
      </c>
      <c r="AO702" s="46">
        <v>2400</v>
      </c>
      <c r="AR702" s="41" t="s">
        <v>467</v>
      </c>
      <c r="AS702" s="41" t="b">
        <f t="shared" si="17"/>
        <v>1</v>
      </c>
    </row>
    <row r="703" spans="1:45" x14ac:dyDescent="0.25">
      <c r="A703" s="36" t="s">
        <v>16</v>
      </c>
      <c r="B703">
        <v>329</v>
      </c>
      <c r="C703">
        <v>325</v>
      </c>
      <c r="D703">
        <v>459</v>
      </c>
      <c r="E703">
        <v>632</v>
      </c>
      <c r="F703">
        <v>780</v>
      </c>
      <c r="G703">
        <v>651</v>
      </c>
      <c r="H703">
        <v>712</v>
      </c>
      <c r="I703">
        <v>559</v>
      </c>
      <c r="J703">
        <v>603</v>
      </c>
      <c r="K703">
        <v>532</v>
      </c>
      <c r="L703">
        <v>576</v>
      </c>
      <c r="M703">
        <v>564</v>
      </c>
      <c r="N703">
        <v>574</v>
      </c>
      <c r="O703">
        <v>477</v>
      </c>
      <c r="P703">
        <v>607</v>
      </c>
      <c r="Q703">
        <v>519</v>
      </c>
      <c r="R703">
        <v>507</v>
      </c>
      <c r="S703">
        <v>471</v>
      </c>
      <c r="T703">
        <v>581</v>
      </c>
      <c r="U703">
        <v>515</v>
      </c>
      <c r="V703">
        <v>494</v>
      </c>
      <c r="W703">
        <v>415</v>
      </c>
      <c r="X703" s="41">
        <v>456</v>
      </c>
      <c r="Y703" s="41">
        <v>463</v>
      </c>
      <c r="Z703" s="41">
        <v>482</v>
      </c>
      <c r="AA703" s="41">
        <v>417</v>
      </c>
      <c r="AB703" s="41">
        <v>434</v>
      </c>
      <c r="AC703" s="42">
        <v>365</v>
      </c>
      <c r="AD703" s="42">
        <v>388</v>
      </c>
      <c r="AE703" s="42">
        <v>438</v>
      </c>
      <c r="AF703" s="43">
        <v>417</v>
      </c>
      <c r="AG703" s="43">
        <v>375</v>
      </c>
      <c r="AH703" s="44">
        <f>VLOOKUP($A703,'[2]Data (2)'!$A$701:$F$1377,3,FALSE)</f>
        <v>314</v>
      </c>
      <c r="AI703" s="44">
        <f>VLOOKUP($A703,'[2]Data (2)'!$A$701:$F$1377,4,FALSE)</f>
        <v>331</v>
      </c>
      <c r="AJ703" s="44">
        <f>VLOOKUP($A703,'[2]Data (2)'!$A$701:$F$1377,5,FALSE)</f>
        <v>380</v>
      </c>
      <c r="AK703" s="44">
        <f>VLOOKUP($A703,'[2]Data (2)'!$A$701:$F$1377,6,FALSE)</f>
        <v>353</v>
      </c>
      <c r="AL703" s="46">
        <v>279</v>
      </c>
      <c r="AM703" s="46">
        <v>351</v>
      </c>
      <c r="AN703" s="46">
        <v>322</v>
      </c>
      <c r="AO703" s="46">
        <v>277</v>
      </c>
      <c r="AR703" s="41" t="s">
        <v>16</v>
      </c>
      <c r="AS703" s="41" t="b">
        <f t="shared" si="17"/>
        <v>1</v>
      </c>
    </row>
    <row r="704" spans="1:45" x14ac:dyDescent="0.25">
      <c r="A704" s="36" t="s">
        <v>17</v>
      </c>
      <c r="B704">
        <v>441</v>
      </c>
      <c r="C704">
        <v>319</v>
      </c>
      <c r="D704">
        <v>397</v>
      </c>
      <c r="E704">
        <v>596</v>
      </c>
      <c r="F704">
        <v>667</v>
      </c>
      <c r="G704">
        <v>469</v>
      </c>
      <c r="H704">
        <v>506</v>
      </c>
      <c r="I704">
        <v>463</v>
      </c>
      <c r="J704">
        <v>461</v>
      </c>
      <c r="K704">
        <v>410</v>
      </c>
      <c r="L704">
        <v>506</v>
      </c>
      <c r="M704">
        <v>468</v>
      </c>
      <c r="N704">
        <v>516</v>
      </c>
      <c r="O704">
        <v>468</v>
      </c>
      <c r="P704">
        <v>531</v>
      </c>
      <c r="Q704">
        <v>472</v>
      </c>
      <c r="R704">
        <v>502</v>
      </c>
      <c r="S704">
        <v>402</v>
      </c>
      <c r="T704">
        <v>537</v>
      </c>
      <c r="U704">
        <v>426</v>
      </c>
      <c r="V704">
        <v>484</v>
      </c>
      <c r="W704">
        <v>387</v>
      </c>
      <c r="X704" s="41">
        <v>416</v>
      </c>
      <c r="Y704" s="41">
        <v>381</v>
      </c>
      <c r="Z704" s="41">
        <v>393</v>
      </c>
      <c r="AA704" s="41">
        <v>421</v>
      </c>
      <c r="AB704" s="41">
        <v>408</v>
      </c>
      <c r="AC704" s="42">
        <v>377</v>
      </c>
      <c r="AD704" s="42">
        <v>361</v>
      </c>
      <c r="AE704" s="42">
        <v>478</v>
      </c>
      <c r="AF704" s="43">
        <v>435</v>
      </c>
      <c r="AG704" s="43">
        <v>307</v>
      </c>
      <c r="AH704" s="44">
        <f>VLOOKUP($A704,'[2]Data (2)'!$A$701:$F$1377,3,FALSE)</f>
        <v>303</v>
      </c>
      <c r="AI704" s="44">
        <f>VLOOKUP($A704,'[2]Data (2)'!$A$701:$F$1377,4,FALSE)</f>
        <v>284</v>
      </c>
      <c r="AJ704" s="44">
        <f>VLOOKUP($A704,'[2]Data (2)'!$A$701:$F$1377,5,FALSE)</f>
        <v>328</v>
      </c>
      <c r="AK704" s="44">
        <f>VLOOKUP($A704,'[2]Data (2)'!$A$701:$F$1377,6,FALSE)</f>
        <v>295</v>
      </c>
      <c r="AL704" s="46">
        <v>275</v>
      </c>
      <c r="AM704" s="46">
        <v>302</v>
      </c>
      <c r="AN704" s="46">
        <v>283</v>
      </c>
      <c r="AO704" s="46">
        <v>293</v>
      </c>
      <c r="AR704" s="41" t="s">
        <v>17</v>
      </c>
      <c r="AS704" s="41" t="b">
        <f t="shared" si="17"/>
        <v>1</v>
      </c>
    </row>
    <row r="705" spans="1:45" x14ac:dyDescent="0.25">
      <c r="A705" s="36" t="s">
        <v>523</v>
      </c>
      <c r="B705">
        <v>1182</v>
      </c>
      <c r="C705">
        <v>1167</v>
      </c>
      <c r="D705">
        <v>1406</v>
      </c>
      <c r="E705">
        <v>1537</v>
      </c>
      <c r="F705">
        <v>2157</v>
      </c>
      <c r="G705">
        <v>1864</v>
      </c>
      <c r="H705">
        <v>2094</v>
      </c>
      <c r="I705">
        <v>1661</v>
      </c>
      <c r="J705">
        <v>2010</v>
      </c>
      <c r="K705">
        <v>1623</v>
      </c>
      <c r="L705">
        <v>2051</v>
      </c>
      <c r="M705">
        <v>1767</v>
      </c>
      <c r="N705">
        <v>2087</v>
      </c>
      <c r="O705">
        <v>1735</v>
      </c>
      <c r="P705">
        <v>1865</v>
      </c>
      <c r="Q705">
        <v>1696</v>
      </c>
      <c r="R705">
        <v>1821</v>
      </c>
      <c r="S705">
        <v>1660</v>
      </c>
      <c r="T705">
        <v>2104</v>
      </c>
      <c r="U705">
        <v>1595</v>
      </c>
      <c r="V705">
        <v>1727</v>
      </c>
      <c r="W705">
        <v>1515</v>
      </c>
      <c r="X705" s="41">
        <v>1652</v>
      </c>
      <c r="Y705" s="41">
        <v>1609</v>
      </c>
      <c r="Z705" s="41">
        <v>1725</v>
      </c>
      <c r="AA705" s="41">
        <v>1550</v>
      </c>
      <c r="AB705" s="41">
        <v>1546</v>
      </c>
      <c r="AC705" s="42">
        <v>1262</v>
      </c>
      <c r="AD705" s="42">
        <v>1344</v>
      </c>
      <c r="AE705" s="42">
        <v>1588</v>
      </c>
      <c r="AF705" s="43">
        <v>1428</v>
      </c>
      <c r="AG705" s="43">
        <v>1299</v>
      </c>
      <c r="AH705" s="44">
        <f>VLOOKUP($A705,'[2]Data (2)'!$A$701:$F$1377,3,FALSE)</f>
        <v>1207</v>
      </c>
      <c r="AI705" s="44">
        <f>VLOOKUP($A705,'[2]Data (2)'!$A$701:$F$1377,4,FALSE)</f>
        <v>1285</v>
      </c>
      <c r="AJ705" s="44">
        <f>VLOOKUP($A705,'[2]Data (2)'!$A$701:$F$1377,5,FALSE)</f>
        <v>1433</v>
      </c>
      <c r="AK705" s="44">
        <f>VLOOKUP($A705,'[2]Data (2)'!$A$701:$F$1377,6,FALSE)</f>
        <v>1349</v>
      </c>
      <c r="AL705" s="46">
        <v>1076</v>
      </c>
      <c r="AM705" s="46">
        <v>1367</v>
      </c>
      <c r="AN705" s="46">
        <v>1270</v>
      </c>
      <c r="AO705" s="46">
        <v>1102</v>
      </c>
      <c r="AR705" s="41" t="s">
        <v>523</v>
      </c>
      <c r="AS705" s="41" t="b">
        <f t="shared" si="17"/>
        <v>1</v>
      </c>
    </row>
    <row r="706" spans="1:45" x14ac:dyDescent="0.25">
      <c r="A706" s="36" t="s">
        <v>18</v>
      </c>
      <c r="B706">
        <v>125</v>
      </c>
      <c r="C706">
        <v>117</v>
      </c>
      <c r="D706">
        <v>192</v>
      </c>
      <c r="E706">
        <v>227</v>
      </c>
      <c r="F706">
        <v>260</v>
      </c>
      <c r="G706">
        <v>237</v>
      </c>
      <c r="H706">
        <v>247</v>
      </c>
      <c r="I706">
        <v>205</v>
      </c>
      <c r="J706">
        <v>219</v>
      </c>
      <c r="K706">
        <v>182</v>
      </c>
      <c r="L706">
        <v>257</v>
      </c>
      <c r="M706">
        <v>198</v>
      </c>
      <c r="N706">
        <v>203</v>
      </c>
      <c r="O706">
        <v>185</v>
      </c>
      <c r="P706">
        <v>259</v>
      </c>
      <c r="Q706">
        <v>206</v>
      </c>
      <c r="R706">
        <v>223</v>
      </c>
      <c r="S706">
        <v>198</v>
      </c>
      <c r="T706">
        <v>253</v>
      </c>
      <c r="U706">
        <v>190</v>
      </c>
      <c r="V706">
        <v>202</v>
      </c>
      <c r="W706">
        <v>172</v>
      </c>
      <c r="X706" s="41">
        <v>181</v>
      </c>
      <c r="Y706" s="41">
        <v>216</v>
      </c>
      <c r="Z706" s="41">
        <v>186</v>
      </c>
      <c r="AA706" s="41">
        <v>198</v>
      </c>
      <c r="AB706" s="41">
        <v>160</v>
      </c>
      <c r="AC706" s="42">
        <v>146</v>
      </c>
      <c r="AD706" s="42">
        <v>166</v>
      </c>
      <c r="AE706" s="42">
        <v>179</v>
      </c>
      <c r="AF706" s="43">
        <v>150</v>
      </c>
      <c r="AG706" s="43">
        <v>123</v>
      </c>
      <c r="AH706" s="44">
        <f>VLOOKUP($A706,'[2]Data (2)'!$A$701:$F$1377,3,FALSE)</f>
        <v>119</v>
      </c>
      <c r="AI706" s="44">
        <f>VLOOKUP($A706,'[2]Data (2)'!$A$701:$F$1377,4,FALSE)</f>
        <v>116</v>
      </c>
      <c r="AJ706" s="44">
        <f>VLOOKUP($A706,'[2]Data (2)'!$A$701:$F$1377,5,FALSE)</f>
        <v>119</v>
      </c>
      <c r="AK706" s="44">
        <f>VLOOKUP($A706,'[2]Data (2)'!$A$701:$F$1377,6,FALSE)</f>
        <v>126</v>
      </c>
      <c r="AL706" s="46">
        <v>104</v>
      </c>
      <c r="AM706" s="46">
        <v>142</v>
      </c>
      <c r="AN706" s="46">
        <v>135</v>
      </c>
      <c r="AO706" s="46">
        <v>119</v>
      </c>
      <c r="AR706" s="41" t="s">
        <v>18</v>
      </c>
      <c r="AS706" s="41" t="b">
        <f t="shared" si="17"/>
        <v>1</v>
      </c>
    </row>
    <row r="707" spans="1:45" x14ac:dyDescent="0.25">
      <c r="A707" s="36" t="s">
        <v>586</v>
      </c>
      <c r="B707">
        <v>668</v>
      </c>
      <c r="C707">
        <v>637</v>
      </c>
      <c r="D707">
        <v>802</v>
      </c>
      <c r="E707">
        <v>1194</v>
      </c>
      <c r="F707">
        <v>979</v>
      </c>
      <c r="G707">
        <v>897</v>
      </c>
      <c r="H707">
        <v>927</v>
      </c>
      <c r="I707">
        <v>880</v>
      </c>
      <c r="J707">
        <v>805</v>
      </c>
      <c r="K707">
        <v>668</v>
      </c>
      <c r="L707">
        <v>863</v>
      </c>
      <c r="M707">
        <v>888</v>
      </c>
      <c r="N707">
        <v>942</v>
      </c>
      <c r="O707">
        <v>702</v>
      </c>
      <c r="P707">
        <v>829</v>
      </c>
      <c r="Q707">
        <v>781</v>
      </c>
      <c r="R707">
        <v>765</v>
      </c>
      <c r="S707">
        <v>645</v>
      </c>
      <c r="T707">
        <v>874</v>
      </c>
      <c r="U707">
        <v>762</v>
      </c>
      <c r="V707">
        <v>650</v>
      </c>
      <c r="W707">
        <v>601</v>
      </c>
      <c r="X707" s="41">
        <v>644</v>
      </c>
      <c r="Y707" s="41">
        <v>725</v>
      </c>
      <c r="Z707" s="41">
        <v>744</v>
      </c>
      <c r="AA707" s="41">
        <v>628</v>
      </c>
      <c r="AB707" s="41">
        <v>620</v>
      </c>
      <c r="AC707" s="42">
        <v>590</v>
      </c>
      <c r="AD707" s="42">
        <v>732</v>
      </c>
      <c r="AE707" s="42">
        <v>649</v>
      </c>
      <c r="AF707" s="43">
        <v>588</v>
      </c>
      <c r="AG707" s="43">
        <v>542</v>
      </c>
      <c r="AH707" s="44">
        <f>VLOOKUP($A707,'[2]Data (2)'!$A$701:$F$1377,3,FALSE)</f>
        <v>535</v>
      </c>
      <c r="AI707" s="44">
        <f>VLOOKUP($A707,'[2]Data (2)'!$A$701:$F$1377,4,FALSE)</f>
        <v>522</v>
      </c>
      <c r="AJ707" s="44">
        <f>VLOOKUP($A707,'[2]Data (2)'!$A$701:$F$1377,5,FALSE)</f>
        <v>547</v>
      </c>
      <c r="AK707" s="44">
        <f>VLOOKUP($A707,'[2]Data (2)'!$A$701:$F$1377,6,FALSE)</f>
        <v>598</v>
      </c>
      <c r="AL707" s="46">
        <v>531</v>
      </c>
      <c r="AM707" s="46">
        <v>520</v>
      </c>
      <c r="AN707" s="46">
        <v>528</v>
      </c>
      <c r="AO707" s="46">
        <v>491</v>
      </c>
      <c r="AR707" s="41" t="s">
        <v>586</v>
      </c>
      <c r="AS707" s="41" t="b">
        <f t="shared" si="17"/>
        <v>1</v>
      </c>
    </row>
    <row r="708" spans="1:45" x14ac:dyDescent="0.25">
      <c r="A708" s="36" t="s">
        <v>540</v>
      </c>
      <c r="B708">
        <v>896</v>
      </c>
      <c r="C708">
        <v>1022</v>
      </c>
      <c r="D708">
        <v>1346</v>
      </c>
      <c r="E708">
        <v>1279</v>
      </c>
      <c r="F708">
        <v>1791</v>
      </c>
      <c r="G708">
        <v>1480</v>
      </c>
      <c r="H708">
        <v>1728</v>
      </c>
      <c r="I708">
        <v>1491</v>
      </c>
      <c r="J708">
        <v>1477</v>
      </c>
      <c r="K708">
        <v>1375</v>
      </c>
      <c r="L708">
        <v>1621</v>
      </c>
      <c r="M708">
        <v>1282</v>
      </c>
      <c r="N708">
        <v>1546</v>
      </c>
      <c r="O708">
        <v>1354</v>
      </c>
      <c r="P708">
        <v>1545</v>
      </c>
      <c r="Q708">
        <v>1503</v>
      </c>
      <c r="R708">
        <v>1325</v>
      </c>
      <c r="S708">
        <v>1298</v>
      </c>
      <c r="T708">
        <v>1443</v>
      </c>
      <c r="U708">
        <v>1336</v>
      </c>
      <c r="V708">
        <v>1252</v>
      </c>
      <c r="W708">
        <v>1095</v>
      </c>
      <c r="X708" s="41">
        <v>1416</v>
      </c>
      <c r="Y708" s="41">
        <v>1297</v>
      </c>
      <c r="Z708" s="41">
        <v>1277</v>
      </c>
      <c r="AA708" s="41">
        <v>1297</v>
      </c>
      <c r="AB708" s="41">
        <v>1228</v>
      </c>
      <c r="AC708" s="42">
        <v>1051</v>
      </c>
      <c r="AD708" s="42">
        <v>966</v>
      </c>
      <c r="AE708" s="42">
        <v>1192</v>
      </c>
      <c r="AF708" s="43">
        <v>1039</v>
      </c>
      <c r="AG708" s="43">
        <v>848</v>
      </c>
      <c r="AH708" s="44">
        <f>VLOOKUP($A708,'[2]Data (2)'!$A$701:$F$1377,3,FALSE)</f>
        <v>810</v>
      </c>
      <c r="AI708" s="44">
        <f>VLOOKUP($A708,'[2]Data (2)'!$A$701:$F$1377,4,FALSE)</f>
        <v>883</v>
      </c>
      <c r="AJ708" s="44">
        <f>VLOOKUP($A708,'[2]Data (2)'!$A$701:$F$1377,5,FALSE)</f>
        <v>1002</v>
      </c>
      <c r="AK708" s="44">
        <f>VLOOKUP($A708,'[2]Data (2)'!$A$701:$F$1377,6,FALSE)</f>
        <v>969</v>
      </c>
      <c r="AL708" s="46">
        <v>778</v>
      </c>
      <c r="AM708" s="46">
        <v>1030</v>
      </c>
      <c r="AN708" s="46">
        <v>940</v>
      </c>
      <c r="AO708" s="46">
        <v>876</v>
      </c>
      <c r="AR708" s="41" t="s">
        <v>540</v>
      </c>
      <c r="AS708" s="41" t="b">
        <f t="shared" si="17"/>
        <v>1</v>
      </c>
    </row>
    <row r="709" spans="1:45" x14ac:dyDescent="0.25">
      <c r="A709" s="36" t="s">
        <v>560</v>
      </c>
      <c r="B709">
        <v>1513</v>
      </c>
      <c r="C709">
        <v>1511</v>
      </c>
      <c r="D709">
        <v>1837</v>
      </c>
      <c r="E709">
        <v>2206</v>
      </c>
      <c r="F709">
        <v>3072</v>
      </c>
      <c r="G709">
        <v>2497</v>
      </c>
      <c r="H709">
        <v>2880</v>
      </c>
      <c r="I709">
        <v>2427</v>
      </c>
      <c r="J709">
        <v>2517</v>
      </c>
      <c r="K709">
        <v>2139</v>
      </c>
      <c r="L709">
        <v>3031</v>
      </c>
      <c r="M709">
        <v>2390</v>
      </c>
      <c r="N709">
        <v>2861</v>
      </c>
      <c r="O709">
        <v>2415</v>
      </c>
      <c r="P709">
        <v>2769</v>
      </c>
      <c r="Q709">
        <v>2303</v>
      </c>
      <c r="R709">
        <v>2387</v>
      </c>
      <c r="S709">
        <v>2006</v>
      </c>
      <c r="T709">
        <v>2462</v>
      </c>
      <c r="U709">
        <v>2101</v>
      </c>
      <c r="V709">
        <v>2187</v>
      </c>
      <c r="W709">
        <v>1864</v>
      </c>
      <c r="X709" s="41">
        <v>2219</v>
      </c>
      <c r="Y709" s="41">
        <v>2245</v>
      </c>
      <c r="Z709" s="41">
        <v>2348</v>
      </c>
      <c r="AA709" s="41">
        <v>2209</v>
      </c>
      <c r="AB709" s="41">
        <v>2035</v>
      </c>
      <c r="AC709" s="42">
        <v>1817</v>
      </c>
      <c r="AD709" s="42">
        <v>1878</v>
      </c>
      <c r="AE709" s="42">
        <v>2122</v>
      </c>
      <c r="AF709" s="43">
        <v>1904</v>
      </c>
      <c r="AG709" s="43">
        <v>1804</v>
      </c>
      <c r="AH709" s="44">
        <f>VLOOKUP($A709,'[2]Data (2)'!$A$701:$F$1377,3,FALSE)</f>
        <v>1526</v>
      </c>
      <c r="AI709" s="44">
        <f>VLOOKUP($A709,'[2]Data (2)'!$A$701:$F$1377,4,FALSE)</f>
        <v>1626</v>
      </c>
      <c r="AJ709" s="44">
        <f>VLOOKUP($A709,'[2]Data (2)'!$A$701:$F$1377,5,FALSE)</f>
        <v>1719</v>
      </c>
      <c r="AK709" s="44">
        <f>VLOOKUP($A709,'[2]Data (2)'!$A$701:$F$1377,6,FALSE)</f>
        <v>1680</v>
      </c>
      <c r="AL709" s="46">
        <v>1409</v>
      </c>
      <c r="AM709" s="46">
        <v>1672</v>
      </c>
      <c r="AN709" s="46">
        <v>1583</v>
      </c>
      <c r="AO709" s="46">
        <v>1440</v>
      </c>
      <c r="AR709" s="41" t="s">
        <v>560</v>
      </c>
      <c r="AS709" s="41" t="b">
        <f t="shared" si="17"/>
        <v>1</v>
      </c>
    </row>
    <row r="710" spans="1:45" x14ac:dyDescent="0.25">
      <c r="A710" s="36" t="s">
        <v>19</v>
      </c>
      <c r="B710">
        <v>217</v>
      </c>
      <c r="C710">
        <v>224</v>
      </c>
      <c r="D710">
        <v>299</v>
      </c>
      <c r="E710">
        <v>412</v>
      </c>
      <c r="F710">
        <v>512</v>
      </c>
      <c r="G710">
        <v>362</v>
      </c>
      <c r="H710">
        <v>375</v>
      </c>
      <c r="I710">
        <v>393</v>
      </c>
      <c r="J710">
        <v>327</v>
      </c>
      <c r="K710">
        <v>240</v>
      </c>
      <c r="L710">
        <v>354</v>
      </c>
      <c r="M710">
        <v>324</v>
      </c>
      <c r="N710">
        <v>359</v>
      </c>
      <c r="O710">
        <v>286</v>
      </c>
      <c r="P710">
        <v>347</v>
      </c>
      <c r="Q710">
        <v>300</v>
      </c>
      <c r="R710">
        <v>335</v>
      </c>
      <c r="S710">
        <v>268</v>
      </c>
      <c r="T710">
        <v>319</v>
      </c>
      <c r="U710">
        <v>304</v>
      </c>
      <c r="V710">
        <v>280</v>
      </c>
      <c r="W710">
        <v>222</v>
      </c>
      <c r="X710" s="41">
        <v>310</v>
      </c>
      <c r="Y710" s="41">
        <v>287</v>
      </c>
      <c r="Z710" s="41">
        <v>319</v>
      </c>
      <c r="AA710" s="41">
        <v>301</v>
      </c>
      <c r="AB710" s="41">
        <v>275</v>
      </c>
      <c r="AC710" s="42">
        <v>225</v>
      </c>
      <c r="AD710" s="42">
        <v>240</v>
      </c>
      <c r="AE710" s="42">
        <v>280</v>
      </c>
      <c r="AF710" s="43">
        <v>245</v>
      </c>
      <c r="AG710" s="43">
        <v>240</v>
      </c>
      <c r="AH710" s="44">
        <f>VLOOKUP($A710,'[2]Data (2)'!$A$701:$F$1377,3,FALSE)</f>
        <v>174</v>
      </c>
      <c r="AI710" s="44">
        <f>VLOOKUP($A710,'[2]Data (2)'!$A$701:$F$1377,4,FALSE)</f>
        <v>172</v>
      </c>
      <c r="AJ710" s="44">
        <f>VLOOKUP($A710,'[2]Data (2)'!$A$701:$F$1377,5,FALSE)</f>
        <v>207</v>
      </c>
      <c r="AK710" s="44">
        <f>VLOOKUP($A710,'[2]Data (2)'!$A$701:$F$1377,6,FALSE)</f>
        <v>207</v>
      </c>
      <c r="AL710" s="46">
        <v>170</v>
      </c>
      <c r="AM710" s="46">
        <v>207</v>
      </c>
      <c r="AN710" s="46">
        <v>210</v>
      </c>
      <c r="AO710" s="46">
        <v>160</v>
      </c>
      <c r="AR710" s="41" t="s">
        <v>19</v>
      </c>
      <c r="AS710" s="41" t="b">
        <f t="shared" si="17"/>
        <v>1</v>
      </c>
    </row>
    <row r="711" spans="1:45" x14ac:dyDescent="0.25">
      <c r="A711" s="36" t="s">
        <v>524</v>
      </c>
      <c r="B711">
        <v>766</v>
      </c>
      <c r="C711">
        <v>725</v>
      </c>
      <c r="D711">
        <v>976</v>
      </c>
      <c r="E711">
        <v>1143</v>
      </c>
      <c r="F711">
        <v>1490</v>
      </c>
      <c r="G711">
        <v>1273</v>
      </c>
      <c r="H711">
        <v>1407</v>
      </c>
      <c r="I711">
        <v>1207</v>
      </c>
      <c r="J711">
        <v>1303</v>
      </c>
      <c r="K711">
        <v>1086</v>
      </c>
      <c r="L711">
        <v>1328</v>
      </c>
      <c r="M711">
        <v>1075</v>
      </c>
      <c r="N711">
        <v>1258</v>
      </c>
      <c r="O711">
        <v>1174</v>
      </c>
      <c r="P711">
        <v>1180</v>
      </c>
      <c r="Q711">
        <v>1063</v>
      </c>
      <c r="R711">
        <v>1053</v>
      </c>
      <c r="S711">
        <v>990</v>
      </c>
      <c r="T711">
        <v>1303</v>
      </c>
      <c r="U711">
        <v>1078</v>
      </c>
      <c r="V711">
        <v>953</v>
      </c>
      <c r="W711">
        <v>872</v>
      </c>
      <c r="X711" s="41">
        <v>1005</v>
      </c>
      <c r="Y711" s="41">
        <v>1054</v>
      </c>
      <c r="Z711" s="41">
        <v>1036</v>
      </c>
      <c r="AA711" s="41">
        <v>971</v>
      </c>
      <c r="AB711" s="41">
        <v>874</v>
      </c>
      <c r="AC711" s="42">
        <v>794</v>
      </c>
      <c r="AD711" s="42">
        <v>790</v>
      </c>
      <c r="AE711" s="42">
        <v>959</v>
      </c>
      <c r="AF711" s="43">
        <v>843</v>
      </c>
      <c r="AG711" s="43">
        <v>728</v>
      </c>
      <c r="AH711" s="44">
        <f>VLOOKUP($A711,'[2]Data (2)'!$A$701:$F$1377,3,FALSE)</f>
        <v>648</v>
      </c>
      <c r="AI711" s="44">
        <f>VLOOKUP($A711,'[2]Data (2)'!$A$701:$F$1377,4,FALSE)</f>
        <v>685</v>
      </c>
      <c r="AJ711" s="44">
        <f>VLOOKUP($A711,'[2]Data (2)'!$A$701:$F$1377,5,FALSE)</f>
        <v>737</v>
      </c>
      <c r="AK711" s="44">
        <f>VLOOKUP($A711,'[2]Data (2)'!$A$701:$F$1377,6,FALSE)</f>
        <v>780</v>
      </c>
      <c r="AL711" s="46">
        <v>616</v>
      </c>
      <c r="AM711" s="46">
        <v>776</v>
      </c>
      <c r="AN711" s="46">
        <v>705</v>
      </c>
      <c r="AO711" s="46">
        <v>632</v>
      </c>
      <c r="AR711" s="41" t="s">
        <v>524</v>
      </c>
      <c r="AS711" s="41" t="b">
        <f t="shared" si="17"/>
        <v>1</v>
      </c>
    </row>
    <row r="712" spans="1:45" x14ac:dyDescent="0.25">
      <c r="A712" s="36" t="s">
        <v>20</v>
      </c>
      <c r="B712">
        <v>193</v>
      </c>
      <c r="C712">
        <v>203</v>
      </c>
      <c r="D712">
        <v>281</v>
      </c>
      <c r="E712">
        <v>349</v>
      </c>
      <c r="F712">
        <v>441</v>
      </c>
      <c r="G712">
        <v>394</v>
      </c>
      <c r="H712">
        <v>424</v>
      </c>
      <c r="I712">
        <v>317</v>
      </c>
      <c r="J712">
        <v>302</v>
      </c>
      <c r="K712">
        <v>255</v>
      </c>
      <c r="L712">
        <v>343</v>
      </c>
      <c r="M712">
        <v>347</v>
      </c>
      <c r="N712">
        <v>348</v>
      </c>
      <c r="O712">
        <v>293</v>
      </c>
      <c r="P712">
        <v>322</v>
      </c>
      <c r="Q712">
        <v>285</v>
      </c>
      <c r="R712">
        <v>282</v>
      </c>
      <c r="S712">
        <v>276</v>
      </c>
      <c r="T712">
        <v>346</v>
      </c>
      <c r="U712">
        <v>247</v>
      </c>
      <c r="V712">
        <v>249</v>
      </c>
      <c r="W712">
        <v>226</v>
      </c>
      <c r="X712" s="41">
        <v>276</v>
      </c>
      <c r="Y712" s="41">
        <v>242</v>
      </c>
      <c r="Z712" s="41">
        <v>259</v>
      </c>
      <c r="AA712" s="41">
        <v>274</v>
      </c>
      <c r="AB712" s="41">
        <v>229</v>
      </c>
      <c r="AC712" s="42">
        <v>209</v>
      </c>
      <c r="AD712" s="42">
        <v>200</v>
      </c>
      <c r="AE712" s="42">
        <v>220</v>
      </c>
      <c r="AF712" s="43">
        <v>174</v>
      </c>
      <c r="AG712" s="43">
        <v>143</v>
      </c>
      <c r="AH712" s="44">
        <f>VLOOKUP($A712,'[2]Data (2)'!$A$701:$F$1377,3,FALSE)</f>
        <v>141</v>
      </c>
      <c r="AI712" s="44">
        <f>VLOOKUP($A712,'[2]Data (2)'!$A$701:$F$1377,4,FALSE)</f>
        <v>165</v>
      </c>
      <c r="AJ712" s="44">
        <f>VLOOKUP($A712,'[2]Data (2)'!$A$701:$F$1377,5,FALSE)</f>
        <v>223</v>
      </c>
      <c r="AK712" s="44">
        <f>VLOOKUP($A712,'[2]Data (2)'!$A$701:$F$1377,6,FALSE)</f>
        <v>177</v>
      </c>
      <c r="AL712" s="46">
        <v>146</v>
      </c>
      <c r="AM712" s="46">
        <v>203</v>
      </c>
      <c r="AN712" s="46">
        <v>142</v>
      </c>
      <c r="AO712" s="46">
        <v>168</v>
      </c>
      <c r="AR712" s="41" t="s">
        <v>20</v>
      </c>
      <c r="AS712" s="41" t="b">
        <f t="shared" si="17"/>
        <v>1</v>
      </c>
    </row>
    <row r="713" spans="1:45" x14ac:dyDescent="0.25">
      <c r="A713" s="36" t="s">
        <v>21</v>
      </c>
      <c r="B713">
        <v>234</v>
      </c>
      <c r="C713">
        <v>228</v>
      </c>
      <c r="D713">
        <v>321</v>
      </c>
      <c r="E713">
        <v>394</v>
      </c>
      <c r="F713">
        <v>467</v>
      </c>
      <c r="G713">
        <v>404</v>
      </c>
      <c r="H713">
        <v>455</v>
      </c>
      <c r="I713">
        <v>378</v>
      </c>
      <c r="J713">
        <v>442</v>
      </c>
      <c r="K713">
        <v>315</v>
      </c>
      <c r="L713">
        <v>460</v>
      </c>
      <c r="M713">
        <v>368</v>
      </c>
      <c r="N713">
        <v>414</v>
      </c>
      <c r="O713">
        <v>391</v>
      </c>
      <c r="P713">
        <v>491</v>
      </c>
      <c r="Q713">
        <v>350</v>
      </c>
      <c r="R713">
        <v>378</v>
      </c>
      <c r="S713">
        <v>349</v>
      </c>
      <c r="T713">
        <v>454</v>
      </c>
      <c r="U713">
        <v>374</v>
      </c>
      <c r="V713">
        <v>353</v>
      </c>
      <c r="W713">
        <v>289</v>
      </c>
      <c r="X713" s="41">
        <v>345</v>
      </c>
      <c r="Y713" s="41">
        <v>341</v>
      </c>
      <c r="Z713" s="41">
        <v>347</v>
      </c>
      <c r="AA713" s="41">
        <v>304</v>
      </c>
      <c r="AB713" s="41">
        <v>300</v>
      </c>
      <c r="AC713" s="42">
        <v>253</v>
      </c>
      <c r="AD713" s="42">
        <v>272</v>
      </c>
      <c r="AE713" s="42">
        <v>347</v>
      </c>
      <c r="AF713" s="43">
        <v>303</v>
      </c>
      <c r="AG713" s="43">
        <v>234</v>
      </c>
      <c r="AH713" s="44">
        <f>VLOOKUP($A713,'[2]Data (2)'!$A$701:$F$1377,3,FALSE)</f>
        <v>233</v>
      </c>
      <c r="AI713" s="44">
        <f>VLOOKUP($A713,'[2]Data (2)'!$A$701:$F$1377,4,FALSE)</f>
        <v>231</v>
      </c>
      <c r="AJ713" s="44">
        <f>VLOOKUP($A713,'[2]Data (2)'!$A$701:$F$1377,5,FALSE)</f>
        <v>246</v>
      </c>
      <c r="AK713" s="44">
        <f>VLOOKUP($A713,'[2]Data (2)'!$A$701:$F$1377,6,FALSE)</f>
        <v>250</v>
      </c>
      <c r="AL713" s="46">
        <v>196</v>
      </c>
      <c r="AM713" s="46">
        <v>236</v>
      </c>
      <c r="AN713" s="46">
        <v>210</v>
      </c>
      <c r="AO713" s="46">
        <v>216</v>
      </c>
      <c r="AR713" s="41" t="s">
        <v>21</v>
      </c>
      <c r="AS713" s="41" t="b">
        <f t="shared" si="17"/>
        <v>1</v>
      </c>
    </row>
    <row r="714" spans="1:45" x14ac:dyDescent="0.25">
      <c r="A714" s="36" t="s">
        <v>22</v>
      </c>
      <c r="B714">
        <v>283</v>
      </c>
      <c r="C714">
        <v>315</v>
      </c>
      <c r="D714">
        <v>442</v>
      </c>
      <c r="E714">
        <v>554</v>
      </c>
      <c r="F714">
        <v>561</v>
      </c>
      <c r="G714">
        <v>455</v>
      </c>
      <c r="H714">
        <v>520</v>
      </c>
      <c r="I714">
        <v>444</v>
      </c>
      <c r="J714">
        <v>474</v>
      </c>
      <c r="K714">
        <v>389</v>
      </c>
      <c r="L714">
        <v>523</v>
      </c>
      <c r="M714">
        <v>461</v>
      </c>
      <c r="N714">
        <v>543</v>
      </c>
      <c r="O714">
        <v>459</v>
      </c>
      <c r="P714">
        <v>459</v>
      </c>
      <c r="Q714">
        <v>484</v>
      </c>
      <c r="R714">
        <v>443</v>
      </c>
      <c r="S714">
        <v>374</v>
      </c>
      <c r="T714">
        <v>471</v>
      </c>
      <c r="U714">
        <v>434</v>
      </c>
      <c r="V714">
        <v>415</v>
      </c>
      <c r="W714">
        <v>322</v>
      </c>
      <c r="X714" s="41">
        <v>391</v>
      </c>
      <c r="Y714" s="41">
        <v>393</v>
      </c>
      <c r="Z714" s="41">
        <v>404</v>
      </c>
      <c r="AA714" s="41">
        <v>425</v>
      </c>
      <c r="AB714" s="41">
        <v>310</v>
      </c>
      <c r="AC714" s="42">
        <v>358</v>
      </c>
      <c r="AD714" s="42">
        <v>389</v>
      </c>
      <c r="AE714" s="42">
        <v>420</v>
      </c>
      <c r="AF714" s="43">
        <v>364</v>
      </c>
      <c r="AG714" s="43">
        <v>285</v>
      </c>
      <c r="AH714" s="44">
        <f>VLOOKUP($A714,'[2]Data (2)'!$A$701:$F$1377,3,FALSE)</f>
        <v>299</v>
      </c>
      <c r="AI714" s="44">
        <f>VLOOKUP($A714,'[2]Data (2)'!$A$701:$F$1377,4,FALSE)</f>
        <v>301</v>
      </c>
      <c r="AJ714" s="44">
        <f>VLOOKUP($A714,'[2]Data (2)'!$A$701:$F$1377,5,FALSE)</f>
        <v>356</v>
      </c>
      <c r="AK714" s="44">
        <f>VLOOKUP($A714,'[2]Data (2)'!$A$701:$F$1377,6,FALSE)</f>
        <v>346</v>
      </c>
      <c r="AL714" s="46">
        <v>266</v>
      </c>
      <c r="AM714" s="46">
        <v>299</v>
      </c>
      <c r="AN714" s="46">
        <v>303</v>
      </c>
      <c r="AO714" s="46">
        <v>265</v>
      </c>
      <c r="AR714" s="41" t="s">
        <v>22</v>
      </c>
      <c r="AS714" s="41" t="b">
        <f t="shared" si="17"/>
        <v>1</v>
      </c>
    </row>
    <row r="715" spans="1:45" x14ac:dyDescent="0.25">
      <c r="A715" s="36" t="s">
        <v>551</v>
      </c>
      <c r="B715">
        <v>898</v>
      </c>
      <c r="C715">
        <v>907</v>
      </c>
      <c r="D715">
        <v>1186</v>
      </c>
      <c r="E715">
        <v>1386</v>
      </c>
      <c r="F715">
        <v>1994</v>
      </c>
      <c r="G715">
        <v>1757</v>
      </c>
      <c r="H715">
        <v>1911</v>
      </c>
      <c r="I715">
        <v>1598</v>
      </c>
      <c r="J715">
        <v>1693</v>
      </c>
      <c r="K715">
        <v>1346</v>
      </c>
      <c r="L715">
        <v>1662</v>
      </c>
      <c r="M715">
        <v>1468</v>
      </c>
      <c r="N715">
        <v>1533</v>
      </c>
      <c r="O715">
        <v>1394</v>
      </c>
      <c r="P715">
        <v>1583</v>
      </c>
      <c r="Q715">
        <v>1315</v>
      </c>
      <c r="R715">
        <v>1453</v>
      </c>
      <c r="S715">
        <v>1288</v>
      </c>
      <c r="T715">
        <v>1472</v>
      </c>
      <c r="U715">
        <v>1308</v>
      </c>
      <c r="V715">
        <v>1357</v>
      </c>
      <c r="W715">
        <v>1127</v>
      </c>
      <c r="X715" s="41">
        <v>1304</v>
      </c>
      <c r="Y715" s="41">
        <v>1167</v>
      </c>
      <c r="Z715" s="41">
        <v>1199</v>
      </c>
      <c r="AA715" s="41">
        <v>1295</v>
      </c>
      <c r="AB715" s="41">
        <v>1102</v>
      </c>
      <c r="AC715" s="42">
        <v>1058</v>
      </c>
      <c r="AD715" s="42">
        <v>1067</v>
      </c>
      <c r="AE715" s="42">
        <v>1159</v>
      </c>
      <c r="AF715" s="43">
        <v>953</v>
      </c>
      <c r="AG715" s="43">
        <v>909</v>
      </c>
      <c r="AH715" s="44">
        <f>VLOOKUP($A715,'[2]Data (2)'!$A$701:$F$1377,3,FALSE)</f>
        <v>949</v>
      </c>
      <c r="AI715" s="44">
        <f>VLOOKUP($A715,'[2]Data (2)'!$A$701:$F$1377,4,FALSE)</f>
        <v>886</v>
      </c>
      <c r="AJ715" s="44">
        <f>VLOOKUP($A715,'[2]Data (2)'!$A$701:$F$1377,5,FALSE)</f>
        <v>905</v>
      </c>
      <c r="AK715" s="44">
        <f>VLOOKUP($A715,'[2]Data (2)'!$A$701:$F$1377,6,FALSE)</f>
        <v>900</v>
      </c>
      <c r="AL715" s="46">
        <v>721</v>
      </c>
      <c r="AM715" s="46">
        <v>922</v>
      </c>
      <c r="AN715" s="46">
        <v>807</v>
      </c>
      <c r="AO715" s="46">
        <v>763</v>
      </c>
      <c r="AR715" s="41" t="s">
        <v>551</v>
      </c>
      <c r="AS715" s="41" t="b">
        <f t="shared" si="17"/>
        <v>1</v>
      </c>
    </row>
    <row r="716" spans="1:45" x14ac:dyDescent="0.25">
      <c r="A716" s="36" t="s">
        <v>23</v>
      </c>
      <c r="B716">
        <v>408</v>
      </c>
      <c r="C716">
        <v>458</v>
      </c>
      <c r="D716">
        <v>595</v>
      </c>
      <c r="E716">
        <v>610</v>
      </c>
      <c r="F716">
        <v>644</v>
      </c>
      <c r="G716">
        <v>610</v>
      </c>
      <c r="H716">
        <v>664</v>
      </c>
      <c r="I716">
        <v>646</v>
      </c>
      <c r="J716">
        <v>594</v>
      </c>
      <c r="K716">
        <v>527</v>
      </c>
      <c r="L716">
        <v>613</v>
      </c>
      <c r="M716">
        <v>575</v>
      </c>
      <c r="N716">
        <v>601</v>
      </c>
      <c r="O716">
        <v>585</v>
      </c>
      <c r="P716">
        <v>732</v>
      </c>
      <c r="Q716">
        <v>613</v>
      </c>
      <c r="R716">
        <v>598</v>
      </c>
      <c r="S716">
        <v>554</v>
      </c>
      <c r="T716">
        <v>636</v>
      </c>
      <c r="U716">
        <v>515</v>
      </c>
      <c r="V716">
        <v>484</v>
      </c>
      <c r="W716">
        <v>520</v>
      </c>
      <c r="X716" s="41">
        <v>548</v>
      </c>
      <c r="Y716" s="41">
        <v>500</v>
      </c>
      <c r="Z716" s="41">
        <v>530</v>
      </c>
      <c r="AA716" s="41">
        <v>480</v>
      </c>
      <c r="AB716" s="41">
        <v>502</v>
      </c>
      <c r="AC716" s="42">
        <v>472</v>
      </c>
      <c r="AD716" s="42">
        <v>439</v>
      </c>
      <c r="AE716" s="42">
        <v>491</v>
      </c>
      <c r="AF716" s="43">
        <v>473</v>
      </c>
      <c r="AG716" s="43">
        <v>440</v>
      </c>
      <c r="AH716" s="44">
        <f>VLOOKUP($A716,'[2]Data (2)'!$A$701:$F$1377,3,FALSE)</f>
        <v>424</v>
      </c>
      <c r="AI716" s="44">
        <f>VLOOKUP($A716,'[2]Data (2)'!$A$701:$F$1377,4,FALSE)</f>
        <v>442</v>
      </c>
      <c r="AJ716" s="44">
        <f>VLOOKUP($A716,'[2]Data (2)'!$A$701:$F$1377,5,FALSE)</f>
        <v>466</v>
      </c>
      <c r="AK716" s="44">
        <f>VLOOKUP($A716,'[2]Data (2)'!$A$701:$F$1377,6,FALSE)</f>
        <v>427</v>
      </c>
      <c r="AL716" s="46">
        <v>317</v>
      </c>
      <c r="AM716" s="46">
        <v>387</v>
      </c>
      <c r="AN716" s="46">
        <v>307</v>
      </c>
      <c r="AO716" s="46">
        <v>280</v>
      </c>
      <c r="AR716" s="41" t="s">
        <v>23</v>
      </c>
      <c r="AS716" s="41" t="b">
        <f t="shared" si="17"/>
        <v>1</v>
      </c>
    </row>
    <row r="717" spans="1:45" x14ac:dyDescent="0.25">
      <c r="A717" s="36" t="s">
        <v>442</v>
      </c>
      <c r="B717">
        <v>720</v>
      </c>
      <c r="C717">
        <v>738</v>
      </c>
      <c r="D717">
        <v>911</v>
      </c>
      <c r="E717">
        <v>1066</v>
      </c>
      <c r="F717">
        <v>1185</v>
      </c>
      <c r="G717">
        <v>1023</v>
      </c>
      <c r="H717">
        <v>1192</v>
      </c>
      <c r="I717">
        <v>1016</v>
      </c>
      <c r="J717">
        <v>1035</v>
      </c>
      <c r="K717">
        <v>811</v>
      </c>
      <c r="L717">
        <v>1095</v>
      </c>
      <c r="M717">
        <v>986</v>
      </c>
      <c r="N717">
        <v>1048</v>
      </c>
      <c r="O717">
        <v>857</v>
      </c>
      <c r="P717">
        <v>1106</v>
      </c>
      <c r="Q717">
        <v>992</v>
      </c>
      <c r="R717">
        <v>998</v>
      </c>
      <c r="S717">
        <v>848</v>
      </c>
      <c r="T717">
        <v>1073</v>
      </c>
      <c r="U717">
        <v>888</v>
      </c>
      <c r="V717">
        <v>829</v>
      </c>
      <c r="W717">
        <v>803</v>
      </c>
      <c r="X717" s="41">
        <v>959</v>
      </c>
      <c r="Y717" s="41">
        <v>918</v>
      </c>
      <c r="Z717" s="41">
        <v>975</v>
      </c>
      <c r="AA717" s="41">
        <v>952</v>
      </c>
      <c r="AB717" s="41">
        <v>815</v>
      </c>
      <c r="AC717" s="42">
        <v>872</v>
      </c>
      <c r="AD717" s="42">
        <v>780</v>
      </c>
      <c r="AE717" s="42">
        <v>849</v>
      </c>
      <c r="AF717" s="43">
        <v>736</v>
      </c>
      <c r="AG717" s="43">
        <v>714</v>
      </c>
      <c r="AH717" s="44">
        <f>VLOOKUP($A717,'[2]Data (2)'!$A$701:$F$1377,3,FALSE)</f>
        <v>620</v>
      </c>
      <c r="AI717" s="44">
        <f>VLOOKUP($A717,'[2]Data (2)'!$A$701:$F$1377,4,FALSE)</f>
        <v>665</v>
      </c>
      <c r="AJ717" s="44">
        <f>VLOOKUP($A717,'[2]Data (2)'!$A$701:$F$1377,5,FALSE)</f>
        <v>783</v>
      </c>
      <c r="AK717" s="44">
        <f>VLOOKUP($A717,'[2]Data (2)'!$A$701:$F$1377,6,FALSE)</f>
        <v>545</v>
      </c>
      <c r="AL717" s="46">
        <v>393</v>
      </c>
      <c r="AM717" s="46">
        <v>523</v>
      </c>
      <c r="AN717" s="46">
        <v>411</v>
      </c>
      <c r="AO717" s="46">
        <v>470</v>
      </c>
      <c r="AR717" s="41" t="s">
        <v>442</v>
      </c>
      <c r="AS717" s="41" t="b">
        <f t="shared" si="17"/>
        <v>1</v>
      </c>
    </row>
    <row r="718" spans="1:45" x14ac:dyDescent="0.25">
      <c r="A718" s="36" t="s">
        <v>591</v>
      </c>
      <c r="B718">
        <v>793</v>
      </c>
      <c r="C718">
        <v>793</v>
      </c>
      <c r="D718">
        <v>1003</v>
      </c>
      <c r="E718">
        <v>1212</v>
      </c>
      <c r="F718">
        <v>1161</v>
      </c>
      <c r="G718">
        <v>1152</v>
      </c>
      <c r="H718">
        <v>1168</v>
      </c>
      <c r="I718">
        <v>1026</v>
      </c>
      <c r="J718">
        <v>919</v>
      </c>
      <c r="K718">
        <v>833</v>
      </c>
      <c r="L718">
        <v>1096</v>
      </c>
      <c r="M718">
        <v>1050</v>
      </c>
      <c r="N718">
        <v>1209</v>
      </c>
      <c r="O718">
        <v>1028</v>
      </c>
      <c r="P718">
        <v>1043</v>
      </c>
      <c r="Q718">
        <v>999</v>
      </c>
      <c r="R718">
        <v>1019</v>
      </c>
      <c r="S718">
        <v>861</v>
      </c>
      <c r="T718">
        <v>1187</v>
      </c>
      <c r="U718">
        <v>1018</v>
      </c>
      <c r="V718">
        <v>887</v>
      </c>
      <c r="W718">
        <v>838</v>
      </c>
      <c r="X718" s="41">
        <v>1037</v>
      </c>
      <c r="Y718" s="41">
        <v>1013</v>
      </c>
      <c r="Z718" s="41">
        <v>937</v>
      </c>
      <c r="AA718" s="41">
        <v>919</v>
      </c>
      <c r="AB718" s="41">
        <v>904</v>
      </c>
      <c r="AC718" s="42">
        <v>801</v>
      </c>
      <c r="AD718" s="42">
        <v>845</v>
      </c>
      <c r="AE718" s="42">
        <v>907</v>
      </c>
      <c r="AF718" s="43">
        <v>792</v>
      </c>
      <c r="AG718" s="43">
        <v>767</v>
      </c>
      <c r="AH718" s="44">
        <f>VLOOKUP($A718,'[2]Data (2)'!$A$701:$F$1377,3,FALSE)</f>
        <v>698</v>
      </c>
      <c r="AI718" s="44">
        <f>VLOOKUP($A718,'[2]Data (2)'!$A$701:$F$1377,4,FALSE)</f>
        <v>698</v>
      </c>
      <c r="AJ718" s="44">
        <f>VLOOKUP($A718,'[2]Data (2)'!$A$701:$F$1377,5,FALSE)</f>
        <v>829</v>
      </c>
      <c r="AK718" s="44">
        <f>VLOOKUP($A718,'[2]Data (2)'!$A$701:$F$1377,6,FALSE)</f>
        <v>808</v>
      </c>
      <c r="AL718" s="46">
        <v>673</v>
      </c>
      <c r="AM718" s="46">
        <v>836</v>
      </c>
      <c r="AN718" s="46">
        <v>718</v>
      </c>
      <c r="AO718" s="46">
        <v>733</v>
      </c>
      <c r="AR718" s="41" t="s">
        <v>591</v>
      </c>
      <c r="AS718" s="41" t="b">
        <f t="shared" si="17"/>
        <v>1</v>
      </c>
    </row>
    <row r="719" spans="1:45" x14ac:dyDescent="0.25">
      <c r="A719" s="36" t="s">
        <v>468</v>
      </c>
      <c r="B719">
        <v>805</v>
      </c>
      <c r="C719">
        <v>898</v>
      </c>
      <c r="D719">
        <v>1032</v>
      </c>
      <c r="E719">
        <v>1226</v>
      </c>
      <c r="F719">
        <v>1407</v>
      </c>
      <c r="G719">
        <v>1208</v>
      </c>
      <c r="H719">
        <v>1321</v>
      </c>
      <c r="I719">
        <v>1275</v>
      </c>
      <c r="J719">
        <v>1314</v>
      </c>
      <c r="K719">
        <v>1181</v>
      </c>
      <c r="L719">
        <v>1348</v>
      </c>
      <c r="M719">
        <v>1339</v>
      </c>
      <c r="N719">
        <v>1276</v>
      </c>
      <c r="O719">
        <v>1212</v>
      </c>
      <c r="P719">
        <v>1354</v>
      </c>
      <c r="Q719">
        <v>1218</v>
      </c>
      <c r="R719">
        <v>1067</v>
      </c>
      <c r="S719">
        <v>1085</v>
      </c>
      <c r="T719">
        <v>1341</v>
      </c>
      <c r="U719">
        <v>1011</v>
      </c>
      <c r="V719">
        <v>947</v>
      </c>
      <c r="W719">
        <v>970</v>
      </c>
      <c r="X719" s="41">
        <v>1094</v>
      </c>
      <c r="Y719" s="41">
        <v>990</v>
      </c>
      <c r="Z719" s="41">
        <v>1036</v>
      </c>
      <c r="AA719" s="41">
        <v>975</v>
      </c>
      <c r="AB719" s="41">
        <v>973</v>
      </c>
      <c r="AC719" s="42">
        <v>932</v>
      </c>
      <c r="AD719" s="42">
        <v>889</v>
      </c>
      <c r="AE719" s="42">
        <v>965</v>
      </c>
      <c r="AF719" s="43">
        <v>816</v>
      </c>
      <c r="AG719" s="43">
        <v>846</v>
      </c>
      <c r="AH719" s="44">
        <f>VLOOKUP($A719,'[2]Data (2)'!$A$701:$F$1377,3,FALSE)</f>
        <v>715</v>
      </c>
      <c r="AI719" s="44">
        <f>VLOOKUP($A719,'[2]Data (2)'!$A$701:$F$1377,4,FALSE)</f>
        <v>732</v>
      </c>
      <c r="AJ719" s="44">
        <f>VLOOKUP($A719,'[2]Data (2)'!$A$701:$F$1377,5,FALSE)</f>
        <v>819</v>
      </c>
      <c r="AK719" s="44">
        <f>VLOOKUP($A719,'[2]Data (2)'!$A$701:$F$1377,6,FALSE)</f>
        <v>846</v>
      </c>
      <c r="AL719" s="46">
        <v>672</v>
      </c>
      <c r="AM719" s="46">
        <v>806</v>
      </c>
      <c r="AN719" s="46">
        <v>770</v>
      </c>
      <c r="AO719" s="46">
        <v>803</v>
      </c>
      <c r="AR719" s="41" t="s">
        <v>468</v>
      </c>
      <c r="AS719" s="41" t="b">
        <f t="shared" si="17"/>
        <v>1</v>
      </c>
    </row>
    <row r="720" spans="1:45" x14ac:dyDescent="0.25">
      <c r="A720" s="36" t="s">
        <v>24</v>
      </c>
      <c r="B720">
        <v>239</v>
      </c>
      <c r="C720">
        <v>244</v>
      </c>
      <c r="D720">
        <v>346</v>
      </c>
      <c r="E720">
        <v>382</v>
      </c>
      <c r="F720">
        <v>490</v>
      </c>
      <c r="G720">
        <v>411</v>
      </c>
      <c r="H720">
        <v>455</v>
      </c>
      <c r="I720">
        <v>400</v>
      </c>
      <c r="J720">
        <v>378</v>
      </c>
      <c r="K720">
        <v>296</v>
      </c>
      <c r="L720">
        <v>414</v>
      </c>
      <c r="M720">
        <v>338</v>
      </c>
      <c r="N720">
        <v>393</v>
      </c>
      <c r="O720">
        <v>404</v>
      </c>
      <c r="P720">
        <v>407</v>
      </c>
      <c r="Q720">
        <v>329</v>
      </c>
      <c r="R720">
        <v>375</v>
      </c>
      <c r="S720">
        <v>310</v>
      </c>
      <c r="T720">
        <v>389</v>
      </c>
      <c r="U720">
        <v>345</v>
      </c>
      <c r="V720">
        <v>335</v>
      </c>
      <c r="W720">
        <v>296</v>
      </c>
      <c r="X720" s="41">
        <v>329</v>
      </c>
      <c r="Y720" s="41">
        <v>311</v>
      </c>
      <c r="Z720" s="41">
        <v>330</v>
      </c>
      <c r="AA720" s="41">
        <v>345</v>
      </c>
      <c r="AB720" s="41">
        <v>296</v>
      </c>
      <c r="AC720" s="42">
        <v>248</v>
      </c>
      <c r="AD720" s="42">
        <v>311</v>
      </c>
      <c r="AE720" s="42">
        <v>315</v>
      </c>
      <c r="AF720" s="43">
        <v>286</v>
      </c>
      <c r="AG720" s="43">
        <v>282</v>
      </c>
      <c r="AH720" s="44">
        <f>VLOOKUP($A720,'[2]Data (2)'!$A$701:$F$1377,3,FALSE)</f>
        <v>200</v>
      </c>
      <c r="AI720" s="44">
        <f>VLOOKUP($A720,'[2]Data (2)'!$A$701:$F$1377,4,FALSE)</f>
        <v>194</v>
      </c>
      <c r="AJ720" s="44">
        <f>VLOOKUP($A720,'[2]Data (2)'!$A$701:$F$1377,5,FALSE)</f>
        <v>236</v>
      </c>
      <c r="AK720" s="44">
        <f>VLOOKUP($A720,'[2]Data (2)'!$A$701:$F$1377,6,FALSE)</f>
        <v>229</v>
      </c>
      <c r="AL720" s="46">
        <v>186</v>
      </c>
      <c r="AM720" s="46">
        <v>251</v>
      </c>
      <c r="AN720" s="46">
        <v>216</v>
      </c>
      <c r="AO720" s="46">
        <v>212</v>
      </c>
      <c r="AR720" s="41" t="s">
        <v>24</v>
      </c>
      <c r="AS720" s="41" t="b">
        <f t="shared" si="17"/>
        <v>1</v>
      </c>
    </row>
    <row r="721" spans="1:45" x14ac:dyDescent="0.25">
      <c r="A721" s="36" t="s">
        <v>501</v>
      </c>
      <c r="B721">
        <v>1270</v>
      </c>
      <c r="C721">
        <v>1282</v>
      </c>
      <c r="D721">
        <v>1680</v>
      </c>
      <c r="E721">
        <v>2165</v>
      </c>
      <c r="F721">
        <v>2666</v>
      </c>
      <c r="G721">
        <v>2136</v>
      </c>
      <c r="H721">
        <v>2319</v>
      </c>
      <c r="I721">
        <v>1902</v>
      </c>
      <c r="J721">
        <v>1975</v>
      </c>
      <c r="K721">
        <v>1498</v>
      </c>
      <c r="L721">
        <v>2055</v>
      </c>
      <c r="M721">
        <v>1974</v>
      </c>
      <c r="N721">
        <v>2028</v>
      </c>
      <c r="O721">
        <v>1988</v>
      </c>
      <c r="P721">
        <v>2030</v>
      </c>
      <c r="Q721">
        <v>1845</v>
      </c>
      <c r="R721">
        <v>1974</v>
      </c>
      <c r="S721">
        <v>1601</v>
      </c>
      <c r="T721">
        <v>2129</v>
      </c>
      <c r="U721">
        <v>1784</v>
      </c>
      <c r="V721">
        <v>1739</v>
      </c>
      <c r="W721">
        <v>1561</v>
      </c>
      <c r="X721" s="41">
        <v>1683</v>
      </c>
      <c r="Y721" s="41">
        <v>1562</v>
      </c>
      <c r="Z721" s="41">
        <v>1692</v>
      </c>
      <c r="AA721" s="41">
        <v>1689</v>
      </c>
      <c r="AB721" s="41">
        <v>1595</v>
      </c>
      <c r="AC721" s="42">
        <v>1430</v>
      </c>
      <c r="AD721" s="42">
        <v>1604</v>
      </c>
      <c r="AE721" s="42">
        <v>1634</v>
      </c>
      <c r="AF721" s="43">
        <v>1374</v>
      </c>
      <c r="AG721" s="43">
        <v>1253</v>
      </c>
      <c r="AH721" s="44">
        <f>VLOOKUP($A721,'[2]Data (2)'!$A$701:$F$1377,3,FALSE)</f>
        <v>1029</v>
      </c>
      <c r="AI721" s="44">
        <f>VLOOKUP($A721,'[2]Data (2)'!$A$701:$F$1377,4,FALSE)</f>
        <v>1093</v>
      </c>
      <c r="AJ721" s="44">
        <f>VLOOKUP($A721,'[2]Data (2)'!$A$701:$F$1377,5,FALSE)</f>
        <v>1235</v>
      </c>
      <c r="AK721" s="44">
        <f>VLOOKUP($A721,'[2]Data (2)'!$A$701:$F$1377,6,FALSE)</f>
        <v>1151</v>
      </c>
      <c r="AL721" s="46">
        <v>952</v>
      </c>
      <c r="AM721" s="46">
        <v>1170</v>
      </c>
      <c r="AN721" s="46">
        <v>1111</v>
      </c>
      <c r="AO721" s="46">
        <v>1093</v>
      </c>
      <c r="AR721" s="41" t="s">
        <v>501</v>
      </c>
      <c r="AS721" s="41" t="b">
        <f t="shared" si="17"/>
        <v>1</v>
      </c>
    </row>
    <row r="722" spans="1:45" x14ac:dyDescent="0.25">
      <c r="A722" s="36" t="s">
        <v>506</v>
      </c>
      <c r="B722">
        <v>797</v>
      </c>
      <c r="C722">
        <v>842</v>
      </c>
      <c r="D722">
        <v>913</v>
      </c>
      <c r="E722">
        <v>989</v>
      </c>
      <c r="F722">
        <v>1314</v>
      </c>
      <c r="G722">
        <v>1232</v>
      </c>
      <c r="H722">
        <v>1391</v>
      </c>
      <c r="I722">
        <v>1049</v>
      </c>
      <c r="J722">
        <v>1213</v>
      </c>
      <c r="K722">
        <v>1029</v>
      </c>
      <c r="L722">
        <v>1287</v>
      </c>
      <c r="M722">
        <v>1054</v>
      </c>
      <c r="N722">
        <v>1071</v>
      </c>
      <c r="O722">
        <v>963</v>
      </c>
      <c r="P722">
        <v>1071</v>
      </c>
      <c r="Q722">
        <v>1014</v>
      </c>
      <c r="R722">
        <v>954</v>
      </c>
      <c r="S722">
        <v>920</v>
      </c>
      <c r="T722">
        <v>1139</v>
      </c>
      <c r="U722">
        <v>922</v>
      </c>
      <c r="V722">
        <v>962</v>
      </c>
      <c r="W722">
        <v>793</v>
      </c>
      <c r="X722" s="41">
        <v>920</v>
      </c>
      <c r="Y722" s="41">
        <v>921</v>
      </c>
      <c r="Z722" s="41">
        <v>907</v>
      </c>
      <c r="AA722" s="41">
        <v>866</v>
      </c>
      <c r="AB722" s="41">
        <v>784</v>
      </c>
      <c r="AC722" s="42">
        <v>729</v>
      </c>
      <c r="AD722" s="42">
        <v>727</v>
      </c>
      <c r="AE722" s="42">
        <v>830</v>
      </c>
      <c r="AF722" s="43">
        <v>802</v>
      </c>
      <c r="AG722" s="43">
        <v>728</v>
      </c>
      <c r="AH722" s="44">
        <f>VLOOKUP($A722,'[2]Data (2)'!$A$701:$F$1377,3,FALSE)</f>
        <v>686</v>
      </c>
      <c r="AI722" s="44">
        <f>VLOOKUP($A722,'[2]Data (2)'!$A$701:$F$1377,4,FALSE)</f>
        <v>673</v>
      </c>
      <c r="AJ722" s="44">
        <f>VLOOKUP($A722,'[2]Data (2)'!$A$701:$F$1377,5,FALSE)</f>
        <v>711</v>
      </c>
      <c r="AK722" s="44">
        <f>VLOOKUP($A722,'[2]Data (2)'!$A$701:$F$1377,6,FALSE)</f>
        <v>785</v>
      </c>
      <c r="AL722" s="46">
        <v>595</v>
      </c>
      <c r="AM722" s="46">
        <v>756</v>
      </c>
      <c r="AN722" s="46">
        <v>647</v>
      </c>
      <c r="AO722" s="46">
        <v>619</v>
      </c>
      <c r="AR722" s="41" t="s">
        <v>506</v>
      </c>
      <c r="AS722" s="41" t="b">
        <f t="shared" si="17"/>
        <v>1</v>
      </c>
    </row>
    <row r="723" spans="1:45" x14ac:dyDescent="0.25">
      <c r="A723" s="36" t="s">
        <v>25</v>
      </c>
      <c r="B723">
        <v>368</v>
      </c>
      <c r="C723">
        <v>385</v>
      </c>
      <c r="D723">
        <v>535</v>
      </c>
      <c r="E723">
        <v>649</v>
      </c>
      <c r="F723">
        <v>729</v>
      </c>
      <c r="G723">
        <v>551</v>
      </c>
      <c r="H723">
        <v>611</v>
      </c>
      <c r="I723">
        <v>559</v>
      </c>
      <c r="J723">
        <v>498</v>
      </c>
      <c r="K723">
        <v>430</v>
      </c>
      <c r="L723">
        <v>476</v>
      </c>
      <c r="M723">
        <v>576</v>
      </c>
      <c r="N723">
        <v>569</v>
      </c>
      <c r="O723">
        <v>473</v>
      </c>
      <c r="P723">
        <v>445</v>
      </c>
      <c r="Q723">
        <v>495</v>
      </c>
      <c r="R723">
        <v>403</v>
      </c>
      <c r="S723">
        <v>382</v>
      </c>
      <c r="T723">
        <v>443</v>
      </c>
      <c r="U723">
        <v>448</v>
      </c>
      <c r="V723">
        <v>401</v>
      </c>
      <c r="W723">
        <v>356</v>
      </c>
      <c r="X723" s="41">
        <v>392</v>
      </c>
      <c r="Y723" s="41">
        <v>349</v>
      </c>
      <c r="Z723" s="41">
        <v>399</v>
      </c>
      <c r="AA723" s="41">
        <v>385</v>
      </c>
      <c r="AB723" s="41">
        <v>335</v>
      </c>
      <c r="AC723" s="42">
        <v>375</v>
      </c>
      <c r="AD723" s="42">
        <v>375</v>
      </c>
      <c r="AE723" s="42">
        <v>399</v>
      </c>
      <c r="AF723" s="43">
        <v>354</v>
      </c>
      <c r="AG723" s="43">
        <v>381</v>
      </c>
      <c r="AH723" s="44">
        <f>VLOOKUP($A723,'[2]Data (2)'!$A$701:$F$1377,3,FALSE)</f>
        <v>290</v>
      </c>
      <c r="AI723" s="44">
        <f>VLOOKUP($A723,'[2]Data (2)'!$A$701:$F$1377,4,FALSE)</f>
        <v>274</v>
      </c>
      <c r="AJ723" s="44">
        <f>VLOOKUP($A723,'[2]Data (2)'!$A$701:$F$1377,5,FALSE)</f>
        <v>347</v>
      </c>
      <c r="AK723" s="44">
        <f>VLOOKUP($A723,'[2]Data (2)'!$A$701:$F$1377,6,FALSE)</f>
        <v>270</v>
      </c>
      <c r="AL723" s="46">
        <v>277</v>
      </c>
      <c r="AM723" s="46">
        <v>278</v>
      </c>
      <c r="AN723" s="46">
        <v>267</v>
      </c>
      <c r="AO723" s="46">
        <v>263</v>
      </c>
      <c r="AR723" s="41" t="s">
        <v>25</v>
      </c>
      <c r="AS723" s="41" t="b">
        <f t="shared" si="17"/>
        <v>1</v>
      </c>
    </row>
    <row r="724" spans="1:45" x14ac:dyDescent="0.25">
      <c r="A724" s="36" t="s">
        <v>26</v>
      </c>
      <c r="B724">
        <v>363</v>
      </c>
      <c r="C724">
        <v>349</v>
      </c>
      <c r="D724">
        <v>473</v>
      </c>
      <c r="E724">
        <v>612</v>
      </c>
      <c r="F724">
        <v>700</v>
      </c>
      <c r="G724">
        <v>570</v>
      </c>
      <c r="H724">
        <v>659</v>
      </c>
      <c r="I724">
        <v>592</v>
      </c>
      <c r="J724">
        <v>584</v>
      </c>
      <c r="K724">
        <v>432</v>
      </c>
      <c r="L724">
        <v>625</v>
      </c>
      <c r="M724">
        <v>544</v>
      </c>
      <c r="N724">
        <v>634</v>
      </c>
      <c r="O724">
        <v>511</v>
      </c>
      <c r="P724">
        <v>555</v>
      </c>
      <c r="Q724">
        <v>569</v>
      </c>
      <c r="R724">
        <v>540</v>
      </c>
      <c r="S724">
        <v>458</v>
      </c>
      <c r="T724">
        <v>606</v>
      </c>
      <c r="U724">
        <v>567</v>
      </c>
      <c r="V724">
        <v>504</v>
      </c>
      <c r="W724">
        <v>432</v>
      </c>
      <c r="X724" s="41">
        <v>434</v>
      </c>
      <c r="Y724" s="41">
        <v>477</v>
      </c>
      <c r="Z724" s="41">
        <v>504</v>
      </c>
      <c r="AA724" s="41">
        <v>476</v>
      </c>
      <c r="AB724" s="41">
        <v>439</v>
      </c>
      <c r="AC724" s="42">
        <v>422</v>
      </c>
      <c r="AD724" s="42">
        <v>408</v>
      </c>
      <c r="AE724" s="42">
        <v>473</v>
      </c>
      <c r="AF724" s="43">
        <v>397</v>
      </c>
      <c r="AG724" s="43">
        <v>343</v>
      </c>
      <c r="AH724" s="44">
        <f>VLOOKUP($A724,'[2]Data (2)'!$A$701:$F$1377,3,FALSE)</f>
        <v>287</v>
      </c>
      <c r="AI724" s="44">
        <f>VLOOKUP($A724,'[2]Data (2)'!$A$701:$F$1377,4,FALSE)</f>
        <v>311</v>
      </c>
      <c r="AJ724" s="44">
        <f>VLOOKUP($A724,'[2]Data (2)'!$A$701:$F$1377,5,FALSE)</f>
        <v>355</v>
      </c>
      <c r="AK724" s="44">
        <f>VLOOKUP($A724,'[2]Data (2)'!$A$701:$F$1377,6,FALSE)</f>
        <v>345</v>
      </c>
      <c r="AL724" s="46">
        <v>276</v>
      </c>
      <c r="AM724" s="46">
        <v>355</v>
      </c>
      <c r="AN724" s="46">
        <v>329</v>
      </c>
      <c r="AO724" s="46">
        <v>326</v>
      </c>
      <c r="AR724" s="41" t="s">
        <v>26</v>
      </c>
      <c r="AS724" s="41" t="b">
        <f t="shared" si="17"/>
        <v>1</v>
      </c>
    </row>
    <row r="725" spans="1:45" x14ac:dyDescent="0.25">
      <c r="A725" s="36" t="s">
        <v>588</v>
      </c>
      <c r="B725">
        <v>1326</v>
      </c>
      <c r="C725">
        <v>1400</v>
      </c>
      <c r="D725">
        <v>1626</v>
      </c>
      <c r="E725">
        <v>1919</v>
      </c>
      <c r="F725">
        <v>2168</v>
      </c>
      <c r="G725">
        <v>2089</v>
      </c>
      <c r="H725">
        <v>2209</v>
      </c>
      <c r="I725">
        <v>1952</v>
      </c>
      <c r="J725">
        <v>1908</v>
      </c>
      <c r="K725">
        <v>1583</v>
      </c>
      <c r="L725">
        <v>2061</v>
      </c>
      <c r="M725">
        <v>1948</v>
      </c>
      <c r="N725">
        <v>2075</v>
      </c>
      <c r="O725">
        <v>1746</v>
      </c>
      <c r="P725">
        <v>2063</v>
      </c>
      <c r="Q725">
        <v>1832</v>
      </c>
      <c r="R725">
        <v>1989</v>
      </c>
      <c r="S725">
        <v>1719</v>
      </c>
      <c r="T725">
        <v>2161</v>
      </c>
      <c r="U725">
        <v>1794</v>
      </c>
      <c r="V725">
        <v>1796</v>
      </c>
      <c r="W725">
        <v>1585</v>
      </c>
      <c r="X725" s="41">
        <v>1938</v>
      </c>
      <c r="Y725" s="41">
        <v>1923</v>
      </c>
      <c r="Z725" s="41">
        <v>1893</v>
      </c>
      <c r="AA725" s="41">
        <v>1821</v>
      </c>
      <c r="AB725" s="41">
        <v>1648</v>
      </c>
      <c r="AC725" s="42">
        <v>1539</v>
      </c>
      <c r="AD725" s="42">
        <v>1772</v>
      </c>
      <c r="AE725" s="42">
        <v>1819</v>
      </c>
      <c r="AF725" s="43">
        <v>1459</v>
      </c>
      <c r="AG725" s="43">
        <v>1555</v>
      </c>
      <c r="AH725" s="44">
        <f>VLOOKUP($A725,'[2]Data (2)'!$A$701:$F$1377,3,FALSE)</f>
        <v>1321</v>
      </c>
      <c r="AI725" s="44">
        <f>VLOOKUP($A725,'[2]Data (2)'!$A$701:$F$1377,4,FALSE)</f>
        <v>1397</v>
      </c>
      <c r="AJ725" s="44">
        <f>VLOOKUP($A725,'[2]Data (2)'!$A$701:$F$1377,5,FALSE)</f>
        <v>1564</v>
      </c>
      <c r="AK725" s="44">
        <f>VLOOKUP($A725,'[2]Data (2)'!$A$701:$F$1377,6,FALSE)</f>
        <v>1474</v>
      </c>
      <c r="AL725" s="46">
        <v>1292</v>
      </c>
      <c r="AM725" s="46">
        <v>1582</v>
      </c>
      <c r="AN725" s="46">
        <v>1380</v>
      </c>
      <c r="AO725" s="46">
        <v>1281</v>
      </c>
      <c r="AR725" s="41" t="s">
        <v>588</v>
      </c>
      <c r="AS725" s="41" t="b">
        <f t="shared" si="17"/>
        <v>1</v>
      </c>
    </row>
    <row r="726" spans="1:45" x14ac:dyDescent="0.25">
      <c r="A726" s="36" t="s">
        <v>27</v>
      </c>
      <c r="B726">
        <v>382</v>
      </c>
      <c r="C726">
        <v>398</v>
      </c>
      <c r="D726">
        <v>414</v>
      </c>
      <c r="E726">
        <v>487</v>
      </c>
      <c r="F726">
        <v>541</v>
      </c>
      <c r="G726">
        <v>460</v>
      </c>
      <c r="H726">
        <v>518</v>
      </c>
      <c r="I726">
        <v>490</v>
      </c>
      <c r="J726">
        <v>499</v>
      </c>
      <c r="K726">
        <v>454</v>
      </c>
      <c r="L726">
        <v>495</v>
      </c>
      <c r="M726">
        <v>554</v>
      </c>
      <c r="N726">
        <v>558</v>
      </c>
      <c r="O726">
        <v>531</v>
      </c>
      <c r="P726">
        <v>518</v>
      </c>
      <c r="Q726">
        <v>474</v>
      </c>
      <c r="R726">
        <v>493</v>
      </c>
      <c r="S726">
        <v>416</v>
      </c>
      <c r="T726">
        <v>431</v>
      </c>
      <c r="U726">
        <v>441</v>
      </c>
      <c r="V726">
        <v>412</v>
      </c>
      <c r="W726">
        <v>393</v>
      </c>
      <c r="X726" s="41">
        <v>391</v>
      </c>
      <c r="Y726" s="41">
        <v>367</v>
      </c>
      <c r="Z726" s="41">
        <v>382</v>
      </c>
      <c r="AA726" s="41">
        <v>343</v>
      </c>
      <c r="AB726" s="41">
        <v>370</v>
      </c>
      <c r="AC726" s="42">
        <v>293</v>
      </c>
      <c r="AD726" s="42">
        <v>388</v>
      </c>
      <c r="AE726" s="42">
        <v>422</v>
      </c>
      <c r="AF726" s="43">
        <v>329</v>
      </c>
      <c r="AG726" s="43">
        <v>378</v>
      </c>
      <c r="AH726" s="44">
        <f>VLOOKUP($A726,'[2]Data (2)'!$A$701:$F$1377,3,FALSE)</f>
        <v>303</v>
      </c>
      <c r="AI726" s="44">
        <f>VLOOKUP($A726,'[2]Data (2)'!$A$701:$F$1377,4,FALSE)</f>
        <v>270</v>
      </c>
      <c r="AJ726" s="44">
        <f>VLOOKUP($A726,'[2]Data (2)'!$A$701:$F$1377,5,FALSE)</f>
        <v>297</v>
      </c>
      <c r="AK726" s="44">
        <f>VLOOKUP($A726,'[2]Data (2)'!$A$701:$F$1377,6,FALSE)</f>
        <v>327</v>
      </c>
      <c r="AL726" s="46">
        <v>221</v>
      </c>
      <c r="AM726" s="46">
        <v>284</v>
      </c>
      <c r="AN726" s="46">
        <v>276</v>
      </c>
      <c r="AO726" s="46">
        <v>259</v>
      </c>
      <c r="AR726" s="41" t="s">
        <v>27</v>
      </c>
      <c r="AS726" s="41" t="b">
        <f t="shared" si="17"/>
        <v>1</v>
      </c>
    </row>
    <row r="727" spans="1:45" x14ac:dyDescent="0.25">
      <c r="A727" s="36" t="s">
        <v>583</v>
      </c>
      <c r="B727">
        <v>576</v>
      </c>
      <c r="C727">
        <v>608</v>
      </c>
      <c r="D727">
        <v>778</v>
      </c>
      <c r="E727">
        <v>855</v>
      </c>
      <c r="F727">
        <v>863</v>
      </c>
      <c r="G727">
        <v>748</v>
      </c>
      <c r="H727">
        <v>792</v>
      </c>
      <c r="I727">
        <v>793</v>
      </c>
      <c r="J727">
        <v>653</v>
      </c>
      <c r="K727">
        <v>558</v>
      </c>
      <c r="L727">
        <v>741</v>
      </c>
      <c r="M727">
        <v>754</v>
      </c>
      <c r="N727">
        <v>846</v>
      </c>
      <c r="O727">
        <v>660</v>
      </c>
      <c r="P727">
        <v>767</v>
      </c>
      <c r="Q727">
        <v>683</v>
      </c>
      <c r="R727">
        <v>693</v>
      </c>
      <c r="S727">
        <v>640</v>
      </c>
      <c r="T727">
        <v>809</v>
      </c>
      <c r="U727">
        <v>641</v>
      </c>
      <c r="V727">
        <v>614</v>
      </c>
      <c r="W727">
        <v>538</v>
      </c>
      <c r="X727" s="41">
        <v>712</v>
      </c>
      <c r="Y727" s="41">
        <v>668</v>
      </c>
      <c r="Z727" s="41">
        <v>673</v>
      </c>
      <c r="AA727" s="41">
        <v>677</v>
      </c>
      <c r="AB727" s="41">
        <v>587</v>
      </c>
      <c r="AC727" s="42">
        <v>564</v>
      </c>
      <c r="AD727" s="42">
        <v>674</v>
      </c>
      <c r="AE727" s="42">
        <v>612</v>
      </c>
      <c r="AF727" s="43">
        <v>537</v>
      </c>
      <c r="AG727" s="43">
        <v>465</v>
      </c>
      <c r="AH727" s="44">
        <f>VLOOKUP($A727,'[2]Data (2)'!$A$701:$F$1377,3,FALSE)</f>
        <v>477</v>
      </c>
      <c r="AI727" s="44">
        <f>VLOOKUP($A727,'[2]Data (2)'!$A$701:$F$1377,4,FALSE)</f>
        <v>464</v>
      </c>
      <c r="AJ727" s="44">
        <f>VLOOKUP($A727,'[2]Data (2)'!$A$701:$F$1377,5,FALSE)</f>
        <v>551</v>
      </c>
      <c r="AK727" s="44">
        <f>VLOOKUP($A727,'[2]Data (2)'!$A$701:$F$1377,6,FALSE)</f>
        <v>519</v>
      </c>
      <c r="AL727" s="46">
        <v>390</v>
      </c>
      <c r="AM727" s="46">
        <v>481</v>
      </c>
      <c r="AN727" s="46">
        <v>471</v>
      </c>
      <c r="AO727" s="46">
        <v>444</v>
      </c>
      <c r="AR727" s="41" t="s">
        <v>583</v>
      </c>
      <c r="AS727" s="41" t="b">
        <f t="shared" ref="AS727:AS790" si="18">IF(AR727=A727,TRUE,FALSE)</f>
        <v>1</v>
      </c>
    </row>
    <row r="728" spans="1:45" x14ac:dyDescent="0.25">
      <c r="A728" s="36" t="s">
        <v>672</v>
      </c>
      <c r="B728">
        <v>110</v>
      </c>
      <c r="C728">
        <v>130</v>
      </c>
      <c r="D728">
        <v>147</v>
      </c>
      <c r="E728">
        <v>156</v>
      </c>
      <c r="F728">
        <v>190</v>
      </c>
      <c r="G728">
        <v>219</v>
      </c>
      <c r="H728">
        <v>238</v>
      </c>
      <c r="I728">
        <v>182</v>
      </c>
      <c r="J728">
        <v>192</v>
      </c>
      <c r="K728">
        <v>176</v>
      </c>
      <c r="L728">
        <v>268</v>
      </c>
      <c r="M728">
        <v>199</v>
      </c>
      <c r="N728">
        <v>197</v>
      </c>
      <c r="O728">
        <v>211</v>
      </c>
      <c r="P728">
        <v>218</v>
      </c>
      <c r="Q728">
        <v>166</v>
      </c>
      <c r="R728">
        <v>195</v>
      </c>
      <c r="S728">
        <v>164</v>
      </c>
      <c r="T728">
        <v>234</v>
      </c>
      <c r="U728">
        <v>175</v>
      </c>
      <c r="V728">
        <v>163</v>
      </c>
      <c r="W728">
        <v>164</v>
      </c>
      <c r="X728" s="41">
        <v>229</v>
      </c>
      <c r="Y728" s="41">
        <v>163</v>
      </c>
      <c r="Z728" s="41">
        <v>219</v>
      </c>
      <c r="AA728" s="41">
        <v>182</v>
      </c>
      <c r="AB728" s="41">
        <v>165</v>
      </c>
      <c r="AC728" s="42">
        <v>117</v>
      </c>
      <c r="AD728" s="42">
        <v>168</v>
      </c>
      <c r="AE728" s="42">
        <v>147</v>
      </c>
      <c r="AF728" s="43">
        <v>141</v>
      </c>
      <c r="AG728" s="43">
        <v>123</v>
      </c>
      <c r="AH728" s="44">
        <f>VLOOKUP($A728,'[2]Data (2)'!$A$701:$F$1377,3,FALSE)</f>
        <v>114</v>
      </c>
      <c r="AI728" s="44">
        <f>VLOOKUP($A728,'[2]Data (2)'!$A$701:$F$1377,4,FALSE)</f>
        <v>122</v>
      </c>
      <c r="AJ728" s="44">
        <f>VLOOKUP($A728,'[2]Data (2)'!$A$701:$F$1377,5,FALSE)</f>
        <v>159</v>
      </c>
      <c r="AK728" s="44">
        <f>VLOOKUP($A728,'[2]Data (2)'!$A$701:$F$1377,6,FALSE)</f>
        <v>142</v>
      </c>
      <c r="AL728" s="46">
        <v>159</v>
      </c>
      <c r="AM728" s="46">
        <v>140</v>
      </c>
      <c r="AN728" s="46">
        <v>129</v>
      </c>
      <c r="AO728" s="46">
        <v>108</v>
      </c>
      <c r="AR728" s="41" t="s">
        <v>672</v>
      </c>
      <c r="AS728" s="41" t="b">
        <f t="shared" si="18"/>
        <v>1</v>
      </c>
    </row>
    <row r="729" spans="1:45" x14ac:dyDescent="0.25">
      <c r="A729" s="36" t="s">
        <v>28</v>
      </c>
      <c r="B729">
        <v>244</v>
      </c>
      <c r="C729">
        <v>233</v>
      </c>
      <c r="D729">
        <v>283</v>
      </c>
      <c r="E729">
        <v>407</v>
      </c>
      <c r="F729">
        <v>460</v>
      </c>
      <c r="G729">
        <v>406</v>
      </c>
      <c r="H729">
        <v>479</v>
      </c>
      <c r="I729">
        <v>417</v>
      </c>
      <c r="J729">
        <v>468</v>
      </c>
      <c r="K729">
        <v>327</v>
      </c>
      <c r="L729">
        <v>425</v>
      </c>
      <c r="M729">
        <v>385</v>
      </c>
      <c r="N729">
        <v>395</v>
      </c>
      <c r="O729">
        <v>339</v>
      </c>
      <c r="P729">
        <v>417</v>
      </c>
      <c r="Q729">
        <v>345</v>
      </c>
      <c r="R729">
        <v>379</v>
      </c>
      <c r="S729">
        <v>299</v>
      </c>
      <c r="T729">
        <v>417</v>
      </c>
      <c r="U729">
        <v>355</v>
      </c>
      <c r="V729">
        <v>294</v>
      </c>
      <c r="W729">
        <v>228</v>
      </c>
      <c r="X729" s="41">
        <v>294</v>
      </c>
      <c r="Y729" s="41">
        <v>274</v>
      </c>
      <c r="Z729" s="41">
        <v>337</v>
      </c>
      <c r="AA729" s="41">
        <v>289</v>
      </c>
      <c r="AB729" s="41">
        <v>249</v>
      </c>
      <c r="AC729" s="42">
        <v>289</v>
      </c>
      <c r="AD729" s="42">
        <v>276</v>
      </c>
      <c r="AE729" s="42">
        <v>300</v>
      </c>
      <c r="AF729" s="43">
        <v>224</v>
      </c>
      <c r="AG729" s="43">
        <v>216</v>
      </c>
      <c r="AH729" s="44">
        <f>VLOOKUP($A729,'[2]Data (2)'!$A$701:$F$1377,3,FALSE)</f>
        <v>233</v>
      </c>
      <c r="AI729" s="44">
        <f>VLOOKUP($A729,'[2]Data (2)'!$A$701:$F$1377,4,FALSE)</f>
        <v>230</v>
      </c>
      <c r="AJ729" s="44">
        <f>VLOOKUP($A729,'[2]Data (2)'!$A$701:$F$1377,5,FALSE)</f>
        <v>233</v>
      </c>
      <c r="AK729" s="44">
        <f>VLOOKUP($A729,'[2]Data (2)'!$A$701:$F$1377,6,FALSE)</f>
        <v>205</v>
      </c>
      <c r="AL729" s="46">
        <v>171</v>
      </c>
      <c r="AM729" s="46">
        <v>218</v>
      </c>
      <c r="AN729" s="46">
        <v>228</v>
      </c>
      <c r="AO729" s="46">
        <v>185</v>
      </c>
      <c r="AR729" s="41" t="s">
        <v>28</v>
      </c>
      <c r="AS729" s="41" t="b">
        <f t="shared" si="18"/>
        <v>1</v>
      </c>
    </row>
    <row r="730" spans="1:45" x14ac:dyDescent="0.25">
      <c r="A730" s="36" t="s">
        <v>673</v>
      </c>
      <c r="B730">
        <v>113</v>
      </c>
      <c r="C730">
        <v>133</v>
      </c>
      <c r="D730">
        <v>177</v>
      </c>
      <c r="E730">
        <v>167</v>
      </c>
      <c r="F730">
        <v>249</v>
      </c>
      <c r="G730">
        <v>229</v>
      </c>
      <c r="H730">
        <v>262</v>
      </c>
      <c r="I730">
        <v>194</v>
      </c>
      <c r="J730">
        <v>203</v>
      </c>
      <c r="K730">
        <v>222</v>
      </c>
      <c r="L730">
        <v>274</v>
      </c>
      <c r="M730">
        <v>190</v>
      </c>
      <c r="N730">
        <v>213</v>
      </c>
      <c r="O730">
        <v>222</v>
      </c>
      <c r="P730">
        <v>293</v>
      </c>
      <c r="Q730">
        <v>210</v>
      </c>
      <c r="R730">
        <v>235</v>
      </c>
      <c r="S730">
        <v>199</v>
      </c>
      <c r="T730">
        <v>289</v>
      </c>
      <c r="U730">
        <v>194</v>
      </c>
      <c r="V730">
        <v>198</v>
      </c>
      <c r="W730">
        <v>175</v>
      </c>
      <c r="X730" s="41">
        <v>296</v>
      </c>
      <c r="Y730" s="41">
        <v>270</v>
      </c>
      <c r="Z730" s="41">
        <v>247</v>
      </c>
      <c r="AA730" s="41">
        <v>203</v>
      </c>
      <c r="AB730" s="41">
        <v>174</v>
      </c>
      <c r="AC730" s="42">
        <v>172</v>
      </c>
      <c r="AD730" s="42">
        <v>160</v>
      </c>
      <c r="AE730" s="42">
        <v>182</v>
      </c>
      <c r="AF730" s="43">
        <v>167</v>
      </c>
      <c r="AG730" s="43">
        <v>152</v>
      </c>
      <c r="AH730" s="44">
        <f>VLOOKUP($A730,'[2]Data (2)'!$A$701:$F$1377,3,FALSE)</f>
        <v>154</v>
      </c>
      <c r="AI730" s="44">
        <f>VLOOKUP($A730,'[2]Data (2)'!$A$701:$F$1377,4,FALSE)</f>
        <v>174</v>
      </c>
      <c r="AJ730" s="44">
        <f>VLOOKUP($A730,'[2]Data (2)'!$A$701:$F$1377,5,FALSE)</f>
        <v>211</v>
      </c>
      <c r="AK730" s="44">
        <f>VLOOKUP($A730,'[2]Data (2)'!$A$701:$F$1377,6,FALSE)</f>
        <v>221</v>
      </c>
      <c r="AL730" s="46">
        <v>205</v>
      </c>
      <c r="AM730" s="46">
        <v>199</v>
      </c>
      <c r="AN730" s="46">
        <v>158</v>
      </c>
      <c r="AO730" s="46">
        <v>153</v>
      </c>
      <c r="AR730" s="41" t="s">
        <v>673</v>
      </c>
      <c r="AS730" s="41" t="b">
        <f t="shared" si="18"/>
        <v>1</v>
      </c>
    </row>
    <row r="731" spans="1:45" x14ac:dyDescent="0.25">
      <c r="A731" s="36" t="s">
        <v>496</v>
      </c>
      <c r="B731">
        <v>529</v>
      </c>
      <c r="C731">
        <v>563</v>
      </c>
      <c r="D731">
        <v>767</v>
      </c>
      <c r="E731">
        <v>980</v>
      </c>
      <c r="F731">
        <v>1314</v>
      </c>
      <c r="G731">
        <v>1023</v>
      </c>
      <c r="H731">
        <v>1139</v>
      </c>
      <c r="I731">
        <v>1009</v>
      </c>
      <c r="J731">
        <v>1030</v>
      </c>
      <c r="K731">
        <v>840</v>
      </c>
      <c r="L731">
        <v>921</v>
      </c>
      <c r="M731">
        <v>877</v>
      </c>
      <c r="N731">
        <v>967</v>
      </c>
      <c r="O731">
        <v>835</v>
      </c>
      <c r="P731">
        <v>981</v>
      </c>
      <c r="Q731">
        <v>848</v>
      </c>
      <c r="R731">
        <v>935</v>
      </c>
      <c r="S731">
        <v>744</v>
      </c>
      <c r="T731">
        <v>921</v>
      </c>
      <c r="U731">
        <v>781</v>
      </c>
      <c r="V731">
        <v>858</v>
      </c>
      <c r="W731">
        <v>643</v>
      </c>
      <c r="X731" s="41">
        <v>846</v>
      </c>
      <c r="Y731" s="41">
        <v>740</v>
      </c>
      <c r="Z731" s="41">
        <v>757</v>
      </c>
      <c r="AA731" s="41">
        <v>640</v>
      </c>
      <c r="AB731" s="41">
        <v>706</v>
      </c>
      <c r="AC731" s="42">
        <v>566</v>
      </c>
      <c r="AD731" s="42">
        <v>629</v>
      </c>
      <c r="AE731" s="42">
        <v>753</v>
      </c>
      <c r="AF731" s="43">
        <v>563</v>
      </c>
      <c r="AG731" s="43">
        <v>541</v>
      </c>
      <c r="AH731" s="44">
        <f>VLOOKUP($A731,'[2]Data (2)'!$A$701:$F$1377,3,FALSE)</f>
        <v>487</v>
      </c>
      <c r="AI731" s="44">
        <f>VLOOKUP($A731,'[2]Data (2)'!$A$701:$F$1377,4,FALSE)</f>
        <v>532</v>
      </c>
      <c r="AJ731" s="44">
        <f>VLOOKUP($A731,'[2]Data (2)'!$A$701:$F$1377,5,FALSE)</f>
        <v>570</v>
      </c>
      <c r="AK731" s="44">
        <f>VLOOKUP($A731,'[2]Data (2)'!$A$701:$F$1377,6,FALSE)</f>
        <v>510</v>
      </c>
      <c r="AL731" s="46">
        <v>410</v>
      </c>
      <c r="AM731" s="46">
        <v>465</v>
      </c>
      <c r="AN731" s="46">
        <v>458</v>
      </c>
      <c r="AO731" s="46">
        <v>444</v>
      </c>
      <c r="AR731" s="41" t="s">
        <v>496</v>
      </c>
      <c r="AS731" s="41" t="b">
        <f t="shared" si="18"/>
        <v>1</v>
      </c>
    </row>
    <row r="732" spans="1:45" x14ac:dyDescent="0.25">
      <c r="A732" s="36" t="s">
        <v>581</v>
      </c>
      <c r="B732">
        <v>165</v>
      </c>
      <c r="C732">
        <v>144</v>
      </c>
      <c r="D732">
        <v>221</v>
      </c>
      <c r="E732">
        <v>224</v>
      </c>
      <c r="F732">
        <v>219</v>
      </c>
      <c r="G732">
        <v>249</v>
      </c>
      <c r="H732">
        <v>249</v>
      </c>
      <c r="I732">
        <v>232</v>
      </c>
      <c r="J732">
        <v>182</v>
      </c>
      <c r="K732">
        <v>191</v>
      </c>
      <c r="L732">
        <v>217</v>
      </c>
      <c r="M732">
        <v>235</v>
      </c>
      <c r="N732">
        <v>222</v>
      </c>
      <c r="O732">
        <v>184</v>
      </c>
      <c r="P732">
        <v>256</v>
      </c>
      <c r="Q732">
        <v>223</v>
      </c>
      <c r="R732">
        <v>195</v>
      </c>
      <c r="S732">
        <v>165</v>
      </c>
      <c r="T732">
        <v>218</v>
      </c>
      <c r="U732">
        <v>204</v>
      </c>
      <c r="V732">
        <v>158</v>
      </c>
      <c r="W732">
        <v>127</v>
      </c>
      <c r="X732" s="41">
        <v>181</v>
      </c>
      <c r="Y732" s="41">
        <v>167</v>
      </c>
      <c r="Z732" s="41">
        <v>191</v>
      </c>
      <c r="AA732" s="41">
        <v>187</v>
      </c>
      <c r="AB732" s="41">
        <v>185</v>
      </c>
      <c r="AC732" s="42">
        <v>169</v>
      </c>
      <c r="AD732" s="42">
        <v>142</v>
      </c>
      <c r="AE732" s="42">
        <v>159</v>
      </c>
      <c r="AF732" s="43">
        <v>130</v>
      </c>
      <c r="AG732" s="43">
        <v>141</v>
      </c>
      <c r="AH732" s="44">
        <f>VLOOKUP($A732,'[2]Data (2)'!$A$701:$F$1377,3,FALSE)</f>
        <v>104</v>
      </c>
      <c r="AI732" s="44">
        <f>VLOOKUP($A732,'[2]Data (2)'!$A$701:$F$1377,4,FALSE)</f>
        <v>113</v>
      </c>
      <c r="AJ732" s="44">
        <f>VLOOKUP($A732,'[2]Data (2)'!$A$701:$F$1377,5,FALSE)</f>
        <v>154</v>
      </c>
      <c r="AK732" s="44">
        <f>VLOOKUP($A732,'[2]Data (2)'!$A$701:$F$1377,6,FALSE)</f>
        <v>136</v>
      </c>
      <c r="AL732" s="46">
        <v>121</v>
      </c>
      <c r="AM732" s="46">
        <v>178</v>
      </c>
      <c r="AN732" s="46">
        <v>129</v>
      </c>
      <c r="AO732" s="46">
        <v>143</v>
      </c>
      <c r="AR732" s="41" t="s">
        <v>581</v>
      </c>
      <c r="AS732" s="41" t="b">
        <f t="shared" si="18"/>
        <v>1</v>
      </c>
    </row>
    <row r="733" spans="1:45" x14ac:dyDescent="0.25">
      <c r="A733" s="36" t="s">
        <v>29</v>
      </c>
      <c r="B733">
        <v>425</v>
      </c>
      <c r="C733">
        <v>397</v>
      </c>
      <c r="D733">
        <v>554</v>
      </c>
      <c r="E733">
        <v>635</v>
      </c>
      <c r="F733">
        <v>830</v>
      </c>
      <c r="G733">
        <v>621</v>
      </c>
      <c r="H733">
        <v>732</v>
      </c>
      <c r="I733">
        <v>573</v>
      </c>
      <c r="J733">
        <v>569</v>
      </c>
      <c r="K733">
        <v>524</v>
      </c>
      <c r="L733">
        <v>716</v>
      </c>
      <c r="M733">
        <v>570</v>
      </c>
      <c r="N733">
        <v>722</v>
      </c>
      <c r="O733">
        <v>622</v>
      </c>
      <c r="P733">
        <v>688</v>
      </c>
      <c r="Q733">
        <v>601</v>
      </c>
      <c r="R733">
        <v>653</v>
      </c>
      <c r="S733">
        <v>565</v>
      </c>
      <c r="T733">
        <v>691</v>
      </c>
      <c r="U733">
        <v>569</v>
      </c>
      <c r="V733">
        <v>628</v>
      </c>
      <c r="W733">
        <v>454</v>
      </c>
      <c r="X733" s="41">
        <v>521</v>
      </c>
      <c r="Y733" s="41">
        <v>551</v>
      </c>
      <c r="Z733" s="41">
        <v>560</v>
      </c>
      <c r="AA733" s="41">
        <v>527</v>
      </c>
      <c r="AB733" s="41">
        <v>483</v>
      </c>
      <c r="AC733" s="42">
        <v>441</v>
      </c>
      <c r="AD733" s="42">
        <v>470</v>
      </c>
      <c r="AE733" s="42">
        <v>497</v>
      </c>
      <c r="AF733" s="43">
        <v>428</v>
      </c>
      <c r="AG733" s="43">
        <v>361</v>
      </c>
      <c r="AH733" s="44">
        <f>VLOOKUP($A733,'[2]Data (2)'!$A$701:$F$1377,3,FALSE)</f>
        <v>369</v>
      </c>
      <c r="AI733" s="44">
        <f>VLOOKUP($A733,'[2]Data (2)'!$A$701:$F$1377,4,FALSE)</f>
        <v>375</v>
      </c>
      <c r="AJ733" s="44">
        <f>VLOOKUP($A733,'[2]Data (2)'!$A$701:$F$1377,5,FALSE)</f>
        <v>405</v>
      </c>
      <c r="AK733" s="44">
        <f>VLOOKUP($A733,'[2]Data (2)'!$A$701:$F$1377,6,FALSE)</f>
        <v>371</v>
      </c>
      <c r="AL733" s="46">
        <v>296</v>
      </c>
      <c r="AM733" s="46">
        <v>388</v>
      </c>
      <c r="AN733" s="46">
        <v>362</v>
      </c>
      <c r="AO733" s="46">
        <v>325</v>
      </c>
      <c r="AR733" s="41" t="s">
        <v>29</v>
      </c>
      <c r="AS733" s="41" t="b">
        <f t="shared" si="18"/>
        <v>1</v>
      </c>
    </row>
    <row r="734" spans="1:45" x14ac:dyDescent="0.25">
      <c r="A734" s="36" t="s">
        <v>30</v>
      </c>
      <c r="B734">
        <v>301</v>
      </c>
      <c r="C734">
        <v>322</v>
      </c>
      <c r="D734">
        <v>457</v>
      </c>
      <c r="E734">
        <v>563</v>
      </c>
      <c r="F734">
        <v>790</v>
      </c>
      <c r="G734">
        <v>631</v>
      </c>
      <c r="H734">
        <v>737</v>
      </c>
      <c r="I734">
        <v>600</v>
      </c>
      <c r="J734">
        <v>624</v>
      </c>
      <c r="K734">
        <v>503</v>
      </c>
      <c r="L734">
        <v>645</v>
      </c>
      <c r="M734">
        <v>546</v>
      </c>
      <c r="N734">
        <v>614</v>
      </c>
      <c r="O734">
        <v>582</v>
      </c>
      <c r="P734">
        <v>633</v>
      </c>
      <c r="Q734">
        <v>587</v>
      </c>
      <c r="R734">
        <v>558</v>
      </c>
      <c r="S734">
        <v>506</v>
      </c>
      <c r="T734">
        <v>645</v>
      </c>
      <c r="U734">
        <v>518</v>
      </c>
      <c r="V734">
        <v>420</v>
      </c>
      <c r="W734">
        <v>419</v>
      </c>
      <c r="X734" s="41">
        <v>545</v>
      </c>
      <c r="Y734" s="41">
        <v>522</v>
      </c>
      <c r="Z734" s="41">
        <v>525</v>
      </c>
      <c r="AA734" s="41">
        <v>473</v>
      </c>
      <c r="AB734" s="41">
        <v>440</v>
      </c>
      <c r="AC734" s="42">
        <v>399</v>
      </c>
      <c r="AD734" s="42">
        <v>408</v>
      </c>
      <c r="AE734" s="42">
        <v>461</v>
      </c>
      <c r="AF734" s="43">
        <v>405</v>
      </c>
      <c r="AG734" s="43">
        <v>368</v>
      </c>
      <c r="AH734" s="44">
        <f>VLOOKUP($A734,'[2]Data (2)'!$A$701:$F$1377,3,FALSE)</f>
        <v>288</v>
      </c>
      <c r="AI734" s="44">
        <f>VLOOKUP($A734,'[2]Data (2)'!$A$701:$F$1377,4,FALSE)</f>
        <v>335</v>
      </c>
      <c r="AJ734" s="44">
        <f>VLOOKUP($A734,'[2]Data (2)'!$A$701:$F$1377,5,FALSE)</f>
        <v>395</v>
      </c>
      <c r="AK734" s="44">
        <f>VLOOKUP($A734,'[2]Data (2)'!$A$701:$F$1377,6,FALSE)</f>
        <v>387</v>
      </c>
      <c r="AL734" s="46">
        <v>322</v>
      </c>
      <c r="AM734" s="46">
        <v>443</v>
      </c>
      <c r="AN734" s="46">
        <v>385</v>
      </c>
      <c r="AO734" s="46">
        <v>300</v>
      </c>
      <c r="AR734" s="41" t="s">
        <v>30</v>
      </c>
      <c r="AS734" s="41" t="b">
        <f t="shared" si="18"/>
        <v>1</v>
      </c>
    </row>
    <row r="735" spans="1:45" x14ac:dyDescent="0.25">
      <c r="A735" s="36" t="s">
        <v>31</v>
      </c>
      <c r="B735">
        <v>295</v>
      </c>
      <c r="C735">
        <v>331</v>
      </c>
      <c r="D735">
        <v>424</v>
      </c>
      <c r="E735">
        <v>502</v>
      </c>
      <c r="F735">
        <v>647</v>
      </c>
      <c r="G735">
        <v>520</v>
      </c>
      <c r="H735">
        <v>570</v>
      </c>
      <c r="I735">
        <v>511</v>
      </c>
      <c r="J735">
        <v>523</v>
      </c>
      <c r="K735">
        <v>530</v>
      </c>
      <c r="L735">
        <v>586</v>
      </c>
      <c r="M735">
        <v>530</v>
      </c>
      <c r="N735">
        <v>576</v>
      </c>
      <c r="O735">
        <v>553</v>
      </c>
      <c r="P735">
        <v>573</v>
      </c>
      <c r="Q735">
        <v>451</v>
      </c>
      <c r="R735">
        <v>453</v>
      </c>
      <c r="S735">
        <v>400</v>
      </c>
      <c r="T735">
        <v>466</v>
      </c>
      <c r="U735">
        <v>471</v>
      </c>
      <c r="V735">
        <v>428</v>
      </c>
      <c r="W735">
        <v>383</v>
      </c>
      <c r="X735" s="41">
        <v>346</v>
      </c>
      <c r="Y735" s="41">
        <v>408</v>
      </c>
      <c r="Z735" s="41">
        <v>412</v>
      </c>
      <c r="AA735" s="41">
        <v>405</v>
      </c>
      <c r="AB735" s="41">
        <v>317</v>
      </c>
      <c r="AC735" s="42">
        <v>334</v>
      </c>
      <c r="AD735" s="42">
        <v>360</v>
      </c>
      <c r="AE735" s="42">
        <v>390</v>
      </c>
      <c r="AF735" s="43">
        <v>342</v>
      </c>
      <c r="AG735" s="43">
        <v>371</v>
      </c>
      <c r="AH735" s="44">
        <f>VLOOKUP($A735,'[2]Data (2)'!$A$701:$F$1377,3,FALSE)</f>
        <v>291</v>
      </c>
      <c r="AI735" s="44">
        <f>VLOOKUP($A735,'[2]Data (2)'!$A$701:$F$1377,4,FALSE)</f>
        <v>309</v>
      </c>
      <c r="AJ735" s="44">
        <f>VLOOKUP($A735,'[2]Data (2)'!$A$701:$F$1377,5,FALSE)</f>
        <v>320</v>
      </c>
      <c r="AK735" s="44">
        <f>VLOOKUP($A735,'[2]Data (2)'!$A$701:$F$1377,6,FALSE)</f>
        <v>291</v>
      </c>
      <c r="AL735" s="46">
        <v>261</v>
      </c>
      <c r="AM735" s="46">
        <v>314</v>
      </c>
      <c r="AN735" s="46">
        <v>254</v>
      </c>
      <c r="AO735" s="46">
        <v>299</v>
      </c>
      <c r="AR735" s="41" t="s">
        <v>31</v>
      </c>
      <c r="AS735" s="41" t="b">
        <f t="shared" si="18"/>
        <v>1</v>
      </c>
    </row>
    <row r="736" spans="1:45" x14ac:dyDescent="0.25">
      <c r="A736" s="36" t="s">
        <v>32</v>
      </c>
      <c r="B736">
        <v>299</v>
      </c>
      <c r="C736">
        <v>328</v>
      </c>
      <c r="D736">
        <v>372</v>
      </c>
      <c r="E736">
        <v>502</v>
      </c>
      <c r="F736">
        <v>752</v>
      </c>
      <c r="G736">
        <v>533</v>
      </c>
      <c r="H736">
        <v>613</v>
      </c>
      <c r="I736">
        <v>507</v>
      </c>
      <c r="J736">
        <v>535</v>
      </c>
      <c r="K736">
        <v>447</v>
      </c>
      <c r="L736">
        <v>416</v>
      </c>
      <c r="M736">
        <v>447</v>
      </c>
      <c r="N736">
        <v>498</v>
      </c>
      <c r="O736">
        <v>461</v>
      </c>
      <c r="P736">
        <v>465</v>
      </c>
      <c r="Q736">
        <v>420</v>
      </c>
      <c r="R736">
        <v>457</v>
      </c>
      <c r="S736">
        <v>400</v>
      </c>
      <c r="T736">
        <v>437</v>
      </c>
      <c r="U736">
        <v>405</v>
      </c>
      <c r="V736">
        <v>401</v>
      </c>
      <c r="W736">
        <v>342</v>
      </c>
      <c r="X736" s="41">
        <v>373</v>
      </c>
      <c r="Y736" s="41">
        <v>371</v>
      </c>
      <c r="Z736" s="41">
        <v>366</v>
      </c>
      <c r="AA736" s="41">
        <v>342</v>
      </c>
      <c r="AB736" s="41">
        <v>296</v>
      </c>
      <c r="AC736" s="42">
        <v>259</v>
      </c>
      <c r="AD736" s="42">
        <v>237</v>
      </c>
      <c r="AE736" s="42">
        <v>316</v>
      </c>
      <c r="AF736" s="43">
        <v>314</v>
      </c>
      <c r="AG736" s="43">
        <v>250</v>
      </c>
      <c r="AH736" s="44">
        <f>VLOOKUP($A736,'[2]Data (2)'!$A$701:$F$1377,3,FALSE)</f>
        <v>270</v>
      </c>
      <c r="AI736" s="44">
        <f>VLOOKUP($A736,'[2]Data (2)'!$A$701:$F$1377,4,FALSE)</f>
        <v>229</v>
      </c>
      <c r="AJ736" s="44">
        <f>VLOOKUP($A736,'[2]Data (2)'!$A$701:$F$1377,5,FALSE)</f>
        <v>280</v>
      </c>
      <c r="AK736" s="44">
        <f>VLOOKUP($A736,'[2]Data (2)'!$A$701:$F$1377,6,FALSE)</f>
        <v>270</v>
      </c>
      <c r="AL736" s="46">
        <v>184</v>
      </c>
      <c r="AM736" s="46">
        <v>222</v>
      </c>
      <c r="AN736" s="46">
        <v>276</v>
      </c>
      <c r="AO736" s="46">
        <v>245</v>
      </c>
      <c r="AR736" s="41" t="s">
        <v>32</v>
      </c>
      <c r="AS736" s="41" t="b">
        <f t="shared" si="18"/>
        <v>1</v>
      </c>
    </row>
    <row r="737" spans="1:45" x14ac:dyDescent="0.25">
      <c r="A737" s="36" t="s">
        <v>436</v>
      </c>
      <c r="B737">
        <v>953</v>
      </c>
      <c r="C737">
        <v>927</v>
      </c>
      <c r="D737">
        <v>1340</v>
      </c>
      <c r="E737">
        <v>1377</v>
      </c>
      <c r="F737">
        <v>1739</v>
      </c>
      <c r="G737">
        <v>1550</v>
      </c>
      <c r="H737">
        <v>1716</v>
      </c>
      <c r="I737">
        <v>1550</v>
      </c>
      <c r="J737">
        <v>1437</v>
      </c>
      <c r="K737">
        <v>1404</v>
      </c>
      <c r="L737">
        <v>1612</v>
      </c>
      <c r="M737">
        <v>1365</v>
      </c>
      <c r="N737">
        <v>1428</v>
      </c>
      <c r="O737">
        <v>1385</v>
      </c>
      <c r="P737">
        <v>1551</v>
      </c>
      <c r="Q737">
        <v>1243</v>
      </c>
      <c r="R737">
        <v>1255</v>
      </c>
      <c r="S737">
        <v>1160</v>
      </c>
      <c r="T737">
        <v>1435</v>
      </c>
      <c r="U737">
        <v>1140</v>
      </c>
      <c r="V737">
        <v>1153</v>
      </c>
      <c r="W737">
        <v>1023</v>
      </c>
      <c r="X737" s="41">
        <v>1248</v>
      </c>
      <c r="Y737" s="41">
        <v>1173</v>
      </c>
      <c r="Z737" s="41">
        <v>1255</v>
      </c>
      <c r="AA737" s="41">
        <v>1165</v>
      </c>
      <c r="AB737" s="41">
        <v>1016</v>
      </c>
      <c r="AC737" s="42">
        <v>963</v>
      </c>
      <c r="AD737" s="42">
        <v>988</v>
      </c>
      <c r="AE737" s="42">
        <v>1105</v>
      </c>
      <c r="AF737" s="43">
        <v>905</v>
      </c>
      <c r="AG737" s="43">
        <v>874</v>
      </c>
      <c r="AH737" s="44">
        <f>VLOOKUP($A737,'[2]Data (2)'!$A$701:$F$1377,3,FALSE)</f>
        <v>770</v>
      </c>
      <c r="AI737" s="44">
        <f>VLOOKUP($A737,'[2]Data (2)'!$A$701:$F$1377,4,FALSE)</f>
        <v>820</v>
      </c>
      <c r="AJ737" s="44">
        <f>VLOOKUP($A737,'[2]Data (2)'!$A$701:$F$1377,5,FALSE)</f>
        <v>853</v>
      </c>
      <c r="AK737" s="44">
        <f>VLOOKUP($A737,'[2]Data (2)'!$A$701:$F$1377,6,FALSE)</f>
        <v>710</v>
      </c>
      <c r="AL737" s="46">
        <v>530</v>
      </c>
      <c r="AM737" s="46">
        <v>699</v>
      </c>
      <c r="AN737" s="46">
        <v>594</v>
      </c>
      <c r="AO737" s="46">
        <v>437</v>
      </c>
      <c r="AR737" s="41" t="s">
        <v>436</v>
      </c>
      <c r="AS737" s="41" t="b">
        <f t="shared" si="18"/>
        <v>1</v>
      </c>
    </row>
    <row r="738" spans="1:45" x14ac:dyDescent="0.25">
      <c r="A738" s="36" t="s">
        <v>437</v>
      </c>
      <c r="B738">
        <v>1081</v>
      </c>
      <c r="C738">
        <v>1011</v>
      </c>
      <c r="D738">
        <v>1479</v>
      </c>
      <c r="E738">
        <v>1625</v>
      </c>
      <c r="F738">
        <v>1729</v>
      </c>
      <c r="G738">
        <v>1607</v>
      </c>
      <c r="H738">
        <v>1830</v>
      </c>
      <c r="I738">
        <v>1589</v>
      </c>
      <c r="J738">
        <v>1687</v>
      </c>
      <c r="K738">
        <v>1494</v>
      </c>
      <c r="L738">
        <v>1838</v>
      </c>
      <c r="M738">
        <v>1528</v>
      </c>
      <c r="N738">
        <v>1681</v>
      </c>
      <c r="O738">
        <v>1639</v>
      </c>
      <c r="P738">
        <v>1650</v>
      </c>
      <c r="Q738">
        <v>1404</v>
      </c>
      <c r="R738">
        <v>1453</v>
      </c>
      <c r="S738">
        <v>1341</v>
      </c>
      <c r="T738">
        <v>1515</v>
      </c>
      <c r="U738">
        <v>1385</v>
      </c>
      <c r="V738">
        <v>1278</v>
      </c>
      <c r="W738">
        <v>1128</v>
      </c>
      <c r="X738" s="41">
        <v>1340</v>
      </c>
      <c r="Y738" s="41">
        <v>1432</v>
      </c>
      <c r="Z738" s="41">
        <v>1544</v>
      </c>
      <c r="AA738" s="41">
        <v>1321</v>
      </c>
      <c r="AB738" s="41">
        <v>1241</v>
      </c>
      <c r="AC738" s="42">
        <v>1256</v>
      </c>
      <c r="AD738" s="42">
        <v>1320</v>
      </c>
      <c r="AE738" s="42">
        <v>1369</v>
      </c>
      <c r="AF738" s="43">
        <v>1149</v>
      </c>
      <c r="AG738" s="43">
        <v>1043</v>
      </c>
      <c r="AH738" s="44">
        <f>VLOOKUP($A738,'[2]Data (2)'!$A$701:$F$1377,3,FALSE)</f>
        <v>895</v>
      </c>
      <c r="AI738" s="44">
        <f>VLOOKUP($A738,'[2]Data (2)'!$A$701:$F$1377,4,FALSE)</f>
        <v>994</v>
      </c>
      <c r="AJ738" s="44">
        <f>VLOOKUP($A738,'[2]Data (2)'!$A$701:$F$1377,5,FALSE)</f>
        <v>1041</v>
      </c>
      <c r="AK738" s="44">
        <f>VLOOKUP($A738,'[2]Data (2)'!$A$701:$F$1377,6,FALSE)</f>
        <v>885</v>
      </c>
      <c r="AL738" s="46">
        <v>760</v>
      </c>
      <c r="AM738" s="46">
        <v>974</v>
      </c>
      <c r="AN738" s="46">
        <v>789</v>
      </c>
      <c r="AO738" s="46">
        <v>633</v>
      </c>
      <c r="AR738" s="41" t="s">
        <v>437</v>
      </c>
      <c r="AS738" s="41" t="b">
        <f t="shared" si="18"/>
        <v>1</v>
      </c>
    </row>
    <row r="739" spans="1:45" x14ac:dyDescent="0.25">
      <c r="A739" s="36" t="s">
        <v>33</v>
      </c>
      <c r="B739">
        <v>430</v>
      </c>
      <c r="C739">
        <v>385</v>
      </c>
      <c r="D739">
        <v>486</v>
      </c>
      <c r="E739">
        <v>574</v>
      </c>
      <c r="F739">
        <v>609</v>
      </c>
      <c r="G739">
        <v>530</v>
      </c>
      <c r="H739">
        <v>628</v>
      </c>
      <c r="I739">
        <v>499</v>
      </c>
      <c r="J739">
        <v>493</v>
      </c>
      <c r="K739">
        <v>437</v>
      </c>
      <c r="L739">
        <v>572</v>
      </c>
      <c r="M739">
        <v>510</v>
      </c>
      <c r="N739">
        <v>700</v>
      </c>
      <c r="O739">
        <v>522</v>
      </c>
      <c r="P739">
        <v>534</v>
      </c>
      <c r="Q739">
        <v>492</v>
      </c>
      <c r="R739">
        <v>468</v>
      </c>
      <c r="S739">
        <v>425</v>
      </c>
      <c r="T739">
        <v>549</v>
      </c>
      <c r="U739">
        <v>485</v>
      </c>
      <c r="V739">
        <v>512</v>
      </c>
      <c r="W739">
        <v>393</v>
      </c>
      <c r="X739" s="41">
        <v>428</v>
      </c>
      <c r="Y739" s="41">
        <v>477</v>
      </c>
      <c r="Z739" s="41">
        <v>463</v>
      </c>
      <c r="AA739" s="41">
        <v>468</v>
      </c>
      <c r="AB739" s="41">
        <v>407</v>
      </c>
      <c r="AC739" s="42">
        <v>381</v>
      </c>
      <c r="AD739" s="42">
        <v>454</v>
      </c>
      <c r="AE739" s="42">
        <v>459</v>
      </c>
      <c r="AF739" s="43">
        <v>427</v>
      </c>
      <c r="AG739" s="43">
        <v>414</v>
      </c>
      <c r="AH739" s="44">
        <f>VLOOKUP($A739,'[2]Data (2)'!$A$701:$F$1377,3,FALSE)</f>
        <v>346</v>
      </c>
      <c r="AI739" s="44">
        <f>VLOOKUP($A739,'[2]Data (2)'!$A$701:$F$1377,4,FALSE)</f>
        <v>319</v>
      </c>
      <c r="AJ739" s="44">
        <f>VLOOKUP($A739,'[2]Data (2)'!$A$701:$F$1377,5,FALSE)</f>
        <v>342</v>
      </c>
      <c r="AK739" s="44">
        <f>VLOOKUP($A739,'[2]Data (2)'!$A$701:$F$1377,6,FALSE)</f>
        <v>341</v>
      </c>
      <c r="AL739" s="46">
        <v>265</v>
      </c>
      <c r="AM739" s="46">
        <v>363</v>
      </c>
      <c r="AN739" s="46">
        <v>335</v>
      </c>
      <c r="AO739" s="46">
        <v>296</v>
      </c>
      <c r="AR739" s="41" t="s">
        <v>33</v>
      </c>
      <c r="AS739" s="41" t="b">
        <f t="shared" si="18"/>
        <v>1</v>
      </c>
    </row>
    <row r="740" spans="1:45" x14ac:dyDescent="0.25">
      <c r="A740" s="36" t="s">
        <v>34</v>
      </c>
      <c r="B740">
        <v>202</v>
      </c>
      <c r="C740">
        <v>195</v>
      </c>
      <c r="D740">
        <v>268</v>
      </c>
      <c r="E740">
        <v>314</v>
      </c>
      <c r="F740">
        <v>392</v>
      </c>
      <c r="G740">
        <v>387</v>
      </c>
      <c r="H740">
        <v>348</v>
      </c>
      <c r="I740">
        <v>316</v>
      </c>
      <c r="J740">
        <v>387</v>
      </c>
      <c r="K740">
        <v>247</v>
      </c>
      <c r="L740">
        <v>330</v>
      </c>
      <c r="M740">
        <v>280</v>
      </c>
      <c r="N740">
        <v>312</v>
      </c>
      <c r="O740">
        <v>317</v>
      </c>
      <c r="P740">
        <v>303</v>
      </c>
      <c r="Q740">
        <v>335</v>
      </c>
      <c r="R740">
        <v>321</v>
      </c>
      <c r="S740">
        <v>263</v>
      </c>
      <c r="T740">
        <v>316</v>
      </c>
      <c r="U740">
        <v>290</v>
      </c>
      <c r="V740">
        <v>248</v>
      </c>
      <c r="W740">
        <v>226</v>
      </c>
      <c r="X740" s="41">
        <v>278</v>
      </c>
      <c r="Y740" s="41">
        <v>260</v>
      </c>
      <c r="Z740" s="41">
        <v>250</v>
      </c>
      <c r="AA740" s="41">
        <v>248</v>
      </c>
      <c r="AB740" s="41">
        <v>258</v>
      </c>
      <c r="AC740" s="42">
        <v>253</v>
      </c>
      <c r="AD740" s="42">
        <v>257</v>
      </c>
      <c r="AE740" s="42">
        <v>283</v>
      </c>
      <c r="AF740" s="43">
        <v>227</v>
      </c>
      <c r="AG740" s="43">
        <v>166</v>
      </c>
      <c r="AH740" s="44">
        <f>VLOOKUP($A740,'[2]Data (2)'!$A$701:$F$1377,3,FALSE)</f>
        <v>151</v>
      </c>
      <c r="AI740" s="44">
        <f>VLOOKUP($A740,'[2]Data (2)'!$A$701:$F$1377,4,FALSE)</f>
        <v>160</v>
      </c>
      <c r="AJ740" s="44">
        <f>VLOOKUP($A740,'[2]Data (2)'!$A$701:$F$1377,5,FALSE)</f>
        <v>169</v>
      </c>
      <c r="AK740" s="44">
        <f>VLOOKUP($A740,'[2]Data (2)'!$A$701:$F$1377,6,FALSE)</f>
        <v>190</v>
      </c>
      <c r="AL740" s="46">
        <v>160</v>
      </c>
      <c r="AM740" s="46">
        <v>168</v>
      </c>
      <c r="AN740" s="46">
        <v>192</v>
      </c>
      <c r="AO740" s="46">
        <v>179</v>
      </c>
      <c r="AR740" s="41" t="s">
        <v>34</v>
      </c>
      <c r="AS740" s="41" t="b">
        <f t="shared" si="18"/>
        <v>1</v>
      </c>
    </row>
    <row r="741" spans="1:45" x14ac:dyDescent="0.25">
      <c r="A741" s="36" t="s">
        <v>35</v>
      </c>
      <c r="B741">
        <v>134</v>
      </c>
      <c r="C741">
        <v>140</v>
      </c>
      <c r="D741">
        <v>184</v>
      </c>
      <c r="E741">
        <v>211</v>
      </c>
      <c r="F741">
        <v>311</v>
      </c>
      <c r="G741">
        <v>263</v>
      </c>
      <c r="H741">
        <v>293</v>
      </c>
      <c r="I741">
        <v>226</v>
      </c>
      <c r="J741">
        <v>234</v>
      </c>
      <c r="K741">
        <v>194</v>
      </c>
      <c r="L741">
        <v>227</v>
      </c>
      <c r="M741">
        <v>220</v>
      </c>
      <c r="N741">
        <v>224</v>
      </c>
      <c r="O741">
        <v>168</v>
      </c>
      <c r="P741">
        <v>239</v>
      </c>
      <c r="Q741">
        <v>206</v>
      </c>
      <c r="R741">
        <v>181</v>
      </c>
      <c r="S741">
        <v>187</v>
      </c>
      <c r="T741">
        <v>214</v>
      </c>
      <c r="U741">
        <v>177</v>
      </c>
      <c r="V741">
        <v>197</v>
      </c>
      <c r="W741">
        <v>155</v>
      </c>
      <c r="X741" s="41">
        <v>187</v>
      </c>
      <c r="Y741" s="41">
        <v>163</v>
      </c>
      <c r="Z741" s="41">
        <v>201</v>
      </c>
      <c r="AA741" s="41">
        <v>192</v>
      </c>
      <c r="AB741" s="41">
        <v>172</v>
      </c>
      <c r="AC741" s="42">
        <v>143</v>
      </c>
      <c r="AD741" s="42">
        <v>166</v>
      </c>
      <c r="AE741" s="42">
        <v>173</v>
      </c>
      <c r="AF741" s="43">
        <v>125</v>
      </c>
      <c r="AG741" s="43">
        <v>130</v>
      </c>
      <c r="AH741" s="44">
        <f>VLOOKUP($A741,'[2]Data (2)'!$A$701:$F$1377,3,FALSE)</f>
        <v>132</v>
      </c>
      <c r="AI741" s="44">
        <f>VLOOKUP($A741,'[2]Data (2)'!$A$701:$F$1377,4,FALSE)</f>
        <v>115</v>
      </c>
      <c r="AJ741" s="44">
        <f>VLOOKUP($A741,'[2]Data (2)'!$A$701:$F$1377,5,FALSE)</f>
        <v>123</v>
      </c>
      <c r="AK741" s="44">
        <f>VLOOKUP($A741,'[2]Data (2)'!$A$701:$F$1377,6,FALSE)</f>
        <v>146</v>
      </c>
      <c r="AL741" s="46">
        <v>107</v>
      </c>
      <c r="AM741" s="46">
        <v>132</v>
      </c>
      <c r="AN741" s="46">
        <v>114</v>
      </c>
      <c r="AO741" s="46">
        <v>107</v>
      </c>
      <c r="AR741" s="41" t="s">
        <v>35</v>
      </c>
      <c r="AS741" s="41" t="b">
        <f t="shared" si="18"/>
        <v>1</v>
      </c>
    </row>
    <row r="742" spans="1:45" x14ac:dyDescent="0.25">
      <c r="A742" s="36" t="s">
        <v>36</v>
      </c>
      <c r="B742">
        <v>312</v>
      </c>
      <c r="C742">
        <v>334</v>
      </c>
      <c r="D742">
        <v>418</v>
      </c>
      <c r="E742">
        <v>549</v>
      </c>
      <c r="F742">
        <v>576</v>
      </c>
      <c r="G742">
        <v>546</v>
      </c>
      <c r="H742">
        <v>498</v>
      </c>
      <c r="I742">
        <v>418</v>
      </c>
      <c r="J742">
        <v>442</v>
      </c>
      <c r="K742">
        <v>389</v>
      </c>
      <c r="L742">
        <v>438</v>
      </c>
      <c r="M742">
        <v>430</v>
      </c>
      <c r="N742">
        <v>424</v>
      </c>
      <c r="O742">
        <v>419</v>
      </c>
      <c r="P742">
        <v>492</v>
      </c>
      <c r="Q742">
        <v>434</v>
      </c>
      <c r="R742">
        <v>359</v>
      </c>
      <c r="S742">
        <v>356</v>
      </c>
      <c r="T742">
        <v>491</v>
      </c>
      <c r="U742">
        <v>393</v>
      </c>
      <c r="V742">
        <v>386</v>
      </c>
      <c r="W742">
        <v>387</v>
      </c>
      <c r="X742" s="41">
        <v>378</v>
      </c>
      <c r="Y742" s="41">
        <v>410</v>
      </c>
      <c r="Z742" s="41">
        <v>407</v>
      </c>
      <c r="AA742" s="41">
        <v>428</v>
      </c>
      <c r="AB742" s="41">
        <v>347</v>
      </c>
      <c r="AC742" s="42">
        <v>366</v>
      </c>
      <c r="AD742" s="42">
        <v>365</v>
      </c>
      <c r="AE742" s="42">
        <v>374</v>
      </c>
      <c r="AF742" s="43">
        <v>327</v>
      </c>
      <c r="AG742" s="43">
        <v>332</v>
      </c>
      <c r="AH742" s="44">
        <f>VLOOKUP($A742,'[2]Data (2)'!$A$701:$F$1377,3,FALSE)</f>
        <v>271</v>
      </c>
      <c r="AI742" s="44">
        <f>VLOOKUP($A742,'[2]Data (2)'!$A$701:$F$1377,4,FALSE)</f>
        <v>269</v>
      </c>
      <c r="AJ742" s="44">
        <f>VLOOKUP($A742,'[2]Data (2)'!$A$701:$F$1377,5,FALSE)</f>
        <v>329</v>
      </c>
      <c r="AK742" s="44">
        <f>VLOOKUP($A742,'[2]Data (2)'!$A$701:$F$1377,6,FALSE)</f>
        <v>283</v>
      </c>
      <c r="AL742" s="46">
        <v>229</v>
      </c>
      <c r="AM742" s="46">
        <v>283</v>
      </c>
      <c r="AN742" s="46">
        <v>256</v>
      </c>
      <c r="AO742" s="46">
        <v>169</v>
      </c>
      <c r="AR742" s="41" t="s">
        <v>36</v>
      </c>
      <c r="AS742" s="41" t="b">
        <f t="shared" si="18"/>
        <v>1</v>
      </c>
    </row>
    <row r="743" spans="1:45" x14ac:dyDescent="0.25">
      <c r="A743" s="36" t="s">
        <v>37</v>
      </c>
      <c r="B743">
        <v>103</v>
      </c>
      <c r="C743">
        <v>86</v>
      </c>
      <c r="D743">
        <v>131</v>
      </c>
      <c r="E743">
        <v>159</v>
      </c>
      <c r="F743">
        <v>180</v>
      </c>
      <c r="G743">
        <v>151</v>
      </c>
      <c r="H743">
        <v>164</v>
      </c>
      <c r="I743">
        <v>174</v>
      </c>
      <c r="J743">
        <v>155</v>
      </c>
      <c r="K743">
        <v>114</v>
      </c>
      <c r="L743">
        <v>157</v>
      </c>
      <c r="M743">
        <v>134</v>
      </c>
      <c r="N743">
        <v>156</v>
      </c>
      <c r="O743">
        <v>122</v>
      </c>
      <c r="P743">
        <v>125</v>
      </c>
      <c r="Q743">
        <v>138</v>
      </c>
      <c r="R743">
        <v>159</v>
      </c>
      <c r="S743">
        <v>114</v>
      </c>
      <c r="T743">
        <v>126</v>
      </c>
      <c r="U743">
        <v>119</v>
      </c>
      <c r="V743">
        <v>96</v>
      </c>
      <c r="W743">
        <v>101</v>
      </c>
      <c r="X743" s="41">
        <v>121</v>
      </c>
      <c r="Y743" s="41">
        <v>123</v>
      </c>
      <c r="Z743" s="41">
        <v>108</v>
      </c>
      <c r="AA743" s="41">
        <v>101</v>
      </c>
      <c r="AB743" s="41">
        <v>120</v>
      </c>
      <c r="AC743" s="42">
        <v>129</v>
      </c>
      <c r="AD743" s="42">
        <v>96</v>
      </c>
      <c r="AE743" s="42">
        <v>114</v>
      </c>
      <c r="AF743" s="43">
        <v>117</v>
      </c>
      <c r="AG743" s="43">
        <v>80</v>
      </c>
      <c r="AH743" s="44">
        <f>VLOOKUP($A743,'[2]Data (2)'!$A$701:$F$1377,3,FALSE)</f>
        <v>88</v>
      </c>
      <c r="AI743" s="44">
        <f>VLOOKUP($A743,'[2]Data (2)'!$A$701:$F$1377,4,FALSE)</f>
        <v>78</v>
      </c>
      <c r="AJ743" s="44">
        <f>VLOOKUP($A743,'[2]Data (2)'!$A$701:$F$1377,5,FALSE)</f>
        <v>65</v>
      </c>
      <c r="AK743" s="44">
        <f>VLOOKUP($A743,'[2]Data (2)'!$A$701:$F$1377,6,FALSE)</f>
        <v>65</v>
      </c>
      <c r="AL743" s="46">
        <v>60</v>
      </c>
      <c r="AM743" s="46">
        <v>75</v>
      </c>
      <c r="AN743" s="46">
        <v>73</v>
      </c>
      <c r="AO743" s="46">
        <v>78</v>
      </c>
      <c r="AR743" s="41" t="s">
        <v>37</v>
      </c>
      <c r="AS743" s="41" t="b">
        <f t="shared" si="18"/>
        <v>1</v>
      </c>
    </row>
    <row r="744" spans="1:45" x14ac:dyDescent="0.25">
      <c r="A744" s="36" t="s">
        <v>664</v>
      </c>
      <c r="B744">
        <v>22</v>
      </c>
      <c r="C744">
        <v>14</v>
      </c>
      <c r="D744">
        <v>21</v>
      </c>
      <c r="E744">
        <v>26</v>
      </c>
      <c r="F744">
        <v>36</v>
      </c>
      <c r="G744">
        <v>28</v>
      </c>
      <c r="H744">
        <v>29</v>
      </c>
      <c r="I744">
        <v>21</v>
      </c>
      <c r="J744">
        <v>31</v>
      </c>
      <c r="K744">
        <v>20</v>
      </c>
      <c r="L744">
        <v>28</v>
      </c>
      <c r="M744">
        <v>25</v>
      </c>
      <c r="N744">
        <v>16</v>
      </c>
      <c r="O744">
        <v>16</v>
      </c>
      <c r="P744">
        <v>15</v>
      </c>
      <c r="Q744">
        <v>22</v>
      </c>
      <c r="R744">
        <v>20</v>
      </c>
      <c r="S744">
        <v>20</v>
      </c>
      <c r="T744">
        <v>23</v>
      </c>
      <c r="U744">
        <v>15</v>
      </c>
      <c r="V744">
        <v>18</v>
      </c>
      <c r="W744">
        <v>23</v>
      </c>
      <c r="X744" s="41">
        <v>20</v>
      </c>
      <c r="Y744" s="41">
        <v>11</v>
      </c>
      <c r="Z744" s="41">
        <v>26</v>
      </c>
      <c r="AA744" s="41">
        <v>25</v>
      </c>
      <c r="AB744" s="41">
        <v>14</v>
      </c>
      <c r="AC744" s="42">
        <v>16</v>
      </c>
      <c r="AD744" s="42">
        <v>12</v>
      </c>
      <c r="AE744" s="42">
        <v>19</v>
      </c>
      <c r="AF744" s="43">
        <v>20</v>
      </c>
      <c r="AG744" s="43">
        <v>11</v>
      </c>
      <c r="AH744" s="44">
        <f>VLOOKUP($A744,'[2]Data (2)'!$A$701:$F$1377,3,FALSE)</f>
        <v>21</v>
      </c>
      <c r="AI744" s="44">
        <f>VLOOKUP($A744,'[2]Data (2)'!$A$701:$F$1377,4,FALSE)</f>
        <v>16</v>
      </c>
      <c r="AJ744" s="44">
        <f>VLOOKUP($A744,'[2]Data (2)'!$A$701:$F$1377,5,FALSE)</f>
        <v>24</v>
      </c>
      <c r="AK744" s="44">
        <f>VLOOKUP($A744,'[2]Data (2)'!$A$701:$F$1377,6,FALSE)</f>
        <v>16</v>
      </c>
      <c r="AL744" s="46">
        <v>10</v>
      </c>
      <c r="AM744" s="46">
        <v>8</v>
      </c>
      <c r="AN744" s="46">
        <v>19</v>
      </c>
      <c r="AO744" s="46">
        <v>10</v>
      </c>
      <c r="AR744" s="41" t="s">
        <v>664</v>
      </c>
      <c r="AS744" s="41" t="b">
        <f t="shared" si="18"/>
        <v>1</v>
      </c>
    </row>
    <row r="745" spans="1:45" x14ac:dyDescent="0.25">
      <c r="A745" s="36" t="s">
        <v>600</v>
      </c>
      <c r="B745">
        <v>226</v>
      </c>
      <c r="C745">
        <v>237</v>
      </c>
      <c r="D745">
        <v>243</v>
      </c>
      <c r="E745">
        <v>332</v>
      </c>
      <c r="F745">
        <v>389</v>
      </c>
      <c r="G745">
        <v>341</v>
      </c>
      <c r="H745">
        <v>374</v>
      </c>
      <c r="I745">
        <v>335</v>
      </c>
      <c r="J745">
        <v>323</v>
      </c>
      <c r="K745">
        <v>314</v>
      </c>
      <c r="L745">
        <v>365</v>
      </c>
      <c r="M745">
        <v>335</v>
      </c>
      <c r="N745">
        <v>312</v>
      </c>
      <c r="O745">
        <v>374</v>
      </c>
      <c r="P745">
        <v>324</v>
      </c>
      <c r="Q745">
        <v>276</v>
      </c>
      <c r="R745">
        <v>283</v>
      </c>
      <c r="S745">
        <v>276</v>
      </c>
      <c r="T745">
        <v>302</v>
      </c>
      <c r="U745">
        <v>276</v>
      </c>
      <c r="V745">
        <v>255</v>
      </c>
      <c r="W745">
        <v>268</v>
      </c>
      <c r="X745" s="41">
        <v>405</v>
      </c>
      <c r="Y745" s="41">
        <v>296</v>
      </c>
      <c r="Z745" s="41">
        <v>271</v>
      </c>
      <c r="AA745" s="41">
        <v>265</v>
      </c>
      <c r="AB745" s="41">
        <v>270</v>
      </c>
      <c r="AC745" s="42">
        <v>265</v>
      </c>
      <c r="AD745" s="42">
        <v>217</v>
      </c>
      <c r="AE745" s="42">
        <v>269</v>
      </c>
      <c r="AF745" s="43">
        <v>278</v>
      </c>
      <c r="AG745" s="43">
        <v>264</v>
      </c>
      <c r="AH745" s="44">
        <f>VLOOKUP($A745,'[2]Data (2)'!$A$701:$F$1377,3,FALSE)</f>
        <v>217</v>
      </c>
      <c r="AI745" s="44">
        <f>VLOOKUP($A745,'[2]Data (2)'!$A$701:$F$1377,4,FALSE)</f>
        <v>252</v>
      </c>
      <c r="AJ745" s="44">
        <f>VLOOKUP($A745,'[2]Data (2)'!$A$701:$F$1377,5,FALSE)</f>
        <v>297</v>
      </c>
      <c r="AK745" s="44">
        <f>VLOOKUP($A745,'[2]Data (2)'!$A$701:$F$1377,6,FALSE)</f>
        <v>255</v>
      </c>
      <c r="AL745" s="46">
        <v>224</v>
      </c>
      <c r="AM745" s="46">
        <v>269</v>
      </c>
      <c r="AN745" s="46">
        <v>242</v>
      </c>
      <c r="AO745" s="46">
        <v>244</v>
      </c>
      <c r="AR745" s="41" t="s">
        <v>600</v>
      </c>
      <c r="AS745" s="41" t="b">
        <f t="shared" si="18"/>
        <v>1</v>
      </c>
    </row>
    <row r="746" spans="1:45" x14ac:dyDescent="0.25">
      <c r="A746" s="36" t="s">
        <v>38</v>
      </c>
      <c r="B746">
        <v>498</v>
      </c>
      <c r="C746">
        <v>486</v>
      </c>
      <c r="D746">
        <v>614</v>
      </c>
      <c r="E746">
        <v>761</v>
      </c>
      <c r="F746">
        <v>925</v>
      </c>
      <c r="G746">
        <v>745</v>
      </c>
      <c r="H746">
        <v>810</v>
      </c>
      <c r="I746">
        <v>803</v>
      </c>
      <c r="J746">
        <v>785</v>
      </c>
      <c r="K746">
        <v>701</v>
      </c>
      <c r="L746">
        <v>745</v>
      </c>
      <c r="M746">
        <v>754</v>
      </c>
      <c r="N746">
        <v>761</v>
      </c>
      <c r="O746">
        <v>666</v>
      </c>
      <c r="P746">
        <v>769</v>
      </c>
      <c r="Q746">
        <v>632</v>
      </c>
      <c r="R746">
        <v>625</v>
      </c>
      <c r="S746">
        <v>583</v>
      </c>
      <c r="T746">
        <v>713</v>
      </c>
      <c r="U746">
        <v>624</v>
      </c>
      <c r="V746">
        <v>650</v>
      </c>
      <c r="W746">
        <v>534</v>
      </c>
      <c r="X746" s="41">
        <v>613</v>
      </c>
      <c r="Y746" s="41">
        <v>626</v>
      </c>
      <c r="Z746" s="41">
        <v>617</v>
      </c>
      <c r="AA746" s="41">
        <v>585</v>
      </c>
      <c r="AB746" s="41">
        <v>599</v>
      </c>
      <c r="AC746" s="42">
        <v>517</v>
      </c>
      <c r="AD746" s="42">
        <v>518</v>
      </c>
      <c r="AE746" s="42">
        <v>546</v>
      </c>
      <c r="AF746" s="43">
        <v>553</v>
      </c>
      <c r="AG746" s="43">
        <v>482</v>
      </c>
      <c r="AH746" s="44">
        <f>VLOOKUP($A746,'[2]Data (2)'!$A$701:$F$1377,3,FALSE)</f>
        <v>376</v>
      </c>
      <c r="AI746" s="44">
        <f>VLOOKUP($A746,'[2]Data (2)'!$A$701:$F$1377,4,FALSE)</f>
        <v>409</v>
      </c>
      <c r="AJ746" s="44">
        <f>VLOOKUP($A746,'[2]Data (2)'!$A$701:$F$1377,5,FALSE)</f>
        <v>442</v>
      </c>
      <c r="AK746" s="44">
        <f>VLOOKUP($A746,'[2]Data (2)'!$A$701:$F$1377,6,FALSE)</f>
        <v>505</v>
      </c>
      <c r="AL746" s="46">
        <v>395</v>
      </c>
      <c r="AM746" s="46">
        <v>461</v>
      </c>
      <c r="AN746" s="46">
        <v>435</v>
      </c>
      <c r="AO746" s="46">
        <v>418</v>
      </c>
      <c r="AR746" s="41" t="s">
        <v>38</v>
      </c>
      <c r="AS746" s="41" t="b">
        <f t="shared" si="18"/>
        <v>1</v>
      </c>
    </row>
    <row r="747" spans="1:45" x14ac:dyDescent="0.25">
      <c r="A747" s="36" t="s">
        <v>674</v>
      </c>
      <c r="B747">
        <v>187</v>
      </c>
      <c r="C747">
        <v>205</v>
      </c>
      <c r="D747">
        <v>296</v>
      </c>
      <c r="E747">
        <v>302</v>
      </c>
      <c r="F747">
        <v>284</v>
      </c>
      <c r="G747">
        <v>286</v>
      </c>
      <c r="H747">
        <v>332</v>
      </c>
      <c r="I747">
        <v>285</v>
      </c>
      <c r="J747">
        <v>250</v>
      </c>
      <c r="K747">
        <v>255</v>
      </c>
      <c r="L747">
        <v>303</v>
      </c>
      <c r="M747">
        <v>258</v>
      </c>
      <c r="N747">
        <v>257</v>
      </c>
      <c r="O747">
        <v>248</v>
      </c>
      <c r="P747">
        <v>351</v>
      </c>
      <c r="Q747">
        <v>293</v>
      </c>
      <c r="R747">
        <v>252</v>
      </c>
      <c r="S747">
        <v>237</v>
      </c>
      <c r="T747">
        <v>326</v>
      </c>
      <c r="U747">
        <v>279</v>
      </c>
      <c r="V747">
        <v>216</v>
      </c>
      <c r="W747">
        <v>221</v>
      </c>
      <c r="X747" s="41">
        <v>249</v>
      </c>
      <c r="Y747" s="41">
        <v>259</v>
      </c>
      <c r="Z747" s="41">
        <v>327</v>
      </c>
      <c r="AA747" s="41">
        <v>304</v>
      </c>
      <c r="AB747" s="41">
        <v>271</v>
      </c>
      <c r="AC747" s="42">
        <v>238</v>
      </c>
      <c r="AD747" s="42">
        <v>248</v>
      </c>
      <c r="AE747" s="42">
        <v>231</v>
      </c>
      <c r="AF747" s="43">
        <v>195</v>
      </c>
      <c r="AG747" s="43">
        <v>173</v>
      </c>
      <c r="AH747" s="44">
        <f>VLOOKUP($A747,'[2]Data (2)'!$A$701:$F$1377,3,FALSE)</f>
        <v>176</v>
      </c>
      <c r="AI747" s="44">
        <f>VLOOKUP($A747,'[2]Data (2)'!$A$701:$F$1377,4,FALSE)</f>
        <v>205</v>
      </c>
      <c r="AJ747" s="44">
        <f>VLOOKUP($A747,'[2]Data (2)'!$A$701:$F$1377,5,FALSE)</f>
        <v>242</v>
      </c>
      <c r="AK747" s="44">
        <f>VLOOKUP($A747,'[2]Data (2)'!$A$701:$F$1377,6,FALSE)</f>
        <v>194</v>
      </c>
      <c r="AL747" s="46">
        <v>206</v>
      </c>
      <c r="AM747" s="46">
        <v>274</v>
      </c>
      <c r="AN747" s="46">
        <v>229</v>
      </c>
      <c r="AO747" s="46">
        <v>191</v>
      </c>
      <c r="AR747" s="41" t="s">
        <v>674</v>
      </c>
      <c r="AS747" s="41" t="b">
        <f t="shared" si="18"/>
        <v>1</v>
      </c>
    </row>
    <row r="748" spans="1:45" x14ac:dyDescent="0.25">
      <c r="A748" s="36" t="s">
        <v>576</v>
      </c>
      <c r="B748">
        <v>373</v>
      </c>
      <c r="C748">
        <v>375</v>
      </c>
      <c r="D748">
        <v>457</v>
      </c>
      <c r="E748">
        <v>559</v>
      </c>
      <c r="F748">
        <v>530</v>
      </c>
      <c r="G748">
        <v>508</v>
      </c>
      <c r="H748">
        <v>653</v>
      </c>
      <c r="I748">
        <v>510</v>
      </c>
      <c r="J748">
        <v>537</v>
      </c>
      <c r="K748">
        <v>428</v>
      </c>
      <c r="L748">
        <v>497</v>
      </c>
      <c r="M748">
        <v>579</v>
      </c>
      <c r="N748">
        <v>516</v>
      </c>
      <c r="O748">
        <v>472</v>
      </c>
      <c r="P748">
        <v>482</v>
      </c>
      <c r="Q748">
        <v>530</v>
      </c>
      <c r="R748">
        <v>428</v>
      </c>
      <c r="S748">
        <v>445</v>
      </c>
      <c r="T748">
        <v>520</v>
      </c>
      <c r="U748">
        <v>490</v>
      </c>
      <c r="V748">
        <v>400</v>
      </c>
      <c r="W748">
        <v>380</v>
      </c>
      <c r="X748" s="41">
        <v>491</v>
      </c>
      <c r="Y748" s="41">
        <v>434</v>
      </c>
      <c r="Z748" s="41">
        <v>455</v>
      </c>
      <c r="AA748" s="41">
        <v>417</v>
      </c>
      <c r="AB748" s="41">
        <v>456</v>
      </c>
      <c r="AC748" s="42">
        <v>415</v>
      </c>
      <c r="AD748" s="42">
        <v>455</v>
      </c>
      <c r="AE748" s="42">
        <v>485</v>
      </c>
      <c r="AF748" s="43">
        <v>367</v>
      </c>
      <c r="AG748" s="43">
        <v>341</v>
      </c>
      <c r="AH748" s="44">
        <f>VLOOKUP($A748,'[2]Data (2)'!$A$701:$F$1377,3,FALSE)</f>
        <v>272</v>
      </c>
      <c r="AI748" s="44">
        <f>VLOOKUP($A748,'[2]Data (2)'!$A$701:$F$1377,4,FALSE)</f>
        <v>341</v>
      </c>
      <c r="AJ748" s="44">
        <f>VLOOKUP($A748,'[2]Data (2)'!$A$701:$F$1377,5,FALSE)</f>
        <v>332</v>
      </c>
      <c r="AK748" s="44">
        <f>VLOOKUP($A748,'[2]Data (2)'!$A$701:$F$1377,6,FALSE)</f>
        <v>360</v>
      </c>
      <c r="AL748" s="46">
        <v>297</v>
      </c>
      <c r="AM748" s="46">
        <v>375</v>
      </c>
      <c r="AN748" s="46">
        <v>395</v>
      </c>
      <c r="AO748" s="46">
        <v>379</v>
      </c>
      <c r="AR748" s="41" t="s">
        <v>576</v>
      </c>
      <c r="AS748" s="41" t="b">
        <f t="shared" si="18"/>
        <v>1</v>
      </c>
    </row>
    <row r="749" spans="1:45" x14ac:dyDescent="0.25">
      <c r="A749" s="36" t="s">
        <v>675</v>
      </c>
      <c r="B749">
        <v>77</v>
      </c>
      <c r="C749">
        <v>93</v>
      </c>
      <c r="D749">
        <v>152</v>
      </c>
      <c r="E749">
        <v>171</v>
      </c>
      <c r="F749">
        <v>167</v>
      </c>
      <c r="G749">
        <v>194</v>
      </c>
      <c r="H749">
        <v>217</v>
      </c>
      <c r="I749">
        <v>161</v>
      </c>
      <c r="J749">
        <v>118</v>
      </c>
      <c r="K749">
        <v>191</v>
      </c>
      <c r="L749">
        <v>199</v>
      </c>
      <c r="M749">
        <v>183</v>
      </c>
      <c r="N749">
        <v>160</v>
      </c>
      <c r="O749">
        <v>189</v>
      </c>
      <c r="P749">
        <v>190</v>
      </c>
      <c r="Q749">
        <v>167</v>
      </c>
      <c r="R749">
        <v>172</v>
      </c>
      <c r="S749">
        <v>207</v>
      </c>
      <c r="T749">
        <v>203</v>
      </c>
      <c r="U749">
        <v>133</v>
      </c>
      <c r="V749">
        <v>126</v>
      </c>
      <c r="W749">
        <v>158</v>
      </c>
      <c r="X749" s="41">
        <v>174</v>
      </c>
      <c r="Y749" s="41">
        <v>148</v>
      </c>
      <c r="Z749" s="41">
        <v>166</v>
      </c>
      <c r="AA749" s="41">
        <v>174</v>
      </c>
      <c r="AB749" s="41">
        <v>133</v>
      </c>
      <c r="AC749" s="42">
        <v>121</v>
      </c>
      <c r="AD749" s="42">
        <v>105</v>
      </c>
      <c r="AE749" s="42">
        <v>146</v>
      </c>
      <c r="AF749" s="43">
        <v>117</v>
      </c>
      <c r="AG749" s="43">
        <v>112</v>
      </c>
      <c r="AH749" s="44">
        <f>VLOOKUP($A749,'[2]Data (2)'!$A$701:$F$1377,3,FALSE)</f>
        <v>87</v>
      </c>
      <c r="AI749" s="44">
        <f>VLOOKUP($A749,'[2]Data (2)'!$A$701:$F$1377,4,FALSE)</f>
        <v>126</v>
      </c>
      <c r="AJ749" s="44">
        <f>VLOOKUP($A749,'[2]Data (2)'!$A$701:$F$1377,5,FALSE)</f>
        <v>191</v>
      </c>
      <c r="AK749" s="44">
        <f>VLOOKUP($A749,'[2]Data (2)'!$A$701:$F$1377,6,FALSE)</f>
        <v>142</v>
      </c>
      <c r="AL749" s="46">
        <v>131</v>
      </c>
      <c r="AM749" s="46">
        <v>153</v>
      </c>
      <c r="AN749" s="46">
        <v>118</v>
      </c>
      <c r="AO749" s="46">
        <v>115</v>
      </c>
      <c r="AR749" s="41" t="s">
        <v>675</v>
      </c>
      <c r="AS749" s="41" t="b">
        <f t="shared" si="18"/>
        <v>1</v>
      </c>
    </row>
    <row r="750" spans="1:45" x14ac:dyDescent="0.25">
      <c r="A750" s="36" t="s">
        <v>39</v>
      </c>
      <c r="B750">
        <v>259</v>
      </c>
      <c r="C750">
        <v>261</v>
      </c>
      <c r="D750">
        <v>337</v>
      </c>
      <c r="E750">
        <v>329</v>
      </c>
      <c r="F750">
        <v>311</v>
      </c>
      <c r="G750">
        <v>317</v>
      </c>
      <c r="H750">
        <v>312</v>
      </c>
      <c r="I750">
        <v>325</v>
      </c>
      <c r="J750">
        <v>295</v>
      </c>
      <c r="K750">
        <v>302</v>
      </c>
      <c r="L750">
        <v>356</v>
      </c>
      <c r="M750">
        <v>397</v>
      </c>
      <c r="N750">
        <v>390</v>
      </c>
      <c r="O750">
        <v>281</v>
      </c>
      <c r="P750">
        <v>343</v>
      </c>
      <c r="Q750">
        <v>287</v>
      </c>
      <c r="R750">
        <v>226</v>
      </c>
      <c r="S750">
        <v>250</v>
      </c>
      <c r="T750">
        <v>281</v>
      </c>
      <c r="U750">
        <v>252</v>
      </c>
      <c r="V750">
        <v>220</v>
      </c>
      <c r="W750">
        <v>216</v>
      </c>
      <c r="X750" s="41">
        <v>211</v>
      </c>
      <c r="Y750" s="41">
        <v>198</v>
      </c>
      <c r="Z750" s="41">
        <v>256</v>
      </c>
      <c r="AA750" s="41">
        <v>199</v>
      </c>
      <c r="AB750" s="41">
        <v>206</v>
      </c>
      <c r="AC750" s="42">
        <v>225</v>
      </c>
      <c r="AD750" s="42">
        <v>191</v>
      </c>
      <c r="AE750" s="42">
        <v>216</v>
      </c>
      <c r="AF750" s="43">
        <v>172</v>
      </c>
      <c r="AG750" s="43">
        <v>212</v>
      </c>
      <c r="AH750" s="44">
        <f>VLOOKUP($A750,'[2]Data (2)'!$A$701:$F$1377,3,FALSE)</f>
        <v>181</v>
      </c>
      <c r="AI750" s="44">
        <f>VLOOKUP($A750,'[2]Data (2)'!$A$701:$F$1377,4,FALSE)</f>
        <v>189</v>
      </c>
      <c r="AJ750" s="44">
        <f>VLOOKUP($A750,'[2]Data (2)'!$A$701:$F$1377,5,FALSE)</f>
        <v>165</v>
      </c>
      <c r="AK750" s="44">
        <f>VLOOKUP($A750,'[2]Data (2)'!$A$701:$F$1377,6,FALSE)</f>
        <v>183</v>
      </c>
      <c r="AL750" s="46">
        <v>195</v>
      </c>
      <c r="AM750" s="46">
        <v>198</v>
      </c>
      <c r="AN750" s="46">
        <v>198</v>
      </c>
      <c r="AO750" s="46">
        <v>160</v>
      </c>
      <c r="AR750" s="41" t="s">
        <v>39</v>
      </c>
      <c r="AS750" s="41" t="b">
        <f t="shared" si="18"/>
        <v>1</v>
      </c>
    </row>
    <row r="751" spans="1:45" x14ac:dyDescent="0.25">
      <c r="A751" s="36" t="s">
        <v>40</v>
      </c>
      <c r="B751">
        <v>356</v>
      </c>
      <c r="C751">
        <v>305</v>
      </c>
      <c r="D751">
        <v>322</v>
      </c>
      <c r="E751">
        <v>566</v>
      </c>
      <c r="F751">
        <v>586</v>
      </c>
      <c r="G751">
        <v>480</v>
      </c>
      <c r="H751">
        <v>516</v>
      </c>
      <c r="I751">
        <v>451</v>
      </c>
      <c r="J751">
        <v>482</v>
      </c>
      <c r="K751">
        <v>411</v>
      </c>
      <c r="L751">
        <v>478</v>
      </c>
      <c r="M751">
        <v>443</v>
      </c>
      <c r="N751">
        <v>499</v>
      </c>
      <c r="O751">
        <v>402</v>
      </c>
      <c r="P751">
        <v>469</v>
      </c>
      <c r="Q751">
        <v>461</v>
      </c>
      <c r="R751">
        <v>528</v>
      </c>
      <c r="S751">
        <v>452</v>
      </c>
      <c r="T751">
        <v>472</v>
      </c>
      <c r="U751">
        <v>487</v>
      </c>
      <c r="V751">
        <v>483</v>
      </c>
      <c r="W751">
        <v>409</v>
      </c>
      <c r="X751" s="41">
        <v>430</v>
      </c>
      <c r="Y751" s="41">
        <v>442</v>
      </c>
      <c r="Z751" s="41">
        <v>393</v>
      </c>
      <c r="AA751" s="41">
        <v>375</v>
      </c>
      <c r="AB751" s="41">
        <v>374</v>
      </c>
      <c r="AC751" s="42">
        <v>378</v>
      </c>
      <c r="AD751" s="42">
        <v>403</v>
      </c>
      <c r="AE751" s="42">
        <v>563</v>
      </c>
      <c r="AF751" s="43">
        <v>376</v>
      </c>
      <c r="AG751" s="43">
        <v>444</v>
      </c>
      <c r="AH751" s="44">
        <f>VLOOKUP($A751,'[2]Data (2)'!$A$701:$F$1377,3,FALSE)</f>
        <v>387</v>
      </c>
      <c r="AI751" s="44">
        <f>VLOOKUP($A751,'[2]Data (2)'!$A$701:$F$1377,4,FALSE)</f>
        <v>285</v>
      </c>
      <c r="AJ751" s="44">
        <f>VLOOKUP($A751,'[2]Data (2)'!$A$701:$F$1377,5,FALSE)</f>
        <v>302</v>
      </c>
      <c r="AK751" s="44">
        <f>VLOOKUP($A751,'[2]Data (2)'!$A$701:$F$1377,6,FALSE)</f>
        <v>304</v>
      </c>
      <c r="AL751" s="46">
        <v>205</v>
      </c>
      <c r="AM751" s="46">
        <v>267</v>
      </c>
      <c r="AN751" s="46">
        <v>283</v>
      </c>
      <c r="AO751" s="46">
        <v>288</v>
      </c>
      <c r="AR751" s="41" t="s">
        <v>40</v>
      </c>
      <c r="AS751" s="41" t="b">
        <f t="shared" si="18"/>
        <v>1</v>
      </c>
    </row>
    <row r="752" spans="1:45" x14ac:dyDescent="0.25">
      <c r="A752" s="36" t="s">
        <v>561</v>
      </c>
      <c r="B752">
        <v>1525</v>
      </c>
      <c r="C752">
        <v>1368</v>
      </c>
      <c r="D752">
        <v>1864</v>
      </c>
      <c r="E752">
        <v>2844</v>
      </c>
      <c r="F752">
        <v>2455</v>
      </c>
      <c r="G752">
        <v>1976</v>
      </c>
      <c r="H752">
        <v>2405</v>
      </c>
      <c r="I752">
        <v>2650</v>
      </c>
      <c r="J752">
        <v>2254</v>
      </c>
      <c r="K752">
        <v>1769</v>
      </c>
      <c r="L752">
        <v>2406</v>
      </c>
      <c r="M752">
        <v>2641</v>
      </c>
      <c r="N752">
        <v>2276</v>
      </c>
      <c r="O752">
        <v>1810</v>
      </c>
      <c r="P752">
        <v>2321</v>
      </c>
      <c r="Q752">
        <v>2601</v>
      </c>
      <c r="R752">
        <v>1992</v>
      </c>
      <c r="S752">
        <v>1678</v>
      </c>
      <c r="T752">
        <v>2096</v>
      </c>
      <c r="U752">
        <v>2321</v>
      </c>
      <c r="V752">
        <v>1768</v>
      </c>
      <c r="W752">
        <v>1484</v>
      </c>
      <c r="X752" s="41">
        <v>1664</v>
      </c>
      <c r="Y752" s="41">
        <v>1680</v>
      </c>
      <c r="Z752" s="41">
        <v>1695</v>
      </c>
      <c r="AA752" s="41">
        <v>1862</v>
      </c>
      <c r="AB752" s="41">
        <v>2020</v>
      </c>
      <c r="AC752" s="42">
        <v>1885</v>
      </c>
      <c r="AD752" s="42">
        <v>1789</v>
      </c>
      <c r="AE752" s="42">
        <v>1860</v>
      </c>
      <c r="AF752" s="43">
        <v>1361</v>
      </c>
      <c r="AG752" s="43">
        <v>1330</v>
      </c>
      <c r="AH752" s="44">
        <f>VLOOKUP($A752,'[2]Data (2)'!$A$701:$F$1377,3,FALSE)</f>
        <v>1152</v>
      </c>
      <c r="AI752" s="44">
        <f>VLOOKUP($A752,'[2]Data (2)'!$A$701:$F$1377,4,FALSE)</f>
        <v>1163</v>
      </c>
      <c r="AJ752" s="44">
        <f>VLOOKUP($A752,'[2]Data (2)'!$A$701:$F$1377,5,FALSE)</f>
        <v>1234</v>
      </c>
      <c r="AK752" s="44">
        <f>VLOOKUP($A752,'[2]Data (2)'!$A$701:$F$1377,6,FALSE)</f>
        <v>1158</v>
      </c>
      <c r="AL752" s="46">
        <v>1146</v>
      </c>
      <c r="AM752" s="46">
        <v>1448</v>
      </c>
      <c r="AN752" s="46">
        <v>1611</v>
      </c>
      <c r="AO752" s="46">
        <v>1575</v>
      </c>
      <c r="AR752" s="41" t="s">
        <v>561</v>
      </c>
      <c r="AS752" s="41" t="b">
        <f t="shared" si="18"/>
        <v>1</v>
      </c>
    </row>
    <row r="753" spans="1:45" x14ac:dyDescent="0.25">
      <c r="A753" s="36" t="s">
        <v>41</v>
      </c>
      <c r="B753">
        <v>99</v>
      </c>
      <c r="C753">
        <v>109</v>
      </c>
      <c r="D753">
        <v>166</v>
      </c>
      <c r="E753">
        <v>184</v>
      </c>
      <c r="F753">
        <v>275</v>
      </c>
      <c r="G753">
        <v>217</v>
      </c>
      <c r="H753">
        <v>243</v>
      </c>
      <c r="I753">
        <v>208</v>
      </c>
      <c r="J753">
        <v>225</v>
      </c>
      <c r="K753">
        <v>205</v>
      </c>
      <c r="L753">
        <v>200</v>
      </c>
      <c r="M753">
        <v>206</v>
      </c>
      <c r="N753">
        <v>222</v>
      </c>
      <c r="O753">
        <v>172</v>
      </c>
      <c r="P753">
        <v>219</v>
      </c>
      <c r="Q753">
        <v>181</v>
      </c>
      <c r="R753">
        <v>187</v>
      </c>
      <c r="S753">
        <v>150</v>
      </c>
      <c r="T753">
        <v>165</v>
      </c>
      <c r="U753">
        <v>164</v>
      </c>
      <c r="V753">
        <v>185</v>
      </c>
      <c r="W753">
        <v>150</v>
      </c>
      <c r="X753" s="41">
        <v>129</v>
      </c>
      <c r="Y753" s="41">
        <v>167</v>
      </c>
      <c r="Z753" s="41">
        <v>165</v>
      </c>
      <c r="AA753" s="41">
        <v>144</v>
      </c>
      <c r="AB753" s="41">
        <v>163</v>
      </c>
      <c r="AC753" s="42">
        <v>132</v>
      </c>
      <c r="AD753" s="42">
        <v>113</v>
      </c>
      <c r="AE753" s="42">
        <v>159</v>
      </c>
      <c r="AF753" s="43">
        <v>140</v>
      </c>
      <c r="AG753" s="43">
        <v>123</v>
      </c>
      <c r="AH753" s="44">
        <f>VLOOKUP($A753,'[2]Data (2)'!$A$701:$F$1377,3,FALSE)</f>
        <v>108</v>
      </c>
      <c r="AI753" s="44">
        <f>VLOOKUP($A753,'[2]Data (2)'!$A$701:$F$1377,4,FALSE)</f>
        <v>106</v>
      </c>
      <c r="AJ753" s="44">
        <f>VLOOKUP($A753,'[2]Data (2)'!$A$701:$F$1377,5,FALSE)</f>
        <v>131</v>
      </c>
      <c r="AK753" s="44">
        <f>VLOOKUP($A753,'[2]Data (2)'!$A$701:$F$1377,6,FALSE)</f>
        <v>111</v>
      </c>
      <c r="AL753" s="46">
        <v>106</v>
      </c>
      <c r="AM753" s="46">
        <v>115</v>
      </c>
      <c r="AN753" s="46">
        <v>107</v>
      </c>
      <c r="AO753" s="46">
        <v>93</v>
      </c>
      <c r="AR753" s="41" t="s">
        <v>41</v>
      </c>
      <c r="AS753" s="41" t="b">
        <f t="shared" si="18"/>
        <v>1</v>
      </c>
    </row>
    <row r="754" spans="1:45" x14ac:dyDescent="0.25">
      <c r="A754" s="36" t="s">
        <v>423</v>
      </c>
      <c r="B754">
        <v>2054</v>
      </c>
      <c r="C754">
        <v>2278</v>
      </c>
      <c r="D754">
        <v>3014</v>
      </c>
      <c r="E754">
        <v>3414</v>
      </c>
      <c r="F754">
        <v>3293</v>
      </c>
      <c r="G754">
        <v>2948</v>
      </c>
      <c r="H754">
        <v>3353</v>
      </c>
      <c r="I754">
        <v>2897</v>
      </c>
      <c r="J754">
        <v>2743</v>
      </c>
      <c r="K754">
        <v>2584</v>
      </c>
      <c r="L754">
        <v>3104</v>
      </c>
      <c r="M754">
        <v>2966</v>
      </c>
      <c r="N754">
        <v>3057</v>
      </c>
      <c r="O754">
        <v>2835</v>
      </c>
      <c r="P754">
        <v>3378</v>
      </c>
      <c r="Q754">
        <v>2652</v>
      </c>
      <c r="R754">
        <v>2574</v>
      </c>
      <c r="S754">
        <v>2347</v>
      </c>
      <c r="T754">
        <v>3158</v>
      </c>
      <c r="U754">
        <v>2467</v>
      </c>
      <c r="V754">
        <v>2380</v>
      </c>
      <c r="W754">
        <v>2350</v>
      </c>
      <c r="X754" s="41">
        <v>2575</v>
      </c>
      <c r="Y754" s="41">
        <v>2499</v>
      </c>
      <c r="Z754" s="41">
        <v>2558</v>
      </c>
      <c r="AA754" s="41">
        <v>2457</v>
      </c>
      <c r="AB754" s="41">
        <v>2231</v>
      </c>
      <c r="AC754" s="42">
        <v>2223</v>
      </c>
      <c r="AD754" s="42">
        <v>2251</v>
      </c>
      <c r="AE754" s="42">
        <v>2441</v>
      </c>
      <c r="AF754" s="43">
        <v>1943</v>
      </c>
      <c r="AG754" s="43">
        <v>1950</v>
      </c>
      <c r="AH754" s="44">
        <f>VLOOKUP($A754,'[2]Data (2)'!$A$701:$F$1377,3,FALSE)</f>
        <v>1607</v>
      </c>
      <c r="AI754" s="44">
        <f>VLOOKUP($A754,'[2]Data (2)'!$A$701:$F$1377,4,FALSE)</f>
        <v>1747</v>
      </c>
      <c r="AJ754" s="44">
        <f>VLOOKUP($A754,'[2]Data (2)'!$A$701:$F$1377,5,FALSE)</f>
        <v>1946</v>
      </c>
      <c r="AK754" s="44">
        <f>VLOOKUP($A754,'[2]Data (2)'!$A$701:$F$1377,6,FALSE)</f>
        <v>1886</v>
      </c>
      <c r="AL754" s="46">
        <v>1855</v>
      </c>
      <c r="AM754" s="46">
        <v>2089</v>
      </c>
      <c r="AN754" s="46">
        <v>1928</v>
      </c>
      <c r="AO754" s="46">
        <v>1708</v>
      </c>
      <c r="AR754" s="41" t="s">
        <v>423</v>
      </c>
      <c r="AS754" s="41" t="b">
        <f t="shared" si="18"/>
        <v>1</v>
      </c>
    </row>
    <row r="755" spans="1:45" x14ac:dyDescent="0.25">
      <c r="A755" s="36" t="s">
        <v>488</v>
      </c>
      <c r="B755">
        <v>1387</v>
      </c>
      <c r="C755">
        <v>1526</v>
      </c>
      <c r="D755">
        <v>1777</v>
      </c>
      <c r="E755">
        <v>2227</v>
      </c>
      <c r="F755">
        <v>2485</v>
      </c>
      <c r="G755">
        <v>2197</v>
      </c>
      <c r="H755">
        <v>2496</v>
      </c>
      <c r="I755">
        <v>2038</v>
      </c>
      <c r="J755">
        <v>2012</v>
      </c>
      <c r="K755">
        <v>1811</v>
      </c>
      <c r="L755">
        <v>2278</v>
      </c>
      <c r="M755">
        <v>2065</v>
      </c>
      <c r="N755">
        <v>2228</v>
      </c>
      <c r="O755">
        <v>1784</v>
      </c>
      <c r="P755">
        <v>1897</v>
      </c>
      <c r="Q755">
        <v>1873</v>
      </c>
      <c r="R755">
        <v>1878</v>
      </c>
      <c r="S755">
        <v>1652</v>
      </c>
      <c r="T755">
        <v>1908</v>
      </c>
      <c r="U755">
        <v>1857</v>
      </c>
      <c r="V755">
        <v>1744</v>
      </c>
      <c r="W755">
        <v>1614</v>
      </c>
      <c r="X755" s="41">
        <v>1750</v>
      </c>
      <c r="Y755" s="41">
        <v>1709</v>
      </c>
      <c r="Z755" s="41">
        <v>1690</v>
      </c>
      <c r="AA755" s="41">
        <v>1730</v>
      </c>
      <c r="AB755" s="41">
        <v>1530</v>
      </c>
      <c r="AC755" s="42">
        <v>1437</v>
      </c>
      <c r="AD755" s="42">
        <v>1328</v>
      </c>
      <c r="AE755" s="42">
        <v>1756</v>
      </c>
      <c r="AF755" s="43">
        <v>1490</v>
      </c>
      <c r="AG755" s="43">
        <v>1417</v>
      </c>
      <c r="AH755" s="44">
        <f>VLOOKUP($A755,'[2]Data (2)'!$A$701:$F$1377,3,FALSE)</f>
        <v>1271</v>
      </c>
      <c r="AI755" s="44">
        <f>VLOOKUP($A755,'[2]Data (2)'!$A$701:$F$1377,4,FALSE)</f>
        <v>1282</v>
      </c>
      <c r="AJ755" s="44">
        <f>VLOOKUP($A755,'[2]Data (2)'!$A$701:$F$1377,5,FALSE)</f>
        <v>1402</v>
      </c>
      <c r="AK755" s="44">
        <f>VLOOKUP($A755,'[2]Data (2)'!$A$701:$F$1377,6,FALSE)</f>
        <v>1383</v>
      </c>
      <c r="AL755" s="46">
        <v>1127</v>
      </c>
      <c r="AM755" s="46">
        <v>1270</v>
      </c>
      <c r="AN755" s="46">
        <v>1104</v>
      </c>
      <c r="AO755" s="46">
        <v>1106</v>
      </c>
      <c r="AR755" s="41" t="s">
        <v>488</v>
      </c>
      <c r="AS755" s="41" t="b">
        <f t="shared" si="18"/>
        <v>1</v>
      </c>
    </row>
    <row r="756" spans="1:45" x14ac:dyDescent="0.25">
      <c r="A756" s="36" t="s">
        <v>676</v>
      </c>
      <c r="B756">
        <v>328</v>
      </c>
      <c r="C756">
        <v>348</v>
      </c>
      <c r="D756">
        <v>438</v>
      </c>
      <c r="E756">
        <v>333</v>
      </c>
      <c r="F756">
        <v>454</v>
      </c>
      <c r="G756">
        <v>506</v>
      </c>
      <c r="H756">
        <v>567</v>
      </c>
      <c r="I756">
        <v>374</v>
      </c>
      <c r="J756">
        <v>355</v>
      </c>
      <c r="K756">
        <v>417</v>
      </c>
      <c r="L756">
        <v>456</v>
      </c>
      <c r="M756">
        <v>374</v>
      </c>
      <c r="N756">
        <v>425</v>
      </c>
      <c r="O756">
        <v>452</v>
      </c>
      <c r="P756">
        <v>461</v>
      </c>
      <c r="Q756">
        <v>469</v>
      </c>
      <c r="R756">
        <v>546</v>
      </c>
      <c r="S756">
        <v>510</v>
      </c>
      <c r="T756">
        <v>541</v>
      </c>
      <c r="U756">
        <v>477</v>
      </c>
      <c r="V756">
        <v>440</v>
      </c>
      <c r="W756">
        <v>439</v>
      </c>
      <c r="X756" s="41">
        <v>459</v>
      </c>
      <c r="Y756" s="41">
        <v>524</v>
      </c>
      <c r="Z756" s="41">
        <v>527</v>
      </c>
      <c r="AA756" s="41">
        <v>474</v>
      </c>
      <c r="AB756" s="41">
        <v>463</v>
      </c>
      <c r="AC756" s="42">
        <v>349</v>
      </c>
      <c r="AD756" s="42">
        <v>364</v>
      </c>
      <c r="AE756" s="42">
        <v>412</v>
      </c>
      <c r="AF756" s="43">
        <v>380</v>
      </c>
      <c r="AG756" s="43">
        <v>382</v>
      </c>
      <c r="AH756" s="44">
        <f>VLOOKUP($A756,'[2]Data (2)'!$A$701:$F$1377,3,FALSE)</f>
        <v>299</v>
      </c>
      <c r="AI756" s="44">
        <f>VLOOKUP($A756,'[2]Data (2)'!$A$701:$F$1377,4,FALSE)</f>
        <v>340</v>
      </c>
      <c r="AJ756" s="44">
        <f>VLOOKUP($A756,'[2]Data (2)'!$A$701:$F$1377,5,FALSE)</f>
        <v>373</v>
      </c>
      <c r="AK756" s="44">
        <f>VLOOKUP($A756,'[2]Data (2)'!$A$701:$F$1377,6,FALSE)</f>
        <v>390</v>
      </c>
      <c r="AL756" s="46">
        <v>322</v>
      </c>
      <c r="AM756" s="46">
        <v>393</v>
      </c>
      <c r="AN756" s="46">
        <v>367</v>
      </c>
      <c r="AO756" s="46">
        <v>321</v>
      </c>
      <c r="AR756" s="41" t="s">
        <v>676</v>
      </c>
      <c r="AS756" s="41" t="b">
        <f t="shared" si="18"/>
        <v>1</v>
      </c>
    </row>
    <row r="757" spans="1:45" x14ac:dyDescent="0.25">
      <c r="A757" s="36" t="s">
        <v>42</v>
      </c>
      <c r="B757">
        <v>105</v>
      </c>
      <c r="C757">
        <v>114</v>
      </c>
      <c r="D757">
        <v>138</v>
      </c>
      <c r="E757">
        <v>160</v>
      </c>
      <c r="F757">
        <v>189</v>
      </c>
      <c r="G757">
        <v>159</v>
      </c>
      <c r="H757">
        <v>183</v>
      </c>
      <c r="I757">
        <v>171</v>
      </c>
      <c r="J757">
        <v>147</v>
      </c>
      <c r="K757">
        <v>132</v>
      </c>
      <c r="L757">
        <v>153</v>
      </c>
      <c r="M757">
        <v>156</v>
      </c>
      <c r="N757">
        <v>168</v>
      </c>
      <c r="O757">
        <v>132</v>
      </c>
      <c r="P757">
        <v>152</v>
      </c>
      <c r="Q757">
        <v>150</v>
      </c>
      <c r="R757">
        <v>176</v>
      </c>
      <c r="S757">
        <v>117</v>
      </c>
      <c r="T757">
        <v>146</v>
      </c>
      <c r="U757">
        <v>123</v>
      </c>
      <c r="V757">
        <v>99</v>
      </c>
      <c r="W757">
        <v>113</v>
      </c>
      <c r="X757" s="41">
        <v>131</v>
      </c>
      <c r="Y757" s="41">
        <v>101</v>
      </c>
      <c r="Z757" s="41">
        <v>121</v>
      </c>
      <c r="AA757" s="41">
        <v>126</v>
      </c>
      <c r="AB757" s="41">
        <v>110</v>
      </c>
      <c r="AC757" s="42">
        <v>104</v>
      </c>
      <c r="AD757" s="42">
        <v>96</v>
      </c>
      <c r="AE757" s="42">
        <v>110</v>
      </c>
      <c r="AF757" s="43">
        <v>92</v>
      </c>
      <c r="AG757" s="43">
        <v>79</v>
      </c>
      <c r="AH757" s="44">
        <f>VLOOKUP($A757,'[2]Data (2)'!$A$701:$F$1377,3,FALSE)</f>
        <v>65</v>
      </c>
      <c r="AI757" s="44">
        <f>VLOOKUP($A757,'[2]Data (2)'!$A$701:$F$1377,4,FALSE)</f>
        <v>82</v>
      </c>
      <c r="AJ757" s="44">
        <f>VLOOKUP($A757,'[2]Data (2)'!$A$701:$F$1377,5,FALSE)</f>
        <v>81</v>
      </c>
      <c r="AK757" s="44">
        <f>VLOOKUP($A757,'[2]Data (2)'!$A$701:$F$1377,6,FALSE)</f>
        <v>93</v>
      </c>
      <c r="AL757" s="46">
        <v>56</v>
      </c>
      <c r="AM757" s="46">
        <v>92</v>
      </c>
      <c r="AN757" s="46">
        <v>91</v>
      </c>
      <c r="AO757" s="46">
        <v>104</v>
      </c>
      <c r="AR757" s="41" t="s">
        <v>42</v>
      </c>
      <c r="AS757" s="41" t="b">
        <f t="shared" si="18"/>
        <v>1</v>
      </c>
    </row>
    <row r="758" spans="1:45" x14ac:dyDescent="0.25">
      <c r="A758" s="36" t="s">
        <v>43</v>
      </c>
      <c r="B758">
        <v>308</v>
      </c>
      <c r="C758">
        <v>288</v>
      </c>
      <c r="D758">
        <v>477</v>
      </c>
      <c r="E758">
        <v>521</v>
      </c>
      <c r="F758">
        <v>657</v>
      </c>
      <c r="G758">
        <v>586</v>
      </c>
      <c r="H758">
        <v>620</v>
      </c>
      <c r="I758">
        <v>505</v>
      </c>
      <c r="J758">
        <v>649</v>
      </c>
      <c r="K758">
        <v>460</v>
      </c>
      <c r="L758">
        <v>538</v>
      </c>
      <c r="M758">
        <v>509</v>
      </c>
      <c r="N758">
        <v>557</v>
      </c>
      <c r="O758">
        <v>484</v>
      </c>
      <c r="P758">
        <v>602</v>
      </c>
      <c r="Q758">
        <v>515</v>
      </c>
      <c r="R758">
        <v>554</v>
      </c>
      <c r="S758">
        <v>486</v>
      </c>
      <c r="T758">
        <v>571</v>
      </c>
      <c r="U758">
        <v>455</v>
      </c>
      <c r="V758">
        <v>489</v>
      </c>
      <c r="W758">
        <v>386</v>
      </c>
      <c r="X758" s="41">
        <v>440</v>
      </c>
      <c r="Y758" s="41">
        <v>402</v>
      </c>
      <c r="Z758" s="41">
        <v>410</v>
      </c>
      <c r="AA758" s="41">
        <v>401</v>
      </c>
      <c r="AB758" s="41">
        <v>409</v>
      </c>
      <c r="AC758" s="42">
        <v>361</v>
      </c>
      <c r="AD758" s="42">
        <v>359</v>
      </c>
      <c r="AE758" s="42">
        <v>432</v>
      </c>
      <c r="AF758" s="43">
        <v>381</v>
      </c>
      <c r="AG758" s="43">
        <v>338</v>
      </c>
      <c r="AH758" s="44">
        <f>VLOOKUP($A758,'[2]Data (2)'!$A$701:$F$1377,3,FALSE)</f>
        <v>288</v>
      </c>
      <c r="AI758" s="44">
        <f>VLOOKUP($A758,'[2]Data (2)'!$A$701:$F$1377,4,FALSE)</f>
        <v>276</v>
      </c>
      <c r="AJ758" s="44">
        <f>VLOOKUP($A758,'[2]Data (2)'!$A$701:$F$1377,5,FALSE)</f>
        <v>315</v>
      </c>
      <c r="AK758" s="44">
        <f>VLOOKUP($A758,'[2]Data (2)'!$A$701:$F$1377,6,FALSE)</f>
        <v>285</v>
      </c>
      <c r="AL758" s="46">
        <v>281</v>
      </c>
      <c r="AM758" s="46">
        <v>345</v>
      </c>
      <c r="AN758" s="46">
        <v>297</v>
      </c>
      <c r="AO758" s="46">
        <v>267</v>
      </c>
      <c r="AR758" s="41" t="s">
        <v>43</v>
      </c>
      <c r="AS758" s="41" t="b">
        <f t="shared" si="18"/>
        <v>1</v>
      </c>
    </row>
    <row r="759" spans="1:45" x14ac:dyDescent="0.25">
      <c r="A759" s="36" t="s">
        <v>525</v>
      </c>
      <c r="B759">
        <v>1213</v>
      </c>
      <c r="C759">
        <v>1323</v>
      </c>
      <c r="D759">
        <v>1662</v>
      </c>
      <c r="E759">
        <v>1707</v>
      </c>
      <c r="F759">
        <v>2383</v>
      </c>
      <c r="G759">
        <v>2105</v>
      </c>
      <c r="H759">
        <v>2154</v>
      </c>
      <c r="I759">
        <v>1953</v>
      </c>
      <c r="J759">
        <v>2124</v>
      </c>
      <c r="K759">
        <v>1922</v>
      </c>
      <c r="L759">
        <v>2212</v>
      </c>
      <c r="M759">
        <v>1929</v>
      </c>
      <c r="N759">
        <v>2290</v>
      </c>
      <c r="O759">
        <v>2095</v>
      </c>
      <c r="P759">
        <v>2217</v>
      </c>
      <c r="Q759">
        <v>1875</v>
      </c>
      <c r="R759">
        <v>1953</v>
      </c>
      <c r="S759">
        <v>1840</v>
      </c>
      <c r="T759">
        <v>2226</v>
      </c>
      <c r="U759">
        <v>1847</v>
      </c>
      <c r="V759">
        <v>1829</v>
      </c>
      <c r="W759">
        <v>1687</v>
      </c>
      <c r="X759" s="41">
        <v>1907</v>
      </c>
      <c r="Y759" s="41">
        <v>1857</v>
      </c>
      <c r="Z759" s="41">
        <v>1852</v>
      </c>
      <c r="AA759" s="41">
        <v>1763</v>
      </c>
      <c r="AB759" s="41">
        <v>1570</v>
      </c>
      <c r="AC759" s="42">
        <v>1439</v>
      </c>
      <c r="AD759" s="42">
        <v>1492</v>
      </c>
      <c r="AE759" s="42">
        <v>1747</v>
      </c>
      <c r="AF759" s="43">
        <v>1583</v>
      </c>
      <c r="AG759" s="43">
        <v>1413</v>
      </c>
      <c r="AH759" s="44">
        <f>VLOOKUP($A759,'[2]Data (2)'!$A$701:$F$1377,3,FALSE)</f>
        <v>1295</v>
      </c>
      <c r="AI759" s="44">
        <f>VLOOKUP($A759,'[2]Data (2)'!$A$701:$F$1377,4,FALSE)</f>
        <v>1318</v>
      </c>
      <c r="AJ759" s="44">
        <f>VLOOKUP($A759,'[2]Data (2)'!$A$701:$F$1377,5,FALSE)</f>
        <v>1491</v>
      </c>
      <c r="AK759" s="44">
        <f>VLOOKUP($A759,'[2]Data (2)'!$A$701:$F$1377,6,FALSE)</f>
        <v>1503</v>
      </c>
      <c r="AL759" s="46">
        <v>1203</v>
      </c>
      <c r="AM759" s="46">
        <v>1400</v>
      </c>
      <c r="AN759" s="46">
        <v>1333</v>
      </c>
      <c r="AO759" s="46">
        <v>1170</v>
      </c>
      <c r="AR759" s="41" t="s">
        <v>525</v>
      </c>
      <c r="AS759" s="41" t="b">
        <f t="shared" si="18"/>
        <v>1</v>
      </c>
    </row>
    <row r="760" spans="1:45" x14ac:dyDescent="0.25">
      <c r="A760" s="36" t="s">
        <v>440</v>
      </c>
      <c r="B760">
        <v>1399</v>
      </c>
      <c r="C760">
        <v>1435</v>
      </c>
      <c r="D760">
        <v>1705</v>
      </c>
      <c r="E760">
        <v>1915</v>
      </c>
      <c r="F760">
        <v>2046</v>
      </c>
      <c r="G760">
        <v>1862</v>
      </c>
      <c r="H760">
        <v>1923</v>
      </c>
      <c r="I760">
        <v>1964</v>
      </c>
      <c r="J760">
        <v>1929</v>
      </c>
      <c r="K760">
        <v>1685</v>
      </c>
      <c r="L760">
        <v>1987</v>
      </c>
      <c r="M760">
        <v>2070</v>
      </c>
      <c r="N760">
        <v>2222</v>
      </c>
      <c r="O760">
        <v>1894</v>
      </c>
      <c r="P760">
        <v>2047</v>
      </c>
      <c r="Q760">
        <v>1848</v>
      </c>
      <c r="R760">
        <v>1748</v>
      </c>
      <c r="S760">
        <v>1531</v>
      </c>
      <c r="T760">
        <v>1833</v>
      </c>
      <c r="U760">
        <v>1554</v>
      </c>
      <c r="V760">
        <v>1531</v>
      </c>
      <c r="W760">
        <v>1393</v>
      </c>
      <c r="X760" s="41">
        <v>1416</v>
      </c>
      <c r="Y760" s="41">
        <v>1416</v>
      </c>
      <c r="Z760" s="41">
        <v>1509</v>
      </c>
      <c r="AA760" s="41">
        <v>1420</v>
      </c>
      <c r="AB760" s="41">
        <v>1426</v>
      </c>
      <c r="AC760" s="42">
        <v>1282</v>
      </c>
      <c r="AD760" s="42">
        <v>1341</v>
      </c>
      <c r="AE760" s="42">
        <v>1502</v>
      </c>
      <c r="AF760" s="43">
        <v>1265</v>
      </c>
      <c r="AG760" s="43">
        <v>1349</v>
      </c>
      <c r="AH760" s="44">
        <f>VLOOKUP($A760,'[2]Data (2)'!$A$701:$F$1377,3,FALSE)</f>
        <v>1135</v>
      </c>
      <c r="AI760" s="44">
        <f>VLOOKUP($A760,'[2]Data (2)'!$A$701:$F$1377,4,FALSE)</f>
        <v>1071</v>
      </c>
      <c r="AJ760" s="44">
        <f>VLOOKUP($A760,'[2]Data (2)'!$A$701:$F$1377,5,FALSE)</f>
        <v>1149</v>
      </c>
      <c r="AK760" s="44">
        <f>VLOOKUP($A760,'[2]Data (2)'!$A$701:$F$1377,6,FALSE)</f>
        <v>1163</v>
      </c>
      <c r="AL760" s="46">
        <v>1000</v>
      </c>
      <c r="AM760" s="46">
        <v>1186</v>
      </c>
      <c r="AN760" s="46">
        <v>1154</v>
      </c>
      <c r="AO760" s="46">
        <v>1051</v>
      </c>
      <c r="AR760" s="41" t="s">
        <v>440</v>
      </c>
      <c r="AS760" s="41" t="b">
        <f t="shared" si="18"/>
        <v>1</v>
      </c>
    </row>
    <row r="761" spans="1:45" x14ac:dyDescent="0.25">
      <c r="A761" s="36" t="s">
        <v>44</v>
      </c>
      <c r="B761">
        <v>379</v>
      </c>
      <c r="C761">
        <v>357</v>
      </c>
      <c r="D761">
        <v>481</v>
      </c>
      <c r="E761">
        <v>521</v>
      </c>
      <c r="F761">
        <v>716</v>
      </c>
      <c r="G761">
        <v>554</v>
      </c>
      <c r="H761">
        <v>639</v>
      </c>
      <c r="I761">
        <v>628</v>
      </c>
      <c r="J761">
        <v>613</v>
      </c>
      <c r="K761">
        <v>509</v>
      </c>
      <c r="L761">
        <v>606</v>
      </c>
      <c r="M761">
        <v>528</v>
      </c>
      <c r="N761">
        <v>623</v>
      </c>
      <c r="O761">
        <v>546</v>
      </c>
      <c r="P761">
        <v>586</v>
      </c>
      <c r="Q761">
        <v>473</v>
      </c>
      <c r="R761">
        <v>511</v>
      </c>
      <c r="S761">
        <v>430</v>
      </c>
      <c r="T761">
        <v>545</v>
      </c>
      <c r="U761">
        <v>471</v>
      </c>
      <c r="V761">
        <v>467</v>
      </c>
      <c r="W761">
        <v>389</v>
      </c>
      <c r="X761" s="41">
        <v>469</v>
      </c>
      <c r="Y761" s="41">
        <v>445</v>
      </c>
      <c r="Z761" s="41">
        <v>385</v>
      </c>
      <c r="AA761" s="41">
        <v>420</v>
      </c>
      <c r="AB761" s="41">
        <v>407</v>
      </c>
      <c r="AC761" s="42">
        <v>372</v>
      </c>
      <c r="AD761" s="42">
        <v>407</v>
      </c>
      <c r="AE761" s="42">
        <v>497</v>
      </c>
      <c r="AF761" s="43">
        <v>400</v>
      </c>
      <c r="AG761" s="43">
        <v>363</v>
      </c>
      <c r="AH761" s="44">
        <f>VLOOKUP($A761,'[2]Data (2)'!$A$701:$F$1377,3,FALSE)</f>
        <v>349</v>
      </c>
      <c r="AI761" s="44">
        <f>VLOOKUP($A761,'[2]Data (2)'!$A$701:$F$1377,4,FALSE)</f>
        <v>345</v>
      </c>
      <c r="AJ761" s="44">
        <f>VLOOKUP($A761,'[2]Data (2)'!$A$701:$F$1377,5,FALSE)</f>
        <v>367</v>
      </c>
      <c r="AK761" s="44">
        <f>VLOOKUP($A761,'[2]Data (2)'!$A$701:$F$1377,6,FALSE)</f>
        <v>371</v>
      </c>
      <c r="AL761" s="46">
        <v>263</v>
      </c>
      <c r="AM761" s="46">
        <v>359</v>
      </c>
      <c r="AN761" s="46">
        <v>321</v>
      </c>
      <c r="AO761" s="46">
        <v>325</v>
      </c>
      <c r="AR761" s="41" t="s">
        <v>44</v>
      </c>
      <c r="AS761" s="41" t="b">
        <f t="shared" si="18"/>
        <v>1</v>
      </c>
    </row>
    <row r="762" spans="1:45" x14ac:dyDescent="0.25">
      <c r="A762" s="36" t="s">
        <v>422</v>
      </c>
      <c r="B762">
        <v>454</v>
      </c>
      <c r="C762">
        <v>460</v>
      </c>
      <c r="D762">
        <v>657</v>
      </c>
      <c r="E762">
        <v>762</v>
      </c>
      <c r="F762">
        <v>772</v>
      </c>
      <c r="G762">
        <v>727</v>
      </c>
      <c r="H762">
        <v>727</v>
      </c>
      <c r="I762">
        <v>639</v>
      </c>
      <c r="J762">
        <v>605</v>
      </c>
      <c r="K762">
        <v>625</v>
      </c>
      <c r="L762">
        <v>765</v>
      </c>
      <c r="M762">
        <v>732</v>
      </c>
      <c r="N762">
        <v>681</v>
      </c>
      <c r="O762">
        <v>749</v>
      </c>
      <c r="P762">
        <v>754</v>
      </c>
      <c r="Q762">
        <v>693</v>
      </c>
      <c r="R762">
        <v>555</v>
      </c>
      <c r="S762">
        <v>569</v>
      </c>
      <c r="T762">
        <v>692</v>
      </c>
      <c r="U762">
        <v>608</v>
      </c>
      <c r="V762">
        <v>520</v>
      </c>
      <c r="W762">
        <v>496</v>
      </c>
      <c r="X762" s="41">
        <v>588</v>
      </c>
      <c r="Y762" s="41">
        <v>535</v>
      </c>
      <c r="Z762" s="41">
        <v>607</v>
      </c>
      <c r="AA762" s="41">
        <v>575</v>
      </c>
      <c r="AB762" s="41">
        <v>565</v>
      </c>
      <c r="AC762" s="42">
        <v>527</v>
      </c>
      <c r="AD762" s="42">
        <v>546</v>
      </c>
      <c r="AE762" s="42">
        <v>610</v>
      </c>
      <c r="AF762" s="43">
        <v>493</v>
      </c>
      <c r="AG762" s="43">
        <v>502</v>
      </c>
      <c r="AH762" s="44">
        <f>VLOOKUP($A762,'[2]Data (2)'!$A$701:$F$1377,3,FALSE)</f>
        <v>420</v>
      </c>
      <c r="AI762" s="44">
        <f>VLOOKUP($A762,'[2]Data (2)'!$A$701:$F$1377,4,FALSE)</f>
        <v>432</v>
      </c>
      <c r="AJ762" s="44">
        <f>VLOOKUP($A762,'[2]Data (2)'!$A$701:$F$1377,5,FALSE)</f>
        <v>468</v>
      </c>
      <c r="AK762" s="44">
        <f>VLOOKUP($A762,'[2]Data (2)'!$A$701:$F$1377,6,FALSE)</f>
        <v>486</v>
      </c>
      <c r="AL762" s="46">
        <v>432</v>
      </c>
      <c r="AM762" s="46">
        <v>467</v>
      </c>
      <c r="AN762" s="46">
        <v>480</v>
      </c>
      <c r="AO762" s="46">
        <v>467</v>
      </c>
      <c r="AR762" s="41" t="s">
        <v>422</v>
      </c>
      <c r="AS762" s="41" t="b">
        <f t="shared" si="18"/>
        <v>1</v>
      </c>
    </row>
    <row r="763" spans="1:45" x14ac:dyDescent="0.25">
      <c r="A763" s="36" t="s">
        <v>45</v>
      </c>
      <c r="B763">
        <v>263</v>
      </c>
      <c r="C763">
        <v>283</v>
      </c>
      <c r="D763">
        <v>349</v>
      </c>
      <c r="E763">
        <v>392</v>
      </c>
      <c r="F763">
        <v>538</v>
      </c>
      <c r="G763">
        <v>418</v>
      </c>
      <c r="H763">
        <v>500</v>
      </c>
      <c r="I763">
        <v>374</v>
      </c>
      <c r="J763">
        <v>407</v>
      </c>
      <c r="K763">
        <v>323</v>
      </c>
      <c r="L763">
        <v>406</v>
      </c>
      <c r="M763">
        <v>358</v>
      </c>
      <c r="N763">
        <v>432</v>
      </c>
      <c r="O763">
        <v>398</v>
      </c>
      <c r="P763">
        <v>447</v>
      </c>
      <c r="Q763">
        <v>364</v>
      </c>
      <c r="R763">
        <v>389</v>
      </c>
      <c r="S763">
        <v>361</v>
      </c>
      <c r="T763">
        <v>384</v>
      </c>
      <c r="U763">
        <v>369</v>
      </c>
      <c r="V763">
        <v>362</v>
      </c>
      <c r="W763">
        <v>299</v>
      </c>
      <c r="X763" s="41">
        <v>332</v>
      </c>
      <c r="Y763" s="41">
        <v>341</v>
      </c>
      <c r="Z763" s="41">
        <v>372</v>
      </c>
      <c r="AA763" s="41">
        <v>360</v>
      </c>
      <c r="AB763" s="41">
        <v>339</v>
      </c>
      <c r="AC763" s="42">
        <v>256</v>
      </c>
      <c r="AD763" s="42">
        <v>273</v>
      </c>
      <c r="AE763" s="42">
        <v>330</v>
      </c>
      <c r="AF763" s="43">
        <v>278</v>
      </c>
      <c r="AG763" s="43">
        <v>298</v>
      </c>
      <c r="AH763" s="44">
        <f>VLOOKUP($A763,'[2]Data (2)'!$A$701:$F$1377,3,FALSE)</f>
        <v>287</v>
      </c>
      <c r="AI763" s="44">
        <f>VLOOKUP($A763,'[2]Data (2)'!$A$701:$F$1377,4,FALSE)</f>
        <v>253</v>
      </c>
      <c r="AJ763" s="44">
        <f>VLOOKUP($A763,'[2]Data (2)'!$A$701:$F$1377,5,FALSE)</f>
        <v>273</v>
      </c>
      <c r="AK763" s="44">
        <f>VLOOKUP($A763,'[2]Data (2)'!$A$701:$F$1377,6,FALSE)</f>
        <v>263</v>
      </c>
      <c r="AL763" s="46">
        <v>207</v>
      </c>
      <c r="AM763" s="46">
        <v>240</v>
      </c>
      <c r="AN763" s="46">
        <v>227</v>
      </c>
      <c r="AO763" s="46">
        <v>194</v>
      </c>
      <c r="AR763" s="41" t="s">
        <v>45</v>
      </c>
      <c r="AS763" s="41" t="b">
        <f t="shared" si="18"/>
        <v>1</v>
      </c>
    </row>
    <row r="764" spans="1:45" x14ac:dyDescent="0.25">
      <c r="A764" s="36" t="s">
        <v>46</v>
      </c>
      <c r="B764">
        <v>220</v>
      </c>
      <c r="C764">
        <v>219</v>
      </c>
      <c r="D764">
        <v>240</v>
      </c>
      <c r="E764">
        <v>337</v>
      </c>
      <c r="F764">
        <v>482</v>
      </c>
      <c r="G764">
        <v>390</v>
      </c>
      <c r="H764">
        <v>388</v>
      </c>
      <c r="I764">
        <v>301</v>
      </c>
      <c r="J764">
        <v>307</v>
      </c>
      <c r="K764">
        <v>283</v>
      </c>
      <c r="L764">
        <v>359</v>
      </c>
      <c r="M764">
        <v>299</v>
      </c>
      <c r="N764">
        <v>312</v>
      </c>
      <c r="O764">
        <v>271</v>
      </c>
      <c r="P764">
        <v>296</v>
      </c>
      <c r="Q764">
        <v>338</v>
      </c>
      <c r="R764">
        <v>301</v>
      </c>
      <c r="S764">
        <v>254</v>
      </c>
      <c r="T764">
        <v>288</v>
      </c>
      <c r="U764">
        <v>265</v>
      </c>
      <c r="V764">
        <v>259</v>
      </c>
      <c r="W764">
        <v>239</v>
      </c>
      <c r="X764" s="41">
        <v>281</v>
      </c>
      <c r="Y764" s="41">
        <v>251</v>
      </c>
      <c r="Z764" s="41">
        <v>257</v>
      </c>
      <c r="AA764" s="41">
        <v>270</v>
      </c>
      <c r="AB764" s="41">
        <v>274</v>
      </c>
      <c r="AC764" s="42">
        <v>224</v>
      </c>
      <c r="AD764" s="42">
        <v>264</v>
      </c>
      <c r="AE764" s="42">
        <v>283</v>
      </c>
      <c r="AF764" s="43">
        <v>198</v>
      </c>
      <c r="AG764" s="43">
        <v>247</v>
      </c>
      <c r="AH764" s="44">
        <f>VLOOKUP($A764,'[2]Data (2)'!$A$701:$F$1377,3,FALSE)</f>
        <v>205</v>
      </c>
      <c r="AI764" s="44">
        <f>VLOOKUP($A764,'[2]Data (2)'!$A$701:$F$1377,4,FALSE)</f>
        <v>205</v>
      </c>
      <c r="AJ764" s="44">
        <f>VLOOKUP($A764,'[2]Data (2)'!$A$701:$F$1377,5,FALSE)</f>
        <v>208</v>
      </c>
      <c r="AK764" s="44">
        <f>VLOOKUP($A764,'[2]Data (2)'!$A$701:$F$1377,6,FALSE)</f>
        <v>204</v>
      </c>
      <c r="AL764" s="46">
        <v>127</v>
      </c>
      <c r="AM764" s="46">
        <v>178</v>
      </c>
      <c r="AN764" s="46">
        <v>146</v>
      </c>
      <c r="AO764" s="46">
        <v>182</v>
      </c>
      <c r="AR764" s="41" t="s">
        <v>46</v>
      </c>
      <c r="AS764" s="41" t="b">
        <f t="shared" si="18"/>
        <v>1</v>
      </c>
    </row>
    <row r="765" spans="1:45" x14ac:dyDescent="0.25">
      <c r="A765" s="36" t="s">
        <v>577</v>
      </c>
      <c r="B765">
        <v>300</v>
      </c>
      <c r="C765">
        <v>290</v>
      </c>
      <c r="D765">
        <v>398</v>
      </c>
      <c r="E765">
        <v>585</v>
      </c>
      <c r="F765">
        <v>525</v>
      </c>
      <c r="G765">
        <v>428</v>
      </c>
      <c r="H765">
        <v>563</v>
      </c>
      <c r="I765">
        <v>517</v>
      </c>
      <c r="J765">
        <v>493</v>
      </c>
      <c r="K765">
        <v>395</v>
      </c>
      <c r="L765">
        <v>514</v>
      </c>
      <c r="M765">
        <v>514</v>
      </c>
      <c r="N765">
        <v>466</v>
      </c>
      <c r="O765">
        <v>400</v>
      </c>
      <c r="P765">
        <v>457</v>
      </c>
      <c r="Q765">
        <v>458</v>
      </c>
      <c r="R765">
        <v>415</v>
      </c>
      <c r="S765">
        <v>396</v>
      </c>
      <c r="T765">
        <v>432</v>
      </c>
      <c r="U765">
        <v>506</v>
      </c>
      <c r="V765">
        <v>384</v>
      </c>
      <c r="W765">
        <v>303</v>
      </c>
      <c r="X765" s="41">
        <v>387</v>
      </c>
      <c r="Y765" s="41">
        <v>337</v>
      </c>
      <c r="Z765" s="41">
        <v>346</v>
      </c>
      <c r="AA765" s="41">
        <v>349</v>
      </c>
      <c r="AB765" s="41">
        <v>420</v>
      </c>
      <c r="AC765" s="42">
        <v>403</v>
      </c>
      <c r="AD765" s="42">
        <v>358</v>
      </c>
      <c r="AE765" s="42">
        <v>401</v>
      </c>
      <c r="AF765" s="43">
        <v>314</v>
      </c>
      <c r="AG765" s="43">
        <v>336</v>
      </c>
      <c r="AH765" s="44">
        <f>VLOOKUP($A765,'[2]Data (2)'!$A$701:$F$1377,3,FALSE)</f>
        <v>269</v>
      </c>
      <c r="AI765" s="44">
        <f>VLOOKUP($A765,'[2]Data (2)'!$A$701:$F$1377,4,FALSE)</f>
        <v>284</v>
      </c>
      <c r="AJ765" s="44">
        <f>VLOOKUP($A765,'[2]Data (2)'!$A$701:$F$1377,5,FALSE)</f>
        <v>297</v>
      </c>
      <c r="AK765" s="44">
        <f>VLOOKUP($A765,'[2]Data (2)'!$A$701:$F$1377,6,FALSE)</f>
        <v>297</v>
      </c>
      <c r="AL765" s="46">
        <v>241</v>
      </c>
      <c r="AM765" s="46">
        <v>325</v>
      </c>
      <c r="AN765" s="46">
        <v>316</v>
      </c>
      <c r="AO765" s="46">
        <v>332</v>
      </c>
      <c r="AR765" s="41" t="s">
        <v>577</v>
      </c>
      <c r="AS765" s="41" t="b">
        <f t="shared" si="18"/>
        <v>1</v>
      </c>
    </row>
    <row r="766" spans="1:45" x14ac:dyDescent="0.25">
      <c r="A766" s="36" t="s">
        <v>472</v>
      </c>
      <c r="B766">
        <v>1094</v>
      </c>
      <c r="C766">
        <v>1102</v>
      </c>
      <c r="D766">
        <v>1341</v>
      </c>
      <c r="E766">
        <v>1511</v>
      </c>
      <c r="F766">
        <v>1831</v>
      </c>
      <c r="G766">
        <v>1551</v>
      </c>
      <c r="H766">
        <v>1640</v>
      </c>
      <c r="I766">
        <v>1541</v>
      </c>
      <c r="J766">
        <v>1586</v>
      </c>
      <c r="K766">
        <v>1348</v>
      </c>
      <c r="L766">
        <v>1636</v>
      </c>
      <c r="M766">
        <v>1556</v>
      </c>
      <c r="N766">
        <v>1622</v>
      </c>
      <c r="O766">
        <v>1562</v>
      </c>
      <c r="P766">
        <v>1577</v>
      </c>
      <c r="Q766">
        <v>1685</v>
      </c>
      <c r="R766">
        <v>1714</v>
      </c>
      <c r="S766">
        <v>1368</v>
      </c>
      <c r="T766">
        <v>1604</v>
      </c>
      <c r="U766">
        <v>1503</v>
      </c>
      <c r="V766">
        <v>1433</v>
      </c>
      <c r="W766">
        <v>1195</v>
      </c>
      <c r="X766" s="41">
        <v>1315</v>
      </c>
      <c r="Y766" s="41">
        <v>1333</v>
      </c>
      <c r="Z766" s="41">
        <v>1342</v>
      </c>
      <c r="AA766" s="41">
        <v>1246</v>
      </c>
      <c r="AB766" s="41">
        <v>1166</v>
      </c>
      <c r="AC766" s="42">
        <v>1167</v>
      </c>
      <c r="AD766" s="42">
        <v>1165</v>
      </c>
      <c r="AE766" s="42">
        <v>1423</v>
      </c>
      <c r="AF766" s="43">
        <v>1243</v>
      </c>
      <c r="AG766" s="43">
        <v>1153</v>
      </c>
      <c r="AH766" s="44">
        <f>VLOOKUP($A766,'[2]Data (2)'!$A$701:$F$1377,3,FALSE)</f>
        <v>967</v>
      </c>
      <c r="AI766" s="44">
        <f>VLOOKUP($A766,'[2]Data (2)'!$A$701:$F$1377,4,FALSE)</f>
        <v>1011</v>
      </c>
      <c r="AJ766" s="44">
        <f>VLOOKUP($A766,'[2]Data (2)'!$A$701:$F$1377,5,FALSE)</f>
        <v>1035</v>
      </c>
      <c r="AK766" s="44">
        <f>VLOOKUP($A766,'[2]Data (2)'!$A$701:$F$1377,6,FALSE)</f>
        <v>1004</v>
      </c>
      <c r="AL766" s="46">
        <v>831</v>
      </c>
      <c r="AM766" s="46">
        <v>1015</v>
      </c>
      <c r="AN766" s="46">
        <v>799</v>
      </c>
      <c r="AO766" s="46">
        <v>783</v>
      </c>
      <c r="AR766" s="41" t="s">
        <v>472</v>
      </c>
      <c r="AS766" s="41" t="b">
        <f t="shared" si="18"/>
        <v>1</v>
      </c>
    </row>
    <row r="767" spans="1:45" x14ac:dyDescent="0.25">
      <c r="A767" s="36" t="s">
        <v>476</v>
      </c>
      <c r="B767">
        <v>2319</v>
      </c>
      <c r="C767">
        <v>2374</v>
      </c>
      <c r="D767">
        <v>3072</v>
      </c>
      <c r="E767">
        <v>4021</v>
      </c>
      <c r="F767">
        <v>4267</v>
      </c>
      <c r="G767">
        <v>3518</v>
      </c>
      <c r="H767">
        <v>3850</v>
      </c>
      <c r="I767">
        <v>3593</v>
      </c>
      <c r="J767">
        <v>3211</v>
      </c>
      <c r="K767">
        <v>2774</v>
      </c>
      <c r="L767">
        <v>3679</v>
      </c>
      <c r="M767">
        <v>3377</v>
      </c>
      <c r="N767">
        <v>3932</v>
      </c>
      <c r="O767">
        <v>3044</v>
      </c>
      <c r="P767">
        <v>3476</v>
      </c>
      <c r="Q767">
        <v>3227</v>
      </c>
      <c r="R767">
        <v>3129</v>
      </c>
      <c r="S767">
        <v>2820</v>
      </c>
      <c r="T767">
        <v>3357</v>
      </c>
      <c r="U767">
        <v>2973</v>
      </c>
      <c r="V767">
        <v>3032</v>
      </c>
      <c r="W767">
        <v>2473</v>
      </c>
      <c r="X767" s="41">
        <v>2732</v>
      </c>
      <c r="Y767" s="41">
        <v>2773</v>
      </c>
      <c r="Z767" s="41">
        <v>2775</v>
      </c>
      <c r="AA767" s="41">
        <v>2654</v>
      </c>
      <c r="AB767" s="41">
        <v>2408</v>
      </c>
      <c r="AC767" s="42">
        <v>2425</v>
      </c>
      <c r="AD767" s="42">
        <v>2615</v>
      </c>
      <c r="AE767" s="42">
        <v>2770</v>
      </c>
      <c r="AF767" s="43">
        <v>2500</v>
      </c>
      <c r="AG767" s="43">
        <v>2209</v>
      </c>
      <c r="AH767" s="44">
        <f>VLOOKUP($A767,'[2]Data (2)'!$A$701:$F$1377,3,FALSE)</f>
        <v>2006</v>
      </c>
      <c r="AI767" s="44">
        <f>VLOOKUP($A767,'[2]Data (2)'!$A$701:$F$1377,4,FALSE)</f>
        <v>1935</v>
      </c>
      <c r="AJ767" s="44">
        <f>VLOOKUP($A767,'[2]Data (2)'!$A$701:$F$1377,5,FALSE)</f>
        <v>2137</v>
      </c>
      <c r="AK767" s="44">
        <f>VLOOKUP($A767,'[2]Data (2)'!$A$701:$F$1377,6,FALSE)</f>
        <v>2032</v>
      </c>
      <c r="AL767" s="46">
        <v>1646</v>
      </c>
      <c r="AM767" s="46">
        <v>2154</v>
      </c>
      <c r="AN767" s="46">
        <v>1840</v>
      </c>
      <c r="AO767" s="46">
        <v>1735</v>
      </c>
      <c r="AR767" s="41" t="s">
        <v>476</v>
      </c>
      <c r="AS767" s="41" t="b">
        <f t="shared" si="18"/>
        <v>1</v>
      </c>
    </row>
    <row r="768" spans="1:45" x14ac:dyDescent="0.25">
      <c r="A768" s="36" t="s">
        <v>47</v>
      </c>
      <c r="B768">
        <v>117</v>
      </c>
      <c r="C768">
        <v>86</v>
      </c>
      <c r="D768">
        <v>147</v>
      </c>
      <c r="E768">
        <v>218</v>
      </c>
      <c r="F768">
        <v>209</v>
      </c>
      <c r="G768">
        <v>187</v>
      </c>
      <c r="H768">
        <v>199</v>
      </c>
      <c r="I768">
        <v>161</v>
      </c>
      <c r="J768">
        <v>144</v>
      </c>
      <c r="K768">
        <v>130</v>
      </c>
      <c r="L768">
        <v>183</v>
      </c>
      <c r="M768">
        <v>179</v>
      </c>
      <c r="N768">
        <v>178</v>
      </c>
      <c r="O768">
        <v>139</v>
      </c>
      <c r="P768">
        <v>182</v>
      </c>
      <c r="Q768">
        <v>171</v>
      </c>
      <c r="R768">
        <v>166</v>
      </c>
      <c r="S768">
        <v>119</v>
      </c>
      <c r="T768">
        <v>179</v>
      </c>
      <c r="U768">
        <v>151</v>
      </c>
      <c r="V768">
        <v>146</v>
      </c>
      <c r="W768">
        <v>125</v>
      </c>
      <c r="X768" s="41">
        <v>158</v>
      </c>
      <c r="Y768" s="41">
        <v>121</v>
      </c>
      <c r="Z768" s="41">
        <v>150</v>
      </c>
      <c r="AA768" s="41">
        <v>116</v>
      </c>
      <c r="AB768" s="41">
        <v>113</v>
      </c>
      <c r="AC768" s="42">
        <v>113</v>
      </c>
      <c r="AD768" s="42">
        <v>132</v>
      </c>
      <c r="AE768" s="42">
        <v>107</v>
      </c>
      <c r="AF768" s="43">
        <v>120</v>
      </c>
      <c r="AG768" s="43">
        <v>83</v>
      </c>
      <c r="AH768" s="44">
        <f>VLOOKUP($A768,'[2]Data (2)'!$A$701:$F$1377,3,FALSE)</f>
        <v>75</v>
      </c>
      <c r="AI768" s="44">
        <f>VLOOKUP($A768,'[2]Data (2)'!$A$701:$F$1377,4,FALSE)</f>
        <v>72</v>
      </c>
      <c r="AJ768" s="44">
        <f>VLOOKUP($A768,'[2]Data (2)'!$A$701:$F$1377,5,FALSE)</f>
        <v>82</v>
      </c>
      <c r="AK768" s="44">
        <f>VLOOKUP($A768,'[2]Data (2)'!$A$701:$F$1377,6,FALSE)</f>
        <v>88</v>
      </c>
      <c r="AL768" s="46">
        <v>62</v>
      </c>
      <c r="AM768" s="46">
        <v>91</v>
      </c>
      <c r="AN768" s="46">
        <v>78</v>
      </c>
      <c r="AO768" s="46">
        <v>77</v>
      </c>
      <c r="AR768" s="41" t="s">
        <v>47</v>
      </c>
      <c r="AS768" s="41" t="b">
        <f t="shared" si="18"/>
        <v>1</v>
      </c>
    </row>
    <row r="769" spans="1:45" x14ac:dyDescent="0.25">
      <c r="A769" s="36" t="s">
        <v>677</v>
      </c>
      <c r="B769">
        <v>533</v>
      </c>
      <c r="C769">
        <v>595</v>
      </c>
      <c r="D769">
        <v>693</v>
      </c>
      <c r="E769">
        <v>625</v>
      </c>
      <c r="F769">
        <v>688</v>
      </c>
      <c r="G769">
        <v>745</v>
      </c>
      <c r="H769">
        <v>715</v>
      </c>
      <c r="I769">
        <v>636</v>
      </c>
      <c r="J769">
        <v>650</v>
      </c>
      <c r="K769">
        <v>701</v>
      </c>
      <c r="L769">
        <v>857</v>
      </c>
      <c r="M769">
        <v>680</v>
      </c>
      <c r="N769">
        <v>692</v>
      </c>
      <c r="O769">
        <v>754</v>
      </c>
      <c r="P769">
        <v>851</v>
      </c>
      <c r="Q769">
        <v>541</v>
      </c>
      <c r="R769">
        <v>614</v>
      </c>
      <c r="S769">
        <v>693</v>
      </c>
      <c r="T769">
        <v>819</v>
      </c>
      <c r="U769">
        <v>548</v>
      </c>
      <c r="V769">
        <v>520</v>
      </c>
      <c r="W769">
        <v>668</v>
      </c>
      <c r="X769" s="41">
        <v>742</v>
      </c>
      <c r="Y769" s="41">
        <v>762</v>
      </c>
      <c r="Z769" s="41">
        <v>780</v>
      </c>
      <c r="AA769" s="41">
        <v>613</v>
      </c>
      <c r="AB769" s="41">
        <v>582</v>
      </c>
      <c r="AC769" s="42">
        <v>486</v>
      </c>
      <c r="AD769" s="42">
        <v>509</v>
      </c>
      <c r="AE769" s="42">
        <v>597</v>
      </c>
      <c r="AF769" s="43">
        <v>550</v>
      </c>
      <c r="AG769" s="43">
        <v>525</v>
      </c>
      <c r="AH769" s="44">
        <f>VLOOKUP($A769,'[2]Data (2)'!$A$701:$F$1377,3,FALSE)</f>
        <v>474</v>
      </c>
      <c r="AI769" s="44">
        <f>VLOOKUP($A769,'[2]Data (2)'!$A$701:$F$1377,4,FALSE)</f>
        <v>623</v>
      </c>
      <c r="AJ769" s="44">
        <f>VLOOKUP($A769,'[2]Data (2)'!$A$701:$F$1377,5,FALSE)</f>
        <v>663</v>
      </c>
      <c r="AK769" s="44">
        <f>VLOOKUP($A769,'[2]Data (2)'!$A$701:$F$1377,6,FALSE)</f>
        <v>709</v>
      </c>
      <c r="AL769" s="46">
        <v>591</v>
      </c>
      <c r="AM769" s="46">
        <v>590</v>
      </c>
      <c r="AN769" s="46">
        <v>494</v>
      </c>
      <c r="AO769" s="46">
        <v>411</v>
      </c>
      <c r="AR769" s="41" t="s">
        <v>677</v>
      </c>
      <c r="AS769" s="41" t="b">
        <f t="shared" si="18"/>
        <v>1</v>
      </c>
    </row>
    <row r="770" spans="1:45" x14ac:dyDescent="0.25">
      <c r="A770" s="36" t="s">
        <v>570</v>
      </c>
      <c r="B770">
        <v>1652</v>
      </c>
      <c r="C770">
        <v>1615</v>
      </c>
      <c r="D770">
        <v>2158</v>
      </c>
      <c r="E770">
        <v>2907</v>
      </c>
      <c r="F770">
        <v>3041</v>
      </c>
      <c r="G770">
        <v>2416</v>
      </c>
      <c r="H770">
        <v>2838</v>
      </c>
      <c r="I770">
        <v>2625</v>
      </c>
      <c r="J770">
        <v>2501</v>
      </c>
      <c r="K770">
        <v>2109</v>
      </c>
      <c r="L770">
        <v>2599</v>
      </c>
      <c r="M770">
        <v>2675</v>
      </c>
      <c r="N770">
        <v>2688</v>
      </c>
      <c r="O770">
        <v>2234</v>
      </c>
      <c r="P770">
        <v>2477</v>
      </c>
      <c r="Q770">
        <v>2656</v>
      </c>
      <c r="R770">
        <v>2431</v>
      </c>
      <c r="S770">
        <v>1864</v>
      </c>
      <c r="T770">
        <v>2261</v>
      </c>
      <c r="U770">
        <v>2201</v>
      </c>
      <c r="V770">
        <v>2270</v>
      </c>
      <c r="W770">
        <v>1710</v>
      </c>
      <c r="X770" s="41">
        <v>1941</v>
      </c>
      <c r="Y770" s="41">
        <v>1790</v>
      </c>
      <c r="Z770" s="41">
        <v>1881</v>
      </c>
      <c r="AA770" s="41">
        <v>1997</v>
      </c>
      <c r="AB770" s="41">
        <v>2042</v>
      </c>
      <c r="AC770" s="42">
        <v>1938</v>
      </c>
      <c r="AD770" s="42">
        <v>1764</v>
      </c>
      <c r="AE770" s="42">
        <v>1979</v>
      </c>
      <c r="AF770" s="43">
        <v>1543</v>
      </c>
      <c r="AG770" s="43">
        <v>1419</v>
      </c>
      <c r="AH770" s="44">
        <f>VLOOKUP($A770,'[2]Data (2)'!$A$701:$F$1377,3,FALSE)</f>
        <v>1310</v>
      </c>
      <c r="AI770" s="44">
        <f>VLOOKUP($A770,'[2]Data (2)'!$A$701:$F$1377,4,FALSE)</f>
        <v>1303</v>
      </c>
      <c r="AJ770" s="44">
        <f>VLOOKUP($A770,'[2]Data (2)'!$A$701:$F$1377,5,FALSE)</f>
        <v>1444</v>
      </c>
      <c r="AK770" s="44">
        <f>VLOOKUP($A770,'[2]Data (2)'!$A$701:$F$1377,6,FALSE)</f>
        <v>1373</v>
      </c>
      <c r="AL770" s="46">
        <v>1186</v>
      </c>
      <c r="AM770" s="46">
        <v>1492</v>
      </c>
      <c r="AN770" s="46">
        <v>1475</v>
      </c>
      <c r="AO770" s="46">
        <v>1427</v>
      </c>
      <c r="AR770" s="41" t="s">
        <v>570</v>
      </c>
      <c r="AS770" s="41" t="b">
        <f t="shared" si="18"/>
        <v>1</v>
      </c>
    </row>
    <row r="771" spans="1:45" x14ac:dyDescent="0.25">
      <c r="A771" s="36" t="s">
        <v>464</v>
      </c>
      <c r="B771">
        <v>1261</v>
      </c>
      <c r="C771">
        <v>1254</v>
      </c>
      <c r="D771">
        <v>1698</v>
      </c>
      <c r="E771">
        <v>2010</v>
      </c>
      <c r="F771">
        <v>2128</v>
      </c>
      <c r="G771">
        <v>2015</v>
      </c>
      <c r="H771">
        <v>1947</v>
      </c>
      <c r="I771">
        <v>2034</v>
      </c>
      <c r="J771">
        <v>1895</v>
      </c>
      <c r="K771">
        <v>1624</v>
      </c>
      <c r="L771">
        <v>2006</v>
      </c>
      <c r="M771">
        <v>1893</v>
      </c>
      <c r="N771">
        <v>1945</v>
      </c>
      <c r="O771">
        <v>1773</v>
      </c>
      <c r="P771">
        <v>1881</v>
      </c>
      <c r="Q771">
        <v>1833</v>
      </c>
      <c r="R771">
        <v>1790</v>
      </c>
      <c r="S771">
        <v>1857</v>
      </c>
      <c r="T771">
        <v>1888</v>
      </c>
      <c r="U771">
        <v>1790</v>
      </c>
      <c r="V771">
        <v>1678</v>
      </c>
      <c r="W771">
        <v>1558</v>
      </c>
      <c r="X771" s="41">
        <v>1623</v>
      </c>
      <c r="Y771" s="41">
        <v>1690</v>
      </c>
      <c r="Z771" s="41">
        <v>1830</v>
      </c>
      <c r="AA771" s="41">
        <v>1793</v>
      </c>
      <c r="AB771" s="41">
        <v>1564</v>
      </c>
      <c r="AC771" s="42">
        <v>1665</v>
      </c>
      <c r="AD771" s="42">
        <v>1800</v>
      </c>
      <c r="AE771" s="42">
        <v>1774</v>
      </c>
      <c r="AF771" s="43">
        <v>1547</v>
      </c>
      <c r="AG771" s="43">
        <v>1438</v>
      </c>
      <c r="AH771" s="44">
        <f>VLOOKUP($A771,'[2]Data (2)'!$A$701:$F$1377,3,FALSE)</f>
        <v>1360</v>
      </c>
      <c r="AI771" s="44">
        <f>VLOOKUP($A771,'[2]Data (2)'!$A$701:$F$1377,4,FALSE)</f>
        <v>1307</v>
      </c>
      <c r="AJ771" s="44">
        <f>VLOOKUP($A771,'[2]Data (2)'!$A$701:$F$1377,5,FALSE)</f>
        <v>1379</v>
      </c>
      <c r="AK771" s="44">
        <f>VLOOKUP($A771,'[2]Data (2)'!$A$701:$F$1377,6,FALSE)</f>
        <v>1258</v>
      </c>
      <c r="AL771" s="46">
        <v>1128</v>
      </c>
      <c r="AM771" s="46">
        <v>1390</v>
      </c>
      <c r="AN771" s="46">
        <v>1345</v>
      </c>
      <c r="AO771" s="46">
        <v>1290</v>
      </c>
      <c r="AR771" s="41" t="s">
        <v>464</v>
      </c>
      <c r="AS771" s="41" t="b">
        <f t="shared" si="18"/>
        <v>1</v>
      </c>
    </row>
    <row r="772" spans="1:45" x14ac:dyDescent="0.25">
      <c r="A772" s="36" t="s">
        <v>571</v>
      </c>
      <c r="B772">
        <v>680</v>
      </c>
      <c r="C772">
        <v>676</v>
      </c>
      <c r="D772">
        <v>978</v>
      </c>
      <c r="E772">
        <v>1321</v>
      </c>
      <c r="F772">
        <v>1504</v>
      </c>
      <c r="G772">
        <v>1139</v>
      </c>
      <c r="H772">
        <v>1282</v>
      </c>
      <c r="I772">
        <v>1338</v>
      </c>
      <c r="J772">
        <v>1171</v>
      </c>
      <c r="K772">
        <v>926</v>
      </c>
      <c r="L772">
        <v>1181</v>
      </c>
      <c r="M772">
        <v>1337</v>
      </c>
      <c r="N772">
        <v>1253</v>
      </c>
      <c r="O772">
        <v>1069</v>
      </c>
      <c r="P772">
        <v>1205</v>
      </c>
      <c r="Q772">
        <v>1318</v>
      </c>
      <c r="R772">
        <v>1205</v>
      </c>
      <c r="S772">
        <v>947</v>
      </c>
      <c r="T772">
        <v>1090</v>
      </c>
      <c r="U772">
        <v>1195</v>
      </c>
      <c r="V772">
        <v>997</v>
      </c>
      <c r="W772">
        <v>883</v>
      </c>
      <c r="X772" s="41">
        <v>907</v>
      </c>
      <c r="Y772" s="41">
        <v>888</v>
      </c>
      <c r="Z772" s="41">
        <v>959</v>
      </c>
      <c r="AA772" s="41">
        <v>909</v>
      </c>
      <c r="AB772" s="41">
        <v>1015</v>
      </c>
      <c r="AC772" s="42">
        <v>939</v>
      </c>
      <c r="AD772" s="42">
        <v>816</v>
      </c>
      <c r="AE772" s="42">
        <v>959</v>
      </c>
      <c r="AF772" s="43">
        <v>811</v>
      </c>
      <c r="AG772" s="43">
        <v>712</v>
      </c>
      <c r="AH772" s="44">
        <f>VLOOKUP($A772,'[2]Data (2)'!$A$701:$F$1377,3,FALSE)</f>
        <v>590</v>
      </c>
      <c r="AI772" s="44">
        <f>VLOOKUP($A772,'[2]Data (2)'!$A$701:$F$1377,4,FALSE)</f>
        <v>563</v>
      </c>
      <c r="AJ772" s="44">
        <f>VLOOKUP($A772,'[2]Data (2)'!$A$701:$F$1377,5,FALSE)</f>
        <v>583</v>
      </c>
      <c r="AK772" s="44">
        <f>VLOOKUP($A772,'[2]Data (2)'!$A$701:$F$1377,6,FALSE)</f>
        <v>634</v>
      </c>
      <c r="AL772" s="46">
        <v>543</v>
      </c>
      <c r="AM772" s="46">
        <v>657</v>
      </c>
      <c r="AN772" s="46">
        <v>694</v>
      </c>
      <c r="AO772" s="46">
        <v>715</v>
      </c>
      <c r="AR772" s="41" t="s">
        <v>571</v>
      </c>
      <c r="AS772" s="41" t="b">
        <f t="shared" si="18"/>
        <v>1</v>
      </c>
    </row>
    <row r="773" spans="1:45" x14ac:dyDescent="0.25">
      <c r="A773" s="36" t="s">
        <v>48</v>
      </c>
      <c r="B773">
        <v>361</v>
      </c>
      <c r="C773">
        <v>354</v>
      </c>
      <c r="D773">
        <v>493</v>
      </c>
      <c r="E773">
        <v>598</v>
      </c>
      <c r="F773">
        <v>561</v>
      </c>
      <c r="G773">
        <v>477</v>
      </c>
      <c r="H773">
        <v>610</v>
      </c>
      <c r="I773">
        <v>550</v>
      </c>
      <c r="J773">
        <v>525</v>
      </c>
      <c r="K773">
        <v>437</v>
      </c>
      <c r="L773">
        <v>537</v>
      </c>
      <c r="M773">
        <v>566</v>
      </c>
      <c r="N773">
        <v>576</v>
      </c>
      <c r="O773">
        <v>446</v>
      </c>
      <c r="P773">
        <v>545</v>
      </c>
      <c r="Q773">
        <v>542</v>
      </c>
      <c r="R773">
        <v>543</v>
      </c>
      <c r="S773">
        <v>487</v>
      </c>
      <c r="T773">
        <v>539</v>
      </c>
      <c r="U773">
        <v>530</v>
      </c>
      <c r="V773">
        <v>477</v>
      </c>
      <c r="W773">
        <v>367</v>
      </c>
      <c r="X773" s="41">
        <v>385</v>
      </c>
      <c r="Y773" s="41">
        <v>379</v>
      </c>
      <c r="Z773" s="41">
        <v>421</v>
      </c>
      <c r="AA773" s="41">
        <v>450</v>
      </c>
      <c r="AB773" s="41">
        <v>476</v>
      </c>
      <c r="AC773" s="42">
        <v>402</v>
      </c>
      <c r="AD773" s="42">
        <v>366</v>
      </c>
      <c r="AE773" s="42">
        <v>401</v>
      </c>
      <c r="AF773" s="43">
        <v>384</v>
      </c>
      <c r="AG773" s="43">
        <v>336</v>
      </c>
      <c r="AH773" s="44">
        <f>VLOOKUP($A773,'[2]Data (2)'!$A$701:$F$1377,3,FALSE)</f>
        <v>267</v>
      </c>
      <c r="AI773" s="44">
        <f>VLOOKUP($A773,'[2]Data (2)'!$A$701:$F$1377,4,FALSE)</f>
        <v>289</v>
      </c>
      <c r="AJ773" s="44">
        <f>VLOOKUP($A773,'[2]Data (2)'!$A$701:$F$1377,5,FALSE)</f>
        <v>316</v>
      </c>
      <c r="AK773" s="44">
        <f>VLOOKUP($A773,'[2]Data (2)'!$A$701:$F$1377,6,FALSE)</f>
        <v>301</v>
      </c>
      <c r="AL773" s="46">
        <v>252</v>
      </c>
      <c r="AM773" s="46">
        <v>347</v>
      </c>
      <c r="AN773" s="46">
        <v>354</v>
      </c>
      <c r="AO773" s="46">
        <v>345</v>
      </c>
      <c r="AR773" s="41" t="s">
        <v>48</v>
      </c>
      <c r="AS773" s="41" t="b">
        <f t="shared" si="18"/>
        <v>1</v>
      </c>
    </row>
    <row r="774" spans="1:45" x14ac:dyDescent="0.25">
      <c r="A774" s="36" t="s">
        <v>678</v>
      </c>
      <c r="B774">
        <v>174</v>
      </c>
      <c r="C774">
        <v>244</v>
      </c>
      <c r="D774">
        <v>330</v>
      </c>
      <c r="E774">
        <v>306</v>
      </c>
      <c r="F774">
        <v>326</v>
      </c>
      <c r="G774">
        <v>340</v>
      </c>
      <c r="H774">
        <v>360</v>
      </c>
      <c r="I774">
        <v>293</v>
      </c>
      <c r="J774">
        <v>277</v>
      </c>
      <c r="K774">
        <v>341</v>
      </c>
      <c r="L774">
        <v>392</v>
      </c>
      <c r="M774">
        <v>337</v>
      </c>
      <c r="N774">
        <v>314</v>
      </c>
      <c r="O774">
        <v>353</v>
      </c>
      <c r="P774">
        <v>412</v>
      </c>
      <c r="Q774">
        <v>298</v>
      </c>
      <c r="R774">
        <v>332</v>
      </c>
      <c r="S774">
        <v>322</v>
      </c>
      <c r="T774">
        <v>415</v>
      </c>
      <c r="U774">
        <v>317</v>
      </c>
      <c r="V774">
        <v>249</v>
      </c>
      <c r="W774">
        <v>286</v>
      </c>
      <c r="X774" s="41">
        <v>315</v>
      </c>
      <c r="Y774" s="41">
        <v>340</v>
      </c>
      <c r="Z774" s="41">
        <v>306</v>
      </c>
      <c r="AA774" s="41">
        <v>282</v>
      </c>
      <c r="AB774" s="41">
        <v>276</v>
      </c>
      <c r="AC774" s="42">
        <v>288</v>
      </c>
      <c r="AD774" s="42">
        <v>264</v>
      </c>
      <c r="AE774" s="42">
        <v>260</v>
      </c>
      <c r="AF774" s="43">
        <v>223</v>
      </c>
      <c r="AG774" s="43">
        <v>224</v>
      </c>
      <c r="AH774" s="44">
        <f>VLOOKUP($A774,'[2]Data (2)'!$A$701:$F$1377,3,FALSE)</f>
        <v>249</v>
      </c>
      <c r="AI774" s="44">
        <f>VLOOKUP($A774,'[2]Data (2)'!$A$701:$F$1377,4,FALSE)</f>
        <v>257</v>
      </c>
      <c r="AJ774" s="44">
        <f>VLOOKUP($A774,'[2]Data (2)'!$A$701:$F$1377,5,FALSE)</f>
        <v>269</v>
      </c>
      <c r="AK774" s="44">
        <f>VLOOKUP($A774,'[2]Data (2)'!$A$701:$F$1377,6,FALSE)</f>
        <v>323</v>
      </c>
      <c r="AL774" s="46">
        <v>232</v>
      </c>
      <c r="AM774" s="46">
        <v>252</v>
      </c>
      <c r="AN774" s="46">
        <v>259</v>
      </c>
      <c r="AO774" s="46">
        <v>153</v>
      </c>
      <c r="AR774" s="41" t="s">
        <v>678</v>
      </c>
      <c r="AS774" s="41" t="b">
        <f t="shared" si="18"/>
        <v>1</v>
      </c>
    </row>
    <row r="775" spans="1:45" x14ac:dyDescent="0.25">
      <c r="A775" s="36" t="s">
        <v>489</v>
      </c>
      <c r="B775">
        <v>1262</v>
      </c>
      <c r="C775">
        <v>1397</v>
      </c>
      <c r="D775">
        <v>1651</v>
      </c>
      <c r="E775">
        <v>2013</v>
      </c>
      <c r="F775">
        <v>2166</v>
      </c>
      <c r="G775">
        <v>1860</v>
      </c>
      <c r="H775">
        <v>1959</v>
      </c>
      <c r="I775">
        <v>1568</v>
      </c>
      <c r="J775">
        <v>1593</v>
      </c>
      <c r="K775">
        <v>1471</v>
      </c>
      <c r="L775">
        <v>1885</v>
      </c>
      <c r="M775">
        <v>1742</v>
      </c>
      <c r="N775">
        <v>1677</v>
      </c>
      <c r="O775">
        <v>1537</v>
      </c>
      <c r="P775">
        <v>1796</v>
      </c>
      <c r="Q775">
        <v>1583</v>
      </c>
      <c r="R775">
        <v>1539</v>
      </c>
      <c r="S775">
        <v>1375</v>
      </c>
      <c r="T775">
        <v>1771</v>
      </c>
      <c r="U775">
        <v>1466</v>
      </c>
      <c r="V775">
        <v>1541</v>
      </c>
      <c r="W775">
        <v>1284</v>
      </c>
      <c r="X775" s="41">
        <v>1494</v>
      </c>
      <c r="Y775" s="41">
        <v>1497</v>
      </c>
      <c r="Z775" s="41">
        <v>1506</v>
      </c>
      <c r="AA775" s="41">
        <v>1487</v>
      </c>
      <c r="AB775" s="41">
        <v>1322</v>
      </c>
      <c r="AC775" s="42">
        <v>1217</v>
      </c>
      <c r="AD775" s="42">
        <v>1314</v>
      </c>
      <c r="AE775" s="42">
        <v>1406</v>
      </c>
      <c r="AF775" s="43">
        <v>1216</v>
      </c>
      <c r="AG775" s="43">
        <v>1105</v>
      </c>
      <c r="AH775" s="44">
        <f>VLOOKUP($A775,'[2]Data (2)'!$A$701:$F$1377,3,FALSE)</f>
        <v>994</v>
      </c>
      <c r="AI775" s="44">
        <f>VLOOKUP($A775,'[2]Data (2)'!$A$701:$F$1377,4,FALSE)</f>
        <v>1118</v>
      </c>
      <c r="AJ775" s="44">
        <f>VLOOKUP($A775,'[2]Data (2)'!$A$701:$F$1377,5,FALSE)</f>
        <v>1288</v>
      </c>
      <c r="AK775" s="44">
        <f>VLOOKUP($A775,'[2]Data (2)'!$A$701:$F$1377,6,FALSE)</f>
        <v>1152</v>
      </c>
      <c r="AL775" s="46">
        <v>1035</v>
      </c>
      <c r="AM775" s="46">
        <v>1153</v>
      </c>
      <c r="AN775" s="46">
        <v>1030</v>
      </c>
      <c r="AO775" s="46">
        <v>1063</v>
      </c>
      <c r="AR775" s="41" t="s">
        <v>489</v>
      </c>
      <c r="AS775" s="41" t="b">
        <f t="shared" si="18"/>
        <v>1</v>
      </c>
    </row>
    <row r="776" spans="1:45" x14ac:dyDescent="0.25">
      <c r="A776" s="36" t="s">
        <v>601</v>
      </c>
      <c r="B776">
        <v>486</v>
      </c>
      <c r="C776">
        <v>519</v>
      </c>
      <c r="D776">
        <v>623</v>
      </c>
      <c r="E776">
        <v>717</v>
      </c>
      <c r="F776">
        <v>666</v>
      </c>
      <c r="G776">
        <v>736</v>
      </c>
      <c r="H776">
        <v>718</v>
      </c>
      <c r="I776">
        <v>703</v>
      </c>
      <c r="J776">
        <v>600</v>
      </c>
      <c r="K776">
        <v>530</v>
      </c>
      <c r="L776">
        <v>668</v>
      </c>
      <c r="M776">
        <v>616</v>
      </c>
      <c r="N776">
        <v>733</v>
      </c>
      <c r="O776">
        <v>593</v>
      </c>
      <c r="P776">
        <v>620</v>
      </c>
      <c r="Q776">
        <v>674</v>
      </c>
      <c r="R776">
        <v>625</v>
      </c>
      <c r="S776">
        <v>530</v>
      </c>
      <c r="T776">
        <v>592</v>
      </c>
      <c r="U776">
        <v>634</v>
      </c>
      <c r="V776">
        <v>627</v>
      </c>
      <c r="W776">
        <v>513</v>
      </c>
      <c r="X776" s="41">
        <v>741</v>
      </c>
      <c r="Y776" s="41">
        <v>566</v>
      </c>
      <c r="Z776" s="41">
        <v>569</v>
      </c>
      <c r="AA776" s="41">
        <v>517</v>
      </c>
      <c r="AB776" s="41">
        <v>582</v>
      </c>
      <c r="AC776" s="42">
        <v>509</v>
      </c>
      <c r="AD776" s="42">
        <v>545</v>
      </c>
      <c r="AE776" s="42">
        <v>616</v>
      </c>
      <c r="AF776" s="43">
        <v>557</v>
      </c>
      <c r="AG776" s="43">
        <v>492</v>
      </c>
      <c r="AH776" s="44">
        <f>VLOOKUP($A776,'[2]Data (2)'!$A$701:$F$1377,3,FALSE)</f>
        <v>361</v>
      </c>
      <c r="AI776" s="44">
        <f>VLOOKUP($A776,'[2]Data (2)'!$A$701:$F$1377,4,FALSE)</f>
        <v>427</v>
      </c>
      <c r="AJ776" s="44">
        <f>VLOOKUP($A776,'[2]Data (2)'!$A$701:$F$1377,5,FALSE)</f>
        <v>550</v>
      </c>
      <c r="AK776" s="44">
        <f>VLOOKUP($A776,'[2]Data (2)'!$A$701:$F$1377,6,FALSE)</f>
        <v>409</v>
      </c>
      <c r="AL776" s="46">
        <v>329</v>
      </c>
      <c r="AM776" s="46">
        <v>421</v>
      </c>
      <c r="AN776" s="46">
        <v>453</v>
      </c>
      <c r="AO776" s="46">
        <v>380</v>
      </c>
      <c r="AR776" s="41" t="s">
        <v>601</v>
      </c>
      <c r="AS776" s="41" t="b">
        <f t="shared" si="18"/>
        <v>1</v>
      </c>
    </row>
    <row r="777" spans="1:45" x14ac:dyDescent="0.25">
      <c r="A777" s="36" t="s">
        <v>602</v>
      </c>
      <c r="B777">
        <v>820</v>
      </c>
      <c r="C777">
        <v>848</v>
      </c>
      <c r="D777">
        <v>874</v>
      </c>
      <c r="E777">
        <v>923</v>
      </c>
      <c r="F777">
        <v>1112</v>
      </c>
      <c r="G777">
        <v>1052</v>
      </c>
      <c r="H777">
        <v>987</v>
      </c>
      <c r="I777">
        <v>979</v>
      </c>
      <c r="J777">
        <v>984</v>
      </c>
      <c r="K777">
        <v>1045</v>
      </c>
      <c r="L777">
        <v>1076</v>
      </c>
      <c r="M777">
        <v>1040</v>
      </c>
      <c r="N777">
        <v>936</v>
      </c>
      <c r="O777">
        <v>1142</v>
      </c>
      <c r="P777">
        <v>933</v>
      </c>
      <c r="Q777">
        <v>824</v>
      </c>
      <c r="R777">
        <v>814</v>
      </c>
      <c r="S777">
        <v>1137</v>
      </c>
      <c r="T777">
        <v>824</v>
      </c>
      <c r="U777">
        <v>698</v>
      </c>
      <c r="V777">
        <v>715</v>
      </c>
      <c r="W777">
        <v>1179</v>
      </c>
      <c r="X777" s="41">
        <v>963</v>
      </c>
      <c r="Y777" s="41">
        <v>806</v>
      </c>
      <c r="Z777" s="41">
        <v>852</v>
      </c>
      <c r="AA777" s="41">
        <v>733</v>
      </c>
      <c r="AB777" s="41">
        <v>734</v>
      </c>
      <c r="AC777" s="42">
        <v>744</v>
      </c>
      <c r="AD777" s="42">
        <v>766</v>
      </c>
      <c r="AE777" s="42">
        <v>842</v>
      </c>
      <c r="AF777" s="43">
        <v>681</v>
      </c>
      <c r="AG777" s="43">
        <v>646</v>
      </c>
      <c r="AH777" s="44">
        <f>VLOOKUP($A777,'[2]Data (2)'!$A$701:$F$1377,3,FALSE)</f>
        <v>606</v>
      </c>
      <c r="AI777" s="44">
        <f>VLOOKUP($A777,'[2]Data (2)'!$A$701:$F$1377,4,FALSE)</f>
        <v>929</v>
      </c>
      <c r="AJ777" s="44">
        <f>VLOOKUP($A777,'[2]Data (2)'!$A$701:$F$1377,5,FALSE)</f>
        <v>745</v>
      </c>
      <c r="AK777" s="44">
        <f>VLOOKUP($A777,'[2]Data (2)'!$A$701:$F$1377,6,FALSE)</f>
        <v>670</v>
      </c>
      <c r="AL777" s="46">
        <v>549</v>
      </c>
      <c r="AM777" s="46">
        <v>660</v>
      </c>
      <c r="AN777" s="46">
        <v>629</v>
      </c>
      <c r="AO777" s="46">
        <v>688</v>
      </c>
      <c r="AR777" s="41" t="s">
        <v>602</v>
      </c>
      <c r="AS777" s="41" t="b">
        <f t="shared" si="18"/>
        <v>1</v>
      </c>
    </row>
    <row r="778" spans="1:45" x14ac:dyDescent="0.25">
      <c r="A778" s="36" t="s">
        <v>679</v>
      </c>
      <c r="B778">
        <v>132</v>
      </c>
      <c r="C778">
        <v>172</v>
      </c>
      <c r="D778">
        <v>195</v>
      </c>
      <c r="E778">
        <v>264</v>
      </c>
      <c r="F778">
        <v>342</v>
      </c>
      <c r="G778">
        <v>282</v>
      </c>
      <c r="H778">
        <v>281</v>
      </c>
      <c r="I778">
        <v>289</v>
      </c>
      <c r="J778">
        <v>234</v>
      </c>
      <c r="K778">
        <v>267</v>
      </c>
      <c r="L778">
        <v>428</v>
      </c>
      <c r="M778">
        <v>239</v>
      </c>
      <c r="N778">
        <v>275</v>
      </c>
      <c r="O778">
        <v>299</v>
      </c>
      <c r="P778">
        <v>369</v>
      </c>
      <c r="Q778">
        <v>278</v>
      </c>
      <c r="R778">
        <v>264</v>
      </c>
      <c r="S778">
        <v>276</v>
      </c>
      <c r="T778">
        <v>322</v>
      </c>
      <c r="U778">
        <v>255</v>
      </c>
      <c r="V778">
        <v>235</v>
      </c>
      <c r="W778">
        <v>244</v>
      </c>
      <c r="X778" s="41">
        <v>315</v>
      </c>
      <c r="Y778" s="41">
        <v>260</v>
      </c>
      <c r="Z778" s="41">
        <v>288</v>
      </c>
      <c r="AA778" s="41">
        <v>297</v>
      </c>
      <c r="AB778" s="41">
        <v>231</v>
      </c>
      <c r="AC778" s="42">
        <v>219</v>
      </c>
      <c r="AD778" s="42">
        <v>189</v>
      </c>
      <c r="AE778" s="42">
        <v>247</v>
      </c>
      <c r="AF778" s="43">
        <v>209</v>
      </c>
      <c r="AG778" s="43">
        <v>187</v>
      </c>
      <c r="AH778" s="44">
        <f>VLOOKUP($A778,'[2]Data (2)'!$A$701:$F$1377,3,FALSE)</f>
        <v>148</v>
      </c>
      <c r="AI778" s="44">
        <f>VLOOKUP($A778,'[2]Data (2)'!$A$701:$F$1377,4,FALSE)</f>
        <v>189</v>
      </c>
      <c r="AJ778" s="44">
        <f>VLOOKUP($A778,'[2]Data (2)'!$A$701:$F$1377,5,FALSE)</f>
        <v>213</v>
      </c>
      <c r="AK778" s="44">
        <f>VLOOKUP($A778,'[2]Data (2)'!$A$701:$F$1377,6,FALSE)</f>
        <v>209</v>
      </c>
      <c r="AL778" s="46">
        <v>201</v>
      </c>
      <c r="AM778" s="46">
        <v>239</v>
      </c>
      <c r="AN778" s="46">
        <v>207</v>
      </c>
      <c r="AO778" s="46">
        <v>174</v>
      </c>
      <c r="AR778" s="41" t="s">
        <v>679</v>
      </c>
      <c r="AS778" s="41" t="b">
        <f t="shared" si="18"/>
        <v>1</v>
      </c>
    </row>
    <row r="779" spans="1:45" x14ac:dyDescent="0.25">
      <c r="A779" s="36" t="s">
        <v>526</v>
      </c>
      <c r="B779">
        <v>1102</v>
      </c>
      <c r="C779">
        <v>1301</v>
      </c>
      <c r="D779">
        <v>1522</v>
      </c>
      <c r="E779">
        <v>1601</v>
      </c>
      <c r="F779">
        <v>2174</v>
      </c>
      <c r="G779">
        <v>1891</v>
      </c>
      <c r="H779">
        <v>2116</v>
      </c>
      <c r="I779">
        <v>1700</v>
      </c>
      <c r="J779">
        <v>1876</v>
      </c>
      <c r="K779">
        <v>1715</v>
      </c>
      <c r="L779">
        <v>2081</v>
      </c>
      <c r="M779">
        <v>1663</v>
      </c>
      <c r="N779">
        <v>2001</v>
      </c>
      <c r="O779">
        <v>1700</v>
      </c>
      <c r="P779">
        <v>1791</v>
      </c>
      <c r="Q779">
        <v>1538</v>
      </c>
      <c r="R779">
        <v>1632</v>
      </c>
      <c r="S779">
        <v>1550</v>
      </c>
      <c r="T779">
        <v>1889</v>
      </c>
      <c r="U779">
        <v>1536</v>
      </c>
      <c r="V779">
        <v>1578</v>
      </c>
      <c r="W779">
        <v>1458</v>
      </c>
      <c r="X779" s="41">
        <v>1615</v>
      </c>
      <c r="Y779" s="41">
        <v>1565</v>
      </c>
      <c r="Z779" s="41">
        <v>1615</v>
      </c>
      <c r="AA779" s="41">
        <v>1461</v>
      </c>
      <c r="AB779" s="41">
        <v>1396</v>
      </c>
      <c r="AC779" s="42">
        <v>1223</v>
      </c>
      <c r="AD779" s="42">
        <v>1240</v>
      </c>
      <c r="AE779" s="42">
        <v>1445</v>
      </c>
      <c r="AF779" s="43">
        <v>1224</v>
      </c>
      <c r="AG779" s="43">
        <v>1289</v>
      </c>
      <c r="AH779" s="44">
        <f>VLOOKUP($A779,'[2]Data (2)'!$A$701:$F$1377,3,FALSE)</f>
        <v>1107</v>
      </c>
      <c r="AI779" s="44">
        <f>VLOOKUP($A779,'[2]Data (2)'!$A$701:$F$1377,4,FALSE)</f>
        <v>1151</v>
      </c>
      <c r="AJ779" s="44">
        <f>VLOOKUP($A779,'[2]Data (2)'!$A$701:$F$1377,5,FALSE)</f>
        <v>1357</v>
      </c>
      <c r="AK779" s="44">
        <f>VLOOKUP($A779,'[2]Data (2)'!$A$701:$F$1377,6,FALSE)</f>
        <v>1325</v>
      </c>
      <c r="AL779" s="46">
        <v>1021</v>
      </c>
      <c r="AM779" s="46">
        <v>1190</v>
      </c>
      <c r="AN779" s="46">
        <v>1140</v>
      </c>
      <c r="AO779" s="46">
        <v>1075</v>
      </c>
      <c r="AR779" s="41" t="s">
        <v>526</v>
      </c>
      <c r="AS779" s="41" t="b">
        <f t="shared" si="18"/>
        <v>1</v>
      </c>
    </row>
    <row r="780" spans="1:45" x14ac:dyDescent="0.25">
      <c r="A780" s="36" t="s">
        <v>603</v>
      </c>
      <c r="B780">
        <v>636</v>
      </c>
      <c r="C780">
        <v>597</v>
      </c>
      <c r="D780">
        <v>756</v>
      </c>
      <c r="E780">
        <v>941</v>
      </c>
      <c r="F780">
        <v>876</v>
      </c>
      <c r="G780">
        <v>955</v>
      </c>
      <c r="H780">
        <v>959</v>
      </c>
      <c r="I780">
        <v>791</v>
      </c>
      <c r="J780">
        <v>827</v>
      </c>
      <c r="K780">
        <v>790</v>
      </c>
      <c r="L780">
        <v>846</v>
      </c>
      <c r="M780">
        <v>1090</v>
      </c>
      <c r="N780">
        <v>833</v>
      </c>
      <c r="O780">
        <v>835</v>
      </c>
      <c r="P780">
        <v>822</v>
      </c>
      <c r="Q780">
        <v>770</v>
      </c>
      <c r="R780">
        <v>697</v>
      </c>
      <c r="S780">
        <v>831</v>
      </c>
      <c r="T780">
        <v>761</v>
      </c>
      <c r="U780">
        <v>684</v>
      </c>
      <c r="V780">
        <v>660</v>
      </c>
      <c r="W780">
        <v>655</v>
      </c>
      <c r="X780" s="41">
        <v>977</v>
      </c>
      <c r="Y780" s="41">
        <v>743</v>
      </c>
      <c r="Z780" s="41">
        <v>782</v>
      </c>
      <c r="AA780" s="41">
        <v>705</v>
      </c>
      <c r="AB780" s="41">
        <v>715</v>
      </c>
      <c r="AC780" s="42">
        <v>614</v>
      </c>
      <c r="AD780" s="42">
        <v>610</v>
      </c>
      <c r="AE780" s="42">
        <v>653</v>
      </c>
      <c r="AF780" s="43">
        <v>528</v>
      </c>
      <c r="AG780" s="43">
        <v>566</v>
      </c>
      <c r="AH780" s="44">
        <f>VLOOKUP($A780,'[2]Data (2)'!$A$701:$F$1377,3,FALSE)</f>
        <v>453</v>
      </c>
      <c r="AI780" s="44">
        <f>VLOOKUP($A780,'[2]Data (2)'!$A$701:$F$1377,4,FALSE)</f>
        <v>585</v>
      </c>
      <c r="AJ780" s="44">
        <f>VLOOKUP($A780,'[2]Data (2)'!$A$701:$F$1377,5,FALSE)</f>
        <v>907</v>
      </c>
      <c r="AK780" s="44">
        <f>VLOOKUP($A780,'[2]Data (2)'!$A$701:$F$1377,6,FALSE)</f>
        <v>634</v>
      </c>
      <c r="AL780" s="46">
        <v>479</v>
      </c>
      <c r="AM780" s="46">
        <v>600</v>
      </c>
      <c r="AN780" s="46">
        <v>586</v>
      </c>
      <c r="AO780" s="46">
        <v>497</v>
      </c>
      <c r="AR780" s="41" t="s">
        <v>603</v>
      </c>
      <c r="AS780" s="41" t="b">
        <f t="shared" si="18"/>
        <v>1</v>
      </c>
    </row>
    <row r="781" spans="1:45" x14ac:dyDescent="0.25">
      <c r="A781" s="36" t="s">
        <v>49</v>
      </c>
      <c r="B781">
        <v>153</v>
      </c>
      <c r="C781">
        <v>169</v>
      </c>
      <c r="D781">
        <v>239</v>
      </c>
      <c r="E781">
        <v>277</v>
      </c>
      <c r="F781">
        <v>342</v>
      </c>
      <c r="G781">
        <v>274</v>
      </c>
      <c r="H781">
        <v>269</v>
      </c>
      <c r="I781">
        <v>217</v>
      </c>
      <c r="J781">
        <v>296</v>
      </c>
      <c r="K781">
        <v>205</v>
      </c>
      <c r="L781">
        <v>260</v>
      </c>
      <c r="M781">
        <v>245</v>
      </c>
      <c r="N781">
        <v>259</v>
      </c>
      <c r="O781">
        <v>247</v>
      </c>
      <c r="P781">
        <v>235</v>
      </c>
      <c r="Q781">
        <v>246</v>
      </c>
      <c r="R781">
        <v>233</v>
      </c>
      <c r="S781">
        <v>197</v>
      </c>
      <c r="T781">
        <v>266</v>
      </c>
      <c r="U781">
        <v>224</v>
      </c>
      <c r="V781">
        <v>227</v>
      </c>
      <c r="W781">
        <v>197</v>
      </c>
      <c r="X781" s="41">
        <v>199</v>
      </c>
      <c r="Y781" s="41">
        <v>172</v>
      </c>
      <c r="Z781" s="41">
        <v>209</v>
      </c>
      <c r="AA781" s="41">
        <v>200</v>
      </c>
      <c r="AB781" s="41">
        <v>212</v>
      </c>
      <c r="AC781" s="42">
        <v>187</v>
      </c>
      <c r="AD781" s="42">
        <v>220</v>
      </c>
      <c r="AE781" s="42">
        <v>194</v>
      </c>
      <c r="AF781" s="43">
        <v>164</v>
      </c>
      <c r="AG781" s="43">
        <v>151</v>
      </c>
      <c r="AH781" s="44">
        <f>VLOOKUP($A781,'[2]Data (2)'!$A$701:$F$1377,3,FALSE)</f>
        <v>127</v>
      </c>
      <c r="AI781" s="44">
        <f>VLOOKUP($A781,'[2]Data (2)'!$A$701:$F$1377,4,FALSE)</f>
        <v>146</v>
      </c>
      <c r="AJ781" s="44">
        <f>VLOOKUP($A781,'[2]Data (2)'!$A$701:$F$1377,5,FALSE)</f>
        <v>133</v>
      </c>
      <c r="AK781" s="44">
        <f>VLOOKUP($A781,'[2]Data (2)'!$A$701:$F$1377,6,FALSE)</f>
        <v>139</v>
      </c>
      <c r="AL781" s="46">
        <v>115</v>
      </c>
      <c r="AM781" s="46">
        <v>139</v>
      </c>
      <c r="AN781" s="46">
        <v>153</v>
      </c>
      <c r="AO781" s="46">
        <v>154</v>
      </c>
      <c r="AR781" s="41" t="s">
        <v>49</v>
      </c>
      <c r="AS781" s="41" t="b">
        <f t="shared" si="18"/>
        <v>1</v>
      </c>
    </row>
    <row r="782" spans="1:45" x14ac:dyDescent="0.25">
      <c r="A782" s="36" t="s">
        <v>50</v>
      </c>
      <c r="B782">
        <v>210</v>
      </c>
      <c r="C782">
        <v>195</v>
      </c>
      <c r="D782">
        <v>270</v>
      </c>
      <c r="E782">
        <v>397</v>
      </c>
      <c r="F782">
        <v>425</v>
      </c>
      <c r="G782">
        <v>324</v>
      </c>
      <c r="H782">
        <v>419</v>
      </c>
      <c r="I782">
        <v>390</v>
      </c>
      <c r="J782">
        <v>350</v>
      </c>
      <c r="K782">
        <v>282</v>
      </c>
      <c r="L782">
        <v>369</v>
      </c>
      <c r="M782">
        <v>388</v>
      </c>
      <c r="N782">
        <v>377</v>
      </c>
      <c r="O782">
        <v>300</v>
      </c>
      <c r="P782">
        <v>343</v>
      </c>
      <c r="Q782">
        <v>425</v>
      </c>
      <c r="R782">
        <v>345</v>
      </c>
      <c r="S782">
        <v>243</v>
      </c>
      <c r="T782">
        <v>281</v>
      </c>
      <c r="U782">
        <v>289</v>
      </c>
      <c r="V782">
        <v>360</v>
      </c>
      <c r="W782">
        <v>204</v>
      </c>
      <c r="X782" s="41">
        <v>255</v>
      </c>
      <c r="Y782" s="41">
        <v>253</v>
      </c>
      <c r="Z782" s="41">
        <v>266</v>
      </c>
      <c r="AA782" s="41">
        <v>277</v>
      </c>
      <c r="AB782" s="41">
        <v>296</v>
      </c>
      <c r="AC782" s="42">
        <v>297</v>
      </c>
      <c r="AD782" s="42">
        <v>259</v>
      </c>
      <c r="AE782" s="42">
        <v>249</v>
      </c>
      <c r="AF782" s="43">
        <v>220</v>
      </c>
      <c r="AG782" s="43">
        <v>203</v>
      </c>
      <c r="AH782" s="44">
        <f>VLOOKUP($A782,'[2]Data (2)'!$A$701:$F$1377,3,FALSE)</f>
        <v>182</v>
      </c>
      <c r="AI782" s="44">
        <f>VLOOKUP($A782,'[2]Data (2)'!$A$701:$F$1377,4,FALSE)</f>
        <v>182</v>
      </c>
      <c r="AJ782" s="44">
        <f>VLOOKUP($A782,'[2]Data (2)'!$A$701:$F$1377,5,FALSE)</f>
        <v>182</v>
      </c>
      <c r="AK782" s="44">
        <f>VLOOKUP($A782,'[2]Data (2)'!$A$701:$F$1377,6,FALSE)</f>
        <v>195</v>
      </c>
      <c r="AL782" s="46">
        <v>150</v>
      </c>
      <c r="AM782" s="46">
        <v>213</v>
      </c>
      <c r="AN782" s="46">
        <v>221</v>
      </c>
      <c r="AO782" s="46">
        <v>207</v>
      </c>
      <c r="AR782" s="41" t="s">
        <v>50</v>
      </c>
      <c r="AS782" s="41" t="b">
        <f t="shared" si="18"/>
        <v>1</v>
      </c>
    </row>
    <row r="783" spans="1:45" x14ac:dyDescent="0.25">
      <c r="A783" s="36" t="s">
        <v>51</v>
      </c>
      <c r="B783">
        <v>107</v>
      </c>
      <c r="C783">
        <v>112</v>
      </c>
      <c r="D783">
        <v>171</v>
      </c>
      <c r="E783">
        <v>243</v>
      </c>
      <c r="F783">
        <v>289</v>
      </c>
      <c r="G783">
        <v>240</v>
      </c>
      <c r="H783">
        <v>274</v>
      </c>
      <c r="I783">
        <v>220</v>
      </c>
      <c r="J783">
        <v>211</v>
      </c>
      <c r="K783">
        <v>191</v>
      </c>
      <c r="L783">
        <v>214</v>
      </c>
      <c r="M783">
        <v>208</v>
      </c>
      <c r="N783">
        <v>194</v>
      </c>
      <c r="O783">
        <v>180</v>
      </c>
      <c r="P783">
        <v>217</v>
      </c>
      <c r="Q783">
        <v>184</v>
      </c>
      <c r="R783">
        <v>196</v>
      </c>
      <c r="S783">
        <v>160</v>
      </c>
      <c r="T783">
        <v>187</v>
      </c>
      <c r="U783">
        <v>172</v>
      </c>
      <c r="V783">
        <v>143</v>
      </c>
      <c r="W783">
        <v>152</v>
      </c>
      <c r="X783" s="41">
        <v>152</v>
      </c>
      <c r="Y783" s="41">
        <v>140</v>
      </c>
      <c r="Z783" s="41">
        <v>142</v>
      </c>
      <c r="AA783" s="41">
        <v>167</v>
      </c>
      <c r="AB783" s="41">
        <v>143</v>
      </c>
      <c r="AC783" s="42">
        <v>142</v>
      </c>
      <c r="AD783" s="42">
        <v>113</v>
      </c>
      <c r="AE783" s="42">
        <v>166</v>
      </c>
      <c r="AF783" s="43">
        <v>135</v>
      </c>
      <c r="AG783" s="43">
        <v>120</v>
      </c>
      <c r="AH783" s="44">
        <f>VLOOKUP($A783,'[2]Data (2)'!$A$701:$F$1377,3,FALSE)</f>
        <v>85</v>
      </c>
      <c r="AI783" s="44">
        <f>VLOOKUP($A783,'[2]Data (2)'!$A$701:$F$1377,4,FALSE)</f>
        <v>90</v>
      </c>
      <c r="AJ783" s="44">
        <f>VLOOKUP($A783,'[2]Data (2)'!$A$701:$F$1377,5,FALSE)</f>
        <v>85</v>
      </c>
      <c r="AK783" s="44">
        <f>VLOOKUP($A783,'[2]Data (2)'!$A$701:$F$1377,6,FALSE)</f>
        <v>104</v>
      </c>
      <c r="AL783" s="46">
        <v>97</v>
      </c>
      <c r="AM783" s="46">
        <v>103</v>
      </c>
      <c r="AN783" s="46">
        <v>99</v>
      </c>
      <c r="AO783" s="46">
        <v>91</v>
      </c>
      <c r="AR783" s="41" t="s">
        <v>51</v>
      </c>
      <c r="AS783" s="41" t="b">
        <f t="shared" si="18"/>
        <v>1</v>
      </c>
    </row>
    <row r="784" spans="1:45" x14ac:dyDescent="0.25">
      <c r="A784" s="36" t="s">
        <v>604</v>
      </c>
      <c r="B784">
        <v>236</v>
      </c>
      <c r="C784">
        <v>276</v>
      </c>
      <c r="D784">
        <v>352</v>
      </c>
      <c r="E784">
        <v>369</v>
      </c>
      <c r="F784">
        <v>406</v>
      </c>
      <c r="G784">
        <v>445</v>
      </c>
      <c r="H784">
        <v>476</v>
      </c>
      <c r="I784">
        <v>387</v>
      </c>
      <c r="J784">
        <v>399</v>
      </c>
      <c r="K784">
        <v>412</v>
      </c>
      <c r="L784">
        <v>454</v>
      </c>
      <c r="M784">
        <v>364</v>
      </c>
      <c r="N784">
        <v>413</v>
      </c>
      <c r="O784">
        <v>424</v>
      </c>
      <c r="P784">
        <v>418</v>
      </c>
      <c r="Q784">
        <v>352</v>
      </c>
      <c r="R784">
        <v>340</v>
      </c>
      <c r="S784">
        <v>338</v>
      </c>
      <c r="T784">
        <v>380</v>
      </c>
      <c r="U784">
        <v>296</v>
      </c>
      <c r="V784">
        <v>326</v>
      </c>
      <c r="W784">
        <v>313</v>
      </c>
      <c r="X784" s="41">
        <v>373</v>
      </c>
      <c r="Y784" s="41">
        <v>355</v>
      </c>
      <c r="Z784" s="41">
        <v>317</v>
      </c>
      <c r="AA784" s="41">
        <v>304</v>
      </c>
      <c r="AB784" s="41">
        <v>268</v>
      </c>
      <c r="AC784" s="42">
        <v>255</v>
      </c>
      <c r="AD784" s="42">
        <v>308</v>
      </c>
      <c r="AE784" s="42">
        <v>308</v>
      </c>
      <c r="AF784" s="43">
        <v>243</v>
      </c>
      <c r="AG784" s="43">
        <v>236</v>
      </c>
      <c r="AH784" s="44">
        <f>VLOOKUP($A784,'[2]Data (2)'!$A$701:$F$1377,3,FALSE)</f>
        <v>214</v>
      </c>
      <c r="AI784" s="44">
        <f>VLOOKUP($A784,'[2]Data (2)'!$A$701:$F$1377,4,FALSE)</f>
        <v>248</v>
      </c>
      <c r="AJ784" s="44">
        <f>VLOOKUP($A784,'[2]Data (2)'!$A$701:$F$1377,5,FALSE)</f>
        <v>302</v>
      </c>
      <c r="AK784" s="44">
        <f>VLOOKUP($A784,'[2]Data (2)'!$A$701:$F$1377,6,FALSE)</f>
        <v>283</v>
      </c>
      <c r="AL784" s="46">
        <v>179</v>
      </c>
      <c r="AM784" s="46">
        <v>281</v>
      </c>
      <c r="AN784" s="46">
        <v>245</v>
      </c>
      <c r="AO784" s="46">
        <v>239</v>
      </c>
      <c r="AR784" s="41" t="s">
        <v>604</v>
      </c>
      <c r="AS784" s="41" t="b">
        <f t="shared" si="18"/>
        <v>1</v>
      </c>
    </row>
    <row r="785" spans="1:45" x14ac:dyDescent="0.25">
      <c r="A785" s="36" t="s">
        <v>52</v>
      </c>
      <c r="B785">
        <v>157</v>
      </c>
      <c r="C785">
        <v>194</v>
      </c>
      <c r="D785">
        <v>252</v>
      </c>
      <c r="E785">
        <v>308</v>
      </c>
      <c r="F785">
        <v>463</v>
      </c>
      <c r="G785">
        <v>321</v>
      </c>
      <c r="H785">
        <v>355</v>
      </c>
      <c r="I785">
        <v>309</v>
      </c>
      <c r="J785">
        <v>354</v>
      </c>
      <c r="K785">
        <v>278</v>
      </c>
      <c r="L785">
        <v>343</v>
      </c>
      <c r="M785">
        <v>288</v>
      </c>
      <c r="N785">
        <v>274</v>
      </c>
      <c r="O785">
        <v>245</v>
      </c>
      <c r="P785">
        <v>306</v>
      </c>
      <c r="Q785">
        <v>262</v>
      </c>
      <c r="R785">
        <v>296</v>
      </c>
      <c r="S785">
        <v>197</v>
      </c>
      <c r="T785">
        <v>310</v>
      </c>
      <c r="U785">
        <v>289</v>
      </c>
      <c r="V785">
        <v>248</v>
      </c>
      <c r="W785">
        <v>198</v>
      </c>
      <c r="X785" s="41">
        <v>256</v>
      </c>
      <c r="Y785" s="41">
        <v>210</v>
      </c>
      <c r="Z785" s="41">
        <v>249</v>
      </c>
      <c r="AA785" s="41">
        <v>295</v>
      </c>
      <c r="AB785" s="41">
        <v>201</v>
      </c>
      <c r="AC785" s="42">
        <v>183</v>
      </c>
      <c r="AD785" s="42">
        <v>207</v>
      </c>
      <c r="AE785" s="42">
        <v>188</v>
      </c>
      <c r="AF785" s="43">
        <v>171</v>
      </c>
      <c r="AG785" s="43">
        <v>178</v>
      </c>
      <c r="AH785" s="44">
        <f>VLOOKUP($A785,'[2]Data (2)'!$A$701:$F$1377,3,FALSE)</f>
        <v>133</v>
      </c>
      <c r="AI785" s="44">
        <f>VLOOKUP($A785,'[2]Data (2)'!$A$701:$F$1377,4,FALSE)</f>
        <v>140</v>
      </c>
      <c r="AJ785" s="44">
        <f>VLOOKUP($A785,'[2]Data (2)'!$A$701:$F$1377,5,FALSE)</f>
        <v>166</v>
      </c>
      <c r="AK785" s="44">
        <f>VLOOKUP($A785,'[2]Data (2)'!$A$701:$F$1377,6,FALSE)</f>
        <v>180</v>
      </c>
      <c r="AL785" s="46">
        <v>139</v>
      </c>
      <c r="AM785" s="46">
        <v>158</v>
      </c>
      <c r="AN785" s="46">
        <v>151</v>
      </c>
      <c r="AO785" s="46">
        <v>140</v>
      </c>
      <c r="AR785" s="41" t="s">
        <v>52</v>
      </c>
      <c r="AS785" s="41" t="b">
        <f t="shared" si="18"/>
        <v>1</v>
      </c>
    </row>
    <row r="786" spans="1:45" x14ac:dyDescent="0.25">
      <c r="A786" s="36" t="s">
        <v>53</v>
      </c>
      <c r="B786">
        <v>221</v>
      </c>
      <c r="C786">
        <v>214</v>
      </c>
      <c r="D786">
        <v>340</v>
      </c>
      <c r="E786">
        <v>441</v>
      </c>
      <c r="F786">
        <v>516</v>
      </c>
      <c r="G786">
        <v>435</v>
      </c>
      <c r="H786">
        <v>522</v>
      </c>
      <c r="I786">
        <v>386</v>
      </c>
      <c r="J786">
        <v>364</v>
      </c>
      <c r="K786">
        <v>326</v>
      </c>
      <c r="L786">
        <v>404</v>
      </c>
      <c r="M786">
        <v>362</v>
      </c>
      <c r="N786">
        <v>411</v>
      </c>
      <c r="O786">
        <v>352</v>
      </c>
      <c r="P786">
        <v>407</v>
      </c>
      <c r="Q786">
        <v>414</v>
      </c>
      <c r="R786">
        <v>385</v>
      </c>
      <c r="S786">
        <v>354</v>
      </c>
      <c r="T786">
        <v>389</v>
      </c>
      <c r="U786">
        <v>309</v>
      </c>
      <c r="V786">
        <v>363</v>
      </c>
      <c r="W786">
        <v>302</v>
      </c>
      <c r="X786" s="41">
        <v>339</v>
      </c>
      <c r="Y786" s="41">
        <v>298</v>
      </c>
      <c r="Z786" s="41">
        <v>300</v>
      </c>
      <c r="AA786" s="41">
        <v>324</v>
      </c>
      <c r="AB786" s="41">
        <v>270</v>
      </c>
      <c r="AC786" s="42">
        <v>261</v>
      </c>
      <c r="AD786" s="42">
        <v>278</v>
      </c>
      <c r="AE786" s="42">
        <v>302</v>
      </c>
      <c r="AF786" s="43">
        <v>252</v>
      </c>
      <c r="AG786" s="43">
        <v>246</v>
      </c>
      <c r="AH786" s="44">
        <f>VLOOKUP($A786,'[2]Data (2)'!$A$701:$F$1377,3,FALSE)</f>
        <v>219</v>
      </c>
      <c r="AI786" s="44">
        <f>VLOOKUP($A786,'[2]Data (2)'!$A$701:$F$1377,4,FALSE)</f>
        <v>228</v>
      </c>
      <c r="AJ786" s="44">
        <f>VLOOKUP($A786,'[2]Data (2)'!$A$701:$F$1377,5,FALSE)</f>
        <v>261</v>
      </c>
      <c r="AK786" s="44">
        <f>VLOOKUP($A786,'[2]Data (2)'!$A$701:$F$1377,6,FALSE)</f>
        <v>249</v>
      </c>
      <c r="AL786" s="46">
        <v>207</v>
      </c>
      <c r="AM786" s="46">
        <v>262</v>
      </c>
      <c r="AN786" s="46">
        <v>199</v>
      </c>
      <c r="AO786" s="46">
        <v>204</v>
      </c>
      <c r="AR786" s="41" t="s">
        <v>53</v>
      </c>
      <c r="AS786" s="41" t="b">
        <f t="shared" si="18"/>
        <v>1</v>
      </c>
    </row>
    <row r="787" spans="1:45" x14ac:dyDescent="0.25">
      <c r="A787" s="36" t="s">
        <v>54</v>
      </c>
      <c r="B787">
        <v>391</v>
      </c>
      <c r="C787">
        <v>439</v>
      </c>
      <c r="D787">
        <v>562</v>
      </c>
      <c r="E787">
        <v>832</v>
      </c>
      <c r="F787">
        <v>645</v>
      </c>
      <c r="G787">
        <v>535</v>
      </c>
      <c r="H787">
        <v>627</v>
      </c>
      <c r="I787">
        <v>796</v>
      </c>
      <c r="J787">
        <v>559</v>
      </c>
      <c r="K787">
        <v>472</v>
      </c>
      <c r="L787">
        <v>692</v>
      </c>
      <c r="M787">
        <v>829</v>
      </c>
      <c r="N787">
        <v>670</v>
      </c>
      <c r="O787">
        <v>519</v>
      </c>
      <c r="P787">
        <v>639</v>
      </c>
      <c r="Q787">
        <v>818</v>
      </c>
      <c r="R787">
        <v>542</v>
      </c>
      <c r="S787">
        <v>457</v>
      </c>
      <c r="T787">
        <v>571</v>
      </c>
      <c r="U787">
        <v>755</v>
      </c>
      <c r="V787">
        <v>450</v>
      </c>
      <c r="W787">
        <v>414</v>
      </c>
      <c r="X787" s="41">
        <v>453</v>
      </c>
      <c r="Y787" s="41">
        <v>427</v>
      </c>
      <c r="Z787" s="41">
        <v>497</v>
      </c>
      <c r="AA787" s="41">
        <v>569</v>
      </c>
      <c r="AB787" s="41">
        <v>731</v>
      </c>
      <c r="AC787" s="42">
        <v>681</v>
      </c>
      <c r="AD787" s="42">
        <v>461</v>
      </c>
      <c r="AE787" s="42">
        <v>514</v>
      </c>
      <c r="AF787" s="43">
        <v>365</v>
      </c>
      <c r="AG787" s="43">
        <v>365</v>
      </c>
      <c r="AH787" s="44">
        <f>VLOOKUP($A787,'[2]Data (2)'!$A$701:$F$1377,3,FALSE)</f>
        <v>302</v>
      </c>
      <c r="AI787" s="44">
        <f>VLOOKUP($A787,'[2]Data (2)'!$A$701:$F$1377,4,FALSE)</f>
        <v>342</v>
      </c>
      <c r="AJ787" s="44">
        <f>VLOOKUP($A787,'[2]Data (2)'!$A$701:$F$1377,5,FALSE)</f>
        <v>363</v>
      </c>
      <c r="AK787" s="44">
        <f>VLOOKUP($A787,'[2]Data (2)'!$A$701:$F$1377,6,FALSE)</f>
        <v>331</v>
      </c>
      <c r="AL787" s="46">
        <v>335</v>
      </c>
      <c r="AM787" s="46">
        <v>493</v>
      </c>
      <c r="AN787" s="46">
        <v>649</v>
      </c>
      <c r="AO787" s="46">
        <v>555</v>
      </c>
      <c r="AR787" s="41" t="s">
        <v>54</v>
      </c>
      <c r="AS787" s="41" t="b">
        <f t="shared" si="18"/>
        <v>1</v>
      </c>
    </row>
    <row r="788" spans="1:45" x14ac:dyDescent="0.25">
      <c r="A788" s="36" t="s">
        <v>605</v>
      </c>
      <c r="B788">
        <v>230</v>
      </c>
      <c r="C788">
        <v>243</v>
      </c>
      <c r="D788">
        <v>325</v>
      </c>
      <c r="E788">
        <v>440</v>
      </c>
      <c r="F788">
        <v>483</v>
      </c>
      <c r="G788">
        <v>428</v>
      </c>
      <c r="H788">
        <v>389</v>
      </c>
      <c r="I788">
        <v>456</v>
      </c>
      <c r="J788">
        <v>399</v>
      </c>
      <c r="K788">
        <v>372</v>
      </c>
      <c r="L788">
        <v>443</v>
      </c>
      <c r="M788">
        <v>453</v>
      </c>
      <c r="N788">
        <v>453</v>
      </c>
      <c r="O788">
        <v>419</v>
      </c>
      <c r="P788">
        <v>451</v>
      </c>
      <c r="Q788">
        <v>463</v>
      </c>
      <c r="R788">
        <v>394</v>
      </c>
      <c r="S788">
        <v>363</v>
      </c>
      <c r="T788">
        <v>465</v>
      </c>
      <c r="U788">
        <v>379</v>
      </c>
      <c r="V788">
        <v>376</v>
      </c>
      <c r="W788">
        <v>323</v>
      </c>
      <c r="X788" s="41">
        <v>433</v>
      </c>
      <c r="Y788" s="41">
        <v>384</v>
      </c>
      <c r="Z788" s="41">
        <v>340</v>
      </c>
      <c r="AA788" s="41">
        <v>393</v>
      </c>
      <c r="AB788" s="41">
        <v>407</v>
      </c>
      <c r="AC788" s="42">
        <v>337</v>
      </c>
      <c r="AD788" s="42">
        <v>312</v>
      </c>
      <c r="AE788" s="42">
        <v>389</v>
      </c>
      <c r="AF788" s="43">
        <v>330</v>
      </c>
      <c r="AG788" s="43">
        <v>283</v>
      </c>
      <c r="AH788" s="44">
        <f>VLOOKUP($A788,'[2]Data (2)'!$A$701:$F$1377,3,FALSE)</f>
        <v>253</v>
      </c>
      <c r="AI788" s="44">
        <f>VLOOKUP($A788,'[2]Data (2)'!$A$701:$F$1377,4,FALSE)</f>
        <v>301</v>
      </c>
      <c r="AJ788" s="44">
        <f>VLOOKUP($A788,'[2]Data (2)'!$A$701:$F$1377,5,FALSE)</f>
        <v>326</v>
      </c>
      <c r="AK788" s="44">
        <f>VLOOKUP($A788,'[2]Data (2)'!$A$701:$F$1377,6,FALSE)</f>
        <v>263</v>
      </c>
      <c r="AL788" s="46">
        <v>220</v>
      </c>
      <c r="AM788" s="46">
        <v>267</v>
      </c>
      <c r="AN788" s="46">
        <v>270</v>
      </c>
      <c r="AO788" s="46">
        <v>271</v>
      </c>
      <c r="AR788" s="41" t="s">
        <v>605</v>
      </c>
      <c r="AS788" s="41" t="b">
        <f t="shared" si="18"/>
        <v>1</v>
      </c>
    </row>
    <row r="789" spans="1:45" x14ac:dyDescent="0.25">
      <c r="A789" s="36" t="s">
        <v>55</v>
      </c>
      <c r="B789">
        <v>253</v>
      </c>
      <c r="C789">
        <v>266</v>
      </c>
      <c r="D789">
        <v>308</v>
      </c>
      <c r="E789">
        <v>444</v>
      </c>
      <c r="F789">
        <v>503</v>
      </c>
      <c r="G789">
        <v>384</v>
      </c>
      <c r="H789">
        <v>407</v>
      </c>
      <c r="I789">
        <v>386</v>
      </c>
      <c r="J789">
        <v>353</v>
      </c>
      <c r="K789">
        <v>301</v>
      </c>
      <c r="L789">
        <v>353</v>
      </c>
      <c r="M789">
        <v>319</v>
      </c>
      <c r="N789">
        <v>419</v>
      </c>
      <c r="O789">
        <v>325</v>
      </c>
      <c r="P789">
        <v>336</v>
      </c>
      <c r="Q789">
        <v>337</v>
      </c>
      <c r="R789">
        <v>329</v>
      </c>
      <c r="S789">
        <v>269</v>
      </c>
      <c r="T789">
        <v>349</v>
      </c>
      <c r="U789">
        <v>306</v>
      </c>
      <c r="V789">
        <v>322</v>
      </c>
      <c r="W789">
        <v>287</v>
      </c>
      <c r="X789" s="41">
        <v>301</v>
      </c>
      <c r="Y789" s="41">
        <v>283</v>
      </c>
      <c r="Z789" s="41">
        <v>276</v>
      </c>
      <c r="AA789" s="41">
        <v>268</v>
      </c>
      <c r="AB789" s="41">
        <v>260</v>
      </c>
      <c r="AC789" s="42">
        <v>212</v>
      </c>
      <c r="AD789" s="42">
        <v>258</v>
      </c>
      <c r="AE789" s="42">
        <v>302</v>
      </c>
      <c r="AF789" s="43">
        <v>231</v>
      </c>
      <c r="AG789" s="43">
        <v>227</v>
      </c>
      <c r="AH789" s="44">
        <f>VLOOKUP($A789,'[2]Data (2)'!$A$701:$F$1377,3,FALSE)</f>
        <v>212</v>
      </c>
      <c r="AI789" s="44">
        <f>VLOOKUP($A789,'[2]Data (2)'!$A$701:$F$1377,4,FALSE)</f>
        <v>218</v>
      </c>
      <c r="AJ789" s="44">
        <f>VLOOKUP($A789,'[2]Data (2)'!$A$701:$F$1377,5,FALSE)</f>
        <v>226</v>
      </c>
      <c r="AK789" s="44">
        <f>VLOOKUP($A789,'[2]Data (2)'!$A$701:$F$1377,6,FALSE)</f>
        <v>234</v>
      </c>
      <c r="AL789" s="46">
        <v>163</v>
      </c>
      <c r="AM789" s="46">
        <v>219</v>
      </c>
      <c r="AN789" s="46">
        <v>197</v>
      </c>
      <c r="AO789" s="46">
        <v>207</v>
      </c>
      <c r="AR789" s="41" t="s">
        <v>55</v>
      </c>
      <c r="AS789" s="41" t="b">
        <f t="shared" si="18"/>
        <v>1</v>
      </c>
    </row>
    <row r="790" spans="1:45" x14ac:dyDescent="0.25">
      <c r="A790" s="36" t="s">
        <v>606</v>
      </c>
      <c r="B790">
        <v>194</v>
      </c>
      <c r="C790">
        <v>205</v>
      </c>
      <c r="D790">
        <v>230</v>
      </c>
      <c r="E790">
        <v>253</v>
      </c>
      <c r="F790">
        <v>355</v>
      </c>
      <c r="G790">
        <v>377</v>
      </c>
      <c r="H790">
        <v>359</v>
      </c>
      <c r="I790">
        <v>380</v>
      </c>
      <c r="J790">
        <v>319</v>
      </c>
      <c r="K790">
        <v>288</v>
      </c>
      <c r="L790">
        <v>330</v>
      </c>
      <c r="M790">
        <v>294</v>
      </c>
      <c r="N790">
        <v>326</v>
      </c>
      <c r="O790">
        <v>365</v>
      </c>
      <c r="P790">
        <v>349</v>
      </c>
      <c r="Q790">
        <v>267</v>
      </c>
      <c r="R790">
        <v>276</v>
      </c>
      <c r="S790">
        <v>288</v>
      </c>
      <c r="T790">
        <v>276</v>
      </c>
      <c r="U790">
        <v>232</v>
      </c>
      <c r="V790">
        <v>222</v>
      </c>
      <c r="W790">
        <v>252</v>
      </c>
      <c r="X790" s="41">
        <v>334</v>
      </c>
      <c r="Y790" s="41">
        <v>307</v>
      </c>
      <c r="Z790" s="41">
        <v>253</v>
      </c>
      <c r="AA790" s="41">
        <v>223</v>
      </c>
      <c r="AB790" s="41">
        <v>242</v>
      </c>
      <c r="AC790" s="42">
        <v>196</v>
      </c>
      <c r="AD790" s="42">
        <v>230</v>
      </c>
      <c r="AE790" s="42">
        <v>236</v>
      </c>
      <c r="AF790" s="43">
        <v>204</v>
      </c>
      <c r="AG790" s="43">
        <v>232</v>
      </c>
      <c r="AH790" s="44">
        <f>VLOOKUP($A790,'[2]Data (2)'!$A$701:$F$1377,3,FALSE)</f>
        <v>187</v>
      </c>
      <c r="AI790" s="44">
        <f>VLOOKUP($A790,'[2]Data (2)'!$A$701:$F$1377,4,FALSE)</f>
        <v>209</v>
      </c>
      <c r="AJ790" s="44">
        <f>VLOOKUP($A790,'[2]Data (2)'!$A$701:$F$1377,5,FALSE)</f>
        <v>282</v>
      </c>
      <c r="AK790" s="44">
        <f>VLOOKUP($A790,'[2]Data (2)'!$A$701:$F$1377,6,FALSE)</f>
        <v>277</v>
      </c>
      <c r="AL790" s="46">
        <v>179</v>
      </c>
      <c r="AM790" s="46">
        <v>220</v>
      </c>
      <c r="AN790" s="46">
        <v>222</v>
      </c>
      <c r="AO790" s="46">
        <v>195</v>
      </c>
      <c r="AR790" s="41" t="s">
        <v>606</v>
      </c>
      <c r="AS790" s="41" t="b">
        <f t="shared" si="18"/>
        <v>1</v>
      </c>
    </row>
    <row r="791" spans="1:45" x14ac:dyDescent="0.25">
      <c r="A791" s="36" t="s">
        <v>457</v>
      </c>
      <c r="B791">
        <v>879</v>
      </c>
      <c r="C791">
        <v>980</v>
      </c>
      <c r="D791">
        <v>1292</v>
      </c>
      <c r="E791">
        <v>1699</v>
      </c>
      <c r="F791">
        <v>1741</v>
      </c>
      <c r="G791">
        <v>1536</v>
      </c>
      <c r="H791">
        <v>1661</v>
      </c>
      <c r="I791">
        <v>1482</v>
      </c>
      <c r="J791">
        <v>1406</v>
      </c>
      <c r="K791">
        <v>1084</v>
      </c>
      <c r="L791">
        <v>1484</v>
      </c>
      <c r="M791">
        <v>1500</v>
      </c>
      <c r="N791">
        <v>1489</v>
      </c>
      <c r="O791">
        <v>1195</v>
      </c>
      <c r="P791">
        <v>1622</v>
      </c>
      <c r="Q791">
        <v>1434</v>
      </c>
      <c r="R791">
        <v>1230</v>
      </c>
      <c r="S791">
        <v>1135</v>
      </c>
      <c r="T791">
        <v>1472</v>
      </c>
      <c r="U791">
        <v>1341</v>
      </c>
      <c r="V791">
        <v>1141</v>
      </c>
      <c r="W791">
        <v>1065</v>
      </c>
      <c r="X791" s="41">
        <v>1170</v>
      </c>
      <c r="Y791" s="41">
        <v>1148</v>
      </c>
      <c r="Z791" s="41">
        <v>1250</v>
      </c>
      <c r="AA791" s="41">
        <v>1282</v>
      </c>
      <c r="AB791" s="41">
        <v>1255</v>
      </c>
      <c r="AC791" s="42">
        <v>1169</v>
      </c>
      <c r="AD791" s="42">
        <v>1031</v>
      </c>
      <c r="AE791" s="42">
        <v>1119</v>
      </c>
      <c r="AF791" s="43">
        <v>963</v>
      </c>
      <c r="AG791" s="43">
        <v>944</v>
      </c>
      <c r="AH791" s="44">
        <f>VLOOKUP($A791,'[2]Data (2)'!$A$701:$F$1377,3,FALSE)</f>
        <v>763</v>
      </c>
      <c r="AI791" s="44">
        <f>VLOOKUP($A791,'[2]Data (2)'!$A$701:$F$1377,4,FALSE)</f>
        <v>816</v>
      </c>
      <c r="AJ791" s="44">
        <f>VLOOKUP($A791,'[2]Data (2)'!$A$701:$F$1377,5,FALSE)</f>
        <v>920</v>
      </c>
      <c r="AK791" s="44">
        <f>VLOOKUP($A791,'[2]Data (2)'!$A$701:$F$1377,6,FALSE)</f>
        <v>886</v>
      </c>
      <c r="AL791" s="46">
        <v>798</v>
      </c>
      <c r="AM791" s="46">
        <v>986</v>
      </c>
      <c r="AN791" s="46">
        <v>941</v>
      </c>
      <c r="AO791" s="46">
        <v>915</v>
      </c>
      <c r="AR791" s="41" t="s">
        <v>457</v>
      </c>
      <c r="AS791" s="41" t="b">
        <f t="shared" ref="AS791:AS854" si="19">IF(AR791=A791,TRUE,FALSE)</f>
        <v>1</v>
      </c>
    </row>
    <row r="792" spans="1:45" x14ac:dyDescent="0.25">
      <c r="A792" s="36" t="s">
        <v>56</v>
      </c>
      <c r="B792">
        <v>294</v>
      </c>
      <c r="C792">
        <v>365</v>
      </c>
      <c r="D792">
        <v>464</v>
      </c>
      <c r="E792">
        <v>640</v>
      </c>
      <c r="F792">
        <v>736</v>
      </c>
      <c r="G792">
        <v>585</v>
      </c>
      <c r="H792">
        <v>652</v>
      </c>
      <c r="I792">
        <v>572</v>
      </c>
      <c r="J792">
        <v>596</v>
      </c>
      <c r="K792">
        <v>424</v>
      </c>
      <c r="L792">
        <v>512</v>
      </c>
      <c r="M792">
        <v>533</v>
      </c>
      <c r="N792">
        <v>573</v>
      </c>
      <c r="O792">
        <v>502</v>
      </c>
      <c r="P792">
        <v>500</v>
      </c>
      <c r="Q792">
        <v>547</v>
      </c>
      <c r="R792">
        <v>550</v>
      </c>
      <c r="S792">
        <v>416</v>
      </c>
      <c r="T792">
        <v>505</v>
      </c>
      <c r="U792">
        <v>459</v>
      </c>
      <c r="V792">
        <v>568</v>
      </c>
      <c r="W792">
        <v>404</v>
      </c>
      <c r="X792" s="41">
        <v>416</v>
      </c>
      <c r="Y792" s="41">
        <v>446</v>
      </c>
      <c r="Z792" s="41">
        <v>447</v>
      </c>
      <c r="AA792" s="41">
        <v>428</v>
      </c>
      <c r="AB792" s="41">
        <v>382</v>
      </c>
      <c r="AC792" s="42">
        <v>381</v>
      </c>
      <c r="AD792" s="42">
        <v>479</v>
      </c>
      <c r="AE792" s="42">
        <v>609</v>
      </c>
      <c r="AF792" s="43">
        <v>373</v>
      </c>
      <c r="AG792" s="43">
        <v>403</v>
      </c>
      <c r="AH792" s="44">
        <f>VLOOKUP($A792,'[2]Data (2)'!$A$701:$F$1377,3,FALSE)</f>
        <v>322</v>
      </c>
      <c r="AI792" s="44">
        <f>VLOOKUP($A792,'[2]Data (2)'!$A$701:$F$1377,4,FALSE)</f>
        <v>372</v>
      </c>
      <c r="AJ792" s="44">
        <f>VLOOKUP($A792,'[2]Data (2)'!$A$701:$F$1377,5,FALSE)</f>
        <v>386</v>
      </c>
      <c r="AK792" s="44">
        <f>VLOOKUP($A792,'[2]Data (2)'!$A$701:$F$1377,6,FALSE)</f>
        <v>323</v>
      </c>
      <c r="AL792" s="46">
        <v>261</v>
      </c>
      <c r="AM792" s="46">
        <v>299</v>
      </c>
      <c r="AN792" s="46">
        <v>264</v>
      </c>
      <c r="AO792" s="46">
        <v>246</v>
      </c>
      <c r="AR792" s="41" t="s">
        <v>56</v>
      </c>
      <c r="AS792" s="41" t="b">
        <f t="shared" si="19"/>
        <v>1</v>
      </c>
    </row>
    <row r="793" spans="1:45" x14ac:dyDescent="0.25">
      <c r="A793" s="36" t="s">
        <v>552</v>
      </c>
      <c r="B793">
        <v>1165</v>
      </c>
      <c r="C793">
        <v>1415</v>
      </c>
      <c r="D793">
        <v>1731</v>
      </c>
      <c r="E793">
        <v>2133</v>
      </c>
      <c r="F793">
        <v>2442</v>
      </c>
      <c r="G793">
        <v>2871</v>
      </c>
      <c r="H793">
        <v>2101</v>
      </c>
      <c r="I793">
        <v>2096</v>
      </c>
      <c r="J793">
        <v>1874</v>
      </c>
      <c r="K793">
        <v>1547</v>
      </c>
      <c r="L793">
        <v>2025</v>
      </c>
      <c r="M793">
        <v>2029</v>
      </c>
      <c r="N793">
        <v>2187</v>
      </c>
      <c r="O793">
        <v>1520</v>
      </c>
      <c r="P793">
        <v>2087</v>
      </c>
      <c r="Q793">
        <v>1790</v>
      </c>
      <c r="R793">
        <v>1708</v>
      </c>
      <c r="S793">
        <v>1484</v>
      </c>
      <c r="T793">
        <v>1969</v>
      </c>
      <c r="U793">
        <v>1796</v>
      </c>
      <c r="V793">
        <v>1502</v>
      </c>
      <c r="W793">
        <v>1347</v>
      </c>
      <c r="X793" s="41">
        <v>1516</v>
      </c>
      <c r="Y793" s="41">
        <v>1613</v>
      </c>
      <c r="Z793" s="41">
        <v>1654</v>
      </c>
      <c r="AA793" s="41">
        <v>1676</v>
      </c>
      <c r="AB793" s="41">
        <v>1600</v>
      </c>
      <c r="AC793" s="42">
        <v>1385</v>
      </c>
      <c r="AD793" s="42">
        <v>1406</v>
      </c>
      <c r="AE793" s="42">
        <v>1652</v>
      </c>
      <c r="AF793" s="43">
        <v>1381</v>
      </c>
      <c r="AG793" s="43">
        <v>1227</v>
      </c>
      <c r="AH793" s="44">
        <f>VLOOKUP($A793,'[2]Data (2)'!$A$701:$F$1377,3,FALSE)</f>
        <v>1007</v>
      </c>
      <c r="AI793" s="44">
        <f>VLOOKUP($A793,'[2]Data (2)'!$A$701:$F$1377,4,FALSE)</f>
        <v>1110</v>
      </c>
      <c r="AJ793" s="44">
        <f>VLOOKUP($A793,'[2]Data (2)'!$A$701:$F$1377,5,FALSE)</f>
        <v>1289</v>
      </c>
      <c r="AK793" s="44">
        <f>VLOOKUP($A793,'[2]Data (2)'!$A$701:$F$1377,6,FALSE)</f>
        <v>1198</v>
      </c>
      <c r="AL793" s="46">
        <v>977</v>
      </c>
      <c r="AM793" s="46">
        <v>1226</v>
      </c>
      <c r="AN793" s="46">
        <v>1242</v>
      </c>
      <c r="AO793" s="46">
        <v>1301</v>
      </c>
      <c r="AR793" s="41" t="s">
        <v>552</v>
      </c>
      <c r="AS793" s="41" t="b">
        <f t="shared" si="19"/>
        <v>1</v>
      </c>
    </row>
    <row r="794" spans="1:45" x14ac:dyDescent="0.25">
      <c r="A794" s="36" t="s">
        <v>57</v>
      </c>
      <c r="B794">
        <v>288</v>
      </c>
      <c r="C794">
        <v>364</v>
      </c>
      <c r="D794">
        <v>453</v>
      </c>
      <c r="E794">
        <v>491</v>
      </c>
      <c r="F794">
        <v>581</v>
      </c>
      <c r="G794">
        <v>722</v>
      </c>
      <c r="H794">
        <v>474</v>
      </c>
      <c r="I794">
        <v>470</v>
      </c>
      <c r="J794">
        <v>414</v>
      </c>
      <c r="K794">
        <v>374</v>
      </c>
      <c r="L794">
        <v>503</v>
      </c>
      <c r="M794">
        <v>447</v>
      </c>
      <c r="N794">
        <v>534</v>
      </c>
      <c r="O794">
        <v>390</v>
      </c>
      <c r="P794">
        <v>500</v>
      </c>
      <c r="Q794">
        <v>397</v>
      </c>
      <c r="R794">
        <v>392</v>
      </c>
      <c r="S794">
        <v>364</v>
      </c>
      <c r="T794">
        <v>418</v>
      </c>
      <c r="U794">
        <v>400</v>
      </c>
      <c r="V794">
        <v>366</v>
      </c>
      <c r="W794">
        <v>289</v>
      </c>
      <c r="X794" s="41">
        <v>338</v>
      </c>
      <c r="Y794" s="41">
        <v>345</v>
      </c>
      <c r="Z794" s="41">
        <v>387</v>
      </c>
      <c r="AA794" s="41">
        <v>402</v>
      </c>
      <c r="AB794" s="41">
        <v>353</v>
      </c>
      <c r="AC794" s="42">
        <v>308</v>
      </c>
      <c r="AD794" s="42">
        <v>339</v>
      </c>
      <c r="AE794" s="42">
        <v>388</v>
      </c>
      <c r="AF794" s="43">
        <v>337</v>
      </c>
      <c r="AG794" s="43">
        <v>317</v>
      </c>
      <c r="AH794" s="44">
        <f>VLOOKUP($A794,'[2]Data (2)'!$A$701:$F$1377,3,FALSE)</f>
        <v>234</v>
      </c>
      <c r="AI794" s="44">
        <f>VLOOKUP($A794,'[2]Data (2)'!$A$701:$F$1377,4,FALSE)</f>
        <v>251</v>
      </c>
      <c r="AJ794" s="44">
        <f>VLOOKUP($A794,'[2]Data (2)'!$A$701:$F$1377,5,FALSE)</f>
        <v>315</v>
      </c>
      <c r="AK794" s="44">
        <f>VLOOKUP($A794,'[2]Data (2)'!$A$701:$F$1377,6,FALSE)</f>
        <v>289</v>
      </c>
      <c r="AL794" s="46">
        <v>244</v>
      </c>
      <c r="AM794" s="46">
        <v>277</v>
      </c>
      <c r="AN794" s="46">
        <v>289</v>
      </c>
      <c r="AO794" s="46">
        <v>280</v>
      </c>
      <c r="AR794" s="41" t="s">
        <v>57</v>
      </c>
      <c r="AS794" s="41" t="b">
        <f t="shared" si="19"/>
        <v>1</v>
      </c>
    </row>
    <row r="795" spans="1:45" x14ac:dyDescent="0.25">
      <c r="A795" s="36" t="s">
        <v>58</v>
      </c>
      <c r="B795">
        <v>205</v>
      </c>
      <c r="C795">
        <v>238</v>
      </c>
      <c r="D795">
        <v>336</v>
      </c>
      <c r="E795">
        <v>437</v>
      </c>
      <c r="F795">
        <v>564</v>
      </c>
      <c r="G795">
        <v>413</v>
      </c>
      <c r="H795">
        <v>492</v>
      </c>
      <c r="I795">
        <v>397</v>
      </c>
      <c r="J795">
        <v>487</v>
      </c>
      <c r="K795">
        <v>390</v>
      </c>
      <c r="L795">
        <v>421</v>
      </c>
      <c r="M795">
        <v>380</v>
      </c>
      <c r="N795">
        <v>509</v>
      </c>
      <c r="O795">
        <v>347</v>
      </c>
      <c r="P795">
        <v>393</v>
      </c>
      <c r="Q795">
        <v>381</v>
      </c>
      <c r="R795">
        <v>369</v>
      </c>
      <c r="S795">
        <v>294</v>
      </c>
      <c r="T795">
        <v>408</v>
      </c>
      <c r="U795">
        <v>344</v>
      </c>
      <c r="V795">
        <v>343</v>
      </c>
      <c r="W795">
        <v>268</v>
      </c>
      <c r="X795" s="41">
        <v>320</v>
      </c>
      <c r="Y795" s="41">
        <v>358</v>
      </c>
      <c r="Z795" s="41">
        <v>327</v>
      </c>
      <c r="AA795" s="41">
        <v>311</v>
      </c>
      <c r="AB795" s="41">
        <v>276</v>
      </c>
      <c r="AC795" s="42">
        <v>298</v>
      </c>
      <c r="AD795" s="42">
        <v>281</v>
      </c>
      <c r="AE795" s="42">
        <v>297</v>
      </c>
      <c r="AF795" s="43">
        <v>240</v>
      </c>
      <c r="AG795" s="43">
        <v>239</v>
      </c>
      <c r="AH795" s="44">
        <f>VLOOKUP($A795,'[2]Data (2)'!$A$701:$F$1377,3,FALSE)</f>
        <v>189</v>
      </c>
      <c r="AI795" s="44">
        <f>VLOOKUP($A795,'[2]Data (2)'!$A$701:$F$1377,4,FALSE)</f>
        <v>227</v>
      </c>
      <c r="AJ795" s="44">
        <f>VLOOKUP($A795,'[2]Data (2)'!$A$701:$F$1377,5,FALSE)</f>
        <v>200</v>
      </c>
      <c r="AK795" s="44">
        <f>VLOOKUP($A795,'[2]Data (2)'!$A$701:$F$1377,6,FALSE)</f>
        <v>234</v>
      </c>
      <c r="AL795" s="46">
        <v>184</v>
      </c>
      <c r="AM795" s="46">
        <v>250</v>
      </c>
      <c r="AN795" s="46">
        <v>214</v>
      </c>
      <c r="AO795" s="46">
        <v>166</v>
      </c>
      <c r="AR795" s="41" t="s">
        <v>58</v>
      </c>
      <c r="AS795" s="41" t="b">
        <f t="shared" si="19"/>
        <v>1</v>
      </c>
    </row>
    <row r="796" spans="1:45" x14ac:dyDescent="0.25">
      <c r="A796" s="36" t="s">
        <v>59</v>
      </c>
      <c r="B796">
        <v>68</v>
      </c>
      <c r="C796">
        <v>70</v>
      </c>
      <c r="D796">
        <v>91</v>
      </c>
      <c r="E796">
        <v>151</v>
      </c>
      <c r="F796">
        <v>147</v>
      </c>
      <c r="G796">
        <v>107</v>
      </c>
      <c r="H796">
        <v>132</v>
      </c>
      <c r="I796">
        <v>109</v>
      </c>
      <c r="J796">
        <v>100</v>
      </c>
      <c r="K796">
        <v>92</v>
      </c>
      <c r="L796">
        <v>105</v>
      </c>
      <c r="M796">
        <v>123</v>
      </c>
      <c r="N796">
        <v>133</v>
      </c>
      <c r="O796">
        <v>98</v>
      </c>
      <c r="P796">
        <v>105</v>
      </c>
      <c r="Q796">
        <v>121</v>
      </c>
      <c r="R796">
        <v>115</v>
      </c>
      <c r="S796">
        <v>77</v>
      </c>
      <c r="T796">
        <v>115</v>
      </c>
      <c r="U796">
        <v>87</v>
      </c>
      <c r="V796">
        <v>95</v>
      </c>
      <c r="W796">
        <v>88</v>
      </c>
      <c r="X796" s="41">
        <v>73</v>
      </c>
      <c r="Y796" s="41">
        <v>96</v>
      </c>
      <c r="Z796" s="41">
        <v>95</v>
      </c>
      <c r="AA796" s="41">
        <v>103</v>
      </c>
      <c r="AB796" s="41">
        <v>99</v>
      </c>
      <c r="AC796" s="42">
        <v>78</v>
      </c>
      <c r="AD796" s="42">
        <v>81</v>
      </c>
      <c r="AE796" s="42">
        <v>78</v>
      </c>
      <c r="AF796" s="43">
        <v>76</v>
      </c>
      <c r="AG796" s="43">
        <v>69</v>
      </c>
      <c r="AH796" s="44">
        <f>VLOOKUP($A796,'[2]Data (2)'!$A$701:$F$1377,3,FALSE)</f>
        <v>66</v>
      </c>
      <c r="AI796" s="44">
        <f>VLOOKUP($A796,'[2]Data (2)'!$A$701:$F$1377,4,FALSE)</f>
        <v>59</v>
      </c>
      <c r="AJ796" s="44">
        <f>VLOOKUP($A796,'[2]Data (2)'!$A$701:$F$1377,5,FALSE)</f>
        <v>67</v>
      </c>
      <c r="AK796" s="44">
        <f>VLOOKUP($A796,'[2]Data (2)'!$A$701:$F$1377,6,FALSE)</f>
        <v>77</v>
      </c>
      <c r="AL796" s="46">
        <v>43</v>
      </c>
      <c r="AM796" s="46">
        <v>69</v>
      </c>
      <c r="AN796" s="46">
        <v>67</v>
      </c>
      <c r="AO796" s="46">
        <v>65</v>
      </c>
      <c r="AR796" s="41" t="s">
        <v>59</v>
      </c>
      <c r="AS796" s="41" t="b">
        <f t="shared" si="19"/>
        <v>1</v>
      </c>
    </row>
    <row r="797" spans="1:45" x14ac:dyDescent="0.25">
      <c r="A797" s="36" t="s">
        <v>607</v>
      </c>
      <c r="B797">
        <v>1534</v>
      </c>
      <c r="C797">
        <v>1706</v>
      </c>
      <c r="D797">
        <v>1862</v>
      </c>
      <c r="E797">
        <v>2152</v>
      </c>
      <c r="F797">
        <v>2763</v>
      </c>
      <c r="G797">
        <v>2539</v>
      </c>
      <c r="H797">
        <v>2501</v>
      </c>
      <c r="I797">
        <v>2094</v>
      </c>
      <c r="J797">
        <v>2292</v>
      </c>
      <c r="K797">
        <v>2219</v>
      </c>
      <c r="L797">
        <v>2391</v>
      </c>
      <c r="M797">
        <v>2187</v>
      </c>
      <c r="N797">
        <v>2514</v>
      </c>
      <c r="O797">
        <v>2254</v>
      </c>
      <c r="P797">
        <v>2434</v>
      </c>
      <c r="Q797">
        <v>2244</v>
      </c>
      <c r="R797">
        <v>2264</v>
      </c>
      <c r="S797">
        <v>2141</v>
      </c>
      <c r="T797">
        <v>2326</v>
      </c>
      <c r="U797">
        <v>2031</v>
      </c>
      <c r="V797">
        <v>2131</v>
      </c>
      <c r="W797">
        <v>1932</v>
      </c>
      <c r="X797" s="41">
        <v>2273</v>
      </c>
      <c r="Y797" s="41">
        <v>2050</v>
      </c>
      <c r="Z797" s="41">
        <v>2122</v>
      </c>
      <c r="AA797" s="41">
        <v>2108</v>
      </c>
      <c r="AB797" s="41">
        <v>1960</v>
      </c>
      <c r="AC797" s="42">
        <v>1767</v>
      </c>
      <c r="AD797" s="42">
        <v>1848</v>
      </c>
      <c r="AE797" s="42">
        <v>2169</v>
      </c>
      <c r="AF797" s="43">
        <v>1825</v>
      </c>
      <c r="AG797" s="43">
        <v>1778</v>
      </c>
      <c r="AH797" s="44">
        <f>VLOOKUP($A797,'[2]Data (2)'!$A$701:$F$1377,3,FALSE)</f>
        <v>1523</v>
      </c>
      <c r="AI797" s="44">
        <f>VLOOKUP($A797,'[2]Data (2)'!$A$701:$F$1377,4,FALSE)</f>
        <v>1667</v>
      </c>
      <c r="AJ797" s="44">
        <f>VLOOKUP($A797,'[2]Data (2)'!$A$701:$F$1377,5,FALSE)</f>
        <v>1894</v>
      </c>
      <c r="AK797" s="44">
        <f>VLOOKUP($A797,'[2]Data (2)'!$A$701:$F$1377,6,FALSE)</f>
        <v>1651</v>
      </c>
      <c r="AL797" s="46">
        <v>1316</v>
      </c>
      <c r="AM797" s="46">
        <v>1603</v>
      </c>
      <c r="AN797" s="46">
        <v>1566</v>
      </c>
      <c r="AO797" s="46">
        <v>1391</v>
      </c>
      <c r="AR797" s="41" t="s">
        <v>607</v>
      </c>
      <c r="AS797" s="41" t="b">
        <f t="shared" si="19"/>
        <v>1</v>
      </c>
    </row>
    <row r="798" spans="1:45" x14ac:dyDescent="0.25">
      <c r="A798" s="36" t="s">
        <v>608</v>
      </c>
      <c r="B798">
        <v>85</v>
      </c>
      <c r="C798">
        <v>93</v>
      </c>
      <c r="D798">
        <v>89</v>
      </c>
      <c r="E798">
        <v>122</v>
      </c>
      <c r="F798">
        <v>127</v>
      </c>
      <c r="G798">
        <v>114</v>
      </c>
      <c r="H798">
        <v>107</v>
      </c>
      <c r="I798">
        <v>116</v>
      </c>
      <c r="J798">
        <v>100</v>
      </c>
      <c r="K798">
        <v>94</v>
      </c>
      <c r="L798">
        <v>87</v>
      </c>
      <c r="M798">
        <v>109</v>
      </c>
      <c r="N798">
        <v>104</v>
      </c>
      <c r="O798">
        <v>89</v>
      </c>
      <c r="P798">
        <v>120</v>
      </c>
      <c r="Q798">
        <v>88</v>
      </c>
      <c r="R798">
        <v>73</v>
      </c>
      <c r="S798">
        <v>140</v>
      </c>
      <c r="T798">
        <v>85</v>
      </c>
      <c r="U798">
        <v>93</v>
      </c>
      <c r="V798">
        <v>83</v>
      </c>
      <c r="W798">
        <v>80</v>
      </c>
      <c r="X798" s="41">
        <v>95</v>
      </c>
      <c r="Y798" s="41">
        <v>62</v>
      </c>
      <c r="Z798" s="41">
        <v>87</v>
      </c>
      <c r="AA798" s="41">
        <v>95</v>
      </c>
      <c r="AB798" s="41">
        <v>100</v>
      </c>
      <c r="AC798" s="42">
        <v>82</v>
      </c>
      <c r="AD798" s="42">
        <v>63</v>
      </c>
      <c r="AE798" s="42">
        <v>70</v>
      </c>
      <c r="AF798" s="43">
        <v>82</v>
      </c>
      <c r="AG798" s="43">
        <v>72</v>
      </c>
      <c r="AH798" s="44">
        <f>VLOOKUP($A798,'[2]Data (2)'!$A$701:$F$1377,3,FALSE)</f>
        <v>38</v>
      </c>
      <c r="AI798" s="44">
        <f>VLOOKUP($A798,'[2]Data (2)'!$A$701:$F$1377,4,FALSE)</f>
        <v>48</v>
      </c>
      <c r="AJ798" s="44">
        <f>VLOOKUP($A798,'[2]Data (2)'!$A$701:$F$1377,5,FALSE)</f>
        <v>67</v>
      </c>
      <c r="AK798" s="44">
        <f>VLOOKUP($A798,'[2]Data (2)'!$A$701:$F$1377,6,FALSE)</f>
        <v>55</v>
      </c>
      <c r="AL798" s="46">
        <v>58</v>
      </c>
      <c r="AM798" s="46">
        <v>63</v>
      </c>
      <c r="AN798" s="46">
        <v>68</v>
      </c>
      <c r="AO798" s="46">
        <v>46</v>
      </c>
      <c r="AR798" s="41" t="s">
        <v>608</v>
      </c>
      <c r="AS798" s="41" t="b">
        <f t="shared" si="19"/>
        <v>1</v>
      </c>
    </row>
    <row r="799" spans="1:45" x14ac:dyDescent="0.25">
      <c r="A799" s="36" t="s">
        <v>60</v>
      </c>
      <c r="B799">
        <v>155</v>
      </c>
      <c r="C799">
        <v>155</v>
      </c>
      <c r="D799">
        <v>229</v>
      </c>
      <c r="E799">
        <v>314</v>
      </c>
      <c r="F799">
        <v>508</v>
      </c>
      <c r="G799">
        <v>346</v>
      </c>
      <c r="H799">
        <v>474</v>
      </c>
      <c r="I799">
        <v>326</v>
      </c>
      <c r="J799">
        <v>340</v>
      </c>
      <c r="K799">
        <v>275</v>
      </c>
      <c r="L799">
        <v>391</v>
      </c>
      <c r="M799">
        <v>319</v>
      </c>
      <c r="N799">
        <v>322</v>
      </c>
      <c r="O799">
        <v>245</v>
      </c>
      <c r="P799">
        <v>306</v>
      </c>
      <c r="Q799">
        <v>272</v>
      </c>
      <c r="R799">
        <v>298</v>
      </c>
      <c r="S799">
        <v>214</v>
      </c>
      <c r="T799">
        <v>315</v>
      </c>
      <c r="U799">
        <v>241</v>
      </c>
      <c r="V799">
        <v>272</v>
      </c>
      <c r="W799">
        <v>201</v>
      </c>
      <c r="X799" s="41">
        <v>259</v>
      </c>
      <c r="Y799" s="41">
        <v>255</v>
      </c>
      <c r="Z799" s="41">
        <v>244</v>
      </c>
      <c r="AA799" s="41">
        <v>259</v>
      </c>
      <c r="AB799" s="41">
        <v>215</v>
      </c>
      <c r="AC799" s="42">
        <v>171</v>
      </c>
      <c r="AD799" s="42">
        <v>186</v>
      </c>
      <c r="AE799" s="42">
        <v>219</v>
      </c>
      <c r="AF799" s="43">
        <v>184</v>
      </c>
      <c r="AG799" s="43">
        <v>191</v>
      </c>
      <c r="AH799" s="44">
        <f>VLOOKUP($A799,'[2]Data (2)'!$A$701:$F$1377,3,FALSE)</f>
        <v>187</v>
      </c>
      <c r="AI799" s="44">
        <f>VLOOKUP($A799,'[2]Data (2)'!$A$701:$F$1377,4,FALSE)</f>
        <v>163</v>
      </c>
      <c r="AJ799" s="44">
        <f>VLOOKUP($A799,'[2]Data (2)'!$A$701:$F$1377,5,FALSE)</f>
        <v>177</v>
      </c>
      <c r="AK799" s="44">
        <f>VLOOKUP($A799,'[2]Data (2)'!$A$701:$F$1377,6,FALSE)</f>
        <v>171</v>
      </c>
      <c r="AL799" s="46">
        <v>126</v>
      </c>
      <c r="AM799" s="46">
        <v>164</v>
      </c>
      <c r="AN799" s="46">
        <v>127</v>
      </c>
      <c r="AO799" s="46">
        <v>137</v>
      </c>
      <c r="AR799" s="41" t="s">
        <v>60</v>
      </c>
      <c r="AS799" s="41" t="b">
        <f t="shared" si="19"/>
        <v>1</v>
      </c>
    </row>
    <row r="800" spans="1:45" x14ac:dyDescent="0.25">
      <c r="A800" s="36" t="s">
        <v>527</v>
      </c>
      <c r="B800">
        <v>1217</v>
      </c>
      <c r="C800">
        <v>1250</v>
      </c>
      <c r="D800">
        <v>1569</v>
      </c>
      <c r="E800">
        <v>1559</v>
      </c>
      <c r="F800">
        <v>2106</v>
      </c>
      <c r="G800">
        <v>1799</v>
      </c>
      <c r="H800">
        <v>2196</v>
      </c>
      <c r="I800">
        <v>1767</v>
      </c>
      <c r="J800">
        <v>1930</v>
      </c>
      <c r="K800">
        <v>1641</v>
      </c>
      <c r="L800">
        <v>2074</v>
      </c>
      <c r="M800">
        <v>1706</v>
      </c>
      <c r="N800">
        <v>1968</v>
      </c>
      <c r="O800">
        <v>1745</v>
      </c>
      <c r="P800">
        <v>1969</v>
      </c>
      <c r="Q800">
        <v>1570</v>
      </c>
      <c r="R800">
        <v>1636</v>
      </c>
      <c r="S800">
        <v>1703</v>
      </c>
      <c r="T800">
        <v>2018</v>
      </c>
      <c r="U800">
        <v>1608</v>
      </c>
      <c r="V800">
        <v>1535</v>
      </c>
      <c r="W800">
        <v>1456</v>
      </c>
      <c r="X800" s="41">
        <v>1638</v>
      </c>
      <c r="Y800" s="41">
        <v>1586</v>
      </c>
      <c r="Z800" s="41">
        <v>1661</v>
      </c>
      <c r="AA800" s="41">
        <v>1633</v>
      </c>
      <c r="AB800" s="41">
        <v>1443</v>
      </c>
      <c r="AC800" s="42">
        <v>1295</v>
      </c>
      <c r="AD800" s="42">
        <v>1231</v>
      </c>
      <c r="AE800" s="42">
        <v>1524</v>
      </c>
      <c r="AF800" s="43">
        <v>1378</v>
      </c>
      <c r="AG800" s="43">
        <v>1148</v>
      </c>
      <c r="AH800" s="44">
        <f>VLOOKUP($A800,'[2]Data (2)'!$A$701:$F$1377,3,FALSE)</f>
        <v>1071</v>
      </c>
      <c r="AI800" s="44">
        <f>VLOOKUP($A800,'[2]Data (2)'!$A$701:$F$1377,4,FALSE)</f>
        <v>1195</v>
      </c>
      <c r="AJ800" s="44">
        <f>VLOOKUP($A800,'[2]Data (2)'!$A$701:$F$1377,5,FALSE)</f>
        <v>1316</v>
      </c>
      <c r="AK800" s="44">
        <f>VLOOKUP($A800,'[2]Data (2)'!$A$701:$F$1377,6,FALSE)</f>
        <v>1230</v>
      </c>
      <c r="AL800" s="46">
        <v>1078</v>
      </c>
      <c r="AM800" s="46">
        <v>1339</v>
      </c>
      <c r="AN800" s="46">
        <v>1232</v>
      </c>
      <c r="AO800" s="46">
        <v>1014</v>
      </c>
      <c r="AR800" s="41" t="s">
        <v>527</v>
      </c>
      <c r="AS800" s="41" t="b">
        <f t="shared" si="19"/>
        <v>1</v>
      </c>
    </row>
    <row r="801" spans="1:45" x14ac:dyDescent="0.25">
      <c r="A801" s="36" t="s">
        <v>61</v>
      </c>
      <c r="B801">
        <v>256</v>
      </c>
      <c r="C801">
        <v>293</v>
      </c>
      <c r="D801">
        <v>413</v>
      </c>
      <c r="E801">
        <v>481</v>
      </c>
      <c r="F801">
        <v>562</v>
      </c>
      <c r="G801">
        <v>500</v>
      </c>
      <c r="H801">
        <v>562</v>
      </c>
      <c r="I801">
        <v>472</v>
      </c>
      <c r="J801">
        <v>521</v>
      </c>
      <c r="K801">
        <v>427</v>
      </c>
      <c r="L801">
        <v>506</v>
      </c>
      <c r="M801">
        <v>414</v>
      </c>
      <c r="N801">
        <v>471</v>
      </c>
      <c r="O801">
        <v>376</v>
      </c>
      <c r="P801">
        <v>495</v>
      </c>
      <c r="Q801">
        <v>437</v>
      </c>
      <c r="R801">
        <v>429</v>
      </c>
      <c r="S801">
        <v>359</v>
      </c>
      <c r="T801">
        <v>478</v>
      </c>
      <c r="U801">
        <v>393</v>
      </c>
      <c r="V801">
        <v>410</v>
      </c>
      <c r="W801">
        <v>341</v>
      </c>
      <c r="X801" s="41">
        <v>384</v>
      </c>
      <c r="Y801" s="41">
        <v>417</v>
      </c>
      <c r="Z801" s="41">
        <v>380</v>
      </c>
      <c r="AA801" s="41">
        <v>367</v>
      </c>
      <c r="AB801" s="41">
        <v>354</v>
      </c>
      <c r="AC801" s="42">
        <v>320</v>
      </c>
      <c r="AD801" s="42">
        <v>287</v>
      </c>
      <c r="AE801" s="42">
        <v>361</v>
      </c>
      <c r="AF801" s="43">
        <v>321</v>
      </c>
      <c r="AG801" s="43">
        <v>272</v>
      </c>
      <c r="AH801" s="44">
        <f>VLOOKUP($A801,'[2]Data (2)'!$A$701:$F$1377,3,FALSE)</f>
        <v>268</v>
      </c>
      <c r="AI801" s="44">
        <f>VLOOKUP($A801,'[2]Data (2)'!$A$701:$F$1377,4,FALSE)</f>
        <v>283</v>
      </c>
      <c r="AJ801" s="44">
        <f>VLOOKUP($A801,'[2]Data (2)'!$A$701:$F$1377,5,FALSE)</f>
        <v>293</v>
      </c>
      <c r="AK801" s="44">
        <f>VLOOKUP($A801,'[2]Data (2)'!$A$701:$F$1377,6,FALSE)</f>
        <v>269</v>
      </c>
      <c r="AL801" s="46">
        <v>233</v>
      </c>
      <c r="AM801" s="46">
        <v>321</v>
      </c>
      <c r="AN801" s="46">
        <v>250</v>
      </c>
      <c r="AO801" s="46">
        <v>220</v>
      </c>
      <c r="AR801" s="41" t="s">
        <v>61</v>
      </c>
      <c r="AS801" s="41" t="b">
        <f t="shared" si="19"/>
        <v>1</v>
      </c>
    </row>
    <row r="802" spans="1:45" x14ac:dyDescent="0.25">
      <c r="A802" s="36" t="s">
        <v>62</v>
      </c>
      <c r="B802">
        <v>74</v>
      </c>
      <c r="C802">
        <v>126</v>
      </c>
      <c r="D802">
        <v>154</v>
      </c>
      <c r="E802">
        <v>163</v>
      </c>
      <c r="F802">
        <v>257</v>
      </c>
      <c r="G802">
        <v>214</v>
      </c>
      <c r="H802">
        <v>289</v>
      </c>
      <c r="I802">
        <v>219</v>
      </c>
      <c r="J802">
        <v>234</v>
      </c>
      <c r="K802">
        <v>176</v>
      </c>
      <c r="L802">
        <v>231</v>
      </c>
      <c r="M802">
        <v>200</v>
      </c>
      <c r="N802">
        <v>230</v>
      </c>
      <c r="O802">
        <v>143</v>
      </c>
      <c r="P802">
        <v>234</v>
      </c>
      <c r="Q802">
        <v>181</v>
      </c>
      <c r="R802">
        <v>200</v>
      </c>
      <c r="S802">
        <v>150</v>
      </c>
      <c r="T802">
        <v>233</v>
      </c>
      <c r="U802">
        <v>162</v>
      </c>
      <c r="V802">
        <v>164</v>
      </c>
      <c r="W802">
        <v>175</v>
      </c>
      <c r="X802" s="41">
        <v>164</v>
      </c>
      <c r="Y802" s="41">
        <v>190</v>
      </c>
      <c r="Z802" s="41">
        <v>179</v>
      </c>
      <c r="AA802" s="41">
        <v>157</v>
      </c>
      <c r="AB802" s="41">
        <v>146</v>
      </c>
      <c r="AC802" s="42">
        <v>119</v>
      </c>
      <c r="AD802" s="42">
        <v>139</v>
      </c>
      <c r="AE802" s="42">
        <v>154</v>
      </c>
      <c r="AF802" s="43">
        <v>117</v>
      </c>
      <c r="AG802" s="43">
        <v>110</v>
      </c>
      <c r="AH802" s="44">
        <f>VLOOKUP($A802,'[2]Data (2)'!$A$701:$F$1377,3,FALSE)</f>
        <v>110</v>
      </c>
      <c r="AI802" s="44">
        <f>VLOOKUP($A802,'[2]Data (2)'!$A$701:$F$1377,4,FALSE)</f>
        <v>97</v>
      </c>
      <c r="AJ802" s="44">
        <f>VLOOKUP($A802,'[2]Data (2)'!$A$701:$F$1377,5,FALSE)</f>
        <v>132</v>
      </c>
      <c r="AK802" s="44">
        <f>VLOOKUP($A802,'[2]Data (2)'!$A$701:$F$1377,6,FALSE)</f>
        <v>111</v>
      </c>
      <c r="AL802" s="46">
        <v>98</v>
      </c>
      <c r="AM802" s="46">
        <v>119</v>
      </c>
      <c r="AN802" s="46">
        <v>107</v>
      </c>
      <c r="AO802" s="46">
        <v>94</v>
      </c>
      <c r="AR802" s="41" t="s">
        <v>62</v>
      </c>
      <c r="AS802" s="41" t="b">
        <f t="shared" si="19"/>
        <v>1</v>
      </c>
    </row>
    <row r="803" spans="1:45" x14ac:dyDescent="0.25">
      <c r="A803" s="36" t="s">
        <v>63</v>
      </c>
      <c r="B803">
        <v>445</v>
      </c>
      <c r="C803">
        <v>432</v>
      </c>
      <c r="D803">
        <v>561</v>
      </c>
      <c r="E803">
        <v>674</v>
      </c>
      <c r="F803">
        <v>709</v>
      </c>
      <c r="G803">
        <v>563</v>
      </c>
      <c r="H803">
        <v>675</v>
      </c>
      <c r="I803">
        <v>661</v>
      </c>
      <c r="J803">
        <v>562</v>
      </c>
      <c r="K803">
        <v>502</v>
      </c>
      <c r="L803">
        <v>713</v>
      </c>
      <c r="M803">
        <v>625</v>
      </c>
      <c r="N803">
        <v>675</v>
      </c>
      <c r="O803">
        <v>534</v>
      </c>
      <c r="P803">
        <v>614</v>
      </c>
      <c r="Q803">
        <v>560</v>
      </c>
      <c r="R803">
        <v>541</v>
      </c>
      <c r="S803">
        <v>517</v>
      </c>
      <c r="T803">
        <v>617</v>
      </c>
      <c r="U803">
        <v>535</v>
      </c>
      <c r="V803">
        <v>494</v>
      </c>
      <c r="W803">
        <v>424</v>
      </c>
      <c r="X803" s="41">
        <v>428</v>
      </c>
      <c r="Y803" s="41">
        <v>505</v>
      </c>
      <c r="Z803" s="41">
        <v>482</v>
      </c>
      <c r="AA803" s="41">
        <v>477</v>
      </c>
      <c r="AB803" s="41">
        <v>409</v>
      </c>
      <c r="AC803" s="42">
        <v>413</v>
      </c>
      <c r="AD803" s="42">
        <v>424</v>
      </c>
      <c r="AE803" s="42">
        <v>477</v>
      </c>
      <c r="AF803" s="43">
        <v>441</v>
      </c>
      <c r="AG803" s="43">
        <v>422</v>
      </c>
      <c r="AH803" s="44">
        <f>VLOOKUP($A803,'[2]Data (2)'!$A$701:$F$1377,3,FALSE)</f>
        <v>401</v>
      </c>
      <c r="AI803" s="44">
        <f>VLOOKUP($A803,'[2]Data (2)'!$A$701:$F$1377,4,FALSE)</f>
        <v>361</v>
      </c>
      <c r="AJ803" s="44">
        <f>VLOOKUP($A803,'[2]Data (2)'!$A$701:$F$1377,5,FALSE)</f>
        <v>381</v>
      </c>
      <c r="AK803" s="44">
        <f>VLOOKUP($A803,'[2]Data (2)'!$A$701:$F$1377,6,FALSE)</f>
        <v>385</v>
      </c>
      <c r="AL803" s="46">
        <v>300</v>
      </c>
      <c r="AM803" s="46">
        <v>389</v>
      </c>
      <c r="AN803" s="46">
        <v>315</v>
      </c>
      <c r="AO803" s="46">
        <v>281</v>
      </c>
      <c r="AR803" s="41" t="s">
        <v>63</v>
      </c>
      <c r="AS803" s="41" t="b">
        <f t="shared" si="19"/>
        <v>1</v>
      </c>
    </row>
    <row r="804" spans="1:45" x14ac:dyDescent="0.25">
      <c r="A804" s="36" t="s">
        <v>502</v>
      </c>
      <c r="B804">
        <v>3494</v>
      </c>
      <c r="C804">
        <v>3574</v>
      </c>
      <c r="D804">
        <v>4566</v>
      </c>
      <c r="E804">
        <v>5965</v>
      </c>
      <c r="F804">
        <v>7139</v>
      </c>
      <c r="G804">
        <v>6037</v>
      </c>
      <c r="H804">
        <v>6630</v>
      </c>
      <c r="I804">
        <v>6075</v>
      </c>
      <c r="J804">
        <v>6286</v>
      </c>
      <c r="K804">
        <v>5095</v>
      </c>
      <c r="L804">
        <v>5741</v>
      </c>
      <c r="M804">
        <v>5517</v>
      </c>
      <c r="N804">
        <v>5849</v>
      </c>
      <c r="O804">
        <v>5010</v>
      </c>
      <c r="P804">
        <v>5939</v>
      </c>
      <c r="Q804">
        <v>5301</v>
      </c>
      <c r="R804">
        <v>5390</v>
      </c>
      <c r="S804">
        <v>4757</v>
      </c>
      <c r="T804">
        <v>5827</v>
      </c>
      <c r="U804">
        <v>5249</v>
      </c>
      <c r="V804">
        <v>4910</v>
      </c>
      <c r="W804">
        <v>4092</v>
      </c>
      <c r="X804" s="41">
        <v>4734</v>
      </c>
      <c r="Y804" s="41">
        <v>4857</v>
      </c>
      <c r="Z804" s="41">
        <v>4924</v>
      </c>
      <c r="AA804" s="41">
        <v>4627</v>
      </c>
      <c r="AB804" s="41">
        <v>4510</v>
      </c>
      <c r="AC804" s="42">
        <v>4109</v>
      </c>
      <c r="AD804" s="42">
        <v>4120</v>
      </c>
      <c r="AE804" s="42">
        <v>4605</v>
      </c>
      <c r="AF804" s="43">
        <v>4071</v>
      </c>
      <c r="AG804" s="43">
        <v>3571</v>
      </c>
      <c r="AH804" s="44">
        <f>VLOOKUP($A804,'[2]Data (2)'!$A$701:$F$1377,3,FALSE)</f>
        <v>3170</v>
      </c>
      <c r="AI804" s="44">
        <f>VLOOKUP($A804,'[2]Data (2)'!$A$701:$F$1377,4,FALSE)</f>
        <v>3315</v>
      </c>
      <c r="AJ804" s="44">
        <f>VLOOKUP($A804,'[2]Data (2)'!$A$701:$F$1377,5,FALSE)</f>
        <v>3612</v>
      </c>
      <c r="AK804" s="44">
        <f>VLOOKUP($A804,'[2]Data (2)'!$A$701:$F$1377,6,FALSE)</f>
        <v>3663</v>
      </c>
      <c r="AL804" s="46">
        <v>2993</v>
      </c>
      <c r="AM804" s="46">
        <v>3846</v>
      </c>
      <c r="AN804" s="46">
        <v>3616</v>
      </c>
      <c r="AO804" s="46">
        <v>3272</v>
      </c>
      <c r="AR804" s="41" t="s">
        <v>502</v>
      </c>
      <c r="AS804" s="41" t="b">
        <f t="shared" si="19"/>
        <v>1</v>
      </c>
    </row>
    <row r="805" spans="1:45" x14ac:dyDescent="0.25">
      <c r="A805" s="36" t="s">
        <v>64</v>
      </c>
      <c r="B805">
        <v>346</v>
      </c>
      <c r="C805">
        <v>359</v>
      </c>
      <c r="D805">
        <v>440</v>
      </c>
      <c r="E805">
        <v>446</v>
      </c>
      <c r="F805">
        <v>648</v>
      </c>
      <c r="G805">
        <v>502</v>
      </c>
      <c r="H805">
        <v>608</v>
      </c>
      <c r="I805">
        <v>504</v>
      </c>
      <c r="J805">
        <v>560</v>
      </c>
      <c r="K805">
        <v>494</v>
      </c>
      <c r="L805">
        <v>515</v>
      </c>
      <c r="M805">
        <v>525</v>
      </c>
      <c r="N805">
        <v>553</v>
      </c>
      <c r="O805">
        <v>491</v>
      </c>
      <c r="P805">
        <v>517</v>
      </c>
      <c r="Q805">
        <v>483</v>
      </c>
      <c r="R805">
        <v>505</v>
      </c>
      <c r="S805">
        <v>384</v>
      </c>
      <c r="T805">
        <v>460</v>
      </c>
      <c r="U805">
        <v>401</v>
      </c>
      <c r="V805">
        <v>471</v>
      </c>
      <c r="W805">
        <v>390</v>
      </c>
      <c r="X805" s="41">
        <v>384</v>
      </c>
      <c r="Y805" s="41">
        <v>363</v>
      </c>
      <c r="Z805" s="41">
        <v>380</v>
      </c>
      <c r="AA805" s="41">
        <v>422</v>
      </c>
      <c r="AB805" s="41">
        <v>385</v>
      </c>
      <c r="AC805" s="42">
        <v>371</v>
      </c>
      <c r="AD805" s="42">
        <v>365</v>
      </c>
      <c r="AE805" s="42">
        <v>400</v>
      </c>
      <c r="AF805" s="43">
        <v>348</v>
      </c>
      <c r="AG805" s="43">
        <v>307</v>
      </c>
      <c r="AH805" s="44">
        <f>VLOOKUP($A805,'[2]Data (2)'!$A$701:$F$1377,3,FALSE)</f>
        <v>283</v>
      </c>
      <c r="AI805" s="44">
        <f>VLOOKUP($A805,'[2]Data (2)'!$A$701:$F$1377,4,FALSE)</f>
        <v>309</v>
      </c>
      <c r="AJ805" s="44">
        <f>VLOOKUP($A805,'[2]Data (2)'!$A$701:$F$1377,5,FALSE)</f>
        <v>324</v>
      </c>
      <c r="AK805" s="44">
        <f>VLOOKUP($A805,'[2]Data (2)'!$A$701:$F$1377,6,FALSE)</f>
        <v>302</v>
      </c>
      <c r="AL805" s="46">
        <v>257</v>
      </c>
      <c r="AM805" s="46">
        <v>317</v>
      </c>
      <c r="AN805" s="46">
        <v>292</v>
      </c>
      <c r="AO805" s="46">
        <v>280</v>
      </c>
      <c r="AR805" s="41" t="s">
        <v>64</v>
      </c>
      <c r="AS805" s="41" t="b">
        <f t="shared" si="19"/>
        <v>1</v>
      </c>
    </row>
    <row r="806" spans="1:45" x14ac:dyDescent="0.25">
      <c r="A806" s="36" t="s">
        <v>609</v>
      </c>
      <c r="B806">
        <v>580</v>
      </c>
      <c r="C806">
        <v>650</v>
      </c>
      <c r="D806">
        <v>796</v>
      </c>
      <c r="E806">
        <v>963</v>
      </c>
      <c r="F806">
        <v>1039</v>
      </c>
      <c r="G806">
        <v>933</v>
      </c>
      <c r="H806">
        <v>994</v>
      </c>
      <c r="I806">
        <v>957</v>
      </c>
      <c r="J806">
        <v>872</v>
      </c>
      <c r="K806">
        <v>887</v>
      </c>
      <c r="L806">
        <v>1030</v>
      </c>
      <c r="M806">
        <v>1009</v>
      </c>
      <c r="N806">
        <v>909</v>
      </c>
      <c r="O806">
        <v>868</v>
      </c>
      <c r="P806">
        <v>794</v>
      </c>
      <c r="Q806">
        <v>787</v>
      </c>
      <c r="R806">
        <v>765</v>
      </c>
      <c r="S806">
        <v>746</v>
      </c>
      <c r="T806">
        <v>798</v>
      </c>
      <c r="U806">
        <v>738</v>
      </c>
      <c r="V806">
        <v>720</v>
      </c>
      <c r="W806">
        <v>655</v>
      </c>
      <c r="X806" s="41">
        <v>875</v>
      </c>
      <c r="Y806" s="41">
        <v>742</v>
      </c>
      <c r="Z806" s="41">
        <v>682</v>
      </c>
      <c r="AA806" s="41">
        <v>704</v>
      </c>
      <c r="AB806" s="41">
        <v>754</v>
      </c>
      <c r="AC806" s="42">
        <v>715</v>
      </c>
      <c r="AD806" s="42">
        <v>722</v>
      </c>
      <c r="AE806" s="42">
        <v>741</v>
      </c>
      <c r="AF806" s="43">
        <v>642</v>
      </c>
      <c r="AG806" s="43">
        <v>607</v>
      </c>
      <c r="AH806" s="44">
        <f>VLOOKUP($A806,'[2]Data (2)'!$A$701:$F$1377,3,FALSE)</f>
        <v>597</v>
      </c>
      <c r="AI806" s="44">
        <f>VLOOKUP($A806,'[2]Data (2)'!$A$701:$F$1377,4,FALSE)</f>
        <v>660</v>
      </c>
      <c r="AJ806" s="44">
        <f>VLOOKUP($A806,'[2]Data (2)'!$A$701:$F$1377,5,FALSE)</f>
        <v>699</v>
      </c>
      <c r="AK806" s="44">
        <f>VLOOKUP($A806,'[2]Data (2)'!$A$701:$F$1377,6,FALSE)</f>
        <v>642</v>
      </c>
      <c r="AL806" s="46">
        <v>504</v>
      </c>
      <c r="AM806" s="46">
        <v>661</v>
      </c>
      <c r="AN806" s="46">
        <v>640</v>
      </c>
      <c r="AO806" s="46">
        <v>718</v>
      </c>
      <c r="AR806" s="41" t="s">
        <v>609</v>
      </c>
      <c r="AS806" s="41" t="b">
        <f t="shared" si="19"/>
        <v>1</v>
      </c>
    </row>
    <row r="807" spans="1:45" x14ac:dyDescent="0.25">
      <c r="A807" s="36" t="s">
        <v>65</v>
      </c>
      <c r="B807">
        <v>181</v>
      </c>
      <c r="C807">
        <v>201</v>
      </c>
      <c r="D807">
        <v>268</v>
      </c>
      <c r="E807">
        <v>323</v>
      </c>
      <c r="F807">
        <v>466</v>
      </c>
      <c r="G807">
        <v>368</v>
      </c>
      <c r="H807">
        <v>468</v>
      </c>
      <c r="I807">
        <v>327</v>
      </c>
      <c r="J807">
        <v>407</v>
      </c>
      <c r="K807">
        <v>301</v>
      </c>
      <c r="L807">
        <v>354</v>
      </c>
      <c r="M807">
        <v>290</v>
      </c>
      <c r="N807">
        <v>367</v>
      </c>
      <c r="O807">
        <v>314</v>
      </c>
      <c r="P807">
        <v>369</v>
      </c>
      <c r="Q807">
        <v>262</v>
      </c>
      <c r="R807">
        <v>307</v>
      </c>
      <c r="S807">
        <v>235</v>
      </c>
      <c r="T807">
        <v>365</v>
      </c>
      <c r="U807">
        <v>272</v>
      </c>
      <c r="V807">
        <v>290</v>
      </c>
      <c r="W807">
        <v>223</v>
      </c>
      <c r="X807" s="41">
        <v>296</v>
      </c>
      <c r="Y807" s="41">
        <v>273</v>
      </c>
      <c r="Z807" s="41">
        <v>280</v>
      </c>
      <c r="AA807" s="41">
        <v>290</v>
      </c>
      <c r="AB807" s="41">
        <v>260</v>
      </c>
      <c r="AC807" s="42">
        <v>224</v>
      </c>
      <c r="AD807" s="42">
        <v>249</v>
      </c>
      <c r="AE807" s="42">
        <v>272</v>
      </c>
      <c r="AF807" s="43">
        <v>218</v>
      </c>
      <c r="AG807" s="43">
        <v>216</v>
      </c>
      <c r="AH807" s="44">
        <f>VLOOKUP($A807,'[2]Data (2)'!$A$701:$F$1377,3,FALSE)</f>
        <v>185</v>
      </c>
      <c r="AI807" s="44">
        <f>VLOOKUP($A807,'[2]Data (2)'!$A$701:$F$1377,4,FALSE)</f>
        <v>191</v>
      </c>
      <c r="AJ807" s="44">
        <f>VLOOKUP($A807,'[2]Data (2)'!$A$701:$F$1377,5,FALSE)</f>
        <v>218</v>
      </c>
      <c r="AK807" s="44">
        <f>VLOOKUP($A807,'[2]Data (2)'!$A$701:$F$1377,6,FALSE)</f>
        <v>203</v>
      </c>
      <c r="AL807" s="46">
        <v>172</v>
      </c>
      <c r="AM807" s="46">
        <v>190</v>
      </c>
      <c r="AN807" s="46">
        <v>187</v>
      </c>
      <c r="AO807" s="46">
        <v>182</v>
      </c>
      <c r="AR807" s="41" t="s">
        <v>65</v>
      </c>
      <c r="AS807" s="41" t="b">
        <f t="shared" si="19"/>
        <v>1</v>
      </c>
    </row>
    <row r="808" spans="1:45" x14ac:dyDescent="0.25">
      <c r="A808" s="36" t="s">
        <v>66</v>
      </c>
      <c r="B808">
        <v>277</v>
      </c>
      <c r="C808">
        <v>309</v>
      </c>
      <c r="D808">
        <v>387</v>
      </c>
      <c r="E808">
        <v>525</v>
      </c>
      <c r="F808">
        <v>530</v>
      </c>
      <c r="G808">
        <v>454</v>
      </c>
      <c r="H808">
        <v>494</v>
      </c>
      <c r="I808">
        <v>452</v>
      </c>
      <c r="J808">
        <v>403</v>
      </c>
      <c r="K808">
        <v>332</v>
      </c>
      <c r="L808">
        <v>426</v>
      </c>
      <c r="M808">
        <v>454</v>
      </c>
      <c r="N808">
        <v>472</v>
      </c>
      <c r="O808">
        <v>466</v>
      </c>
      <c r="P808">
        <v>425</v>
      </c>
      <c r="Q808">
        <v>440</v>
      </c>
      <c r="R808">
        <v>425</v>
      </c>
      <c r="S808">
        <v>356</v>
      </c>
      <c r="T808">
        <v>451</v>
      </c>
      <c r="U808">
        <v>399</v>
      </c>
      <c r="V808">
        <v>385</v>
      </c>
      <c r="W808">
        <v>360</v>
      </c>
      <c r="X808" s="41">
        <v>379</v>
      </c>
      <c r="Y808" s="41">
        <v>322</v>
      </c>
      <c r="Z808" s="41">
        <v>415</v>
      </c>
      <c r="AA808" s="41">
        <v>373</v>
      </c>
      <c r="AB808" s="41">
        <v>375</v>
      </c>
      <c r="AC808" s="42">
        <v>351</v>
      </c>
      <c r="AD808" s="42">
        <v>391</v>
      </c>
      <c r="AE808" s="42">
        <v>406</v>
      </c>
      <c r="AF808" s="43">
        <v>314</v>
      </c>
      <c r="AG808" s="43">
        <v>293</v>
      </c>
      <c r="AH808" s="44">
        <f>VLOOKUP($A808,'[2]Data (2)'!$A$701:$F$1377,3,FALSE)</f>
        <v>270</v>
      </c>
      <c r="AI808" s="44">
        <f>VLOOKUP($A808,'[2]Data (2)'!$A$701:$F$1377,4,FALSE)</f>
        <v>288</v>
      </c>
      <c r="AJ808" s="44">
        <f>VLOOKUP($A808,'[2]Data (2)'!$A$701:$F$1377,5,FALSE)</f>
        <v>268</v>
      </c>
      <c r="AK808" s="44">
        <f>VLOOKUP($A808,'[2]Data (2)'!$A$701:$F$1377,6,FALSE)</f>
        <v>286</v>
      </c>
      <c r="AL808" s="46">
        <v>225</v>
      </c>
      <c r="AM808" s="46">
        <v>255</v>
      </c>
      <c r="AN808" s="46">
        <v>261</v>
      </c>
      <c r="AO808" s="46">
        <v>236</v>
      </c>
      <c r="AR808" s="41" t="s">
        <v>66</v>
      </c>
      <c r="AS808" s="41" t="b">
        <f t="shared" si="19"/>
        <v>1</v>
      </c>
    </row>
    <row r="809" spans="1:45" x14ac:dyDescent="0.25">
      <c r="A809" s="36" t="s">
        <v>680</v>
      </c>
      <c r="B809">
        <v>157</v>
      </c>
      <c r="C809">
        <v>175</v>
      </c>
      <c r="D809">
        <v>334</v>
      </c>
      <c r="E809">
        <v>213</v>
      </c>
      <c r="F809">
        <v>280</v>
      </c>
      <c r="G809">
        <v>264</v>
      </c>
      <c r="H809">
        <v>237</v>
      </c>
      <c r="I809">
        <v>216</v>
      </c>
      <c r="J809">
        <v>264</v>
      </c>
      <c r="K809">
        <v>285</v>
      </c>
      <c r="L809">
        <v>337</v>
      </c>
      <c r="M809">
        <v>229</v>
      </c>
      <c r="N809">
        <v>248</v>
      </c>
      <c r="O809">
        <v>274</v>
      </c>
      <c r="P809">
        <v>317</v>
      </c>
      <c r="Q809">
        <v>226</v>
      </c>
      <c r="R809">
        <v>222</v>
      </c>
      <c r="S809">
        <v>295</v>
      </c>
      <c r="T809">
        <v>333</v>
      </c>
      <c r="U809">
        <v>284</v>
      </c>
      <c r="V809">
        <v>245</v>
      </c>
      <c r="W809">
        <v>252</v>
      </c>
      <c r="X809" s="41">
        <v>312</v>
      </c>
      <c r="Y809" s="41">
        <v>262</v>
      </c>
      <c r="Z809" s="41">
        <v>305</v>
      </c>
      <c r="AA809" s="41">
        <v>291</v>
      </c>
      <c r="AB809" s="41">
        <v>233</v>
      </c>
      <c r="AC809" s="42">
        <v>220</v>
      </c>
      <c r="AD809" s="42">
        <v>212</v>
      </c>
      <c r="AE809" s="42">
        <v>228</v>
      </c>
      <c r="AF809" s="43">
        <v>174</v>
      </c>
      <c r="AG809" s="43">
        <v>156</v>
      </c>
      <c r="AH809" s="44">
        <f>VLOOKUP($A809,'[2]Data (2)'!$A$701:$F$1377,3,FALSE)</f>
        <v>137</v>
      </c>
      <c r="AI809" s="44">
        <f>VLOOKUP($A809,'[2]Data (2)'!$A$701:$F$1377,4,FALSE)</f>
        <v>218</v>
      </c>
      <c r="AJ809" s="44">
        <f>VLOOKUP($A809,'[2]Data (2)'!$A$701:$F$1377,5,FALSE)</f>
        <v>262</v>
      </c>
      <c r="AK809" s="44">
        <f>VLOOKUP($A809,'[2]Data (2)'!$A$701:$F$1377,6,FALSE)</f>
        <v>220</v>
      </c>
      <c r="AL809" s="46">
        <v>207</v>
      </c>
      <c r="AM809" s="46">
        <v>227</v>
      </c>
      <c r="AN809" s="46">
        <v>179</v>
      </c>
      <c r="AO809" s="46">
        <v>174</v>
      </c>
      <c r="AR809" s="41" t="s">
        <v>680</v>
      </c>
      <c r="AS809" s="41" t="b">
        <f t="shared" si="19"/>
        <v>1</v>
      </c>
    </row>
    <row r="810" spans="1:45" x14ac:dyDescent="0.25">
      <c r="A810" s="36" t="s">
        <v>610</v>
      </c>
      <c r="B810">
        <v>1548</v>
      </c>
      <c r="C810">
        <v>1653</v>
      </c>
      <c r="D810">
        <v>1850</v>
      </c>
      <c r="E810">
        <v>1958</v>
      </c>
      <c r="F810">
        <v>2300</v>
      </c>
      <c r="G810">
        <v>2249</v>
      </c>
      <c r="H810">
        <v>2143</v>
      </c>
      <c r="I810">
        <v>2100</v>
      </c>
      <c r="J810">
        <v>2036</v>
      </c>
      <c r="K810">
        <v>2193</v>
      </c>
      <c r="L810">
        <v>2170</v>
      </c>
      <c r="M810">
        <v>2059</v>
      </c>
      <c r="N810">
        <v>2152</v>
      </c>
      <c r="O810">
        <v>2225</v>
      </c>
      <c r="P810">
        <v>2095</v>
      </c>
      <c r="Q810">
        <v>1867</v>
      </c>
      <c r="R810">
        <v>1772</v>
      </c>
      <c r="S810">
        <v>1932</v>
      </c>
      <c r="T810">
        <v>1862</v>
      </c>
      <c r="U810">
        <v>1793</v>
      </c>
      <c r="V810">
        <v>1764</v>
      </c>
      <c r="W810">
        <v>1934</v>
      </c>
      <c r="X810" s="41">
        <v>2274</v>
      </c>
      <c r="Y810" s="41">
        <v>1838</v>
      </c>
      <c r="Z810" s="41">
        <v>1747</v>
      </c>
      <c r="AA810" s="41">
        <v>1689</v>
      </c>
      <c r="AB810" s="41">
        <v>1703</v>
      </c>
      <c r="AC810" s="42">
        <v>1725</v>
      </c>
      <c r="AD810" s="42">
        <v>1792</v>
      </c>
      <c r="AE810" s="42">
        <v>2005</v>
      </c>
      <c r="AF810" s="43">
        <v>1535</v>
      </c>
      <c r="AG810" s="43">
        <v>1337</v>
      </c>
      <c r="AH810" s="44">
        <f>VLOOKUP($A810,'[2]Data (2)'!$A$701:$F$1377,3,FALSE)</f>
        <v>1311</v>
      </c>
      <c r="AI810" s="44">
        <f>VLOOKUP($A810,'[2]Data (2)'!$A$701:$F$1377,4,FALSE)</f>
        <v>1507</v>
      </c>
      <c r="AJ810" s="44">
        <f>VLOOKUP($A810,'[2]Data (2)'!$A$701:$F$1377,5,FALSE)</f>
        <v>2095</v>
      </c>
      <c r="AK810" s="44">
        <f>VLOOKUP($A810,'[2]Data (2)'!$A$701:$F$1377,6,FALSE)</f>
        <v>1554</v>
      </c>
      <c r="AL810" s="46">
        <v>1270</v>
      </c>
      <c r="AM810" s="46">
        <v>1584</v>
      </c>
      <c r="AN810" s="46">
        <v>1488</v>
      </c>
      <c r="AO810" s="46">
        <v>1416</v>
      </c>
      <c r="AR810" s="41" t="s">
        <v>610</v>
      </c>
      <c r="AS810" s="41" t="b">
        <f t="shared" si="19"/>
        <v>1</v>
      </c>
    </row>
    <row r="811" spans="1:45" x14ac:dyDescent="0.25">
      <c r="A811" s="36" t="s">
        <v>578</v>
      </c>
      <c r="B811">
        <v>507</v>
      </c>
      <c r="C811">
        <v>479</v>
      </c>
      <c r="D811">
        <v>568</v>
      </c>
      <c r="E811">
        <v>848</v>
      </c>
      <c r="F811">
        <v>826</v>
      </c>
      <c r="G811">
        <v>710</v>
      </c>
      <c r="H811">
        <v>842</v>
      </c>
      <c r="I811">
        <v>719</v>
      </c>
      <c r="J811">
        <v>779</v>
      </c>
      <c r="K811">
        <v>601</v>
      </c>
      <c r="L811">
        <v>683</v>
      </c>
      <c r="M811">
        <v>684</v>
      </c>
      <c r="N811">
        <v>754</v>
      </c>
      <c r="O811">
        <v>681</v>
      </c>
      <c r="P811">
        <v>703</v>
      </c>
      <c r="Q811">
        <v>661</v>
      </c>
      <c r="R811">
        <v>637</v>
      </c>
      <c r="S811">
        <v>575</v>
      </c>
      <c r="T811">
        <v>705</v>
      </c>
      <c r="U811">
        <v>629</v>
      </c>
      <c r="V811">
        <v>621</v>
      </c>
      <c r="W811">
        <v>536</v>
      </c>
      <c r="X811" s="41">
        <v>654</v>
      </c>
      <c r="Y811" s="41">
        <v>666</v>
      </c>
      <c r="Z811" s="41">
        <v>627</v>
      </c>
      <c r="AA811" s="41">
        <v>603</v>
      </c>
      <c r="AB811" s="41">
        <v>577</v>
      </c>
      <c r="AC811" s="42">
        <v>529</v>
      </c>
      <c r="AD811" s="42">
        <v>554</v>
      </c>
      <c r="AE811" s="42">
        <v>589</v>
      </c>
      <c r="AF811" s="43">
        <v>504</v>
      </c>
      <c r="AG811" s="43">
        <v>461</v>
      </c>
      <c r="AH811" s="44">
        <f>VLOOKUP($A811,'[2]Data (2)'!$A$701:$F$1377,3,FALSE)</f>
        <v>393</v>
      </c>
      <c r="AI811" s="44">
        <f>VLOOKUP($A811,'[2]Data (2)'!$A$701:$F$1377,4,FALSE)</f>
        <v>400</v>
      </c>
      <c r="AJ811" s="44">
        <f>VLOOKUP($A811,'[2]Data (2)'!$A$701:$F$1377,5,FALSE)</f>
        <v>477</v>
      </c>
      <c r="AK811" s="44">
        <f>VLOOKUP($A811,'[2]Data (2)'!$A$701:$F$1377,6,FALSE)</f>
        <v>450</v>
      </c>
      <c r="AL811" s="46">
        <v>328</v>
      </c>
      <c r="AM811" s="46">
        <v>390</v>
      </c>
      <c r="AN811" s="46">
        <v>355</v>
      </c>
      <c r="AO811" s="46">
        <v>389</v>
      </c>
      <c r="AR811" s="41" t="s">
        <v>578</v>
      </c>
      <c r="AS811" s="41" t="b">
        <f t="shared" si="19"/>
        <v>1</v>
      </c>
    </row>
    <row r="812" spans="1:45" x14ac:dyDescent="0.25">
      <c r="A812" s="36" t="s">
        <v>67</v>
      </c>
      <c r="B812">
        <v>127</v>
      </c>
      <c r="C812">
        <v>108</v>
      </c>
      <c r="D812">
        <v>174</v>
      </c>
      <c r="E812">
        <v>210</v>
      </c>
      <c r="F812">
        <v>361</v>
      </c>
      <c r="G812">
        <v>233</v>
      </c>
      <c r="H812">
        <v>226</v>
      </c>
      <c r="I812">
        <v>205</v>
      </c>
      <c r="J812">
        <v>174</v>
      </c>
      <c r="K812">
        <v>144</v>
      </c>
      <c r="L812">
        <v>208</v>
      </c>
      <c r="M812">
        <v>199</v>
      </c>
      <c r="N812">
        <v>227</v>
      </c>
      <c r="O812">
        <v>185</v>
      </c>
      <c r="P812">
        <v>177</v>
      </c>
      <c r="Q812">
        <v>219</v>
      </c>
      <c r="R812">
        <v>206</v>
      </c>
      <c r="S812">
        <v>179</v>
      </c>
      <c r="T812">
        <v>236</v>
      </c>
      <c r="U812">
        <v>193</v>
      </c>
      <c r="V812">
        <v>193</v>
      </c>
      <c r="W812">
        <v>172</v>
      </c>
      <c r="X812" s="41">
        <v>166</v>
      </c>
      <c r="Y812" s="41">
        <v>157</v>
      </c>
      <c r="Z812" s="41">
        <v>173</v>
      </c>
      <c r="AA812" s="41">
        <v>174</v>
      </c>
      <c r="AB812" s="41">
        <v>163</v>
      </c>
      <c r="AC812" s="42">
        <v>139</v>
      </c>
      <c r="AD812" s="42">
        <v>169</v>
      </c>
      <c r="AE812" s="42">
        <v>160</v>
      </c>
      <c r="AF812" s="43">
        <v>140</v>
      </c>
      <c r="AG812" s="43">
        <v>143</v>
      </c>
      <c r="AH812" s="44">
        <f>VLOOKUP($A812,'[2]Data (2)'!$A$701:$F$1377,3,FALSE)</f>
        <v>82</v>
      </c>
      <c r="AI812" s="44">
        <f>VLOOKUP($A812,'[2]Data (2)'!$A$701:$F$1377,4,FALSE)</f>
        <v>99</v>
      </c>
      <c r="AJ812" s="44">
        <f>VLOOKUP($A812,'[2]Data (2)'!$A$701:$F$1377,5,FALSE)</f>
        <v>129</v>
      </c>
      <c r="AK812" s="44">
        <f>VLOOKUP($A812,'[2]Data (2)'!$A$701:$F$1377,6,FALSE)</f>
        <v>125</v>
      </c>
      <c r="AL812" s="46">
        <v>108</v>
      </c>
      <c r="AM812" s="46">
        <v>141</v>
      </c>
      <c r="AN812" s="46">
        <v>118</v>
      </c>
      <c r="AO812" s="46">
        <v>115</v>
      </c>
      <c r="AR812" s="41" t="s">
        <v>67</v>
      </c>
      <c r="AS812" s="41" t="b">
        <f t="shared" si="19"/>
        <v>1</v>
      </c>
    </row>
    <row r="813" spans="1:45" x14ac:dyDescent="0.25">
      <c r="A813" s="36" t="s">
        <v>68</v>
      </c>
      <c r="B813">
        <v>205</v>
      </c>
      <c r="C813">
        <v>216</v>
      </c>
      <c r="D813">
        <v>330</v>
      </c>
      <c r="E813">
        <v>407</v>
      </c>
      <c r="F813">
        <v>392</v>
      </c>
      <c r="G813">
        <v>360</v>
      </c>
      <c r="H813">
        <v>319</v>
      </c>
      <c r="I813">
        <v>352</v>
      </c>
      <c r="J813">
        <v>316</v>
      </c>
      <c r="K813">
        <v>280</v>
      </c>
      <c r="L813">
        <v>343</v>
      </c>
      <c r="M813">
        <v>345</v>
      </c>
      <c r="N813">
        <v>342</v>
      </c>
      <c r="O813">
        <v>280</v>
      </c>
      <c r="P813">
        <v>327</v>
      </c>
      <c r="Q813">
        <v>285</v>
      </c>
      <c r="R813">
        <v>302</v>
      </c>
      <c r="S813">
        <v>256</v>
      </c>
      <c r="T813">
        <v>293</v>
      </c>
      <c r="U813">
        <v>279</v>
      </c>
      <c r="V813">
        <v>259</v>
      </c>
      <c r="W813">
        <v>215</v>
      </c>
      <c r="X813" s="41">
        <v>261</v>
      </c>
      <c r="Y813" s="41">
        <v>309</v>
      </c>
      <c r="Z813" s="41">
        <v>287</v>
      </c>
      <c r="AA813" s="41">
        <v>273</v>
      </c>
      <c r="AB813" s="41">
        <v>247</v>
      </c>
      <c r="AC813" s="42">
        <v>248</v>
      </c>
      <c r="AD813" s="42">
        <v>203</v>
      </c>
      <c r="AE813" s="42">
        <v>260</v>
      </c>
      <c r="AF813" s="43">
        <v>213</v>
      </c>
      <c r="AG813" s="43">
        <v>199</v>
      </c>
      <c r="AH813" s="44">
        <f>VLOOKUP($A813,'[2]Data (2)'!$A$701:$F$1377,3,FALSE)</f>
        <v>177</v>
      </c>
      <c r="AI813" s="44">
        <f>VLOOKUP($A813,'[2]Data (2)'!$A$701:$F$1377,4,FALSE)</f>
        <v>187</v>
      </c>
      <c r="AJ813" s="44">
        <f>VLOOKUP($A813,'[2]Data (2)'!$A$701:$F$1377,5,FALSE)</f>
        <v>183</v>
      </c>
      <c r="AK813" s="44">
        <f>VLOOKUP($A813,'[2]Data (2)'!$A$701:$F$1377,6,FALSE)</f>
        <v>192</v>
      </c>
      <c r="AL813" s="46">
        <v>163</v>
      </c>
      <c r="AM813" s="46">
        <v>184</v>
      </c>
      <c r="AN813" s="46">
        <v>154</v>
      </c>
      <c r="AO813" s="46">
        <v>133</v>
      </c>
      <c r="AR813" s="41" t="s">
        <v>68</v>
      </c>
      <c r="AS813" s="41" t="b">
        <f t="shared" si="19"/>
        <v>1</v>
      </c>
    </row>
    <row r="814" spans="1:45" x14ac:dyDescent="0.25">
      <c r="A814" s="36" t="s">
        <v>69</v>
      </c>
      <c r="B814">
        <v>150</v>
      </c>
      <c r="C814">
        <v>137</v>
      </c>
      <c r="D814">
        <v>195</v>
      </c>
      <c r="E814">
        <v>257</v>
      </c>
      <c r="F814">
        <v>268</v>
      </c>
      <c r="G814">
        <v>251</v>
      </c>
      <c r="H814">
        <v>285</v>
      </c>
      <c r="I814">
        <v>259</v>
      </c>
      <c r="J814">
        <v>240</v>
      </c>
      <c r="K814">
        <v>250</v>
      </c>
      <c r="L814">
        <v>301</v>
      </c>
      <c r="M814">
        <v>288</v>
      </c>
      <c r="N814">
        <v>290</v>
      </c>
      <c r="O814">
        <v>265</v>
      </c>
      <c r="P814">
        <v>270</v>
      </c>
      <c r="Q814">
        <v>257</v>
      </c>
      <c r="R814">
        <v>225</v>
      </c>
      <c r="S814">
        <v>216</v>
      </c>
      <c r="T814">
        <v>277</v>
      </c>
      <c r="U814">
        <v>223</v>
      </c>
      <c r="V814">
        <v>216</v>
      </c>
      <c r="W814">
        <v>198</v>
      </c>
      <c r="X814" s="41">
        <v>267</v>
      </c>
      <c r="Y814" s="41">
        <v>221</v>
      </c>
      <c r="Z814" s="41">
        <v>219</v>
      </c>
      <c r="AA814" s="41">
        <v>248</v>
      </c>
      <c r="AB814" s="41">
        <v>203</v>
      </c>
      <c r="AC814" s="42">
        <v>224</v>
      </c>
      <c r="AD814" s="42">
        <v>200</v>
      </c>
      <c r="AE814" s="42">
        <v>206</v>
      </c>
      <c r="AF814" s="43">
        <v>209</v>
      </c>
      <c r="AG814" s="43">
        <v>164</v>
      </c>
      <c r="AH814" s="44">
        <f>VLOOKUP($A814,'[2]Data (2)'!$A$701:$F$1377,3,FALSE)</f>
        <v>159</v>
      </c>
      <c r="AI814" s="44">
        <f>VLOOKUP($A814,'[2]Data (2)'!$A$701:$F$1377,4,FALSE)</f>
        <v>169</v>
      </c>
      <c r="AJ814" s="44">
        <f>VLOOKUP($A814,'[2]Data (2)'!$A$701:$F$1377,5,FALSE)</f>
        <v>172</v>
      </c>
      <c r="AK814" s="44">
        <f>VLOOKUP($A814,'[2]Data (2)'!$A$701:$F$1377,6,FALSE)</f>
        <v>174</v>
      </c>
      <c r="AL814" s="46">
        <v>149</v>
      </c>
      <c r="AM814" s="46">
        <v>174</v>
      </c>
      <c r="AN814" s="46">
        <v>190</v>
      </c>
      <c r="AO814" s="46">
        <v>151</v>
      </c>
      <c r="AR814" s="41" t="s">
        <v>69</v>
      </c>
      <c r="AS814" s="41" t="b">
        <f t="shared" si="19"/>
        <v>1</v>
      </c>
    </row>
    <row r="815" spans="1:45" x14ac:dyDescent="0.25">
      <c r="A815" s="36" t="s">
        <v>429</v>
      </c>
      <c r="B815">
        <v>1002</v>
      </c>
      <c r="C815">
        <v>1053</v>
      </c>
      <c r="D815">
        <v>1233</v>
      </c>
      <c r="E815">
        <v>1340</v>
      </c>
      <c r="F815">
        <v>1487</v>
      </c>
      <c r="G815">
        <v>1197</v>
      </c>
      <c r="H815">
        <v>1425</v>
      </c>
      <c r="I815">
        <v>1230</v>
      </c>
      <c r="J815">
        <v>1294</v>
      </c>
      <c r="K815">
        <v>1169</v>
      </c>
      <c r="L815">
        <v>1343</v>
      </c>
      <c r="M815">
        <v>1183</v>
      </c>
      <c r="N815">
        <v>1239</v>
      </c>
      <c r="O815">
        <v>1156</v>
      </c>
      <c r="P815">
        <v>1374</v>
      </c>
      <c r="Q815">
        <v>1053</v>
      </c>
      <c r="R815">
        <v>1157</v>
      </c>
      <c r="S815">
        <v>1008</v>
      </c>
      <c r="T815">
        <v>1247</v>
      </c>
      <c r="U815">
        <v>1024</v>
      </c>
      <c r="V815">
        <v>986</v>
      </c>
      <c r="W815">
        <v>972</v>
      </c>
      <c r="X815" s="41">
        <v>1070</v>
      </c>
      <c r="Y815" s="41">
        <v>1066</v>
      </c>
      <c r="Z815" s="41">
        <v>1122</v>
      </c>
      <c r="AA815" s="41">
        <v>1049</v>
      </c>
      <c r="AB815" s="41">
        <v>904</v>
      </c>
      <c r="AC815" s="42">
        <v>901</v>
      </c>
      <c r="AD815" s="42">
        <v>1075</v>
      </c>
      <c r="AE815" s="42">
        <v>1050</v>
      </c>
      <c r="AF815" s="43">
        <v>900</v>
      </c>
      <c r="AG815" s="43">
        <v>896</v>
      </c>
      <c r="AH815" s="44">
        <f>VLOOKUP($A815,'[2]Data (2)'!$A$701:$F$1377,3,FALSE)</f>
        <v>710</v>
      </c>
      <c r="AI815" s="44">
        <f>VLOOKUP($A815,'[2]Data (2)'!$A$701:$F$1377,4,FALSE)</f>
        <v>783</v>
      </c>
      <c r="AJ815" s="44">
        <f>VLOOKUP($A815,'[2]Data (2)'!$A$701:$F$1377,5,FALSE)</f>
        <v>897</v>
      </c>
      <c r="AK815" s="44">
        <f>VLOOKUP($A815,'[2]Data (2)'!$A$701:$F$1377,6,FALSE)</f>
        <v>911</v>
      </c>
      <c r="AL815" s="46">
        <v>788</v>
      </c>
      <c r="AM815" s="46">
        <v>868</v>
      </c>
      <c r="AN815" s="46">
        <v>796</v>
      </c>
      <c r="AO815" s="46">
        <v>750</v>
      </c>
      <c r="AR815" s="41" t="s">
        <v>429</v>
      </c>
      <c r="AS815" s="41" t="b">
        <f t="shared" si="19"/>
        <v>1</v>
      </c>
    </row>
    <row r="816" spans="1:45" x14ac:dyDescent="0.25">
      <c r="A816" s="36" t="s">
        <v>70</v>
      </c>
      <c r="B816">
        <v>285</v>
      </c>
      <c r="C816">
        <v>289</v>
      </c>
      <c r="D816">
        <v>405</v>
      </c>
      <c r="E816">
        <v>465</v>
      </c>
      <c r="F816">
        <v>584</v>
      </c>
      <c r="G816">
        <v>456</v>
      </c>
      <c r="H816">
        <v>524</v>
      </c>
      <c r="I816">
        <v>481</v>
      </c>
      <c r="J816">
        <v>469</v>
      </c>
      <c r="K816">
        <v>415</v>
      </c>
      <c r="L816">
        <v>533</v>
      </c>
      <c r="M816">
        <v>519</v>
      </c>
      <c r="N816">
        <v>527</v>
      </c>
      <c r="O816">
        <v>425</v>
      </c>
      <c r="P816">
        <v>530</v>
      </c>
      <c r="Q816">
        <v>490</v>
      </c>
      <c r="R816">
        <v>420</v>
      </c>
      <c r="S816">
        <v>434</v>
      </c>
      <c r="T816">
        <v>506</v>
      </c>
      <c r="U816">
        <v>440</v>
      </c>
      <c r="V816">
        <v>394</v>
      </c>
      <c r="W816">
        <v>373</v>
      </c>
      <c r="X816" s="41">
        <v>438</v>
      </c>
      <c r="Y816" s="41">
        <v>464</v>
      </c>
      <c r="Z816" s="41">
        <v>419</v>
      </c>
      <c r="AA816" s="41">
        <v>428</v>
      </c>
      <c r="AB816" s="41">
        <v>402</v>
      </c>
      <c r="AC816" s="42">
        <v>347</v>
      </c>
      <c r="AD816" s="42">
        <v>381</v>
      </c>
      <c r="AE816" s="42">
        <v>452</v>
      </c>
      <c r="AF816" s="43">
        <v>326</v>
      </c>
      <c r="AG816" s="43">
        <v>328</v>
      </c>
      <c r="AH816" s="44">
        <f>VLOOKUP($A816,'[2]Data (2)'!$A$701:$F$1377,3,FALSE)</f>
        <v>301</v>
      </c>
      <c r="AI816" s="44">
        <f>VLOOKUP($A816,'[2]Data (2)'!$A$701:$F$1377,4,FALSE)</f>
        <v>328</v>
      </c>
      <c r="AJ816" s="44">
        <f>VLOOKUP($A816,'[2]Data (2)'!$A$701:$F$1377,5,FALSE)</f>
        <v>379</v>
      </c>
      <c r="AK816" s="44">
        <f>VLOOKUP($A816,'[2]Data (2)'!$A$701:$F$1377,6,FALSE)</f>
        <v>367</v>
      </c>
      <c r="AL816" s="46">
        <v>264</v>
      </c>
      <c r="AM816" s="46">
        <v>361</v>
      </c>
      <c r="AN816" s="46">
        <v>317</v>
      </c>
      <c r="AO816" s="46">
        <v>278</v>
      </c>
      <c r="AR816" s="41" t="s">
        <v>70</v>
      </c>
      <c r="AS816" s="41" t="b">
        <f t="shared" si="19"/>
        <v>1</v>
      </c>
    </row>
    <row r="817" spans="1:45" x14ac:dyDescent="0.25">
      <c r="A817" s="36" t="s">
        <v>611</v>
      </c>
      <c r="B817">
        <v>3231</v>
      </c>
      <c r="C817">
        <v>3598</v>
      </c>
      <c r="D817">
        <v>3750</v>
      </c>
      <c r="E817">
        <v>3700</v>
      </c>
      <c r="F817">
        <v>4536</v>
      </c>
      <c r="G817">
        <v>4832</v>
      </c>
      <c r="H817">
        <v>4748</v>
      </c>
      <c r="I817">
        <v>4248</v>
      </c>
      <c r="J817">
        <v>4171</v>
      </c>
      <c r="K817">
        <v>4407</v>
      </c>
      <c r="L817">
        <v>4495</v>
      </c>
      <c r="M817">
        <v>4159</v>
      </c>
      <c r="N817">
        <v>4435</v>
      </c>
      <c r="O817">
        <v>4748</v>
      </c>
      <c r="P817">
        <v>4568</v>
      </c>
      <c r="Q817">
        <v>4272</v>
      </c>
      <c r="R817">
        <v>4355</v>
      </c>
      <c r="S817">
        <v>4419</v>
      </c>
      <c r="T817">
        <v>4287</v>
      </c>
      <c r="U817">
        <v>3784</v>
      </c>
      <c r="V817">
        <v>3793</v>
      </c>
      <c r="W817">
        <v>4127</v>
      </c>
      <c r="X817" s="41">
        <v>4421</v>
      </c>
      <c r="Y817" s="41">
        <v>3782</v>
      </c>
      <c r="Z817" s="41">
        <v>3671</v>
      </c>
      <c r="AA817" s="41">
        <v>3457</v>
      </c>
      <c r="AB817" s="41">
        <v>3364</v>
      </c>
      <c r="AC817" s="42">
        <v>3251</v>
      </c>
      <c r="AD817" s="42">
        <v>3430</v>
      </c>
      <c r="AE817" s="42">
        <v>3673</v>
      </c>
      <c r="AF817" s="43">
        <v>3283</v>
      </c>
      <c r="AG817" s="43">
        <v>3199</v>
      </c>
      <c r="AH817" s="44">
        <f>VLOOKUP($A817,'[2]Data (2)'!$A$701:$F$1377,3,FALSE)</f>
        <v>2982</v>
      </c>
      <c r="AI817" s="44">
        <f>VLOOKUP($A817,'[2]Data (2)'!$A$701:$F$1377,4,FALSE)</f>
        <v>3475</v>
      </c>
      <c r="AJ817" s="44">
        <f>VLOOKUP($A817,'[2]Data (2)'!$A$701:$F$1377,5,FALSE)</f>
        <v>3949</v>
      </c>
      <c r="AK817" s="44">
        <f>VLOOKUP($A817,'[2]Data (2)'!$A$701:$F$1377,6,FALSE)</f>
        <v>3729</v>
      </c>
      <c r="AL817" s="46">
        <v>2851</v>
      </c>
      <c r="AM817" s="46">
        <v>3659</v>
      </c>
      <c r="AN817" s="46">
        <v>3303</v>
      </c>
      <c r="AO817" s="46">
        <v>3133</v>
      </c>
      <c r="AR817" s="41" t="s">
        <v>611</v>
      </c>
      <c r="AS817" s="41" t="b">
        <f t="shared" si="19"/>
        <v>1</v>
      </c>
    </row>
    <row r="818" spans="1:45" x14ac:dyDescent="0.25">
      <c r="A818" s="36" t="s">
        <v>71</v>
      </c>
      <c r="B818">
        <v>389</v>
      </c>
      <c r="C818">
        <v>454</v>
      </c>
      <c r="D818">
        <v>502</v>
      </c>
      <c r="E818">
        <v>612</v>
      </c>
      <c r="F818">
        <v>748</v>
      </c>
      <c r="G818">
        <v>728</v>
      </c>
      <c r="H818">
        <v>632</v>
      </c>
      <c r="I818">
        <v>633</v>
      </c>
      <c r="J818">
        <v>622</v>
      </c>
      <c r="K818">
        <v>593</v>
      </c>
      <c r="L818">
        <v>709</v>
      </c>
      <c r="M818">
        <v>687</v>
      </c>
      <c r="N818">
        <v>737</v>
      </c>
      <c r="O818">
        <v>611</v>
      </c>
      <c r="P818">
        <v>707</v>
      </c>
      <c r="Q818">
        <v>558</v>
      </c>
      <c r="R818">
        <v>602</v>
      </c>
      <c r="S818">
        <v>569</v>
      </c>
      <c r="T818">
        <v>601</v>
      </c>
      <c r="U818">
        <v>565</v>
      </c>
      <c r="V818">
        <v>609</v>
      </c>
      <c r="W818">
        <v>516</v>
      </c>
      <c r="X818" s="41">
        <v>540</v>
      </c>
      <c r="Y818" s="41">
        <v>514</v>
      </c>
      <c r="Z818" s="41">
        <v>538</v>
      </c>
      <c r="AA818" s="41">
        <v>515</v>
      </c>
      <c r="AB818" s="41">
        <v>518</v>
      </c>
      <c r="AC818" s="42">
        <v>453</v>
      </c>
      <c r="AD818" s="42">
        <v>514</v>
      </c>
      <c r="AE818" s="42">
        <v>596</v>
      </c>
      <c r="AF818" s="43">
        <v>454</v>
      </c>
      <c r="AG818" s="43">
        <v>491</v>
      </c>
      <c r="AH818" s="44">
        <f>VLOOKUP($A818,'[2]Data (2)'!$A$701:$F$1377,3,FALSE)</f>
        <v>377</v>
      </c>
      <c r="AI818" s="44">
        <f>VLOOKUP($A818,'[2]Data (2)'!$A$701:$F$1377,4,FALSE)</f>
        <v>390</v>
      </c>
      <c r="AJ818" s="44">
        <f>VLOOKUP($A818,'[2]Data (2)'!$A$701:$F$1377,5,FALSE)</f>
        <v>356</v>
      </c>
      <c r="AK818" s="44">
        <f>VLOOKUP($A818,'[2]Data (2)'!$A$701:$F$1377,6,FALSE)</f>
        <v>406</v>
      </c>
      <c r="AL818" s="46">
        <v>325</v>
      </c>
      <c r="AM818" s="46">
        <v>411</v>
      </c>
      <c r="AN818" s="46">
        <v>366</v>
      </c>
      <c r="AO818" s="46">
        <v>368</v>
      </c>
      <c r="AR818" s="41" t="s">
        <v>71</v>
      </c>
      <c r="AS818" s="41" t="b">
        <f t="shared" si="19"/>
        <v>1</v>
      </c>
    </row>
    <row r="819" spans="1:45" x14ac:dyDescent="0.25">
      <c r="A819" s="36" t="s">
        <v>572</v>
      </c>
      <c r="B819">
        <v>1338</v>
      </c>
      <c r="C819">
        <v>1486</v>
      </c>
      <c r="D819">
        <v>1952</v>
      </c>
      <c r="E819">
        <v>2334</v>
      </c>
      <c r="F819">
        <v>2935</v>
      </c>
      <c r="G819">
        <v>2599</v>
      </c>
      <c r="H819">
        <v>2584</v>
      </c>
      <c r="I819">
        <v>2365</v>
      </c>
      <c r="J819">
        <v>2403</v>
      </c>
      <c r="K819">
        <v>2202</v>
      </c>
      <c r="L819">
        <v>2565</v>
      </c>
      <c r="M819">
        <v>2429</v>
      </c>
      <c r="N819">
        <v>2579</v>
      </c>
      <c r="O819">
        <v>2244</v>
      </c>
      <c r="P819">
        <v>2533</v>
      </c>
      <c r="Q819">
        <v>2026</v>
      </c>
      <c r="R819">
        <v>2130</v>
      </c>
      <c r="S819">
        <v>1889</v>
      </c>
      <c r="T819">
        <v>2152</v>
      </c>
      <c r="U819">
        <v>1996</v>
      </c>
      <c r="V819">
        <v>1963</v>
      </c>
      <c r="W819">
        <v>1738</v>
      </c>
      <c r="X819" s="41">
        <v>1791</v>
      </c>
      <c r="Y819" s="41">
        <v>1945</v>
      </c>
      <c r="Z819" s="41">
        <v>1921</v>
      </c>
      <c r="AA819" s="41">
        <v>1826</v>
      </c>
      <c r="AB819" s="41">
        <v>1714</v>
      </c>
      <c r="AC819" s="42">
        <v>1606</v>
      </c>
      <c r="AD819" s="42">
        <v>1622</v>
      </c>
      <c r="AE819" s="42">
        <v>1956</v>
      </c>
      <c r="AF819" s="43">
        <v>1581</v>
      </c>
      <c r="AG819" s="43">
        <v>1638</v>
      </c>
      <c r="AH819" s="44">
        <f>VLOOKUP($A819,'[2]Data (2)'!$A$701:$F$1377,3,FALSE)</f>
        <v>1273</v>
      </c>
      <c r="AI819" s="44">
        <f>VLOOKUP($A819,'[2]Data (2)'!$A$701:$F$1377,4,FALSE)</f>
        <v>1337</v>
      </c>
      <c r="AJ819" s="44">
        <f>VLOOKUP($A819,'[2]Data (2)'!$A$701:$F$1377,5,FALSE)</f>
        <v>1398</v>
      </c>
      <c r="AK819" s="44">
        <f>VLOOKUP($A819,'[2]Data (2)'!$A$701:$F$1377,6,FALSE)</f>
        <v>1338</v>
      </c>
      <c r="AL819" s="46">
        <v>1176</v>
      </c>
      <c r="AM819" s="46">
        <v>1383</v>
      </c>
      <c r="AN819" s="46">
        <v>1212</v>
      </c>
      <c r="AO819" s="46">
        <v>1260</v>
      </c>
      <c r="AR819" s="41" t="s">
        <v>572</v>
      </c>
      <c r="AS819" s="41" t="b">
        <f t="shared" si="19"/>
        <v>1</v>
      </c>
    </row>
    <row r="820" spans="1:45" x14ac:dyDescent="0.25">
      <c r="A820" s="36" t="s">
        <v>72</v>
      </c>
      <c r="B820">
        <v>236</v>
      </c>
      <c r="C820">
        <v>263</v>
      </c>
      <c r="D820">
        <v>339</v>
      </c>
      <c r="E820">
        <v>432</v>
      </c>
      <c r="F820">
        <v>468</v>
      </c>
      <c r="G820">
        <v>378</v>
      </c>
      <c r="H820">
        <v>433</v>
      </c>
      <c r="I820">
        <v>375</v>
      </c>
      <c r="J820">
        <v>457</v>
      </c>
      <c r="K820">
        <v>355</v>
      </c>
      <c r="L820">
        <v>417</v>
      </c>
      <c r="M820">
        <v>351</v>
      </c>
      <c r="N820">
        <v>376</v>
      </c>
      <c r="O820">
        <v>354</v>
      </c>
      <c r="P820">
        <v>388</v>
      </c>
      <c r="Q820">
        <v>379</v>
      </c>
      <c r="R820">
        <v>340</v>
      </c>
      <c r="S820">
        <v>266</v>
      </c>
      <c r="T820">
        <v>405</v>
      </c>
      <c r="U820">
        <v>344</v>
      </c>
      <c r="V820">
        <v>343</v>
      </c>
      <c r="W820">
        <v>335</v>
      </c>
      <c r="X820" s="41">
        <v>348</v>
      </c>
      <c r="Y820" s="41">
        <v>296</v>
      </c>
      <c r="Z820" s="41">
        <v>335</v>
      </c>
      <c r="AA820" s="41">
        <v>397</v>
      </c>
      <c r="AB820" s="41">
        <v>296</v>
      </c>
      <c r="AC820" s="42">
        <v>327</v>
      </c>
      <c r="AD820" s="42">
        <v>273</v>
      </c>
      <c r="AE820" s="42">
        <v>348</v>
      </c>
      <c r="AF820" s="43">
        <v>268</v>
      </c>
      <c r="AG820" s="43">
        <v>257</v>
      </c>
      <c r="AH820" s="44">
        <f>VLOOKUP($A820,'[2]Data (2)'!$A$701:$F$1377,3,FALSE)</f>
        <v>221</v>
      </c>
      <c r="AI820" s="44">
        <f>VLOOKUP($A820,'[2]Data (2)'!$A$701:$F$1377,4,FALSE)</f>
        <v>205</v>
      </c>
      <c r="AJ820" s="44">
        <f>VLOOKUP($A820,'[2]Data (2)'!$A$701:$F$1377,5,FALSE)</f>
        <v>250</v>
      </c>
      <c r="AK820" s="44">
        <f>VLOOKUP($A820,'[2]Data (2)'!$A$701:$F$1377,6,FALSE)</f>
        <v>252</v>
      </c>
      <c r="AL820" s="46">
        <v>237</v>
      </c>
      <c r="AM820" s="46">
        <v>245</v>
      </c>
      <c r="AN820" s="46">
        <v>283</v>
      </c>
      <c r="AO820" s="46">
        <v>253</v>
      </c>
      <c r="AR820" s="41" t="s">
        <v>72</v>
      </c>
      <c r="AS820" s="41" t="b">
        <f t="shared" si="19"/>
        <v>1</v>
      </c>
    </row>
    <row r="821" spans="1:45" x14ac:dyDescent="0.25">
      <c r="A821" s="36" t="s">
        <v>73</v>
      </c>
      <c r="B821">
        <v>358</v>
      </c>
      <c r="C821">
        <v>365</v>
      </c>
      <c r="D821">
        <v>418</v>
      </c>
      <c r="E821">
        <v>554</v>
      </c>
      <c r="F821">
        <v>650</v>
      </c>
      <c r="G821">
        <v>558</v>
      </c>
      <c r="H821">
        <v>586</v>
      </c>
      <c r="I821">
        <v>549</v>
      </c>
      <c r="J821">
        <v>547</v>
      </c>
      <c r="K821">
        <v>438</v>
      </c>
      <c r="L821">
        <v>554</v>
      </c>
      <c r="M821">
        <v>523</v>
      </c>
      <c r="N821">
        <v>564</v>
      </c>
      <c r="O821">
        <v>483</v>
      </c>
      <c r="P821">
        <v>572</v>
      </c>
      <c r="Q821">
        <v>512</v>
      </c>
      <c r="R821">
        <v>582</v>
      </c>
      <c r="S821">
        <v>432</v>
      </c>
      <c r="T821">
        <v>533</v>
      </c>
      <c r="U821">
        <v>458</v>
      </c>
      <c r="V821">
        <v>481</v>
      </c>
      <c r="W821">
        <v>413</v>
      </c>
      <c r="X821" s="41">
        <v>431</v>
      </c>
      <c r="Y821" s="41">
        <v>446</v>
      </c>
      <c r="Z821" s="41">
        <v>523</v>
      </c>
      <c r="AA821" s="41">
        <v>483</v>
      </c>
      <c r="AB821" s="41">
        <v>440</v>
      </c>
      <c r="AC821" s="42">
        <v>428</v>
      </c>
      <c r="AD821" s="42">
        <v>428</v>
      </c>
      <c r="AE821" s="42">
        <v>511</v>
      </c>
      <c r="AF821" s="43">
        <v>399</v>
      </c>
      <c r="AG821" s="43">
        <v>388</v>
      </c>
      <c r="AH821" s="44">
        <f>VLOOKUP($A821,'[2]Data (2)'!$A$701:$F$1377,3,FALSE)</f>
        <v>301</v>
      </c>
      <c r="AI821" s="44">
        <f>VLOOKUP($A821,'[2]Data (2)'!$A$701:$F$1377,4,FALSE)</f>
        <v>341</v>
      </c>
      <c r="AJ821" s="44">
        <f>VLOOKUP($A821,'[2]Data (2)'!$A$701:$F$1377,5,FALSE)</f>
        <v>353</v>
      </c>
      <c r="AK821" s="44">
        <f>VLOOKUP($A821,'[2]Data (2)'!$A$701:$F$1377,6,FALSE)</f>
        <v>370</v>
      </c>
      <c r="AL821" s="46">
        <v>299</v>
      </c>
      <c r="AM821" s="46">
        <v>316</v>
      </c>
      <c r="AN821" s="46">
        <v>332</v>
      </c>
      <c r="AO821" s="46">
        <v>309</v>
      </c>
      <c r="AR821" s="41" t="s">
        <v>73</v>
      </c>
      <c r="AS821" s="41" t="b">
        <f t="shared" si="19"/>
        <v>1</v>
      </c>
    </row>
    <row r="822" spans="1:45" x14ac:dyDescent="0.25">
      <c r="A822" s="36" t="s">
        <v>74</v>
      </c>
      <c r="B822">
        <v>464</v>
      </c>
      <c r="C822">
        <v>515</v>
      </c>
      <c r="D822">
        <v>563</v>
      </c>
      <c r="E822">
        <v>836</v>
      </c>
      <c r="F822">
        <v>680</v>
      </c>
      <c r="G822">
        <v>549</v>
      </c>
      <c r="H822">
        <v>640</v>
      </c>
      <c r="I822">
        <v>778</v>
      </c>
      <c r="J822">
        <v>558</v>
      </c>
      <c r="K822">
        <v>451</v>
      </c>
      <c r="L822">
        <v>609</v>
      </c>
      <c r="M822">
        <v>814</v>
      </c>
      <c r="N822">
        <v>659</v>
      </c>
      <c r="O822">
        <v>534</v>
      </c>
      <c r="P822">
        <v>584</v>
      </c>
      <c r="Q822">
        <v>774</v>
      </c>
      <c r="R822">
        <v>548</v>
      </c>
      <c r="S822">
        <v>466</v>
      </c>
      <c r="T822">
        <v>582</v>
      </c>
      <c r="U822">
        <v>715</v>
      </c>
      <c r="V822">
        <v>566</v>
      </c>
      <c r="W822">
        <v>433</v>
      </c>
      <c r="X822" s="41">
        <v>458</v>
      </c>
      <c r="Y822" s="41">
        <v>427</v>
      </c>
      <c r="Z822" s="41">
        <v>528</v>
      </c>
      <c r="AA822" s="41">
        <v>519</v>
      </c>
      <c r="AB822" s="41">
        <v>713</v>
      </c>
      <c r="AC822" s="42">
        <v>599</v>
      </c>
      <c r="AD822" s="42">
        <v>616</v>
      </c>
      <c r="AE822" s="42">
        <v>548</v>
      </c>
      <c r="AF822" s="43">
        <v>424</v>
      </c>
      <c r="AG822" s="43">
        <v>401</v>
      </c>
      <c r="AH822" s="44">
        <f>VLOOKUP($A822,'[2]Data (2)'!$A$701:$F$1377,3,FALSE)</f>
        <v>389</v>
      </c>
      <c r="AI822" s="44">
        <f>VLOOKUP($A822,'[2]Data (2)'!$A$701:$F$1377,4,FALSE)</f>
        <v>335</v>
      </c>
      <c r="AJ822" s="44">
        <f>VLOOKUP($A822,'[2]Data (2)'!$A$701:$F$1377,5,FALSE)</f>
        <v>385</v>
      </c>
      <c r="AK822" s="44">
        <f>VLOOKUP($A822,'[2]Data (2)'!$A$701:$F$1377,6,FALSE)</f>
        <v>386</v>
      </c>
      <c r="AL822" s="46">
        <v>329</v>
      </c>
      <c r="AM822" s="46">
        <v>489</v>
      </c>
      <c r="AN822" s="46">
        <v>609</v>
      </c>
      <c r="AO822" s="46">
        <v>531</v>
      </c>
      <c r="AR822" s="41" t="s">
        <v>74</v>
      </c>
      <c r="AS822" s="41" t="b">
        <f t="shared" si="19"/>
        <v>1</v>
      </c>
    </row>
    <row r="823" spans="1:45" x14ac:dyDescent="0.25">
      <c r="A823" s="36" t="s">
        <v>528</v>
      </c>
      <c r="B823">
        <v>1011</v>
      </c>
      <c r="C823">
        <v>1114</v>
      </c>
      <c r="D823">
        <v>1382</v>
      </c>
      <c r="E823">
        <v>1301</v>
      </c>
      <c r="F823">
        <v>1728</v>
      </c>
      <c r="G823">
        <v>1547</v>
      </c>
      <c r="H823">
        <v>1950</v>
      </c>
      <c r="I823">
        <v>1554</v>
      </c>
      <c r="J823">
        <v>1678</v>
      </c>
      <c r="K823">
        <v>1502</v>
      </c>
      <c r="L823">
        <v>1795</v>
      </c>
      <c r="M823">
        <v>1360</v>
      </c>
      <c r="N823">
        <v>1864</v>
      </c>
      <c r="O823">
        <v>1522</v>
      </c>
      <c r="P823">
        <v>1779</v>
      </c>
      <c r="Q823">
        <v>1364</v>
      </c>
      <c r="R823">
        <v>1429</v>
      </c>
      <c r="S823">
        <v>1342</v>
      </c>
      <c r="T823">
        <v>1802</v>
      </c>
      <c r="U823">
        <v>1362</v>
      </c>
      <c r="V823">
        <v>1370</v>
      </c>
      <c r="W823">
        <v>1207</v>
      </c>
      <c r="X823" s="41">
        <v>1298</v>
      </c>
      <c r="Y823" s="41">
        <v>1258</v>
      </c>
      <c r="Z823" s="41">
        <v>1324</v>
      </c>
      <c r="AA823" s="41">
        <v>1257</v>
      </c>
      <c r="AB823" s="41">
        <v>1198</v>
      </c>
      <c r="AC823" s="42">
        <v>1138</v>
      </c>
      <c r="AD823" s="42">
        <v>1052</v>
      </c>
      <c r="AE823" s="42">
        <v>1276</v>
      </c>
      <c r="AF823" s="43">
        <v>1114</v>
      </c>
      <c r="AG823" s="43">
        <v>1091</v>
      </c>
      <c r="AH823" s="44">
        <f>VLOOKUP($A823,'[2]Data (2)'!$A$701:$F$1377,3,FALSE)</f>
        <v>1015</v>
      </c>
      <c r="AI823" s="44">
        <f>VLOOKUP($A823,'[2]Data (2)'!$A$701:$F$1377,4,FALSE)</f>
        <v>978</v>
      </c>
      <c r="AJ823" s="44">
        <f>VLOOKUP($A823,'[2]Data (2)'!$A$701:$F$1377,5,FALSE)</f>
        <v>1133</v>
      </c>
      <c r="AK823" s="44">
        <f>VLOOKUP($A823,'[2]Data (2)'!$A$701:$F$1377,6,FALSE)</f>
        <v>1242</v>
      </c>
      <c r="AL823" s="46">
        <v>977</v>
      </c>
      <c r="AM823" s="46">
        <v>1177</v>
      </c>
      <c r="AN823" s="46">
        <v>1018</v>
      </c>
      <c r="AO823" s="46">
        <v>946</v>
      </c>
      <c r="AR823" s="41" t="s">
        <v>528</v>
      </c>
      <c r="AS823" s="41" t="b">
        <f t="shared" si="19"/>
        <v>1</v>
      </c>
    </row>
    <row r="824" spans="1:45" x14ac:dyDescent="0.25">
      <c r="A824" s="36" t="s">
        <v>75</v>
      </c>
      <c r="B824">
        <v>192</v>
      </c>
      <c r="C824">
        <v>203</v>
      </c>
      <c r="D824">
        <v>287</v>
      </c>
      <c r="E824">
        <v>324</v>
      </c>
      <c r="F824">
        <v>489</v>
      </c>
      <c r="G824">
        <v>408</v>
      </c>
      <c r="H824">
        <v>481</v>
      </c>
      <c r="I824">
        <v>374</v>
      </c>
      <c r="J824">
        <v>371</v>
      </c>
      <c r="K824">
        <v>326</v>
      </c>
      <c r="L824">
        <v>412</v>
      </c>
      <c r="M824">
        <v>341</v>
      </c>
      <c r="N824">
        <v>413</v>
      </c>
      <c r="O824">
        <v>306</v>
      </c>
      <c r="P824">
        <v>408</v>
      </c>
      <c r="Q824">
        <v>333</v>
      </c>
      <c r="R824">
        <v>339</v>
      </c>
      <c r="S824">
        <v>294</v>
      </c>
      <c r="T824">
        <v>409</v>
      </c>
      <c r="U824">
        <v>308</v>
      </c>
      <c r="V824">
        <v>306</v>
      </c>
      <c r="W824">
        <v>270</v>
      </c>
      <c r="X824" s="41">
        <v>338</v>
      </c>
      <c r="Y824" s="41">
        <v>328</v>
      </c>
      <c r="Z824" s="41">
        <v>309</v>
      </c>
      <c r="AA824" s="41">
        <v>338</v>
      </c>
      <c r="AB824" s="41">
        <v>269</v>
      </c>
      <c r="AC824" s="42">
        <v>257</v>
      </c>
      <c r="AD824" s="42">
        <v>259</v>
      </c>
      <c r="AE824" s="42">
        <v>318</v>
      </c>
      <c r="AF824" s="43">
        <v>221</v>
      </c>
      <c r="AG824" s="43">
        <v>229</v>
      </c>
      <c r="AH824" s="44">
        <f>VLOOKUP($A824,'[2]Data (2)'!$A$701:$F$1377,3,FALSE)</f>
        <v>183</v>
      </c>
      <c r="AI824" s="44">
        <f>VLOOKUP($A824,'[2]Data (2)'!$A$701:$F$1377,4,FALSE)</f>
        <v>184</v>
      </c>
      <c r="AJ824" s="44">
        <f>VLOOKUP($A824,'[2]Data (2)'!$A$701:$F$1377,5,FALSE)</f>
        <v>191</v>
      </c>
      <c r="AK824" s="44">
        <f>VLOOKUP($A824,'[2]Data (2)'!$A$701:$F$1377,6,FALSE)</f>
        <v>207</v>
      </c>
      <c r="AL824" s="46">
        <v>179</v>
      </c>
      <c r="AM824" s="46">
        <v>218</v>
      </c>
      <c r="AN824" s="46">
        <v>224</v>
      </c>
      <c r="AO824" s="46">
        <v>192</v>
      </c>
      <c r="AR824" s="41" t="s">
        <v>75</v>
      </c>
      <c r="AS824" s="41" t="b">
        <f t="shared" si="19"/>
        <v>1</v>
      </c>
    </row>
    <row r="825" spans="1:45" x14ac:dyDescent="0.25">
      <c r="A825" s="36" t="s">
        <v>575</v>
      </c>
      <c r="B825">
        <v>355</v>
      </c>
      <c r="C825">
        <v>361</v>
      </c>
      <c r="D825">
        <v>430</v>
      </c>
      <c r="E825">
        <v>638</v>
      </c>
      <c r="F825">
        <v>535</v>
      </c>
      <c r="G825">
        <v>440</v>
      </c>
      <c r="H825">
        <v>499</v>
      </c>
      <c r="I825">
        <v>635</v>
      </c>
      <c r="J825">
        <v>434</v>
      </c>
      <c r="K825">
        <v>385</v>
      </c>
      <c r="L825">
        <v>434</v>
      </c>
      <c r="M825">
        <v>609</v>
      </c>
      <c r="N825">
        <v>461</v>
      </c>
      <c r="O825">
        <v>433</v>
      </c>
      <c r="P825">
        <v>459</v>
      </c>
      <c r="Q825">
        <v>611</v>
      </c>
      <c r="R825">
        <v>419</v>
      </c>
      <c r="S825">
        <v>409</v>
      </c>
      <c r="T825">
        <v>517</v>
      </c>
      <c r="U825">
        <v>522</v>
      </c>
      <c r="V825">
        <v>367</v>
      </c>
      <c r="W825">
        <v>328</v>
      </c>
      <c r="X825" s="41">
        <v>363</v>
      </c>
      <c r="Y825" s="41">
        <v>399</v>
      </c>
      <c r="Z825" s="41">
        <v>386</v>
      </c>
      <c r="AA825" s="41">
        <v>420</v>
      </c>
      <c r="AB825" s="41">
        <v>503</v>
      </c>
      <c r="AC825" s="42">
        <v>461</v>
      </c>
      <c r="AD825" s="42">
        <v>537</v>
      </c>
      <c r="AE825" s="42">
        <v>428</v>
      </c>
      <c r="AF825" s="43">
        <v>289</v>
      </c>
      <c r="AG825" s="43">
        <v>288</v>
      </c>
      <c r="AH825" s="44">
        <f>VLOOKUP($A825,'[2]Data (2)'!$A$701:$F$1377,3,FALSE)</f>
        <v>239</v>
      </c>
      <c r="AI825" s="44">
        <f>VLOOKUP($A825,'[2]Data (2)'!$A$701:$F$1377,4,FALSE)</f>
        <v>271</v>
      </c>
      <c r="AJ825" s="44">
        <f>VLOOKUP($A825,'[2]Data (2)'!$A$701:$F$1377,5,FALSE)</f>
        <v>296</v>
      </c>
      <c r="AK825" s="44">
        <f>VLOOKUP($A825,'[2]Data (2)'!$A$701:$F$1377,6,FALSE)</f>
        <v>289</v>
      </c>
      <c r="AL825" s="46">
        <v>285</v>
      </c>
      <c r="AM825" s="46">
        <v>320</v>
      </c>
      <c r="AN825" s="46">
        <v>389</v>
      </c>
      <c r="AO825" s="46">
        <v>399</v>
      </c>
      <c r="AR825" s="41" t="s">
        <v>575</v>
      </c>
      <c r="AS825" s="41" t="b">
        <f t="shared" si="19"/>
        <v>1</v>
      </c>
    </row>
    <row r="826" spans="1:45" x14ac:dyDescent="0.25">
      <c r="A826" s="36" t="s">
        <v>508</v>
      </c>
      <c r="B826">
        <v>1294</v>
      </c>
      <c r="C826">
        <v>1409</v>
      </c>
      <c r="D826">
        <v>1568</v>
      </c>
      <c r="E826">
        <v>1622</v>
      </c>
      <c r="F826">
        <v>1975</v>
      </c>
      <c r="G826">
        <v>1958</v>
      </c>
      <c r="H826">
        <v>2173</v>
      </c>
      <c r="I826">
        <v>1721</v>
      </c>
      <c r="J826">
        <v>1784</v>
      </c>
      <c r="K826">
        <v>1819</v>
      </c>
      <c r="L826">
        <v>2144</v>
      </c>
      <c r="M826">
        <v>1615</v>
      </c>
      <c r="N826">
        <v>1984</v>
      </c>
      <c r="O826">
        <v>1701</v>
      </c>
      <c r="P826">
        <v>1888</v>
      </c>
      <c r="Q826">
        <v>1482</v>
      </c>
      <c r="R826">
        <v>1558</v>
      </c>
      <c r="S826">
        <v>1569</v>
      </c>
      <c r="T826">
        <v>2064</v>
      </c>
      <c r="U826">
        <v>1400</v>
      </c>
      <c r="V826">
        <v>1535</v>
      </c>
      <c r="W826">
        <v>1478</v>
      </c>
      <c r="X826" s="41">
        <v>1511</v>
      </c>
      <c r="Y826" s="41">
        <v>1646</v>
      </c>
      <c r="Z826" s="41">
        <v>1717</v>
      </c>
      <c r="AA826" s="41">
        <v>1586</v>
      </c>
      <c r="AB826" s="41">
        <v>1375</v>
      </c>
      <c r="AC826" s="42">
        <v>1282</v>
      </c>
      <c r="AD826" s="42">
        <v>1314</v>
      </c>
      <c r="AE826" s="42">
        <v>1459</v>
      </c>
      <c r="AF826" s="43">
        <v>1302</v>
      </c>
      <c r="AG826" s="43">
        <v>1216</v>
      </c>
      <c r="AH826" s="44">
        <f>VLOOKUP($A826,'[2]Data (2)'!$A$701:$F$1377,3,FALSE)</f>
        <v>1157</v>
      </c>
      <c r="AI826" s="44">
        <f>VLOOKUP($A826,'[2]Data (2)'!$A$701:$F$1377,4,FALSE)</f>
        <v>1224</v>
      </c>
      <c r="AJ826" s="44">
        <f>VLOOKUP($A826,'[2]Data (2)'!$A$701:$F$1377,5,FALSE)</f>
        <v>1220</v>
      </c>
      <c r="AK826" s="44">
        <f>VLOOKUP($A826,'[2]Data (2)'!$A$701:$F$1377,6,FALSE)</f>
        <v>1294</v>
      </c>
      <c r="AL826" s="46">
        <v>970</v>
      </c>
      <c r="AM826" s="46">
        <v>1312</v>
      </c>
      <c r="AN826" s="46">
        <v>1153</v>
      </c>
      <c r="AO826" s="46">
        <v>1114</v>
      </c>
      <c r="AR826" s="41" t="s">
        <v>508</v>
      </c>
      <c r="AS826" s="41" t="b">
        <f t="shared" si="19"/>
        <v>1</v>
      </c>
    </row>
    <row r="827" spans="1:45" x14ac:dyDescent="0.25">
      <c r="A827" s="36" t="s">
        <v>438</v>
      </c>
      <c r="B827">
        <v>609</v>
      </c>
      <c r="C827">
        <v>660</v>
      </c>
      <c r="D827">
        <v>796</v>
      </c>
      <c r="E827">
        <v>1022</v>
      </c>
      <c r="F827">
        <v>1071</v>
      </c>
      <c r="G827">
        <v>984</v>
      </c>
      <c r="H827">
        <v>992</v>
      </c>
      <c r="I827">
        <v>941</v>
      </c>
      <c r="J827">
        <v>856</v>
      </c>
      <c r="K827">
        <v>892</v>
      </c>
      <c r="L827">
        <v>1017</v>
      </c>
      <c r="M827">
        <v>971</v>
      </c>
      <c r="N827">
        <v>836</v>
      </c>
      <c r="O827">
        <v>953</v>
      </c>
      <c r="P827">
        <v>899</v>
      </c>
      <c r="Q827">
        <v>735</v>
      </c>
      <c r="R827">
        <v>696</v>
      </c>
      <c r="S827">
        <v>792</v>
      </c>
      <c r="T827">
        <v>844</v>
      </c>
      <c r="U827">
        <v>670</v>
      </c>
      <c r="V827">
        <v>672</v>
      </c>
      <c r="W827">
        <v>668</v>
      </c>
      <c r="X827" s="41">
        <v>791</v>
      </c>
      <c r="Y827" s="41">
        <v>686</v>
      </c>
      <c r="Z827" s="41">
        <v>742</v>
      </c>
      <c r="AA827" s="41">
        <v>711</v>
      </c>
      <c r="AB827" s="41">
        <v>700</v>
      </c>
      <c r="AC827" s="42">
        <v>649</v>
      </c>
      <c r="AD827" s="42">
        <v>631</v>
      </c>
      <c r="AE827" s="42">
        <v>725</v>
      </c>
      <c r="AF827" s="43">
        <v>618</v>
      </c>
      <c r="AG827" s="43">
        <v>557</v>
      </c>
      <c r="AH827" s="44">
        <f>VLOOKUP($A827,'[2]Data (2)'!$A$701:$F$1377,3,FALSE)</f>
        <v>524</v>
      </c>
      <c r="AI827" s="44">
        <f>VLOOKUP($A827,'[2]Data (2)'!$A$701:$F$1377,4,FALSE)</f>
        <v>587</v>
      </c>
      <c r="AJ827" s="44">
        <f>VLOOKUP($A827,'[2]Data (2)'!$A$701:$F$1377,5,FALSE)</f>
        <v>603</v>
      </c>
      <c r="AK827" s="44">
        <f>VLOOKUP($A827,'[2]Data (2)'!$A$701:$F$1377,6,FALSE)</f>
        <v>599</v>
      </c>
      <c r="AL827" s="46">
        <v>510</v>
      </c>
      <c r="AM827" s="46">
        <v>564</v>
      </c>
      <c r="AN827" s="46">
        <v>571</v>
      </c>
      <c r="AO827" s="46">
        <v>340</v>
      </c>
      <c r="AR827" s="41" t="s">
        <v>438</v>
      </c>
      <c r="AS827" s="41" t="b">
        <f t="shared" si="19"/>
        <v>1</v>
      </c>
    </row>
    <row r="828" spans="1:45" x14ac:dyDescent="0.25">
      <c r="A828" s="36" t="s">
        <v>76</v>
      </c>
      <c r="B828">
        <v>153</v>
      </c>
      <c r="C828">
        <v>161</v>
      </c>
      <c r="D828">
        <v>225</v>
      </c>
      <c r="E828">
        <v>286</v>
      </c>
      <c r="F828">
        <v>294</v>
      </c>
      <c r="G828">
        <v>245</v>
      </c>
      <c r="H828">
        <v>248</v>
      </c>
      <c r="I828">
        <v>240</v>
      </c>
      <c r="J828">
        <v>270</v>
      </c>
      <c r="K828">
        <v>248</v>
      </c>
      <c r="L828">
        <v>291</v>
      </c>
      <c r="M828">
        <v>277</v>
      </c>
      <c r="N828">
        <v>261</v>
      </c>
      <c r="O828">
        <v>226</v>
      </c>
      <c r="P828">
        <v>311</v>
      </c>
      <c r="Q828">
        <v>220</v>
      </c>
      <c r="R828">
        <v>243</v>
      </c>
      <c r="S828">
        <v>188</v>
      </c>
      <c r="T828">
        <v>261</v>
      </c>
      <c r="U828">
        <v>237</v>
      </c>
      <c r="V828">
        <v>193</v>
      </c>
      <c r="W828">
        <v>190</v>
      </c>
      <c r="X828" s="41">
        <v>226</v>
      </c>
      <c r="Y828" s="41">
        <v>221</v>
      </c>
      <c r="Z828" s="41">
        <v>231</v>
      </c>
      <c r="AA828" s="41">
        <v>214</v>
      </c>
      <c r="AB828" s="41">
        <v>189</v>
      </c>
      <c r="AC828" s="42">
        <v>193</v>
      </c>
      <c r="AD828" s="42">
        <v>192</v>
      </c>
      <c r="AE828" s="42">
        <v>200</v>
      </c>
      <c r="AF828" s="43">
        <v>178</v>
      </c>
      <c r="AG828" s="43">
        <v>181</v>
      </c>
      <c r="AH828" s="44">
        <f>VLOOKUP($A828,'[2]Data (2)'!$A$701:$F$1377,3,FALSE)</f>
        <v>154</v>
      </c>
      <c r="AI828" s="44">
        <f>VLOOKUP($A828,'[2]Data (2)'!$A$701:$F$1377,4,FALSE)</f>
        <v>130</v>
      </c>
      <c r="AJ828" s="44">
        <f>VLOOKUP($A828,'[2]Data (2)'!$A$701:$F$1377,5,FALSE)</f>
        <v>139</v>
      </c>
      <c r="AK828" s="44">
        <f>VLOOKUP($A828,'[2]Data (2)'!$A$701:$F$1377,6,FALSE)</f>
        <v>174</v>
      </c>
      <c r="AL828" s="46">
        <v>143</v>
      </c>
      <c r="AM828" s="46">
        <v>170</v>
      </c>
      <c r="AN828" s="46">
        <v>166</v>
      </c>
      <c r="AO828" s="46">
        <v>159</v>
      </c>
      <c r="AR828" s="41" t="s">
        <v>76</v>
      </c>
      <c r="AS828" s="41" t="b">
        <f t="shared" si="19"/>
        <v>1</v>
      </c>
    </row>
    <row r="829" spans="1:45" x14ac:dyDescent="0.25">
      <c r="A829" s="36" t="s">
        <v>509</v>
      </c>
      <c r="B829">
        <v>724</v>
      </c>
      <c r="C829">
        <v>752</v>
      </c>
      <c r="D829">
        <v>908</v>
      </c>
      <c r="E829">
        <v>939</v>
      </c>
      <c r="F829">
        <v>1195</v>
      </c>
      <c r="G829">
        <v>1053</v>
      </c>
      <c r="H829">
        <v>1269</v>
      </c>
      <c r="I829">
        <v>997</v>
      </c>
      <c r="J829">
        <v>1152</v>
      </c>
      <c r="K829">
        <v>931</v>
      </c>
      <c r="L829">
        <v>1057</v>
      </c>
      <c r="M829">
        <v>843</v>
      </c>
      <c r="N829">
        <v>972</v>
      </c>
      <c r="O829">
        <v>821</v>
      </c>
      <c r="P829">
        <v>938</v>
      </c>
      <c r="Q829">
        <v>834</v>
      </c>
      <c r="R829">
        <v>887</v>
      </c>
      <c r="S829">
        <v>866</v>
      </c>
      <c r="T829">
        <v>1070</v>
      </c>
      <c r="U829">
        <v>836</v>
      </c>
      <c r="V829">
        <v>875</v>
      </c>
      <c r="W829">
        <v>751</v>
      </c>
      <c r="X829" s="41">
        <v>835</v>
      </c>
      <c r="Y829" s="41">
        <v>880</v>
      </c>
      <c r="Z829" s="41">
        <v>831</v>
      </c>
      <c r="AA829" s="41">
        <v>858</v>
      </c>
      <c r="AB829" s="41">
        <v>694</v>
      </c>
      <c r="AC829" s="42">
        <v>583</v>
      </c>
      <c r="AD829" s="42">
        <v>615</v>
      </c>
      <c r="AE829" s="42">
        <v>705</v>
      </c>
      <c r="AF829" s="43">
        <v>614</v>
      </c>
      <c r="AG829" s="43">
        <v>633</v>
      </c>
      <c r="AH829" s="44">
        <f>VLOOKUP($A829,'[2]Data (2)'!$A$701:$F$1377,3,FALSE)</f>
        <v>620</v>
      </c>
      <c r="AI829" s="44">
        <f>VLOOKUP($A829,'[2]Data (2)'!$A$701:$F$1377,4,FALSE)</f>
        <v>532</v>
      </c>
      <c r="AJ829" s="44">
        <f>VLOOKUP($A829,'[2]Data (2)'!$A$701:$F$1377,5,FALSE)</f>
        <v>595</v>
      </c>
      <c r="AK829" s="44">
        <f>VLOOKUP($A829,'[2]Data (2)'!$A$701:$F$1377,6,FALSE)</f>
        <v>585</v>
      </c>
      <c r="AL829" s="46">
        <v>497</v>
      </c>
      <c r="AM829" s="46">
        <v>613</v>
      </c>
      <c r="AN829" s="46">
        <v>554</v>
      </c>
      <c r="AO829" s="46">
        <v>525</v>
      </c>
      <c r="AR829" s="41" t="s">
        <v>509</v>
      </c>
      <c r="AS829" s="41" t="b">
        <f t="shared" si="19"/>
        <v>1</v>
      </c>
    </row>
    <row r="830" spans="1:45" x14ac:dyDescent="0.25">
      <c r="A830" s="36" t="s">
        <v>553</v>
      </c>
      <c r="B830">
        <v>2389</v>
      </c>
      <c r="C830">
        <v>2645</v>
      </c>
      <c r="D830">
        <v>3441</v>
      </c>
      <c r="E830">
        <v>4312</v>
      </c>
      <c r="F830">
        <v>5781</v>
      </c>
      <c r="G830">
        <v>4688</v>
      </c>
      <c r="H830">
        <v>5251</v>
      </c>
      <c r="I830">
        <v>4390</v>
      </c>
      <c r="J830">
        <v>5139</v>
      </c>
      <c r="K830">
        <v>3901</v>
      </c>
      <c r="L830">
        <v>4532</v>
      </c>
      <c r="M830">
        <v>4047</v>
      </c>
      <c r="N830">
        <v>4603</v>
      </c>
      <c r="O830">
        <v>3687</v>
      </c>
      <c r="P830">
        <v>4407</v>
      </c>
      <c r="Q830">
        <v>3888</v>
      </c>
      <c r="R830">
        <v>4047</v>
      </c>
      <c r="S830">
        <v>3318</v>
      </c>
      <c r="T830">
        <v>4479</v>
      </c>
      <c r="U830">
        <v>3707</v>
      </c>
      <c r="V830">
        <v>3685</v>
      </c>
      <c r="W830">
        <v>3095</v>
      </c>
      <c r="X830" s="41">
        <v>3519</v>
      </c>
      <c r="Y830" s="41">
        <v>3483</v>
      </c>
      <c r="Z830" s="41">
        <v>3605</v>
      </c>
      <c r="AA830" s="41">
        <v>3800</v>
      </c>
      <c r="AB830" s="41">
        <v>3169</v>
      </c>
      <c r="AC830" s="42">
        <v>2998</v>
      </c>
      <c r="AD830" s="42">
        <v>3052</v>
      </c>
      <c r="AE830" s="42">
        <v>3458</v>
      </c>
      <c r="AF830" s="43">
        <v>2729</v>
      </c>
      <c r="AG830" s="43">
        <v>2656</v>
      </c>
      <c r="AH830" s="44">
        <f>VLOOKUP($A830,'[2]Data (2)'!$A$701:$F$1377,3,FALSE)</f>
        <v>2284</v>
      </c>
      <c r="AI830" s="44">
        <f>VLOOKUP($A830,'[2]Data (2)'!$A$701:$F$1377,4,FALSE)</f>
        <v>2359</v>
      </c>
      <c r="AJ830" s="44">
        <f>VLOOKUP($A830,'[2]Data (2)'!$A$701:$F$1377,5,FALSE)</f>
        <v>2577</v>
      </c>
      <c r="AK830" s="44">
        <f>VLOOKUP($A830,'[2]Data (2)'!$A$701:$F$1377,6,FALSE)</f>
        <v>2476</v>
      </c>
      <c r="AL830" s="46">
        <v>2135</v>
      </c>
      <c r="AM830" s="46">
        <v>2535</v>
      </c>
      <c r="AN830" s="46">
        <v>2403</v>
      </c>
      <c r="AO830" s="46">
        <v>2146</v>
      </c>
      <c r="AR830" s="41" t="s">
        <v>553</v>
      </c>
      <c r="AS830" s="41" t="b">
        <f t="shared" si="19"/>
        <v>1</v>
      </c>
    </row>
    <row r="831" spans="1:45" x14ac:dyDescent="0.25">
      <c r="A831" s="36" t="s">
        <v>77</v>
      </c>
      <c r="B831">
        <v>100</v>
      </c>
      <c r="C831">
        <v>128</v>
      </c>
      <c r="D831">
        <v>207</v>
      </c>
      <c r="E831">
        <v>261</v>
      </c>
      <c r="F831">
        <v>366</v>
      </c>
      <c r="G831">
        <v>249</v>
      </c>
      <c r="H831">
        <v>316</v>
      </c>
      <c r="I831">
        <v>231</v>
      </c>
      <c r="J831">
        <v>229</v>
      </c>
      <c r="K831">
        <v>195</v>
      </c>
      <c r="L831">
        <v>240</v>
      </c>
      <c r="M831">
        <v>222</v>
      </c>
      <c r="N831">
        <v>207</v>
      </c>
      <c r="O831">
        <v>210</v>
      </c>
      <c r="P831">
        <v>238</v>
      </c>
      <c r="Q831">
        <v>209</v>
      </c>
      <c r="R831">
        <v>225</v>
      </c>
      <c r="S831">
        <v>179</v>
      </c>
      <c r="T831">
        <v>224</v>
      </c>
      <c r="U831">
        <v>204</v>
      </c>
      <c r="V831">
        <v>213</v>
      </c>
      <c r="W831">
        <v>158</v>
      </c>
      <c r="X831" s="41">
        <v>192</v>
      </c>
      <c r="Y831" s="41">
        <v>193</v>
      </c>
      <c r="Z831" s="41">
        <v>191</v>
      </c>
      <c r="AA831" s="41">
        <v>192</v>
      </c>
      <c r="AB831" s="41">
        <v>171</v>
      </c>
      <c r="AC831" s="42">
        <v>155</v>
      </c>
      <c r="AD831" s="42">
        <v>167</v>
      </c>
      <c r="AE831" s="42">
        <v>185</v>
      </c>
      <c r="AF831" s="43">
        <v>142</v>
      </c>
      <c r="AG831" s="43">
        <v>120</v>
      </c>
      <c r="AH831" s="44">
        <f>VLOOKUP($A831,'[2]Data (2)'!$A$701:$F$1377,3,FALSE)</f>
        <v>114</v>
      </c>
      <c r="AI831" s="44">
        <f>VLOOKUP($A831,'[2]Data (2)'!$A$701:$F$1377,4,FALSE)</f>
        <v>101</v>
      </c>
      <c r="AJ831" s="44">
        <f>VLOOKUP($A831,'[2]Data (2)'!$A$701:$F$1377,5,FALSE)</f>
        <v>143</v>
      </c>
      <c r="AK831" s="44">
        <f>VLOOKUP($A831,'[2]Data (2)'!$A$701:$F$1377,6,FALSE)</f>
        <v>144</v>
      </c>
      <c r="AL831" s="46">
        <v>106</v>
      </c>
      <c r="AM831" s="46">
        <v>143</v>
      </c>
      <c r="AN831" s="46">
        <v>116</v>
      </c>
      <c r="AO831" s="46">
        <v>92</v>
      </c>
      <c r="AR831" s="41" t="s">
        <v>77</v>
      </c>
      <c r="AS831" s="41" t="b">
        <f t="shared" si="19"/>
        <v>1</v>
      </c>
    </row>
    <row r="832" spans="1:45" x14ac:dyDescent="0.25">
      <c r="A832" s="36" t="s">
        <v>510</v>
      </c>
      <c r="B832">
        <v>1213</v>
      </c>
      <c r="C832">
        <v>1279</v>
      </c>
      <c r="D832">
        <v>1439</v>
      </c>
      <c r="E832">
        <v>1517</v>
      </c>
      <c r="F832">
        <v>1998</v>
      </c>
      <c r="G832">
        <v>1825</v>
      </c>
      <c r="H832">
        <v>2029</v>
      </c>
      <c r="I832">
        <v>1623</v>
      </c>
      <c r="J832">
        <v>1837</v>
      </c>
      <c r="K832">
        <v>1611</v>
      </c>
      <c r="L832">
        <v>1950</v>
      </c>
      <c r="M832">
        <v>1567</v>
      </c>
      <c r="N832">
        <v>1800</v>
      </c>
      <c r="O832">
        <v>1641</v>
      </c>
      <c r="P832">
        <v>1785</v>
      </c>
      <c r="Q832">
        <v>1461</v>
      </c>
      <c r="R832">
        <v>1596</v>
      </c>
      <c r="S832">
        <v>1739</v>
      </c>
      <c r="T832">
        <v>1988</v>
      </c>
      <c r="U832">
        <v>1557</v>
      </c>
      <c r="V832">
        <v>1546</v>
      </c>
      <c r="W832">
        <v>1414</v>
      </c>
      <c r="X832" s="41">
        <v>1560</v>
      </c>
      <c r="Y832" s="41">
        <v>1595</v>
      </c>
      <c r="Z832" s="41">
        <v>1610</v>
      </c>
      <c r="AA832" s="41">
        <v>1526</v>
      </c>
      <c r="AB832" s="41">
        <v>1480</v>
      </c>
      <c r="AC832" s="42">
        <v>1288</v>
      </c>
      <c r="AD832" s="42">
        <v>1271</v>
      </c>
      <c r="AE832" s="42">
        <v>1523</v>
      </c>
      <c r="AF832" s="43">
        <v>1369</v>
      </c>
      <c r="AG832" s="43">
        <v>1220</v>
      </c>
      <c r="AH832" s="44">
        <f>VLOOKUP($A832,'[2]Data (2)'!$A$701:$F$1377,3,FALSE)</f>
        <v>1122</v>
      </c>
      <c r="AI832" s="44">
        <f>VLOOKUP($A832,'[2]Data (2)'!$A$701:$F$1377,4,FALSE)</f>
        <v>1196</v>
      </c>
      <c r="AJ832" s="44">
        <f>VLOOKUP($A832,'[2]Data (2)'!$A$701:$F$1377,5,FALSE)</f>
        <v>1296</v>
      </c>
      <c r="AK832" s="44">
        <f>VLOOKUP($A832,'[2]Data (2)'!$A$701:$F$1377,6,FALSE)</f>
        <v>1291</v>
      </c>
      <c r="AL832" s="46">
        <v>1050</v>
      </c>
      <c r="AM832" s="46">
        <v>1294</v>
      </c>
      <c r="AN832" s="46">
        <v>1144</v>
      </c>
      <c r="AO832" s="46">
        <v>1042</v>
      </c>
      <c r="AR832" s="41" t="s">
        <v>510</v>
      </c>
      <c r="AS832" s="41" t="b">
        <f t="shared" si="19"/>
        <v>1</v>
      </c>
    </row>
    <row r="833" spans="1:45" x14ac:dyDescent="0.25">
      <c r="A833" s="36" t="s">
        <v>78</v>
      </c>
      <c r="B833">
        <v>301</v>
      </c>
      <c r="C833">
        <v>373</v>
      </c>
      <c r="D833">
        <v>393</v>
      </c>
      <c r="E833">
        <v>504</v>
      </c>
      <c r="F833">
        <v>574</v>
      </c>
      <c r="G833">
        <v>514</v>
      </c>
      <c r="H833">
        <v>528</v>
      </c>
      <c r="I833">
        <v>530</v>
      </c>
      <c r="J833">
        <v>531</v>
      </c>
      <c r="K833">
        <v>413</v>
      </c>
      <c r="L833">
        <v>455</v>
      </c>
      <c r="M833">
        <v>414</v>
      </c>
      <c r="N833">
        <v>515</v>
      </c>
      <c r="O833">
        <v>465</v>
      </c>
      <c r="P833">
        <v>466</v>
      </c>
      <c r="Q833">
        <v>433</v>
      </c>
      <c r="R833">
        <v>483</v>
      </c>
      <c r="S833">
        <v>435</v>
      </c>
      <c r="T833">
        <v>445</v>
      </c>
      <c r="U833">
        <v>537</v>
      </c>
      <c r="V833">
        <v>495</v>
      </c>
      <c r="W833">
        <v>373</v>
      </c>
      <c r="X833" s="41">
        <v>404</v>
      </c>
      <c r="Y833" s="41">
        <v>495</v>
      </c>
      <c r="Z833" s="41">
        <v>438</v>
      </c>
      <c r="AA833" s="41">
        <v>431</v>
      </c>
      <c r="AB833" s="41">
        <v>412</v>
      </c>
      <c r="AC833" s="42">
        <v>373</v>
      </c>
      <c r="AD833" s="42">
        <v>362</v>
      </c>
      <c r="AE833" s="42">
        <v>404</v>
      </c>
      <c r="AF833" s="43">
        <v>325</v>
      </c>
      <c r="AG833" s="43">
        <v>333</v>
      </c>
      <c r="AH833" s="44">
        <f>VLOOKUP($A833,'[2]Data (2)'!$A$701:$F$1377,3,FALSE)</f>
        <v>308</v>
      </c>
      <c r="AI833" s="44">
        <f>VLOOKUP($A833,'[2]Data (2)'!$A$701:$F$1377,4,FALSE)</f>
        <v>306</v>
      </c>
      <c r="AJ833" s="44">
        <f>VLOOKUP($A833,'[2]Data (2)'!$A$701:$F$1377,5,FALSE)</f>
        <v>332</v>
      </c>
      <c r="AK833" s="44">
        <f>VLOOKUP($A833,'[2]Data (2)'!$A$701:$F$1377,6,FALSE)</f>
        <v>302</v>
      </c>
      <c r="AL833" s="46">
        <v>250</v>
      </c>
      <c r="AM833" s="46">
        <v>326</v>
      </c>
      <c r="AN833" s="46">
        <v>315</v>
      </c>
      <c r="AO833" s="46">
        <v>263</v>
      </c>
      <c r="AR833" s="41" t="s">
        <v>78</v>
      </c>
      <c r="AS833" s="41" t="b">
        <f t="shared" si="19"/>
        <v>1</v>
      </c>
    </row>
    <row r="834" spans="1:45" x14ac:dyDescent="0.25">
      <c r="A834" s="36" t="s">
        <v>79</v>
      </c>
      <c r="B834">
        <v>295</v>
      </c>
      <c r="C834">
        <v>314</v>
      </c>
      <c r="D834">
        <v>393</v>
      </c>
      <c r="E834">
        <v>470</v>
      </c>
      <c r="F834">
        <v>613</v>
      </c>
      <c r="G834">
        <v>466</v>
      </c>
      <c r="H834">
        <v>538</v>
      </c>
      <c r="I834">
        <v>469</v>
      </c>
      <c r="J834">
        <v>452</v>
      </c>
      <c r="K834">
        <v>460</v>
      </c>
      <c r="L834">
        <v>517</v>
      </c>
      <c r="M834">
        <v>484</v>
      </c>
      <c r="N834">
        <v>484</v>
      </c>
      <c r="O834">
        <v>454</v>
      </c>
      <c r="P834">
        <v>524</v>
      </c>
      <c r="Q834">
        <v>477</v>
      </c>
      <c r="R834">
        <v>465</v>
      </c>
      <c r="S834">
        <v>398</v>
      </c>
      <c r="T834">
        <v>512</v>
      </c>
      <c r="U834">
        <v>385</v>
      </c>
      <c r="V834">
        <v>399</v>
      </c>
      <c r="W834">
        <v>358</v>
      </c>
      <c r="X834" s="41">
        <v>366</v>
      </c>
      <c r="Y834" s="41">
        <v>417</v>
      </c>
      <c r="Z834" s="41">
        <v>393</v>
      </c>
      <c r="AA834" s="41">
        <v>384</v>
      </c>
      <c r="AB834" s="41">
        <v>317</v>
      </c>
      <c r="AC834" s="42">
        <v>310</v>
      </c>
      <c r="AD834" s="42">
        <v>359</v>
      </c>
      <c r="AE834" s="42">
        <v>381</v>
      </c>
      <c r="AF834" s="43">
        <v>248</v>
      </c>
      <c r="AG834" s="43">
        <v>199</v>
      </c>
      <c r="AH834" s="44">
        <f>VLOOKUP($A834,'[2]Data (2)'!$A$701:$F$1377,3,FALSE)</f>
        <v>192</v>
      </c>
      <c r="AI834" s="44">
        <f>VLOOKUP($A834,'[2]Data (2)'!$A$701:$F$1377,4,FALSE)</f>
        <v>201</v>
      </c>
      <c r="AJ834" s="44">
        <f>VLOOKUP($A834,'[2]Data (2)'!$A$701:$F$1377,5,FALSE)</f>
        <v>176</v>
      </c>
      <c r="AK834" s="44">
        <f>VLOOKUP($A834,'[2]Data (2)'!$A$701:$F$1377,6,FALSE)</f>
        <v>172</v>
      </c>
      <c r="AL834" s="46">
        <v>149</v>
      </c>
      <c r="AM834" s="46">
        <v>173</v>
      </c>
      <c r="AN834" s="46">
        <v>180</v>
      </c>
      <c r="AO834" s="46">
        <v>153</v>
      </c>
      <c r="AR834" s="41" t="s">
        <v>79</v>
      </c>
      <c r="AS834" s="41" t="b">
        <f t="shared" si="19"/>
        <v>1</v>
      </c>
    </row>
    <row r="835" spans="1:45" x14ac:dyDescent="0.25">
      <c r="A835" s="36" t="s">
        <v>529</v>
      </c>
      <c r="B835">
        <v>673</v>
      </c>
      <c r="C835">
        <v>660</v>
      </c>
      <c r="D835">
        <v>864</v>
      </c>
      <c r="E835">
        <v>884</v>
      </c>
      <c r="F835">
        <v>1235</v>
      </c>
      <c r="G835">
        <v>1050</v>
      </c>
      <c r="H835">
        <v>1220</v>
      </c>
      <c r="I835">
        <v>979</v>
      </c>
      <c r="J835">
        <v>1039</v>
      </c>
      <c r="K835">
        <v>884</v>
      </c>
      <c r="L835">
        <v>1165</v>
      </c>
      <c r="M835">
        <v>972</v>
      </c>
      <c r="N835">
        <v>1030</v>
      </c>
      <c r="O835">
        <v>861</v>
      </c>
      <c r="P835">
        <v>1042</v>
      </c>
      <c r="Q835">
        <v>832</v>
      </c>
      <c r="R835">
        <v>867</v>
      </c>
      <c r="S835">
        <v>843</v>
      </c>
      <c r="T835">
        <v>1015</v>
      </c>
      <c r="U835">
        <v>783</v>
      </c>
      <c r="V835">
        <v>808</v>
      </c>
      <c r="W835">
        <v>693</v>
      </c>
      <c r="X835" s="41">
        <v>819</v>
      </c>
      <c r="Y835" s="41">
        <v>842</v>
      </c>
      <c r="Z835" s="41">
        <v>822</v>
      </c>
      <c r="AA835" s="41">
        <v>768</v>
      </c>
      <c r="AB835" s="41">
        <v>644</v>
      </c>
      <c r="AC835" s="42">
        <v>606</v>
      </c>
      <c r="AD835" s="42">
        <v>614</v>
      </c>
      <c r="AE835" s="42">
        <v>726</v>
      </c>
      <c r="AF835" s="43">
        <v>639</v>
      </c>
      <c r="AG835" s="43">
        <v>624</v>
      </c>
      <c r="AH835" s="44">
        <f>VLOOKUP($A835,'[2]Data (2)'!$A$701:$F$1377,3,FALSE)</f>
        <v>582</v>
      </c>
      <c r="AI835" s="44">
        <f>VLOOKUP($A835,'[2]Data (2)'!$A$701:$F$1377,4,FALSE)</f>
        <v>543</v>
      </c>
      <c r="AJ835" s="44">
        <f>VLOOKUP($A835,'[2]Data (2)'!$A$701:$F$1377,5,FALSE)</f>
        <v>678</v>
      </c>
      <c r="AK835" s="44">
        <f>VLOOKUP($A835,'[2]Data (2)'!$A$701:$F$1377,6,FALSE)</f>
        <v>615</v>
      </c>
      <c r="AL835" s="46">
        <v>531</v>
      </c>
      <c r="AM835" s="46">
        <v>664</v>
      </c>
      <c r="AN835" s="46">
        <v>582</v>
      </c>
      <c r="AO835" s="46">
        <v>556</v>
      </c>
      <c r="AR835" s="41" t="s">
        <v>529</v>
      </c>
      <c r="AS835" s="41" t="b">
        <f t="shared" si="19"/>
        <v>1</v>
      </c>
    </row>
    <row r="836" spans="1:45" x14ac:dyDescent="0.25">
      <c r="A836" s="36" t="s">
        <v>80</v>
      </c>
      <c r="B836">
        <v>103</v>
      </c>
      <c r="C836">
        <v>120</v>
      </c>
      <c r="D836">
        <v>170</v>
      </c>
      <c r="E836">
        <v>195</v>
      </c>
      <c r="F836">
        <v>288</v>
      </c>
      <c r="G836">
        <v>269</v>
      </c>
      <c r="H836">
        <v>316</v>
      </c>
      <c r="I836">
        <v>251</v>
      </c>
      <c r="J836">
        <v>294</v>
      </c>
      <c r="K836">
        <v>182</v>
      </c>
      <c r="L836">
        <v>239</v>
      </c>
      <c r="M836">
        <v>172</v>
      </c>
      <c r="N836">
        <v>214</v>
      </c>
      <c r="O836">
        <v>148</v>
      </c>
      <c r="P836">
        <v>230</v>
      </c>
      <c r="Q836">
        <v>171</v>
      </c>
      <c r="R836">
        <v>189</v>
      </c>
      <c r="S836">
        <v>185</v>
      </c>
      <c r="T836">
        <v>220</v>
      </c>
      <c r="U836">
        <v>172</v>
      </c>
      <c r="V836">
        <v>176</v>
      </c>
      <c r="W836">
        <v>147</v>
      </c>
      <c r="X836" s="41">
        <v>177</v>
      </c>
      <c r="Y836" s="41">
        <v>184</v>
      </c>
      <c r="Z836" s="41">
        <v>166</v>
      </c>
      <c r="AA836" s="41">
        <v>183</v>
      </c>
      <c r="AB836" s="41">
        <v>162</v>
      </c>
      <c r="AC836" s="42">
        <v>118</v>
      </c>
      <c r="AD836" s="42">
        <v>143</v>
      </c>
      <c r="AE836" s="42">
        <v>170</v>
      </c>
      <c r="AF836" s="43">
        <v>142</v>
      </c>
      <c r="AG836" s="43">
        <v>115</v>
      </c>
      <c r="AH836" s="44">
        <f>VLOOKUP($A836,'[2]Data (2)'!$A$701:$F$1377,3,FALSE)</f>
        <v>94</v>
      </c>
      <c r="AI836" s="44">
        <f>VLOOKUP($A836,'[2]Data (2)'!$A$701:$F$1377,4,FALSE)</f>
        <v>116</v>
      </c>
      <c r="AJ836" s="44">
        <f>VLOOKUP($A836,'[2]Data (2)'!$A$701:$F$1377,5,FALSE)</f>
        <v>108</v>
      </c>
      <c r="AK836" s="44">
        <f>VLOOKUP($A836,'[2]Data (2)'!$A$701:$F$1377,6,FALSE)</f>
        <v>106</v>
      </c>
      <c r="AL836" s="46">
        <v>102</v>
      </c>
      <c r="AM836" s="46">
        <v>126</v>
      </c>
      <c r="AN836" s="46">
        <v>115</v>
      </c>
      <c r="AO836" s="46">
        <v>89</v>
      </c>
      <c r="AR836" s="41" t="s">
        <v>80</v>
      </c>
      <c r="AS836" s="41" t="b">
        <f t="shared" si="19"/>
        <v>1</v>
      </c>
    </row>
    <row r="837" spans="1:45" x14ac:dyDescent="0.25">
      <c r="A837" s="36" t="s">
        <v>424</v>
      </c>
      <c r="B837">
        <v>667</v>
      </c>
      <c r="C837">
        <v>595</v>
      </c>
      <c r="D837">
        <v>670</v>
      </c>
      <c r="E837">
        <v>794</v>
      </c>
      <c r="F837">
        <v>833</v>
      </c>
      <c r="G837">
        <v>738</v>
      </c>
      <c r="H837">
        <v>897</v>
      </c>
      <c r="I837">
        <v>689</v>
      </c>
      <c r="J837">
        <v>673</v>
      </c>
      <c r="K837">
        <v>1125</v>
      </c>
      <c r="L837">
        <v>934</v>
      </c>
      <c r="M837">
        <v>841</v>
      </c>
      <c r="N837">
        <v>844</v>
      </c>
      <c r="O837">
        <v>758</v>
      </c>
      <c r="P837">
        <v>744</v>
      </c>
      <c r="Q837">
        <v>739</v>
      </c>
      <c r="R837">
        <v>602</v>
      </c>
      <c r="S837">
        <v>565</v>
      </c>
      <c r="T837">
        <v>696</v>
      </c>
      <c r="U837">
        <v>569</v>
      </c>
      <c r="V837">
        <v>528</v>
      </c>
      <c r="W837">
        <v>591</v>
      </c>
      <c r="X837" s="41">
        <v>583</v>
      </c>
      <c r="Y837" s="41">
        <v>572</v>
      </c>
      <c r="Z837" s="41">
        <v>700</v>
      </c>
      <c r="AA837" s="41">
        <v>661</v>
      </c>
      <c r="AB837" s="41">
        <v>651</v>
      </c>
      <c r="AC837" s="42">
        <v>661</v>
      </c>
      <c r="AD837" s="42">
        <v>546</v>
      </c>
      <c r="AE837" s="42">
        <v>574</v>
      </c>
      <c r="AF837" s="43">
        <v>516</v>
      </c>
      <c r="AG837" s="43">
        <v>583</v>
      </c>
      <c r="AH837" s="44">
        <f>VLOOKUP($A837,'[2]Data (2)'!$A$701:$F$1377,3,FALSE)</f>
        <v>473</v>
      </c>
      <c r="AI837" s="44">
        <f>VLOOKUP($A837,'[2]Data (2)'!$A$701:$F$1377,4,FALSE)</f>
        <v>496</v>
      </c>
      <c r="AJ837" s="44">
        <f>VLOOKUP($A837,'[2]Data (2)'!$A$701:$F$1377,5,FALSE)</f>
        <v>572</v>
      </c>
      <c r="AK837" s="44">
        <f>VLOOKUP($A837,'[2]Data (2)'!$A$701:$F$1377,6,FALSE)</f>
        <v>544</v>
      </c>
      <c r="AL837" s="46">
        <v>505</v>
      </c>
      <c r="AM837" s="46">
        <v>546</v>
      </c>
      <c r="AN837" s="46">
        <v>560</v>
      </c>
      <c r="AO837" s="46">
        <v>558</v>
      </c>
      <c r="AR837" s="41" t="s">
        <v>424</v>
      </c>
      <c r="AS837" s="41" t="b">
        <f t="shared" si="19"/>
        <v>1</v>
      </c>
    </row>
    <row r="838" spans="1:45" x14ac:dyDescent="0.25">
      <c r="A838" s="36" t="s">
        <v>81</v>
      </c>
      <c r="B838">
        <v>380</v>
      </c>
      <c r="C838">
        <v>394</v>
      </c>
      <c r="D838">
        <v>463</v>
      </c>
      <c r="E838">
        <v>600</v>
      </c>
      <c r="F838">
        <v>610</v>
      </c>
      <c r="G838">
        <v>556</v>
      </c>
      <c r="H838">
        <v>512</v>
      </c>
      <c r="I838">
        <v>583</v>
      </c>
      <c r="J838">
        <v>507</v>
      </c>
      <c r="K838">
        <v>416</v>
      </c>
      <c r="L838">
        <v>584</v>
      </c>
      <c r="M838">
        <v>608</v>
      </c>
      <c r="N838">
        <v>628</v>
      </c>
      <c r="O838">
        <v>417</v>
      </c>
      <c r="P838">
        <v>573</v>
      </c>
      <c r="Q838">
        <v>563</v>
      </c>
      <c r="R838">
        <v>451</v>
      </c>
      <c r="S838">
        <v>430</v>
      </c>
      <c r="T838">
        <v>562</v>
      </c>
      <c r="U838">
        <v>502</v>
      </c>
      <c r="V838">
        <v>385</v>
      </c>
      <c r="W838">
        <v>420</v>
      </c>
      <c r="X838" s="41">
        <v>466</v>
      </c>
      <c r="Y838" s="41">
        <v>479</v>
      </c>
      <c r="Z838" s="41">
        <v>466</v>
      </c>
      <c r="AA838" s="41">
        <v>490</v>
      </c>
      <c r="AB838" s="41">
        <v>530</v>
      </c>
      <c r="AC838" s="42">
        <v>454</v>
      </c>
      <c r="AD838" s="42">
        <v>381</v>
      </c>
      <c r="AE838" s="42">
        <v>526</v>
      </c>
      <c r="AF838" s="43">
        <v>432</v>
      </c>
      <c r="AG838" s="43">
        <v>379</v>
      </c>
      <c r="AH838" s="44">
        <f>VLOOKUP($A838,'[2]Data (2)'!$A$701:$F$1377,3,FALSE)</f>
        <v>334</v>
      </c>
      <c r="AI838" s="44">
        <f>VLOOKUP($A838,'[2]Data (2)'!$A$701:$F$1377,4,FALSE)</f>
        <v>363</v>
      </c>
      <c r="AJ838" s="44">
        <f>VLOOKUP($A838,'[2]Data (2)'!$A$701:$F$1377,5,FALSE)</f>
        <v>377</v>
      </c>
      <c r="AK838" s="44">
        <f>VLOOKUP($A838,'[2]Data (2)'!$A$701:$F$1377,6,FALSE)</f>
        <v>359</v>
      </c>
      <c r="AL838" s="46">
        <v>285</v>
      </c>
      <c r="AM838" s="46">
        <v>372</v>
      </c>
      <c r="AN838" s="46">
        <v>390</v>
      </c>
      <c r="AO838" s="46">
        <v>410</v>
      </c>
      <c r="AR838" s="41" t="s">
        <v>81</v>
      </c>
      <c r="AS838" s="41" t="b">
        <f t="shared" si="19"/>
        <v>1</v>
      </c>
    </row>
    <row r="839" spans="1:45" x14ac:dyDescent="0.25">
      <c r="A839" s="36" t="s">
        <v>82</v>
      </c>
      <c r="B839">
        <v>375</v>
      </c>
      <c r="C839">
        <v>353</v>
      </c>
      <c r="D839">
        <v>458</v>
      </c>
      <c r="E839">
        <v>615</v>
      </c>
      <c r="F839">
        <v>715</v>
      </c>
      <c r="G839">
        <v>592</v>
      </c>
      <c r="H839">
        <v>635</v>
      </c>
      <c r="I839">
        <v>585</v>
      </c>
      <c r="J839">
        <v>511</v>
      </c>
      <c r="K839">
        <v>437</v>
      </c>
      <c r="L839">
        <v>555</v>
      </c>
      <c r="M839">
        <v>573</v>
      </c>
      <c r="N839">
        <v>631</v>
      </c>
      <c r="O839">
        <v>524</v>
      </c>
      <c r="P839">
        <v>543</v>
      </c>
      <c r="Q839">
        <v>551</v>
      </c>
      <c r="R839">
        <v>508</v>
      </c>
      <c r="S839">
        <v>457</v>
      </c>
      <c r="T839">
        <v>558</v>
      </c>
      <c r="U839">
        <v>465</v>
      </c>
      <c r="V839">
        <v>489</v>
      </c>
      <c r="W839">
        <v>380</v>
      </c>
      <c r="X839" s="41">
        <v>422</v>
      </c>
      <c r="Y839" s="41">
        <v>429</v>
      </c>
      <c r="Z839" s="41">
        <v>429</v>
      </c>
      <c r="AA839" s="41">
        <v>482</v>
      </c>
      <c r="AB839" s="41">
        <v>445</v>
      </c>
      <c r="AC839" s="42">
        <v>457</v>
      </c>
      <c r="AD839" s="42">
        <v>389</v>
      </c>
      <c r="AE839" s="42">
        <v>437</v>
      </c>
      <c r="AF839" s="43">
        <v>389</v>
      </c>
      <c r="AG839" s="43">
        <v>362</v>
      </c>
      <c r="AH839" s="44">
        <f>VLOOKUP($A839,'[2]Data (2)'!$A$701:$F$1377,3,FALSE)</f>
        <v>321</v>
      </c>
      <c r="AI839" s="44">
        <f>VLOOKUP($A839,'[2]Data (2)'!$A$701:$F$1377,4,FALSE)</f>
        <v>328</v>
      </c>
      <c r="AJ839" s="44">
        <f>VLOOKUP($A839,'[2]Data (2)'!$A$701:$F$1377,5,FALSE)</f>
        <v>388</v>
      </c>
      <c r="AK839" s="44">
        <f>VLOOKUP($A839,'[2]Data (2)'!$A$701:$F$1377,6,FALSE)</f>
        <v>335</v>
      </c>
      <c r="AL839" s="46">
        <v>305</v>
      </c>
      <c r="AM839" s="46">
        <v>389</v>
      </c>
      <c r="AN839" s="46">
        <v>328</v>
      </c>
      <c r="AO839" s="46">
        <v>348</v>
      </c>
      <c r="AR839" s="41" t="s">
        <v>82</v>
      </c>
      <c r="AS839" s="41" t="b">
        <f t="shared" si="19"/>
        <v>1</v>
      </c>
    </row>
    <row r="840" spans="1:45" x14ac:dyDescent="0.25">
      <c r="A840" s="36" t="s">
        <v>530</v>
      </c>
      <c r="B840">
        <v>628</v>
      </c>
      <c r="C840">
        <v>709</v>
      </c>
      <c r="D840">
        <v>907</v>
      </c>
      <c r="E840">
        <v>1036</v>
      </c>
      <c r="F840">
        <v>1599</v>
      </c>
      <c r="G840">
        <v>1142</v>
      </c>
      <c r="H840">
        <v>1331</v>
      </c>
      <c r="I840">
        <v>1213</v>
      </c>
      <c r="J840">
        <v>1174</v>
      </c>
      <c r="K840">
        <v>933</v>
      </c>
      <c r="L840">
        <v>1246</v>
      </c>
      <c r="M840">
        <v>953</v>
      </c>
      <c r="N840">
        <v>1188</v>
      </c>
      <c r="O840">
        <v>978</v>
      </c>
      <c r="P840">
        <v>1160</v>
      </c>
      <c r="Q840">
        <v>1035</v>
      </c>
      <c r="R840">
        <v>1063</v>
      </c>
      <c r="S840">
        <v>887</v>
      </c>
      <c r="T840">
        <v>1327</v>
      </c>
      <c r="U840">
        <v>943</v>
      </c>
      <c r="V840">
        <v>1001</v>
      </c>
      <c r="W840">
        <v>827</v>
      </c>
      <c r="X840" s="41">
        <v>966</v>
      </c>
      <c r="Y840" s="41">
        <v>1022</v>
      </c>
      <c r="Z840" s="41">
        <v>962</v>
      </c>
      <c r="AA840" s="41">
        <v>945</v>
      </c>
      <c r="AB840" s="41">
        <v>873</v>
      </c>
      <c r="AC840" s="42">
        <v>755</v>
      </c>
      <c r="AD840" s="42">
        <v>810</v>
      </c>
      <c r="AE840" s="42">
        <v>948</v>
      </c>
      <c r="AF840" s="43">
        <v>826</v>
      </c>
      <c r="AG840" s="43">
        <v>716</v>
      </c>
      <c r="AH840" s="44">
        <f>VLOOKUP($A840,'[2]Data (2)'!$A$701:$F$1377,3,FALSE)</f>
        <v>681</v>
      </c>
      <c r="AI840" s="44">
        <f>VLOOKUP($A840,'[2]Data (2)'!$A$701:$F$1377,4,FALSE)</f>
        <v>654</v>
      </c>
      <c r="AJ840" s="44">
        <f>VLOOKUP($A840,'[2]Data (2)'!$A$701:$F$1377,5,FALSE)</f>
        <v>727</v>
      </c>
      <c r="AK840" s="44">
        <f>VLOOKUP($A840,'[2]Data (2)'!$A$701:$F$1377,6,FALSE)</f>
        <v>744</v>
      </c>
      <c r="AL840" s="46">
        <v>607</v>
      </c>
      <c r="AM840" s="46">
        <v>707</v>
      </c>
      <c r="AN840" s="46">
        <v>683</v>
      </c>
      <c r="AO840" s="46">
        <v>644</v>
      </c>
      <c r="AR840" s="41" t="s">
        <v>530</v>
      </c>
      <c r="AS840" s="41" t="b">
        <f t="shared" si="19"/>
        <v>1</v>
      </c>
    </row>
    <row r="841" spans="1:45" x14ac:dyDescent="0.25">
      <c r="A841" s="36" t="s">
        <v>481</v>
      </c>
      <c r="B841">
        <v>454</v>
      </c>
      <c r="C841">
        <v>497</v>
      </c>
      <c r="D841">
        <v>569</v>
      </c>
      <c r="E841">
        <v>770</v>
      </c>
      <c r="F841">
        <v>924</v>
      </c>
      <c r="G841">
        <v>710</v>
      </c>
      <c r="H841">
        <v>725</v>
      </c>
      <c r="I841">
        <v>713</v>
      </c>
      <c r="J841">
        <v>649</v>
      </c>
      <c r="K841">
        <v>572</v>
      </c>
      <c r="L841">
        <v>694</v>
      </c>
      <c r="M841">
        <v>691</v>
      </c>
      <c r="N841">
        <v>666</v>
      </c>
      <c r="O841">
        <v>585</v>
      </c>
      <c r="P841">
        <v>661</v>
      </c>
      <c r="Q841">
        <v>645</v>
      </c>
      <c r="R841">
        <v>590</v>
      </c>
      <c r="S841">
        <v>546</v>
      </c>
      <c r="T841">
        <v>631</v>
      </c>
      <c r="U841">
        <v>563</v>
      </c>
      <c r="V841">
        <v>581</v>
      </c>
      <c r="W841">
        <v>499</v>
      </c>
      <c r="X841" s="41">
        <v>553</v>
      </c>
      <c r="Y841" s="41">
        <v>538</v>
      </c>
      <c r="Z841" s="41">
        <v>558</v>
      </c>
      <c r="AA841" s="41">
        <v>498</v>
      </c>
      <c r="AB841" s="41">
        <v>504</v>
      </c>
      <c r="AC841" s="42">
        <v>438</v>
      </c>
      <c r="AD841" s="42">
        <v>546</v>
      </c>
      <c r="AE841" s="42">
        <v>562</v>
      </c>
      <c r="AF841" s="43">
        <v>477</v>
      </c>
      <c r="AG841" s="43">
        <v>378</v>
      </c>
      <c r="AH841" s="44">
        <f>VLOOKUP($A841,'[2]Data (2)'!$A$701:$F$1377,3,FALSE)</f>
        <v>337</v>
      </c>
      <c r="AI841" s="44">
        <f>VLOOKUP($A841,'[2]Data (2)'!$A$701:$F$1377,4,FALSE)</f>
        <v>328</v>
      </c>
      <c r="AJ841" s="44">
        <f>VLOOKUP($A841,'[2]Data (2)'!$A$701:$F$1377,5,FALSE)</f>
        <v>375</v>
      </c>
      <c r="AK841" s="44">
        <f>VLOOKUP($A841,'[2]Data (2)'!$A$701:$F$1377,6,FALSE)</f>
        <v>367</v>
      </c>
      <c r="AL841" s="46">
        <v>309</v>
      </c>
      <c r="AM841" s="46">
        <v>379</v>
      </c>
      <c r="AN841" s="46">
        <v>349</v>
      </c>
      <c r="AO841" s="46">
        <v>366</v>
      </c>
      <c r="AR841" s="41" t="s">
        <v>481</v>
      </c>
      <c r="AS841" s="41" t="b">
        <f t="shared" si="19"/>
        <v>1</v>
      </c>
    </row>
    <row r="842" spans="1:45" x14ac:dyDescent="0.25">
      <c r="A842" s="36" t="s">
        <v>503</v>
      </c>
      <c r="B842">
        <v>2484</v>
      </c>
      <c r="C842">
        <v>2455</v>
      </c>
      <c r="D842">
        <v>3343</v>
      </c>
      <c r="E842">
        <v>4152</v>
      </c>
      <c r="F842">
        <v>5230</v>
      </c>
      <c r="G842">
        <v>4326</v>
      </c>
      <c r="H842">
        <v>5032</v>
      </c>
      <c r="I842">
        <v>4156</v>
      </c>
      <c r="J842">
        <v>4312</v>
      </c>
      <c r="K842">
        <v>3787</v>
      </c>
      <c r="L842">
        <v>4373</v>
      </c>
      <c r="M842">
        <v>3904</v>
      </c>
      <c r="N842">
        <v>4139</v>
      </c>
      <c r="O842">
        <v>3812</v>
      </c>
      <c r="P842">
        <v>4526</v>
      </c>
      <c r="Q842">
        <v>3840</v>
      </c>
      <c r="R842">
        <v>3820</v>
      </c>
      <c r="S842">
        <v>3453</v>
      </c>
      <c r="T842">
        <v>4223</v>
      </c>
      <c r="U842">
        <v>3631</v>
      </c>
      <c r="V842">
        <v>3695</v>
      </c>
      <c r="W842">
        <v>3100</v>
      </c>
      <c r="X842" s="41">
        <v>3601</v>
      </c>
      <c r="Y842" s="41">
        <v>3468</v>
      </c>
      <c r="Z842" s="41">
        <v>3434</v>
      </c>
      <c r="AA842" s="41">
        <v>3304</v>
      </c>
      <c r="AB842" s="41">
        <v>3041</v>
      </c>
      <c r="AC842" s="42">
        <v>2828</v>
      </c>
      <c r="AD842" s="42">
        <v>2925</v>
      </c>
      <c r="AE842" s="42">
        <v>3537</v>
      </c>
      <c r="AF842" s="43">
        <v>2986</v>
      </c>
      <c r="AG842" s="43">
        <v>2657</v>
      </c>
      <c r="AH842" s="44">
        <f>VLOOKUP($A842,'[2]Data (2)'!$A$701:$F$1377,3,FALSE)</f>
        <v>2487</v>
      </c>
      <c r="AI842" s="44">
        <f>VLOOKUP($A842,'[2]Data (2)'!$A$701:$F$1377,4,FALSE)</f>
        <v>2455</v>
      </c>
      <c r="AJ842" s="44">
        <f>VLOOKUP($A842,'[2]Data (2)'!$A$701:$F$1377,5,FALSE)</f>
        <v>2698</v>
      </c>
      <c r="AK842" s="44">
        <f>VLOOKUP($A842,'[2]Data (2)'!$A$701:$F$1377,6,FALSE)</f>
        <v>2668</v>
      </c>
      <c r="AL842" s="46">
        <v>2092</v>
      </c>
      <c r="AM842" s="46">
        <v>2634</v>
      </c>
      <c r="AN842" s="46">
        <v>2345</v>
      </c>
      <c r="AO842" s="46">
        <v>2240</v>
      </c>
      <c r="AR842" s="41" t="s">
        <v>503</v>
      </c>
      <c r="AS842" s="41" t="b">
        <f t="shared" si="19"/>
        <v>1</v>
      </c>
    </row>
    <row r="843" spans="1:45" x14ac:dyDescent="0.25">
      <c r="A843" s="36" t="s">
        <v>83</v>
      </c>
      <c r="B843">
        <v>202</v>
      </c>
      <c r="C843">
        <v>239</v>
      </c>
      <c r="D843">
        <v>326</v>
      </c>
      <c r="E843">
        <v>386</v>
      </c>
      <c r="F843">
        <v>491</v>
      </c>
      <c r="G843">
        <v>363</v>
      </c>
      <c r="H843">
        <v>457</v>
      </c>
      <c r="I843">
        <v>350</v>
      </c>
      <c r="J843">
        <v>435</v>
      </c>
      <c r="K843">
        <v>376</v>
      </c>
      <c r="L843">
        <v>376</v>
      </c>
      <c r="M843">
        <v>360</v>
      </c>
      <c r="N843">
        <v>373</v>
      </c>
      <c r="O843">
        <v>373</v>
      </c>
      <c r="P843">
        <v>420</v>
      </c>
      <c r="Q843">
        <v>352</v>
      </c>
      <c r="R843">
        <v>329</v>
      </c>
      <c r="S843">
        <v>330</v>
      </c>
      <c r="T843">
        <v>379</v>
      </c>
      <c r="U843">
        <v>351</v>
      </c>
      <c r="V843">
        <v>334</v>
      </c>
      <c r="W843">
        <v>274</v>
      </c>
      <c r="X843" s="41">
        <v>311</v>
      </c>
      <c r="Y843" s="41">
        <v>336</v>
      </c>
      <c r="Z843" s="41">
        <v>314</v>
      </c>
      <c r="AA843" s="41">
        <v>298</v>
      </c>
      <c r="AB843" s="41">
        <v>278</v>
      </c>
      <c r="AC843" s="42">
        <v>245</v>
      </c>
      <c r="AD843" s="42">
        <v>261</v>
      </c>
      <c r="AE843" s="42">
        <v>284</v>
      </c>
      <c r="AF843" s="43">
        <v>250</v>
      </c>
      <c r="AG843" s="43">
        <v>212</v>
      </c>
      <c r="AH843" s="44">
        <f>VLOOKUP($A843,'[2]Data (2)'!$A$701:$F$1377,3,FALSE)</f>
        <v>220</v>
      </c>
      <c r="AI843" s="44">
        <f>VLOOKUP($A843,'[2]Data (2)'!$A$701:$F$1377,4,FALSE)</f>
        <v>220</v>
      </c>
      <c r="AJ843" s="44">
        <f>VLOOKUP($A843,'[2]Data (2)'!$A$701:$F$1377,5,FALSE)</f>
        <v>259</v>
      </c>
      <c r="AK843" s="44">
        <f>VLOOKUP($A843,'[2]Data (2)'!$A$701:$F$1377,6,FALSE)</f>
        <v>254</v>
      </c>
      <c r="AL843" s="46">
        <v>179</v>
      </c>
      <c r="AM843" s="46">
        <v>271</v>
      </c>
      <c r="AN843" s="46">
        <v>221</v>
      </c>
      <c r="AO843" s="46">
        <v>209</v>
      </c>
      <c r="AR843" s="41" t="s">
        <v>83</v>
      </c>
      <c r="AS843" s="41" t="b">
        <f t="shared" si="19"/>
        <v>1</v>
      </c>
    </row>
    <row r="844" spans="1:45" x14ac:dyDescent="0.25">
      <c r="A844" s="36" t="s">
        <v>84</v>
      </c>
      <c r="B844">
        <v>263</v>
      </c>
      <c r="C844">
        <v>230</v>
      </c>
      <c r="D844">
        <v>325</v>
      </c>
      <c r="E844">
        <v>489</v>
      </c>
      <c r="F844">
        <v>525</v>
      </c>
      <c r="G844">
        <v>406</v>
      </c>
      <c r="H844">
        <v>448</v>
      </c>
      <c r="I844">
        <v>395</v>
      </c>
      <c r="J844">
        <v>379</v>
      </c>
      <c r="K844">
        <v>321</v>
      </c>
      <c r="L844">
        <v>393</v>
      </c>
      <c r="M844">
        <v>453</v>
      </c>
      <c r="N844">
        <v>408</v>
      </c>
      <c r="O844">
        <v>349</v>
      </c>
      <c r="P844">
        <v>412</v>
      </c>
      <c r="Q844">
        <v>363</v>
      </c>
      <c r="R844">
        <v>372</v>
      </c>
      <c r="S844">
        <v>370</v>
      </c>
      <c r="T844">
        <v>341</v>
      </c>
      <c r="U844">
        <v>327</v>
      </c>
      <c r="V844">
        <v>306</v>
      </c>
      <c r="W844">
        <v>257</v>
      </c>
      <c r="X844" s="41">
        <v>345</v>
      </c>
      <c r="Y844" s="41">
        <v>326</v>
      </c>
      <c r="Z844" s="41">
        <v>333</v>
      </c>
      <c r="AA844" s="41">
        <v>304</v>
      </c>
      <c r="AB844" s="41">
        <v>300</v>
      </c>
      <c r="AC844" s="42">
        <v>273</v>
      </c>
      <c r="AD844" s="42">
        <v>288</v>
      </c>
      <c r="AE844" s="42">
        <v>278</v>
      </c>
      <c r="AF844" s="43">
        <v>285</v>
      </c>
      <c r="AG844" s="43">
        <v>226</v>
      </c>
      <c r="AH844" s="44">
        <f>VLOOKUP($A844,'[2]Data (2)'!$A$701:$F$1377,3,FALSE)</f>
        <v>178</v>
      </c>
      <c r="AI844" s="44">
        <f>VLOOKUP($A844,'[2]Data (2)'!$A$701:$F$1377,4,FALSE)</f>
        <v>193</v>
      </c>
      <c r="AJ844" s="44">
        <f>VLOOKUP($A844,'[2]Data (2)'!$A$701:$F$1377,5,FALSE)</f>
        <v>237</v>
      </c>
      <c r="AK844" s="44">
        <f>VLOOKUP($A844,'[2]Data (2)'!$A$701:$F$1377,6,FALSE)</f>
        <v>211</v>
      </c>
      <c r="AL844" s="46">
        <v>187</v>
      </c>
      <c r="AM844" s="46">
        <v>251</v>
      </c>
      <c r="AN844" s="46">
        <v>223</v>
      </c>
      <c r="AO844" s="46">
        <v>196</v>
      </c>
      <c r="AR844" s="41" t="s">
        <v>84</v>
      </c>
      <c r="AS844" s="41" t="b">
        <f t="shared" si="19"/>
        <v>1</v>
      </c>
    </row>
    <row r="845" spans="1:45" x14ac:dyDescent="0.25">
      <c r="A845" s="36" t="s">
        <v>612</v>
      </c>
      <c r="B845">
        <v>684</v>
      </c>
      <c r="C845">
        <v>659</v>
      </c>
      <c r="D845">
        <v>763</v>
      </c>
      <c r="E845">
        <v>977</v>
      </c>
      <c r="F845">
        <v>1187</v>
      </c>
      <c r="G845">
        <v>986</v>
      </c>
      <c r="H845">
        <v>1016</v>
      </c>
      <c r="I845">
        <v>1175</v>
      </c>
      <c r="J845">
        <v>1100</v>
      </c>
      <c r="K845">
        <v>934</v>
      </c>
      <c r="L845">
        <v>894</v>
      </c>
      <c r="M845">
        <v>1472</v>
      </c>
      <c r="N845">
        <v>1034</v>
      </c>
      <c r="O845">
        <v>994</v>
      </c>
      <c r="P845">
        <v>880</v>
      </c>
      <c r="Q845">
        <v>1125</v>
      </c>
      <c r="R845">
        <v>1015</v>
      </c>
      <c r="S845">
        <v>938</v>
      </c>
      <c r="T845">
        <v>880</v>
      </c>
      <c r="U845">
        <v>971</v>
      </c>
      <c r="V845">
        <v>796</v>
      </c>
      <c r="W845">
        <v>777</v>
      </c>
      <c r="X845" s="41">
        <v>820</v>
      </c>
      <c r="Y845" s="41">
        <v>672</v>
      </c>
      <c r="Z845" s="41">
        <v>769</v>
      </c>
      <c r="AA845" s="41">
        <v>726</v>
      </c>
      <c r="AB845" s="41">
        <v>902</v>
      </c>
      <c r="AC845" s="42">
        <v>795</v>
      </c>
      <c r="AD845" s="42">
        <v>666</v>
      </c>
      <c r="AE845" s="42">
        <v>767</v>
      </c>
      <c r="AF845" s="43">
        <v>650</v>
      </c>
      <c r="AG845" s="43">
        <v>492</v>
      </c>
      <c r="AH845" s="44">
        <f>VLOOKUP($A845,'[2]Data (2)'!$A$701:$F$1377,3,FALSE)</f>
        <v>489</v>
      </c>
      <c r="AI845" s="44">
        <f>VLOOKUP($A845,'[2]Data (2)'!$A$701:$F$1377,4,FALSE)</f>
        <v>478</v>
      </c>
      <c r="AJ845" s="44">
        <f>VLOOKUP($A845,'[2]Data (2)'!$A$701:$F$1377,5,FALSE)</f>
        <v>481</v>
      </c>
      <c r="AK845" s="44">
        <f>VLOOKUP($A845,'[2]Data (2)'!$A$701:$F$1377,6,FALSE)</f>
        <v>470</v>
      </c>
      <c r="AL845" s="46">
        <v>403</v>
      </c>
      <c r="AM845" s="46">
        <v>480</v>
      </c>
      <c r="AN845" s="46">
        <v>635</v>
      </c>
      <c r="AO845" s="46">
        <v>667</v>
      </c>
      <c r="AR845" s="41" t="s">
        <v>612</v>
      </c>
      <c r="AS845" s="41" t="b">
        <f t="shared" si="19"/>
        <v>1</v>
      </c>
    </row>
    <row r="846" spans="1:45" x14ac:dyDescent="0.25">
      <c r="A846" s="36" t="s">
        <v>531</v>
      </c>
      <c r="B846">
        <v>731</v>
      </c>
      <c r="C846">
        <v>811</v>
      </c>
      <c r="D846">
        <v>953</v>
      </c>
      <c r="E846">
        <v>1166</v>
      </c>
      <c r="F846">
        <v>1601</v>
      </c>
      <c r="G846">
        <v>1328</v>
      </c>
      <c r="H846">
        <v>1597</v>
      </c>
      <c r="I846">
        <v>1271</v>
      </c>
      <c r="J846">
        <v>1337</v>
      </c>
      <c r="K846">
        <v>1086</v>
      </c>
      <c r="L846">
        <v>1474</v>
      </c>
      <c r="M846">
        <v>1415</v>
      </c>
      <c r="N846">
        <v>1502</v>
      </c>
      <c r="O846">
        <v>1258</v>
      </c>
      <c r="P846">
        <v>1378</v>
      </c>
      <c r="Q846">
        <v>1171</v>
      </c>
      <c r="R846">
        <v>1226</v>
      </c>
      <c r="S846">
        <v>1052</v>
      </c>
      <c r="T846">
        <v>1282</v>
      </c>
      <c r="U846">
        <v>1130</v>
      </c>
      <c r="V846">
        <v>1232</v>
      </c>
      <c r="W846">
        <v>962</v>
      </c>
      <c r="X846" s="41">
        <v>1107</v>
      </c>
      <c r="Y846" s="41">
        <v>1097</v>
      </c>
      <c r="Z846" s="41">
        <v>1134</v>
      </c>
      <c r="AA846" s="41">
        <v>955</v>
      </c>
      <c r="AB846" s="41">
        <v>998</v>
      </c>
      <c r="AC846" s="42">
        <v>928</v>
      </c>
      <c r="AD846" s="42">
        <v>867</v>
      </c>
      <c r="AE846" s="42">
        <v>1048</v>
      </c>
      <c r="AF846" s="43">
        <v>948</v>
      </c>
      <c r="AG846" s="43">
        <v>850</v>
      </c>
      <c r="AH846" s="44">
        <f>VLOOKUP($A846,'[2]Data (2)'!$A$701:$F$1377,3,FALSE)</f>
        <v>742</v>
      </c>
      <c r="AI846" s="44">
        <f>VLOOKUP($A846,'[2]Data (2)'!$A$701:$F$1377,4,FALSE)</f>
        <v>770</v>
      </c>
      <c r="AJ846" s="44">
        <f>VLOOKUP($A846,'[2]Data (2)'!$A$701:$F$1377,5,FALSE)</f>
        <v>864</v>
      </c>
      <c r="AK846" s="44">
        <f>VLOOKUP($A846,'[2]Data (2)'!$A$701:$F$1377,6,FALSE)</f>
        <v>836</v>
      </c>
      <c r="AL846" s="46">
        <v>679</v>
      </c>
      <c r="AM846" s="46">
        <v>869</v>
      </c>
      <c r="AN846" s="46">
        <v>777</v>
      </c>
      <c r="AO846" s="46">
        <v>712</v>
      </c>
      <c r="AR846" s="41" t="s">
        <v>531</v>
      </c>
      <c r="AS846" s="41" t="b">
        <f t="shared" si="19"/>
        <v>1</v>
      </c>
    </row>
    <row r="847" spans="1:45" x14ac:dyDescent="0.25">
      <c r="A847" s="36" t="s">
        <v>85</v>
      </c>
      <c r="B847">
        <v>284</v>
      </c>
      <c r="C847">
        <v>239</v>
      </c>
      <c r="D847">
        <v>385</v>
      </c>
      <c r="E847">
        <v>448</v>
      </c>
      <c r="F847">
        <v>567</v>
      </c>
      <c r="G847">
        <v>447</v>
      </c>
      <c r="H847">
        <v>494</v>
      </c>
      <c r="I847">
        <v>442</v>
      </c>
      <c r="J847">
        <v>389</v>
      </c>
      <c r="K847">
        <v>317</v>
      </c>
      <c r="L847">
        <v>424</v>
      </c>
      <c r="M847">
        <v>367</v>
      </c>
      <c r="N847">
        <v>398</v>
      </c>
      <c r="O847">
        <v>413</v>
      </c>
      <c r="P847">
        <v>434</v>
      </c>
      <c r="Q847">
        <v>336</v>
      </c>
      <c r="R847">
        <v>393</v>
      </c>
      <c r="S847">
        <v>335</v>
      </c>
      <c r="T847">
        <v>420</v>
      </c>
      <c r="U847">
        <v>322</v>
      </c>
      <c r="V847">
        <v>341</v>
      </c>
      <c r="W847">
        <v>289</v>
      </c>
      <c r="X847" s="41">
        <v>358</v>
      </c>
      <c r="Y847" s="41">
        <v>308</v>
      </c>
      <c r="Z847" s="41">
        <v>283</v>
      </c>
      <c r="AA847" s="41">
        <v>298</v>
      </c>
      <c r="AB847" s="41">
        <v>281</v>
      </c>
      <c r="AC847" s="42">
        <v>259</v>
      </c>
      <c r="AD847" s="42">
        <v>274</v>
      </c>
      <c r="AE847" s="42">
        <v>298</v>
      </c>
      <c r="AF847" s="43">
        <v>253</v>
      </c>
      <c r="AG847" s="43">
        <v>252</v>
      </c>
      <c r="AH847" s="44">
        <f>VLOOKUP($A847,'[2]Data (2)'!$A$701:$F$1377,3,FALSE)</f>
        <v>186</v>
      </c>
      <c r="AI847" s="44">
        <f>VLOOKUP($A847,'[2]Data (2)'!$A$701:$F$1377,4,FALSE)</f>
        <v>209</v>
      </c>
      <c r="AJ847" s="44">
        <f>VLOOKUP($A847,'[2]Data (2)'!$A$701:$F$1377,5,FALSE)</f>
        <v>217</v>
      </c>
      <c r="AK847" s="44">
        <f>VLOOKUP($A847,'[2]Data (2)'!$A$701:$F$1377,6,FALSE)</f>
        <v>228</v>
      </c>
      <c r="AL847" s="46">
        <v>191</v>
      </c>
      <c r="AM847" s="46">
        <v>227</v>
      </c>
      <c r="AN847" s="46">
        <v>220</v>
      </c>
      <c r="AO847" s="46">
        <v>176</v>
      </c>
      <c r="AR847" s="41" t="s">
        <v>85</v>
      </c>
      <c r="AS847" s="41" t="b">
        <f t="shared" si="19"/>
        <v>1</v>
      </c>
    </row>
    <row r="848" spans="1:45" x14ac:dyDescent="0.25">
      <c r="A848" s="36" t="s">
        <v>86</v>
      </c>
      <c r="B848">
        <v>205</v>
      </c>
      <c r="C848">
        <v>215</v>
      </c>
      <c r="D848">
        <v>272</v>
      </c>
      <c r="E848">
        <v>348</v>
      </c>
      <c r="F848">
        <v>483</v>
      </c>
      <c r="G848">
        <v>405</v>
      </c>
      <c r="H848">
        <v>460</v>
      </c>
      <c r="I848">
        <v>367</v>
      </c>
      <c r="J848">
        <v>413</v>
      </c>
      <c r="K848">
        <v>267</v>
      </c>
      <c r="L848">
        <v>381</v>
      </c>
      <c r="M848">
        <v>311</v>
      </c>
      <c r="N848">
        <v>354</v>
      </c>
      <c r="O848">
        <v>288</v>
      </c>
      <c r="P848">
        <v>319</v>
      </c>
      <c r="Q848">
        <v>327</v>
      </c>
      <c r="R848">
        <v>304</v>
      </c>
      <c r="S848">
        <v>296</v>
      </c>
      <c r="T848">
        <v>377</v>
      </c>
      <c r="U848">
        <v>256</v>
      </c>
      <c r="V848">
        <v>284</v>
      </c>
      <c r="W848">
        <v>237</v>
      </c>
      <c r="X848" s="41">
        <v>298</v>
      </c>
      <c r="Y848" s="41">
        <v>286</v>
      </c>
      <c r="Z848" s="41">
        <v>275</v>
      </c>
      <c r="AA848" s="41">
        <v>282</v>
      </c>
      <c r="AB848" s="41">
        <v>232</v>
      </c>
      <c r="AC848" s="42">
        <v>223</v>
      </c>
      <c r="AD848" s="42">
        <v>206</v>
      </c>
      <c r="AE848" s="42">
        <v>259</v>
      </c>
      <c r="AF848" s="43">
        <v>231</v>
      </c>
      <c r="AG848" s="43">
        <v>187</v>
      </c>
      <c r="AH848" s="44">
        <f>VLOOKUP($A848,'[2]Data (2)'!$A$701:$F$1377,3,FALSE)</f>
        <v>185</v>
      </c>
      <c r="AI848" s="44">
        <f>VLOOKUP($A848,'[2]Data (2)'!$A$701:$F$1377,4,FALSE)</f>
        <v>165</v>
      </c>
      <c r="AJ848" s="44">
        <f>VLOOKUP($A848,'[2]Data (2)'!$A$701:$F$1377,5,FALSE)</f>
        <v>199</v>
      </c>
      <c r="AK848" s="44">
        <f>VLOOKUP($A848,'[2]Data (2)'!$A$701:$F$1377,6,FALSE)</f>
        <v>206</v>
      </c>
      <c r="AL848" s="46">
        <v>161</v>
      </c>
      <c r="AM848" s="46">
        <v>185</v>
      </c>
      <c r="AN848" s="46">
        <v>202</v>
      </c>
      <c r="AO848" s="46">
        <v>168</v>
      </c>
      <c r="AR848" s="41" t="s">
        <v>86</v>
      </c>
      <c r="AS848" s="41" t="b">
        <f t="shared" si="19"/>
        <v>1</v>
      </c>
    </row>
    <row r="849" spans="1:45" x14ac:dyDescent="0.25">
      <c r="A849" s="36" t="s">
        <v>532</v>
      </c>
      <c r="B849">
        <v>821</v>
      </c>
      <c r="C849">
        <v>919</v>
      </c>
      <c r="D849">
        <v>1080</v>
      </c>
      <c r="E849">
        <v>1075</v>
      </c>
      <c r="F849">
        <v>1590</v>
      </c>
      <c r="G849">
        <v>1403</v>
      </c>
      <c r="H849">
        <v>1627</v>
      </c>
      <c r="I849">
        <v>1428</v>
      </c>
      <c r="J849">
        <v>1548</v>
      </c>
      <c r="K849">
        <v>1347</v>
      </c>
      <c r="L849">
        <v>1532</v>
      </c>
      <c r="M849">
        <v>1211</v>
      </c>
      <c r="N849">
        <v>1525</v>
      </c>
      <c r="O849">
        <v>1253</v>
      </c>
      <c r="P849">
        <v>1341</v>
      </c>
      <c r="Q849">
        <v>1134</v>
      </c>
      <c r="R849">
        <v>1287</v>
      </c>
      <c r="S849">
        <v>1103</v>
      </c>
      <c r="T849">
        <v>1300</v>
      </c>
      <c r="U849">
        <v>1074</v>
      </c>
      <c r="V849">
        <v>1126</v>
      </c>
      <c r="W849">
        <v>929</v>
      </c>
      <c r="X849" s="41">
        <v>1207</v>
      </c>
      <c r="Y849" s="41">
        <v>1096</v>
      </c>
      <c r="Z849" s="41">
        <v>1095</v>
      </c>
      <c r="AA849" s="41">
        <v>1082</v>
      </c>
      <c r="AB849" s="41">
        <v>925</v>
      </c>
      <c r="AC849" s="42">
        <v>789</v>
      </c>
      <c r="AD849" s="42">
        <v>834</v>
      </c>
      <c r="AE849" s="42">
        <v>980</v>
      </c>
      <c r="AF849" s="43">
        <v>894</v>
      </c>
      <c r="AG849" s="43">
        <v>818</v>
      </c>
      <c r="AH849" s="44">
        <f>VLOOKUP($A849,'[2]Data (2)'!$A$701:$F$1377,3,FALSE)</f>
        <v>764</v>
      </c>
      <c r="AI849" s="44">
        <f>VLOOKUP($A849,'[2]Data (2)'!$A$701:$F$1377,4,FALSE)</f>
        <v>835</v>
      </c>
      <c r="AJ849" s="44">
        <f>VLOOKUP($A849,'[2]Data (2)'!$A$701:$F$1377,5,FALSE)</f>
        <v>910</v>
      </c>
      <c r="AK849" s="44">
        <f>VLOOKUP($A849,'[2]Data (2)'!$A$701:$F$1377,6,FALSE)</f>
        <v>841</v>
      </c>
      <c r="AL849" s="46">
        <v>744</v>
      </c>
      <c r="AM849" s="46">
        <v>850</v>
      </c>
      <c r="AN849" s="46">
        <v>752</v>
      </c>
      <c r="AO849" s="46">
        <v>757</v>
      </c>
      <c r="AR849" s="41" t="s">
        <v>532</v>
      </c>
      <c r="AS849" s="41" t="b">
        <f t="shared" si="19"/>
        <v>1</v>
      </c>
    </row>
    <row r="850" spans="1:45" x14ac:dyDescent="0.25">
      <c r="A850" s="36" t="s">
        <v>87</v>
      </c>
      <c r="B850">
        <v>404</v>
      </c>
      <c r="C850">
        <v>369</v>
      </c>
      <c r="D850">
        <v>473</v>
      </c>
      <c r="E850">
        <v>637</v>
      </c>
      <c r="F850">
        <v>829</v>
      </c>
      <c r="G850">
        <v>641</v>
      </c>
      <c r="H850">
        <v>675</v>
      </c>
      <c r="I850">
        <v>498</v>
      </c>
      <c r="J850">
        <v>542</v>
      </c>
      <c r="K850">
        <v>408</v>
      </c>
      <c r="L850">
        <v>586</v>
      </c>
      <c r="M850">
        <v>588</v>
      </c>
      <c r="N850">
        <v>550</v>
      </c>
      <c r="O850">
        <v>593</v>
      </c>
      <c r="P850">
        <v>631</v>
      </c>
      <c r="Q850">
        <v>517</v>
      </c>
      <c r="R850">
        <v>598</v>
      </c>
      <c r="S850">
        <v>484</v>
      </c>
      <c r="T850">
        <v>648</v>
      </c>
      <c r="U850">
        <v>521</v>
      </c>
      <c r="V850">
        <v>534</v>
      </c>
      <c r="W850">
        <v>448</v>
      </c>
      <c r="X850" s="41">
        <v>473</v>
      </c>
      <c r="Y850" s="41">
        <v>517</v>
      </c>
      <c r="Z850" s="41">
        <v>478</v>
      </c>
      <c r="AA850" s="41">
        <v>519</v>
      </c>
      <c r="AB850" s="41">
        <v>453</v>
      </c>
      <c r="AC850" s="42">
        <v>426</v>
      </c>
      <c r="AD850" s="42">
        <v>437</v>
      </c>
      <c r="AE850" s="42">
        <v>451</v>
      </c>
      <c r="AF850" s="43">
        <v>400</v>
      </c>
      <c r="AG850" s="43">
        <v>345</v>
      </c>
      <c r="AH850" s="44">
        <f>VLOOKUP($A850,'[2]Data (2)'!$A$701:$F$1377,3,FALSE)</f>
        <v>274</v>
      </c>
      <c r="AI850" s="44">
        <f>VLOOKUP($A850,'[2]Data (2)'!$A$701:$F$1377,4,FALSE)</f>
        <v>296</v>
      </c>
      <c r="AJ850" s="44">
        <f>VLOOKUP($A850,'[2]Data (2)'!$A$701:$F$1377,5,FALSE)</f>
        <v>404</v>
      </c>
      <c r="AK850" s="44">
        <f>VLOOKUP($A850,'[2]Data (2)'!$A$701:$F$1377,6,FALSE)</f>
        <v>318</v>
      </c>
      <c r="AL850" s="46">
        <v>265</v>
      </c>
      <c r="AM850" s="46">
        <v>333</v>
      </c>
      <c r="AN850" s="46">
        <v>305</v>
      </c>
      <c r="AO850" s="46">
        <v>325</v>
      </c>
      <c r="AR850" s="41" t="s">
        <v>87</v>
      </c>
      <c r="AS850" s="41" t="b">
        <f t="shared" si="19"/>
        <v>1</v>
      </c>
    </row>
    <row r="851" spans="1:45" x14ac:dyDescent="0.25">
      <c r="A851" s="36" t="s">
        <v>88</v>
      </c>
      <c r="B851">
        <v>345</v>
      </c>
      <c r="C851">
        <v>396</v>
      </c>
      <c r="D851">
        <v>431</v>
      </c>
      <c r="E851">
        <v>518</v>
      </c>
      <c r="F851">
        <v>585</v>
      </c>
      <c r="G851">
        <v>481</v>
      </c>
      <c r="H851">
        <v>561</v>
      </c>
      <c r="I851">
        <v>524</v>
      </c>
      <c r="J851">
        <v>467</v>
      </c>
      <c r="K851">
        <v>459</v>
      </c>
      <c r="L851">
        <v>487</v>
      </c>
      <c r="M851">
        <v>482</v>
      </c>
      <c r="N851">
        <v>571</v>
      </c>
      <c r="O851">
        <v>427</v>
      </c>
      <c r="P851">
        <v>542</v>
      </c>
      <c r="Q851">
        <v>499</v>
      </c>
      <c r="R851">
        <v>524</v>
      </c>
      <c r="S851">
        <v>543</v>
      </c>
      <c r="T851">
        <v>478</v>
      </c>
      <c r="U851">
        <v>477</v>
      </c>
      <c r="V851">
        <v>459</v>
      </c>
      <c r="W851">
        <v>387</v>
      </c>
      <c r="X851" s="41">
        <v>417</v>
      </c>
      <c r="Y851" s="41">
        <v>421</v>
      </c>
      <c r="Z851" s="41">
        <v>380</v>
      </c>
      <c r="AA851" s="41">
        <v>440</v>
      </c>
      <c r="AB851" s="41">
        <v>379</v>
      </c>
      <c r="AC851" s="42">
        <v>426</v>
      </c>
      <c r="AD851" s="42">
        <v>389</v>
      </c>
      <c r="AE851" s="42">
        <v>445</v>
      </c>
      <c r="AF851" s="43">
        <v>346</v>
      </c>
      <c r="AG851" s="43">
        <v>377</v>
      </c>
      <c r="AH851" s="44">
        <f>VLOOKUP($A851,'[2]Data (2)'!$A$701:$F$1377,3,FALSE)</f>
        <v>301</v>
      </c>
      <c r="AI851" s="44">
        <f>VLOOKUP($A851,'[2]Data (2)'!$A$701:$F$1377,4,FALSE)</f>
        <v>292</v>
      </c>
      <c r="AJ851" s="44">
        <f>VLOOKUP($A851,'[2]Data (2)'!$A$701:$F$1377,5,FALSE)</f>
        <v>356</v>
      </c>
      <c r="AK851" s="44">
        <f>VLOOKUP($A851,'[2]Data (2)'!$A$701:$F$1377,6,FALSE)</f>
        <v>286</v>
      </c>
      <c r="AL851" s="46">
        <v>270</v>
      </c>
      <c r="AM851" s="46">
        <v>298</v>
      </c>
      <c r="AN851" s="46">
        <v>186</v>
      </c>
      <c r="AO851" s="46">
        <v>178</v>
      </c>
      <c r="AR851" s="41" t="s">
        <v>88</v>
      </c>
      <c r="AS851" s="41" t="b">
        <f t="shared" si="19"/>
        <v>1</v>
      </c>
    </row>
    <row r="852" spans="1:45" x14ac:dyDescent="0.25">
      <c r="A852" s="36" t="s">
        <v>613</v>
      </c>
      <c r="B852">
        <v>440</v>
      </c>
      <c r="C852">
        <v>491</v>
      </c>
      <c r="D852">
        <v>450</v>
      </c>
      <c r="E852">
        <v>534</v>
      </c>
      <c r="F852">
        <v>551</v>
      </c>
      <c r="G852">
        <v>683</v>
      </c>
      <c r="H852">
        <v>662</v>
      </c>
      <c r="I852">
        <v>499</v>
      </c>
      <c r="J852">
        <v>503</v>
      </c>
      <c r="K852">
        <v>518</v>
      </c>
      <c r="L852">
        <v>543</v>
      </c>
      <c r="M852">
        <v>584</v>
      </c>
      <c r="N852">
        <v>558</v>
      </c>
      <c r="O852">
        <v>536</v>
      </c>
      <c r="P852">
        <v>594</v>
      </c>
      <c r="Q852">
        <v>484</v>
      </c>
      <c r="R852">
        <v>489</v>
      </c>
      <c r="S852">
        <v>486</v>
      </c>
      <c r="T852">
        <v>560</v>
      </c>
      <c r="U852">
        <v>429</v>
      </c>
      <c r="V852">
        <v>410</v>
      </c>
      <c r="W852">
        <v>523</v>
      </c>
      <c r="X852" s="41">
        <v>616</v>
      </c>
      <c r="Y852" s="41">
        <v>461</v>
      </c>
      <c r="Z852" s="41">
        <v>494</v>
      </c>
      <c r="AA852" s="41">
        <v>473</v>
      </c>
      <c r="AB852" s="41">
        <v>428</v>
      </c>
      <c r="AC852" s="42">
        <v>410</v>
      </c>
      <c r="AD852" s="42">
        <v>681</v>
      </c>
      <c r="AE852" s="42">
        <v>509</v>
      </c>
      <c r="AF852" s="43">
        <v>403</v>
      </c>
      <c r="AG852" s="43">
        <v>407</v>
      </c>
      <c r="AH852" s="44">
        <f>VLOOKUP($A852,'[2]Data (2)'!$A$701:$F$1377,3,FALSE)</f>
        <v>373</v>
      </c>
      <c r="AI852" s="44">
        <f>VLOOKUP($A852,'[2]Data (2)'!$A$701:$F$1377,4,FALSE)</f>
        <v>393</v>
      </c>
      <c r="AJ852" s="44">
        <f>VLOOKUP($A852,'[2]Data (2)'!$A$701:$F$1377,5,FALSE)</f>
        <v>602</v>
      </c>
      <c r="AK852" s="44">
        <f>VLOOKUP($A852,'[2]Data (2)'!$A$701:$F$1377,6,FALSE)</f>
        <v>413</v>
      </c>
      <c r="AL852" s="46">
        <v>374</v>
      </c>
      <c r="AM852" s="46">
        <v>389</v>
      </c>
      <c r="AN852" s="46">
        <v>368</v>
      </c>
      <c r="AO852" s="46">
        <v>412</v>
      </c>
      <c r="AR852" s="41" t="s">
        <v>613</v>
      </c>
      <c r="AS852" s="41" t="b">
        <f t="shared" si="19"/>
        <v>1</v>
      </c>
    </row>
    <row r="853" spans="1:45" x14ac:dyDescent="0.25">
      <c r="A853" s="36" t="s">
        <v>89</v>
      </c>
      <c r="B853">
        <v>515</v>
      </c>
      <c r="C853">
        <v>499</v>
      </c>
      <c r="D853">
        <v>644</v>
      </c>
      <c r="E853">
        <v>724</v>
      </c>
      <c r="F853">
        <v>934</v>
      </c>
      <c r="G853">
        <v>884</v>
      </c>
      <c r="H853">
        <v>877</v>
      </c>
      <c r="I853">
        <v>761</v>
      </c>
      <c r="J853">
        <v>795</v>
      </c>
      <c r="K853">
        <v>618</v>
      </c>
      <c r="L853">
        <v>718</v>
      </c>
      <c r="M853">
        <v>677</v>
      </c>
      <c r="N853">
        <v>790</v>
      </c>
      <c r="O853">
        <v>722</v>
      </c>
      <c r="P853">
        <v>719</v>
      </c>
      <c r="Q853">
        <v>709</v>
      </c>
      <c r="R853">
        <v>681</v>
      </c>
      <c r="S853">
        <v>634</v>
      </c>
      <c r="T853">
        <v>719</v>
      </c>
      <c r="U853">
        <v>624</v>
      </c>
      <c r="V853">
        <v>627</v>
      </c>
      <c r="W853">
        <v>563</v>
      </c>
      <c r="X853" s="41">
        <v>623</v>
      </c>
      <c r="Y853" s="41">
        <v>624</v>
      </c>
      <c r="Z853" s="41">
        <v>681</v>
      </c>
      <c r="AA853" s="41">
        <v>579</v>
      </c>
      <c r="AB853" s="41">
        <v>582</v>
      </c>
      <c r="AC853" s="42">
        <v>579</v>
      </c>
      <c r="AD853" s="42">
        <v>570</v>
      </c>
      <c r="AE853" s="42">
        <v>629</v>
      </c>
      <c r="AF853" s="43">
        <v>553</v>
      </c>
      <c r="AG853" s="43">
        <v>482</v>
      </c>
      <c r="AH853" s="44">
        <f>VLOOKUP($A853,'[2]Data (2)'!$A$701:$F$1377,3,FALSE)</f>
        <v>439</v>
      </c>
      <c r="AI853" s="44">
        <f>VLOOKUP($A853,'[2]Data (2)'!$A$701:$F$1377,4,FALSE)</f>
        <v>462</v>
      </c>
      <c r="AJ853" s="44">
        <f>VLOOKUP($A853,'[2]Data (2)'!$A$701:$F$1377,5,FALSE)</f>
        <v>484</v>
      </c>
      <c r="AK853" s="44">
        <f>VLOOKUP($A853,'[2]Data (2)'!$A$701:$F$1377,6,FALSE)</f>
        <v>486</v>
      </c>
      <c r="AL853" s="46">
        <v>374</v>
      </c>
      <c r="AM853" s="46">
        <v>486</v>
      </c>
      <c r="AN853" s="46">
        <v>491</v>
      </c>
      <c r="AO853" s="46">
        <v>450</v>
      </c>
      <c r="AR853" s="41" t="s">
        <v>89</v>
      </c>
      <c r="AS853" s="41" t="b">
        <f t="shared" si="19"/>
        <v>1</v>
      </c>
    </row>
    <row r="854" spans="1:45" x14ac:dyDescent="0.25">
      <c r="A854" s="36" t="s">
        <v>541</v>
      </c>
      <c r="B854">
        <v>355</v>
      </c>
      <c r="C854">
        <v>337</v>
      </c>
      <c r="D854">
        <v>490</v>
      </c>
      <c r="E854">
        <v>796</v>
      </c>
      <c r="F854">
        <v>729</v>
      </c>
      <c r="G854">
        <v>575</v>
      </c>
      <c r="H854">
        <v>685</v>
      </c>
      <c r="I854">
        <v>752</v>
      </c>
      <c r="J854">
        <v>611</v>
      </c>
      <c r="K854">
        <v>536</v>
      </c>
      <c r="L854">
        <v>653</v>
      </c>
      <c r="M854">
        <v>830</v>
      </c>
      <c r="N854">
        <v>680</v>
      </c>
      <c r="O854">
        <v>533</v>
      </c>
      <c r="P854">
        <v>667</v>
      </c>
      <c r="Q854">
        <v>741</v>
      </c>
      <c r="R854">
        <v>521</v>
      </c>
      <c r="S854">
        <v>449</v>
      </c>
      <c r="T854">
        <v>546</v>
      </c>
      <c r="U854">
        <v>701</v>
      </c>
      <c r="V854">
        <v>512</v>
      </c>
      <c r="W854">
        <v>442</v>
      </c>
      <c r="X854" s="41">
        <v>533</v>
      </c>
      <c r="Y854" s="41">
        <v>535</v>
      </c>
      <c r="Z854" s="41">
        <v>525</v>
      </c>
      <c r="AA854" s="41">
        <v>631</v>
      </c>
      <c r="AB854" s="41">
        <v>712</v>
      </c>
      <c r="AC854" s="42">
        <v>636</v>
      </c>
      <c r="AD854" s="42">
        <v>553</v>
      </c>
      <c r="AE854" s="42">
        <v>503</v>
      </c>
      <c r="AF854" s="43">
        <v>403</v>
      </c>
      <c r="AG854" s="43">
        <v>380</v>
      </c>
      <c r="AH854" s="44">
        <f>VLOOKUP($A854,'[2]Data (2)'!$A$701:$F$1377,3,FALSE)</f>
        <v>329</v>
      </c>
      <c r="AI854" s="44">
        <f>VLOOKUP($A854,'[2]Data (2)'!$A$701:$F$1377,4,FALSE)</f>
        <v>323</v>
      </c>
      <c r="AJ854" s="44">
        <f>VLOOKUP($A854,'[2]Data (2)'!$A$701:$F$1377,5,FALSE)</f>
        <v>330</v>
      </c>
      <c r="AK854" s="44">
        <f>VLOOKUP($A854,'[2]Data (2)'!$A$701:$F$1377,6,FALSE)</f>
        <v>321</v>
      </c>
      <c r="AL854" s="46">
        <v>290</v>
      </c>
      <c r="AM854" s="46">
        <v>468</v>
      </c>
      <c r="AN854" s="46">
        <v>561</v>
      </c>
      <c r="AO854" s="46">
        <v>540</v>
      </c>
      <c r="AR854" s="41" t="s">
        <v>541</v>
      </c>
      <c r="AS854" s="41" t="b">
        <f t="shared" si="19"/>
        <v>1</v>
      </c>
    </row>
    <row r="855" spans="1:45" x14ac:dyDescent="0.25">
      <c r="A855" s="36" t="s">
        <v>562</v>
      </c>
      <c r="B855">
        <v>0</v>
      </c>
      <c r="C855">
        <v>0</v>
      </c>
      <c r="D855">
        <v>0</v>
      </c>
      <c r="E855">
        <v>3</v>
      </c>
      <c r="F855" t="s">
        <v>507</v>
      </c>
      <c r="G855">
        <v>0</v>
      </c>
      <c r="H855">
        <v>3</v>
      </c>
      <c r="I855" t="s">
        <v>507</v>
      </c>
      <c r="J855">
        <v>3</v>
      </c>
      <c r="K855">
        <v>0</v>
      </c>
      <c r="L855" t="s">
        <v>507</v>
      </c>
      <c r="M855">
        <v>4</v>
      </c>
      <c r="N855">
        <v>0</v>
      </c>
      <c r="O855" t="s">
        <v>507</v>
      </c>
      <c r="P855" t="s">
        <v>507</v>
      </c>
      <c r="Q855">
        <v>3</v>
      </c>
      <c r="R855" t="s">
        <v>507</v>
      </c>
      <c r="S855" t="s">
        <v>507</v>
      </c>
      <c r="T855" t="s">
        <v>507</v>
      </c>
      <c r="U855">
        <v>3</v>
      </c>
      <c r="V855" t="s">
        <v>507</v>
      </c>
      <c r="W855" t="s">
        <v>507</v>
      </c>
      <c r="X855" s="41">
        <v>3</v>
      </c>
      <c r="Y855" s="41">
        <v>0</v>
      </c>
      <c r="Z855" s="41" t="s">
        <v>507</v>
      </c>
      <c r="AA855" s="41">
        <v>4</v>
      </c>
      <c r="AB855" s="41">
        <v>3</v>
      </c>
      <c r="AC855" s="42">
        <v>3</v>
      </c>
      <c r="AD855" s="42" t="s">
        <v>507</v>
      </c>
      <c r="AE855" s="42">
        <v>3</v>
      </c>
      <c r="AF855" s="43">
        <v>3</v>
      </c>
      <c r="AG855" s="43">
        <v>0</v>
      </c>
      <c r="AH855" s="44">
        <f>VLOOKUP($A855,'[2]Data (2)'!$A$701:$F$1377,3,FALSE)</f>
        <v>0</v>
      </c>
      <c r="AI855" s="44">
        <f>VLOOKUP($A855,'[2]Data (2)'!$A$701:$F$1377,4,FALSE)</f>
        <v>0</v>
      </c>
      <c r="AJ855" s="44">
        <f>VLOOKUP($A855,'[2]Data (2)'!$A$701:$F$1377,5,FALSE)</f>
        <v>0</v>
      </c>
      <c r="AK855" s="44" t="str">
        <f>VLOOKUP($A855,'[2]Data (2)'!$A$701:$F$1377,6,FALSE)</f>
        <v>#</v>
      </c>
      <c r="AL855" s="46" t="s">
        <v>507</v>
      </c>
      <c r="AM855" s="46" t="s">
        <v>507</v>
      </c>
      <c r="AN855" s="46">
        <v>3</v>
      </c>
      <c r="AO855" s="46">
        <v>3</v>
      </c>
      <c r="AR855" s="41" t="s">
        <v>562</v>
      </c>
      <c r="AS855" s="41" t="b">
        <f t="shared" ref="AS855:AS918" si="20">IF(AR855=A855,TRUE,FALSE)</f>
        <v>1</v>
      </c>
    </row>
    <row r="856" spans="1:45" x14ac:dyDescent="0.25">
      <c r="A856" s="36" t="s">
        <v>511</v>
      </c>
      <c r="B856">
        <v>928</v>
      </c>
      <c r="C856">
        <v>977</v>
      </c>
      <c r="D856">
        <v>1166</v>
      </c>
      <c r="E856">
        <v>1295</v>
      </c>
      <c r="F856">
        <v>1486</v>
      </c>
      <c r="G856">
        <v>1389</v>
      </c>
      <c r="H856">
        <v>1679</v>
      </c>
      <c r="I856">
        <v>1159</v>
      </c>
      <c r="J856">
        <v>1307</v>
      </c>
      <c r="K856">
        <v>1180</v>
      </c>
      <c r="L856">
        <v>1496</v>
      </c>
      <c r="M856">
        <v>1240</v>
      </c>
      <c r="N856">
        <v>1364</v>
      </c>
      <c r="O856">
        <v>1223</v>
      </c>
      <c r="P856">
        <v>1327</v>
      </c>
      <c r="Q856">
        <v>1133</v>
      </c>
      <c r="R856">
        <v>1212</v>
      </c>
      <c r="S856">
        <v>1118</v>
      </c>
      <c r="T856">
        <v>1423</v>
      </c>
      <c r="U856">
        <v>1089</v>
      </c>
      <c r="V856">
        <v>1160</v>
      </c>
      <c r="W856">
        <v>991</v>
      </c>
      <c r="X856" s="41">
        <v>1097</v>
      </c>
      <c r="Y856" s="41">
        <v>1146</v>
      </c>
      <c r="Z856" s="41">
        <v>1118</v>
      </c>
      <c r="AA856" s="41">
        <v>1159</v>
      </c>
      <c r="AB856" s="41">
        <v>981</v>
      </c>
      <c r="AC856" s="42">
        <v>880</v>
      </c>
      <c r="AD856" s="42">
        <v>970</v>
      </c>
      <c r="AE856" s="42">
        <v>1012</v>
      </c>
      <c r="AF856" s="43">
        <v>876</v>
      </c>
      <c r="AG856" s="43">
        <v>869</v>
      </c>
      <c r="AH856" s="44">
        <f>VLOOKUP($A856,'[2]Data (2)'!$A$701:$F$1377,3,FALSE)</f>
        <v>838</v>
      </c>
      <c r="AI856" s="44">
        <f>VLOOKUP($A856,'[2]Data (2)'!$A$701:$F$1377,4,FALSE)</f>
        <v>810</v>
      </c>
      <c r="AJ856" s="44">
        <f>VLOOKUP($A856,'[2]Data (2)'!$A$701:$F$1377,5,FALSE)</f>
        <v>932</v>
      </c>
      <c r="AK856" s="44">
        <f>VLOOKUP($A856,'[2]Data (2)'!$A$701:$F$1377,6,FALSE)</f>
        <v>929</v>
      </c>
      <c r="AL856" s="46">
        <v>712</v>
      </c>
      <c r="AM856" s="46">
        <v>886</v>
      </c>
      <c r="AN856" s="46">
        <v>783</v>
      </c>
      <c r="AO856" s="46">
        <v>736</v>
      </c>
      <c r="AR856" s="41" t="s">
        <v>511</v>
      </c>
      <c r="AS856" s="41" t="b">
        <f t="shared" si="20"/>
        <v>1</v>
      </c>
    </row>
    <row r="857" spans="1:45" x14ac:dyDescent="0.25">
      <c r="A857" s="36" t="s">
        <v>512</v>
      </c>
      <c r="B857">
        <v>435</v>
      </c>
      <c r="C857">
        <v>489</v>
      </c>
      <c r="D857">
        <v>566</v>
      </c>
      <c r="E857">
        <v>536</v>
      </c>
      <c r="F857">
        <v>759</v>
      </c>
      <c r="G857">
        <v>663</v>
      </c>
      <c r="H857">
        <v>797</v>
      </c>
      <c r="I857">
        <v>525</v>
      </c>
      <c r="J857">
        <v>610</v>
      </c>
      <c r="K857">
        <v>582</v>
      </c>
      <c r="L857">
        <v>724</v>
      </c>
      <c r="M857">
        <v>605</v>
      </c>
      <c r="N857">
        <v>575</v>
      </c>
      <c r="O857">
        <v>569</v>
      </c>
      <c r="P857">
        <v>627</v>
      </c>
      <c r="Q857">
        <v>535</v>
      </c>
      <c r="R857">
        <v>558</v>
      </c>
      <c r="S857">
        <v>562</v>
      </c>
      <c r="T857">
        <v>691</v>
      </c>
      <c r="U857">
        <v>516</v>
      </c>
      <c r="V857">
        <v>540</v>
      </c>
      <c r="W857">
        <v>452</v>
      </c>
      <c r="X857" s="41">
        <v>507</v>
      </c>
      <c r="Y857" s="41">
        <v>537</v>
      </c>
      <c r="Z857" s="41">
        <v>532</v>
      </c>
      <c r="AA857" s="41">
        <v>542</v>
      </c>
      <c r="AB857" s="41">
        <v>462</v>
      </c>
      <c r="AC857" s="42">
        <v>416</v>
      </c>
      <c r="AD857" s="42">
        <v>406</v>
      </c>
      <c r="AE857" s="42">
        <v>497</v>
      </c>
      <c r="AF857" s="43">
        <v>426</v>
      </c>
      <c r="AG857" s="43">
        <v>391</v>
      </c>
      <c r="AH857" s="44">
        <f>VLOOKUP($A857,'[2]Data (2)'!$A$701:$F$1377,3,FALSE)</f>
        <v>361</v>
      </c>
      <c r="AI857" s="44">
        <f>VLOOKUP($A857,'[2]Data (2)'!$A$701:$F$1377,4,FALSE)</f>
        <v>412</v>
      </c>
      <c r="AJ857" s="44">
        <f>VLOOKUP($A857,'[2]Data (2)'!$A$701:$F$1377,5,FALSE)</f>
        <v>446</v>
      </c>
      <c r="AK857" s="44">
        <f>VLOOKUP($A857,'[2]Data (2)'!$A$701:$F$1377,6,FALSE)</f>
        <v>419</v>
      </c>
      <c r="AL857" s="46">
        <v>360</v>
      </c>
      <c r="AM857" s="46">
        <v>435</v>
      </c>
      <c r="AN857" s="46">
        <v>398</v>
      </c>
      <c r="AO857" s="46">
        <v>367</v>
      </c>
      <c r="AR857" s="41" t="s">
        <v>512</v>
      </c>
      <c r="AS857" s="41" t="b">
        <f t="shared" si="20"/>
        <v>1</v>
      </c>
    </row>
    <row r="858" spans="1:45" x14ac:dyDescent="0.25">
      <c r="A858" s="36" t="s">
        <v>554</v>
      </c>
      <c r="B858">
        <v>4017</v>
      </c>
      <c r="C858">
        <v>3956</v>
      </c>
      <c r="D858">
        <v>5022</v>
      </c>
      <c r="E858">
        <v>6314</v>
      </c>
      <c r="F858">
        <v>7475</v>
      </c>
      <c r="G858">
        <v>6154</v>
      </c>
      <c r="H858">
        <v>7114</v>
      </c>
      <c r="I858">
        <v>6114</v>
      </c>
      <c r="J858">
        <v>6288</v>
      </c>
      <c r="K858">
        <v>4897</v>
      </c>
      <c r="L858">
        <v>6355</v>
      </c>
      <c r="M858">
        <v>5768</v>
      </c>
      <c r="N858">
        <v>6264</v>
      </c>
      <c r="O858">
        <v>5315</v>
      </c>
      <c r="P858">
        <v>6380</v>
      </c>
      <c r="Q858">
        <v>5767</v>
      </c>
      <c r="R858">
        <v>5827</v>
      </c>
      <c r="S858">
        <v>5025</v>
      </c>
      <c r="T858">
        <v>6039</v>
      </c>
      <c r="U858">
        <v>5535</v>
      </c>
      <c r="V858">
        <v>5371</v>
      </c>
      <c r="W858">
        <v>4518</v>
      </c>
      <c r="X858" s="41">
        <v>4836</v>
      </c>
      <c r="Y858" s="41">
        <v>4818</v>
      </c>
      <c r="Z858" s="41">
        <v>5356</v>
      </c>
      <c r="AA858" s="41">
        <v>5235</v>
      </c>
      <c r="AB858" s="41">
        <v>4877</v>
      </c>
      <c r="AC858" s="42">
        <v>4359</v>
      </c>
      <c r="AD858" s="42">
        <v>4363</v>
      </c>
      <c r="AE858" s="42">
        <v>4979</v>
      </c>
      <c r="AF858" s="43">
        <v>4186</v>
      </c>
      <c r="AG858" s="43">
        <v>3825</v>
      </c>
      <c r="AH858" s="44">
        <f>VLOOKUP($A858,'[2]Data (2)'!$A$701:$F$1377,3,FALSE)</f>
        <v>3463</v>
      </c>
      <c r="AI858" s="44">
        <f>VLOOKUP($A858,'[2]Data (2)'!$A$701:$F$1377,4,FALSE)</f>
        <v>3559</v>
      </c>
      <c r="AJ858" s="44">
        <f>VLOOKUP($A858,'[2]Data (2)'!$A$701:$F$1377,5,FALSE)</f>
        <v>3755</v>
      </c>
      <c r="AK858" s="44">
        <f>VLOOKUP($A858,'[2]Data (2)'!$A$701:$F$1377,6,FALSE)</f>
        <v>3800</v>
      </c>
      <c r="AL858" s="46">
        <v>3110</v>
      </c>
      <c r="AM858" s="46">
        <v>3757</v>
      </c>
      <c r="AN858" s="46">
        <v>3681</v>
      </c>
      <c r="AO858" s="46">
        <v>3383</v>
      </c>
      <c r="AR858" s="41" t="s">
        <v>554</v>
      </c>
      <c r="AS858" s="41" t="b">
        <f t="shared" si="20"/>
        <v>1</v>
      </c>
    </row>
    <row r="859" spans="1:45" x14ac:dyDescent="0.25">
      <c r="A859" s="36" t="s">
        <v>90</v>
      </c>
      <c r="B859">
        <v>356</v>
      </c>
      <c r="C859">
        <v>307</v>
      </c>
      <c r="D859">
        <v>402</v>
      </c>
      <c r="E859">
        <v>540</v>
      </c>
      <c r="F859">
        <v>538</v>
      </c>
      <c r="G859">
        <v>432</v>
      </c>
      <c r="H859">
        <v>491</v>
      </c>
      <c r="I859">
        <v>415</v>
      </c>
      <c r="J859">
        <v>451</v>
      </c>
      <c r="K859">
        <v>398</v>
      </c>
      <c r="L859">
        <v>531</v>
      </c>
      <c r="M859">
        <v>461</v>
      </c>
      <c r="N859">
        <v>520</v>
      </c>
      <c r="O859">
        <v>455</v>
      </c>
      <c r="P859">
        <v>456</v>
      </c>
      <c r="Q859">
        <v>425</v>
      </c>
      <c r="R859">
        <v>474</v>
      </c>
      <c r="S859">
        <v>429</v>
      </c>
      <c r="T859">
        <v>468</v>
      </c>
      <c r="U859">
        <v>399</v>
      </c>
      <c r="V859">
        <v>435</v>
      </c>
      <c r="W859">
        <v>353</v>
      </c>
      <c r="X859" s="41">
        <v>410</v>
      </c>
      <c r="Y859" s="41">
        <v>447</v>
      </c>
      <c r="Z859" s="41">
        <v>387</v>
      </c>
      <c r="AA859" s="41">
        <v>408</v>
      </c>
      <c r="AB859" s="41">
        <v>358</v>
      </c>
      <c r="AC859" s="42">
        <v>384</v>
      </c>
      <c r="AD859" s="42">
        <v>372</v>
      </c>
      <c r="AE859" s="42">
        <v>443</v>
      </c>
      <c r="AF859" s="43">
        <v>376</v>
      </c>
      <c r="AG859" s="43">
        <v>330</v>
      </c>
      <c r="AH859" s="44">
        <f>VLOOKUP($A859,'[2]Data (2)'!$A$701:$F$1377,3,FALSE)</f>
        <v>332</v>
      </c>
      <c r="AI859" s="44">
        <f>VLOOKUP($A859,'[2]Data (2)'!$A$701:$F$1377,4,FALSE)</f>
        <v>287</v>
      </c>
      <c r="AJ859" s="44">
        <f>VLOOKUP($A859,'[2]Data (2)'!$A$701:$F$1377,5,FALSE)</f>
        <v>336</v>
      </c>
      <c r="AK859" s="44">
        <f>VLOOKUP($A859,'[2]Data (2)'!$A$701:$F$1377,6,FALSE)</f>
        <v>307</v>
      </c>
      <c r="AL859" s="46">
        <v>247</v>
      </c>
      <c r="AM859" s="46">
        <v>291</v>
      </c>
      <c r="AN859" s="46">
        <v>279</v>
      </c>
      <c r="AO859" s="46">
        <v>268</v>
      </c>
      <c r="AR859" s="41" t="s">
        <v>90</v>
      </c>
      <c r="AS859" s="41" t="b">
        <f t="shared" si="20"/>
        <v>1</v>
      </c>
    </row>
    <row r="860" spans="1:45" x14ac:dyDescent="0.25">
      <c r="A860" s="36" t="s">
        <v>628</v>
      </c>
      <c r="B860">
        <v>466</v>
      </c>
      <c r="C860">
        <v>391</v>
      </c>
      <c r="D860">
        <v>489</v>
      </c>
      <c r="E860">
        <v>632</v>
      </c>
      <c r="F860">
        <v>678</v>
      </c>
      <c r="G860">
        <v>525</v>
      </c>
      <c r="H860">
        <v>623</v>
      </c>
      <c r="I860">
        <v>601</v>
      </c>
      <c r="J860">
        <v>531</v>
      </c>
      <c r="K860">
        <v>470</v>
      </c>
      <c r="L860">
        <v>670</v>
      </c>
      <c r="M860">
        <v>642</v>
      </c>
      <c r="N860">
        <v>707</v>
      </c>
      <c r="O860">
        <v>556</v>
      </c>
      <c r="P860">
        <v>645</v>
      </c>
      <c r="Q860">
        <v>567</v>
      </c>
      <c r="R860">
        <v>592</v>
      </c>
      <c r="S860">
        <v>493</v>
      </c>
      <c r="T860">
        <v>614</v>
      </c>
      <c r="U860">
        <v>568</v>
      </c>
      <c r="V860">
        <v>553</v>
      </c>
      <c r="W860">
        <v>445</v>
      </c>
      <c r="X860" s="41">
        <v>486</v>
      </c>
      <c r="Y860" s="41">
        <v>441</v>
      </c>
      <c r="Z860" s="41">
        <v>493</v>
      </c>
      <c r="AA860" s="41">
        <v>517</v>
      </c>
      <c r="AB860" s="41">
        <v>474</v>
      </c>
      <c r="AC860" s="42">
        <v>498</v>
      </c>
      <c r="AD860" s="42">
        <v>453</v>
      </c>
      <c r="AE860" s="42">
        <v>561</v>
      </c>
      <c r="AF860" s="43">
        <v>483</v>
      </c>
      <c r="AG860" s="43">
        <v>389</v>
      </c>
      <c r="AH860" s="44">
        <f>VLOOKUP($A860,'[2]Data (2)'!$A$701:$F$1377,3,FALSE)</f>
        <v>345</v>
      </c>
      <c r="AI860" s="44">
        <f>VLOOKUP($A860,'[2]Data (2)'!$A$701:$F$1377,4,FALSE)</f>
        <v>335</v>
      </c>
      <c r="AJ860" s="44">
        <f>VLOOKUP($A860,'[2]Data (2)'!$A$701:$F$1377,5,FALSE)</f>
        <v>358</v>
      </c>
      <c r="AK860" s="44">
        <f>VLOOKUP($A860,'[2]Data (2)'!$A$701:$F$1377,6,FALSE)</f>
        <v>305</v>
      </c>
      <c r="AL860" s="46">
        <v>268</v>
      </c>
      <c r="AM860" s="46">
        <v>291</v>
      </c>
      <c r="AN860" s="46">
        <v>352</v>
      </c>
      <c r="AO860" s="46">
        <v>366</v>
      </c>
      <c r="AR860" s="41" t="s">
        <v>628</v>
      </c>
      <c r="AS860" s="41" t="b">
        <f t="shared" si="20"/>
        <v>1</v>
      </c>
    </row>
    <row r="861" spans="1:45" x14ac:dyDescent="0.25">
      <c r="A861" s="36" t="s">
        <v>458</v>
      </c>
      <c r="B861">
        <v>1782</v>
      </c>
      <c r="C861">
        <v>2003</v>
      </c>
      <c r="D861">
        <v>2275</v>
      </c>
      <c r="E861">
        <v>2770</v>
      </c>
      <c r="F861">
        <v>2445</v>
      </c>
      <c r="G861">
        <v>2451</v>
      </c>
      <c r="H861">
        <v>2609</v>
      </c>
      <c r="I861">
        <v>2252</v>
      </c>
      <c r="J861">
        <v>2149</v>
      </c>
      <c r="K861">
        <v>1838</v>
      </c>
      <c r="L861">
        <v>2350</v>
      </c>
      <c r="M861">
        <v>2520</v>
      </c>
      <c r="N861">
        <v>2650</v>
      </c>
      <c r="O861">
        <v>2093</v>
      </c>
      <c r="P861">
        <v>2364</v>
      </c>
      <c r="Q861">
        <v>2160</v>
      </c>
      <c r="R861">
        <v>2053</v>
      </c>
      <c r="S861">
        <v>1961</v>
      </c>
      <c r="T861">
        <v>2467</v>
      </c>
      <c r="U861">
        <v>2111</v>
      </c>
      <c r="V861">
        <v>1926</v>
      </c>
      <c r="W861">
        <v>1848</v>
      </c>
      <c r="X861" s="41">
        <v>1962</v>
      </c>
      <c r="Y861" s="41">
        <v>2011</v>
      </c>
      <c r="Z861" s="41">
        <v>2003</v>
      </c>
      <c r="AA861" s="41">
        <v>1878</v>
      </c>
      <c r="AB861" s="41">
        <v>1885</v>
      </c>
      <c r="AC861" s="42">
        <v>1837</v>
      </c>
      <c r="AD861" s="42">
        <v>1907</v>
      </c>
      <c r="AE861" s="42">
        <v>2057</v>
      </c>
      <c r="AF861" s="43">
        <v>1765</v>
      </c>
      <c r="AG861" s="43">
        <v>1648</v>
      </c>
      <c r="AH861" s="44">
        <f>VLOOKUP($A861,'[2]Data (2)'!$A$701:$F$1377,3,FALSE)</f>
        <v>1386</v>
      </c>
      <c r="AI861" s="44">
        <f>VLOOKUP($A861,'[2]Data (2)'!$A$701:$F$1377,4,FALSE)</f>
        <v>1526</v>
      </c>
      <c r="AJ861" s="44">
        <f>VLOOKUP($A861,'[2]Data (2)'!$A$701:$F$1377,5,FALSE)</f>
        <v>1638</v>
      </c>
      <c r="AK861" s="44">
        <f>VLOOKUP($A861,'[2]Data (2)'!$A$701:$F$1377,6,FALSE)</f>
        <v>1674</v>
      </c>
      <c r="AL861" s="46">
        <v>1388</v>
      </c>
      <c r="AM861" s="46">
        <v>1764</v>
      </c>
      <c r="AN861" s="46">
        <v>1612</v>
      </c>
      <c r="AO861" s="46">
        <v>1608</v>
      </c>
      <c r="AR861" s="41" t="s">
        <v>458</v>
      </c>
      <c r="AS861" s="41" t="b">
        <f t="shared" si="20"/>
        <v>1</v>
      </c>
    </row>
    <row r="862" spans="1:45" x14ac:dyDescent="0.25">
      <c r="A862" s="36" t="s">
        <v>533</v>
      </c>
      <c r="B862">
        <v>329</v>
      </c>
      <c r="C862">
        <v>328</v>
      </c>
      <c r="D862">
        <v>421</v>
      </c>
      <c r="E862">
        <v>479</v>
      </c>
      <c r="F862">
        <v>777</v>
      </c>
      <c r="G862">
        <v>588</v>
      </c>
      <c r="H862">
        <v>684</v>
      </c>
      <c r="I862">
        <v>582</v>
      </c>
      <c r="J862">
        <v>598</v>
      </c>
      <c r="K862">
        <v>469</v>
      </c>
      <c r="L862">
        <v>603</v>
      </c>
      <c r="M862">
        <v>487</v>
      </c>
      <c r="N862">
        <v>570</v>
      </c>
      <c r="O862">
        <v>471</v>
      </c>
      <c r="P862">
        <v>600</v>
      </c>
      <c r="Q862">
        <v>514</v>
      </c>
      <c r="R862">
        <v>495</v>
      </c>
      <c r="S862">
        <v>416</v>
      </c>
      <c r="T862">
        <v>571</v>
      </c>
      <c r="U862">
        <v>440</v>
      </c>
      <c r="V862">
        <v>385</v>
      </c>
      <c r="W862">
        <v>365</v>
      </c>
      <c r="X862" s="41">
        <v>445</v>
      </c>
      <c r="Y862" s="41">
        <v>481</v>
      </c>
      <c r="Z862" s="41">
        <v>455</v>
      </c>
      <c r="AA862" s="41">
        <v>444</v>
      </c>
      <c r="AB862" s="41">
        <v>395</v>
      </c>
      <c r="AC862" s="42">
        <v>345</v>
      </c>
      <c r="AD862" s="42">
        <v>324</v>
      </c>
      <c r="AE862" s="42">
        <v>436</v>
      </c>
      <c r="AF862" s="43">
        <v>343</v>
      </c>
      <c r="AG862" s="43">
        <v>343</v>
      </c>
      <c r="AH862" s="44">
        <f>VLOOKUP($A862,'[2]Data (2)'!$A$701:$F$1377,3,FALSE)</f>
        <v>319</v>
      </c>
      <c r="AI862" s="44">
        <f>VLOOKUP($A862,'[2]Data (2)'!$A$701:$F$1377,4,FALSE)</f>
        <v>315</v>
      </c>
      <c r="AJ862" s="44">
        <f>VLOOKUP($A862,'[2]Data (2)'!$A$701:$F$1377,5,FALSE)</f>
        <v>363</v>
      </c>
      <c r="AK862" s="44">
        <f>VLOOKUP($A862,'[2]Data (2)'!$A$701:$F$1377,6,FALSE)</f>
        <v>348</v>
      </c>
      <c r="AL862" s="46">
        <v>292</v>
      </c>
      <c r="AM862" s="46">
        <v>314</v>
      </c>
      <c r="AN862" s="46">
        <v>355</v>
      </c>
      <c r="AO862" s="46">
        <v>297</v>
      </c>
      <c r="AR862" s="41" t="s">
        <v>533</v>
      </c>
      <c r="AS862" s="41" t="b">
        <f t="shared" si="20"/>
        <v>1</v>
      </c>
    </row>
    <row r="863" spans="1:45" x14ac:dyDescent="0.25">
      <c r="A863" s="36" t="s">
        <v>469</v>
      </c>
      <c r="B863">
        <v>1717</v>
      </c>
      <c r="C863">
        <v>1717</v>
      </c>
      <c r="D863">
        <v>2119</v>
      </c>
      <c r="E863">
        <v>2721</v>
      </c>
      <c r="F863">
        <v>2734</v>
      </c>
      <c r="G863">
        <v>2455</v>
      </c>
      <c r="H863">
        <v>2777</v>
      </c>
      <c r="I863">
        <v>2686</v>
      </c>
      <c r="J863">
        <v>2431</v>
      </c>
      <c r="K863">
        <v>2279</v>
      </c>
      <c r="L863">
        <v>2565</v>
      </c>
      <c r="M863">
        <v>2380</v>
      </c>
      <c r="N863">
        <v>2552</v>
      </c>
      <c r="O863">
        <v>2352</v>
      </c>
      <c r="P863">
        <v>2520</v>
      </c>
      <c r="Q863">
        <v>2417</v>
      </c>
      <c r="R863">
        <v>2104</v>
      </c>
      <c r="S863">
        <v>2056</v>
      </c>
      <c r="T863">
        <v>2538</v>
      </c>
      <c r="U863">
        <v>2109</v>
      </c>
      <c r="V863">
        <v>1989</v>
      </c>
      <c r="W863">
        <v>1874</v>
      </c>
      <c r="X863" s="41">
        <v>2248</v>
      </c>
      <c r="Y863" s="41">
        <v>1974</v>
      </c>
      <c r="Z863" s="41">
        <v>2034</v>
      </c>
      <c r="AA863" s="41">
        <v>1956</v>
      </c>
      <c r="AB863" s="41">
        <v>1804</v>
      </c>
      <c r="AC863" s="42">
        <v>1792</v>
      </c>
      <c r="AD863" s="42">
        <v>1720</v>
      </c>
      <c r="AE863" s="42">
        <v>1953</v>
      </c>
      <c r="AF863" s="43">
        <v>1642</v>
      </c>
      <c r="AG863" s="43">
        <v>1630</v>
      </c>
      <c r="AH863" s="44">
        <f>VLOOKUP($A863,'[2]Data (2)'!$A$701:$F$1377,3,FALSE)</f>
        <v>1364</v>
      </c>
      <c r="AI863" s="44">
        <f>VLOOKUP($A863,'[2]Data (2)'!$A$701:$F$1377,4,FALSE)</f>
        <v>1442</v>
      </c>
      <c r="AJ863" s="44">
        <f>VLOOKUP($A863,'[2]Data (2)'!$A$701:$F$1377,5,FALSE)</f>
        <v>1674</v>
      </c>
      <c r="AK863" s="44">
        <f>VLOOKUP($A863,'[2]Data (2)'!$A$701:$F$1377,6,FALSE)</f>
        <v>1704</v>
      </c>
      <c r="AL863" s="46">
        <v>1419</v>
      </c>
      <c r="AM863" s="46">
        <v>1609</v>
      </c>
      <c r="AN863" s="46">
        <v>1586</v>
      </c>
      <c r="AO863" s="46">
        <v>1585</v>
      </c>
      <c r="AR863" s="41" t="s">
        <v>469</v>
      </c>
      <c r="AS863" s="41" t="b">
        <f t="shared" si="20"/>
        <v>1</v>
      </c>
    </row>
    <row r="864" spans="1:45" x14ac:dyDescent="0.25">
      <c r="A864" s="36" t="s">
        <v>452</v>
      </c>
      <c r="B864">
        <v>888</v>
      </c>
      <c r="C864">
        <v>913</v>
      </c>
      <c r="D864">
        <v>1103</v>
      </c>
      <c r="E864">
        <v>1200</v>
      </c>
      <c r="F864">
        <v>1300</v>
      </c>
      <c r="G864">
        <v>1175</v>
      </c>
      <c r="H864">
        <v>1310</v>
      </c>
      <c r="I864">
        <v>1218</v>
      </c>
      <c r="J864">
        <v>1218</v>
      </c>
      <c r="K864">
        <v>1065</v>
      </c>
      <c r="L864">
        <v>1346</v>
      </c>
      <c r="M864">
        <v>1225</v>
      </c>
      <c r="N864">
        <v>1265</v>
      </c>
      <c r="O864">
        <v>1194</v>
      </c>
      <c r="P864">
        <v>1432</v>
      </c>
      <c r="Q864">
        <v>1040</v>
      </c>
      <c r="R864">
        <v>1045</v>
      </c>
      <c r="S864">
        <v>1021</v>
      </c>
      <c r="T864">
        <v>1230</v>
      </c>
      <c r="U864">
        <v>954</v>
      </c>
      <c r="V864">
        <v>920</v>
      </c>
      <c r="W864">
        <v>864</v>
      </c>
      <c r="X864" s="41">
        <v>934</v>
      </c>
      <c r="Y864" s="41">
        <v>950</v>
      </c>
      <c r="Z864" s="41">
        <v>1010</v>
      </c>
      <c r="AA864" s="41">
        <v>926</v>
      </c>
      <c r="AB864" s="41">
        <v>877</v>
      </c>
      <c r="AC864" s="42">
        <v>870</v>
      </c>
      <c r="AD864" s="42">
        <v>863</v>
      </c>
      <c r="AE864" s="42">
        <v>946</v>
      </c>
      <c r="AF864" s="43">
        <v>765</v>
      </c>
      <c r="AG864" s="43">
        <v>750</v>
      </c>
      <c r="AH864" s="44">
        <f>VLOOKUP($A864,'[2]Data (2)'!$A$701:$F$1377,3,FALSE)</f>
        <v>715</v>
      </c>
      <c r="AI864" s="44">
        <f>VLOOKUP($A864,'[2]Data (2)'!$A$701:$F$1377,4,FALSE)</f>
        <v>630</v>
      </c>
      <c r="AJ864" s="44">
        <f>VLOOKUP($A864,'[2]Data (2)'!$A$701:$F$1377,5,FALSE)</f>
        <v>729</v>
      </c>
      <c r="AK864" s="44">
        <f>VLOOKUP($A864,'[2]Data (2)'!$A$701:$F$1377,6,FALSE)</f>
        <v>508</v>
      </c>
      <c r="AL864" s="46">
        <v>455</v>
      </c>
      <c r="AM864" s="46">
        <v>504</v>
      </c>
      <c r="AN864" s="46">
        <v>453</v>
      </c>
      <c r="AO864" s="46">
        <v>358</v>
      </c>
      <c r="AR864" s="41" t="s">
        <v>452</v>
      </c>
      <c r="AS864" s="41" t="b">
        <f t="shared" si="20"/>
        <v>1</v>
      </c>
    </row>
    <row r="865" spans="1:45" x14ac:dyDescent="0.25">
      <c r="A865" s="36" t="s">
        <v>513</v>
      </c>
      <c r="B865">
        <v>1347</v>
      </c>
      <c r="C865">
        <v>1546</v>
      </c>
      <c r="D865">
        <v>1704</v>
      </c>
      <c r="E865">
        <v>1554</v>
      </c>
      <c r="F865">
        <v>2388</v>
      </c>
      <c r="G865">
        <v>2337</v>
      </c>
      <c r="H865">
        <v>2416</v>
      </c>
      <c r="I865">
        <v>2008</v>
      </c>
      <c r="J865">
        <v>2159</v>
      </c>
      <c r="K865">
        <v>1773</v>
      </c>
      <c r="L865">
        <v>2304</v>
      </c>
      <c r="M865">
        <v>1980</v>
      </c>
      <c r="N865">
        <v>2319</v>
      </c>
      <c r="O865">
        <v>1896</v>
      </c>
      <c r="P865">
        <v>2036</v>
      </c>
      <c r="Q865">
        <v>1813</v>
      </c>
      <c r="R865">
        <v>1862</v>
      </c>
      <c r="S865">
        <v>1723</v>
      </c>
      <c r="T865">
        <v>2199</v>
      </c>
      <c r="U865">
        <v>1661</v>
      </c>
      <c r="V865">
        <v>1839</v>
      </c>
      <c r="W865">
        <v>1537</v>
      </c>
      <c r="X865" s="41">
        <v>1706</v>
      </c>
      <c r="Y865" s="41">
        <v>1753</v>
      </c>
      <c r="Z865" s="41">
        <v>1765</v>
      </c>
      <c r="AA865" s="41">
        <v>1825</v>
      </c>
      <c r="AB865" s="41">
        <v>1509</v>
      </c>
      <c r="AC865" s="42">
        <v>1422</v>
      </c>
      <c r="AD865" s="42">
        <v>1373</v>
      </c>
      <c r="AE865" s="42">
        <v>1662</v>
      </c>
      <c r="AF865" s="43">
        <v>1503</v>
      </c>
      <c r="AG865" s="43">
        <v>1379</v>
      </c>
      <c r="AH865" s="44">
        <f>VLOOKUP($A865,'[2]Data (2)'!$A$701:$F$1377,3,FALSE)</f>
        <v>1256</v>
      </c>
      <c r="AI865" s="44">
        <f>VLOOKUP($A865,'[2]Data (2)'!$A$701:$F$1377,4,FALSE)</f>
        <v>1358</v>
      </c>
      <c r="AJ865" s="44">
        <f>VLOOKUP($A865,'[2]Data (2)'!$A$701:$F$1377,5,FALSE)</f>
        <v>1412</v>
      </c>
      <c r="AK865" s="44">
        <f>VLOOKUP($A865,'[2]Data (2)'!$A$701:$F$1377,6,FALSE)</f>
        <v>1347</v>
      </c>
      <c r="AL865" s="46">
        <v>1127</v>
      </c>
      <c r="AM865" s="46">
        <v>1398</v>
      </c>
      <c r="AN865" s="46">
        <v>1309</v>
      </c>
      <c r="AO865" s="46">
        <v>1227</v>
      </c>
      <c r="AR865" s="41" t="s">
        <v>513</v>
      </c>
      <c r="AS865" s="41" t="b">
        <f t="shared" si="20"/>
        <v>1</v>
      </c>
    </row>
    <row r="866" spans="1:45" x14ac:dyDescent="0.25">
      <c r="A866" s="36" t="s">
        <v>451</v>
      </c>
      <c r="B866">
        <v>3845</v>
      </c>
      <c r="C866">
        <v>4100</v>
      </c>
      <c r="D866">
        <v>5082</v>
      </c>
      <c r="E866">
        <v>6096</v>
      </c>
      <c r="F866">
        <v>6541</v>
      </c>
      <c r="G866">
        <v>5961</v>
      </c>
      <c r="H866">
        <v>6213</v>
      </c>
      <c r="I866">
        <v>5578</v>
      </c>
      <c r="J866">
        <v>5539</v>
      </c>
      <c r="K866">
        <v>4984</v>
      </c>
      <c r="L866">
        <v>5794</v>
      </c>
      <c r="M866">
        <v>5508</v>
      </c>
      <c r="N866">
        <v>5929</v>
      </c>
      <c r="O866">
        <v>5392</v>
      </c>
      <c r="P866">
        <v>6174</v>
      </c>
      <c r="Q866">
        <v>5410</v>
      </c>
      <c r="R866">
        <v>5192</v>
      </c>
      <c r="S866">
        <v>5057</v>
      </c>
      <c r="T866">
        <v>5643</v>
      </c>
      <c r="U866">
        <v>4986</v>
      </c>
      <c r="V866">
        <v>4787</v>
      </c>
      <c r="W866">
        <v>4410</v>
      </c>
      <c r="X866" s="41">
        <v>4796</v>
      </c>
      <c r="Y866" s="41">
        <v>4827</v>
      </c>
      <c r="Z866" s="41">
        <v>4913</v>
      </c>
      <c r="AA866" s="41">
        <v>4806</v>
      </c>
      <c r="AB866" s="41">
        <v>4517</v>
      </c>
      <c r="AC866" s="42">
        <v>4310</v>
      </c>
      <c r="AD866" s="42">
        <v>4264</v>
      </c>
      <c r="AE866" s="42">
        <v>4690</v>
      </c>
      <c r="AF866" s="43">
        <v>4098</v>
      </c>
      <c r="AG866" s="43">
        <v>3872</v>
      </c>
      <c r="AH866" s="44">
        <f>VLOOKUP($A866,'[2]Data (2)'!$A$701:$F$1377,3,FALSE)</f>
        <v>3456</v>
      </c>
      <c r="AI866" s="44">
        <f>VLOOKUP($A866,'[2]Data (2)'!$A$701:$F$1377,4,FALSE)</f>
        <v>3514</v>
      </c>
      <c r="AJ866" s="44">
        <f>VLOOKUP($A866,'[2]Data (2)'!$A$701:$F$1377,5,FALSE)</f>
        <v>3806</v>
      </c>
      <c r="AK866" s="44">
        <f>VLOOKUP($A866,'[2]Data (2)'!$A$701:$F$1377,6,FALSE)</f>
        <v>3306</v>
      </c>
      <c r="AL866" s="46">
        <v>2721</v>
      </c>
      <c r="AM866" s="46">
        <v>3148</v>
      </c>
      <c r="AN866" s="46">
        <v>2678</v>
      </c>
      <c r="AO866" s="46">
        <v>2335</v>
      </c>
      <c r="AR866" s="41" t="s">
        <v>451</v>
      </c>
      <c r="AS866" s="41" t="b">
        <f t="shared" si="20"/>
        <v>1</v>
      </c>
    </row>
    <row r="867" spans="1:45" x14ac:dyDescent="0.25">
      <c r="A867" s="36" t="s">
        <v>92</v>
      </c>
      <c r="B867">
        <v>502</v>
      </c>
      <c r="C867">
        <v>490</v>
      </c>
      <c r="D867">
        <v>585</v>
      </c>
      <c r="E867">
        <v>710</v>
      </c>
      <c r="F867">
        <v>739</v>
      </c>
      <c r="G867">
        <v>692</v>
      </c>
      <c r="H867">
        <v>694</v>
      </c>
      <c r="I867">
        <v>683</v>
      </c>
      <c r="J867">
        <v>615</v>
      </c>
      <c r="K867">
        <v>640</v>
      </c>
      <c r="L867">
        <v>725</v>
      </c>
      <c r="M867">
        <v>633</v>
      </c>
      <c r="N867">
        <v>632</v>
      </c>
      <c r="O867">
        <v>646</v>
      </c>
      <c r="P867">
        <v>725</v>
      </c>
      <c r="Q867">
        <v>595</v>
      </c>
      <c r="R867">
        <v>520</v>
      </c>
      <c r="S867">
        <v>568</v>
      </c>
      <c r="T867">
        <v>670</v>
      </c>
      <c r="U867">
        <v>564</v>
      </c>
      <c r="V867">
        <v>546</v>
      </c>
      <c r="W867">
        <v>489</v>
      </c>
      <c r="X867" s="41">
        <v>511</v>
      </c>
      <c r="Y867" s="41">
        <v>508</v>
      </c>
      <c r="Z867" s="41">
        <v>576</v>
      </c>
      <c r="AA867" s="41">
        <v>534</v>
      </c>
      <c r="AB867" s="41">
        <v>554</v>
      </c>
      <c r="AC867" s="42">
        <v>523</v>
      </c>
      <c r="AD867" s="42">
        <v>469</v>
      </c>
      <c r="AE867" s="42">
        <v>491</v>
      </c>
      <c r="AF867" s="43">
        <v>443</v>
      </c>
      <c r="AG867" s="43">
        <v>433</v>
      </c>
      <c r="AH867" s="44">
        <f>VLOOKUP($A867,'[2]Data (2)'!$A$701:$F$1377,3,FALSE)</f>
        <v>425</v>
      </c>
      <c r="AI867" s="44">
        <f>VLOOKUP($A867,'[2]Data (2)'!$A$701:$F$1377,4,FALSE)</f>
        <v>432</v>
      </c>
      <c r="AJ867" s="44">
        <f>VLOOKUP($A867,'[2]Data (2)'!$A$701:$F$1377,5,FALSE)</f>
        <v>455</v>
      </c>
      <c r="AK867" s="44">
        <f>VLOOKUP($A867,'[2]Data (2)'!$A$701:$F$1377,6,FALSE)</f>
        <v>394</v>
      </c>
      <c r="AL867" s="46">
        <v>335</v>
      </c>
      <c r="AM867" s="46">
        <v>476</v>
      </c>
      <c r="AN867" s="46">
        <v>433</v>
      </c>
      <c r="AO867" s="46">
        <v>372</v>
      </c>
      <c r="AR867" s="41" t="s">
        <v>92</v>
      </c>
      <c r="AS867" s="41" t="b">
        <f t="shared" si="20"/>
        <v>1</v>
      </c>
    </row>
    <row r="868" spans="1:45" x14ac:dyDescent="0.25">
      <c r="A868" s="36" t="s">
        <v>681</v>
      </c>
      <c r="B868">
        <v>88</v>
      </c>
      <c r="C868">
        <v>99</v>
      </c>
      <c r="D868">
        <v>131</v>
      </c>
      <c r="E868">
        <v>135</v>
      </c>
      <c r="F868">
        <v>183</v>
      </c>
      <c r="G868">
        <v>153</v>
      </c>
      <c r="H868">
        <v>156</v>
      </c>
      <c r="I868">
        <v>180</v>
      </c>
      <c r="J868">
        <v>158</v>
      </c>
      <c r="K868">
        <v>157</v>
      </c>
      <c r="L868">
        <v>135</v>
      </c>
      <c r="M868">
        <v>133</v>
      </c>
      <c r="N868">
        <v>141</v>
      </c>
      <c r="O868">
        <v>160</v>
      </c>
      <c r="P868">
        <v>181</v>
      </c>
      <c r="Q868">
        <v>152</v>
      </c>
      <c r="R868">
        <v>158</v>
      </c>
      <c r="S868">
        <v>137</v>
      </c>
      <c r="T868">
        <v>188</v>
      </c>
      <c r="U868">
        <v>178</v>
      </c>
      <c r="V868">
        <v>134</v>
      </c>
      <c r="W868">
        <v>119</v>
      </c>
      <c r="X868" s="41">
        <v>145</v>
      </c>
      <c r="Y868" s="41">
        <v>134</v>
      </c>
      <c r="Z868" s="41">
        <v>156</v>
      </c>
      <c r="AA868" s="41">
        <v>158</v>
      </c>
      <c r="AB868" s="41">
        <v>152</v>
      </c>
      <c r="AC868" s="42">
        <v>137</v>
      </c>
      <c r="AD868" s="42">
        <v>150</v>
      </c>
      <c r="AE868" s="42">
        <v>128</v>
      </c>
      <c r="AF868" s="43">
        <v>130</v>
      </c>
      <c r="AG868" s="43">
        <v>98</v>
      </c>
      <c r="AH868" s="44">
        <f>VLOOKUP($A868,'[2]Data (2)'!$A$701:$F$1377,3,FALSE)</f>
        <v>94</v>
      </c>
      <c r="AI868" s="44">
        <f>VLOOKUP($A868,'[2]Data (2)'!$A$701:$F$1377,4,FALSE)</f>
        <v>106</v>
      </c>
      <c r="AJ868" s="44">
        <f>VLOOKUP($A868,'[2]Data (2)'!$A$701:$F$1377,5,FALSE)</f>
        <v>142</v>
      </c>
      <c r="AK868" s="44">
        <f>VLOOKUP($A868,'[2]Data (2)'!$A$701:$F$1377,6,FALSE)</f>
        <v>124</v>
      </c>
      <c r="AL868" s="46">
        <v>96</v>
      </c>
      <c r="AM868" s="46">
        <v>135</v>
      </c>
      <c r="AN868" s="46">
        <v>102</v>
      </c>
      <c r="AO868" s="46">
        <v>105</v>
      </c>
      <c r="AR868" s="41" t="s">
        <v>681</v>
      </c>
      <c r="AS868" s="41" t="b">
        <f t="shared" si="20"/>
        <v>1</v>
      </c>
    </row>
    <row r="869" spans="1:45" x14ac:dyDescent="0.25">
      <c r="A869" s="36" t="s">
        <v>470</v>
      </c>
      <c r="B869">
        <v>2834</v>
      </c>
      <c r="C869">
        <v>3075</v>
      </c>
      <c r="D869">
        <v>3809</v>
      </c>
      <c r="E869">
        <v>4633</v>
      </c>
      <c r="F869">
        <v>5260</v>
      </c>
      <c r="G869">
        <v>4833</v>
      </c>
      <c r="H869">
        <v>5171</v>
      </c>
      <c r="I869">
        <v>4776</v>
      </c>
      <c r="J869">
        <v>4810</v>
      </c>
      <c r="K869">
        <v>4406</v>
      </c>
      <c r="L869">
        <v>4961</v>
      </c>
      <c r="M869">
        <v>4704</v>
      </c>
      <c r="N869">
        <v>4919</v>
      </c>
      <c r="O869">
        <v>4417</v>
      </c>
      <c r="P869">
        <v>5049</v>
      </c>
      <c r="Q869">
        <v>4584</v>
      </c>
      <c r="R869">
        <v>4324</v>
      </c>
      <c r="S869">
        <v>3968</v>
      </c>
      <c r="T869">
        <v>4467</v>
      </c>
      <c r="U869">
        <v>4047</v>
      </c>
      <c r="V869">
        <v>3885</v>
      </c>
      <c r="W869">
        <v>3729</v>
      </c>
      <c r="X869" s="41">
        <v>4059</v>
      </c>
      <c r="Y869" s="41">
        <v>3744</v>
      </c>
      <c r="Z869" s="41">
        <v>4017</v>
      </c>
      <c r="AA869" s="41">
        <v>4146</v>
      </c>
      <c r="AB869" s="41">
        <v>3615</v>
      </c>
      <c r="AC869" s="42">
        <v>3385</v>
      </c>
      <c r="AD869" s="42">
        <v>3830</v>
      </c>
      <c r="AE869" s="42">
        <v>4058</v>
      </c>
      <c r="AF869" s="43">
        <v>3316</v>
      </c>
      <c r="AG869" s="43">
        <v>3222</v>
      </c>
      <c r="AH869" s="44">
        <f>VLOOKUP($A869,'[2]Data (2)'!$A$701:$F$1377,3,FALSE)</f>
        <v>2815</v>
      </c>
      <c r="AI869" s="44">
        <f>VLOOKUP($A869,'[2]Data (2)'!$A$701:$F$1377,4,FALSE)</f>
        <v>3018</v>
      </c>
      <c r="AJ869" s="44">
        <f>VLOOKUP($A869,'[2]Data (2)'!$A$701:$F$1377,5,FALSE)</f>
        <v>3268</v>
      </c>
      <c r="AK869" s="44">
        <f>VLOOKUP($A869,'[2]Data (2)'!$A$701:$F$1377,6,FALSE)</f>
        <v>3208</v>
      </c>
      <c r="AL869" s="46">
        <v>2886</v>
      </c>
      <c r="AM869" s="46">
        <v>3554</v>
      </c>
      <c r="AN869" s="46">
        <v>3311</v>
      </c>
      <c r="AO869" s="46">
        <v>3075</v>
      </c>
      <c r="AR869" s="41" t="s">
        <v>470</v>
      </c>
      <c r="AS869" s="41" t="b">
        <f t="shared" si="20"/>
        <v>1</v>
      </c>
    </row>
    <row r="870" spans="1:45" x14ac:dyDescent="0.25">
      <c r="A870" s="36" t="s">
        <v>473</v>
      </c>
      <c r="B870">
        <v>1678</v>
      </c>
      <c r="C870">
        <v>1745</v>
      </c>
      <c r="D870">
        <v>1934</v>
      </c>
      <c r="E870">
        <v>2108</v>
      </c>
      <c r="F870">
        <v>2570</v>
      </c>
      <c r="G870">
        <v>2065</v>
      </c>
      <c r="H870">
        <v>2473</v>
      </c>
      <c r="I870">
        <v>1751</v>
      </c>
      <c r="J870">
        <v>2020</v>
      </c>
      <c r="K870">
        <v>1713</v>
      </c>
      <c r="L870">
        <v>2328</v>
      </c>
      <c r="M870">
        <v>2191</v>
      </c>
      <c r="N870">
        <v>2519</v>
      </c>
      <c r="O870">
        <v>2180</v>
      </c>
      <c r="P870">
        <v>2332</v>
      </c>
      <c r="Q870">
        <v>2143</v>
      </c>
      <c r="R870">
        <v>2150</v>
      </c>
      <c r="S870">
        <v>1869</v>
      </c>
      <c r="T870">
        <v>2337</v>
      </c>
      <c r="U870">
        <v>1898</v>
      </c>
      <c r="V870">
        <v>2019</v>
      </c>
      <c r="W870">
        <v>1687</v>
      </c>
      <c r="X870" s="41">
        <v>2043</v>
      </c>
      <c r="Y870" s="41">
        <v>1818</v>
      </c>
      <c r="Z870" s="41">
        <v>1998</v>
      </c>
      <c r="AA870" s="41">
        <v>1838</v>
      </c>
      <c r="AB870" s="41">
        <v>1674</v>
      </c>
      <c r="AC870" s="42">
        <v>1643</v>
      </c>
      <c r="AD870" s="42">
        <v>1688</v>
      </c>
      <c r="AE870" s="42">
        <v>1954</v>
      </c>
      <c r="AF870" s="43">
        <v>1588</v>
      </c>
      <c r="AG870" s="43">
        <v>1570</v>
      </c>
      <c r="AH870" s="44">
        <f>VLOOKUP($A870,'[2]Data (2)'!$A$701:$F$1377,3,FALSE)</f>
        <v>1376</v>
      </c>
      <c r="AI870" s="44">
        <f>VLOOKUP($A870,'[2]Data (2)'!$A$701:$F$1377,4,FALSE)</f>
        <v>1371</v>
      </c>
      <c r="AJ870" s="44">
        <f>VLOOKUP($A870,'[2]Data (2)'!$A$701:$F$1377,5,FALSE)</f>
        <v>1590</v>
      </c>
      <c r="AK870" s="44">
        <f>VLOOKUP($A870,'[2]Data (2)'!$A$701:$F$1377,6,FALSE)</f>
        <v>1524</v>
      </c>
      <c r="AL870" s="46">
        <v>1323</v>
      </c>
      <c r="AM870" s="46">
        <v>1504</v>
      </c>
      <c r="AN870" s="46">
        <v>1466</v>
      </c>
      <c r="AO870" s="46">
        <v>1346</v>
      </c>
      <c r="AR870" s="41" t="s">
        <v>473</v>
      </c>
      <c r="AS870" s="41" t="b">
        <f t="shared" si="20"/>
        <v>1</v>
      </c>
    </row>
    <row r="871" spans="1:45" x14ac:dyDescent="0.25">
      <c r="A871" s="36" t="s">
        <v>477</v>
      </c>
      <c r="B871">
        <v>1468</v>
      </c>
      <c r="C871">
        <v>1459</v>
      </c>
      <c r="D871">
        <v>2047</v>
      </c>
      <c r="E871">
        <v>2560</v>
      </c>
      <c r="F871">
        <v>3275</v>
      </c>
      <c r="G871">
        <v>2457</v>
      </c>
      <c r="H871">
        <v>2868</v>
      </c>
      <c r="I871">
        <v>2266</v>
      </c>
      <c r="J871">
        <v>2370</v>
      </c>
      <c r="K871">
        <v>1959</v>
      </c>
      <c r="L871">
        <v>2490</v>
      </c>
      <c r="M871">
        <v>2185</v>
      </c>
      <c r="N871">
        <v>2407</v>
      </c>
      <c r="O871">
        <v>2235</v>
      </c>
      <c r="P871">
        <v>2468</v>
      </c>
      <c r="Q871">
        <v>2104</v>
      </c>
      <c r="R871">
        <v>2275</v>
      </c>
      <c r="S871">
        <v>1887</v>
      </c>
      <c r="T871">
        <v>2444</v>
      </c>
      <c r="U871">
        <v>2095</v>
      </c>
      <c r="V871">
        <v>2074</v>
      </c>
      <c r="W871">
        <v>1671</v>
      </c>
      <c r="X871" s="41">
        <v>2026</v>
      </c>
      <c r="Y871" s="41">
        <v>1912</v>
      </c>
      <c r="Z871" s="41">
        <v>1882</v>
      </c>
      <c r="AA871" s="41">
        <v>1870</v>
      </c>
      <c r="AB871" s="41">
        <v>1684</v>
      </c>
      <c r="AC871" s="42">
        <v>1570</v>
      </c>
      <c r="AD871" s="42">
        <v>1614</v>
      </c>
      <c r="AE871" s="42">
        <v>1813</v>
      </c>
      <c r="AF871" s="43">
        <v>1500</v>
      </c>
      <c r="AG871" s="43">
        <v>1378</v>
      </c>
      <c r="AH871" s="44">
        <f>VLOOKUP($A871,'[2]Data (2)'!$A$701:$F$1377,3,FALSE)</f>
        <v>1232</v>
      </c>
      <c r="AI871" s="44">
        <f>VLOOKUP($A871,'[2]Data (2)'!$A$701:$F$1377,4,FALSE)</f>
        <v>1276</v>
      </c>
      <c r="AJ871" s="44">
        <f>VLOOKUP($A871,'[2]Data (2)'!$A$701:$F$1377,5,FALSE)</f>
        <v>1472</v>
      </c>
      <c r="AK871" s="44">
        <f>VLOOKUP($A871,'[2]Data (2)'!$A$701:$F$1377,6,FALSE)</f>
        <v>1447</v>
      </c>
      <c r="AL871" s="46">
        <v>1131</v>
      </c>
      <c r="AM871" s="46">
        <v>1370</v>
      </c>
      <c r="AN871" s="46">
        <v>1287</v>
      </c>
      <c r="AO871" s="46">
        <v>1160</v>
      </c>
      <c r="AR871" s="41" t="s">
        <v>477</v>
      </c>
      <c r="AS871" s="41" t="b">
        <f t="shared" si="20"/>
        <v>1</v>
      </c>
    </row>
    <row r="872" spans="1:45" x14ac:dyDescent="0.25">
      <c r="A872" s="36" t="s">
        <v>93</v>
      </c>
      <c r="B872">
        <v>166</v>
      </c>
      <c r="C872">
        <v>238</v>
      </c>
      <c r="D872">
        <v>296</v>
      </c>
      <c r="E872">
        <v>328</v>
      </c>
      <c r="F872">
        <v>404</v>
      </c>
      <c r="G872">
        <v>607</v>
      </c>
      <c r="H872">
        <v>411</v>
      </c>
      <c r="I872">
        <v>379</v>
      </c>
      <c r="J872">
        <v>384</v>
      </c>
      <c r="K872">
        <v>281</v>
      </c>
      <c r="L872">
        <v>323</v>
      </c>
      <c r="M872">
        <v>313</v>
      </c>
      <c r="N872">
        <v>377</v>
      </c>
      <c r="O872">
        <v>237</v>
      </c>
      <c r="P872">
        <v>368</v>
      </c>
      <c r="Q872">
        <v>267</v>
      </c>
      <c r="R872">
        <v>291</v>
      </c>
      <c r="S872">
        <v>227</v>
      </c>
      <c r="T872">
        <v>358</v>
      </c>
      <c r="U872">
        <v>309</v>
      </c>
      <c r="V872">
        <v>278</v>
      </c>
      <c r="W872">
        <v>221</v>
      </c>
      <c r="X872" s="41">
        <v>246</v>
      </c>
      <c r="Y872" s="41">
        <v>275</v>
      </c>
      <c r="Z872" s="41">
        <v>296</v>
      </c>
      <c r="AA872" s="41">
        <v>272</v>
      </c>
      <c r="AB872" s="41">
        <v>258</v>
      </c>
      <c r="AC872" s="42">
        <v>209</v>
      </c>
      <c r="AD872" s="42">
        <v>244</v>
      </c>
      <c r="AE872" s="42">
        <v>277</v>
      </c>
      <c r="AF872" s="43">
        <v>220</v>
      </c>
      <c r="AG872" s="43">
        <v>199</v>
      </c>
      <c r="AH872" s="44">
        <f>VLOOKUP($A872,'[2]Data (2)'!$A$701:$F$1377,3,FALSE)</f>
        <v>157</v>
      </c>
      <c r="AI872" s="44">
        <f>VLOOKUP($A872,'[2]Data (2)'!$A$701:$F$1377,4,FALSE)</f>
        <v>179</v>
      </c>
      <c r="AJ872" s="44">
        <f>VLOOKUP($A872,'[2]Data (2)'!$A$701:$F$1377,5,FALSE)</f>
        <v>211</v>
      </c>
      <c r="AK872" s="44">
        <f>VLOOKUP($A872,'[2]Data (2)'!$A$701:$F$1377,6,FALSE)</f>
        <v>221</v>
      </c>
      <c r="AL872" s="46">
        <v>161</v>
      </c>
      <c r="AM872" s="46">
        <v>212</v>
      </c>
      <c r="AN872" s="46">
        <v>194</v>
      </c>
      <c r="AO872" s="46">
        <v>206</v>
      </c>
      <c r="AR872" s="41" t="s">
        <v>93</v>
      </c>
      <c r="AS872" s="41" t="b">
        <f t="shared" si="20"/>
        <v>1</v>
      </c>
    </row>
    <row r="873" spans="1:45" x14ac:dyDescent="0.25">
      <c r="A873" s="36" t="s">
        <v>514</v>
      </c>
      <c r="B873">
        <v>1310</v>
      </c>
      <c r="C873">
        <v>1411</v>
      </c>
      <c r="D873">
        <v>1706</v>
      </c>
      <c r="E873">
        <v>1614</v>
      </c>
      <c r="F873">
        <v>2156</v>
      </c>
      <c r="G873">
        <v>2108</v>
      </c>
      <c r="H873">
        <v>2247</v>
      </c>
      <c r="I873">
        <v>1896</v>
      </c>
      <c r="J873">
        <v>2100</v>
      </c>
      <c r="K873">
        <v>1870</v>
      </c>
      <c r="L873">
        <v>2052</v>
      </c>
      <c r="M873">
        <v>1778</v>
      </c>
      <c r="N873">
        <v>2205</v>
      </c>
      <c r="O873">
        <v>1984</v>
      </c>
      <c r="P873">
        <v>2014</v>
      </c>
      <c r="Q873">
        <v>1663</v>
      </c>
      <c r="R873">
        <v>1843</v>
      </c>
      <c r="S873">
        <v>1700</v>
      </c>
      <c r="T873">
        <v>2070</v>
      </c>
      <c r="U873">
        <v>1644</v>
      </c>
      <c r="V873">
        <v>1652</v>
      </c>
      <c r="W873">
        <v>1479</v>
      </c>
      <c r="X873" s="41">
        <v>1722</v>
      </c>
      <c r="Y873" s="41">
        <v>1868</v>
      </c>
      <c r="Z873" s="41">
        <v>1723</v>
      </c>
      <c r="AA873" s="41">
        <v>1731</v>
      </c>
      <c r="AB873" s="41">
        <v>1619</v>
      </c>
      <c r="AC873" s="42">
        <v>1380</v>
      </c>
      <c r="AD873" s="42">
        <v>1312</v>
      </c>
      <c r="AE873" s="42">
        <v>1654</v>
      </c>
      <c r="AF873" s="43">
        <v>1454</v>
      </c>
      <c r="AG873" s="43">
        <v>1373</v>
      </c>
      <c r="AH873" s="44">
        <f>VLOOKUP($A873,'[2]Data (2)'!$A$701:$F$1377,3,FALSE)</f>
        <v>1292</v>
      </c>
      <c r="AI873" s="44">
        <f>VLOOKUP($A873,'[2]Data (2)'!$A$701:$F$1377,4,FALSE)</f>
        <v>1277</v>
      </c>
      <c r="AJ873" s="44">
        <f>VLOOKUP($A873,'[2]Data (2)'!$A$701:$F$1377,5,FALSE)</f>
        <v>1392</v>
      </c>
      <c r="AK873" s="44">
        <f>VLOOKUP($A873,'[2]Data (2)'!$A$701:$F$1377,6,FALSE)</f>
        <v>1453</v>
      </c>
      <c r="AL873" s="46">
        <v>1137</v>
      </c>
      <c r="AM873" s="46">
        <v>1456</v>
      </c>
      <c r="AN873" s="46">
        <v>1318</v>
      </c>
      <c r="AO873" s="46">
        <v>1225</v>
      </c>
      <c r="AR873" s="41" t="s">
        <v>514</v>
      </c>
      <c r="AS873" s="41" t="b">
        <f t="shared" si="20"/>
        <v>1</v>
      </c>
    </row>
    <row r="874" spans="1:45" x14ac:dyDescent="0.25">
      <c r="A874" s="36" t="s">
        <v>94</v>
      </c>
      <c r="B874">
        <v>251</v>
      </c>
      <c r="C874">
        <v>281</v>
      </c>
      <c r="D874">
        <v>348</v>
      </c>
      <c r="E874">
        <v>516</v>
      </c>
      <c r="F874">
        <v>562</v>
      </c>
      <c r="G874">
        <v>500</v>
      </c>
      <c r="H874">
        <v>470</v>
      </c>
      <c r="I874">
        <v>375</v>
      </c>
      <c r="J874">
        <v>433</v>
      </c>
      <c r="K874">
        <v>341</v>
      </c>
      <c r="L874">
        <v>458</v>
      </c>
      <c r="M874">
        <v>402</v>
      </c>
      <c r="N874">
        <v>434</v>
      </c>
      <c r="O874">
        <v>340</v>
      </c>
      <c r="P874">
        <v>408</v>
      </c>
      <c r="Q874">
        <v>364</v>
      </c>
      <c r="R874">
        <v>341</v>
      </c>
      <c r="S874">
        <v>299</v>
      </c>
      <c r="T874">
        <v>360</v>
      </c>
      <c r="U874">
        <v>335</v>
      </c>
      <c r="V874">
        <v>323</v>
      </c>
      <c r="W874">
        <v>287</v>
      </c>
      <c r="X874" s="41">
        <v>309</v>
      </c>
      <c r="Y874" s="41">
        <v>303</v>
      </c>
      <c r="Z874" s="41">
        <v>346</v>
      </c>
      <c r="AA874" s="41">
        <v>297</v>
      </c>
      <c r="AB874" s="41">
        <v>244</v>
      </c>
      <c r="AC874" s="42">
        <v>249</v>
      </c>
      <c r="AD874" s="42">
        <v>256</v>
      </c>
      <c r="AE874" s="42">
        <v>328</v>
      </c>
      <c r="AF874" s="43">
        <v>223</v>
      </c>
      <c r="AG874" s="43">
        <v>252</v>
      </c>
      <c r="AH874" s="44">
        <f>VLOOKUP($A874,'[2]Data (2)'!$A$701:$F$1377,3,FALSE)</f>
        <v>217</v>
      </c>
      <c r="AI874" s="44">
        <f>VLOOKUP($A874,'[2]Data (2)'!$A$701:$F$1377,4,FALSE)</f>
        <v>192</v>
      </c>
      <c r="AJ874" s="44">
        <f>VLOOKUP($A874,'[2]Data (2)'!$A$701:$F$1377,5,FALSE)</f>
        <v>233</v>
      </c>
      <c r="AK874" s="44">
        <f>VLOOKUP($A874,'[2]Data (2)'!$A$701:$F$1377,6,FALSE)</f>
        <v>212</v>
      </c>
      <c r="AL874" s="46">
        <v>178</v>
      </c>
      <c r="AM874" s="46">
        <v>202</v>
      </c>
      <c r="AN874" s="46">
        <v>185</v>
      </c>
      <c r="AO874" s="46">
        <v>181</v>
      </c>
      <c r="AR874" s="41" t="s">
        <v>94</v>
      </c>
      <c r="AS874" s="41" t="b">
        <f t="shared" si="20"/>
        <v>1</v>
      </c>
    </row>
    <row r="875" spans="1:45" x14ac:dyDescent="0.25">
      <c r="A875" s="36" t="s">
        <v>682</v>
      </c>
      <c r="B875">
        <v>130</v>
      </c>
      <c r="C875">
        <v>138</v>
      </c>
      <c r="D875">
        <v>198</v>
      </c>
      <c r="E875">
        <v>239</v>
      </c>
      <c r="F875">
        <v>216</v>
      </c>
      <c r="G875">
        <v>250</v>
      </c>
      <c r="H875">
        <v>239</v>
      </c>
      <c r="I875">
        <v>220</v>
      </c>
      <c r="J875">
        <v>219</v>
      </c>
      <c r="K875">
        <v>224</v>
      </c>
      <c r="L875">
        <v>230</v>
      </c>
      <c r="M875">
        <v>217</v>
      </c>
      <c r="N875">
        <v>225</v>
      </c>
      <c r="O875">
        <v>210</v>
      </c>
      <c r="P875">
        <v>277</v>
      </c>
      <c r="Q875">
        <v>183</v>
      </c>
      <c r="R875">
        <v>179</v>
      </c>
      <c r="S875">
        <v>209</v>
      </c>
      <c r="T875">
        <v>238</v>
      </c>
      <c r="U875">
        <v>186</v>
      </c>
      <c r="V875">
        <v>141</v>
      </c>
      <c r="W875">
        <v>177</v>
      </c>
      <c r="X875" s="41">
        <v>240</v>
      </c>
      <c r="Y875" s="41">
        <v>206</v>
      </c>
      <c r="Z875" s="41">
        <v>223</v>
      </c>
      <c r="AA875" s="41">
        <v>170</v>
      </c>
      <c r="AB875" s="41">
        <v>180</v>
      </c>
      <c r="AC875" s="42">
        <v>152</v>
      </c>
      <c r="AD875" s="42">
        <v>160</v>
      </c>
      <c r="AE875" s="42">
        <v>153</v>
      </c>
      <c r="AF875" s="43">
        <v>173</v>
      </c>
      <c r="AG875" s="43">
        <v>132</v>
      </c>
      <c r="AH875" s="44">
        <f>VLOOKUP($A875,'[2]Data (2)'!$A$701:$F$1377,3,FALSE)</f>
        <v>128</v>
      </c>
      <c r="AI875" s="44">
        <f>VLOOKUP($A875,'[2]Data (2)'!$A$701:$F$1377,4,FALSE)</f>
        <v>170</v>
      </c>
      <c r="AJ875" s="44">
        <f>VLOOKUP($A875,'[2]Data (2)'!$A$701:$F$1377,5,FALSE)</f>
        <v>181</v>
      </c>
      <c r="AK875" s="44">
        <f>VLOOKUP($A875,'[2]Data (2)'!$A$701:$F$1377,6,FALSE)</f>
        <v>152</v>
      </c>
      <c r="AL875" s="46">
        <v>163</v>
      </c>
      <c r="AM875" s="46">
        <v>180</v>
      </c>
      <c r="AN875" s="46">
        <v>130</v>
      </c>
      <c r="AO875" s="46">
        <v>126</v>
      </c>
      <c r="AR875" s="41" t="s">
        <v>682</v>
      </c>
      <c r="AS875" s="41" t="b">
        <f t="shared" si="20"/>
        <v>1</v>
      </c>
    </row>
    <row r="876" spans="1:45" x14ac:dyDescent="0.25">
      <c r="A876" s="36" t="s">
        <v>95</v>
      </c>
      <c r="B876">
        <v>417</v>
      </c>
      <c r="C876">
        <v>440</v>
      </c>
      <c r="D876">
        <v>550</v>
      </c>
      <c r="E876">
        <v>615</v>
      </c>
      <c r="F876">
        <v>689</v>
      </c>
      <c r="G876">
        <v>680</v>
      </c>
      <c r="H876">
        <v>611</v>
      </c>
      <c r="I876">
        <v>543</v>
      </c>
      <c r="J876">
        <v>533</v>
      </c>
      <c r="K876">
        <v>528</v>
      </c>
      <c r="L876">
        <v>590</v>
      </c>
      <c r="M876">
        <v>707</v>
      </c>
      <c r="N876">
        <v>639</v>
      </c>
      <c r="O876">
        <v>589</v>
      </c>
      <c r="P876">
        <v>632</v>
      </c>
      <c r="Q876">
        <v>558</v>
      </c>
      <c r="R876">
        <v>530</v>
      </c>
      <c r="S876">
        <v>547</v>
      </c>
      <c r="T876">
        <v>625</v>
      </c>
      <c r="U876">
        <v>523</v>
      </c>
      <c r="V876">
        <v>460</v>
      </c>
      <c r="W876">
        <v>465</v>
      </c>
      <c r="X876" s="41">
        <v>561</v>
      </c>
      <c r="Y876" s="41">
        <v>549</v>
      </c>
      <c r="Z876" s="41">
        <v>490</v>
      </c>
      <c r="AA876" s="41">
        <v>508</v>
      </c>
      <c r="AB876" s="41">
        <v>452</v>
      </c>
      <c r="AC876" s="42">
        <v>445</v>
      </c>
      <c r="AD876" s="42">
        <v>428</v>
      </c>
      <c r="AE876" s="42">
        <v>544</v>
      </c>
      <c r="AF876" s="43">
        <v>424</v>
      </c>
      <c r="AG876" s="43">
        <v>430</v>
      </c>
      <c r="AH876" s="44">
        <f>VLOOKUP($A876,'[2]Data (2)'!$A$701:$F$1377,3,FALSE)</f>
        <v>345</v>
      </c>
      <c r="AI876" s="44">
        <f>VLOOKUP($A876,'[2]Data (2)'!$A$701:$F$1377,4,FALSE)</f>
        <v>383</v>
      </c>
      <c r="AJ876" s="44">
        <f>VLOOKUP($A876,'[2]Data (2)'!$A$701:$F$1377,5,FALSE)</f>
        <v>450</v>
      </c>
      <c r="AK876" s="44">
        <f>VLOOKUP($A876,'[2]Data (2)'!$A$701:$F$1377,6,FALSE)</f>
        <v>376</v>
      </c>
      <c r="AL876" s="46">
        <v>352</v>
      </c>
      <c r="AM876" s="46">
        <v>432</v>
      </c>
      <c r="AN876" s="46">
        <v>413</v>
      </c>
      <c r="AO876" s="46">
        <v>384</v>
      </c>
      <c r="AR876" s="41" t="s">
        <v>95</v>
      </c>
      <c r="AS876" s="41" t="b">
        <f t="shared" si="20"/>
        <v>1</v>
      </c>
    </row>
    <row r="877" spans="1:45" x14ac:dyDescent="0.25">
      <c r="A877" s="36" t="s">
        <v>478</v>
      </c>
      <c r="B877">
        <v>1986</v>
      </c>
      <c r="C877">
        <v>2136</v>
      </c>
      <c r="D877">
        <v>2964</v>
      </c>
      <c r="E877">
        <v>3457</v>
      </c>
      <c r="F877">
        <v>3709</v>
      </c>
      <c r="G877">
        <v>3109</v>
      </c>
      <c r="H877">
        <v>3383</v>
      </c>
      <c r="I877">
        <v>3156</v>
      </c>
      <c r="J877">
        <v>2845</v>
      </c>
      <c r="K877">
        <v>2629</v>
      </c>
      <c r="L877">
        <v>3369</v>
      </c>
      <c r="M877">
        <v>3366</v>
      </c>
      <c r="N877">
        <v>3369</v>
      </c>
      <c r="O877">
        <v>2900</v>
      </c>
      <c r="P877">
        <v>3350</v>
      </c>
      <c r="Q877">
        <v>3197</v>
      </c>
      <c r="R877">
        <v>2904</v>
      </c>
      <c r="S877">
        <v>2562</v>
      </c>
      <c r="T877">
        <v>3101</v>
      </c>
      <c r="U877">
        <v>2936</v>
      </c>
      <c r="V877">
        <v>2512</v>
      </c>
      <c r="W877">
        <v>2317</v>
      </c>
      <c r="X877" s="41">
        <v>2674</v>
      </c>
      <c r="Y877" s="41">
        <v>2588</v>
      </c>
      <c r="Z877" s="41">
        <v>2535</v>
      </c>
      <c r="AA877" s="41">
        <v>2569</v>
      </c>
      <c r="AB877" s="41">
        <v>2735</v>
      </c>
      <c r="AC877" s="42">
        <v>2530</v>
      </c>
      <c r="AD877" s="42">
        <v>2309</v>
      </c>
      <c r="AE877" s="42">
        <v>2658</v>
      </c>
      <c r="AF877" s="43">
        <v>2051</v>
      </c>
      <c r="AG877" s="43">
        <v>2002</v>
      </c>
      <c r="AH877" s="44">
        <f>VLOOKUP($A877,'[2]Data (2)'!$A$701:$F$1377,3,FALSE)</f>
        <v>1702</v>
      </c>
      <c r="AI877" s="44">
        <f>VLOOKUP($A877,'[2]Data (2)'!$A$701:$F$1377,4,FALSE)</f>
        <v>1786</v>
      </c>
      <c r="AJ877" s="44">
        <f>VLOOKUP($A877,'[2]Data (2)'!$A$701:$F$1377,5,FALSE)</f>
        <v>1998</v>
      </c>
      <c r="AK877" s="44">
        <f>VLOOKUP($A877,'[2]Data (2)'!$A$701:$F$1377,6,FALSE)</f>
        <v>1893</v>
      </c>
      <c r="AL877" s="46">
        <v>1742</v>
      </c>
      <c r="AM877" s="46">
        <v>2085</v>
      </c>
      <c r="AN877" s="46">
        <v>2190</v>
      </c>
      <c r="AO877" s="46">
        <v>1952</v>
      </c>
      <c r="AR877" s="41" t="s">
        <v>478</v>
      </c>
      <c r="AS877" s="41" t="b">
        <f t="shared" si="20"/>
        <v>1</v>
      </c>
    </row>
    <row r="878" spans="1:45" x14ac:dyDescent="0.25">
      <c r="A878" s="36" t="s">
        <v>683</v>
      </c>
      <c r="B878">
        <v>315</v>
      </c>
      <c r="C878">
        <v>328</v>
      </c>
      <c r="D878">
        <v>457</v>
      </c>
      <c r="E878">
        <v>432</v>
      </c>
      <c r="F878">
        <v>520</v>
      </c>
      <c r="G878">
        <v>520</v>
      </c>
      <c r="H878">
        <v>559</v>
      </c>
      <c r="I878">
        <v>437</v>
      </c>
      <c r="J878">
        <v>505</v>
      </c>
      <c r="K878">
        <v>476</v>
      </c>
      <c r="L878">
        <v>581</v>
      </c>
      <c r="M878">
        <v>463</v>
      </c>
      <c r="N878">
        <v>486</v>
      </c>
      <c r="O878">
        <v>535</v>
      </c>
      <c r="P878">
        <v>579</v>
      </c>
      <c r="Q878">
        <v>480</v>
      </c>
      <c r="R878">
        <v>521</v>
      </c>
      <c r="S878">
        <v>494</v>
      </c>
      <c r="T878">
        <v>598</v>
      </c>
      <c r="U878">
        <v>437</v>
      </c>
      <c r="V878">
        <v>422</v>
      </c>
      <c r="W878">
        <v>469</v>
      </c>
      <c r="X878" s="41">
        <v>556</v>
      </c>
      <c r="Y878" s="41">
        <v>480</v>
      </c>
      <c r="Z878" s="41">
        <v>538</v>
      </c>
      <c r="AA878" s="41">
        <v>495</v>
      </c>
      <c r="AB878" s="41">
        <v>440</v>
      </c>
      <c r="AC878" s="42">
        <v>397</v>
      </c>
      <c r="AD878" s="42">
        <v>417</v>
      </c>
      <c r="AE878" s="42">
        <v>449</v>
      </c>
      <c r="AF878" s="43">
        <v>378</v>
      </c>
      <c r="AG878" s="43">
        <v>334</v>
      </c>
      <c r="AH878" s="44">
        <f>VLOOKUP($A878,'[2]Data (2)'!$A$701:$F$1377,3,FALSE)</f>
        <v>354</v>
      </c>
      <c r="AI878" s="44">
        <f>VLOOKUP($A878,'[2]Data (2)'!$A$701:$F$1377,4,FALSE)</f>
        <v>407</v>
      </c>
      <c r="AJ878" s="44">
        <f>VLOOKUP($A878,'[2]Data (2)'!$A$701:$F$1377,5,FALSE)</f>
        <v>446</v>
      </c>
      <c r="AK878" s="44">
        <f>VLOOKUP($A878,'[2]Data (2)'!$A$701:$F$1377,6,FALSE)</f>
        <v>478</v>
      </c>
      <c r="AL878" s="46">
        <v>420</v>
      </c>
      <c r="AM878" s="46">
        <v>431</v>
      </c>
      <c r="AN878" s="46">
        <v>332</v>
      </c>
      <c r="AO878" s="46">
        <v>281</v>
      </c>
      <c r="AR878" s="41" t="s">
        <v>683</v>
      </c>
      <c r="AS878" s="41" t="b">
        <f t="shared" si="20"/>
        <v>1</v>
      </c>
    </row>
    <row r="879" spans="1:45" x14ac:dyDescent="0.25">
      <c r="A879" s="36" t="s">
        <v>453</v>
      </c>
      <c r="B879">
        <v>2654</v>
      </c>
      <c r="C879">
        <v>2895</v>
      </c>
      <c r="D879">
        <v>3389</v>
      </c>
      <c r="E879">
        <v>3468</v>
      </c>
      <c r="F879">
        <v>3885</v>
      </c>
      <c r="G879">
        <v>3618</v>
      </c>
      <c r="H879">
        <v>4074</v>
      </c>
      <c r="I879">
        <v>3489</v>
      </c>
      <c r="J879">
        <v>3487</v>
      </c>
      <c r="K879">
        <v>3343</v>
      </c>
      <c r="L879">
        <v>4038</v>
      </c>
      <c r="M879">
        <v>3429</v>
      </c>
      <c r="N879">
        <v>3691</v>
      </c>
      <c r="O879">
        <v>3960</v>
      </c>
      <c r="P879">
        <v>4169</v>
      </c>
      <c r="Q879">
        <v>3386</v>
      </c>
      <c r="R879">
        <v>3338</v>
      </c>
      <c r="S879">
        <v>3287</v>
      </c>
      <c r="T879">
        <v>3708</v>
      </c>
      <c r="U879">
        <v>2974</v>
      </c>
      <c r="V879">
        <v>3038</v>
      </c>
      <c r="W879">
        <v>2845</v>
      </c>
      <c r="X879" s="41">
        <v>3182</v>
      </c>
      <c r="Y879" s="41">
        <v>3151</v>
      </c>
      <c r="Z879" s="41">
        <v>3280</v>
      </c>
      <c r="AA879" s="41">
        <v>3240</v>
      </c>
      <c r="AB879" s="41">
        <v>2877</v>
      </c>
      <c r="AC879" s="42">
        <v>2804</v>
      </c>
      <c r="AD879" s="42">
        <v>2750</v>
      </c>
      <c r="AE879" s="42">
        <v>3123</v>
      </c>
      <c r="AF879" s="43">
        <v>2574</v>
      </c>
      <c r="AG879" s="43">
        <v>2426</v>
      </c>
      <c r="AH879" s="44">
        <f>VLOOKUP($A879,'[2]Data (2)'!$A$701:$F$1377,3,FALSE)</f>
        <v>2218</v>
      </c>
      <c r="AI879" s="44">
        <f>VLOOKUP($A879,'[2]Data (2)'!$A$701:$F$1377,4,FALSE)</f>
        <v>2438</v>
      </c>
      <c r="AJ879" s="44">
        <f>VLOOKUP($A879,'[2]Data (2)'!$A$701:$F$1377,5,FALSE)</f>
        <v>2460</v>
      </c>
      <c r="AK879" s="44">
        <f>VLOOKUP($A879,'[2]Data (2)'!$A$701:$F$1377,6,FALSE)</f>
        <v>2505</v>
      </c>
      <c r="AL879" s="46">
        <v>2169</v>
      </c>
      <c r="AM879" s="46">
        <v>2448</v>
      </c>
      <c r="AN879" s="46">
        <v>1616</v>
      </c>
      <c r="AO879" s="46">
        <v>1336</v>
      </c>
      <c r="AR879" s="41" t="s">
        <v>453</v>
      </c>
      <c r="AS879" s="41" t="b">
        <f t="shared" si="20"/>
        <v>1</v>
      </c>
    </row>
    <row r="880" spans="1:45" x14ac:dyDescent="0.25">
      <c r="A880" s="36" t="s">
        <v>497</v>
      </c>
      <c r="B880">
        <v>783</v>
      </c>
      <c r="C880">
        <v>796</v>
      </c>
      <c r="D880">
        <v>1057</v>
      </c>
      <c r="E880">
        <v>1144</v>
      </c>
      <c r="F880">
        <v>1405</v>
      </c>
      <c r="G880">
        <v>1097</v>
      </c>
      <c r="H880">
        <v>1387</v>
      </c>
      <c r="I880">
        <v>1112</v>
      </c>
      <c r="J880">
        <v>1210</v>
      </c>
      <c r="K880">
        <v>1133</v>
      </c>
      <c r="L880">
        <v>1144</v>
      </c>
      <c r="M880">
        <v>1058</v>
      </c>
      <c r="N880">
        <v>1232</v>
      </c>
      <c r="O880">
        <v>1044</v>
      </c>
      <c r="P880">
        <v>1238</v>
      </c>
      <c r="Q880">
        <v>1141</v>
      </c>
      <c r="R880">
        <v>1213</v>
      </c>
      <c r="S880">
        <v>1081</v>
      </c>
      <c r="T880">
        <v>1216</v>
      </c>
      <c r="U880">
        <v>1001</v>
      </c>
      <c r="V880">
        <v>1175</v>
      </c>
      <c r="W880">
        <v>957</v>
      </c>
      <c r="X880" s="41">
        <v>1121</v>
      </c>
      <c r="Y880" s="41">
        <v>1050</v>
      </c>
      <c r="Z880" s="41">
        <v>1146</v>
      </c>
      <c r="AA880" s="41">
        <v>940</v>
      </c>
      <c r="AB880" s="41">
        <v>899</v>
      </c>
      <c r="AC880" s="42">
        <v>877</v>
      </c>
      <c r="AD880" s="42">
        <v>934</v>
      </c>
      <c r="AE880" s="42">
        <v>1188</v>
      </c>
      <c r="AF880" s="43">
        <v>981</v>
      </c>
      <c r="AG880" s="43">
        <v>841</v>
      </c>
      <c r="AH880" s="44">
        <f>VLOOKUP($A880,'[2]Data (2)'!$A$701:$F$1377,3,FALSE)</f>
        <v>763</v>
      </c>
      <c r="AI880" s="44">
        <f>VLOOKUP($A880,'[2]Data (2)'!$A$701:$F$1377,4,FALSE)</f>
        <v>847</v>
      </c>
      <c r="AJ880" s="44">
        <f>VLOOKUP($A880,'[2]Data (2)'!$A$701:$F$1377,5,FALSE)</f>
        <v>822</v>
      </c>
      <c r="AK880" s="44">
        <f>VLOOKUP($A880,'[2]Data (2)'!$A$701:$F$1377,6,FALSE)</f>
        <v>749</v>
      </c>
      <c r="AL880" s="46">
        <v>633</v>
      </c>
      <c r="AM880" s="46">
        <v>690</v>
      </c>
      <c r="AN880" s="46">
        <v>680</v>
      </c>
      <c r="AO880" s="46">
        <v>626</v>
      </c>
      <c r="AR880" s="41" t="s">
        <v>497</v>
      </c>
      <c r="AS880" s="41" t="b">
        <f t="shared" si="20"/>
        <v>1</v>
      </c>
    </row>
    <row r="881" spans="1:45" x14ac:dyDescent="0.25">
      <c r="A881" s="36" t="s">
        <v>684</v>
      </c>
      <c r="B881">
        <v>93</v>
      </c>
      <c r="C881">
        <v>127</v>
      </c>
      <c r="D881">
        <v>173</v>
      </c>
      <c r="E881">
        <v>226</v>
      </c>
      <c r="F881">
        <v>207</v>
      </c>
      <c r="G881">
        <v>213</v>
      </c>
      <c r="H881">
        <v>205</v>
      </c>
      <c r="I881">
        <v>190</v>
      </c>
      <c r="J881">
        <v>187</v>
      </c>
      <c r="K881">
        <v>208</v>
      </c>
      <c r="L881">
        <v>185</v>
      </c>
      <c r="M881">
        <v>176</v>
      </c>
      <c r="N881">
        <v>183</v>
      </c>
      <c r="O881">
        <v>238</v>
      </c>
      <c r="P881">
        <v>230</v>
      </c>
      <c r="Q881">
        <v>208</v>
      </c>
      <c r="R881">
        <v>171</v>
      </c>
      <c r="S881">
        <v>193</v>
      </c>
      <c r="T881">
        <v>237</v>
      </c>
      <c r="U881">
        <v>205</v>
      </c>
      <c r="V881">
        <v>137</v>
      </c>
      <c r="W881">
        <v>179</v>
      </c>
      <c r="X881" s="41">
        <v>219</v>
      </c>
      <c r="Y881" s="41">
        <v>182</v>
      </c>
      <c r="Z881" s="41">
        <v>216</v>
      </c>
      <c r="AA881" s="41">
        <v>183</v>
      </c>
      <c r="AB881" s="41">
        <v>175</v>
      </c>
      <c r="AC881" s="42">
        <v>139</v>
      </c>
      <c r="AD881" s="42">
        <v>171</v>
      </c>
      <c r="AE881" s="42">
        <v>161</v>
      </c>
      <c r="AF881" s="43">
        <v>166</v>
      </c>
      <c r="AG881" s="43">
        <v>151</v>
      </c>
      <c r="AH881" s="44">
        <f>VLOOKUP($A881,'[2]Data (2)'!$A$701:$F$1377,3,FALSE)</f>
        <v>121</v>
      </c>
      <c r="AI881" s="44">
        <f>VLOOKUP($A881,'[2]Data (2)'!$A$701:$F$1377,4,FALSE)</f>
        <v>147</v>
      </c>
      <c r="AJ881" s="44">
        <f>VLOOKUP($A881,'[2]Data (2)'!$A$701:$F$1377,5,FALSE)</f>
        <v>176</v>
      </c>
      <c r="AK881" s="44">
        <f>VLOOKUP($A881,'[2]Data (2)'!$A$701:$F$1377,6,FALSE)</f>
        <v>145</v>
      </c>
      <c r="AL881" s="46">
        <v>147</v>
      </c>
      <c r="AM881" s="46">
        <v>153</v>
      </c>
      <c r="AN881" s="46">
        <v>115</v>
      </c>
      <c r="AO881" s="46">
        <v>130</v>
      </c>
      <c r="AR881" s="41" t="s">
        <v>684</v>
      </c>
      <c r="AS881" s="41" t="b">
        <f t="shared" si="20"/>
        <v>1</v>
      </c>
    </row>
    <row r="882" spans="1:45" x14ac:dyDescent="0.25">
      <c r="A882" s="36" t="s">
        <v>96</v>
      </c>
      <c r="B882">
        <v>349</v>
      </c>
      <c r="C882">
        <v>333</v>
      </c>
      <c r="D882">
        <v>401</v>
      </c>
      <c r="E882">
        <v>561</v>
      </c>
      <c r="F882">
        <v>744</v>
      </c>
      <c r="G882">
        <v>550</v>
      </c>
      <c r="H882">
        <v>677</v>
      </c>
      <c r="I882">
        <v>537</v>
      </c>
      <c r="J882">
        <v>602</v>
      </c>
      <c r="K882">
        <v>474</v>
      </c>
      <c r="L882">
        <v>609</v>
      </c>
      <c r="M882">
        <v>520</v>
      </c>
      <c r="N882">
        <v>634</v>
      </c>
      <c r="O882">
        <v>524</v>
      </c>
      <c r="P882">
        <v>662</v>
      </c>
      <c r="Q882">
        <v>562</v>
      </c>
      <c r="R882">
        <v>487</v>
      </c>
      <c r="S882">
        <v>474</v>
      </c>
      <c r="T882">
        <v>591</v>
      </c>
      <c r="U882">
        <v>521</v>
      </c>
      <c r="V882">
        <v>553</v>
      </c>
      <c r="W882">
        <v>418</v>
      </c>
      <c r="X882" s="41">
        <v>445</v>
      </c>
      <c r="Y882" s="41">
        <v>455</v>
      </c>
      <c r="Z882" s="41">
        <v>559</v>
      </c>
      <c r="AA882" s="41">
        <v>477</v>
      </c>
      <c r="AB882" s="41">
        <v>452</v>
      </c>
      <c r="AC882" s="42">
        <v>405</v>
      </c>
      <c r="AD882" s="42">
        <v>483</v>
      </c>
      <c r="AE882" s="42">
        <v>478</v>
      </c>
      <c r="AF882" s="43">
        <v>408</v>
      </c>
      <c r="AG882" s="43">
        <v>368</v>
      </c>
      <c r="AH882" s="44">
        <f>VLOOKUP($A882,'[2]Data (2)'!$A$701:$F$1377,3,FALSE)</f>
        <v>349</v>
      </c>
      <c r="AI882" s="44">
        <f>VLOOKUP($A882,'[2]Data (2)'!$A$701:$F$1377,4,FALSE)</f>
        <v>352</v>
      </c>
      <c r="AJ882" s="44">
        <f>VLOOKUP($A882,'[2]Data (2)'!$A$701:$F$1377,5,FALSE)</f>
        <v>360</v>
      </c>
      <c r="AK882" s="44">
        <f>VLOOKUP($A882,'[2]Data (2)'!$A$701:$F$1377,6,FALSE)</f>
        <v>363</v>
      </c>
      <c r="AL882" s="46">
        <v>294</v>
      </c>
      <c r="AM882" s="46">
        <v>346</v>
      </c>
      <c r="AN882" s="46">
        <v>354</v>
      </c>
      <c r="AO882" s="46">
        <v>308</v>
      </c>
      <c r="AR882" s="41" t="s">
        <v>96</v>
      </c>
      <c r="AS882" s="41" t="b">
        <f t="shared" si="20"/>
        <v>1</v>
      </c>
    </row>
    <row r="883" spans="1:45" x14ac:dyDescent="0.25">
      <c r="A883" s="36" t="s">
        <v>97</v>
      </c>
      <c r="B883">
        <v>106</v>
      </c>
      <c r="C883">
        <v>118</v>
      </c>
      <c r="D883">
        <v>150</v>
      </c>
      <c r="E883">
        <v>257</v>
      </c>
      <c r="F883">
        <v>303</v>
      </c>
      <c r="G883">
        <v>238</v>
      </c>
      <c r="H883">
        <v>239</v>
      </c>
      <c r="I883">
        <v>232</v>
      </c>
      <c r="J883">
        <v>258</v>
      </c>
      <c r="K883">
        <v>166</v>
      </c>
      <c r="L883">
        <v>205</v>
      </c>
      <c r="M883">
        <v>174</v>
      </c>
      <c r="N883">
        <v>191</v>
      </c>
      <c r="O883">
        <v>161</v>
      </c>
      <c r="P883">
        <v>176</v>
      </c>
      <c r="Q883">
        <v>213</v>
      </c>
      <c r="R883">
        <v>196</v>
      </c>
      <c r="S883">
        <v>153</v>
      </c>
      <c r="T883">
        <v>192</v>
      </c>
      <c r="U883">
        <v>179</v>
      </c>
      <c r="V883">
        <v>156</v>
      </c>
      <c r="W883">
        <v>146</v>
      </c>
      <c r="X883" s="41">
        <v>148</v>
      </c>
      <c r="Y883" s="41">
        <v>168</v>
      </c>
      <c r="Z883" s="41">
        <v>154</v>
      </c>
      <c r="AA883" s="41">
        <v>157</v>
      </c>
      <c r="AB883" s="41">
        <v>138</v>
      </c>
      <c r="AC883" s="42">
        <v>131</v>
      </c>
      <c r="AD883" s="42">
        <v>145</v>
      </c>
      <c r="AE883" s="42">
        <v>149</v>
      </c>
      <c r="AF883" s="43">
        <v>142</v>
      </c>
      <c r="AG883" s="43">
        <v>114</v>
      </c>
      <c r="AH883" s="44">
        <f>VLOOKUP($A883,'[2]Data (2)'!$A$701:$F$1377,3,FALSE)</f>
        <v>109</v>
      </c>
      <c r="AI883" s="44">
        <f>VLOOKUP($A883,'[2]Data (2)'!$A$701:$F$1377,4,FALSE)</f>
        <v>108</v>
      </c>
      <c r="AJ883" s="44">
        <f>VLOOKUP($A883,'[2]Data (2)'!$A$701:$F$1377,5,FALSE)</f>
        <v>96</v>
      </c>
      <c r="AK883" s="44">
        <f>VLOOKUP($A883,'[2]Data (2)'!$A$701:$F$1377,6,FALSE)</f>
        <v>127</v>
      </c>
      <c r="AL883" s="46">
        <v>91</v>
      </c>
      <c r="AM883" s="46">
        <v>127</v>
      </c>
      <c r="AN883" s="46">
        <v>111</v>
      </c>
      <c r="AO883" s="46">
        <v>104</v>
      </c>
      <c r="AR883" s="41" t="s">
        <v>97</v>
      </c>
      <c r="AS883" s="41" t="b">
        <f t="shared" si="20"/>
        <v>1</v>
      </c>
    </row>
    <row r="884" spans="1:45" x14ac:dyDescent="0.25">
      <c r="A884" s="36" t="s">
        <v>98</v>
      </c>
      <c r="B884">
        <v>141</v>
      </c>
      <c r="C884">
        <v>155</v>
      </c>
      <c r="D884">
        <v>184</v>
      </c>
      <c r="E884">
        <v>273</v>
      </c>
      <c r="F884">
        <v>280</v>
      </c>
      <c r="G884">
        <v>291</v>
      </c>
      <c r="H884">
        <v>274</v>
      </c>
      <c r="I884">
        <v>243</v>
      </c>
      <c r="J884">
        <v>235</v>
      </c>
      <c r="K884">
        <v>238</v>
      </c>
      <c r="L884">
        <v>255</v>
      </c>
      <c r="M884">
        <v>257</v>
      </c>
      <c r="N884">
        <v>239</v>
      </c>
      <c r="O884">
        <v>222</v>
      </c>
      <c r="P884">
        <v>270</v>
      </c>
      <c r="Q884">
        <v>237</v>
      </c>
      <c r="R884">
        <v>220</v>
      </c>
      <c r="S884">
        <v>199</v>
      </c>
      <c r="T884">
        <v>234</v>
      </c>
      <c r="U884">
        <v>202</v>
      </c>
      <c r="V884">
        <v>187</v>
      </c>
      <c r="W884">
        <v>179</v>
      </c>
      <c r="X884" s="41">
        <v>224</v>
      </c>
      <c r="Y884" s="41">
        <v>189</v>
      </c>
      <c r="Z884" s="41">
        <v>215</v>
      </c>
      <c r="AA884" s="41">
        <v>207</v>
      </c>
      <c r="AB884" s="41">
        <v>170</v>
      </c>
      <c r="AC884" s="42">
        <v>166</v>
      </c>
      <c r="AD884" s="42">
        <v>160</v>
      </c>
      <c r="AE884" s="42">
        <v>186</v>
      </c>
      <c r="AF884" s="43">
        <v>171</v>
      </c>
      <c r="AG884" s="43">
        <v>131</v>
      </c>
      <c r="AH884" s="44">
        <f>VLOOKUP($A884,'[2]Data (2)'!$A$701:$F$1377,3,FALSE)</f>
        <v>102</v>
      </c>
      <c r="AI884" s="44">
        <f>VLOOKUP($A884,'[2]Data (2)'!$A$701:$F$1377,4,FALSE)</f>
        <v>112</v>
      </c>
      <c r="AJ884" s="44">
        <f>VLOOKUP($A884,'[2]Data (2)'!$A$701:$F$1377,5,FALSE)</f>
        <v>144</v>
      </c>
      <c r="AK884" s="44">
        <f>VLOOKUP($A884,'[2]Data (2)'!$A$701:$F$1377,6,FALSE)</f>
        <v>164</v>
      </c>
      <c r="AL884" s="46">
        <v>118</v>
      </c>
      <c r="AM884" s="46">
        <v>133</v>
      </c>
      <c r="AN884" s="46">
        <v>126</v>
      </c>
      <c r="AO884" s="46">
        <v>137</v>
      </c>
      <c r="AR884" s="41" t="s">
        <v>98</v>
      </c>
      <c r="AS884" s="41" t="b">
        <f t="shared" si="20"/>
        <v>1</v>
      </c>
    </row>
    <row r="885" spans="1:45" x14ac:dyDescent="0.25">
      <c r="A885" s="36" t="s">
        <v>443</v>
      </c>
      <c r="B885">
        <v>2568</v>
      </c>
      <c r="C885">
        <v>2864</v>
      </c>
      <c r="D885">
        <v>3458</v>
      </c>
      <c r="E885">
        <v>3503</v>
      </c>
      <c r="F885">
        <v>4100</v>
      </c>
      <c r="G885">
        <v>3646</v>
      </c>
      <c r="H885">
        <v>3993</v>
      </c>
      <c r="I885">
        <v>3435</v>
      </c>
      <c r="J885">
        <v>3501</v>
      </c>
      <c r="K885">
        <v>3221</v>
      </c>
      <c r="L885">
        <v>4258</v>
      </c>
      <c r="M885">
        <v>3711</v>
      </c>
      <c r="N885">
        <v>4067</v>
      </c>
      <c r="O885">
        <v>3836</v>
      </c>
      <c r="P885">
        <v>4277</v>
      </c>
      <c r="Q885">
        <v>3656</v>
      </c>
      <c r="R885">
        <v>3580</v>
      </c>
      <c r="S885">
        <v>3457</v>
      </c>
      <c r="T885">
        <v>3981</v>
      </c>
      <c r="U885">
        <v>3439</v>
      </c>
      <c r="V885">
        <v>3513</v>
      </c>
      <c r="W885">
        <v>3267</v>
      </c>
      <c r="X885" s="41">
        <v>3645</v>
      </c>
      <c r="Y885" s="41">
        <v>3557</v>
      </c>
      <c r="Z885" s="41">
        <v>3631</v>
      </c>
      <c r="AA885" s="41">
        <v>3627</v>
      </c>
      <c r="AB885" s="41">
        <v>3240</v>
      </c>
      <c r="AC885" s="42">
        <v>3041</v>
      </c>
      <c r="AD885" s="42">
        <v>2985</v>
      </c>
      <c r="AE885" s="42">
        <v>3514</v>
      </c>
      <c r="AF885" s="43">
        <v>2986</v>
      </c>
      <c r="AG885" s="43">
        <v>2842</v>
      </c>
      <c r="AH885" s="44">
        <f>VLOOKUP($A885,'[2]Data (2)'!$A$701:$F$1377,3,FALSE)</f>
        <v>2583</v>
      </c>
      <c r="AI885" s="44">
        <f>VLOOKUP($A885,'[2]Data (2)'!$A$701:$F$1377,4,FALSE)</f>
        <v>2634</v>
      </c>
      <c r="AJ885" s="44">
        <f>VLOOKUP($A885,'[2]Data (2)'!$A$701:$F$1377,5,FALSE)</f>
        <v>2809</v>
      </c>
      <c r="AK885" s="44">
        <f>VLOOKUP($A885,'[2]Data (2)'!$A$701:$F$1377,6,FALSE)</f>
        <v>2909</v>
      </c>
      <c r="AL885" s="46">
        <v>2348</v>
      </c>
      <c r="AM885" s="46">
        <v>2670</v>
      </c>
      <c r="AN885" s="46">
        <v>2080</v>
      </c>
      <c r="AO885" s="46">
        <v>1658</v>
      </c>
      <c r="AR885" s="41" t="s">
        <v>443</v>
      </c>
      <c r="AS885" s="41" t="b">
        <f t="shared" si="20"/>
        <v>1</v>
      </c>
    </row>
    <row r="886" spans="1:45" x14ac:dyDescent="0.25">
      <c r="A886" s="36" t="s">
        <v>99</v>
      </c>
      <c r="B886">
        <v>404</v>
      </c>
      <c r="C886">
        <v>450</v>
      </c>
      <c r="D886">
        <v>486</v>
      </c>
      <c r="E886">
        <v>627</v>
      </c>
      <c r="F886">
        <v>691</v>
      </c>
      <c r="G886">
        <v>612</v>
      </c>
      <c r="H886">
        <v>671</v>
      </c>
      <c r="I886">
        <v>606</v>
      </c>
      <c r="J886">
        <v>618</v>
      </c>
      <c r="K886">
        <v>536</v>
      </c>
      <c r="L886">
        <v>615</v>
      </c>
      <c r="M886">
        <v>620</v>
      </c>
      <c r="N886">
        <v>664</v>
      </c>
      <c r="O886">
        <v>530</v>
      </c>
      <c r="P886">
        <v>583</v>
      </c>
      <c r="Q886">
        <v>538</v>
      </c>
      <c r="R886">
        <v>505</v>
      </c>
      <c r="S886">
        <v>460</v>
      </c>
      <c r="T886">
        <v>551</v>
      </c>
      <c r="U886">
        <v>530</v>
      </c>
      <c r="V886">
        <v>517</v>
      </c>
      <c r="W886">
        <v>416</v>
      </c>
      <c r="X886" s="41">
        <v>426</v>
      </c>
      <c r="Y886" s="41">
        <v>463</v>
      </c>
      <c r="Z886" s="41">
        <v>489</v>
      </c>
      <c r="AA886" s="41">
        <v>408</v>
      </c>
      <c r="AB886" s="41">
        <v>415</v>
      </c>
      <c r="AC886" s="42">
        <v>445</v>
      </c>
      <c r="AD886" s="42">
        <v>455</v>
      </c>
      <c r="AE886" s="42">
        <v>529</v>
      </c>
      <c r="AF886" s="43">
        <v>418</v>
      </c>
      <c r="AG886" s="43">
        <v>392</v>
      </c>
      <c r="AH886" s="44">
        <f>VLOOKUP($A886,'[2]Data (2)'!$A$701:$F$1377,3,FALSE)</f>
        <v>309</v>
      </c>
      <c r="AI886" s="44">
        <f>VLOOKUP($A886,'[2]Data (2)'!$A$701:$F$1377,4,FALSE)</f>
        <v>343</v>
      </c>
      <c r="AJ886" s="44">
        <f>VLOOKUP($A886,'[2]Data (2)'!$A$701:$F$1377,5,FALSE)</f>
        <v>379</v>
      </c>
      <c r="AK886" s="44">
        <f>VLOOKUP($A886,'[2]Data (2)'!$A$701:$F$1377,6,FALSE)</f>
        <v>376</v>
      </c>
      <c r="AL886" s="46">
        <v>303</v>
      </c>
      <c r="AM886" s="46">
        <v>373</v>
      </c>
      <c r="AN886" s="46">
        <v>326</v>
      </c>
      <c r="AO886" s="46">
        <v>329</v>
      </c>
      <c r="AR886" s="41" t="s">
        <v>99</v>
      </c>
      <c r="AS886" s="41" t="b">
        <f t="shared" si="20"/>
        <v>1</v>
      </c>
    </row>
    <row r="887" spans="1:45" x14ac:dyDescent="0.25">
      <c r="A887" s="36" t="s">
        <v>542</v>
      </c>
      <c r="B887">
        <v>983</v>
      </c>
      <c r="C887">
        <v>952</v>
      </c>
      <c r="D887">
        <v>1153</v>
      </c>
      <c r="E887">
        <v>1398</v>
      </c>
      <c r="F887">
        <v>1702</v>
      </c>
      <c r="G887">
        <v>1419</v>
      </c>
      <c r="H887">
        <v>1551</v>
      </c>
      <c r="I887">
        <v>1400</v>
      </c>
      <c r="J887">
        <v>1367</v>
      </c>
      <c r="K887">
        <v>1057</v>
      </c>
      <c r="L887">
        <v>1355</v>
      </c>
      <c r="M887">
        <v>1310</v>
      </c>
      <c r="N887">
        <v>1445</v>
      </c>
      <c r="O887">
        <v>1200</v>
      </c>
      <c r="P887">
        <v>1434</v>
      </c>
      <c r="Q887">
        <v>1216</v>
      </c>
      <c r="R887">
        <v>1233</v>
      </c>
      <c r="S887">
        <v>1119</v>
      </c>
      <c r="T887">
        <v>1271</v>
      </c>
      <c r="U887">
        <v>1139</v>
      </c>
      <c r="V887">
        <v>1178</v>
      </c>
      <c r="W887">
        <v>1063</v>
      </c>
      <c r="X887" s="41">
        <v>1125</v>
      </c>
      <c r="Y887" s="41">
        <v>1196</v>
      </c>
      <c r="Z887" s="41">
        <v>1258</v>
      </c>
      <c r="AA887" s="41">
        <v>1187</v>
      </c>
      <c r="AB887" s="41">
        <v>1078</v>
      </c>
      <c r="AC887" s="42">
        <v>990</v>
      </c>
      <c r="AD887" s="42">
        <v>961</v>
      </c>
      <c r="AE887" s="42">
        <v>1165</v>
      </c>
      <c r="AF887" s="43">
        <v>1003</v>
      </c>
      <c r="AG887" s="43">
        <v>870</v>
      </c>
      <c r="AH887" s="44">
        <f>VLOOKUP($A887,'[2]Data (2)'!$A$701:$F$1377,3,FALSE)</f>
        <v>890</v>
      </c>
      <c r="AI887" s="44">
        <f>VLOOKUP($A887,'[2]Data (2)'!$A$701:$F$1377,4,FALSE)</f>
        <v>833</v>
      </c>
      <c r="AJ887" s="44">
        <f>VLOOKUP($A887,'[2]Data (2)'!$A$701:$F$1377,5,FALSE)</f>
        <v>925</v>
      </c>
      <c r="AK887" s="44">
        <f>VLOOKUP($A887,'[2]Data (2)'!$A$701:$F$1377,6,FALSE)</f>
        <v>910</v>
      </c>
      <c r="AL887" s="46">
        <v>772</v>
      </c>
      <c r="AM887" s="46">
        <v>883</v>
      </c>
      <c r="AN887" s="46">
        <v>835</v>
      </c>
      <c r="AO887" s="46">
        <v>845</v>
      </c>
      <c r="AR887" s="41" t="s">
        <v>542</v>
      </c>
      <c r="AS887" s="41" t="b">
        <f t="shared" si="20"/>
        <v>1</v>
      </c>
    </row>
    <row r="888" spans="1:45" x14ac:dyDescent="0.25">
      <c r="A888" s="36" t="s">
        <v>100</v>
      </c>
      <c r="B888">
        <v>108</v>
      </c>
      <c r="C888">
        <v>120</v>
      </c>
      <c r="D888">
        <v>131</v>
      </c>
      <c r="E888">
        <v>196</v>
      </c>
      <c r="F888">
        <v>269</v>
      </c>
      <c r="G888">
        <v>177</v>
      </c>
      <c r="H888">
        <v>195</v>
      </c>
      <c r="I888">
        <v>170</v>
      </c>
      <c r="J888">
        <v>196</v>
      </c>
      <c r="K888">
        <v>165</v>
      </c>
      <c r="L888">
        <v>156</v>
      </c>
      <c r="M888">
        <v>177</v>
      </c>
      <c r="N888">
        <v>158</v>
      </c>
      <c r="O888">
        <v>158</v>
      </c>
      <c r="P888">
        <v>170</v>
      </c>
      <c r="Q888">
        <v>144</v>
      </c>
      <c r="R888">
        <v>167</v>
      </c>
      <c r="S888">
        <v>116</v>
      </c>
      <c r="T888">
        <v>167</v>
      </c>
      <c r="U888">
        <v>160</v>
      </c>
      <c r="V888">
        <v>137</v>
      </c>
      <c r="W888">
        <v>120</v>
      </c>
      <c r="X888" s="41">
        <v>115</v>
      </c>
      <c r="Y888" s="41">
        <v>115</v>
      </c>
      <c r="Z888" s="41">
        <v>121</v>
      </c>
      <c r="AA888" s="41">
        <v>139</v>
      </c>
      <c r="AB888" s="41">
        <v>107</v>
      </c>
      <c r="AC888" s="42">
        <v>98</v>
      </c>
      <c r="AD888" s="42">
        <v>135</v>
      </c>
      <c r="AE888" s="42">
        <v>143</v>
      </c>
      <c r="AF888" s="43">
        <v>114</v>
      </c>
      <c r="AG888" s="43">
        <v>104</v>
      </c>
      <c r="AH888" s="44">
        <f>VLOOKUP($A888,'[2]Data (2)'!$A$701:$F$1377,3,FALSE)</f>
        <v>89</v>
      </c>
      <c r="AI888" s="44">
        <f>VLOOKUP($A888,'[2]Data (2)'!$A$701:$F$1377,4,FALSE)</f>
        <v>107</v>
      </c>
      <c r="AJ888" s="44">
        <f>VLOOKUP($A888,'[2]Data (2)'!$A$701:$F$1377,5,FALSE)</f>
        <v>127</v>
      </c>
      <c r="AK888" s="44">
        <f>VLOOKUP($A888,'[2]Data (2)'!$A$701:$F$1377,6,FALSE)</f>
        <v>101</v>
      </c>
      <c r="AL888" s="46">
        <v>85</v>
      </c>
      <c r="AM888" s="46">
        <v>98</v>
      </c>
      <c r="AN888" s="46">
        <v>96</v>
      </c>
      <c r="AO888" s="46">
        <v>82</v>
      </c>
      <c r="AR888" s="41" t="s">
        <v>100</v>
      </c>
      <c r="AS888" s="41" t="b">
        <f t="shared" si="20"/>
        <v>1</v>
      </c>
    </row>
    <row r="889" spans="1:45" x14ac:dyDescent="0.25">
      <c r="A889" s="36" t="s">
        <v>101</v>
      </c>
      <c r="B889">
        <v>212</v>
      </c>
      <c r="C889">
        <v>263</v>
      </c>
      <c r="D889">
        <v>361</v>
      </c>
      <c r="E889">
        <v>394</v>
      </c>
      <c r="F889">
        <v>508</v>
      </c>
      <c r="G889">
        <v>371</v>
      </c>
      <c r="H889">
        <v>393</v>
      </c>
      <c r="I889">
        <v>337</v>
      </c>
      <c r="J889">
        <v>391</v>
      </c>
      <c r="K889">
        <v>345</v>
      </c>
      <c r="L889">
        <v>412</v>
      </c>
      <c r="M889">
        <v>321</v>
      </c>
      <c r="N889">
        <v>417</v>
      </c>
      <c r="O889">
        <v>327</v>
      </c>
      <c r="P889">
        <v>428</v>
      </c>
      <c r="Q889">
        <v>343</v>
      </c>
      <c r="R889">
        <v>380</v>
      </c>
      <c r="S889">
        <v>310</v>
      </c>
      <c r="T889">
        <v>361</v>
      </c>
      <c r="U889">
        <v>304</v>
      </c>
      <c r="V889">
        <v>343</v>
      </c>
      <c r="W889">
        <v>280</v>
      </c>
      <c r="X889" s="41">
        <v>319</v>
      </c>
      <c r="Y889" s="41">
        <v>297</v>
      </c>
      <c r="Z889" s="41">
        <v>286</v>
      </c>
      <c r="AA889" s="41">
        <v>315</v>
      </c>
      <c r="AB889" s="41">
        <v>276</v>
      </c>
      <c r="AC889" s="42">
        <v>225</v>
      </c>
      <c r="AD889" s="42">
        <v>261</v>
      </c>
      <c r="AE889" s="42">
        <v>369</v>
      </c>
      <c r="AF889" s="43">
        <v>270</v>
      </c>
      <c r="AG889" s="43">
        <v>229</v>
      </c>
      <c r="AH889" s="44">
        <f>VLOOKUP($A889,'[2]Data (2)'!$A$701:$F$1377,3,FALSE)</f>
        <v>197</v>
      </c>
      <c r="AI889" s="44">
        <f>VLOOKUP($A889,'[2]Data (2)'!$A$701:$F$1377,4,FALSE)</f>
        <v>216</v>
      </c>
      <c r="AJ889" s="44">
        <f>VLOOKUP($A889,'[2]Data (2)'!$A$701:$F$1377,5,FALSE)</f>
        <v>206</v>
      </c>
      <c r="AK889" s="44">
        <f>VLOOKUP($A889,'[2]Data (2)'!$A$701:$F$1377,6,FALSE)</f>
        <v>246</v>
      </c>
      <c r="AL889" s="46">
        <v>190</v>
      </c>
      <c r="AM889" s="46">
        <v>250</v>
      </c>
      <c r="AN889" s="46">
        <v>225</v>
      </c>
      <c r="AO889" s="46">
        <v>182</v>
      </c>
      <c r="AR889" s="41" t="s">
        <v>101</v>
      </c>
      <c r="AS889" s="41" t="b">
        <f t="shared" si="20"/>
        <v>1</v>
      </c>
    </row>
    <row r="890" spans="1:45" x14ac:dyDescent="0.25">
      <c r="A890" s="36" t="s">
        <v>590</v>
      </c>
      <c r="B890">
        <v>267</v>
      </c>
      <c r="C890">
        <v>290</v>
      </c>
      <c r="D890">
        <v>351</v>
      </c>
      <c r="E890">
        <v>431</v>
      </c>
      <c r="F890">
        <v>332</v>
      </c>
      <c r="G890">
        <v>359</v>
      </c>
      <c r="H890">
        <v>417</v>
      </c>
      <c r="I890">
        <v>346</v>
      </c>
      <c r="J890">
        <v>342</v>
      </c>
      <c r="K890">
        <v>324</v>
      </c>
      <c r="L890">
        <v>384</v>
      </c>
      <c r="M890">
        <v>372</v>
      </c>
      <c r="N890">
        <v>437</v>
      </c>
      <c r="O890">
        <v>408</v>
      </c>
      <c r="P890">
        <v>391</v>
      </c>
      <c r="Q890">
        <v>390</v>
      </c>
      <c r="R890">
        <v>339</v>
      </c>
      <c r="S890">
        <v>363</v>
      </c>
      <c r="T890">
        <v>389</v>
      </c>
      <c r="U890">
        <v>362</v>
      </c>
      <c r="V890">
        <v>366</v>
      </c>
      <c r="W890">
        <v>297</v>
      </c>
      <c r="X890" s="41">
        <v>349</v>
      </c>
      <c r="Y890" s="41">
        <v>339</v>
      </c>
      <c r="Z890" s="41">
        <v>320</v>
      </c>
      <c r="AA890" s="41">
        <v>300</v>
      </c>
      <c r="AB890" s="41">
        <v>283</v>
      </c>
      <c r="AC890" s="42">
        <v>271</v>
      </c>
      <c r="AD890" s="42">
        <v>314</v>
      </c>
      <c r="AE890" s="42">
        <v>322</v>
      </c>
      <c r="AF890" s="43">
        <v>272</v>
      </c>
      <c r="AG890" s="43">
        <v>230</v>
      </c>
      <c r="AH890" s="44">
        <f>VLOOKUP($A890,'[2]Data (2)'!$A$701:$F$1377,3,FALSE)</f>
        <v>209</v>
      </c>
      <c r="AI890" s="44">
        <f>VLOOKUP($A890,'[2]Data (2)'!$A$701:$F$1377,4,FALSE)</f>
        <v>231</v>
      </c>
      <c r="AJ890" s="44">
        <f>VLOOKUP($A890,'[2]Data (2)'!$A$701:$F$1377,5,FALSE)</f>
        <v>239</v>
      </c>
      <c r="AK890" s="44">
        <f>VLOOKUP($A890,'[2]Data (2)'!$A$701:$F$1377,6,FALSE)</f>
        <v>286</v>
      </c>
      <c r="AL890" s="46">
        <v>222</v>
      </c>
      <c r="AM890" s="46">
        <v>246</v>
      </c>
      <c r="AN890" s="46">
        <v>218</v>
      </c>
      <c r="AO890" s="46">
        <v>253</v>
      </c>
      <c r="AR890" s="41" t="s">
        <v>590</v>
      </c>
      <c r="AS890" s="41" t="b">
        <f t="shared" si="20"/>
        <v>1</v>
      </c>
    </row>
    <row r="891" spans="1:45" x14ac:dyDescent="0.25">
      <c r="A891" s="36" t="s">
        <v>534</v>
      </c>
      <c r="B891">
        <v>505</v>
      </c>
      <c r="C891">
        <v>556</v>
      </c>
      <c r="D891">
        <v>653</v>
      </c>
      <c r="E891">
        <v>745</v>
      </c>
      <c r="F891">
        <v>1053</v>
      </c>
      <c r="G891">
        <v>959</v>
      </c>
      <c r="H891">
        <v>1114</v>
      </c>
      <c r="I891">
        <v>832</v>
      </c>
      <c r="J891">
        <v>861</v>
      </c>
      <c r="K891">
        <v>740</v>
      </c>
      <c r="L891">
        <v>939</v>
      </c>
      <c r="M891">
        <v>832</v>
      </c>
      <c r="N891">
        <v>974</v>
      </c>
      <c r="O891">
        <v>808</v>
      </c>
      <c r="P891">
        <v>884</v>
      </c>
      <c r="Q891">
        <v>766</v>
      </c>
      <c r="R891">
        <v>749</v>
      </c>
      <c r="S891">
        <v>721</v>
      </c>
      <c r="T891">
        <v>906</v>
      </c>
      <c r="U891">
        <v>724</v>
      </c>
      <c r="V891">
        <v>739</v>
      </c>
      <c r="W891">
        <v>613</v>
      </c>
      <c r="X891" s="41">
        <v>719</v>
      </c>
      <c r="Y891" s="41">
        <v>741</v>
      </c>
      <c r="Z891" s="41">
        <v>750</v>
      </c>
      <c r="AA891" s="41">
        <v>649</v>
      </c>
      <c r="AB891" s="41">
        <v>639</v>
      </c>
      <c r="AC891" s="42">
        <v>559</v>
      </c>
      <c r="AD891" s="42">
        <v>632</v>
      </c>
      <c r="AE891" s="42">
        <v>662</v>
      </c>
      <c r="AF891" s="43">
        <v>619</v>
      </c>
      <c r="AG891" s="43">
        <v>534</v>
      </c>
      <c r="AH891" s="44">
        <f>VLOOKUP($A891,'[2]Data (2)'!$A$701:$F$1377,3,FALSE)</f>
        <v>519</v>
      </c>
      <c r="AI891" s="44">
        <f>VLOOKUP($A891,'[2]Data (2)'!$A$701:$F$1377,4,FALSE)</f>
        <v>560</v>
      </c>
      <c r="AJ891" s="44">
        <f>VLOOKUP($A891,'[2]Data (2)'!$A$701:$F$1377,5,FALSE)</f>
        <v>574</v>
      </c>
      <c r="AK891" s="44">
        <f>VLOOKUP($A891,'[2]Data (2)'!$A$701:$F$1377,6,FALSE)</f>
        <v>617</v>
      </c>
      <c r="AL891" s="46">
        <v>509</v>
      </c>
      <c r="AM891" s="46">
        <v>610</v>
      </c>
      <c r="AN891" s="46">
        <v>533</v>
      </c>
      <c r="AO891" s="46">
        <v>481</v>
      </c>
      <c r="AR891" s="41" t="s">
        <v>534</v>
      </c>
      <c r="AS891" s="41" t="b">
        <f t="shared" si="20"/>
        <v>1</v>
      </c>
    </row>
    <row r="892" spans="1:45" x14ac:dyDescent="0.25">
      <c r="A892" s="36" t="s">
        <v>102</v>
      </c>
      <c r="B892">
        <v>172</v>
      </c>
      <c r="C892">
        <v>151</v>
      </c>
      <c r="D892">
        <v>189</v>
      </c>
      <c r="E892">
        <v>265</v>
      </c>
      <c r="F892">
        <v>299</v>
      </c>
      <c r="G892">
        <v>236</v>
      </c>
      <c r="H892">
        <v>276</v>
      </c>
      <c r="I892">
        <v>242</v>
      </c>
      <c r="J892">
        <v>255</v>
      </c>
      <c r="K892">
        <v>205</v>
      </c>
      <c r="L892">
        <v>243</v>
      </c>
      <c r="M892">
        <v>252</v>
      </c>
      <c r="N892">
        <v>246</v>
      </c>
      <c r="O892">
        <v>211</v>
      </c>
      <c r="P892">
        <v>247</v>
      </c>
      <c r="Q892">
        <v>230</v>
      </c>
      <c r="R892">
        <v>275</v>
      </c>
      <c r="S892">
        <v>191</v>
      </c>
      <c r="T892">
        <v>238</v>
      </c>
      <c r="U892">
        <v>190</v>
      </c>
      <c r="V892">
        <v>209</v>
      </c>
      <c r="W892">
        <v>193</v>
      </c>
      <c r="X892" s="41">
        <v>185</v>
      </c>
      <c r="Y892" s="41">
        <v>197</v>
      </c>
      <c r="Z892" s="41">
        <v>193</v>
      </c>
      <c r="AA892" s="41">
        <v>192</v>
      </c>
      <c r="AB892" s="41">
        <v>163</v>
      </c>
      <c r="AC892" s="42">
        <v>176</v>
      </c>
      <c r="AD892" s="42">
        <v>145</v>
      </c>
      <c r="AE892" s="42">
        <v>207</v>
      </c>
      <c r="AF892" s="43">
        <v>142</v>
      </c>
      <c r="AG892" s="43">
        <v>123</v>
      </c>
      <c r="AH892" s="44">
        <f>VLOOKUP($A892,'[2]Data (2)'!$A$701:$F$1377,3,FALSE)</f>
        <v>133</v>
      </c>
      <c r="AI892" s="44">
        <f>VLOOKUP($A892,'[2]Data (2)'!$A$701:$F$1377,4,FALSE)</f>
        <v>127</v>
      </c>
      <c r="AJ892" s="44">
        <f>VLOOKUP($A892,'[2]Data (2)'!$A$701:$F$1377,5,FALSE)</f>
        <v>151</v>
      </c>
      <c r="AK892" s="44">
        <f>VLOOKUP($A892,'[2]Data (2)'!$A$701:$F$1377,6,FALSE)</f>
        <v>139</v>
      </c>
      <c r="AL892" s="46">
        <v>137</v>
      </c>
      <c r="AM892" s="46">
        <v>131</v>
      </c>
      <c r="AN892" s="46">
        <v>136</v>
      </c>
      <c r="AO892" s="46">
        <v>113</v>
      </c>
      <c r="AR892" s="41" t="s">
        <v>102</v>
      </c>
      <c r="AS892" s="41" t="b">
        <f t="shared" si="20"/>
        <v>1</v>
      </c>
    </row>
    <row r="893" spans="1:45" x14ac:dyDescent="0.25">
      <c r="A893" s="36" t="s">
        <v>103</v>
      </c>
      <c r="B893">
        <v>152</v>
      </c>
      <c r="C893">
        <v>152</v>
      </c>
      <c r="D893">
        <v>227</v>
      </c>
      <c r="E893">
        <v>267</v>
      </c>
      <c r="F893">
        <v>337</v>
      </c>
      <c r="G893">
        <v>307</v>
      </c>
      <c r="H893">
        <v>334</v>
      </c>
      <c r="I893">
        <v>212</v>
      </c>
      <c r="J893">
        <v>255</v>
      </c>
      <c r="K893">
        <v>232</v>
      </c>
      <c r="L893">
        <v>309</v>
      </c>
      <c r="M893">
        <v>219</v>
      </c>
      <c r="N893">
        <v>224</v>
      </c>
      <c r="O893">
        <v>252</v>
      </c>
      <c r="P893">
        <v>263</v>
      </c>
      <c r="Q893">
        <v>244</v>
      </c>
      <c r="R893">
        <v>272</v>
      </c>
      <c r="S893">
        <v>215</v>
      </c>
      <c r="T893">
        <v>266</v>
      </c>
      <c r="U893">
        <v>237</v>
      </c>
      <c r="V893">
        <v>223</v>
      </c>
      <c r="W893">
        <v>188</v>
      </c>
      <c r="X893" s="41">
        <v>208</v>
      </c>
      <c r="Y893" s="41">
        <v>233</v>
      </c>
      <c r="Z893" s="41">
        <v>230</v>
      </c>
      <c r="AA893" s="41">
        <v>203</v>
      </c>
      <c r="AB893" s="41">
        <v>202</v>
      </c>
      <c r="AC893" s="42">
        <v>207</v>
      </c>
      <c r="AD893" s="42">
        <v>203</v>
      </c>
      <c r="AE893" s="42">
        <v>221</v>
      </c>
      <c r="AF893" s="43">
        <v>166</v>
      </c>
      <c r="AG893" s="43">
        <v>155</v>
      </c>
      <c r="AH893" s="44">
        <f>VLOOKUP($A893,'[2]Data (2)'!$A$701:$F$1377,3,FALSE)</f>
        <v>127</v>
      </c>
      <c r="AI893" s="44">
        <f>VLOOKUP($A893,'[2]Data (2)'!$A$701:$F$1377,4,FALSE)</f>
        <v>154</v>
      </c>
      <c r="AJ893" s="44">
        <f>VLOOKUP($A893,'[2]Data (2)'!$A$701:$F$1377,5,FALSE)</f>
        <v>183</v>
      </c>
      <c r="AK893" s="44">
        <f>VLOOKUP($A893,'[2]Data (2)'!$A$701:$F$1377,6,FALSE)</f>
        <v>188</v>
      </c>
      <c r="AL893" s="46">
        <v>152</v>
      </c>
      <c r="AM893" s="46">
        <v>185</v>
      </c>
      <c r="AN893" s="46">
        <v>183</v>
      </c>
      <c r="AO893" s="46">
        <v>137</v>
      </c>
      <c r="AR893" s="41" t="s">
        <v>103</v>
      </c>
      <c r="AS893" s="41" t="b">
        <f t="shared" si="20"/>
        <v>1</v>
      </c>
    </row>
    <row r="894" spans="1:45" x14ac:dyDescent="0.25">
      <c r="A894" s="36" t="s">
        <v>104</v>
      </c>
      <c r="B894">
        <v>191</v>
      </c>
      <c r="C894">
        <v>202</v>
      </c>
      <c r="D894">
        <v>319</v>
      </c>
      <c r="E894">
        <v>394</v>
      </c>
      <c r="F894">
        <v>456</v>
      </c>
      <c r="G894">
        <v>403</v>
      </c>
      <c r="H894">
        <v>430</v>
      </c>
      <c r="I894">
        <v>373</v>
      </c>
      <c r="J894">
        <v>415</v>
      </c>
      <c r="K894">
        <v>291</v>
      </c>
      <c r="L894">
        <v>389</v>
      </c>
      <c r="M894">
        <v>310</v>
      </c>
      <c r="N894">
        <v>362</v>
      </c>
      <c r="O894">
        <v>290</v>
      </c>
      <c r="P894">
        <v>351</v>
      </c>
      <c r="Q894">
        <v>313</v>
      </c>
      <c r="R894">
        <v>341</v>
      </c>
      <c r="S894">
        <v>253</v>
      </c>
      <c r="T894">
        <v>322</v>
      </c>
      <c r="U894">
        <v>293</v>
      </c>
      <c r="V894">
        <v>274</v>
      </c>
      <c r="W894">
        <v>273</v>
      </c>
      <c r="X894" s="41">
        <v>249</v>
      </c>
      <c r="Y894" s="41">
        <v>287</v>
      </c>
      <c r="Z894" s="41">
        <v>289</v>
      </c>
      <c r="AA894" s="41">
        <v>278</v>
      </c>
      <c r="AB894" s="41">
        <v>237</v>
      </c>
      <c r="AC894" s="42">
        <v>229</v>
      </c>
      <c r="AD894" s="42">
        <v>209</v>
      </c>
      <c r="AE894" s="42">
        <v>231</v>
      </c>
      <c r="AF894" s="43">
        <v>212</v>
      </c>
      <c r="AG894" s="43">
        <v>205</v>
      </c>
      <c r="AH894" s="44">
        <f>VLOOKUP($A894,'[2]Data (2)'!$A$701:$F$1377,3,FALSE)</f>
        <v>156</v>
      </c>
      <c r="AI894" s="44">
        <f>VLOOKUP($A894,'[2]Data (2)'!$A$701:$F$1377,4,FALSE)</f>
        <v>151</v>
      </c>
      <c r="AJ894" s="44">
        <f>VLOOKUP($A894,'[2]Data (2)'!$A$701:$F$1377,5,FALSE)</f>
        <v>208</v>
      </c>
      <c r="AK894" s="44">
        <f>VLOOKUP($A894,'[2]Data (2)'!$A$701:$F$1377,6,FALSE)</f>
        <v>179</v>
      </c>
      <c r="AL894" s="46">
        <v>155</v>
      </c>
      <c r="AM894" s="46">
        <v>179</v>
      </c>
      <c r="AN894" s="46">
        <v>198</v>
      </c>
      <c r="AO894" s="46">
        <v>156</v>
      </c>
      <c r="AR894" s="41" t="s">
        <v>104</v>
      </c>
      <c r="AS894" s="41" t="b">
        <f t="shared" si="20"/>
        <v>1</v>
      </c>
    </row>
    <row r="895" spans="1:45" x14ac:dyDescent="0.25">
      <c r="A895" s="36" t="s">
        <v>425</v>
      </c>
      <c r="B895">
        <v>793</v>
      </c>
      <c r="C895">
        <v>839</v>
      </c>
      <c r="D895">
        <v>1025</v>
      </c>
      <c r="E895">
        <v>1035</v>
      </c>
      <c r="F895">
        <v>1138</v>
      </c>
      <c r="G895">
        <v>1083</v>
      </c>
      <c r="H895">
        <v>1205</v>
      </c>
      <c r="I895">
        <v>1172</v>
      </c>
      <c r="J895">
        <v>1142</v>
      </c>
      <c r="K895">
        <v>1283</v>
      </c>
      <c r="L895">
        <v>1300</v>
      </c>
      <c r="M895">
        <v>1336</v>
      </c>
      <c r="N895">
        <v>1275</v>
      </c>
      <c r="O895">
        <v>1206</v>
      </c>
      <c r="P895">
        <v>1166</v>
      </c>
      <c r="Q895">
        <v>1093</v>
      </c>
      <c r="R895">
        <v>1053</v>
      </c>
      <c r="S895">
        <v>975</v>
      </c>
      <c r="T895">
        <v>1110</v>
      </c>
      <c r="U895">
        <v>983</v>
      </c>
      <c r="V895">
        <v>942</v>
      </c>
      <c r="W895">
        <v>902</v>
      </c>
      <c r="X895" s="41">
        <v>1032</v>
      </c>
      <c r="Y895" s="41">
        <v>893</v>
      </c>
      <c r="Z895" s="41">
        <v>1022</v>
      </c>
      <c r="AA895" s="41">
        <v>1036</v>
      </c>
      <c r="AB895" s="41">
        <v>1001</v>
      </c>
      <c r="AC895" s="42">
        <v>963</v>
      </c>
      <c r="AD895" s="42">
        <v>922</v>
      </c>
      <c r="AE895" s="42">
        <v>997</v>
      </c>
      <c r="AF895" s="43">
        <v>849</v>
      </c>
      <c r="AG895" s="43">
        <v>866</v>
      </c>
      <c r="AH895" s="44">
        <f>VLOOKUP($A895,'[2]Data (2)'!$A$701:$F$1377,3,FALSE)</f>
        <v>688</v>
      </c>
      <c r="AI895" s="44">
        <f>VLOOKUP($A895,'[2]Data (2)'!$A$701:$F$1377,4,FALSE)</f>
        <v>816</v>
      </c>
      <c r="AJ895" s="44">
        <f>VLOOKUP($A895,'[2]Data (2)'!$A$701:$F$1377,5,FALSE)</f>
        <v>952</v>
      </c>
      <c r="AK895" s="44">
        <f>VLOOKUP($A895,'[2]Data (2)'!$A$701:$F$1377,6,FALSE)</f>
        <v>835</v>
      </c>
      <c r="AL895" s="46">
        <v>749</v>
      </c>
      <c r="AM895" s="46">
        <v>907</v>
      </c>
      <c r="AN895" s="46">
        <v>844</v>
      </c>
      <c r="AO895" s="46">
        <v>789</v>
      </c>
      <c r="AR895" s="41" t="s">
        <v>425</v>
      </c>
      <c r="AS895" s="41" t="b">
        <f t="shared" si="20"/>
        <v>1</v>
      </c>
    </row>
    <row r="896" spans="1:45" x14ac:dyDescent="0.25">
      <c r="A896" s="36" t="s">
        <v>614</v>
      </c>
      <c r="B896">
        <v>259</v>
      </c>
      <c r="C896">
        <v>235</v>
      </c>
      <c r="D896">
        <v>333</v>
      </c>
      <c r="E896">
        <v>387</v>
      </c>
      <c r="F896">
        <v>387</v>
      </c>
      <c r="G896">
        <v>413</v>
      </c>
      <c r="H896">
        <v>427</v>
      </c>
      <c r="I896">
        <v>429</v>
      </c>
      <c r="J896">
        <v>363</v>
      </c>
      <c r="K896">
        <v>361</v>
      </c>
      <c r="L896">
        <v>444</v>
      </c>
      <c r="M896">
        <v>418</v>
      </c>
      <c r="N896">
        <v>420</v>
      </c>
      <c r="O896">
        <v>378</v>
      </c>
      <c r="P896">
        <v>410</v>
      </c>
      <c r="Q896">
        <v>390</v>
      </c>
      <c r="R896">
        <v>388</v>
      </c>
      <c r="S896">
        <v>357</v>
      </c>
      <c r="T896">
        <v>411</v>
      </c>
      <c r="U896">
        <v>354</v>
      </c>
      <c r="V896">
        <v>377</v>
      </c>
      <c r="W896">
        <v>346</v>
      </c>
      <c r="X896" s="41">
        <v>438</v>
      </c>
      <c r="Y896" s="41">
        <v>402</v>
      </c>
      <c r="Z896" s="41">
        <v>386</v>
      </c>
      <c r="AA896" s="41">
        <v>375</v>
      </c>
      <c r="AB896" s="41">
        <v>356</v>
      </c>
      <c r="AC896" s="42">
        <v>319</v>
      </c>
      <c r="AD896" s="42">
        <v>339</v>
      </c>
      <c r="AE896" s="42">
        <v>361</v>
      </c>
      <c r="AF896" s="43">
        <v>296</v>
      </c>
      <c r="AG896" s="43">
        <v>258</v>
      </c>
      <c r="AH896" s="44">
        <f>VLOOKUP($A896,'[2]Data (2)'!$A$701:$F$1377,3,FALSE)</f>
        <v>261</v>
      </c>
      <c r="AI896" s="44">
        <f>VLOOKUP($A896,'[2]Data (2)'!$A$701:$F$1377,4,FALSE)</f>
        <v>314</v>
      </c>
      <c r="AJ896" s="44">
        <f>VLOOKUP($A896,'[2]Data (2)'!$A$701:$F$1377,5,FALSE)</f>
        <v>324</v>
      </c>
      <c r="AK896" s="44">
        <f>VLOOKUP($A896,'[2]Data (2)'!$A$701:$F$1377,6,FALSE)</f>
        <v>313</v>
      </c>
      <c r="AL896" s="46">
        <v>209</v>
      </c>
      <c r="AM896" s="46">
        <v>284</v>
      </c>
      <c r="AN896" s="46">
        <v>257</v>
      </c>
      <c r="AO896" s="46">
        <v>255</v>
      </c>
      <c r="AR896" s="41" t="s">
        <v>614</v>
      </c>
      <c r="AS896" s="41" t="b">
        <f t="shared" si="20"/>
        <v>1</v>
      </c>
    </row>
    <row r="897" spans="1:45" x14ac:dyDescent="0.25">
      <c r="A897" s="36" t="s">
        <v>543</v>
      </c>
      <c r="B897">
        <v>857</v>
      </c>
      <c r="C897">
        <v>938</v>
      </c>
      <c r="D897">
        <v>1091</v>
      </c>
      <c r="E897">
        <v>1155</v>
      </c>
      <c r="F897">
        <v>1787</v>
      </c>
      <c r="G897">
        <v>1503</v>
      </c>
      <c r="H897">
        <v>1617</v>
      </c>
      <c r="I897">
        <v>1381</v>
      </c>
      <c r="J897">
        <v>1624</v>
      </c>
      <c r="K897">
        <v>1317</v>
      </c>
      <c r="L897">
        <v>1378</v>
      </c>
      <c r="M897">
        <v>1275</v>
      </c>
      <c r="N897">
        <v>1603</v>
      </c>
      <c r="O897">
        <v>1282</v>
      </c>
      <c r="P897">
        <v>1520</v>
      </c>
      <c r="Q897">
        <v>1295</v>
      </c>
      <c r="R897">
        <v>1382</v>
      </c>
      <c r="S897">
        <v>1199</v>
      </c>
      <c r="T897">
        <v>1168</v>
      </c>
      <c r="U897">
        <v>1007</v>
      </c>
      <c r="V897">
        <v>1244</v>
      </c>
      <c r="W897">
        <v>1010</v>
      </c>
      <c r="X897" s="41">
        <v>1230</v>
      </c>
      <c r="Y897" s="41">
        <v>1134</v>
      </c>
      <c r="Z897" s="41">
        <v>1115</v>
      </c>
      <c r="AA897" s="41">
        <v>1025</v>
      </c>
      <c r="AB897" s="41">
        <v>941</v>
      </c>
      <c r="AC897" s="42">
        <v>861</v>
      </c>
      <c r="AD897" s="42">
        <v>1074</v>
      </c>
      <c r="AE897" s="42">
        <v>1432</v>
      </c>
      <c r="AF897" s="43">
        <v>1083</v>
      </c>
      <c r="AG897" s="43">
        <v>935</v>
      </c>
      <c r="AH897" s="44">
        <f>VLOOKUP($A897,'[2]Data (2)'!$A$701:$F$1377,3,FALSE)</f>
        <v>835</v>
      </c>
      <c r="AI897" s="44">
        <f>VLOOKUP($A897,'[2]Data (2)'!$A$701:$F$1377,4,FALSE)</f>
        <v>816</v>
      </c>
      <c r="AJ897" s="44">
        <f>VLOOKUP($A897,'[2]Data (2)'!$A$701:$F$1377,5,FALSE)</f>
        <v>893</v>
      </c>
      <c r="AK897" s="44">
        <f>VLOOKUP($A897,'[2]Data (2)'!$A$701:$F$1377,6,FALSE)</f>
        <v>894</v>
      </c>
      <c r="AL897" s="46">
        <v>609</v>
      </c>
      <c r="AM897" s="46">
        <v>804</v>
      </c>
      <c r="AN897" s="46">
        <v>723</v>
      </c>
      <c r="AO897" s="46">
        <v>720</v>
      </c>
      <c r="AR897" s="41" t="s">
        <v>543</v>
      </c>
      <c r="AS897" s="41" t="b">
        <f t="shared" si="20"/>
        <v>1</v>
      </c>
    </row>
    <row r="898" spans="1:45" x14ac:dyDescent="0.25">
      <c r="A898" s="36" t="s">
        <v>105</v>
      </c>
      <c r="B898">
        <v>72</v>
      </c>
      <c r="C898">
        <v>99</v>
      </c>
      <c r="D898">
        <v>129</v>
      </c>
      <c r="E898">
        <v>157</v>
      </c>
      <c r="F898">
        <v>272</v>
      </c>
      <c r="G898">
        <v>202</v>
      </c>
      <c r="H898">
        <v>232</v>
      </c>
      <c r="I898">
        <v>214</v>
      </c>
      <c r="J898">
        <v>200</v>
      </c>
      <c r="K898">
        <v>167</v>
      </c>
      <c r="L898">
        <v>229</v>
      </c>
      <c r="M898">
        <v>131</v>
      </c>
      <c r="N898">
        <v>186</v>
      </c>
      <c r="O898">
        <v>120</v>
      </c>
      <c r="P898">
        <v>207</v>
      </c>
      <c r="Q898">
        <v>156</v>
      </c>
      <c r="R898">
        <v>167</v>
      </c>
      <c r="S898">
        <v>119</v>
      </c>
      <c r="T898">
        <v>156</v>
      </c>
      <c r="U898">
        <v>156</v>
      </c>
      <c r="V898">
        <v>137</v>
      </c>
      <c r="W898">
        <v>134</v>
      </c>
      <c r="X898" s="41">
        <v>120</v>
      </c>
      <c r="Y898" s="41">
        <v>134</v>
      </c>
      <c r="Z898" s="41">
        <v>148</v>
      </c>
      <c r="AA898" s="41">
        <v>146</v>
      </c>
      <c r="AB898" s="41">
        <v>122</v>
      </c>
      <c r="AC898" s="42">
        <v>100</v>
      </c>
      <c r="AD898" s="42">
        <v>115</v>
      </c>
      <c r="AE898" s="42">
        <v>107</v>
      </c>
      <c r="AF898" s="43">
        <v>94</v>
      </c>
      <c r="AG898" s="43">
        <v>85</v>
      </c>
      <c r="AH898" s="44">
        <f>VLOOKUP($A898,'[2]Data (2)'!$A$701:$F$1377,3,FALSE)</f>
        <v>81</v>
      </c>
      <c r="AI898" s="44">
        <f>VLOOKUP($A898,'[2]Data (2)'!$A$701:$F$1377,4,FALSE)</f>
        <v>80</v>
      </c>
      <c r="AJ898" s="44">
        <f>VLOOKUP($A898,'[2]Data (2)'!$A$701:$F$1377,5,FALSE)</f>
        <v>75</v>
      </c>
      <c r="AK898" s="44">
        <f>VLOOKUP($A898,'[2]Data (2)'!$A$701:$F$1377,6,FALSE)</f>
        <v>107</v>
      </c>
      <c r="AL898" s="46">
        <v>84</v>
      </c>
      <c r="AM898" s="46">
        <v>87</v>
      </c>
      <c r="AN898" s="46">
        <v>81</v>
      </c>
      <c r="AO898" s="46">
        <v>88</v>
      </c>
      <c r="AR898" s="41" t="s">
        <v>105</v>
      </c>
      <c r="AS898" s="41" t="b">
        <f t="shared" si="20"/>
        <v>1</v>
      </c>
    </row>
    <row r="899" spans="1:45" x14ac:dyDescent="0.25">
      <c r="A899" s="36" t="s">
        <v>594</v>
      </c>
      <c r="B899">
        <v>226</v>
      </c>
      <c r="C899">
        <v>220</v>
      </c>
      <c r="D899">
        <v>310</v>
      </c>
      <c r="E899">
        <v>363</v>
      </c>
      <c r="F899">
        <v>402</v>
      </c>
      <c r="G899">
        <v>351</v>
      </c>
      <c r="H899">
        <v>415</v>
      </c>
      <c r="I899">
        <v>358</v>
      </c>
      <c r="J899">
        <v>377</v>
      </c>
      <c r="K899">
        <v>250</v>
      </c>
      <c r="L899">
        <v>283</v>
      </c>
      <c r="M899">
        <v>242</v>
      </c>
      <c r="N899">
        <v>260</v>
      </c>
      <c r="O899">
        <v>252</v>
      </c>
      <c r="P899">
        <v>286</v>
      </c>
      <c r="Q899">
        <v>265</v>
      </c>
      <c r="R899">
        <v>310</v>
      </c>
      <c r="S899">
        <v>275</v>
      </c>
      <c r="T899">
        <v>367</v>
      </c>
      <c r="U899">
        <v>296</v>
      </c>
      <c r="V899">
        <v>251</v>
      </c>
      <c r="W899">
        <v>262</v>
      </c>
      <c r="X899" s="41">
        <v>298</v>
      </c>
      <c r="Y899" s="41">
        <v>343</v>
      </c>
      <c r="Z899" s="41">
        <v>251</v>
      </c>
      <c r="AA899" s="41">
        <v>322</v>
      </c>
      <c r="AB899" s="41">
        <v>226</v>
      </c>
      <c r="AC899" s="42">
        <v>213</v>
      </c>
      <c r="AD899" s="42">
        <v>250</v>
      </c>
      <c r="AE899" s="42">
        <v>272</v>
      </c>
      <c r="AF899" s="43">
        <v>251</v>
      </c>
      <c r="AG899" s="43">
        <v>202</v>
      </c>
      <c r="AH899" s="44">
        <f>VLOOKUP($A899,'[2]Data (2)'!$A$701:$F$1377,3,FALSE)</f>
        <v>189</v>
      </c>
      <c r="AI899" s="44">
        <f>VLOOKUP($A899,'[2]Data (2)'!$A$701:$F$1377,4,FALSE)</f>
        <v>201</v>
      </c>
      <c r="AJ899" s="44">
        <f>VLOOKUP($A899,'[2]Data (2)'!$A$701:$F$1377,5,FALSE)</f>
        <v>243</v>
      </c>
      <c r="AK899" s="44">
        <f>VLOOKUP($A899,'[2]Data (2)'!$A$701:$F$1377,6,FALSE)</f>
        <v>234</v>
      </c>
      <c r="AL899" s="46">
        <v>180</v>
      </c>
      <c r="AM899" s="46">
        <v>235</v>
      </c>
      <c r="AN899" s="46">
        <v>185</v>
      </c>
      <c r="AO899" s="46">
        <v>184</v>
      </c>
      <c r="AR899" s="41" t="s">
        <v>594</v>
      </c>
      <c r="AS899" s="41" t="b">
        <f t="shared" si="20"/>
        <v>1</v>
      </c>
    </row>
    <row r="900" spans="1:45" x14ac:dyDescent="0.25">
      <c r="A900" s="36" t="s">
        <v>615</v>
      </c>
      <c r="B900">
        <v>334</v>
      </c>
      <c r="C900">
        <v>303</v>
      </c>
      <c r="D900">
        <v>327</v>
      </c>
      <c r="E900">
        <v>418</v>
      </c>
      <c r="F900">
        <v>451</v>
      </c>
      <c r="G900">
        <v>434</v>
      </c>
      <c r="H900">
        <v>347</v>
      </c>
      <c r="I900">
        <v>435</v>
      </c>
      <c r="J900">
        <v>400</v>
      </c>
      <c r="K900">
        <v>356</v>
      </c>
      <c r="L900">
        <v>360</v>
      </c>
      <c r="M900">
        <v>536</v>
      </c>
      <c r="N900">
        <v>431</v>
      </c>
      <c r="O900">
        <v>342</v>
      </c>
      <c r="P900">
        <v>326</v>
      </c>
      <c r="Q900">
        <v>440</v>
      </c>
      <c r="R900">
        <v>343</v>
      </c>
      <c r="S900">
        <v>312</v>
      </c>
      <c r="T900">
        <v>319</v>
      </c>
      <c r="U900">
        <v>350</v>
      </c>
      <c r="V900">
        <v>328</v>
      </c>
      <c r="W900">
        <v>302</v>
      </c>
      <c r="X900" s="41">
        <v>358</v>
      </c>
      <c r="Y900" s="41">
        <v>297</v>
      </c>
      <c r="Z900" s="41">
        <v>276</v>
      </c>
      <c r="AA900" s="41">
        <v>278</v>
      </c>
      <c r="AB900" s="41">
        <v>263</v>
      </c>
      <c r="AC900" s="42">
        <v>301</v>
      </c>
      <c r="AD900" s="42">
        <v>364</v>
      </c>
      <c r="AE900" s="42">
        <v>294</v>
      </c>
      <c r="AF900" s="43">
        <v>306</v>
      </c>
      <c r="AG900" s="43">
        <v>273</v>
      </c>
      <c r="AH900" s="44">
        <f>VLOOKUP($A900,'[2]Data (2)'!$A$701:$F$1377,3,FALSE)</f>
        <v>249</v>
      </c>
      <c r="AI900" s="44">
        <f>VLOOKUP($A900,'[2]Data (2)'!$A$701:$F$1377,4,FALSE)</f>
        <v>252</v>
      </c>
      <c r="AJ900" s="44">
        <f>VLOOKUP($A900,'[2]Data (2)'!$A$701:$F$1377,5,FALSE)</f>
        <v>277</v>
      </c>
      <c r="AK900" s="44">
        <f>VLOOKUP($A900,'[2]Data (2)'!$A$701:$F$1377,6,FALSE)</f>
        <v>237</v>
      </c>
      <c r="AL900" s="46">
        <v>183</v>
      </c>
      <c r="AM900" s="46">
        <v>225</v>
      </c>
      <c r="AN900" s="46">
        <v>206</v>
      </c>
      <c r="AO900" s="46">
        <v>285</v>
      </c>
      <c r="AR900" s="41" t="s">
        <v>615</v>
      </c>
      <c r="AS900" s="41" t="b">
        <f t="shared" si="20"/>
        <v>1</v>
      </c>
    </row>
    <row r="901" spans="1:45" x14ac:dyDescent="0.25">
      <c r="A901" s="36" t="s">
        <v>685</v>
      </c>
      <c r="B901">
        <v>64</v>
      </c>
      <c r="C901">
        <v>68</v>
      </c>
      <c r="D901">
        <v>91</v>
      </c>
      <c r="E901">
        <v>103</v>
      </c>
      <c r="F901">
        <v>86</v>
      </c>
      <c r="G901">
        <v>75</v>
      </c>
      <c r="H901">
        <v>104</v>
      </c>
      <c r="I901">
        <v>95</v>
      </c>
      <c r="J901">
        <v>94</v>
      </c>
      <c r="K901">
        <v>83</v>
      </c>
      <c r="L901">
        <v>101</v>
      </c>
      <c r="M901">
        <v>82</v>
      </c>
      <c r="N901">
        <v>85</v>
      </c>
      <c r="O901">
        <v>86</v>
      </c>
      <c r="P901">
        <v>101</v>
      </c>
      <c r="Q901">
        <v>104</v>
      </c>
      <c r="R901">
        <v>92</v>
      </c>
      <c r="S901">
        <v>74</v>
      </c>
      <c r="T901">
        <v>94</v>
      </c>
      <c r="U901">
        <v>95</v>
      </c>
      <c r="V901">
        <v>58</v>
      </c>
      <c r="W901">
        <v>71</v>
      </c>
      <c r="X901" s="41">
        <v>88</v>
      </c>
      <c r="Y901" s="41">
        <v>68</v>
      </c>
      <c r="Z901" s="41">
        <v>89</v>
      </c>
      <c r="AA901" s="41">
        <v>90</v>
      </c>
      <c r="AB901" s="41">
        <v>88</v>
      </c>
      <c r="AC901" s="42">
        <v>79</v>
      </c>
      <c r="AD901" s="42">
        <v>66</v>
      </c>
      <c r="AE901" s="42">
        <v>73</v>
      </c>
      <c r="AF901" s="43">
        <v>55</v>
      </c>
      <c r="AG901" s="43">
        <v>51</v>
      </c>
      <c r="AH901" s="44">
        <f>VLOOKUP($A901,'[2]Data (2)'!$A$701:$F$1377,3,FALSE)</f>
        <v>55</v>
      </c>
      <c r="AI901" s="44">
        <f>VLOOKUP($A901,'[2]Data (2)'!$A$701:$F$1377,4,FALSE)</f>
        <v>62</v>
      </c>
      <c r="AJ901" s="44">
        <f>VLOOKUP($A901,'[2]Data (2)'!$A$701:$F$1377,5,FALSE)</f>
        <v>64</v>
      </c>
      <c r="AK901" s="44">
        <f>VLOOKUP($A901,'[2]Data (2)'!$A$701:$F$1377,6,FALSE)</f>
        <v>59</v>
      </c>
      <c r="AL901" s="46">
        <v>54</v>
      </c>
      <c r="AM901" s="46">
        <v>68</v>
      </c>
      <c r="AN901" s="46">
        <v>63</v>
      </c>
      <c r="AO901" s="46">
        <v>63</v>
      </c>
      <c r="AR901" s="41" t="s">
        <v>685</v>
      </c>
      <c r="AS901" s="41" t="b">
        <f t="shared" si="20"/>
        <v>1</v>
      </c>
    </row>
    <row r="902" spans="1:45" x14ac:dyDescent="0.25">
      <c r="A902" s="36" t="s">
        <v>585</v>
      </c>
      <c r="B902">
        <v>575</v>
      </c>
      <c r="C902">
        <v>678</v>
      </c>
      <c r="D902">
        <v>788</v>
      </c>
      <c r="E902">
        <v>843</v>
      </c>
      <c r="F902">
        <v>954</v>
      </c>
      <c r="G902">
        <v>932</v>
      </c>
      <c r="H902">
        <v>987</v>
      </c>
      <c r="I902">
        <v>750</v>
      </c>
      <c r="J902">
        <v>704</v>
      </c>
      <c r="K902">
        <v>597</v>
      </c>
      <c r="L902">
        <v>811</v>
      </c>
      <c r="M902">
        <v>764</v>
      </c>
      <c r="N902">
        <v>926</v>
      </c>
      <c r="O902">
        <v>697</v>
      </c>
      <c r="P902">
        <v>793</v>
      </c>
      <c r="Q902">
        <v>736</v>
      </c>
      <c r="R902">
        <v>771</v>
      </c>
      <c r="S902">
        <v>656</v>
      </c>
      <c r="T902">
        <v>820</v>
      </c>
      <c r="U902">
        <v>694</v>
      </c>
      <c r="V902">
        <v>755</v>
      </c>
      <c r="W902">
        <v>600</v>
      </c>
      <c r="X902" s="41">
        <v>611</v>
      </c>
      <c r="Y902" s="41">
        <v>724</v>
      </c>
      <c r="Z902" s="41">
        <v>705</v>
      </c>
      <c r="AA902" s="41">
        <v>680</v>
      </c>
      <c r="AB902" s="41">
        <v>629</v>
      </c>
      <c r="AC902" s="42">
        <v>606</v>
      </c>
      <c r="AD902" s="42">
        <v>794</v>
      </c>
      <c r="AE902" s="42">
        <v>681</v>
      </c>
      <c r="AF902" s="43">
        <v>566</v>
      </c>
      <c r="AG902" s="43">
        <v>534</v>
      </c>
      <c r="AH902" s="44">
        <f>VLOOKUP($A902,'[2]Data (2)'!$A$701:$F$1377,3,FALSE)</f>
        <v>477</v>
      </c>
      <c r="AI902" s="44">
        <f>VLOOKUP($A902,'[2]Data (2)'!$A$701:$F$1377,4,FALSE)</f>
        <v>548</v>
      </c>
      <c r="AJ902" s="44">
        <f>VLOOKUP($A902,'[2]Data (2)'!$A$701:$F$1377,5,FALSE)</f>
        <v>653</v>
      </c>
      <c r="AK902" s="44">
        <f>VLOOKUP($A902,'[2]Data (2)'!$A$701:$F$1377,6,FALSE)</f>
        <v>608</v>
      </c>
      <c r="AL902" s="46">
        <v>502</v>
      </c>
      <c r="AM902" s="46">
        <v>542</v>
      </c>
      <c r="AN902" s="46">
        <v>517</v>
      </c>
      <c r="AO902" s="46">
        <v>470</v>
      </c>
      <c r="AR902" s="41" t="s">
        <v>585</v>
      </c>
      <c r="AS902" s="41" t="b">
        <f t="shared" si="20"/>
        <v>1</v>
      </c>
    </row>
    <row r="903" spans="1:45" x14ac:dyDescent="0.25">
      <c r="A903" s="36" t="s">
        <v>106</v>
      </c>
      <c r="B903">
        <v>251</v>
      </c>
      <c r="C903">
        <v>279</v>
      </c>
      <c r="D903">
        <v>403</v>
      </c>
      <c r="E903">
        <v>525</v>
      </c>
      <c r="F903">
        <v>683</v>
      </c>
      <c r="G903">
        <v>559</v>
      </c>
      <c r="H903">
        <v>594</v>
      </c>
      <c r="I903">
        <v>560</v>
      </c>
      <c r="J903">
        <v>600</v>
      </c>
      <c r="K903">
        <v>463</v>
      </c>
      <c r="L903">
        <v>494</v>
      </c>
      <c r="M903">
        <v>463</v>
      </c>
      <c r="N903">
        <v>515</v>
      </c>
      <c r="O903">
        <v>406</v>
      </c>
      <c r="P903">
        <v>474</v>
      </c>
      <c r="Q903">
        <v>451</v>
      </c>
      <c r="R903">
        <v>442</v>
      </c>
      <c r="S903">
        <v>404</v>
      </c>
      <c r="T903">
        <v>503</v>
      </c>
      <c r="U903">
        <v>467</v>
      </c>
      <c r="V903">
        <v>400</v>
      </c>
      <c r="W903">
        <v>363</v>
      </c>
      <c r="X903" s="41">
        <v>356</v>
      </c>
      <c r="Y903" s="41">
        <v>369</v>
      </c>
      <c r="Z903" s="41">
        <v>413</v>
      </c>
      <c r="AA903" s="41">
        <v>414</v>
      </c>
      <c r="AB903" s="41">
        <v>367</v>
      </c>
      <c r="AC903" s="42">
        <v>358</v>
      </c>
      <c r="AD903" s="42">
        <v>334</v>
      </c>
      <c r="AE903" s="42">
        <v>428</v>
      </c>
      <c r="AF903" s="43">
        <v>297</v>
      </c>
      <c r="AG903" s="43">
        <v>282</v>
      </c>
      <c r="AH903" s="44">
        <f>VLOOKUP($A903,'[2]Data (2)'!$A$701:$F$1377,3,FALSE)</f>
        <v>294</v>
      </c>
      <c r="AI903" s="44">
        <f>VLOOKUP($A903,'[2]Data (2)'!$A$701:$F$1377,4,FALSE)</f>
        <v>282</v>
      </c>
      <c r="AJ903" s="44">
        <f>VLOOKUP($A903,'[2]Data (2)'!$A$701:$F$1377,5,FALSE)</f>
        <v>288</v>
      </c>
      <c r="AK903" s="44">
        <f>VLOOKUP($A903,'[2]Data (2)'!$A$701:$F$1377,6,FALSE)</f>
        <v>271</v>
      </c>
      <c r="AL903" s="46">
        <v>231</v>
      </c>
      <c r="AM903" s="46">
        <v>295</v>
      </c>
      <c r="AN903" s="46">
        <v>279</v>
      </c>
      <c r="AO903" s="46">
        <v>272</v>
      </c>
      <c r="AR903" s="41" t="s">
        <v>106</v>
      </c>
      <c r="AS903" s="41" t="b">
        <f t="shared" si="20"/>
        <v>1</v>
      </c>
    </row>
    <row r="904" spans="1:45" x14ac:dyDescent="0.25">
      <c r="A904" s="36" t="s">
        <v>107</v>
      </c>
      <c r="B904">
        <v>323</v>
      </c>
      <c r="C904">
        <v>318</v>
      </c>
      <c r="D904">
        <v>391</v>
      </c>
      <c r="E904">
        <v>511</v>
      </c>
      <c r="F904">
        <v>621</v>
      </c>
      <c r="G904">
        <v>525</v>
      </c>
      <c r="H904">
        <v>563</v>
      </c>
      <c r="I904">
        <v>516</v>
      </c>
      <c r="J904">
        <v>468</v>
      </c>
      <c r="K904">
        <v>362</v>
      </c>
      <c r="L904">
        <v>448</v>
      </c>
      <c r="M904">
        <v>479</v>
      </c>
      <c r="N904">
        <v>469</v>
      </c>
      <c r="O904">
        <v>417</v>
      </c>
      <c r="P904">
        <v>418</v>
      </c>
      <c r="Q904">
        <v>443</v>
      </c>
      <c r="R904">
        <v>446</v>
      </c>
      <c r="S904">
        <v>365</v>
      </c>
      <c r="T904">
        <v>454</v>
      </c>
      <c r="U904">
        <v>412</v>
      </c>
      <c r="V904">
        <v>438</v>
      </c>
      <c r="W904">
        <v>320</v>
      </c>
      <c r="X904" s="41">
        <v>372</v>
      </c>
      <c r="Y904" s="41">
        <v>388</v>
      </c>
      <c r="Z904" s="41">
        <v>374</v>
      </c>
      <c r="AA904" s="41">
        <v>392</v>
      </c>
      <c r="AB904" s="41">
        <v>342</v>
      </c>
      <c r="AC904" s="42">
        <v>296</v>
      </c>
      <c r="AD904" s="42">
        <v>359</v>
      </c>
      <c r="AE904" s="42">
        <v>448</v>
      </c>
      <c r="AF904" s="43">
        <v>349</v>
      </c>
      <c r="AG904" s="43">
        <v>322</v>
      </c>
      <c r="AH904" s="44">
        <f>VLOOKUP($A904,'[2]Data (2)'!$A$701:$F$1377,3,FALSE)</f>
        <v>271</v>
      </c>
      <c r="AI904" s="44">
        <f>VLOOKUP($A904,'[2]Data (2)'!$A$701:$F$1377,4,FALSE)</f>
        <v>277</v>
      </c>
      <c r="AJ904" s="44">
        <f>VLOOKUP($A904,'[2]Data (2)'!$A$701:$F$1377,5,FALSE)</f>
        <v>274</v>
      </c>
      <c r="AK904" s="44">
        <f>VLOOKUP($A904,'[2]Data (2)'!$A$701:$F$1377,6,FALSE)</f>
        <v>268</v>
      </c>
      <c r="AL904" s="46">
        <v>239</v>
      </c>
      <c r="AM904" s="46">
        <v>285</v>
      </c>
      <c r="AN904" s="46">
        <v>280</v>
      </c>
      <c r="AO904" s="46">
        <v>294</v>
      </c>
      <c r="AR904" s="41" t="s">
        <v>107</v>
      </c>
      <c r="AS904" s="41" t="b">
        <f t="shared" si="20"/>
        <v>1</v>
      </c>
    </row>
    <row r="905" spans="1:45" x14ac:dyDescent="0.25">
      <c r="A905" s="36" t="s">
        <v>430</v>
      </c>
      <c r="B905">
        <v>1260</v>
      </c>
      <c r="C905">
        <v>1419</v>
      </c>
      <c r="D905">
        <v>1719</v>
      </c>
      <c r="E905">
        <v>1815</v>
      </c>
      <c r="F905">
        <v>2056</v>
      </c>
      <c r="G905">
        <v>1806</v>
      </c>
      <c r="H905">
        <v>2090</v>
      </c>
      <c r="I905">
        <v>1854</v>
      </c>
      <c r="J905">
        <v>1860</v>
      </c>
      <c r="K905">
        <v>1649</v>
      </c>
      <c r="L905">
        <v>2032</v>
      </c>
      <c r="M905">
        <v>1813</v>
      </c>
      <c r="N905">
        <v>1917</v>
      </c>
      <c r="O905">
        <v>1846</v>
      </c>
      <c r="P905">
        <v>1969</v>
      </c>
      <c r="Q905">
        <v>1617</v>
      </c>
      <c r="R905">
        <v>1614</v>
      </c>
      <c r="S905">
        <v>1440</v>
      </c>
      <c r="T905">
        <v>1855</v>
      </c>
      <c r="U905">
        <v>1591</v>
      </c>
      <c r="V905">
        <v>1522</v>
      </c>
      <c r="W905">
        <v>1393</v>
      </c>
      <c r="X905" s="41">
        <v>1721</v>
      </c>
      <c r="Y905" s="41">
        <v>1625</v>
      </c>
      <c r="Z905" s="41">
        <v>1705</v>
      </c>
      <c r="AA905" s="41">
        <v>1597</v>
      </c>
      <c r="AB905" s="41">
        <v>1550</v>
      </c>
      <c r="AC905" s="42">
        <v>1274</v>
      </c>
      <c r="AD905" s="42">
        <v>1444</v>
      </c>
      <c r="AE905" s="42">
        <v>1538</v>
      </c>
      <c r="AF905" s="43">
        <v>1350</v>
      </c>
      <c r="AG905" s="43">
        <v>1367</v>
      </c>
      <c r="AH905" s="44">
        <f>VLOOKUP($A905,'[2]Data (2)'!$A$701:$F$1377,3,FALSE)</f>
        <v>1128</v>
      </c>
      <c r="AI905" s="44">
        <f>VLOOKUP($A905,'[2]Data (2)'!$A$701:$F$1377,4,FALSE)</f>
        <v>1303</v>
      </c>
      <c r="AJ905" s="44">
        <f>VLOOKUP($A905,'[2]Data (2)'!$A$701:$F$1377,5,FALSE)</f>
        <v>1381</v>
      </c>
      <c r="AK905" s="44">
        <f>VLOOKUP($A905,'[2]Data (2)'!$A$701:$F$1377,6,FALSE)</f>
        <v>1358</v>
      </c>
      <c r="AL905" s="46">
        <v>1186</v>
      </c>
      <c r="AM905" s="46">
        <v>1308</v>
      </c>
      <c r="AN905" s="46">
        <v>1293</v>
      </c>
      <c r="AO905" s="46">
        <v>1094</v>
      </c>
      <c r="AR905" s="41" t="s">
        <v>430</v>
      </c>
      <c r="AS905" s="41" t="b">
        <f t="shared" si="20"/>
        <v>1</v>
      </c>
    </row>
    <row r="906" spans="1:45" x14ac:dyDescent="0.25">
      <c r="A906" s="36" t="s">
        <v>108</v>
      </c>
      <c r="B906">
        <v>421</v>
      </c>
      <c r="C906">
        <v>389</v>
      </c>
      <c r="D906">
        <v>518</v>
      </c>
      <c r="E906">
        <v>606</v>
      </c>
      <c r="F906">
        <v>719</v>
      </c>
      <c r="G906">
        <v>587</v>
      </c>
      <c r="H906">
        <v>670</v>
      </c>
      <c r="I906">
        <v>576</v>
      </c>
      <c r="J906">
        <v>528</v>
      </c>
      <c r="K906">
        <v>476</v>
      </c>
      <c r="L906">
        <v>567</v>
      </c>
      <c r="M906">
        <v>562</v>
      </c>
      <c r="N906">
        <v>558</v>
      </c>
      <c r="O906">
        <v>451</v>
      </c>
      <c r="P906">
        <v>536</v>
      </c>
      <c r="Q906">
        <v>583</v>
      </c>
      <c r="R906">
        <v>499</v>
      </c>
      <c r="S906">
        <v>487</v>
      </c>
      <c r="T906">
        <v>495</v>
      </c>
      <c r="U906">
        <v>485</v>
      </c>
      <c r="V906">
        <v>482</v>
      </c>
      <c r="W906">
        <v>426</v>
      </c>
      <c r="X906" s="41">
        <v>452</v>
      </c>
      <c r="Y906" s="41">
        <v>499</v>
      </c>
      <c r="Z906" s="41">
        <v>536</v>
      </c>
      <c r="AA906" s="41">
        <v>454</v>
      </c>
      <c r="AB906" s="41">
        <v>380</v>
      </c>
      <c r="AC906" s="42">
        <v>421</v>
      </c>
      <c r="AD906" s="42">
        <v>399</v>
      </c>
      <c r="AE906" s="42">
        <v>494</v>
      </c>
      <c r="AF906" s="43">
        <v>359</v>
      </c>
      <c r="AG906" s="43">
        <v>376</v>
      </c>
      <c r="AH906" s="44">
        <f>VLOOKUP($A906,'[2]Data (2)'!$A$701:$F$1377,3,FALSE)</f>
        <v>328</v>
      </c>
      <c r="AI906" s="44">
        <f>VLOOKUP($A906,'[2]Data (2)'!$A$701:$F$1377,4,FALSE)</f>
        <v>323</v>
      </c>
      <c r="AJ906" s="44">
        <f>VLOOKUP($A906,'[2]Data (2)'!$A$701:$F$1377,5,FALSE)</f>
        <v>362</v>
      </c>
      <c r="AK906" s="44">
        <f>VLOOKUP($A906,'[2]Data (2)'!$A$701:$F$1377,6,FALSE)</f>
        <v>335</v>
      </c>
      <c r="AL906" s="46">
        <v>241</v>
      </c>
      <c r="AM906" s="46">
        <v>448</v>
      </c>
      <c r="AN906" s="46">
        <v>301</v>
      </c>
      <c r="AO906" s="46">
        <v>284</v>
      </c>
      <c r="AR906" s="41" t="s">
        <v>108</v>
      </c>
      <c r="AS906" s="41" t="b">
        <f t="shared" si="20"/>
        <v>1</v>
      </c>
    </row>
    <row r="907" spans="1:45" x14ac:dyDescent="0.25">
      <c r="A907" s="36" t="s">
        <v>515</v>
      </c>
      <c r="B907">
        <v>1298</v>
      </c>
      <c r="C907">
        <v>1440</v>
      </c>
      <c r="D907">
        <v>1674</v>
      </c>
      <c r="E907">
        <v>1536</v>
      </c>
      <c r="F907">
        <v>2133</v>
      </c>
      <c r="G907">
        <v>2016</v>
      </c>
      <c r="H907">
        <v>2069</v>
      </c>
      <c r="I907">
        <v>1815</v>
      </c>
      <c r="J907">
        <v>1935</v>
      </c>
      <c r="K907">
        <v>1916</v>
      </c>
      <c r="L907">
        <v>2262</v>
      </c>
      <c r="M907">
        <v>1912</v>
      </c>
      <c r="N907">
        <v>2233</v>
      </c>
      <c r="O907">
        <v>2052</v>
      </c>
      <c r="P907">
        <v>2084</v>
      </c>
      <c r="Q907">
        <v>1836</v>
      </c>
      <c r="R907">
        <v>2032</v>
      </c>
      <c r="S907">
        <v>1992</v>
      </c>
      <c r="T907">
        <v>2584</v>
      </c>
      <c r="U907">
        <v>1917</v>
      </c>
      <c r="V907">
        <v>2101</v>
      </c>
      <c r="W907">
        <v>1794</v>
      </c>
      <c r="X907" s="41">
        <v>1929</v>
      </c>
      <c r="Y907" s="41">
        <v>1975</v>
      </c>
      <c r="Z907" s="41">
        <v>2045</v>
      </c>
      <c r="AA907" s="41">
        <v>1939</v>
      </c>
      <c r="AB907" s="41">
        <v>1668</v>
      </c>
      <c r="AC907" s="42">
        <v>1532</v>
      </c>
      <c r="AD907" s="42">
        <v>1455</v>
      </c>
      <c r="AE907" s="42">
        <v>1757</v>
      </c>
      <c r="AF907" s="43">
        <v>1578</v>
      </c>
      <c r="AG907" s="43">
        <v>1474</v>
      </c>
      <c r="AH907" s="44">
        <f>VLOOKUP($A907,'[2]Data (2)'!$A$701:$F$1377,3,FALSE)</f>
        <v>1330</v>
      </c>
      <c r="AI907" s="44">
        <f>VLOOKUP($A907,'[2]Data (2)'!$A$701:$F$1377,4,FALSE)</f>
        <v>1379</v>
      </c>
      <c r="AJ907" s="44">
        <f>VLOOKUP($A907,'[2]Data (2)'!$A$701:$F$1377,5,FALSE)</f>
        <v>1422</v>
      </c>
      <c r="AK907" s="44">
        <f>VLOOKUP($A907,'[2]Data (2)'!$A$701:$F$1377,6,FALSE)</f>
        <v>1496</v>
      </c>
      <c r="AL907" s="46">
        <v>1164</v>
      </c>
      <c r="AM907" s="46">
        <v>1426</v>
      </c>
      <c r="AN907" s="46">
        <v>1341</v>
      </c>
      <c r="AO907" s="46">
        <v>1192</v>
      </c>
      <c r="AR907" s="41" t="s">
        <v>515</v>
      </c>
      <c r="AS907" s="41" t="b">
        <f t="shared" si="20"/>
        <v>1</v>
      </c>
    </row>
    <row r="908" spans="1:45" x14ac:dyDescent="0.25">
      <c r="A908" s="36" t="s">
        <v>595</v>
      </c>
      <c r="B908">
        <v>782</v>
      </c>
      <c r="C908">
        <v>748</v>
      </c>
      <c r="D908">
        <v>781</v>
      </c>
      <c r="E908">
        <v>1055</v>
      </c>
      <c r="F908">
        <v>1204</v>
      </c>
      <c r="G908">
        <v>1130</v>
      </c>
      <c r="H908">
        <v>1058</v>
      </c>
      <c r="I908">
        <v>974</v>
      </c>
      <c r="J908">
        <v>1000</v>
      </c>
      <c r="K908">
        <v>775</v>
      </c>
      <c r="L908">
        <v>1030</v>
      </c>
      <c r="M908">
        <v>952</v>
      </c>
      <c r="N908">
        <v>924</v>
      </c>
      <c r="O908">
        <v>809</v>
      </c>
      <c r="P908">
        <v>921</v>
      </c>
      <c r="Q908">
        <v>828</v>
      </c>
      <c r="R908">
        <v>915</v>
      </c>
      <c r="S908">
        <v>804</v>
      </c>
      <c r="T908">
        <v>888</v>
      </c>
      <c r="U908">
        <v>917</v>
      </c>
      <c r="V908">
        <v>757</v>
      </c>
      <c r="W908">
        <v>749</v>
      </c>
      <c r="X908" s="41">
        <v>824</v>
      </c>
      <c r="Y908" s="41">
        <v>823</v>
      </c>
      <c r="Z908" s="41">
        <v>810</v>
      </c>
      <c r="AA908" s="41">
        <v>774</v>
      </c>
      <c r="AB908" s="41">
        <v>757</v>
      </c>
      <c r="AC908" s="42">
        <v>664</v>
      </c>
      <c r="AD908" s="42">
        <v>712</v>
      </c>
      <c r="AE908" s="42">
        <v>805</v>
      </c>
      <c r="AF908" s="43">
        <v>723</v>
      </c>
      <c r="AG908" s="43">
        <v>670</v>
      </c>
      <c r="AH908" s="44">
        <f>VLOOKUP($A908,'[2]Data (2)'!$A$701:$F$1377,3,FALSE)</f>
        <v>648</v>
      </c>
      <c r="AI908" s="44">
        <f>VLOOKUP($A908,'[2]Data (2)'!$A$701:$F$1377,4,FALSE)</f>
        <v>610</v>
      </c>
      <c r="AJ908" s="44">
        <f>VLOOKUP($A908,'[2]Data (2)'!$A$701:$F$1377,5,FALSE)</f>
        <v>763</v>
      </c>
      <c r="AK908" s="44">
        <f>VLOOKUP($A908,'[2]Data (2)'!$A$701:$F$1377,6,FALSE)</f>
        <v>714</v>
      </c>
      <c r="AL908" s="46">
        <v>568</v>
      </c>
      <c r="AM908" s="46">
        <v>711</v>
      </c>
      <c r="AN908" s="46">
        <v>679</v>
      </c>
      <c r="AO908" s="46">
        <v>653</v>
      </c>
      <c r="AR908" s="41" t="s">
        <v>595</v>
      </c>
      <c r="AS908" s="41" t="b">
        <f t="shared" si="20"/>
        <v>1</v>
      </c>
    </row>
    <row r="909" spans="1:45" x14ac:dyDescent="0.25">
      <c r="A909" s="36" t="s">
        <v>686</v>
      </c>
      <c r="B909">
        <v>238</v>
      </c>
      <c r="C909">
        <v>291</v>
      </c>
      <c r="D909">
        <v>429</v>
      </c>
      <c r="E909">
        <v>337</v>
      </c>
      <c r="F909">
        <v>531</v>
      </c>
      <c r="G909">
        <v>504</v>
      </c>
      <c r="H909">
        <v>556</v>
      </c>
      <c r="I909">
        <v>428</v>
      </c>
      <c r="J909">
        <v>422</v>
      </c>
      <c r="K909">
        <v>414</v>
      </c>
      <c r="L909">
        <v>416</v>
      </c>
      <c r="M909">
        <v>433</v>
      </c>
      <c r="N909">
        <v>481</v>
      </c>
      <c r="O909">
        <v>510</v>
      </c>
      <c r="P909">
        <v>468</v>
      </c>
      <c r="Q909">
        <v>467</v>
      </c>
      <c r="R909">
        <v>386</v>
      </c>
      <c r="S909">
        <v>445</v>
      </c>
      <c r="T909">
        <v>491</v>
      </c>
      <c r="U909">
        <v>393</v>
      </c>
      <c r="V909">
        <v>350</v>
      </c>
      <c r="W909">
        <v>401</v>
      </c>
      <c r="X909" s="41">
        <v>481</v>
      </c>
      <c r="Y909" s="41">
        <v>454</v>
      </c>
      <c r="Z909" s="41">
        <v>491</v>
      </c>
      <c r="AA909" s="41">
        <v>435</v>
      </c>
      <c r="AB909" s="41">
        <v>391</v>
      </c>
      <c r="AC909" s="42">
        <v>375</v>
      </c>
      <c r="AD909" s="42">
        <v>350</v>
      </c>
      <c r="AE909" s="42">
        <v>399</v>
      </c>
      <c r="AF909" s="43">
        <v>319</v>
      </c>
      <c r="AG909" s="43">
        <v>291</v>
      </c>
      <c r="AH909" s="44">
        <f>VLOOKUP($A909,'[2]Data (2)'!$A$701:$F$1377,3,FALSE)</f>
        <v>289</v>
      </c>
      <c r="AI909" s="44">
        <f>VLOOKUP($A909,'[2]Data (2)'!$A$701:$F$1377,4,FALSE)</f>
        <v>337</v>
      </c>
      <c r="AJ909" s="44">
        <f>VLOOKUP($A909,'[2]Data (2)'!$A$701:$F$1377,5,FALSE)</f>
        <v>351</v>
      </c>
      <c r="AK909" s="44">
        <f>VLOOKUP($A909,'[2]Data (2)'!$A$701:$F$1377,6,FALSE)</f>
        <v>426</v>
      </c>
      <c r="AL909" s="46">
        <v>304</v>
      </c>
      <c r="AM909" s="46">
        <v>376</v>
      </c>
      <c r="AN909" s="46">
        <v>318</v>
      </c>
      <c r="AO909" s="46">
        <v>275</v>
      </c>
      <c r="AR909" s="41" t="s">
        <v>686</v>
      </c>
      <c r="AS909" s="41" t="b">
        <f t="shared" si="20"/>
        <v>1</v>
      </c>
    </row>
    <row r="910" spans="1:45" x14ac:dyDescent="0.25">
      <c r="A910" s="36" t="s">
        <v>687</v>
      </c>
      <c r="B910">
        <v>186</v>
      </c>
      <c r="C910">
        <v>231</v>
      </c>
      <c r="D910">
        <v>272</v>
      </c>
      <c r="E910">
        <v>206</v>
      </c>
      <c r="F910">
        <v>415</v>
      </c>
      <c r="G910">
        <v>365</v>
      </c>
      <c r="H910">
        <v>410</v>
      </c>
      <c r="I910">
        <v>272</v>
      </c>
      <c r="J910">
        <v>325</v>
      </c>
      <c r="K910">
        <v>334</v>
      </c>
      <c r="L910">
        <v>384</v>
      </c>
      <c r="M910">
        <v>314</v>
      </c>
      <c r="N910">
        <v>342</v>
      </c>
      <c r="O910">
        <v>343</v>
      </c>
      <c r="P910">
        <v>435</v>
      </c>
      <c r="Q910">
        <v>350</v>
      </c>
      <c r="R910">
        <v>341</v>
      </c>
      <c r="S910">
        <v>300</v>
      </c>
      <c r="T910">
        <v>393</v>
      </c>
      <c r="U910">
        <v>307</v>
      </c>
      <c r="V910">
        <v>326</v>
      </c>
      <c r="W910">
        <v>309</v>
      </c>
      <c r="X910" s="41">
        <v>371</v>
      </c>
      <c r="Y910" s="41">
        <v>368</v>
      </c>
      <c r="Z910" s="41">
        <v>374</v>
      </c>
      <c r="AA910" s="41">
        <v>304</v>
      </c>
      <c r="AB910" s="41">
        <v>297</v>
      </c>
      <c r="AC910" s="42">
        <v>255</v>
      </c>
      <c r="AD910" s="42">
        <v>310</v>
      </c>
      <c r="AE910" s="42">
        <v>298</v>
      </c>
      <c r="AF910" s="43">
        <v>282</v>
      </c>
      <c r="AG910" s="43">
        <v>259</v>
      </c>
      <c r="AH910" s="44">
        <f>VLOOKUP($A910,'[2]Data (2)'!$A$701:$F$1377,3,FALSE)</f>
        <v>264</v>
      </c>
      <c r="AI910" s="44">
        <f>VLOOKUP($A910,'[2]Data (2)'!$A$701:$F$1377,4,FALSE)</f>
        <v>266</v>
      </c>
      <c r="AJ910" s="44">
        <f>VLOOKUP($A910,'[2]Data (2)'!$A$701:$F$1377,5,FALSE)</f>
        <v>320</v>
      </c>
      <c r="AK910" s="44">
        <f>VLOOKUP($A910,'[2]Data (2)'!$A$701:$F$1377,6,FALSE)</f>
        <v>300</v>
      </c>
      <c r="AL910" s="46">
        <v>268</v>
      </c>
      <c r="AM910" s="46">
        <v>312</v>
      </c>
      <c r="AN910" s="46">
        <v>243</v>
      </c>
      <c r="AO910" s="46">
        <v>209</v>
      </c>
      <c r="AR910" s="41" t="s">
        <v>687</v>
      </c>
      <c r="AS910" s="41" t="b">
        <f t="shared" si="20"/>
        <v>1</v>
      </c>
    </row>
    <row r="911" spans="1:45" x14ac:dyDescent="0.25">
      <c r="A911" s="36" t="s">
        <v>504</v>
      </c>
      <c r="B911">
        <v>2653</v>
      </c>
      <c r="C911">
        <v>2499</v>
      </c>
      <c r="D911">
        <v>3085</v>
      </c>
      <c r="E911">
        <v>4156</v>
      </c>
      <c r="F911">
        <v>4423</v>
      </c>
      <c r="G911">
        <v>3427</v>
      </c>
      <c r="H911">
        <v>3763</v>
      </c>
      <c r="I911">
        <v>3674</v>
      </c>
      <c r="J911">
        <v>3344</v>
      </c>
      <c r="K911">
        <v>2754</v>
      </c>
      <c r="L911">
        <v>3567</v>
      </c>
      <c r="M911">
        <v>3726</v>
      </c>
      <c r="N911">
        <v>3780</v>
      </c>
      <c r="O911">
        <v>3109</v>
      </c>
      <c r="P911">
        <v>3568</v>
      </c>
      <c r="Q911">
        <v>3468</v>
      </c>
      <c r="R911">
        <v>3304</v>
      </c>
      <c r="S911">
        <v>2823</v>
      </c>
      <c r="T911">
        <v>3512</v>
      </c>
      <c r="U911">
        <v>3308</v>
      </c>
      <c r="V911">
        <v>3135</v>
      </c>
      <c r="W911">
        <v>2639</v>
      </c>
      <c r="X911" s="41">
        <v>2928</v>
      </c>
      <c r="Y911" s="41">
        <v>2715</v>
      </c>
      <c r="Z911" s="41">
        <v>3026</v>
      </c>
      <c r="AA911" s="41">
        <v>2980</v>
      </c>
      <c r="AB911" s="41">
        <v>3065</v>
      </c>
      <c r="AC911" s="42">
        <v>2803</v>
      </c>
      <c r="AD911" s="42">
        <v>2963</v>
      </c>
      <c r="AE911" s="42">
        <v>3172</v>
      </c>
      <c r="AF911" s="43">
        <v>2649</v>
      </c>
      <c r="AG911" s="43">
        <v>2429</v>
      </c>
      <c r="AH911" s="44">
        <f>VLOOKUP($A911,'[2]Data (2)'!$A$701:$F$1377,3,FALSE)</f>
        <v>2064</v>
      </c>
      <c r="AI911" s="44">
        <f>VLOOKUP($A911,'[2]Data (2)'!$A$701:$F$1377,4,FALSE)</f>
        <v>2038</v>
      </c>
      <c r="AJ911" s="44">
        <f>VLOOKUP($A911,'[2]Data (2)'!$A$701:$F$1377,5,FALSE)</f>
        <v>2278</v>
      </c>
      <c r="AK911" s="44">
        <f>VLOOKUP($A911,'[2]Data (2)'!$A$701:$F$1377,6,FALSE)</f>
        <v>2121</v>
      </c>
      <c r="AL911" s="46">
        <v>1799</v>
      </c>
      <c r="AM911" s="46">
        <v>2277</v>
      </c>
      <c r="AN911" s="46">
        <v>2420</v>
      </c>
      <c r="AO911" s="46">
        <v>2222</v>
      </c>
      <c r="AR911" s="41" t="s">
        <v>504</v>
      </c>
      <c r="AS911" s="41" t="b">
        <f t="shared" si="20"/>
        <v>1</v>
      </c>
    </row>
    <row r="912" spans="1:45" x14ac:dyDescent="0.25">
      <c r="A912" s="36" t="s">
        <v>616</v>
      </c>
      <c r="B912">
        <v>758</v>
      </c>
      <c r="C912">
        <v>831</v>
      </c>
      <c r="D912">
        <v>910</v>
      </c>
      <c r="E912">
        <v>987</v>
      </c>
      <c r="F912">
        <v>1004</v>
      </c>
      <c r="G912">
        <v>1024</v>
      </c>
      <c r="H912">
        <v>1073</v>
      </c>
      <c r="I912">
        <v>990</v>
      </c>
      <c r="J912">
        <v>939</v>
      </c>
      <c r="K912">
        <v>801</v>
      </c>
      <c r="L912">
        <v>935</v>
      </c>
      <c r="M912">
        <v>1036</v>
      </c>
      <c r="N912">
        <v>1012</v>
      </c>
      <c r="O912">
        <v>1019</v>
      </c>
      <c r="P912">
        <v>895</v>
      </c>
      <c r="Q912">
        <v>896</v>
      </c>
      <c r="R912">
        <v>813</v>
      </c>
      <c r="S912">
        <v>825</v>
      </c>
      <c r="T912">
        <v>866</v>
      </c>
      <c r="U912">
        <v>820</v>
      </c>
      <c r="V912">
        <v>751</v>
      </c>
      <c r="W912">
        <v>875</v>
      </c>
      <c r="X912" s="41">
        <v>1076</v>
      </c>
      <c r="Y912" s="41">
        <v>822</v>
      </c>
      <c r="Z912" s="41">
        <v>836</v>
      </c>
      <c r="AA912" s="41">
        <v>797</v>
      </c>
      <c r="AB912" s="41">
        <v>825</v>
      </c>
      <c r="AC912" s="42">
        <v>792</v>
      </c>
      <c r="AD912" s="42">
        <v>789</v>
      </c>
      <c r="AE912" s="42">
        <v>808</v>
      </c>
      <c r="AF912" s="43">
        <v>701</v>
      </c>
      <c r="AG912" s="43">
        <v>803</v>
      </c>
      <c r="AH912" s="44">
        <f>VLOOKUP($A912,'[2]Data (2)'!$A$701:$F$1377,3,FALSE)</f>
        <v>657</v>
      </c>
      <c r="AI912" s="44">
        <f>VLOOKUP($A912,'[2]Data (2)'!$A$701:$F$1377,4,FALSE)</f>
        <v>718</v>
      </c>
      <c r="AJ912" s="44">
        <f>VLOOKUP($A912,'[2]Data (2)'!$A$701:$F$1377,5,FALSE)</f>
        <v>1074</v>
      </c>
      <c r="AK912" s="44">
        <f>VLOOKUP($A912,'[2]Data (2)'!$A$701:$F$1377,6,FALSE)</f>
        <v>835</v>
      </c>
      <c r="AL912" s="46">
        <v>600</v>
      </c>
      <c r="AM912" s="46">
        <v>740</v>
      </c>
      <c r="AN912" s="46">
        <v>759</v>
      </c>
      <c r="AO912" s="46">
        <v>660</v>
      </c>
      <c r="AR912" s="41" t="s">
        <v>616</v>
      </c>
      <c r="AS912" s="41" t="b">
        <f t="shared" si="20"/>
        <v>1</v>
      </c>
    </row>
    <row r="913" spans="1:45" x14ac:dyDescent="0.25">
      <c r="A913" s="36" t="s">
        <v>109</v>
      </c>
      <c r="B913">
        <v>258</v>
      </c>
      <c r="C913">
        <v>257</v>
      </c>
      <c r="D913">
        <v>316</v>
      </c>
      <c r="E913">
        <v>531</v>
      </c>
      <c r="F913">
        <v>424</v>
      </c>
      <c r="G913">
        <v>307</v>
      </c>
      <c r="H913">
        <v>362</v>
      </c>
      <c r="I913">
        <v>429</v>
      </c>
      <c r="J913">
        <v>349</v>
      </c>
      <c r="K913">
        <v>282</v>
      </c>
      <c r="L913">
        <v>337</v>
      </c>
      <c r="M913">
        <v>413</v>
      </c>
      <c r="N913">
        <v>373</v>
      </c>
      <c r="O913">
        <v>296</v>
      </c>
      <c r="P913">
        <v>311</v>
      </c>
      <c r="Q913">
        <v>469</v>
      </c>
      <c r="R913">
        <v>290</v>
      </c>
      <c r="S913">
        <v>233</v>
      </c>
      <c r="T913">
        <v>285</v>
      </c>
      <c r="U913">
        <v>425</v>
      </c>
      <c r="V913">
        <v>300</v>
      </c>
      <c r="W913">
        <v>224</v>
      </c>
      <c r="X913" s="41">
        <v>267</v>
      </c>
      <c r="Y913" s="41">
        <v>210</v>
      </c>
      <c r="Z913" s="41">
        <v>227</v>
      </c>
      <c r="AA913" s="41">
        <v>273</v>
      </c>
      <c r="AB913" s="41">
        <v>348</v>
      </c>
      <c r="AC913" s="42">
        <v>321</v>
      </c>
      <c r="AD913" s="42">
        <v>229</v>
      </c>
      <c r="AE913" s="42">
        <v>268</v>
      </c>
      <c r="AF913" s="43">
        <v>199</v>
      </c>
      <c r="AG913" s="43">
        <v>216</v>
      </c>
      <c r="AH913" s="44">
        <f>VLOOKUP($A913,'[2]Data (2)'!$A$701:$F$1377,3,FALSE)</f>
        <v>143</v>
      </c>
      <c r="AI913" s="44">
        <f>VLOOKUP($A913,'[2]Data (2)'!$A$701:$F$1377,4,FALSE)</f>
        <v>162</v>
      </c>
      <c r="AJ913" s="44">
        <f>VLOOKUP($A913,'[2]Data (2)'!$A$701:$F$1377,5,FALSE)</f>
        <v>151</v>
      </c>
      <c r="AK913" s="44">
        <f>VLOOKUP($A913,'[2]Data (2)'!$A$701:$F$1377,6,FALSE)</f>
        <v>150</v>
      </c>
      <c r="AL913" s="46">
        <v>148</v>
      </c>
      <c r="AM913" s="46">
        <v>182</v>
      </c>
      <c r="AN913" s="46">
        <v>217</v>
      </c>
      <c r="AO913" s="46">
        <v>264</v>
      </c>
      <c r="AR913" s="41" t="s">
        <v>109</v>
      </c>
      <c r="AS913" s="41" t="b">
        <f t="shared" si="20"/>
        <v>1</v>
      </c>
    </row>
    <row r="914" spans="1:45" x14ac:dyDescent="0.25">
      <c r="A914" s="36" t="s">
        <v>110</v>
      </c>
      <c r="B914">
        <v>70</v>
      </c>
      <c r="C914">
        <v>90</v>
      </c>
      <c r="D914">
        <v>130</v>
      </c>
      <c r="E914">
        <v>165</v>
      </c>
      <c r="F914">
        <v>224</v>
      </c>
      <c r="G914">
        <v>131</v>
      </c>
      <c r="H914">
        <v>161</v>
      </c>
      <c r="I914">
        <v>160</v>
      </c>
      <c r="J914">
        <v>152</v>
      </c>
      <c r="K914">
        <v>114</v>
      </c>
      <c r="L914">
        <v>147</v>
      </c>
      <c r="M914">
        <v>137</v>
      </c>
      <c r="N914">
        <v>184</v>
      </c>
      <c r="O914">
        <v>122</v>
      </c>
      <c r="P914">
        <v>157</v>
      </c>
      <c r="Q914">
        <v>152</v>
      </c>
      <c r="R914">
        <v>154</v>
      </c>
      <c r="S914">
        <v>139</v>
      </c>
      <c r="T914">
        <v>136</v>
      </c>
      <c r="U914">
        <v>136</v>
      </c>
      <c r="V914">
        <v>145</v>
      </c>
      <c r="W914">
        <v>125</v>
      </c>
      <c r="X914" s="41">
        <v>127</v>
      </c>
      <c r="Y914" s="41">
        <v>122</v>
      </c>
      <c r="Z914" s="41">
        <v>152</v>
      </c>
      <c r="AA914" s="41">
        <v>127</v>
      </c>
      <c r="AB914" s="41">
        <v>125</v>
      </c>
      <c r="AC914" s="42">
        <v>95</v>
      </c>
      <c r="AD914" s="42">
        <v>106</v>
      </c>
      <c r="AE914" s="42">
        <v>120</v>
      </c>
      <c r="AF914" s="43">
        <v>103</v>
      </c>
      <c r="AG914" s="43">
        <v>75</v>
      </c>
      <c r="AH914" s="44">
        <f>VLOOKUP($A914,'[2]Data (2)'!$A$701:$F$1377,3,FALSE)</f>
        <v>90</v>
      </c>
      <c r="AI914" s="44">
        <f>VLOOKUP($A914,'[2]Data (2)'!$A$701:$F$1377,4,FALSE)</f>
        <v>65</v>
      </c>
      <c r="AJ914" s="44">
        <f>VLOOKUP($A914,'[2]Data (2)'!$A$701:$F$1377,5,FALSE)</f>
        <v>72</v>
      </c>
      <c r="AK914" s="44">
        <f>VLOOKUP($A914,'[2]Data (2)'!$A$701:$F$1377,6,FALSE)</f>
        <v>75</v>
      </c>
      <c r="AL914" s="46">
        <v>56</v>
      </c>
      <c r="AM914" s="46">
        <v>74</v>
      </c>
      <c r="AN914" s="46">
        <v>86</v>
      </c>
      <c r="AO914" s="46">
        <v>72</v>
      </c>
      <c r="AR914" s="41" t="s">
        <v>110</v>
      </c>
      <c r="AS914" s="41" t="b">
        <f t="shared" si="20"/>
        <v>1</v>
      </c>
    </row>
    <row r="915" spans="1:45" x14ac:dyDescent="0.25">
      <c r="A915" s="36" t="s">
        <v>688</v>
      </c>
      <c r="B915">
        <v>189</v>
      </c>
      <c r="C915">
        <v>187</v>
      </c>
      <c r="D915">
        <v>267</v>
      </c>
      <c r="E915">
        <v>235</v>
      </c>
      <c r="F915">
        <v>288</v>
      </c>
      <c r="G915">
        <v>295</v>
      </c>
      <c r="H915">
        <v>319</v>
      </c>
      <c r="I915">
        <v>230</v>
      </c>
      <c r="J915">
        <v>267</v>
      </c>
      <c r="K915">
        <v>258</v>
      </c>
      <c r="L915">
        <v>349</v>
      </c>
      <c r="M915">
        <v>258</v>
      </c>
      <c r="N915">
        <v>291</v>
      </c>
      <c r="O915">
        <v>286</v>
      </c>
      <c r="P915">
        <v>360</v>
      </c>
      <c r="Q915">
        <v>299</v>
      </c>
      <c r="R915">
        <v>315</v>
      </c>
      <c r="S915">
        <v>269</v>
      </c>
      <c r="T915">
        <v>355</v>
      </c>
      <c r="U915">
        <v>251</v>
      </c>
      <c r="V915">
        <v>240</v>
      </c>
      <c r="W915">
        <v>240</v>
      </c>
      <c r="X915" s="41">
        <v>335</v>
      </c>
      <c r="Y915" s="41">
        <v>306</v>
      </c>
      <c r="Z915" s="41">
        <v>302</v>
      </c>
      <c r="AA915" s="41">
        <v>295</v>
      </c>
      <c r="AB915" s="41">
        <v>214</v>
      </c>
      <c r="AC915" s="42">
        <v>226</v>
      </c>
      <c r="AD915" s="42">
        <v>225</v>
      </c>
      <c r="AE915" s="42">
        <v>230</v>
      </c>
      <c r="AF915" s="43">
        <v>200</v>
      </c>
      <c r="AG915" s="43">
        <v>233</v>
      </c>
      <c r="AH915" s="44">
        <f>VLOOKUP($A915,'[2]Data (2)'!$A$701:$F$1377,3,FALSE)</f>
        <v>189</v>
      </c>
      <c r="AI915" s="44">
        <f>VLOOKUP($A915,'[2]Data (2)'!$A$701:$F$1377,4,FALSE)</f>
        <v>198</v>
      </c>
      <c r="AJ915" s="44">
        <f>VLOOKUP($A915,'[2]Data (2)'!$A$701:$F$1377,5,FALSE)</f>
        <v>235</v>
      </c>
      <c r="AK915" s="44">
        <f>VLOOKUP($A915,'[2]Data (2)'!$A$701:$F$1377,6,FALSE)</f>
        <v>225</v>
      </c>
      <c r="AL915" s="46">
        <v>214</v>
      </c>
      <c r="AM915" s="46">
        <v>267</v>
      </c>
      <c r="AN915" s="46">
        <v>237</v>
      </c>
      <c r="AO915" s="46">
        <v>196</v>
      </c>
      <c r="AR915" s="41" t="s">
        <v>688</v>
      </c>
      <c r="AS915" s="41" t="b">
        <f t="shared" si="20"/>
        <v>1</v>
      </c>
    </row>
    <row r="916" spans="1:45" x14ac:dyDescent="0.25">
      <c r="A916" s="36" t="s">
        <v>111</v>
      </c>
      <c r="B916">
        <v>260</v>
      </c>
      <c r="C916">
        <v>307</v>
      </c>
      <c r="D916">
        <v>376</v>
      </c>
      <c r="E916">
        <v>492</v>
      </c>
      <c r="F916">
        <v>493</v>
      </c>
      <c r="G916">
        <v>448</v>
      </c>
      <c r="H916">
        <v>476</v>
      </c>
      <c r="I916">
        <v>430</v>
      </c>
      <c r="J916">
        <v>366</v>
      </c>
      <c r="K916">
        <v>332</v>
      </c>
      <c r="L916">
        <v>398</v>
      </c>
      <c r="M916">
        <v>369</v>
      </c>
      <c r="N916">
        <v>520</v>
      </c>
      <c r="O916">
        <v>352</v>
      </c>
      <c r="P916">
        <v>459</v>
      </c>
      <c r="Q916">
        <v>330</v>
      </c>
      <c r="R916">
        <v>324</v>
      </c>
      <c r="S916">
        <v>333</v>
      </c>
      <c r="T916">
        <v>374</v>
      </c>
      <c r="U916">
        <v>301</v>
      </c>
      <c r="V916">
        <v>317</v>
      </c>
      <c r="W916">
        <v>313</v>
      </c>
      <c r="X916" s="41">
        <v>322</v>
      </c>
      <c r="Y916" s="41">
        <v>335</v>
      </c>
      <c r="Z916" s="41">
        <v>302</v>
      </c>
      <c r="AA916" s="41">
        <v>308</v>
      </c>
      <c r="AB916" s="41">
        <v>280</v>
      </c>
      <c r="AC916" s="42">
        <v>286</v>
      </c>
      <c r="AD916" s="42">
        <v>311</v>
      </c>
      <c r="AE916" s="42">
        <v>302</v>
      </c>
      <c r="AF916" s="43">
        <v>262</v>
      </c>
      <c r="AG916" s="43">
        <v>224</v>
      </c>
      <c r="AH916" s="44">
        <f>VLOOKUP($A916,'[2]Data (2)'!$A$701:$F$1377,3,FALSE)</f>
        <v>216</v>
      </c>
      <c r="AI916" s="44">
        <f>VLOOKUP($A916,'[2]Data (2)'!$A$701:$F$1377,4,FALSE)</f>
        <v>215</v>
      </c>
      <c r="AJ916" s="44">
        <f>VLOOKUP($A916,'[2]Data (2)'!$A$701:$F$1377,5,FALSE)</f>
        <v>240</v>
      </c>
      <c r="AK916" s="44">
        <f>VLOOKUP($A916,'[2]Data (2)'!$A$701:$F$1377,6,FALSE)</f>
        <v>244</v>
      </c>
      <c r="AL916" s="46">
        <v>197</v>
      </c>
      <c r="AM916" s="46">
        <v>237</v>
      </c>
      <c r="AN916" s="46">
        <v>225</v>
      </c>
      <c r="AO916" s="46">
        <v>240</v>
      </c>
      <c r="AR916" s="41" t="s">
        <v>111</v>
      </c>
      <c r="AS916" s="41" t="b">
        <f t="shared" si="20"/>
        <v>1</v>
      </c>
    </row>
    <row r="917" spans="1:45" x14ac:dyDescent="0.25">
      <c r="A917" s="36" t="s">
        <v>459</v>
      </c>
      <c r="B917">
        <v>832</v>
      </c>
      <c r="C917">
        <v>912</v>
      </c>
      <c r="D917">
        <v>1034</v>
      </c>
      <c r="E917">
        <v>1334</v>
      </c>
      <c r="F917">
        <v>1204</v>
      </c>
      <c r="G917">
        <v>1474</v>
      </c>
      <c r="H917">
        <v>1253</v>
      </c>
      <c r="I917">
        <v>1272</v>
      </c>
      <c r="J917">
        <v>1160</v>
      </c>
      <c r="K917">
        <v>1205</v>
      </c>
      <c r="L917">
        <v>1395</v>
      </c>
      <c r="M917">
        <v>1360</v>
      </c>
      <c r="N917">
        <v>1404</v>
      </c>
      <c r="O917">
        <v>1258</v>
      </c>
      <c r="P917">
        <v>1248</v>
      </c>
      <c r="Q917">
        <v>1320</v>
      </c>
      <c r="R917">
        <v>1141</v>
      </c>
      <c r="S917">
        <v>1082</v>
      </c>
      <c r="T917">
        <v>1171</v>
      </c>
      <c r="U917">
        <v>1190</v>
      </c>
      <c r="V917">
        <v>1105</v>
      </c>
      <c r="W917">
        <v>1082</v>
      </c>
      <c r="X917" s="41">
        <v>1121</v>
      </c>
      <c r="Y917" s="41">
        <v>1038</v>
      </c>
      <c r="Z917" s="41">
        <v>1037</v>
      </c>
      <c r="AA917" s="41">
        <v>1071</v>
      </c>
      <c r="AB917" s="41">
        <v>1111</v>
      </c>
      <c r="AC917" s="42">
        <v>1084</v>
      </c>
      <c r="AD917" s="42">
        <v>1027</v>
      </c>
      <c r="AE917" s="42">
        <v>1045</v>
      </c>
      <c r="AF917" s="43">
        <v>949</v>
      </c>
      <c r="AG917" s="43">
        <v>855</v>
      </c>
      <c r="AH917" s="44">
        <f>VLOOKUP($A917,'[2]Data (2)'!$A$701:$F$1377,3,FALSE)</f>
        <v>828</v>
      </c>
      <c r="AI917" s="44">
        <f>VLOOKUP($A917,'[2]Data (2)'!$A$701:$F$1377,4,FALSE)</f>
        <v>902</v>
      </c>
      <c r="AJ917" s="44">
        <f>VLOOKUP($A917,'[2]Data (2)'!$A$701:$F$1377,5,FALSE)</f>
        <v>971</v>
      </c>
      <c r="AK917" s="44">
        <f>VLOOKUP($A917,'[2]Data (2)'!$A$701:$F$1377,6,FALSE)</f>
        <v>885</v>
      </c>
      <c r="AL917" s="46">
        <v>726</v>
      </c>
      <c r="AM917" s="46">
        <v>900</v>
      </c>
      <c r="AN917" s="46">
        <v>855</v>
      </c>
      <c r="AO917" s="46">
        <v>947</v>
      </c>
      <c r="AR917" s="41" t="s">
        <v>459</v>
      </c>
      <c r="AS917" s="41" t="b">
        <f t="shared" si="20"/>
        <v>1</v>
      </c>
    </row>
    <row r="918" spans="1:45" x14ac:dyDescent="0.25">
      <c r="A918" s="36" t="s">
        <v>112</v>
      </c>
      <c r="B918">
        <v>293</v>
      </c>
      <c r="C918">
        <v>283</v>
      </c>
      <c r="D918">
        <v>381</v>
      </c>
      <c r="E918">
        <v>545</v>
      </c>
      <c r="F918">
        <v>675</v>
      </c>
      <c r="G918">
        <v>529</v>
      </c>
      <c r="H918">
        <v>579</v>
      </c>
      <c r="I918">
        <v>479</v>
      </c>
      <c r="J918">
        <v>509</v>
      </c>
      <c r="K918">
        <v>459</v>
      </c>
      <c r="L918">
        <v>527</v>
      </c>
      <c r="M918">
        <v>453</v>
      </c>
      <c r="N918">
        <v>455</v>
      </c>
      <c r="O918">
        <v>398</v>
      </c>
      <c r="P918">
        <v>524</v>
      </c>
      <c r="Q918">
        <v>418</v>
      </c>
      <c r="R918">
        <v>430</v>
      </c>
      <c r="S918">
        <v>367</v>
      </c>
      <c r="T918">
        <v>449</v>
      </c>
      <c r="U918">
        <v>434</v>
      </c>
      <c r="V918">
        <v>427</v>
      </c>
      <c r="W918">
        <v>363</v>
      </c>
      <c r="X918" s="41">
        <v>406</v>
      </c>
      <c r="Y918" s="41">
        <v>390</v>
      </c>
      <c r="Z918" s="41">
        <v>463</v>
      </c>
      <c r="AA918" s="41">
        <v>419</v>
      </c>
      <c r="AB918" s="41">
        <v>367</v>
      </c>
      <c r="AC918" s="42">
        <v>326</v>
      </c>
      <c r="AD918" s="42">
        <v>340</v>
      </c>
      <c r="AE918" s="42">
        <v>414</v>
      </c>
      <c r="AF918" s="43">
        <v>354</v>
      </c>
      <c r="AG918" s="43">
        <v>349</v>
      </c>
      <c r="AH918" s="44">
        <f>VLOOKUP($A918,'[2]Data (2)'!$A$701:$F$1377,3,FALSE)</f>
        <v>297</v>
      </c>
      <c r="AI918" s="44">
        <f>VLOOKUP($A918,'[2]Data (2)'!$A$701:$F$1377,4,FALSE)</f>
        <v>279</v>
      </c>
      <c r="AJ918" s="44">
        <f>VLOOKUP($A918,'[2]Data (2)'!$A$701:$F$1377,5,FALSE)</f>
        <v>324</v>
      </c>
      <c r="AK918" s="44">
        <f>VLOOKUP($A918,'[2]Data (2)'!$A$701:$F$1377,6,FALSE)</f>
        <v>300</v>
      </c>
      <c r="AL918" s="46">
        <v>231</v>
      </c>
      <c r="AM918" s="46">
        <v>280</v>
      </c>
      <c r="AN918" s="46">
        <v>294</v>
      </c>
      <c r="AO918" s="46">
        <v>242</v>
      </c>
      <c r="AR918" s="41" t="s">
        <v>112</v>
      </c>
      <c r="AS918" s="41" t="b">
        <f t="shared" si="20"/>
        <v>1</v>
      </c>
    </row>
    <row r="919" spans="1:45" x14ac:dyDescent="0.25">
      <c r="A919" s="36" t="s">
        <v>113</v>
      </c>
      <c r="B919">
        <v>226</v>
      </c>
      <c r="C919">
        <v>228</v>
      </c>
      <c r="D919">
        <v>290</v>
      </c>
      <c r="E919">
        <v>334</v>
      </c>
      <c r="F919">
        <v>428</v>
      </c>
      <c r="G919">
        <v>329</v>
      </c>
      <c r="H919">
        <v>401</v>
      </c>
      <c r="I919">
        <v>302</v>
      </c>
      <c r="J919">
        <v>280</v>
      </c>
      <c r="K919">
        <v>316</v>
      </c>
      <c r="L919">
        <v>372</v>
      </c>
      <c r="M919">
        <v>277</v>
      </c>
      <c r="N919">
        <v>350</v>
      </c>
      <c r="O919">
        <v>312</v>
      </c>
      <c r="P919">
        <v>376</v>
      </c>
      <c r="Q919">
        <v>300</v>
      </c>
      <c r="R919">
        <v>324</v>
      </c>
      <c r="S919">
        <v>285</v>
      </c>
      <c r="T919">
        <v>361</v>
      </c>
      <c r="U919">
        <v>292</v>
      </c>
      <c r="V919">
        <v>265</v>
      </c>
      <c r="W919">
        <v>276</v>
      </c>
      <c r="X919" s="41">
        <v>306</v>
      </c>
      <c r="Y919" s="41">
        <v>316</v>
      </c>
      <c r="Z919" s="41">
        <v>285</v>
      </c>
      <c r="AA919" s="41">
        <v>255</v>
      </c>
      <c r="AB919" s="41">
        <v>270</v>
      </c>
      <c r="AC919" s="42">
        <v>264</v>
      </c>
      <c r="AD919" s="42">
        <v>257</v>
      </c>
      <c r="AE919" s="42">
        <v>289</v>
      </c>
      <c r="AF919" s="43">
        <v>256</v>
      </c>
      <c r="AG919" s="43">
        <v>187</v>
      </c>
      <c r="AH919" s="44">
        <f>VLOOKUP($A919,'[2]Data (2)'!$A$701:$F$1377,3,FALSE)</f>
        <v>165</v>
      </c>
      <c r="AI919" s="44">
        <f>VLOOKUP($A919,'[2]Data (2)'!$A$701:$F$1377,4,FALSE)</f>
        <v>171</v>
      </c>
      <c r="AJ919" s="44">
        <f>VLOOKUP($A919,'[2]Data (2)'!$A$701:$F$1377,5,FALSE)</f>
        <v>204</v>
      </c>
      <c r="AK919" s="44">
        <f>VLOOKUP($A919,'[2]Data (2)'!$A$701:$F$1377,6,FALSE)</f>
        <v>185</v>
      </c>
      <c r="AL919" s="46">
        <v>179</v>
      </c>
      <c r="AM919" s="46">
        <v>203</v>
      </c>
      <c r="AN919" s="46">
        <v>172</v>
      </c>
      <c r="AO919" s="46">
        <v>171</v>
      </c>
      <c r="AR919" s="41" t="s">
        <v>113</v>
      </c>
      <c r="AS919" s="41" t="b">
        <f t="shared" ref="AS919:AS982" si="21">IF(AR919=A919,TRUE,FALSE)</f>
        <v>1</v>
      </c>
    </row>
    <row r="920" spans="1:45" x14ac:dyDescent="0.25">
      <c r="A920" s="36" t="s">
        <v>617</v>
      </c>
      <c r="B920">
        <v>1558</v>
      </c>
      <c r="C920">
        <v>1726</v>
      </c>
      <c r="D920">
        <v>1873</v>
      </c>
      <c r="E920">
        <v>2309</v>
      </c>
      <c r="F920">
        <v>2519</v>
      </c>
      <c r="G920">
        <v>2456</v>
      </c>
      <c r="H920">
        <v>2425</v>
      </c>
      <c r="I920">
        <v>2250</v>
      </c>
      <c r="J920">
        <v>2204</v>
      </c>
      <c r="K920">
        <v>2286</v>
      </c>
      <c r="L920">
        <v>2342</v>
      </c>
      <c r="M920">
        <v>2277</v>
      </c>
      <c r="N920">
        <v>2304</v>
      </c>
      <c r="O920">
        <v>2402</v>
      </c>
      <c r="P920">
        <v>2106</v>
      </c>
      <c r="Q920">
        <v>2018</v>
      </c>
      <c r="R920">
        <v>1976</v>
      </c>
      <c r="S920">
        <v>2142</v>
      </c>
      <c r="T920">
        <v>2063</v>
      </c>
      <c r="U920">
        <v>1881</v>
      </c>
      <c r="V920">
        <v>1722</v>
      </c>
      <c r="W920">
        <v>1909</v>
      </c>
      <c r="X920" s="41">
        <v>2318</v>
      </c>
      <c r="Y920" s="41">
        <v>1845</v>
      </c>
      <c r="Z920" s="41">
        <v>1728</v>
      </c>
      <c r="AA920" s="41">
        <v>1695</v>
      </c>
      <c r="AB920" s="41">
        <v>1648</v>
      </c>
      <c r="AC920" s="42">
        <v>1532</v>
      </c>
      <c r="AD920" s="42">
        <v>1779</v>
      </c>
      <c r="AE920" s="42">
        <v>1865</v>
      </c>
      <c r="AF920" s="43">
        <v>1536</v>
      </c>
      <c r="AG920" s="43">
        <v>1490</v>
      </c>
      <c r="AH920" s="44">
        <f>VLOOKUP($A920,'[2]Data (2)'!$A$701:$F$1377,3,FALSE)</f>
        <v>1506</v>
      </c>
      <c r="AI920" s="44">
        <f>VLOOKUP($A920,'[2]Data (2)'!$A$701:$F$1377,4,FALSE)</f>
        <v>1679</v>
      </c>
      <c r="AJ920" s="44">
        <f>VLOOKUP($A920,'[2]Data (2)'!$A$701:$F$1377,5,FALSE)</f>
        <v>2062</v>
      </c>
      <c r="AK920" s="44">
        <f>VLOOKUP($A920,'[2]Data (2)'!$A$701:$F$1377,6,FALSE)</f>
        <v>1716</v>
      </c>
      <c r="AL920" s="46">
        <v>1226</v>
      </c>
      <c r="AM920" s="46">
        <v>1638</v>
      </c>
      <c r="AN920" s="46">
        <v>1615</v>
      </c>
      <c r="AO920" s="46">
        <v>1494</v>
      </c>
      <c r="AR920" s="41" t="s">
        <v>617</v>
      </c>
      <c r="AS920" s="41" t="b">
        <f t="shared" si="21"/>
        <v>1</v>
      </c>
    </row>
    <row r="921" spans="1:45" x14ac:dyDescent="0.25">
      <c r="A921" s="36" t="s">
        <v>460</v>
      </c>
      <c r="B921">
        <v>608</v>
      </c>
      <c r="C921">
        <v>683</v>
      </c>
      <c r="D921">
        <v>770</v>
      </c>
      <c r="E921">
        <v>1148</v>
      </c>
      <c r="F921">
        <v>1022</v>
      </c>
      <c r="G921">
        <v>999</v>
      </c>
      <c r="H921">
        <v>1009</v>
      </c>
      <c r="I921">
        <v>972</v>
      </c>
      <c r="J921">
        <v>978</v>
      </c>
      <c r="K921">
        <v>823</v>
      </c>
      <c r="L921">
        <v>1106</v>
      </c>
      <c r="M921">
        <v>1023</v>
      </c>
      <c r="N921">
        <v>1051</v>
      </c>
      <c r="O921">
        <v>1040</v>
      </c>
      <c r="P921">
        <v>1051</v>
      </c>
      <c r="Q921">
        <v>986</v>
      </c>
      <c r="R921">
        <v>880</v>
      </c>
      <c r="S921">
        <v>800</v>
      </c>
      <c r="T921">
        <v>1046</v>
      </c>
      <c r="U921">
        <v>895</v>
      </c>
      <c r="V921">
        <v>873</v>
      </c>
      <c r="W921">
        <v>757</v>
      </c>
      <c r="X921" s="41">
        <v>848</v>
      </c>
      <c r="Y921" s="41">
        <v>774</v>
      </c>
      <c r="Z921" s="41">
        <v>889</v>
      </c>
      <c r="AA921" s="41">
        <v>787</v>
      </c>
      <c r="AB921" s="41">
        <v>842</v>
      </c>
      <c r="AC921" s="42">
        <v>785</v>
      </c>
      <c r="AD921" s="42">
        <v>781</v>
      </c>
      <c r="AE921" s="42">
        <v>842</v>
      </c>
      <c r="AF921" s="43">
        <v>658</v>
      </c>
      <c r="AG921" s="43">
        <v>671</v>
      </c>
      <c r="AH921" s="44">
        <f>VLOOKUP($A921,'[2]Data (2)'!$A$701:$F$1377,3,FALSE)</f>
        <v>555</v>
      </c>
      <c r="AI921" s="44">
        <f>VLOOKUP($A921,'[2]Data (2)'!$A$701:$F$1377,4,FALSE)</f>
        <v>565</v>
      </c>
      <c r="AJ921" s="44">
        <f>VLOOKUP($A921,'[2]Data (2)'!$A$701:$F$1377,5,FALSE)</f>
        <v>645</v>
      </c>
      <c r="AK921" s="44">
        <f>VLOOKUP($A921,'[2]Data (2)'!$A$701:$F$1377,6,FALSE)</f>
        <v>649</v>
      </c>
      <c r="AL921" s="46">
        <v>531</v>
      </c>
      <c r="AM921" s="46">
        <v>609</v>
      </c>
      <c r="AN921" s="46">
        <v>682</v>
      </c>
      <c r="AO921" s="46">
        <v>602</v>
      </c>
      <c r="AR921" s="41" t="s">
        <v>460</v>
      </c>
      <c r="AS921" s="41" t="b">
        <f t="shared" si="21"/>
        <v>1</v>
      </c>
    </row>
    <row r="922" spans="1:45" x14ac:dyDescent="0.25">
      <c r="A922" s="36" t="s">
        <v>114</v>
      </c>
      <c r="B922">
        <v>218</v>
      </c>
      <c r="C922">
        <v>228</v>
      </c>
      <c r="D922">
        <v>304</v>
      </c>
      <c r="E922">
        <v>437</v>
      </c>
      <c r="F922">
        <v>382</v>
      </c>
      <c r="G922">
        <v>327</v>
      </c>
      <c r="H922">
        <v>336</v>
      </c>
      <c r="I922">
        <v>376</v>
      </c>
      <c r="J922">
        <v>363</v>
      </c>
      <c r="K922">
        <v>260</v>
      </c>
      <c r="L922">
        <v>284</v>
      </c>
      <c r="M922">
        <v>352</v>
      </c>
      <c r="N922">
        <v>360</v>
      </c>
      <c r="O922">
        <v>263</v>
      </c>
      <c r="P922">
        <v>297</v>
      </c>
      <c r="Q922">
        <v>347</v>
      </c>
      <c r="R922">
        <v>314</v>
      </c>
      <c r="S922">
        <v>277</v>
      </c>
      <c r="T922">
        <v>311</v>
      </c>
      <c r="U922">
        <v>301</v>
      </c>
      <c r="V922">
        <v>287</v>
      </c>
      <c r="W922">
        <v>231</v>
      </c>
      <c r="X922" s="41">
        <v>236</v>
      </c>
      <c r="Y922" s="41">
        <v>263</v>
      </c>
      <c r="Z922" s="41">
        <v>269</v>
      </c>
      <c r="AA922" s="41">
        <v>295</v>
      </c>
      <c r="AB922" s="41">
        <v>287</v>
      </c>
      <c r="AC922" s="42">
        <v>249</v>
      </c>
      <c r="AD922" s="42">
        <v>298</v>
      </c>
      <c r="AE922" s="42">
        <v>297</v>
      </c>
      <c r="AF922" s="43">
        <v>219</v>
      </c>
      <c r="AG922" s="43">
        <v>219</v>
      </c>
      <c r="AH922" s="44">
        <f>VLOOKUP($A922,'[2]Data (2)'!$A$701:$F$1377,3,FALSE)</f>
        <v>184</v>
      </c>
      <c r="AI922" s="44">
        <f>VLOOKUP($A922,'[2]Data (2)'!$A$701:$F$1377,4,FALSE)</f>
        <v>171</v>
      </c>
      <c r="AJ922" s="44">
        <f>VLOOKUP($A922,'[2]Data (2)'!$A$701:$F$1377,5,FALSE)</f>
        <v>208</v>
      </c>
      <c r="AK922" s="44">
        <f>VLOOKUP($A922,'[2]Data (2)'!$A$701:$F$1377,6,FALSE)</f>
        <v>175</v>
      </c>
      <c r="AL922" s="46">
        <v>158</v>
      </c>
      <c r="AM922" s="46">
        <v>197</v>
      </c>
      <c r="AN922" s="46">
        <v>201</v>
      </c>
      <c r="AO922" s="46">
        <v>195</v>
      </c>
      <c r="AR922" s="41" t="s">
        <v>114</v>
      </c>
      <c r="AS922" s="41" t="b">
        <f t="shared" si="21"/>
        <v>1</v>
      </c>
    </row>
    <row r="923" spans="1:45" x14ac:dyDescent="0.25">
      <c r="A923" s="36" t="s">
        <v>563</v>
      </c>
      <c r="B923">
        <v>417</v>
      </c>
      <c r="C923">
        <v>426</v>
      </c>
      <c r="D923">
        <v>563</v>
      </c>
      <c r="E923">
        <v>731</v>
      </c>
      <c r="F923">
        <v>942</v>
      </c>
      <c r="G923">
        <v>808</v>
      </c>
      <c r="H923">
        <v>854</v>
      </c>
      <c r="I923">
        <v>784</v>
      </c>
      <c r="J923">
        <v>702</v>
      </c>
      <c r="K923">
        <v>660</v>
      </c>
      <c r="L923">
        <v>853</v>
      </c>
      <c r="M923">
        <v>763</v>
      </c>
      <c r="N923">
        <v>821</v>
      </c>
      <c r="O923">
        <v>706</v>
      </c>
      <c r="P923">
        <v>860</v>
      </c>
      <c r="Q923">
        <v>745</v>
      </c>
      <c r="R923">
        <v>733</v>
      </c>
      <c r="S923">
        <v>603</v>
      </c>
      <c r="T923">
        <v>681</v>
      </c>
      <c r="U923">
        <v>701</v>
      </c>
      <c r="V923">
        <v>646</v>
      </c>
      <c r="W923">
        <v>520</v>
      </c>
      <c r="X923" s="41">
        <v>638</v>
      </c>
      <c r="Y923" s="41">
        <v>599</v>
      </c>
      <c r="Z923" s="41">
        <v>616</v>
      </c>
      <c r="AA923" s="41">
        <v>607</v>
      </c>
      <c r="AB923" s="41">
        <v>562</v>
      </c>
      <c r="AC923" s="42">
        <v>560</v>
      </c>
      <c r="AD923" s="42">
        <v>505</v>
      </c>
      <c r="AE923" s="42">
        <v>634</v>
      </c>
      <c r="AF923" s="43">
        <v>509</v>
      </c>
      <c r="AG923" s="43">
        <v>502</v>
      </c>
      <c r="AH923" s="44">
        <f>VLOOKUP($A923,'[2]Data (2)'!$A$701:$F$1377,3,FALSE)</f>
        <v>390</v>
      </c>
      <c r="AI923" s="44">
        <f>VLOOKUP($A923,'[2]Data (2)'!$A$701:$F$1377,4,FALSE)</f>
        <v>387</v>
      </c>
      <c r="AJ923" s="44">
        <f>VLOOKUP($A923,'[2]Data (2)'!$A$701:$F$1377,5,FALSE)</f>
        <v>439</v>
      </c>
      <c r="AK923" s="44">
        <f>VLOOKUP($A923,'[2]Data (2)'!$A$701:$F$1377,6,FALSE)</f>
        <v>476</v>
      </c>
      <c r="AL923" s="46">
        <v>424</v>
      </c>
      <c r="AM923" s="46">
        <v>494</v>
      </c>
      <c r="AN923" s="46">
        <v>452</v>
      </c>
      <c r="AO923" s="46">
        <v>397</v>
      </c>
      <c r="AR923" s="41" t="s">
        <v>563</v>
      </c>
      <c r="AS923" s="41" t="b">
        <f t="shared" si="21"/>
        <v>1</v>
      </c>
    </row>
    <row r="924" spans="1:45" x14ac:dyDescent="0.25">
      <c r="A924" s="36" t="s">
        <v>431</v>
      </c>
      <c r="B924">
        <v>972</v>
      </c>
      <c r="C924">
        <v>978</v>
      </c>
      <c r="D924">
        <v>1265</v>
      </c>
      <c r="E924">
        <v>1274</v>
      </c>
      <c r="F924">
        <v>1386</v>
      </c>
      <c r="G924">
        <v>1179</v>
      </c>
      <c r="H924">
        <v>1377</v>
      </c>
      <c r="I924">
        <v>1282</v>
      </c>
      <c r="J924">
        <v>1207</v>
      </c>
      <c r="K924">
        <v>1143</v>
      </c>
      <c r="L924">
        <v>1282</v>
      </c>
      <c r="M924">
        <v>1143</v>
      </c>
      <c r="N924">
        <v>1164</v>
      </c>
      <c r="O924">
        <v>1049</v>
      </c>
      <c r="P924">
        <v>1253</v>
      </c>
      <c r="Q924">
        <v>1061</v>
      </c>
      <c r="R924">
        <v>1073</v>
      </c>
      <c r="S924">
        <v>987</v>
      </c>
      <c r="T924">
        <v>1283</v>
      </c>
      <c r="U924">
        <v>1052</v>
      </c>
      <c r="V924">
        <v>957</v>
      </c>
      <c r="W924">
        <v>959</v>
      </c>
      <c r="X924" s="41">
        <v>1119</v>
      </c>
      <c r="Y924" s="41">
        <v>1024</v>
      </c>
      <c r="Z924" s="41">
        <v>1056</v>
      </c>
      <c r="AA924" s="41">
        <v>1045</v>
      </c>
      <c r="AB924" s="41">
        <v>946</v>
      </c>
      <c r="AC924" s="42">
        <v>955</v>
      </c>
      <c r="AD924" s="42">
        <v>1003</v>
      </c>
      <c r="AE924" s="42">
        <v>966</v>
      </c>
      <c r="AF924" s="43">
        <v>871</v>
      </c>
      <c r="AG924" s="43">
        <v>935</v>
      </c>
      <c r="AH924" s="44">
        <f>VLOOKUP($A924,'[2]Data (2)'!$A$701:$F$1377,3,FALSE)</f>
        <v>732</v>
      </c>
      <c r="AI924" s="44">
        <f>VLOOKUP($A924,'[2]Data (2)'!$A$701:$F$1377,4,FALSE)</f>
        <v>819</v>
      </c>
      <c r="AJ924" s="44">
        <f>VLOOKUP($A924,'[2]Data (2)'!$A$701:$F$1377,5,FALSE)</f>
        <v>924</v>
      </c>
      <c r="AK924" s="44">
        <f>VLOOKUP($A924,'[2]Data (2)'!$A$701:$F$1377,6,FALSE)</f>
        <v>927</v>
      </c>
      <c r="AL924" s="46">
        <v>770</v>
      </c>
      <c r="AM924" s="46">
        <v>897</v>
      </c>
      <c r="AN924" s="46">
        <v>859</v>
      </c>
      <c r="AO924" s="46">
        <v>743</v>
      </c>
      <c r="AR924" s="41" t="s">
        <v>431</v>
      </c>
      <c r="AS924" s="41" t="b">
        <f t="shared" si="21"/>
        <v>1</v>
      </c>
    </row>
    <row r="925" spans="1:45" x14ac:dyDescent="0.25">
      <c r="A925" s="36" t="s">
        <v>115</v>
      </c>
      <c r="B925">
        <v>168</v>
      </c>
      <c r="C925">
        <v>170</v>
      </c>
      <c r="D925">
        <v>231</v>
      </c>
      <c r="E925">
        <v>355</v>
      </c>
      <c r="F925">
        <v>376</v>
      </c>
      <c r="G925">
        <v>343</v>
      </c>
      <c r="H925">
        <v>364</v>
      </c>
      <c r="I925">
        <v>310</v>
      </c>
      <c r="J925">
        <v>310</v>
      </c>
      <c r="K925">
        <v>255</v>
      </c>
      <c r="L925">
        <v>300</v>
      </c>
      <c r="M925">
        <v>306</v>
      </c>
      <c r="N925">
        <v>330</v>
      </c>
      <c r="O925">
        <v>283</v>
      </c>
      <c r="P925">
        <v>283</v>
      </c>
      <c r="Q925">
        <v>317</v>
      </c>
      <c r="R925">
        <v>294</v>
      </c>
      <c r="S925">
        <v>257</v>
      </c>
      <c r="T925">
        <v>256</v>
      </c>
      <c r="U925">
        <v>234</v>
      </c>
      <c r="V925">
        <v>267</v>
      </c>
      <c r="W925">
        <v>210</v>
      </c>
      <c r="X925" s="41">
        <v>249</v>
      </c>
      <c r="Y925" s="41">
        <v>251</v>
      </c>
      <c r="Z925" s="41">
        <v>237</v>
      </c>
      <c r="AA925" s="41">
        <v>199</v>
      </c>
      <c r="AB925" s="41">
        <v>201</v>
      </c>
      <c r="AC925" s="42">
        <v>191</v>
      </c>
      <c r="AD925" s="42">
        <v>198</v>
      </c>
      <c r="AE925" s="42">
        <v>237</v>
      </c>
      <c r="AF925" s="43">
        <v>204</v>
      </c>
      <c r="AG925" s="43">
        <v>152</v>
      </c>
      <c r="AH925" s="44">
        <f>VLOOKUP($A925,'[2]Data (2)'!$A$701:$F$1377,3,FALSE)</f>
        <v>126</v>
      </c>
      <c r="AI925" s="44">
        <f>VLOOKUP($A925,'[2]Data (2)'!$A$701:$F$1377,4,FALSE)</f>
        <v>127</v>
      </c>
      <c r="AJ925" s="44">
        <f>VLOOKUP($A925,'[2]Data (2)'!$A$701:$F$1377,5,FALSE)</f>
        <v>161</v>
      </c>
      <c r="AK925" s="44">
        <f>VLOOKUP($A925,'[2]Data (2)'!$A$701:$F$1377,6,FALSE)</f>
        <v>148</v>
      </c>
      <c r="AL925" s="46">
        <v>106</v>
      </c>
      <c r="AM925" s="46">
        <v>141</v>
      </c>
      <c r="AN925" s="46">
        <v>144</v>
      </c>
      <c r="AO925" s="46">
        <v>126</v>
      </c>
      <c r="AR925" s="41" t="s">
        <v>115</v>
      </c>
      <c r="AS925" s="41" t="b">
        <f t="shared" si="21"/>
        <v>1</v>
      </c>
    </row>
    <row r="926" spans="1:45" x14ac:dyDescent="0.25">
      <c r="A926" s="36" t="s">
        <v>116</v>
      </c>
      <c r="B926">
        <v>223</v>
      </c>
      <c r="C926">
        <v>214</v>
      </c>
      <c r="D926">
        <v>322</v>
      </c>
      <c r="E926">
        <v>456</v>
      </c>
      <c r="F926">
        <v>499</v>
      </c>
      <c r="G926">
        <v>364</v>
      </c>
      <c r="H926">
        <v>453</v>
      </c>
      <c r="I926">
        <v>374</v>
      </c>
      <c r="J926">
        <v>401</v>
      </c>
      <c r="K926">
        <v>306</v>
      </c>
      <c r="L926">
        <v>385</v>
      </c>
      <c r="M926">
        <v>346</v>
      </c>
      <c r="N926">
        <v>390</v>
      </c>
      <c r="O926">
        <v>333</v>
      </c>
      <c r="P926">
        <v>361</v>
      </c>
      <c r="Q926">
        <v>336</v>
      </c>
      <c r="R926">
        <v>350</v>
      </c>
      <c r="S926">
        <v>271</v>
      </c>
      <c r="T926">
        <v>377</v>
      </c>
      <c r="U926">
        <v>376</v>
      </c>
      <c r="V926">
        <v>316</v>
      </c>
      <c r="W926">
        <v>276</v>
      </c>
      <c r="X926" s="41">
        <v>339</v>
      </c>
      <c r="Y926" s="41">
        <v>278</v>
      </c>
      <c r="Z926" s="41">
        <v>314</v>
      </c>
      <c r="AA926" s="41">
        <v>295</v>
      </c>
      <c r="AB926" s="41">
        <v>264</v>
      </c>
      <c r="AC926" s="42">
        <v>249</v>
      </c>
      <c r="AD926" s="42">
        <v>223</v>
      </c>
      <c r="AE926" s="42">
        <v>290</v>
      </c>
      <c r="AF926" s="43">
        <v>223</v>
      </c>
      <c r="AG926" s="43">
        <v>247</v>
      </c>
      <c r="AH926" s="44">
        <f>VLOOKUP($A926,'[2]Data (2)'!$A$701:$F$1377,3,FALSE)</f>
        <v>196</v>
      </c>
      <c r="AI926" s="44">
        <f>VLOOKUP($A926,'[2]Data (2)'!$A$701:$F$1377,4,FALSE)</f>
        <v>192</v>
      </c>
      <c r="AJ926" s="44">
        <f>VLOOKUP($A926,'[2]Data (2)'!$A$701:$F$1377,5,FALSE)</f>
        <v>253</v>
      </c>
      <c r="AK926" s="44">
        <f>VLOOKUP($A926,'[2]Data (2)'!$A$701:$F$1377,6,FALSE)</f>
        <v>210</v>
      </c>
      <c r="AL926" s="46">
        <v>187</v>
      </c>
      <c r="AM926" s="46">
        <v>211</v>
      </c>
      <c r="AN926" s="46">
        <v>204</v>
      </c>
      <c r="AO926" s="46">
        <v>192</v>
      </c>
      <c r="AR926" s="41" t="s">
        <v>116</v>
      </c>
      <c r="AS926" s="41" t="b">
        <f t="shared" si="21"/>
        <v>1</v>
      </c>
    </row>
    <row r="927" spans="1:45" x14ac:dyDescent="0.25">
      <c r="A927" s="36" t="s">
        <v>462</v>
      </c>
      <c r="B927">
        <v>1368</v>
      </c>
      <c r="C927">
        <v>1410</v>
      </c>
      <c r="D927">
        <v>1867</v>
      </c>
      <c r="E927">
        <v>2402</v>
      </c>
      <c r="F927">
        <v>2532</v>
      </c>
      <c r="G927">
        <v>2102</v>
      </c>
      <c r="H927">
        <v>2356</v>
      </c>
      <c r="I927">
        <v>2293</v>
      </c>
      <c r="J927">
        <v>2131</v>
      </c>
      <c r="K927">
        <v>1895</v>
      </c>
      <c r="L927">
        <v>2184</v>
      </c>
      <c r="M927">
        <v>2266</v>
      </c>
      <c r="N927">
        <v>2055</v>
      </c>
      <c r="O927">
        <v>1817</v>
      </c>
      <c r="P927">
        <v>2247</v>
      </c>
      <c r="Q927">
        <v>2101</v>
      </c>
      <c r="R927">
        <v>1884</v>
      </c>
      <c r="S927">
        <v>1582</v>
      </c>
      <c r="T927">
        <v>2002</v>
      </c>
      <c r="U927">
        <v>1970</v>
      </c>
      <c r="V927">
        <v>1672</v>
      </c>
      <c r="W927">
        <v>1540</v>
      </c>
      <c r="X927" s="41">
        <v>1649</v>
      </c>
      <c r="Y927" s="41">
        <v>1673</v>
      </c>
      <c r="Z927" s="41">
        <v>1700</v>
      </c>
      <c r="AA927" s="41">
        <v>1757</v>
      </c>
      <c r="AB927" s="41">
        <v>1698</v>
      </c>
      <c r="AC927" s="42">
        <v>1651</v>
      </c>
      <c r="AD927" s="42">
        <v>1607</v>
      </c>
      <c r="AE927" s="42">
        <v>1722</v>
      </c>
      <c r="AF927" s="43">
        <v>1312</v>
      </c>
      <c r="AG927" s="43">
        <v>1166</v>
      </c>
      <c r="AH927" s="44">
        <f>VLOOKUP($A927,'[2]Data (2)'!$A$701:$F$1377,3,FALSE)</f>
        <v>1060</v>
      </c>
      <c r="AI927" s="44">
        <f>VLOOKUP($A927,'[2]Data (2)'!$A$701:$F$1377,4,FALSE)</f>
        <v>1056</v>
      </c>
      <c r="AJ927" s="44">
        <f>VLOOKUP($A927,'[2]Data (2)'!$A$701:$F$1377,5,FALSE)</f>
        <v>1070</v>
      </c>
      <c r="AK927" s="44">
        <f>VLOOKUP($A927,'[2]Data (2)'!$A$701:$F$1377,6,FALSE)</f>
        <v>1108</v>
      </c>
      <c r="AL927" s="46">
        <v>955</v>
      </c>
      <c r="AM927" s="46">
        <v>1170</v>
      </c>
      <c r="AN927" s="46">
        <v>1276</v>
      </c>
      <c r="AO927" s="46">
        <v>1212</v>
      </c>
      <c r="AR927" s="41" t="s">
        <v>462</v>
      </c>
      <c r="AS927" s="41" t="b">
        <f t="shared" si="21"/>
        <v>1</v>
      </c>
    </row>
    <row r="928" spans="1:45" x14ac:dyDescent="0.25">
      <c r="A928" s="36" t="s">
        <v>117</v>
      </c>
      <c r="B928">
        <v>797</v>
      </c>
      <c r="C928">
        <v>842</v>
      </c>
      <c r="D928">
        <v>1043</v>
      </c>
      <c r="E928">
        <v>1283</v>
      </c>
      <c r="F928">
        <v>1690</v>
      </c>
      <c r="G928">
        <v>1307</v>
      </c>
      <c r="H928">
        <v>1278</v>
      </c>
      <c r="I928">
        <v>1249</v>
      </c>
      <c r="J928">
        <v>1350</v>
      </c>
      <c r="K928">
        <v>1080</v>
      </c>
      <c r="L928">
        <v>1376</v>
      </c>
      <c r="M928">
        <v>1298</v>
      </c>
      <c r="N928">
        <v>1492</v>
      </c>
      <c r="O928">
        <v>1199</v>
      </c>
      <c r="P928">
        <v>1284</v>
      </c>
      <c r="Q928">
        <v>1168</v>
      </c>
      <c r="R928">
        <v>1326</v>
      </c>
      <c r="S928">
        <v>1069</v>
      </c>
      <c r="T928">
        <v>1191</v>
      </c>
      <c r="U928">
        <v>1138</v>
      </c>
      <c r="V928">
        <v>1357</v>
      </c>
      <c r="W928">
        <v>966</v>
      </c>
      <c r="X928" s="41">
        <v>1110</v>
      </c>
      <c r="Y928" s="41">
        <v>1043</v>
      </c>
      <c r="Z928" s="41">
        <v>950</v>
      </c>
      <c r="AA928" s="41">
        <v>1031</v>
      </c>
      <c r="AB928" s="41">
        <v>896</v>
      </c>
      <c r="AC928" s="42">
        <v>862</v>
      </c>
      <c r="AD928" s="42">
        <v>1010</v>
      </c>
      <c r="AE928" s="42">
        <v>1232</v>
      </c>
      <c r="AF928" s="43">
        <v>900</v>
      </c>
      <c r="AG928" s="43">
        <v>866</v>
      </c>
      <c r="AH928" s="44">
        <f>VLOOKUP($A928,'[2]Data (2)'!$A$701:$F$1377,3,FALSE)</f>
        <v>791</v>
      </c>
      <c r="AI928" s="44">
        <f>VLOOKUP($A928,'[2]Data (2)'!$A$701:$F$1377,4,FALSE)</f>
        <v>797</v>
      </c>
      <c r="AJ928" s="44">
        <f>VLOOKUP($A928,'[2]Data (2)'!$A$701:$F$1377,5,FALSE)</f>
        <v>795</v>
      </c>
      <c r="AK928" s="44">
        <f>VLOOKUP($A928,'[2]Data (2)'!$A$701:$F$1377,6,FALSE)</f>
        <v>785</v>
      </c>
      <c r="AL928" s="46">
        <v>598</v>
      </c>
      <c r="AM928" s="46">
        <v>780</v>
      </c>
      <c r="AN928" s="46">
        <v>733</v>
      </c>
      <c r="AO928" s="46">
        <v>702</v>
      </c>
      <c r="AR928" s="41" t="s">
        <v>117</v>
      </c>
      <c r="AS928" s="41" t="b">
        <f t="shared" si="21"/>
        <v>1</v>
      </c>
    </row>
    <row r="929" spans="1:45" x14ac:dyDescent="0.25">
      <c r="A929" s="36" t="s">
        <v>479</v>
      </c>
      <c r="B929">
        <v>2402</v>
      </c>
      <c r="C929">
        <v>2406</v>
      </c>
      <c r="D929">
        <v>2872</v>
      </c>
      <c r="E929">
        <v>4031</v>
      </c>
      <c r="F929">
        <v>4762</v>
      </c>
      <c r="G929">
        <v>3762</v>
      </c>
      <c r="H929">
        <v>3903</v>
      </c>
      <c r="I929">
        <v>3489</v>
      </c>
      <c r="J929">
        <v>3650</v>
      </c>
      <c r="K929">
        <v>3026</v>
      </c>
      <c r="L929">
        <v>3770</v>
      </c>
      <c r="M929">
        <v>3532</v>
      </c>
      <c r="N929">
        <v>3974</v>
      </c>
      <c r="O929">
        <v>3319</v>
      </c>
      <c r="P929">
        <v>3519</v>
      </c>
      <c r="Q929">
        <v>3339</v>
      </c>
      <c r="R929">
        <v>3585</v>
      </c>
      <c r="S929">
        <v>3003</v>
      </c>
      <c r="T929">
        <v>3425</v>
      </c>
      <c r="U929">
        <v>3114</v>
      </c>
      <c r="V929">
        <v>3477</v>
      </c>
      <c r="W929">
        <v>2756</v>
      </c>
      <c r="X929" s="41">
        <v>3040</v>
      </c>
      <c r="Y929" s="41">
        <v>2993</v>
      </c>
      <c r="Z929" s="41">
        <v>2792</v>
      </c>
      <c r="AA929" s="41">
        <v>2868</v>
      </c>
      <c r="AB929" s="41">
        <v>2623</v>
      </c>
      <c r="AC929" s="42">
        <v>2514</v>
      </c>
      <c r="AD929" s="42">
        <v>2761</v>
      </c>
      <c r="AE929" s="42">
        <v>3412</v>
      </c>
      <c r="AF929" s="43">
        <v>2530</v>
      </c>
      <c r="AG929" s="43">
        <v>2520</v>
      </c>
      <c r="AH929" s="44">
        <f>VLOOKUP($A929,'[2]Data (2)'!$A$701:$F$1377,3,FALSE)</f>
        <v>2288</v>
      </c>
      <c r="AI929" s="44">
        <f>VLOOKUP($A929,'[2]Data (2)'!$A$701:$F$1377,4,FALSE)</f>
        <v>2148</v>
      </c>
      <c r="AJ929" s="44">
        <f>VLOOKUP($A929,'[2]Data (2)'!$A$701:$F$1377,5,FALSE)</f>
        <v>2257</v>
      </c>
      <c r="AK929" s="44">
        <f>VLOOKUP($A929,'[2]Data (2)'!$A$701:$F$1377,6,FALSE)</f>
        <v>2229</v>
      </c>
      <c r="AL929" s="46">
        <v>1648</v>
      </c>
      <c r="AM929" s="46">
        <v>2118</v>
      </c>
      <c r="AN929" s="46">
        <v>1972</v>
      </c>
      <c r="AO929" s="46">
        <v>2036</v>
      </c>
      <c r="AR929" s="41" t="s">
        <v>479</v>
      </c>
      <c r="AS929" s="41" t="b">
        <f t="shared" si="21"/>
        <v>1</v>
      </c>
    </row>
    <row r="930" spans="1:45" x14ac:dyDescent="0.25">
      <c r="A930" s="36" t="s">
        <v>426</v>
      </c>
      <c r="B930">
        <v>1231</v>
      </c>
      <c r="C930">
        <v>1235</v>
      </c>
      <c r="D930">
        <v>1645</v>
      </c>
      <c r="E930">
        <v>1861</v>
      </c>
      <c r="F930">
        <v>1882</v>
      </c>
      <c r="G930">
        <v>1556</v>
      </c>
      <c r="H930">
        <v>1769</v>
      </c>
      <c r="I930">
        <v>1662</v>
      </c>
      <c r="J930">
        <v>1551</v>
      </c>
      <c r="K930">
        <v>1347</v>
      </c>
      <c r="L930">
        <v>1804</v>
      </c>
      <c r="M930">
        <v>1607</v>
      </c>
      <c r="N930">
        <v>1602</v>
      </c>
      <c r="O930">
        <v>1379</v>
      </c>
      <c r="P930">
        <v>1722</v>
      </c>
      <c r="Q930">
        <v>1522</v>
      </c>
      <c r="R930">
        <v>1442</v>
      </c>
      <c r="S930">
        <v>1272</v>
      </c>
      <c r="T930">
        <v>1611</v>
      </c>
      <c r="U930">
        <v>1407</v>
      </c>
      <c r="V930">
        <v>1173</v>
      </c>
      <c r="W930">
        <v>1150</v>
      </c>
      <c r="X930" s="41">
        <v>1278</v>
      </c>
      <c r="Y930" s="41">
        <v>1250</v>
      </c>
      <c r="Z930" s="41">
        <v>1325</v>
      </c>
      <c r="AA930" s="41">
        <v>1236</v>
      </c>
      <c r="AB930" s="41">
        <v>1283</v>
      </c>
      <c r="AC930" s="42">
        <v>1159</v>
      </c>
      <c r="AD930" s="42">
        <v>1318</v>
      </c>
      <c r="AE930" s="42">
        <v>1261</v>
      </c>
      <c r="AF930" s="43">
        <v>1116</v>
      </c>
      <c r="AG930" s="43">
        <v>1007</v>
      </c>
      <c r="AH930" s="44">
        <f>VLOOKUP($A930,'[2]Data (2)'!$A$701:$F$1377,3,FALSE)</f>
        <v>837</v>
      </c>
      <c r="AI930" s="44">
        <f>VLOOKUP($A930,'[2]Data (2)'!$A$701:$F$1377,4,FALSE)</f>
        <v>951</v>
      </c>
      <c r="AJ930" s="44">
        <f>VLOOKUP($A930,'[2]Data (2)'!$A$701:$F$1377,5,FALSE)</f>
        <v>1078</v>
      </c>
      <c r="AK930" s="44">
        <f>VLOOKUP($A930,'[2]Data (2)'!$A$701:$F$1377,6,FALSE)</f>
        <v>1029</v>
      </c>
      <c r="AL930" s="46">
        <v>893</v>
      </c>
      <c r="AM930" s="46">
        <v>1063</v>
      </c>
      <c r="AN930" s="46">
        <v>1127</v>
      </c>
      <c r="AO930" s="46">
        <v>1047</v>
      </c>
      <c r="AR930" s="41" t="s">
        <v>426</v>
      </c>
      <c r="AS930" s="41" t="b">
        <f t="shared" si="21"/>
        <v>1</v>
      </c>
    </row>
    <row r="931" spans="1:45" x14ac:dyDescent="0.25">
      <c r="A931" s="36" t="s">
        <v>118</v>
      </c>
      <c r="B931">
        <v>647</v>
      </c>
      <c r="C931">
        <v>610</v>
      </c>
      <c r="D931">
        <v>705</v>
      </c>
      <c r="E931">
        <v>856</v>
      </c>
      <c r="F931">
        <v>1007</v>
      </c>
      <c r="G931">
        <v>827</v>
      </c>
      <c r="H931">
        <v>843</v>
      </c>
      <c r="I931">
        <v>731</v>
      </c>
      <c r="J931">
        <v>761</v>
      </c>
      <c r="K931">
        <v>632</v>
      </c>
      <c r="L931">
        <v>790</v>
      </c>
      <c r="M931">
        <v>806</v>
      </c>
      <c r="N931">
        <v>856</v>
      </c>
      <c r="O931">
        <v>696</v>
      </c>
      <c r="P931">
        <v>785</v>
      </c>
      <c r="Q931">
        <v>699</v>
      </c>
      <c r="R931">
        <v>694</v>
      </c>
      <c r="S931">
        <v>655</v>
      </c>
      <c r="T931">
        <v>818</v>
      </c>
      <c r="U931">
        <v>685</v>
      </c>
      <c r="V931">
        <v>680</v>
      </c>
      <c r="W931">
        <v>680</v>
      </c>
      <c r="X931" s="41">
        <v>724</v>
      </c>
      <c r="Y931" s="41">
        <v>629</v>
      </c>
      <c r="Z931" s="41">
        <v>711</v>
      </c>
      <c r="AA931" s="41">
        <v>625</v>
      </c>
      <c r="AB931" s="41">
        <v>625</v>
      </c>
      <c r="AC931" s="42">
        <v>583</v>
      </c>
      <c r="AD931" s="42">
        <v>700</v>
      </c>
      <c r="AE931" s="42">
        <v>707</v>
      </c>
      <c r="AF931" s="43">
        <v>607</v>
      </c>
      <c r="AG931" s="43">
        <v>625</v>
      </c>
      <c r="AH931" s="44">
        <f>VLOOKUP($A931,'[2]Data (2)'!$A$701:$F$1377,3,FALSE)</f>
        <v>470</v>
      </c>
      <c r="AI931" s="44">
        <f>VLOOKUP($A931,'[2]Data (2)'!$A$701:$F$1377,4,FALSE)</f>
        <v>538</v>
      </c>
      <c r="AJ931" s="44">
        <f>VLOOKUP($A931,'[2]Data (2)'!$A$701:$F$1377,5,FALSE)</f>
        <v>558</v>
      </c>
      <c r="AK931" s="44">
        <f>VLOOKUP($A931,'[2]Data (2)'!$A$701:$F$1377,6,FALSE)</f>
        <v>546</v>
      </c>
      <c r="AL931" s="46">
        <v>419</v>
      </c>
      <c r="AM931" s="46">
        <v>583</v>
      </c>
      <c r="AN931" s="46">
        <v>526</v>
      </c>
      <c r="AO931" s="46">
        <v>480</v>
      </c>
      <c r="AR931" s="41" t="s">
        <v>118</v>
      </c>
      <c r="AS931" s="41" t="b">
        <f t="shared" si="21"/>
        <v>1</v>
      </c>
    </row>
    <row r="932" spans="1:45" x14ac:dyDescent="0.25">
      <c r="A932" s="36" t="s">
        <v>474</v>
      </c>
      <c r="B932">
        <v>1389</v>
      </c>
      <c r="C932">
        <v>1540</v>
      </c>
      <c r="D932">
        <v>1880</v>
      </c>
      <c r="E932">
        <v>2002</v>
      </c>
      <c r="F932">
        <v>2317</v>
      </c>
      <c r="G932">
        <v>1912</v>
      </c>
      <c r="H932">
        <v>2309</v>
      </c>
      <c r="I932">
        <v>1940</v>
      </c>
      <c r="J932">
        <v>2145</v>
      </c>
      <c r="K932">
        <v>1897</v>
      </c>
      <c r="L932">
        <v>2334</v>
      </c>
      <c r="M932">
        <v>2271</v>
      </c>
      <c r="N932">
        <v>2485</v>
      </c>
      <c r="O932">
        <v>2028</v>
      </c>
      <c r="P932">
        <v>2171</v>
      </c>
      <c r="Q932">
        <v>2026</v>
      </c>
      <c r="R932">
        <v>2031</v>
      </c>
      <c r="S932">
        <v>1945</v>
      </c>
      <c r="T932">
        <v>2141</v>
      </c>
      <c r="U932">
        <v>2031</v>
      </c>
      <c r="V932">
        <v>2069</v>
      </c>
      <c r="W932">
        <v>1740</v>
      </c>
      <c r="X932" s="41">
        <v>1958</v>
      </c>
      <c r="Y932" s="41">
        <v>1992</v>
      </c>
      <c r="Z932" s="41">
        <v>1859</v>
      </c>
      <c r="AA932" s="41">
        <v>2031</v>
      </c>
      <c r="AB932" s="41">
        <v>1769</v>
      </c>
      <c r="AC932" s="42">
        <v>1757</v>
      </c>
      <c r="AD932" s="42">
        <v>1881</v>
      </c>
      <c r="AE932" s="42">
        <v>2269</v>
      </c>
      <c r="AF932" s="43">
        <v>1831</v>
      </c>
      <c r="AG932" s="43">
        <v>1725</v>
      </c>
      <c r="AH932" s="44">
        <f>VLOOKUP($A932,'[2]Data (2)'!$A$701:$F$1377,3,FALSE)</f>
        <v>1441</v>
      </c>
      <c r="AI932" s="44">
        <f>VLOOKUP($A932,'[2]Data (2)'!$A$701:$F$1377,4,FALSE)</f>
        <v>1563</v>
      </c>
      <c r="AJ932" s="44">
        <f>VLOOKUP($A932,'[2]Data (2)'!$A$701:$F$1377,5,FALSE)</f>
        <v>1658</v>
      </c>
      <c r="AK932" s="44">
        <f>VLOOKUP($A932,'[2]Data (2)'!$A$701:$F$1377,6,FALSE)</f>
        <v>1621</v>
      </c>
      <c r="AL932" s="46">
        <v>1378</v>
      </c>
      <c r="AM932" s="46">
        <v>1830</v>
      </c>
      <c r="AN932" s="46">
        <v>1533</v>
      </c>
      <c r="AO932" s="46">
        <v>1483</v>
      </c>
      <c r="AR932" s="41" t="s">
        <v>474</v>
      </c>
      <c r="AS932" s="41" t="b">
        <f t="shared" si="21"/>
        <v>1</v>
      </c>
    </row>
    <row r="933" spans="1:45" x14ac:dyDescent="0.25">
      <c r="A933" s="36" t="s">
        <v>480</v>
      </c>
      <c r="B933">
        <v>2187</v>
      </c>
      <c r="C933">
        <v>2339</v>
      </c>
      <c r="D933">
        <v>3037</v>
      </c>
      <c r="E933">
        <v>3844</v>
      </c>
      <c r="F933">
        <v>4399</v>
      </c>
      <c r="G933">
        <v>3711</v>
      </c>
      <c r="H933">
        <v>4091</v>
      </c>
      <c r="I933">
        <v>3599</v>
      </c>
      <c r="J933">
        <v>3484</v>
      </c>
      <c r="K933">
        <v>2928</v>
      </c>
      <c r="L933">
        <v>3700</v>
      </c>
      <c r="M933">
        <v>3648</v>
      </c>
      <c r="N933">
        <v>3817</v>
      </c>
      <c r="O933">
        <v>3267</v>
      </c>
      <c r="P933">
        <v>3519</v>
      </c>
      <c r="Q933">
        <v>3510</v>
      </c>
      <c r="R933">
        <v>3162</v>
      </c>
      <c r="S933">
        <v>2844</v>
      </c>
      <c r="T933">
        <v>3524</v>
      </c>
      <c r="U933">
        <v>3135</v>
      </c>
      <c r="V933">
        <v>3025</v>
      </c>
      <c r="W933">
        <v>2525</v>
      </c>
      <c r="X933" s="41">
        <v>2899</v>
      </c>
      <c r="Y933" s="41">
        <v>2933</v>
      </c>
      <c r="Z933" s="41">
        <v>2862</v>
      </c>
      <c r="AA933" s="41">
        <v>2822</v>
      </c>
      <c r="AB933" s="41">
        <v>2621</v>
      </c>
      <c r="AC933" s="42">
        <v>2570</v>
      </c>
      <c r="AD933" s="42">
        <v>2702</v>
      </c>
      <c r="AE933" s="42">
        <v>3146</v>
      </c>
      <c r="AF933" s="43">
        <v>2566</v>
      </c>
      <c r="AG933" s="43">
        <v>2388</v>
      </c>
      <c r="AH933" s="44">
        <f>VLOOKUP($A933,'[2]Data (2)'!$A$701:$F$1377,3,FALSE)</f>
        <v>2046</v>
      </c>
      <c r="AI933" s="44">
        <f>VLOOKUP($A933,'[2]Data (2)'!$A$701:$F$1377,4,FALSE)</f>
        <v>2090</v>
      </c>
      <c r="AJ933" s="44">
        <f>VLOOKUP($A933,'[2]Data (2)'!$A$701:$F$1377,5,FALSE)</f>
        <v>2445</v>
      </c>
      <c r="AK933" s="44">
        <f>VLOOKUP($A933,'[2]Data (2)'!$A$701:$F$1377,6,FALSE)</f>
        <v>2324</v>
      </c>
      <c r="AL933" s="46">
        <v>1853</v>
      </c>
      <c r="AM933" s="46">
        <v>2308</v>
      </c>
      <c r="AN933" s="46">
        <v>2101</v>
      </c>
      <c r="AO933" s="46">
        <v>2007</v>
      </c>
      <c r="AR933" s="41" t="s">
        <v>480</v>
      </c>
      <c r="AS933" s="41" t="b">
        <f t="shared" si="21"/>
        <v>1</v>
      </c>
    </row>
    <row r="934" spans="1:45" x14ac:dyDescent="0.25">
      <c r="A934" s="36" t="s">
        <v>119</v>
      </c>
      <c r="B934">
        <v>508</v>
      </c>
      <c r="C934">
        <v>499</v>
      </c>
      <c r="D934">
        <v>685</v>
      </c>
      <c r="E934">
        <v>866</v>
      </c>
      <c r="F934">
        <v>924</v>
      </c>
      <c r="G934">
        <v>805</v>
      </c>
      <c r="H934">
        <v>848</v>
      </c>
      <c r="I934">
        <v>778</v>
      </c>
      <c r="J934">
        <v>797</v>
      </c>
      <c r="K934">
        <v>673</v>
      </c>
      <c r="L934">
        <v>798</v>
      </c>
      <c r="M934">
        <v>746</v>
      </c>
      <c r="N934">
        <v>757</v>
      </c>
      <c r="O934">
        <v>634</v>
      </c>
      <c r="P934">
        <v>670</v>
      </c>
      <c r="Q934">
        <v>709</v>
      </c>
      <c r="R934">
        <v>605</v>
      </c>
      <c r="S934">
        <v>580</v>
      </c>
      <c r="T934">
        <v>683</v>
      </c>
      <c r="U934">
        <v>620</v>
      </c>
      <c r="V934">
        <v>651</v>
      </c>
      <c r="W934">
        <v>582</v>
      </c>
      <c r="X934" s="41">
        <v>629</v>
      </c>
      <c r="Y934" s="41">
        <v>615</v>
      </c>
      <c r="Z934" s="41">
        <v>601</v>
      </c>
      <c r="AA934" s="41">
        <v>577</v>
      </c>
      <c r="AB934" s="41">
        <v>534</v>
      </c>
      <c r="AC934" s="42">
        <v>517</v>
      </c>
      <c r="AD934" s="42">
        <v>524</v>
      </c>
      <c r="AE934" s="42">
        <v>620</v>
      </c>
      <c r="AF934" s="43">
        <v>515</v>
      </c>
      <c r="AG934" s="43">
        <v>456</v>
      </c>
      <c r="AH934" s="44">
        <f>VLOOKUP($A934,'[2]Data (2)'!$A$701:$F$1377,3,FALSE)</f>
        <v>412</v>
      </c>
      <c r="AI934" s="44">
        <f>VLOOKUP($A934,'[2]Data (2)'!$A$701:$F$1377,4,FALSE)</f>
        <v>413</v>
      </c>
      <c r="AJ934" s="44">
        <f>VLOOKUP($A934,'[2]Data (2)'!$A$701:$F$1377,5,FALSE)</f>
        <v>497</v>
      </c>
      <c r="AK934" s="44">
        <f>VLOOKUP($A934,'[2]Data (2)'!$A$701:$F$1377,6,FALSE)</f>
        <v>461</v>
      </c>
      <c r="AL934" s="46">
        <v>379</v>
      </c>
      <c r="AM934" s="46">
        <v>437</v>
      </c>
      <c r="AN934" s="46">
        <v>405</v>
      </c>
      <c r="AO934" s="46">
        <v>399</v>
      </c>
      <c r="AR934" s="41" t="s">
        <v>119</v>
      </c>
      <c r="AS934" s="41" t="b">
        <f t="shared" si="21"/>
        <v>1</v>
      </c>
    </row>
    <row r="935" spans="1:45" x14ac:dyDescent="0.25">
      <c r="A935" s="36" t="s">
        <v>120</v>
      </c>
      <c r="B935">
        <v>145</v>
      </c>
      <c r="C935">
        <v>150</v>
      </c>
      <c r="D935">
        <v>163</v>
      </c>
      <c r="E935">
        <v>221</v>
      </c>
      <c r="F935">
        <v>284</v>
      </c>
      <c r="G935">
        <v>217</v>
      </c>
      <c r="H935">
        <v>257</v>
      </c>
      <c r="I935">
        <v>174</v>
      </c>
      <c r="J935">
        <v>229</v>
      </c>
      <c r="K935">
        <v>193</v>
      </c>
      <c r="L935">
        <v>219</v>
      </c>
      <c r="M935">
        <v>208</v>
      </c>
      <c r="N935">
        <v>210</v>
      </c>
      <c r="O935">
        <v>218</v>
      </c>
      <c r="P935">
        <v>225</v>
      </c>
      <c r="Q935">
        <v>191</v>
      </c>
      <c r="R935">
        <v>192</v>
      </c>
      <c r="S935">
        <v>172</v>
      </c>
      <c r="T935">
        <v>231</v>
      </c>
      <c r="U935">
        <v>196</v>
      </c>
      <c r="V935">
        <v>190</v>
      </c>
      <c r="W935">
        <v>157</v>
      </c>
      <c r="X935" s="41">
        <v>211</v>
      </c>
      <c r="Y935" s="41">
        <v>195</v>
      </c>
      <c r="Z935" s="41">
        <v>177</v>
      </c>
      <c r="AA935" s="41">
        <v>179</v>
      </c>
      <c r="AB935" s="41">
        <v>157</v>
      </c>
      <c r="AC935" s="42">
        <v>161</v>
      </c>
      <c r="AD935" s="42">
        <v>138</v>
      </c>
      <c r="AE935" s="42">
        <v>161</v>
      </c>
      <c r="AF935" s="43">
        <v>144</v>
      </c>
      <c r="AG935" s="43">
        <v>129</v>
      </c>
      <c r="AH935" s="44">
        <f>VLOOKUP($A935,'[2]Data (2)'!$A$701:$F$1377,3,FALSE)</f>
        <v>129</v>
      </c>
      <c r="AI935" s="44">
        <f>VLOOKUP($A935,'[2]Data (2)'!$A$701:$F$1377,4,FALSE)</f>
        <v>139</v>
      </c>
      <c r="AJ935" s="44">
        <f>VLOOKUP($A935,'[2]Data (2)'!$A$701:$F$1377,5,FALSE)</f>
        <v>159</v>
      </c>
      <c r="AK935" s="44">
        <f>VLOOKUP($A935,'[2]Data (2)'!$A$701:$F$1377,6,FALSE)</f>
        <v>170</v>
      </c>
      <c r="AL935" s="46">
        <v>114</v>
      </c>
      <c r="AM935" s="46">
        <v>132</v>
      </c>
      <c r="AN935" s="46">
        <v>120</v>
      </c>
      <c r="AO935" s="46">
        <v>145</v>
      </c>
      <c r="AR935" s="41" t="s">
        <v>120</v>
      </c>
      <c r="AS935" s="41" t="b">
        <f t="shared" si="21"/>
        <v>1</v>
      </c>
    </row>
    <row r="936" spans="1:45" x14ac:dyDescent="0.25">
      <c r="A936" s="36" t="s">
        <v>444</v>
      </c>
      <c r="B936">
        <v>1122</v>
      </c>
      <c r="C936">
        <v>1188</v>
      </c>
      <c r="D936">
        <v>1366</v>
      </c>
      <c r="E936">
        <v>1444</v>
      </c>
      <c r="F936">
        <v>1703</v>
      </c>
      <c r="G936">
        <v>1518</v>
      </c>
      <c r="H936">
        <v>1570</v>
      </c>
      <c r="I936">
        <v>1298</v>
      </c>
      <c r="J936">
        <v>1299</v>
      </c>
      <c r="K936">
        <v>1369</v>
      </c>
      <c r="L936">
        <v>1664</v>
      </c>
      <c r="M936">
        <v>1435</v>
      </c>
      <c r="N936">
        <v>1490</v>
      </c>
      <c r="O936">
        <v>1450</v>
      </c>
      <c r="P936">
        <v>1632</v>
      </c>
      <c r="Q936">
        <v>1426</v>
      </c>
      <c r="R936">
        <v>1388</v>
      </c>
      <c r="S936">
        <v>1254</v>
      </c>
      <c r="T936">
        <v>1584</v>
      </c>
      <c r="U936">
        <v>1455</v>
      </c>
      <c r="V936">
        <v>1368</v>
      </c>
      <c r="W936">
        <v>1254</v>
      </c>
      <c r="X936" s="41">
        <v>1541</v>
      </c>
      <c r="Y936" s="41">
        <v>1127</v>
      </c>
      <c r="Z936" s="41">
        <v>835</v>
      </c>
      <c r="AA936" s="41">
        <v>884</v>
      </c>
      <c r="AB936" s="41">
        <v>789</v>
      </c>
      <c r="AC936" s="42">
        <v>777</v>
      </c>
      <c r="AD936" s="42">
        <v>881</v>
      </c>
      <c r="AE936" s="42">
        <v>895</v>
      </c>
      <c r="AF936" s="43">
        <v>720</v>
      </c>
      <c r="AG936" s="43">
        <v>699</v>
      </c>
      <c r="AH936" s="44">
        <f>VLOOKUP($A936,'[2]Data (2)'!$A$701:$F$1377,3,FALSE)</f>
        <v>677</v>
      </c>
      <c r="AI936" s="44">
        <f>VLOOKUP($A936,'[2]Data (2)'!$A$701:$F$1377,4,FALSE)</f>
        <v>660</v>
      </c>
      <c r="AJ936" s="44">
        <f>VLOOKUP($A936,'[2]Data (2)'!$A$701:$F$1377,5,FALSE)</f>
        <v>702</v>
      </c>
      <c r="AK936" s="44">
        <f>VLOOKUP($A936,'[2]Data (2)'!$A$701:$F$1377,6,FALSE)</f>
        <v>665</v>
      </c>
      <c r="AL936" s="46">
        <v>459</v>
      </c>
      <c r="AM936" s="46">
        <v>618</v>
      </c>
      <c r="AN936" s="46">
        <v>541</v>
      </c>
      <c r="AO936" s="46">
        <v>534</v>
      </c>
      <c r="AR936" s="41" t="s">
        <v>444</v>
      </c>
      <c r="AS936" s="41" t="b">
        <f t="shared" si="21"/>
        <v>1</v>
      </c>
    </row>
    <row r="937" spans="1:45" x14ac:dyDescent="0.25">
      <c r="A937" s="36" t="s">
        <v>689</v>
      </c>
      <c r="B937">
        <v>106</v>
      </c>
      <c r="C937">
        <v>153</v>
      </c>
      <c r="D937">
        <v>177</v>
      </c>
      <c r="E937">
        <v>246</v>
      </c>
      <c r="F937">
        <v>217</v>
      </c>
      <c r="G937">
        <v>239</v>
      </c>
      <c r="H937">
        <v>284</v>
      </c>
      <c r="I937">
        <v>229</v>
      </c>
      <c r="J937">
        <v>203</v>
      </c>
      <c r="K937">
        <v>278</v>
      </c>
      <c r="L937">
        <v>284</v>
      </c>
      <c r="M937">
        <v>225</v>
      </c>
      <c r="N937">
        <v>226</v>
      </c>
      <c r="O937">
        <v>255</v>
      </c>
      <c r="P937">
        <v>260</v>
      </c>
      <c r="Q937">
        <v>239</v>
      </c>
      <c r="R937">
        <v>200</v>
      </c>
      <c r="S937">
        <v>241</v>
      </c>
      <c r="T937">
        <v>289</v>
      </c>
      <c r="U937">
        <v>198</v>
      </c>
      <c r="V937">
        <v>202</v>
      </c>
      <c r="W937">
        <v>226</v>
      </c>
      <c r="X937" s="41">
        <v>347</v>
      </c>
      <c r="Y937" s="41">
        <v>239</v>
      </c>
      <c r="Z937" s="41">
        <v>284</v>
      </c>
      <c r="AA937" s="41">
        <v>244</v>
      </c>
      <c r="AB937" s="41">
        <v>196</v>
      </c>
      <c r="AC937" s="42">
        <v>186</v>
      </c>
      <c r="AD937" s="42">
        <v>165</v>
      </c>
      <c r="AE937" s="42">
        <v>181</v>
      </c>
      <c r="AF937" s="43">
        <v>170</v>
      </c>
      <c r="AG937" s="43">
        <v>150</v>
      </c>
      <c r="AH937" s="44">
        <f>VLOOKUP($A937,'[2]Data (2)'!$A$701:$F$1377,3,FALSE)</f>
        <v>134</v>
      </c>
      <c r="AI937" s="44">
        <f>VLOOKUP($A937,'[2]Data (2)'!$A$701:$F$1377,4,FALSE)</f>
        <v>178</v>
      </c>
      <c r="AJ937" s="44">
        <f>VLOOKUP($A937,'[2]Data (2)'!$A$701:$F$1377,5,FALSE)</f>
        <v>218</v>
      </c>
      <c r="AK937" s="44">
        <f>VLOOKUP($A937,'[2]Data (2)'!$A$701:$F$1377,6,FALSE)</f>
        <v>217</v>
      </c>
      <c r="AL937" s="46">
        <v>185</v>
      </c>
      <c r="AM937" s="46">
        <v>218</v>
      </c>
      <c r="AN937" s="46">
        <v>163</v>
      </c>
      <c r="AO937" s="46">
        <v>147</v>
      </c>
      <c r="AR937" s="41" t="s">
        <v>689</v>
      </c>
      <c r="AS937" s="41" t="b">
        <f t="shared" si="21"/>
        <v>1</v>
      </c>
    </row>
    <row r="938" spans="1:45" x14ac:dyDescent="0.25">
      <c r="A938" s="36" t="s">
        <v>618</v>
      </c>
      <c r="B938">
        <v>26</v>
      </c>
      <c r="C938">
        <v>34</v>
      </c>
      <c r="D938">
        <v>38</v>
      </c>
      <c r="E938">
        <v>55</v>
      </c>
      <c r="F938">
        <v>67</v>
      </c>
      <c r="G938">
        <v>36</v>
      </c>
      <c r="H938">
        <v>41</v>
      </c>
      <c r="I938">
        <v>51</v>
      </c>
      <c r="J938">
        <v>51</v>
      </c>
      <c r="K938">
        <v>49</v>
      </c>
      <c r="L938">
        <v>58</v>
      </c>
      <c r="M938">
        <v>54</v>
      </c>
      <c r="N938">
        <v>29</v>
      </c>
      <c r="O938">
        <v>47</v>
      </c>
      <c r="P938">
        <v>60</v>
      </c>
      <c r="Q938">
        <v>52</v>
      </c>
      <c r="R938">
        <v>50</v>
      </c>
      <c r="S938">
        <v>54</v>
      </c>
      <c r="T938">
        <v>42</v>
      </c>
      <c r="U938">
        <v>41</v>
      </c>
      <c r="V938">
        <v>34</v>
      </c>
      <c r="W938">
        <v>26</v>
      </c>
      <c r="X938" s="41">
        <v>38</v>
      </c>
      <c r="Y938" s="41">
        <v>50</v>
      </c>
      <c r="Z938" s="41">
        <v>54</v>
      </c>
      <c r="AA938" s="41">
        <v>43</v>
      </c>
      <c r="AB938" s="41">
        <v>43</v>
      </c>
      <c r="AC938" s="42">
        <v>35</v>
      </c>
      <c r="AD938" s="42">
        <v>40</v>
      </c>
      <c r="AE938" s="42">
        <v>44</v>
      </c>
      <c r="AF938" s="43">
        <v>53</v>
      </c>
      <c r="AG938" s="43">
        <v>27</v>
      </c>
      <c r="AH938" s="44">
        <f>VLOOKUP($A938,'[2]Data (2)'!$A$701:$F$1377,3,FALSE)</f>
        <v>21</v>
      </c>
      <c r="AI938" s="44">
        <f>VLOOKUP($A938,'[2]Data (2)'!$A$701:$F$1377,4,FALSE)</f>
        <v>32</v>
      </c>
      <c r="AJ938" s="44">
        <f>VLOOKUP($A938,'[2]Data (2)'!$A$701:$F$1377,5,FALSE)</f>
        <v>30</v>
      </c>
      <c r="AK938" s="44">
        <f>VLOOKUP($A938,'[2]Data (2)'!$A$701:$F$1377,6,FALSE)</f>
        <v>14</v>
      </c>
      <c r="AL938" s="46">
        <v>29</v>
      </c>
      <c r="AM938" s="46">
        <v>36</v>
      </c>
      <c r="AN938" s="46">
        <v>30</v>
      </c>
      <c r="AO938" s="46">
        <v>43</v>
      </c>
      <c r="AR938" s="41" t="s">
        <v>618</v>
      </c>
      <c r="AS938" s="41" t="b">
        <f t="shared" si="21"/>
        <v>1</v>
      </c>
    </row>
    <row r="939" spans="1:45" x14ac:dyDescent="0.25">
      <c r="A939" s="36" t="s">
        <v>121</v>
      </c>
      <c r="B939">
        <v>407</v>
      </c>
      <c r="C939">
        <v>437</v>
      </c>
      <c r="D939">
        <v>495</v>
      </c>
      <c r="E939">
        <v>549</v>
      </c>
      <c r="F939">
        <v>870</v>
      </c>
      <c r="G939">
        <v>666</v>
      </c>
      <c r="H939">
        <v>666</v>
      </c>
      <c r="I939">
        <v>606</v>
      </c>
      <c r="J939">
        <v>602</v>
      </c>
      <c r="K939">
        <v>561</v>
      </c>
      <c r="L939">
        <v>671</v>
      </c>
      <c r="M939">
        <v>625</v>
      </c>
      <c r="N939">
        <v>664</v>
      </c>
      <c r="O939">
        <v>613</v>
      </c>
      <c r="P939">
        <v>650</v>
      </c>
      <c r="Q939">
        <v>586</v>
      </c>
      <c r="R939">
        <v>573</v>
      </c>
      <c r="S939">
        <v>559</v>
      </c>
      <c r="T939">
        <v>566</v>
      </c>
      <c r="U939">
        <v>545</v>
      </c>
      <c r="V939">
        <v>536</v>
      </c>
      <c r="W939">
        <v>500</v>
      </c>
      <c r="X939" s="41">
        <v>486</v>
      </c>
      <c r="Y939" s="41">
        <v>489</v>
      </c>
      <c r="Z939" s="41">
        <v>482</v>
      </c>
      <c r="AA939" s="41">
        <v>452</v>
      </c>
      <c r="AB939" s="41">
        <v>416</v>
      </c>
      <c r="AC939" s="42">
        <v>420</v>
      </c>
      <c r="AD939" s="42">
        <v>363</v>
      </c>
      <c r="AE939" s="42">
        <v>453</v>
      </c>
      <c r="AF939" s="43">
        <v>378</v>
      </c>
      <c r="AG939" s="43">
        <v>360</v>
      </c>
      <c r="AH939" s="44">
        <f>VLOOKUP($A939,'[2]Data (2)'!$A$701:$F$1377,3,FALSE)</f>
        <v>320</v>
      </c>
      <c r="AI939" s="44">
        <f>VLOOKUP($A939,'[2]Data (2)'!$A$701:$F$1377,4,FALSE)</f>
        <v>307</v>
      </c>
      <c r="AJ939" s="44">
        <f>VLOOKUP($A939,'[2]Data (2)'!$A$701:$F$1377,5,FALSE)</f>
        <v>341</v>
      </c>
      <c r="AK939" s="44">
        <f>VLOOKUP($A939,'[2]Data (2)'!$A$701:$F$1377,6,FALSE)</f>
        <v>335</v>
      </c>
      <c r="AL939" s="46">
        <v>318</v>
      </c>
      <c r="AM939" s="46">
        <v>365</v>
      </c>
      <c r="AN939" s="46">
        <v>369</v>
      </c>
      <c r="AO939" s="46">
        <v>319</v>
      </c>
      <c r="AR939" s="41" t="s">
        <v>121</v>
      </c>
      <c r="AS939" s="41" t="b">
        <f t="shared" si="21"/>
        <v>1</v>
      </c>
    </row>
    <row r="940" spans="1:45" x14ac:dyDescent="0.25">
      <c r="A940" s="36" t="s">
        <v>555</v>
      </c>
      <c r="B940">
        <v>1156</v>
      </c>
      <c r="C940">
        <v>1253</v>
      </c>
      <c r="D940">
        <v>1518</v>
      </c>
      <c r="E940">
        <v>1898</v>
      </c>
      <c r="F940">
        <v>2949</v>
      </c>
      <c r="G940">
        <v>2259</v>
      </c>
      <c r="H940">
        <v>2405</v>
      </c>
      <c r="I940">
        <v>2029</v>
      </c>
      <c r="J940">
        <v>2109</v>
      </c>
      <c r="K940">
        <v>1732</v>
      </c>
      <c r="L940">
        <v>2032</v>
      </c>
      <c r="M940">
        <v>1887</v>
      </c>
      <c r="N940">
        <v>2107</v>
      </c>
      <c r="O940">
        <v>1887</v>
      </c>
      <c r="P940">
        <v>2064</v>
      </c>
      <c r="Q940">
        <v>1860</v>
      </c>
      <c r="R940">
        <v>1903</v>
      </c>
      <c r="S940">
        <v>1662</v>
      </c>
      <c r="T940">
        <v>1783</v>
      </c>
      <c r="U940">
        <v>1696</v>
      </c>
      <c r="V940">
        <v>1655</v>
      </c>
      <c r="W940">
        <v>1464</v>
      </c>
      <c r="X940" s="41">
        <v>1595</v>
      </c>
      <c r="Y940" s="41">
        <v>1578</v>
      </c>
      <c r="Z940" s="41">
        <v>1587</v>
      </c>
      <c r="AA940" s="41">
        <v>1444</v>
      </c>
      <c r="AB940" s="41">
        <v>1341</v>
      </c>
      <c r="AC940" s="42">
        <v>1279</v>
      </c>
      <c r="AD940" s="42">
        <v>1168</v>
      </c>
      <c r="AE940" s="42">
        <v>1411</v>
      </c>
      <c r="AF940" s="43">
        <v>1255</v>
      </c>
      <c r="AG940" s="43">
        <v>1105</v>
      </c>
      <c r="AH940" s="44">
        <f>VLOOKUP($A940,'[2]Data (2)'!$A$701:$F$1377,3,FALSE)</f>
        <v>1041</v>
      </c>
      <c r="AI940" s="44">
        <f>VLOOKUP($A940,'[2]Data (2)'!$A$701:$F$1377,4,FALSE)</f>
        <v>978</v>
      </c>
      <c r="AJ940" s="44">
        <f>VLOOKUP($A940,'[2]Data (2)'!$A$701:$F$1377,5,FALSE)</f>
        <v>1121</v>
      </c>
      <c r="AK940" s="44">
        <f>VLOOKUP($A940,'[2]Data (2)'!$A$701:$F$1377,6,FALSE)</f>
        <v>1115</v>
      </c>
      <c r="AL940" s="46">
        <v>890</v>
      </c>
      <c r="AM940" s="46">
        <v>1097</v>
      </c>
      <c r="AN940" s="46">
        <v>1122</v>
      </c>
      <c r="AO940" s="46">
        <v>1030</v>
      </c>
      <c r="AR940" s="41" t="s">
        <v>555</v>
      </c>
      <c r="AS940" s="41" t="b">
        <f t="shared" si="21"/>
        <v>1</v>
      </c>
    </row>
    <row r="941" spans="1:45" x14ac:dyDescent="0.25">
      <c r="A941" s="36" t="s">
        <v>582</v>
      </c>
      <c r="B941">
        <v>334</v>
      </c>
      <c r="C941">
        <v>303</v>
      </c>
      <c r="D941">
        <v>369</v>
      </c>
      <c r="E941">
        <v>755</v>
      </c>
      <c r="F941">
        <v>627</v>
      </c>
      <c r="G941">
        <v>469</v>
      </c>
      <c r="H941">
        <v>518</v>
      </c>
      <c r="I941">
        <v>579</v>
      </c>
      <c r="J941">
        <v>486</v>
      </c>
      <c r="K941">
        <v>585</v>
      </c>
      <c r="L941">
        <v>533</v>
      </c>
      <c r="M941">
        <v>531</v>
      </c>
      <c r="N941">
        <v>432</v>
      </c>
      <c r="O941">
        <v>430</v>
      </c>
      <c r="P941">
        <v>517</v>
      </c>
      <c r="Q941">
        <v>612</v>
      </c>
      <c r="R941">
        <v>500</v>
      </c>
      <c r="S941">
        <v>379</v>
      </c>
      <c r="T941">
        <v>516</v>
      </c>
      <c r="U941">
        <v>759</v>
      </c>
      <c r="V941">
        <v>514</v>
      </c>
      <c r="W941">
        <v>416</v>
      </c>
      <c r="X941" s="41">
        <v>469</v>
      </c>
      <c r="Y941" s="41">
        <v>431</v>
      </c>
      <c r="Z941" s="41">
        <v>487</v>
      </c>
      <c r="AA941" s="41">
        <v>460</v>
      </c>
      <c r="AB941" s="41">
        <v>484</v>
      </c>
      <c r="AC941" s="42">
        <v>444</v>
      </c>
      <c r="AD941" s="42">
        <v>412</v>
      </c>
      <c r="AE941" s="42">
        <v>464</v>
      </c>
      <c r="AF941" s="43">
        <v>441</v>
      </c>
      <c r="AG941" s="43">
        <v>311</v>
      </c>
      <c r="AH941" s="44">
        <f>VLOOKUP($A941,'[2]Data (2)'!$A$701:$F$1377,3,FALSE)</f>
        <v>310</v>
      </c>
      <c r="AI941" s="44">
        <f>VLOOKUP($A941,'[2]Data (2)'!$A$701:$F$1377,4,FALSE)</f>
        <v>284</v>
      </c>
      <c r="AJ941" s="44">
        <f>VLOOKUP($A941,'[2]Data (2)'!$A$701:$F$1377,5,FALSE)</f>
        <v>355</v>
      </c>
      <c r="AK941" s="44">
        <f>VLOOKUP($A941,'[2]Data (2)'!$A$701:$F$1377,6,FALSE)</f>
        <v>381</v>
      </c>
      <c r="AL941" s="46">
        <v>261</v>
      </c>
      <c r="AM941" s="46">
        <v>341</v>
      </c>
      <c r="AN941" s="46">
        <v>464</v>
      </c>
      <c r="AO941" s="46">
        <v>515</v>
      </c>
      <c r="AR941" s="41" t="s">
        <v>582</v>
      </c>
      <c r="AS941" s="41" t="b">
        <f t="shared" si="21"/>
        <v>1</v>
      </c>
    </row>
    <row r="942" spans="1:45" x14ac:dyDescent="0.25">
      <c r="A942" s="36" t="s">
        <v>122</v>
      </c>
      <c r="B942">
        <v>368</v>
      </c>
      <c r="C942">
        <v>394</v>
      </c>
      <c r="D942">
        <v>470</v>
      </c>
      <c r="E942">
        <v>532</v>
      </c>
      <c r="F942">
        <v>597</v>
      </c>
      <c r="G942">
        <v>500</v>
      </c>
      <c r="H942">
        <v>536</v>
      </c>
      <c r="I942">
        <v>506</v>
      </c>
      <c r="J942">
        <v>514</v>
      </c>
      <c r="K942">
        <v>446</v>
      </c>
      <c r="L942">
        <v>525</v>
      </c>
      <c r="M942">
        <v>467</v>
      </c>
      <c r="N942">
        <v>502</v>
      </c>
      <c r="O942">
        <v>408</v>
      </c>
      <c r="P942">
        <v>520</v>
      </c>
      <c r="Q942">
        <v>504</v>
      </c>
      <c r="R942">
        <v>479</v>
      </c>
      <c r="S942">
        <v>469</v>
      </c>
      <c r="T942">
        <v>475</v>
      </c>
      <c r="U942">
        <v>437</v>
      </c>
      <c r="V942">
        <v>389</v>
      </c>
      <c r="W942">
        <v>385</v>
      </c>
      <c r="X942" s="41">
        <v>400</v>
      </c>
      <c r="Y942" s="41">
        <v>392</v>
      </c>
      <c r="Z942" s="41">
        <v>448</v>
      </c>
      <c r="AA942" s="41">
        <v>369</v>
      </c>
      <c r="AB942" s="41">
        <v>389</v>
      </c>
      <c r="AC942" s="42">
        <v>374</v>
      </c>
      <c r="AD942" s="42">
        <v>350</v>
      </c>
      <c r="AE942" s="42">
        <v>419</v>
      </c>
      <c r="AF942" s="43">
        <v>364</v>
      </c>
      <c r="AG942" s="43">
        <v>323</v>
      </c>
      <c r="AH942" s="44">
        <f>VLOOKUP($A942,'[2]Data (2)'!$A$701:$F$1377,3,FALSE)</f>
        <v>253</v>
      </c>
      <c r="AI942" s="44">
        <f>VLOOKUP($A942,'[2]Data (2)'!$A$701:$F$1377,4,FALSE)</f>
        <v>315</v>
      </c>
      <c r="AJ942" s="44">
        <f>VLOOKUP($A942,'[2]Data (2)'!$A$701:$F$1377,5,FALSE)</f>
        <v>287</v>
      </c>
      <c r="AK942" s="44">
        <f>VLOOKUP($A942,'[2]Data (2)'!$A$701:$F$1377,6,FALSE)</f>
        <v>297</v>
      </c>
      <c r="AL942" s="46">
        <v>262</v>
      </c>
      <c r="AM942" s="46">
        <v>267</v>
      </c>
      <c r="AN942" s="46">
        <v>180</v>
      </c>
      <c r="AO942" s="46">
        <v>174</v>
      </c>
      <c r="AR942" s="41" t="s">
        <v>122</v>
      </c>
      <c r="AS942" s="41" t="b">
        <f t="shared" si="21"/>
        <v>1</v>
      </c>
    </row>
    <row r="943" spans="1:45" x14ac:dyDescent="0.25">
      <c r="A943" s="36" t="s">
        <v>619</v>
      </c>
      <c r="B943">
        <v>335</v>
      </c>
      <c r="C943">
        <v>407</v>
      </c>
      <c r="D943">
        <v>460</v>
      </c>
      <c r="E943">
        <v>581</v>
      </c>
      <c r="F943">
        <v>602</v>
      </c>
      <c r="G943">
        <v>558</v>
      </c>
      <c r="H943">
        <v>559</v>
      </c>
      <c r="I943">
        <v>564</v>
      </c>
      <c r="J943">
        <v>562</v>
      </c>
      <c r="K943">
        <v>606</v>
      </c>
      <c r="L943">
        <v>541</v>
      </c>
      <c r="M943">
        <v>663</v>
      </c>
      <c r="N943">
        <v>608</v>
      </c>
      <c r="O943">
        <v>545</v>
      </c>
      <c r="P943">
        <v>537</v>
      </c>
      <c r="Q943">
        <v>601</v>
      </c>
      <c r="R943">
        <v>553</v>
      </c>
      <c r="S943">
        <v>561</v>
      </c>
      <c r="T943">
        <v>517</v>
      </c>
      <c r="U943">
        <v>504</v>
      </c>
      <c r="V943">
        <v>493</v>
      </c>
      <c r="W943">
        <v>528</v>
      </c>
      <c r="X943" s="41">
        <v>544</v>
      </c>
      <c r="Y943" s="41">
        <v>452</v>
      </c>
      <c r="Z943" s="41">
        <v>432</v>
      </c>
      <c r="AA943" s="41">
        <v>458</v>
      </c>
      <c r="AB943" s="41">
        <v>490</v>
      </c>
      <c r="AC943" s="42">
        <v>429</v>
      </c>
      <c r="AD943" s="42">
        <v>444</v>
      </c>
      <c r="AE943" s="42">
        <v>516</v>
      </c>
      <c r="AF943" s="43">
        <v>468</v>
      </c>
      <c r="AG943" s="43">
        <v>366</v>
      </c>
      <c r="AH943" s="44">
        <f>VLOOKUP($A943,'[2]Data (2)'!$A$701:$F$1377,3,FALSE)</f>
        <v>334</v>
      </c>
      <c r="AI943" s="44">
        <f>VLOOKUP($A943,'[2]Data (2)'!$A$701:$F$1377,4,FALSE)</f>
        <v>401</v>
      </c>
      <c r="AJ943" s="44">
        <f>VLOOKUP($A943,'[2]Data (2)'!$A$701:$F$1377,5,FALSE)</f>
        <v>420</v>
      </c>
      <c r="AK943" s="44">
        <f>VLOOKUP($A943,'[2]Data (2)'!$A$701:$F$1377,6,FALSE)</f>
        <v>387</v>
      </c>
      <c r="AL943" s="46">
        <v>261</v>
      </c>
      <c r="AM943" s="46">
        <v>365</v>
      </c>
      <c r="AN943" s="46">
        <v>359</v>
      </c>
      <c r="AO943" s="46">
        <v>359</v>
      </c>
      <c r="AR943" s="41" t="s">
        <v>619</v>
      </c>
      <c r="AS943" s="41" t="b">
        <f t="shared" si="21"/>
        <v>1</v>
      </c>
    </row>
    <row r="944" spans="1:45" x14ac:dyDescent="0.25">
      <c r="A944" s="36" t="s">
        <v>498</v>
      </c>
      <c r="B944">
        <v>791</v>
      </c>
      <c r="C944">
        <v>725</v>
      </c>
      <c r="D944">
        <v>863</v>
      </c>
      <c r="E944">
        <v>1290</v>
      </c>
      <c r="F944">
        <v>1555</v>
      </c>
      <c r="G944">
        <v>1224</v>
      </c>
      <c r="H944">
        <v>1380</v>
      </c>
      <c r="I944">
        <v>1041</v>
      </c>
      <c r="J944">
        <v>1038</v>
      </c>
      <c r="K944">
        <v>954</v>
      </c>
      <c r="L944">
        <v>1147</v>
      </c>
      <c r="M944">
        <v>1061</v>
      </c>
      <c r="N944">
        <v>1266</v>
      </c>
      <c r="O944">
        <v>1230</v>
      </c>
      <c r="P944">
        <v>1090</v>
      </c>
      <c r="Q944">
        <v>1017</v>
      </c>
      <c r="R944">
        <v>1149</v>
      </c>
      <c r="S944">
        <v>1049</v>
      </c>
      <c r="T944">
        <v>1158</v>
      </c>
      <c r="U944">
        <v>1017</v>
      </c>
      <c r="V944">
        <v>1128</v>
      </c>
      <c r="W944">
        <v>918</v>
      </c>
      <c r="X944" s="41">
        <v>1014</v>
      </c>
      <c r="Y944" s="41">
        <v>976</v>
      </c>
      <c r="Z944" s="41">
        <v>998</v>
      </c>
      <c r="AA944" s="41">
        <v>926</v>
      </c>
      <c r="AB944" s="41">
        <v>835</v>
      </c>
      <c r="AC944" s="42">
        <v>863</v>
      </c>
      <c r="AD944" s="42">
        <v>1218</v>
      </c>
      <c r="AE944" s="42">
        <v>1254</v>
      </c>
      <c r="AF944" s="43">
        <v>980</v>
      </c>
      <c r="AG944" s="43">
        <v>835</v>
      </c>
      <c r="AH944" s="44">
        <f>VLOOKUP($A944,'[2]Data (2)'!$A$701:$F$1377,3,FALSE)</f>
        <v>698</v>
      </c>
      <c r="AI944" s="44">
        <f>VLOOKUP($A944,'[2]Data (2)'!$A$701:$F$1377,4,FALSE)</f>
        <v>766</v>
      </c>
      <c r="AJ944" s="44">
        <f>VLOOKUP($A944,'[2]Data (2)'!$A$701:$F$1377,5,FALSE)</f>
        <v>771</v>
      </c>
      <c r="AK944" s="44">
        <f>VLOOKUP($A944,'[2]Data (2)'!$A$701:$F$1377,6,FALSE)</f>
        <v>772</v>
      </c>
      <c r="AL944" s="46">
        <v>572</v>
      </c>
      <c r="AM944" s="46">
        <v>710</v>
      </c>
      <c r="AN944" s="46">
        <v>640</v>
      </c>
      <c r="AO944" s="46">
        <v>677</v>
      </c>
      <c r="AR944" s="41" t="s">
        <v>498</v>
      </c>
      <c r="AS944" s="41" t="b">
        <f t="shared" si="21"/>
        <v>1</v>
      </c>
    </row>
    <row r="945" spans="1:45" x14ac:dyDescent="0.25">
      <c r="A945" s="36" t="s">
        <v>564</v>
      </c>
      <c r="B945">
        <v>898</v>
      </c>
      <c r="C945">
        <v>933</v>
      </c>
      <c r="D945">
        <v>1120</v>
      </c>
      <c r="E945">
        <v>1330</v>
      </c>
      <c r="F945">
        <v>1377</v>
      </c>
      <c r="G945">
        <v>1419</v>
      </c>
      <c r="H945">
        <v>1730</v>
      </c>
      <c r="I945">
        <v>1260</v>
      </c>
      <c r="J945">
        <v>1315</v>
      </c>
      <c r="K945">
        <v>1331</v>
      </c>
      <c r="L945">
        <v>1554</v>
      </c>
      <c r="M945">
        <v>1508</v>
      </c>
      <c r="N945">
        <v>1539</v>
      </c>
      <c r="O945">
        <v>1390</v>
      </c>
      <c r="P945">
        <v>1473</v>
      </c>
      <c r="Q945">
        <v>1238</v>
      </c>
      <c r="R945">
        <v>1307</v>
      </c>
      <c r="S945">
        <v>1245</v>
      </c>
      <c r="T945">
        <v>1312</v>
      </c>
      <c r="U945">
        <v>1109</v>
      </c>
      <c r="V945">
        <v>1168</v>
      </c>
      <c r="W945">
        <v>1003</v>
      </c>
      <c r="X945" s="41">
        <v>1125</v>
      </c>
      <c r="Y945" s="41">
        <v>1206</v>
      </c>
      <c r="Z945" s="41">
        <v>1173</v>
      </c>
      <c r="AA945" s="41">
        <v>1158</v>
      </c>
      <c r="AB945" s="41">
        <v>996</v>
      </c>
      <c r="AC945" s="42">
        <v>975</v>
      </c>
      <c r="AD945" s="42">
        <v>1122</v>
      </c>
      <c r="AE945" s="42">
        <v>1139</v>
      </c>
      <c r="AF945" s="43">
        <v>907</v>
      </c>
      <c r="AG945" s="43">
        <v>948</v>
      </c>
      <c r="AH945" s="44">
        <f>VLOOKUP($A945,'[2]Data (2)'!$A$701:$F$1377,3,FALSE)</f>
        <v>790</v>
      </c>
      <c r="AI945" s="44">
        <f>VLOOKUP($A945,'[2]Data (2)'!$A$701:$F$1377,4,FALSE)</f>
        <v>924</v>
      </c>
      <c r="AJ945" s="44">
        <f>VLOOKUP($A945,'[2]Data (2)'!$A$701:$F$1377,5,FALSE)</f>
        <v>951</v>
      </c>
      <c r="AK945" s="44">
        <f>VLOOKUP($A945,'[2]Data (2)'!$A$701:$F$1377,6,FALSE)</f>
        <v>901</v>
      </c>
      <c r="AL945" s="46">
        <v>809</v>
      </c>
      <c r="AM945" s="46">
        <v>978</v>
      </c>
      <c r="AN945" s="46">
        <v>874</v>
      </c>
      <c r="AO945" s="46">
        <v>735</v>
      </c>
      <c r="AR945" s="41" t="s">
        <v>564</v>
      </c>
      <c r="AS945" s="41" t="b">
        <f t="shared" si="21"/>
        <v>1</v>
      </c>
    </row>
    <row r="946" spans="1:45" x14ac:dyDescent="0.25">
      <c r="A946" s="36" t="s">
        <v>565</v>
      </c>
      <c r="B946">
        <v>333</v>
      </c>
      <c r="C946">
        <v>338</v>
      </c>
      <c r="D946">
        <v>438</v>
      </c>
      <c r="E946">
        <v>602</v>
      </c>
      <c r="F946">
        <v>789</v>
      </c>
      <c r="G946">
        <v>624</v>
      </c>
      <c r="H946">
        <v>647</v>
      </c>
      <c r="I946">
        <v>588</v>
      </c>
      <c r="J946">
        <v>582</v>
      </c>
      <c r="K946">
        <v>536</v>
      </c>
      <c r="L946">
        <v>572</v>
      </c>
      <c r="M946">
        <v>594</v>
      </c>
      <c r="N946">
        <v>601</v>
      </c>
      <c r="O946">
        <v>533</v>
      </c>
      <c r="P946">
        <v>611</v>
      </c>
      <c r="Q946">
        <v>597</v>
      </c>
      <c r="R946">
        <v>559</v>
      </c>
      <c r="S946">
        <v>491</v>
      </c>
      <c r="T946">
        <v>486</v>
      </c>
      <c r="U946">
        <v>555</v>
      </c>
      <c r="V946">
        <v>570</v>
      </c>
      <c r="W946">
        <v>416</v>
      </c>
      <c r="X946" s="41">
        <v>534</v>
      </c>
      <c r="Y946" s="41">
        <v>443</v>
      </c>
      <c r="Z946" s="41">
        <v>452</v>
      </c>
      <c r="AA946" s="41">
        <v>508</v>
      </c>
      <c r="AB946" s="41">
        <v>453</v>
      </c>
      <c r="AC946" s="42">
        <v>445</v>
      </c>
      <c r="AD946" s="42">
        <v>464</v>
      </c>
      <c r="AE946" s="42">
        <v>480</v>
      </c>
      <c r="AF946" s="43">
        <v>364</v>
      </c>
      <c r="AG946" s="43">
        <v>394</v>
      </c>
      <c r="AH946" s="44">
        <f>VLOOKUP($A946,'[2]Data (2)'!$A$701:$F$1377,3,FALSE)</f>
        <v>338</v>
      </c>
      <c r="AI946" s="44">
        <f>VLOOKUP($A946,'[2]Data (2)'!$A$701:$F$1377,4,FALSE)</f>
        <v>332</v>
      </c>
      <c r="AJ946" s="44">
        <f>VLOOKUP($A946,'[2]Data (2)'!$A$701:$F$1377,5,FALSE)</f>
        <v>352</v>
      </c>
      <c r="AK946" s="44">
        <f>VLOOKUP($A946,'[2]Data (2)'!$A$701:$F$1377,6,FALSE)</f>
        <v>369</v>
      </c>
      <c r="AL946" s="46">
        <v>266</v>
      </c>
      <c r="AM946" s="46">
        <v>336</v>
      </c>
      <c r="AN946" s="46">
        <v>333</v>
      </c>
      <c r="AO946" s="46">
        <v>342</v>
      </c>
      <c r="AR946" s="41" t="s">
        <v>565</v>
      </c>
      <c r="AS946" s="41" t="b">
        <f t="shared" si="21"/>
        <v>1</v>
      </c>
    </row>
    <row r="947" spans="1:45" x14ac:dyDescent="0.25">
      <c r="A947" s="36" t="s">
        <v>544</v>
      </c>
      <c r="B947">
        <v>778</v>
      </c>
      <c r="C947">
        <v>735</v>
      </c>
      <c r="D947">
        <v>972</v>
      </c>
      <c r="E947">
        <v>1003</v>
      </c>
      <c r="F947">
        <v>1431</v>
      </c>
      <c r="G947">
        <v>1101</v>
      </c>
      <c r="H947">
        <v>1181</v>
      </c>
      <c r="I947">
        <v>1097</v>
      </c>
      <c r="J947">
        <v>1184</v>
      </c>
      <c r="K947">
        <v>1054</v>
      </c>
      <c r="L947">
        <v>1243</v>
      </c>
      <c r="M947">
        <v>1271</v>
      </c>
      <c r="N947">
        <v>1292</v>
      </c>
      <c r="O947">
        <v>1115</v>
      </c>
      <c r="P947">
        <v>1259</v>
      </c>
      <c r="Q947">
        <v>1110</v>
      </c>
      <c r="R947">
        <v>1066</v>
      </c>
      <c r="S947">
        <v>994</v>
      </c>
      <c r="T947">
        <v>1044</v>
      </c>
      <c r="U947">
        <v>911</v>
      </c>
      <c r="V947">
        <v>910</v>
      </c>
      <c r="W947">
        <v>934</v>
      </c>
      <c r="X947" s="41">
        <v>968</v>
      </c>
      <c r="Y947" s="41">
        <v>926</v>
      </c>
      <c r="Z947" s="41">
        <v>929</v>
      </c>
      <c r="AA947" s="41">
        <v>987</v>
      </c>
      <c r="AB947" s="41">
        <v>857</v>
      </c>
      <c r="AC947" s="42">
        <v>885</v>
      </c>
      <c r="AD947" s="42">
        <v>845</v>
      </c>
      <c r="AE947" s="42">
        <v>936</v>
      </c>
      <c r="AF947" s="43">
        <v>745</v>
      </c>
      <c r="AG947" s="43">
        <v>762</v>
      </c>
      <c r="AH947" s="44">
        <f>VLOOKUP($A947,'[2]Data (2)'!$A$701:$F$1377,3,FALSE)</f>
        <v>686</v>
      </c>
      <c r="AI947" s="44">
        <f>VLOOKUP($A947,'[2]Data (2)'!$A$701:$F$1377,4,FALSE)</f>
        <v>711</v>
      </c>
      <c r="AJ947" s="44">
        <f>VLOOKUP($A947,'[2]Data (2)'!$A$701:$F$1377,5,FALSE)</f>
        <v>771</v>
      </c>
      <c r="AK947" s="44">
        <f>VLOOKUP($A947,'[2]Data (2)'!$A$701:$F$1377,6,FALSE)</f>
        <v>766</v>
      </c>
      <c r="AL947" s="46">
        <v>611</v>
      </c>
      <c r="AM947" s="46">
        <v>819</v>
      </c>
      <c r="AN947" s="46">
        <v>743</v>
      </c>
      <c r="AO947" s="46">
        <v>738</v>
      </c>
      <c r="AR947" s="41" t="s">
        <v>544</v>
      </c>
      <c r="AS947" s="41" t="b">
        <f t="shared" si="21"/>
        <v>1</v>
      </c>
    </row>
    <row r="948" spans="1:45" x14ac:dyDescent="0.25">
      <c r="A948" s="36" t="s">
        <v>580</v>
      </c>
      <c r="B948">
        <v>323</v>
      </c>
      <c r="C948">
        <v>309</v>
      </c>
      <c r="D948">
        <v>430</v>
      </c>
      <c r="E948">
        <v>546</v>
      </c>
      <c r="F948">
        <v>608</v>
      </c>
      <c r="G948">
        <v>523</v>
      </c>
      <c r="H948">
        <v>498</v>
      </c>
      <c r="I948">
        <v>454</v>
      </c>
      <c r="J948">
        <v>407</v>
      </c>
      <c r="K948">
        <v>330</v>
      </c>
      <c r="L948">
        <v>432</v>
      </c>
      <c r="M948">
        <v>476</v>
      </c>
      <c r="N948">
        <v>456</v>
      </c>
      <c r="O948">
        <v>380</v>
      </c>
      <c r="P948">
        <v>466</v>
      </c>
      <c r="Q948">
        <v>450</v>
      </c>
      <c r="R948">
        <v>441</v>
      </c>
      <c r="S948">
        <v>328</v>
      </c>
      <c r="T948">
        <v>419</v>
      </c>
      <c r="U948">
        <v>434</v>
      </c>
      <c r="V948">
        <v>342</v>
      </c>
      <c r="W948">
        <v>302</v>
      </c>
      <c r="X948" s="41">
        <v>335</v>
      </c>
      <c r="Y948" s="41">
        <v>365</v>
      </c>
      <c r="Z948" s="41">
        <v>374</v>
      </c>
      <c r="AA948" s="41">
        <v>351</v>
      </c>
      <c r="AB948" s="41">
        <v>347</v>
      </c>
      <c r="AC948" s="42">
        <v>313</v>
      </c>
      <c r="AD948" s="42">
        <v>312</v>
      </c>
      <c r="AE948" s="42">
        <v>323</v>
      </c>
      <c r="AF948" s="43">
        <v>285</v>
      </c>
      <c r="AG948" s="43">
        <v>252</v>
      </c>
      <c r="AH948" s="44">
        <f>VLOOKUP($A948,'[2]Data (2)'!$A$701:$F$1377,3,FALSE)</f>
        <v>221</v>
      </c>
      <c r="AI948" s="44">
        <f>VLOOKUP($A948,'[2]Data (2)'!$A$701:$F$1377,4,FALSE)</f>
        <v>245</v>
      </c>
      <c r="AJ948" s="44">
        <f>VLOOKUP($A948,'[2]Data (2)'!$A$701:$F$1377,5,FALSE)</f>
        <v>258</v>
      </c>
      <c r="AK948" s="44">
        <f>VLOOKUP($A948,'[2]Data (2)'!$A$701:$F$1377,6,FALSE)</f>
        <v>289</v>
      </c>
      <c r="AL948" s="46">
        <v>230</v>
      </c>
      <c r="AM948" s="46">
        <v>300</v>
      </c>
      <c r="AN948" s="46">
        <v>254</v>
      </c>
      <c r="AO948" s="46">
        <v>258</v>
      </c>
      <c r="AR948" s="41" t="s">
        <v>580</v>
      </c>
      <c r="AS948" s="41" t="b">
        <f t="shared" si="21"/>
        <v>1</v>
      </c>
    </row>
    <row r="949" spans="1:45" x14ac:dyDescent="0.25">
      <c r="A949" s="36" t="s">
        <v>123</v>
      </c>
      <c r="B949">
        <v>512</v>
      </c>
      <c r="C949">
        <v>547</v>
      </c>
      <c r="D949">
        <v>642</v>
      </c>
      <c r="E949">
        <v>739</v>
      </c>
      <c r="F949">
        <v>881</v>
      </c>
      <c r="G949">
        <v>820</v>
      </c>
      <c r="H949">
        <v>798</v>
      </c>
      <c r="I949">
        <v>724</v>
      </c>
      <c r="J949">
        <v>774</v>
      </c>
      <c r="K949">
        <v>704</v>
      </c>
      <c r="L949">
        <v>777</v>
      </c>
      <c r="M949">
        <v>785</v>
      </c>
      <c r="N949">
        <v>862</v>
      </c>
      <c r="O949">
        <v>829</v>
      </c>
      <c r="P949">
        <v>823</v>
      </c>
      <c r="Q949">
        <v>737</v>
      </c>
      <c r="R949">
        <v>726</v>
      </c>
      <c r="S949">
        <v>683</v>
      </c>
      <c r="T949">
        <v>801</v>
      </c>
      <c r="U949">
        <v>635</v>
      </c>
      <c r="V949">
        <v>712</v>
      </c>
      <c r="W949">
        <v>618</v>
      </c>
      <c r="X949" s="41">
        <v>681</v>
      </c>
      <c r="Y949" s="41">
        <v>706</v>
      </c>
      <c r="Z949" s="41">
        <v>757</v>
      </c>
      <c r="AA949" s="41">
        <v>687</v>
      </c>
      <c r="AB949" s="41">
        <v>606</v>
      </c>
      <c r="AC949" s="42">
        <v>569</v>
      </c>
      <c r="AD949" s="42">
        <v>612</v>
      </c>
      <c r="AE949" s="42">
        <v>723</v>
      </c>
      <c r="AF949" s="43">
        <v>608</v>
      </c>
      <c r="AG949" s="43">
        <v>580</v>
      </c>
      <c r="AH949" s="44">
        <f>VLOOKUP($A949,'[2]Data (2)'!$A$701:$F$1377,3,FALSE)</f>
        <v>514</v>
      </c>
      <c r="AI949" s="44">
        <f>VLOOKUP($A949,'[2]Data (2)'!$A$701:$F$1377,4,FALSE)</f>
        <v>528</v>
      </c>
      <c r="AJ949" s="44">
        <f>VLOOKUP($A949,'[2]Data (2)'!$A$701:$F$1377,5,FALSE)</f>
        <v>534</v>
      </c>
      <c r="AK949" s="44">
        <f>VLOOKUP($A949,'[2]Data (2)'!$A$701:$F$1377,6,FALSE)</f>
        <v>322</v>
      </c>
      <c r="AL949" s="46">
        <v>249</v>
      </c>
      <c r="AM949" s="46">
        <v>320</v>
      </c>
      <c r="AN949" s="46">
        <v>321</v>
      </c>
      <c r="AO949" s="46">
        <v>268</v>
      </c>
      <c r="AR949" s="41" t="s">
        <v>123</v>
      </c>
      <c r="AS949" s="41" t="b">
        <f t="shared" si="21"/>
        <v>1</v>
      </c>
    </row>
    <row r="950" spans="1:45" x14ac:dyDescent="0.25">
      <c r="A950" s="36" t="s">
        <v>124</v>
      </c>
      <c r="B950">
        <v>70</v>
      </c>
      <c r="C950">
        <v>70</v>
      </c>
      <c r="D950">
        <v>98</v>
      </c>
      <c r="E950">
        <v>152</v>
      </c>
      <c r="F950">
        <v>178</v>
      </c>
      <c r="G950">
        <v>106</v>
      </c>
      <c r="H950">
        <v>151</v>
      </c>
      <c r="I950">
        <v>133</v>
      </c>
      <c r="J950">
        <v>121</v>
      </c>
      <c r="K950">
        <v>115</v>
      </c>
      <c r="L950">
        <v>122</v>
      </c>
      <c r="M950">
        <v>156</v>
      </c>
      <c r="N950">
        <v>121</v>
      </c>
      <c r="O950">
        <v>126</v>
      </c>
      <c r="P950">
        <v>119</v>
      </c>
      <c r="Q950">
        <v>133</v>
      </c>
      <c r="R950">
        <v>147</v>
      </c>
      <c r="S950">
        <v>76</v>
      </c>
      <c r="T950">
        <v>114</v>
      </c>
      <c r="U950">
        <v>137</v>
      </c>
      <c r="V950">
        <v>131</v>
      </c>
      <c r="W950">
        <v>105</v>
      </c>
      <c r="X950" s="41">
        <v>96</v>
      </c>
      <c r="Y950" s="41">
        <v>81</v>
      </c>
      <c r="Z950" s="41">
        <v>109</v>
      </c>
      <c r="AA950" s="41">
        <v>98</v>
      </c>
      <c r="AB950" s="41">
        <v>113</v>
      </c>
      <c r="AC950" s="42">
        <v>100</v>
      </c>
      <c r="AD950" s="42">
        <v>113</v>
      </c>
      <c r="AE950" s="42">
        <v>101</v>
      </c>
      <c r="AF950" s="43">
        <v>88</v>
      </c>
      <c r="AG950" s="43">
        <v>85</v>
      </c>
      <c r="AH950" s="44">
        <f>VLOOKUP($A950,'[2]Data (2)'!$A$701:$F$1377,3,FALSE)</f>
        <v>54</v>
      </c>
      <c r="AI950" s="44">
        <f>VLOOKUP($A950,'[2]Data (2)'!$A$701:$F$1377,4,FALSE)</f>
        <v>70</v>
      </c>
      <c r="AJ950" s="44">
        <f>VLOOKUP($A950,'[2]Data (2)'!$A$701:$F$1377,5,FALSE)</f>
        <v>81</v>
      </c>
      <c r="AK950" s="44">
        <f>VLOOKUP($A950,'[2]Data (2)'!$A$701:$F$1377,6,FALSE)</f>
        <v>77</v>
      </c>
      <c r="AL950" s="46">
        <v>63</v>
      </c>
      <c r="AM950" s="46">
        <v>75</v>
      </c>
      <c r="AN950" s="46">
        <v>72</v>
      </c>
      <c r="AO950" s="46">
        <v>93</v>
      </c>
      <c r="AR950" s="41" t="s">
        <v>124</v>
      </c>
      <c r="AS950" s="41" t="b">
        <f t="shared" si="21"/>
        <v>1</v>
      </c>
    </row>
    <row r="951" spans="1:45" x14ac:dyDescent="0.25">
      <c r="A951" s="36" t="s">
        <v>545</v>
      </c>
      <c r="B951">
        <v>433</v>
      </c>
      <c r="C951">
        <v>424</v>
      </c>
      <c r="D951">
        <v>588</v>
      </c>
      <c r="E951">
        <v>622</v>
      </c>
      <c r="F951">
        <v>939</v>
      </c>
      <c r="G951">
        <v>939</v>
      </c>
      <c r="H951">
        <v>1010</v>
      </c>
      <c r="I951">
        <v>684</v>
      </c>
      <c r="J951">
        <v>837</v>
      </c>
      <c r="K951">
        <v>723</v>
      </c>
      <c r="L951">
        <v>890</v>
      </c>
      <c r="M951">
        <v>787</v>
      </c>
      <c r="N951">
        <v>938</v>
      </c>
      <c r="O951">
        <v>762</v>
      </c>
      <c r="P951">
        <v>806</v>
      </c>
      <c r="Q951">
        <v>674</v>
      </c>
      <c r="R951">
        <v>746</v>
      </c>
      <c r="S951">
        <v>639</v>
      </c>
      <c r="T951">
        <v>708</v>
      </c>
      <c r="U951">
        <v>635</v>
      </c>
      <c r="V951">
        <v>648</v>
      </c>
      <c r="W951">
        <v>553</v>
      </c>
      <c r="X951" s="41">
        <v>609</v>
      </c>
      <c r="Y951" s="41">
        <v>560</v>
      </c>
      <c r="Z951" s="41">
        <v>656</v>
      </c>
      <c r="AA951" s="41">
        <v>621</v>
      </c>
      <c r="AB951" s="41">
        <v>575</v>
      </c>
      <c r="AC951" s="42">
        <v>549</v>
      </c>
      <c r="AD951" s="42">
        <v>548</v>
      </c>
      <c r="AE951" s="42">
        <v>629</v>
      </c>
      <c r="AF951" s="43">
        <v>550</v>
      </c>
      <c r="AG951" s="43">
        <v>512</v>
      </c>
      <c r="AH951" s="44">
        <f>VLOOKUP($A951,'[2]Data (2)'!$A$701:$F$1377,3,FALSE)</f>
        <v>470</v>
      </c>
      <c r="AI951" s="44">
        <f>VLOOKUP($A951,'[2]Data (2)'!$A$701:$F$1377,4,FALSE)</f>
        <v>453</v>
      </c>
      <c r="AJ951" s="44">
        <f>VLOOKUP($A951,'[2]Data (2)'!$A$701:$F$1377,5,FALSE)</f>
        <v>491</v>
      </c>
      <c r="AK951" s="44">
        <f>VLOOKUP($A951,'[2]Data (2)'!$A$701:$F$1377,6,FALSE)</f>
        <v>517</v>
      </c>
      <c r="AL951" s="46">
        <v>379</v>
      </c>
      <c r="AM951" s="46">
        <v>474</v>
      </c>
      <c r="AN951" s="46">
        <v>445</v>
      </c>
      <c r="AO951" s="46">
        <v>380</v>
      </c>
      <c r="AR951" s="41" t="s">
        <v>545</v>
      </c>
      <c r="AS951" s="41" t="b">
        <f t="shared" si="21"/>
        <v>1</v>
      </c>
    </row>
    <row r="952" spans="1:45" x14ac:dyDescent="0.25">
      <c r="A952" s="36" t="s">
        <v>535</v>
      </c>
      <c r="B952">
        <v>822</v>
      </c>
      <c r="C952">
        <v>973</v>
      </c>
      <c r="D952">
        <v>1245</v>
      </c>
      <c r="E952">
        <v>1219</v>
      </c>
      <c r="F952">
        <v>1692</v>
      </c>
      <c r="G952">
        <v>1503</v>
      </c>
      <c r="H952">
        <v>1652</v>
      </c>
      <c r="I952">
        <v>1378</v>
      </c>
      <c r="J952">
        <v>1442</v>
      </c>
      <c r="K952">
        <v>1207</v>
      </c>
      <c r="L952">
        <v>1511</v>
      </c>
      <c r="M952">
        <v>1237</v>
      </c>
      <c r="N952">
        <v>1451</v>
      </c>
      <c r="O952">
        <v>1281</v>
      </c>
      <c r="P952">
        <v>1354</v>
      </c>
      <c r="Q952">
        <v>1205</v>
      </c>
      <c r="R952">
        <v>1279</v>
      </c>
      <c r="S952">
        <v>1184</v>
      </c>
      <c r="T952">
        <v>1476</v>
      </c>
      <c r="U952">
        <v>1219</v>
      </c>
      <c r="V952">
        <v>1192</v>
      </c>
      <c r="W952">
        <v>1060</v>
      </c>
      <c r="X952" s="41">
        <v>1115</v>
      </c>
      <c r="Y952" s="41">
        <v>1231</v>
      </c>
      <c r="Z952" s="41">
        <v>1222</v>
      </c>
      <c r="AA952" s="41">
        <v>1153</v>
      </c>
      <c r="AB952" s="41">
        <v>956</v>
      </c>
      <c r="AC952" s="42">
        <v>916</v>
      </c>
      <c r="AD952" s="42">
        <v>864</v>
      </c>
      <c r="AE952" s="42">
        <v>1066</v>
      </c>
      <c r="AF952" s="43">
        <v>941</v>
      </c>
      <c r="AG952" s="43">
        <v>936</v>
      </c>
      <c r="AH952" s="44">
        <f>VLOOKUP($A952,'[2]Data (2)'!$A$701:$F$1377,3,FALSE)</f>
        <v>763</v>
      </c>
      <c r="AI952" s="44">
        <f>VLOOKUP($A952,'[2]Data (2)'!$A$701:$F$1377,4,FALSE)</f>
        <v>889</v>
      </c>
      <c r="AJ952" s="44">
        <f>VLOOKUP($A952,'[2]Data (2)'!$A$701:$F$1377,5,FALSE)</f>
        <v>978</v>
      </c>
      <c r="AK952" s="44">
        <f>VLOOKUP($A952,'[2]Data (2)'!$A$701:$F$1377,6,FALSE)</f>
        <v>953</v>
      </c>
      <c r="AL952" s="46">
        <v>747</v>
      </c>
      <c r="AM952" s="46">
        <v>972</v>
      </c>
      <c r="AN952" s="46">
        <v>794</v>
      </c>
      <c r="AO952" s="46">
        <v>738</v>
      </c>
      <c r="AR952" s="41" t="s">
        <v>535</v>
      </c>
      <c r="AS952" s="41" t="b">
        <f t="shared" si="21"/>
        <v>1</v>
      </c>
    </row>
    <row r="953" spans="1:45" x14ac:dyDescent="0.25">
      <c r="A953" s="36" t="s">
        <v>427</v>
      </c>
      <c r="B953">
        <v>644</v>
      </c>
      <c r="C953">
        <v>651</v>
      </c>
      <c r="D953">
        <v>846</v>
      </c>
      <c r="E953">
        <v>894</v>
      </c>
      <c r="F953">
        <v>942</v>
      </c>
      <c r="G953">
        <v>913</v>
      </c>
      <c r="H953">
        <v>1125</v>
      </c>
      <c r="I953">
        <v>952</v>
      </c>
      <c r="J953">
        <v>1000</v>
      </c>
      <c r="K953">
        <v>983</v>
      </c>
      <c r="L953">
        <v>1207</v>
      </c>
      <c r="M953">
        <v>1054</v>
      </c>
      <c r="N953">
        <v>991</v>
      </c>
      <c r="O953">
        <v>965</v>
      </c>
      <c r="P953">
        <v>999</v>
      </c>
      <c r="Q953">
        <v>854</v>
      </c>
      <c r="R953">
        <v>702</v>
      </c>
      <c r="S953">
        <v>754</v>
      </c>
      <c r="T953">
        <v>960</v>
      </c>
      <c r="U953">
        <v>790</v>
      </c>
      <c r="V953">
        <v>704</v>
      </c>
      <c r="W953">
        <v>634</v>
      </c>
      <c r="X953" s="41">
        <v>718</v>
      </c>
      <c r="Y953" s="41">
        <v>729</v>
      </c>
      <c r="Z953" s="41">
        <v>773</v>
      </c>
      <c r="AA953" s="41">
        <v>744</v>
      </c>
      <c r="AB953" s="41">
        <v>715</v>
      </c>
      <c r="AC953" s="42">
        <v>723</v>
      </c>
      <c r="AD953" s="42">
        <v>698</v>
      </c>
      <c r="AE953" s="42">
        <v>645</v>
      </c>
      <c r="AF953" s="43">
        <v>551</v>
      </c>
      <c r="AG953" s="43">
        <v>635</v>
      </c>
      <c r="AH953" s="44">
        <f>VLOOKUP($A953,'[2]Data (2)'!$A$701:$F$1377,3,FALSE)</f>
        <v>515</v>
      </c>
      <c r="AI953" s="44">
        <f>VLOOKUP($A953,'[2]Data (2)'!$A$701:$F$1377,4,FALSE)</f>
        <v>603</v>
      </c>
      <c r="AJ953" s="44">
        <f>VLOOKUP($A953,'[2]Data (2)'!$A$701:$F$1377,5,FALSE)</f>
        <v>725</v>
      </c>
      <c r="AK953" s="44">
        <f>VLOOKUP($A953,'[2]Data (2)'!$A$701:$F$1377,6,FALSE)</f>
        <v>662</v>
      </c>
      <c r="AL953" s="46">
        <v>616</v>
      </c>
      <c r="AM953" s="46">
        <v>639</v>
      </c>
      <c r="AN953" s="46">
        <v>614</v>
      </c>
      <c r="AO953" s="46">
        <v>608</v>
      </c>
      <c r="AR953" s="41" t="s">
        <v>427</v>
      </c>
      <c r="AS953" s="41" t="b">
        <f t="shared" si="21"/>
        <v>1</v>
      </c>
    </row>
    <row r="954" spans="1:45" x14ac:dyDescent="0.25">
      <c r="A954" s="36" t="s">
        <v>125</v>
      </c>
      <c r="B954">
        <v>289</v>
      </c>
      <c r="C954">
        <v>364</v>
      </c>
      <c r="D954">
        <v>416</v>
      </c>
      <c r="E954">
        <v>613</v>
      </c>
      <c r="F954">
        <v>672</v>
      </c>
      <c r="G954">
        <v>537</v>
      </c>
      <c r="H954">
        <v>520</v>
      </c>
      <c r="I954">
        <v>456</v>
      </c>
      <c r="J954">
        <v>485</v>
      </c>
      <c r="K954">
        <v>400</v>
      </c>
      <c r="L954">
        <v>522</v>
      </c>
      <c r="M954">
        <v>532</v>
      </c>
      <c r="N954">
        <v>517</v>
      </c>
      <c r="O954">
        <v>463</v>
      </c>
      <c r="P954">
        <v>508</v>
      </c>
      <c r="Q954">
        <v>440</v>
      </c>
      <c r="R954">
        <v>368</v>
      </c>
      <c r="S954">
        <v>428</v>
      </c>
      <c r="T954">
        <v>442</v>
      </c>
      <c r="U954">
        <v>376</v>
      </c>
      <c r="V954">
        <v>390</v>
      </c>
      <c r="W954">
        <v>331</v>
      </c>
      <c r="X954" s="41">
        <v>411</v>
      </c>
      <c r="Y954" s="41">
        <v>408</v>
      </c>
      <c r="Z954" s="41">
        <v>361</v>
      </c>
      <c r="AA954" s="41">
        <v>360</v>
      </c>
      <c r="AB954" s="41">
        <v>299</v>
      </c>
      <c r="AC954" s="42">
        <v>345</v>
      </c>
      <c r="AD954" s="42">
        <v>411</v>
      </c>
      <c r="AE954" s="42">
        <v>409</v>
      </c>
      <c r="AF954" s="43">
        <v>327</v>
      </c>
      <c r="AG954" s="43">
        <v>274</v>
      </c>
      <c r="AH954" s="44">
        <f>VLOOKUP($A954,'[2]Data (2)'!$A$701:$F$1377,3,FALSE)</f>
        <v>243</v>
      </c>
      <c r="AI954" s="44">
        <f>VLOOKUP($A954,'[2]Data (2)'!$A$701:$F$1377,4,FALSE)</f>
        <v>252</v>
      </c>
      <c r="AJ954" s="44">
        <f>VLOOKUP($A954,'[2]Data (2)'!$A$701:$F$1377,5,FALSE)</f>
        <v>274</v>
      </c>
      <c r="AK954" s="44">
        <f>VLOOKUP($A954,'[2]Data (2)'!$A$701:$F$1377,6,FALSE)</f>
        <v>270</v>
      </c>
      <c r="AL954" s="46">
        <v>202</v>
      </c>
      <c r="AM954" s="46">
        <v>223</v>
      </c>
      <c r="AN954" s="46">
        <v>240</v>
      </c>
      <c r="AO954" s="46">
        <v>208</v>
      </c>
      <c r="AR954" s="41" t="s">
        <v>125</v>
      </c>
      <c r="AS954" s="41" t="b">
        <f t="shared" si="21"/>
        <v>1</v>
      </c>
    </row>
    <row r="955" spans="1:45" x14ac:dyDescent="0.25">
      <c r="A955" s="36" t="s">
        <v>126</v>
      </c>
      <c r="B955">
        <v>197</v>
      </c>
      <c r="C955">
        <v>213</v>
      </c>
      <c r="D955">
        <v>296</v>
      </c>
      <c r="E955">
        <v>361</v>
      </c>
      <c r="F955">
        <v>546</v>
      </c>
      <c r="G955">
        <v>485</v>
      </c>
      <c r="H955">
        <v>505</v>
      </c>
      <c r="I955">
        <v>437</v>
      </c>
      <c r="J955">
        <v>427</v>
      </c>
      <c r="K955">
        <v>373</v>
      </c>
      <c r="L955">
        <v>444</v>
      </c>
      <c r="M955">
        <v>338</v>
      </c>
      <c r="N955">
        <v>399</v>
      </c>
      <c r="O955">
        <v>323</v>
      </c>
      <c r="P955">
        <v>408</v>
      </c>
      <c r="Q955">
        <v>356</v>
      </c>
      <c r="R955">
        <v>418</v>
      </c>
      <c r="S955">
        <v>357</v>
      </c>
      <c r="T955">
        <v>436</v>
      </c>
      <c r="U955">
        <v>309</v>
      </c>
      <c r="V955">
        <v>340</v>
      </c>
      <c r="W955">
        <v>297</v>
      </c>
      <c r="X955" s="41">
        <v>317</v>
      </c>
      <c r="Y955" s="41">
        <v>304</v>
      </c>
      <c r="Z955" s="41">
        <v>332</v>
      </c>
      <c r="AA955" s="41">
        <v>308</v>
      </c>
      <c r="AB955" s="41">
        <v>309</v>
      </c>
      <c r="AC955" s="42">
        <v>264</v>
      </c>
      <c r="AD955" s="42">
        <v>300</v>
      </c>
      <c r="AE955" s="42">
        <v>275</v>
      </c>
      <c r="AF955" s="43">
        <v>232</v>
      </c>
      <c r="AG955" s="43">
        <v>229</v>
      </c>
      <c r="AH955" s="44">
        <f>VLOOKUP($A955,'[2]Data (2)'!$A$701:$F$1377,3,FALSE)</f>
        <v>200</v>
      </c>
      <c r="AI955" s="44">
        <f>VLOOKUP($A955,'[2]Data (2)'!$A$701:$F$1377,4,FALSE)</f>
        <v>221</v>
      </c>
      <c r="AJ955" s="44">
        <f>VLOOKUP($A955,'[2]Data (2)'!$A$701:$F$1377,5,FALSE)</f>
        <v>226</v>
      </c>
      <c r="AK955" s="44">
        <f>VLOOKUP($A955,'[2]Data (2)'!$A$701:$F$1377,6,FALSE)</f>
        <v>209</v>
      </c>
      <c r="AL955" s="46">
        <v>192</v>
      </c>
      <c r="AM955" s="46">
        <v>213</v>
      </c>
      <c r="AN955" s="46">
        <v>198</v>
      </c>
      <c r="AO955" s="46">
        <v>179</v>
      </c>
      <c r="AR955" s="41" t="s">
        <v>126</v>
      </c>
      <c r="AS955" s="41" t="b">
        <f t="shared" si="21"/>
        <v>1</v>
      </c>
    </row>
    <row r="956" spans="1:45" x14ac:dyDescent="0.25">
      <c r="A956" s="36" t="s">
        <v>620</v>
      </c>
      <c r="B956">
        <v>790</v>
      </c>
      <c r="C956">
        <v>859</v>
      </c>
      <c r="D956">
        <v>985</v>
      </c>
      <c r="E956">
        <v>998</v>
      </c>
      <c r="F956">
        <v>1118</v>
      </c>
      <c r="G956">
        <v>1106</v>
      </c>
      <c r="H956">
        <v>1161</v>
      </c>
      <c r="I956">
        <v>1147</v>
      </c>
      <c r="J956">
        <v>1002</v>
      </c>
      <c r="K956">
        <v>1051</v>
      </c>
      <c r="L956">
        <v>1065</v>
      </c>
      <c r="M956">
        <v>1011</v>
      </c>
      <c r="N956">
        <v>1040</v>
      </c>
      <c r="O956">
        <v>1154</v>
      </c>
      <c r="P956">
        <v>1133</v>
      </c>
      <c r="Q956">
        <v>978</v>
      </c>
      <c r="R956">
        <v>1030</v>
      </c>
      <c r="S956">
        <v>1046</v>
      </c>
      <c r="T956">
        <v>978</v>
      </c>
      <c r="U956">
        <v>901</v>
      </c>
      <c r="V956">
        <v>915</v>
      </c>
      <c r="W956">
        <v>993</v>
      </c>
      <c r="X956" s="41">
        <v>1071</v>
      </c>
      <c r="Y956" s="41">
        <v>947</v>
      </c>
      <c r="Z956" s="41">
        <v>957</v>
      </c>
      <c r="AA956" s="41">
        <v>929</v>
      </c>
      <c r="AB956" s="41">
        <v>980</v>
      </c>
      <c r="AC956" s="42">
        <v>898</v>
      </c>
      <c r="AD956" s="42">
        <v>901</v>
      </c>
      <c r="AE956" s="42">
        <v>949</v>
      </c>
      <c r="AF956" s="43">
        <v>742</v>
      </c>
      <c r="AG956" s="43">
        <v>798</v>
      </c>
      <c r="AH956" s="44">
        <f>VLOOKUP($A956,'[2]Data (2)'!$A$701:$F$1377,3,FALSE)</f>
        <v>679</v>
      </c>
      <c r="AI956" s="44">
        <f>VLOOKUP($A956,'[2]Data (2)'!$A$701:$F$1377,4,FALSE)</f>
        <v>854</v>
      </c>
      <c r="AJ956" s="44">
        <f>VLOOKUP($A956,'[2]Data (2)'!$A$701:$F$1377,5,FALSE)</f>
        <v>972</v>
      </c>
      <c r="AK956" s="44">
        <f>VLOOKUP($A956,'[2]Data (2)'!$A$701:$F$1377,6,FALSE)</f>
        <v>871</v>
      </c>
      <c r="AL956" s="46">
        <v>614</v>
      </c>
      <c r="AM956" s="46">
        <v>826</v>
      </c>
      <c r="AN956" s="46">
        <v>829</v>
      </c>
      <c r="AO956" s="46">
        <v>833</v>
      </c>
      <c r="AR956" s="41" t="s">
        <v>620</v>
      </c>
      <c r="AS956" s="41" t="b">
        <f t="shared" si="21"/>
        <v>1</v>
      </c>
    </row>
    <row r="957" spans="1:45" x14ac:dyDescent="0.25">
      <c r="A957" s="36" t="s">
        <v>589</v>
      </c>
      <c r="B957">
        <v>1123</v>
      </c>
      <c r="C957">
        <v>1277</v>
      </c>
      <c r="D957">
        <v>1558</v>
      </c>
      <c r="E957">
        <v>1831</v>
      </c>
      <c r="F957">
        <v>1699</v>
      </c>
      <c r="G957">
        <v>1580</v>
      </c>
      <c r="H957">
        <v>1822</v>
      </c>
      <c r="I957">
        <v>1565</v>
      </c>
      <c r="J957">
        <v>1420</v>
      </c>
      <c r="K957">
        <v>1200</v>
      </c>
      <c r="L957">
        <v>1550</v>
      </c>
      <c r="M957">
        <v>1519</v>
      </c>
      <c r="N957">
        <v>1623</v>
      </c>
      <c r="O957">
        <v>1359</v>
      </c>
      <c r="P957">
        <v>1588</v>
      </c>
      <c r="Q957">
        <v>1391</v>
      </c>
      <c r="R957">
        <v>1359</v>
      </c>
      <c r="S957">
        <v>1227</v>
      </c>
      <c r="T957">
        <v>1566</v>
      </c>
      <c r="U957">
        <v>1315</v>
      </c>
      <c r="V957">
        <v>1178</v>
      </c>
      <c r="W957">
        <v>1123</v>
      </c>
      <c r="X957" s="41">
        <v>1282</v>
      </c>
      <c r="Y957" s="41">
        <v>1252</v>
      </c>
      <c r="Z957" s="41">
        <v>1346</v>
      </c>
      <c r="AA957" s="41">
        <v>1194</v>
      </c>
      <c r="AB957" s="41">
        <v>1048</v>
      </c>
      <c r="AC957" s="42">
        <v>1082</v>
      </c>
      <c r="AD957" s="42">
        <v>1248</v>
      </c>
      <c r="AE957" s="42">
        <v>1191</v>
      </c>
      <c r="AF957" s="43">
        <v>970</v>
      </c>
      <c r="AG957" s="43">
        <v>883</v>
      </c>
      <c r="AH957" s="44">
        <f>VLOOKUP($A957,'[2]Data (2)'!$A$701:$F$1377,3,FALSE)</f>
        <v>815</v>
      </c>
      <c r="AI957" s="44">
        <f>VLOOKUP($A957,'[2]Data (2)'!$A$701:$F$1377,4,FALSE)</f>
        <v>868</v>
      </c>
      <c r="AJ957" s="44">
        <f>VLOOKUP($A957,'[2]Data (2)'!$A$701:$F$1377,5,FALSE)</f>
        <v>1037</v>
      </c>
      <c r="AK957" s="44">
        <f>VLOOKUP($A957,'[2]Data (2)'!$A$701:$F$1377,6,FALSE)</f>
        <v>982</v>
      </c>
      <c r="AL957" s="46">
        <v>873</v>
      </c>
      <c r="AM957" s="46">
        <v>929</v>
      </c>
      <c r="AN957" s="46">
        <v>858</v>
      </c>
      <c r="AO957" s="46">
        <v>838</v>
      </c>
      <c r="AR957" s="41" t="s">
        <v>589</v>
      </c>
      <c r="AS957" s="41" t="b">
        <f t="shared" si="21"/>
        <v>1</v>
      </c>
    </row>
    <row r="958" spans="1:45" x14ac:dyDescent="0.25">
      <c r="A958" s="36" t="s">
        <v>127</v>
      </c>
      <c r="B958">
        <v>90</v>
      </c>
      <c r="C958">
        <v>90</v>
      </c>
      <c r="D958">
        <v>144</v>
      </c>
      <c r="E958">
        <v>153</v>
      </c>
      <c r="F958">
        <v>170</v>
      </c>
      <c r="G958">
        <v>148</v>
      </c>
      <c r="H958">
        <v>170</v>
      </c>
      <c r="I958">
        <v>128</v>
      </c>
      <c r="J958">
        <v>169</v>
      </c>
      <c r="K958">
        <v>110</v>
      </c>
      <c r="L958">
        <v>121</v>
      </c>
      <c r="M958">
        <v>118</v>
      </c>
      <c r="N958">
        <v>148</v>
      </c>
      <c r="O958">
        <v>120</v>
      </c>
      <c r="P958">
        <v>173</v>
      </c>
      <c r="Q958">
        <v>148</v>
      </c>
      <c r="R958">
        <v>140</v>
      </c>
      <c r="S958">
        <v>120</v>
      </c>
      <c r="T958">
        <v>141</v>
      </c>
      <c r="U958">
        <v>139</v>
      </c>
      <c r="V958">
        <v>121</v>
      </c>
      <c r="W958">
        <v>105</v>
      </c>
      <c r="X958" s="41">
        <v>132</v>
      </c>
      <c r="Y958" s="41">
        <v>126</v>
      </c>
      <c r="Z958" s="41">
        <v>116</v>
      </c>
      <c r="AA958" s="41">
        <v>135</v>
      </c>
      <c r="AB958" s="41">
        <v>120</v>
      </c>
      <c r="AC958" s="42">
        <v>83</v>
      </c>
      <c r="AD958" s="42">
        <v>103</v>
      </c>
      <c r="AE958" s="42">
        <v>113</v>
      </c>
      <c r="AF958" s="43">
        <v>86</v>
      </c>
      <c r="AG958" s="43">
        <v>88</v>
      </c>
      <c r="AH958" s="44">
        <f>VLOOKUP($A958,'[2]Data (2)'!$A$701:$F$1377,3,FALSE)</f>
        <v>82</v>
      </c>
      <c r="AI958" s="44">
        <f>VLOOKUP($A958,'[2]Data (2)'!$A$701:$F$1377,4,FALSE)</f>
        <v>68</v>
      </c>
      <c r="AJ958" s="44">
        <f>VLOOKUP($A958,'[2]Data (2)'!$A$701:$F$1377,5,FALSE)</f>
        <v>115</v>
      </c>
      <c r="AK958" s="44">
        <f>VLOOKUP($A958,'[2]Data (2)'!$A$701:$F$1377,6,FALSE)</f>
        <v>85</v>
      </c>
      <c r="AL958" s="46">
        <v>61</v>
      </c>
      <c r="AM958" s="46">
        <v>90</v>
      </c>
      <c r="AN958" s="46">
        <v>81</v>
      </c>
      <c r="AO958" s="46">
        <v>64</v>
      </c>
      <c r="AR958" s="41" t="s">
        <v>127</v>
      </c>
      <c r="AS958" s="41" t="b">
        <f t="shared" si="21"/>
        <v>1</v>
      </c>
    </row>
    <row r="959" spans="1:45" x14ac:dyDescent="0.25">
      <c r="A959" s="36" t="s">
        <v>536</v>
      </c>
      <c r="B959">
        <v>322</v>
      </c>
      <c r="C959">
        <v>324</v>
      </c>
      <c r="D959">
        <v>460</v>
      </c>
      <c r="E959">
        <v>478</v>
      </c>
      <c r="F959">
        <v>767</v>
      </c>
      <c r="G959">
        <v>657</v>
      </c>
      <c r="H959">
        <v>740</v>
      </c>
      <c r="I959">
        <v>525</v>
      </c>
      <c r="J959">
        <v>585</v>
      </c>
      <c r="K959">
        <v>517</v>
      </c>
      <c r="L959">
        <v>622</v>
      </c>
      <c r="M959">
        <v>479</v>
      </c>
      <c r="N959">
        <v>543</v>
      </c>
      <c r="O959">
        <v>487</v>
      </c>
      <c r="P959">
        <v>579</v>
      </c>
      <c r="Q959">
        <v>454</v>
      </c>
      <c r="R959">
        <v>465</v>
      </c>
      <c r="S959">
        <v>419</v>
      </c>
      <c r="T959">
        <v>562</v>
      </c>
      <c r="U959">
        <v>444</v>
      </c>
      <c r="V959">
        <v>473</v>
      </c>
      <c r="W959">
        <v>397</v>
      </c>
      <c r="X959" s="41">
        <v>490</v>
      </c>
      <c r="Y959" s="41">
        <v>459</v>
      </c>
      <c r="Z959" s="41">
        <v>501</v>
      </c>
      <c r="AA959" s="41">
        <v>432</v>
      </c>
      <c r="AB959" s="41">
        <v>354</v>
      </c>
      <c r="AC959" s="42">
        <v>339</v>
      </c>
      <c r="AD959" s="42">
        <v>371</v>
      </c>
      <c r="AE959" s="42">
        <v>406</v>
      </c>
      <c r="AF959" s="43">
        <v>350</v>
      </c>
      <c r="AG959" s="43">
        <v>339</v>
      </c>
      <c r="AH959" s="44">
        <f>VLOOKUP($A959,'[2]Data (2)'!$A$701:$F$1377,3,FALSE)</f>
        <v>323</v>
      </c>
      <c r="AI959" s="44">
        <f>VLOOKUP($A959,'[2]Data (2)'!$A$701:$F$1377,4,FALSE)</f>
        <v>331</v>
      </c>
      <c r="AJ959" s="44">
        <f>VLOOKUP($A959,'[2]Data (2)'!$A$701:$F$1377,5,FALSE)</f>
        <v>365</v>
      </c>
      <c r="AK959" s="44">
        <f>VLOOKUP($A959,'[2]Data (2)'!$A$701:$F$1377,6,FALSE)</f>
        <v>363</v>
      </c>
      <c r="AL959" s="46">
        <v>334</v>
      </c>
      <c r="AM959" s="46">
        <v>392</v>
      </c>
      <c r="AN959" s="46">
        <v>348</v>
      </c>
      <c r="AO959" s="46">
        <v>311</v>
      </c>
      <c r="AR959" s="41" t="s">
        <v>536</v>
      </c>
      <c r="AS959" s="41" t="b">
        <f t="shared" si="21"/>
        <v>1</v>
      </c>
    </row>
    <row r="960" spans="1:45" x14ac:dyDescent="0.25">
      <c r="A960" s="36" t="s">
        <v>128</v>
      </c>
      <c r="B960">
        <v>90</v>
      </c>
      <c r="C960">
        <v>89</v>
      </c>
      <c r="D960">
        <v>160</v>
      </c>
      <c r="E960">
        <v>163</v>
      </c>
      <c r="F960">
        <v>177</v>
      </c>
      <c r="G960">
        <v>164</v>
      </c>
      <c r="H960">
        <v>142</v>
      </c>
      <c r="I960">
        <v>158</v>
      </c>
      <c r="J960">
        <v>168</v>
      </c>
      <c r="K960">
        <v>132</v>
      </c>
      <c r="L960">
        <v>137</v>
      </c>
      <c r="M960">
        <v>135</v>
      </c>
      <c r="N960">
        <v>146</v>
      </c>
      <c r="O960">
        <v>125</v>
      </c>
      <c r="P960">
        <v>155</v>
      </c>
      <c r="Q960">
        <v>154</v>
      </c>
      <c r="R960">
        <v>146</v>
      </c>
      <c r="S960">
        <v>111</v>
      </c>
      <c r="T960">
        <v>151</v>
      </c>
      <c r="U960">
        <v>138</v>
      </c>
      <c r="V960">
        <v>129</v>
      </c>
      <c r="W960">
        <v>121</v>
      </c>
      <c r="X960" s="41">
        <v>112</v>
      </c>
      <c r="Y960" s="41">
        <v>134</v>
      </c>
      <c r="Z960" s="41">
        <v>130</v>
      </c>
      <c r="AA960" s="41">
        <v>137</v>
      </c>
      <c r="AB960" s="41">
        <v>122</v>
      </c>
      <c r="AC960" s="42">
        <v>125</v>
      </c>
      <c r="AD960" s="42">
        <v>104</v>
      </c>
      <c r="AE960" s="42">
        <v>104</v>
      </c>
      <c r="AF960" s="43">
        <v>108</v>
      </c>
      <c r="AG960" s="43">
        <v>99</v>
      </c>
      <c r="AH960" s="44">
        <f>VLOOKUP($A960,'[2]Data (2)'!$A$701:$F$1377,3,FALSE)</f>
        <v>68</v>
      </c>
      <c r="AI960" s="44">
        <f>VLOOKUP($A960,'[2]Data (2)'!$A$701:$F$1377,4,FALSE)</f>
        <v>81</v>
      </c>
      <c r="AJ960" s="44">
        <f>VLOOKUP($A960,'[2]Data (2)'!$A$701:$F$1377,5,FALSE)</f>
        <v>70</v>
      </c>
      <c r="AK960" s="44">
        <f>VLOOKUP($A960,'[2]Data (2)'!$A$701:$F$1377,6,FALSE)</f>
        <v>68</v>
      </c>
      <c r="AL960" s="46">
        <v>72</v>
      </c>
      <c r="AM960" s="46">
        <v>86</v>
      </c>
      <c r="AN960" s="46">
        <v>81</v>
      </c>
      <c r="AO960" s="46">
        <v>93</v>
      </c>
      <c r="AR960" s="41" t="s">
        <v>128</v>
      </c>
      <c r="AS960" s="41" t="b">
        <f t="shared" si="21"/>
        <v>1</v>
      </c>
    </row>
    <row r="961" spans="1:45" x14ac:dyDescent="0.25">
      <c r="A961" s="36" t="s">
        <v>445</v>
      </c>
      <c r="B961">
        <v>1015</v>
      </c>
      <c r="C961">
        <v>1072</v>
      </c>
      <c r="D961">
        <v>1258</v>
      </c>
      <c r="E961">
        <v>1517</v>
      </c>
      <c r="F961">
        <v>1636</v>
      </c>
      <c r="G961">
        <v>1512</v>
      </c>
      <c r="H961">
        <v>1504</v>
      </c>
      <c r="I961">
        <v>1270</v>
      </c>
      <c r="J961">
        <v>1327</v>
      </c>
      <c r="K961">
        <v>1188</v>
      </c>
      <c r="L961">
        <v>1577</v>
      </c>
      <c r="M961">
        <v>1537</v>
      </c>
      <c r="N961">
        <v>1507</v>
      </c>
      <c r="O961">
        <v>1416</v>
      </c>
      <c r="P961">
        <v>1580</v>
      </c>
      <c r="Q961">
        <v>1303</v>
      </c>
      <c r="R961">
        <v>1353</v>
      </c>
      <c r="S961">
        <v>1256</v>
      </c>
      <c r="T961">
        <v>1499</v>
      </c>
      <c r="U961">
        <v>1290</v>
      </c>
      <c r="V961">
        <v>1402</v>
      </c>
      <c r="W961">
        <v>1186</v>
      </c>
      <c r="X961" s="41">
        <v>1505</v>
      </c>
      <c r="Y961" s="41">
        <v>1369</v>
      </c>
      <c r="Z961" s="41">
        <v>1391</v>
      </c>
      <c r="AA961" s="41">
        <v>1307</v>
      </c>
      <c r="AB961" s="41">
        <v>1226</v>
      </c>
      <c r="AC961" s="42">
        <v>1188</v>
      </c>
      <c r="AD961" s="42">
        <v>1283</v>
      </c>
      <c r="AE961" s="42">
        <v>1366</v>
      </c>
      <c r="AF961" s="43">
        <v>1068</v>
      </c>
      <c r="AG961" s="43">
        <v>1102</v>
      </c>
      <c r="AH961" s="44">
        <f>VLOOKUP($A961,'[2]Data (2)'!$A$701:$F$1377,3,FALSE)</f>
        <v>915</v>
      </c>
      <c r="AI961" s="44">
        <f>VLOOKUP($A961,'[2]Data (2)'!$A$701:$F$1377,4,FALSE)</f>
        <v>939</v>
      </c>
      <c r="AJ961" s="44">
        <f>VLOOKUP($A961,'[2]Data (2)'!$A$701:$F$1377,5,FALSE)</f>
        <v>1114</v>
      </c>
      <c r="AK961" s="44">
        <f>VLOOKUP($A961,'[2]Data (2)'!$A$701:$F$1377,6,FALSE)</f>
        <v>1029</v>
      </c>
      <c r="AL961" s="46">
        <v>856</v>
      </c>
      <c r="AM961" s="46">
        <v>654</v>
      </c>
      <c r="AN961" s="46">
        <v>591</v>
      </c>
      <c r="AO961" s="46">
        <v>516</v>
      </c>
      <c r="AR961" s="41" t="s">
        <v>445</v>
      </c>
      <c r="AS961" s="41" t="b">
        <f t="shared" si="21"/>
        <v>1</v>
      </c>
    </row>
    <row r="962" spans="1:45" x14ac:dyDescent="0.25">
      <c r="A962" s="36" t="s">
        <v>129</v>
      </c>
      <c r="B962">
        <v>152</v>
      </c>
      <c r="C962">
        <v>166</v>
      </c>
      <c r="D962">
        <v>219</v>
      </c>
      <c r="E962">
        <v>281</v>
      </c>
      <c r="F962">
        <v>325</v>
      </c>
      <c r="G962">
        <v>314</v>
      </c>
      <c r="H962">
        <v>341</v>
      </c>
      <c r="I962">
        <v>301</v>
      </c>
      <c r="J962">
        <v>287</v>
      </c>
      <c r="K962">
        <v>235</v>
      </c>
      <c r="L962">
        <v>237</v>
      </c>
      <c r="M962">
        <v>278</v>
      </c>
      <c r="N962">
        <v>285</v>
      </c>
      <c r="O962">
        <v>206</v>
      </c>
      <c r="P962">
        <v>293</v>
      </c>
      <c r="Q962">
        <v>255</v>
      </c>
      <c r="R962">
        <v>245</v>
      </c>
      <c r="S962">
        <v>239</v>
      </c>
      <c r="T962">
        <v>304</v>
      </c>
      <c r="U962">
        <v>240</v>
      </c>
      <c r="V962">
        <v>244</v>
      </c>
      <c r="W962">
        <v>205</v>
      </c>
      <c r="X962" s="41">
        <v>223</v>
      </c>
      <c r="Y962" s="41">
        <v>224</v>
      </c>
      <c r="Z962" s="41">
        <v>229</v>
      </c>
      <c r="AA962" s="41">
        <v>249</v>
      </c>
      <c r="AB962" s="41">
        <v>238</v>
      </c>
      <c r="AC962" s="42">
        <v>191</v>
      </c>
      <c r="AD962" s="42">
        <v>242</v>
      </c>
      <c r="AE962" s="42">
        <v>225</v>
      </c>
      <c r="AF962" s="43">
        <v>192</v>
      </c>
      <c r="AG962" s="43">
        <v>168</v>
      </c>
      <c r="AH962" s="44">
        <f>VLOOKUP($A962,'[2]Data (2)'!$A$701:$F$1377,3,FALSE)</f>
        <v>139</v>
      </c>
      <c r="AI962" s="44">
        <f>VLOOKUP($A962,'[2]Data (2)'!$A$701:$F$1377,4,FALSE)</f>
        <v>151</v>
      </c>
      <c r="AJ962" s="44">
        <f>VLOOKUP($A962,'[2]Data (2)'!$A$701:$F$1377,5,FALSE)</f>
        <v>183</v>
      </c>
      <c r="AK962" s="44">
        <f>VLOOKUP($A962,'[2]Data (2)'!$A$701:$F$1377,6,FALSE)</f>
        <v>200</v>
      </c>
      <c r="AL962" s="46">
        <v>146</v>
      </c>
      <c r="AM962" s="46">
        <v>195</v>
      </c>
      <c r="AN962" s="46">
        <v>185</v>
      </c>
      <c r="AO962" s="46">
        <v>152</v>
      </c>
      <c r="AR962" s="41" t="s">
        <v>129</v>
      </c>
      <c r="AS962" s="41" t="b">
        <f t="shared" si="21"/>
        <v>1</v>
      </c>
    </row>
    <row r="963" spans="1:45" x14ac:dyDescent="0.25">
      <c r="A963" s="36" t="s">
        <v>130</v>
      </c>
      <c r="B963">
        <v>232</v>
      </c>
      <c r="C963">
        <v>263</v>
      </c>
      <c r="D963">
        <v>329</v>
      </c>
      <c r="E963">
        <v>424</v>
      </c>
      <c r="F963">
        <v>427</v>
      </c>
      <c r="G963">
        <v>372</v>
      </c>
      <c r="H963">
        <v>415</v>
      </c>
      <c r="I963">
        <v>359</v>
      </c>
      <c r="J963">
        <v>334</v>
      </c>
      <c r="K963">
        <v>296</v>
      </c>
      <c r="L963">
        <v>365</v>
      </c>
      <c r="M963">
        <v>309</v>
      </c>
      <c r="N963">
        <v>378</v>
      </c>
      <c r="O963">
        <v>289</v>
      </c>
      <c r="P963">
        <v>433</v>
      </c>
      <c r="Q963">
        <v>313</v>
      </c>
      <c r="R963">
        <v>324</v>
      </c>
      <c r="S963">
        <v>313</v>
      </c>
      <c r="T963">
        <v>328</v>
      </c>
      <c r="U963">
        <v>260</v>
      </c>
      <c r="V963">
        <v>300</v>
      </c>
      <c r="W963">
        <v>244</v>
      </c>
      <c r="X963" s="41">
        <v>294</v>
      </c>
      <c r="Y963" s="41">
        <v>313</v>
      </c>
      <c r="Z963" s="41">
        <v>301</v>
      </c>
      <c r="AA963" s="41">
        <v>312</v>
      </c>
      <c r="AB963" s="41">
        <v>252</v>
      </c>
      <c r="AC963" s="42">
        <v>251</v>
      </c>
      <c r="AD963" s="42">
        <v>271</v>
      </c>
      <c r="AE963" s="42">
        <v>263</v>
      </c>
      <c r="AF963" s="43">
        <v>260</v>
      </c>
      <c r="AG963" s="43">
        <v>235</v>
      </c>
      <c r="AH963" s="44">
        <f>VLOOKUP($A963,'[2]Data (2)'!$A$701:$F$1377,3,FALSE)</f>
        <v>226</v>
      </c>
      <c r="AI963" s="44">
        <f>VLOOKUP($A963,'[2]Data (2)'!$A$701:$F$1377,4,FALSE)</f>
        <v>223</v>
      </c>
      <c r="AJ963" s="44">
        <f>VLOOKUP($A963,'[2]Data (2)'!$A$701:$F$1377,5,FALSE)</f>
        <v>226</v>
      </c>
      <c r="AK963" s="44">
        <f>VLOOKUP($A963,'[2]Data (2)'!$A$701:$F$1377,6,FALSE)</f>
        <v>229</v>
      </c>
      <c r="AL963" s="46">
        <v>185</v>
      </c>
      <c r="AM963" s="46">
        <v>210</v>
      </c>
      <c r="AN963" s="46">
        <v>126</v>
      </c>
      <c r="AO963" s="46">
        <v>156</v>
      </c>
      <c r="AR963" s="41" t="s">
        <v>130</v>
      </c>
      <c r="AS963" s="41" t="b">
        <f t="shared" si="21"/>
        <v>1</v>
      </c>
    </row>
    <row r="964" spans="1:45" x14ac:dyDescent="0.25">
      <c r="A964" s="36" t="s">
        <v>131</v>
      </c>
      <c r="B964">
        <v>180</v>
      </c>
      <c r="C964">
        <v>194</v>
      </c>
      <c r="D964">
        <v>251</v>
      </c>
      <c r="E964">
        <v>336</v>
      </c>
      <c r="F964">
        <v>356</v>
      </c>
      <c r="G964">
        <v>408</v>
      </c>
      <c r="H964">
        <v>299</v>
      </c>
      <c r="I964">
        <v>322</v>
      </c>
      <c r="J964">
        <v>263</v>
      </c>
      <c r="K964">
        <v>230</v>
      </c>
      <c r="L964">
        <v>297</v>
      </c>
      <c r="M964">
        <v>337</v>
      </c>
      <c r="N964">
        <v>315</v>
      </c>
      <c r="O964">
        <v>220</v>
      </c>
      <c r="P964">
        <v>268</v>
      </c>
      <c r="Q964">
        <v>267</v>
      </c>
      <c r="R964">
        <v>230</v>
      </c>
      <c r="S964">
        <v>204</v>
      </c>
      <c r="T964">
        <v>262</v>
      </c>
      <c r="U964">
        <v>282</v>
      </c>
      <c r="V964">
        <v>198</v>
      </c>
      <c r="W964">
        <v>183</v>
      </c>
      <c r="X964" s="41">
        <v>231</v>
      </c>
      <c r="Y964" s="41">
        <v>238</v>
      </c>
      <c r="Z964" s="41">
        <v>231</v>
      </c>
      <c r="AA964" s="41">
        <v>233</v>
      </c>
      <c r="AB964" s="41">
        <v>228</v>
      </c>
      <c r="AC964" s="42">
        <v>229</v>
      </c>
      <c r="AD964" s="42">
        <v>198</v>
      </c>
      <c r="AE964" s="42">
        <v>247</v>
      </c>
      <c r="AF964" s="43">
        <v>192</v>
      </c>
      <c r="AG964" s="43">
        <v>157</v>
      </c>
      <c r="AH964" s="44">
        <f>VLOOKUP($A964,'[2]Data (2)'!$A$701:$F$1377,3,FALSE)</f>
        <v>130</v>
      </c>
      <c r="AI964" s="44">
        <f>VLOOKUP($A964,'[2]Data (2)'!$A$701:$F$1377,4,FALSE)</f>
        <v>155</v>
      </c>
      <c r="AJ964" s="44">
        <f>VLOOKUP($A964,'[2]Data (2)'!$A$701:$F$1377,5,FALSE)</f>
        <v>195</v>
      </c>
      <c r="AK964" s="44">
        <f>VLOOKUP($A964,'[2]Data (2)'!$A$701:$F$1377,6,FALSE)</f>
        <v>163</v>
      </c>
      <c r="AL964" s="46">
        <v>153</v>
      </c>
      <c r="AM964" s="46">
        <v>182</v>
      </c>
      <c r="AN964" s="46">
        <v>184</v>
      </c>
      <c r="AO964" s="46">
        <v>224</v>
      </c>
      <c r="AR964" s="41" t="s">
        <v>131</v>
      </c>
      <c r="AS964" s="41" t="b">
        <f t="shared" si="21"/>
        <v>1</v>
      </c>
    </row>
    <row r="965" spans="1:45" x14ac:dyDescent="0.25">
      <c r="A965" s="36" t="s">
        <v>465</v>
      </c>
      <c r="B965">
        <v>1025</v>
      </c>
      <c r="C965">
        <v>1081</v>
      </c>
      <c r="D965">
        <v>1459</v>
      </c>
      <c r="E965">
        <v>1678</v>
      </c>
      <c r="F965">
        <v>1990</v>
      </c>
      <c r="G965">
        <v>1673</v>
      </c>
      <c r="H965">
        <v>1839</v>
      </c>
      <c r="I965">
        <v>1625</v>
      </c>
      <c r="J965">
        <v>1576</v>
      </c>
      <c r="K965">
        <v>1386</v>
      </c>
      <c r="L965">
        <v>1655</v>
      </c>
      <c r="M965">
        <v>1471</v>
      </c>
      <c r="N965">
        <v>1651</v>
      </c>
      <c r="O965">
        <v>1580</v>
      </c>
      <c r="P965">
        <v>1659</v>
      </c>
      <c r="Q965">
        <v>1414</v>
      </c>
      <c r="R965">
        <v>1378</v>
      </c>
      <c r="S965">
        <v>1244</v>
      </c>
      <c r="T965">
        <v>1582</v>
      </c>
      <c r="U965">
        <v>1440</v>
      </c>
      <c r="V965">
        <v>1402</v>
      </c>
      <c r="W965">
        <v>1226</v>
      </c>
      <c r="X965" s="41">
        <v>1429</v>
      </c>
      <c r="Y965" s="41">
        <v>1265</v>
      </c>
      <c r="Z965" s="41">
        <v>1385</v>
      </c>
      <c r="AA965" s="41">
        <v>1370</v>
      </c>
      <c r="AB965" s="41">
        <v>1349</v>
      </c>
      <c r="AC965" s="42">
        <v>1216</v>
      </c>
      <c r="AD965" s="42">
        <v>1339</v>
      </c>
      <c r="AE965" s="42">
        <v>1460</v>
      </c>
      <c r="AF965" s="43">
        <v>1082</v>
      </c>
      <c r="AG965" s="43">
        <v>1057</v>
      </c>
      <c r="AH965" s="44">
        <f>VLOOKUP($A965,'[2]Data (2)'!$A$701:$F$1377,3,FALSE)</f>
        <v>929</v>
      </c>
      <c r="AI965" s="44">
        <f>VLOOKUP($A965,'[2]Data (2)'!$A$701:$F$1377,4,FALSE)</f>
        <v>985</v>
      </c>
      <c r="AJ965" s="44">
        <f>VLOOKUP($A965,'[2]Data (2)'!$A$701:$F$1377,5,FALSE)</f>
        <v>1225</v>
      </c>
      <c r="AK965" s="44">
        <f>VLOOKUP($A965,'[2]Data (2)'!$A$701:$F$1377,6,FALSE)</f>
        <v>1093</v>
      </c>
      <c r="AL965" s="46">
        <v>978</v>
      </c>
      <c r="AM965" s="46">
        <v>1076</v>
      </c>
      <c r="AN965" s="46">
        <v>1089</v>
      </c>
      <c r="AO965" s="46">
        <v>1045</v>
      </c>
      <c r="AR965" s="41" t="s">
        <v>465</v>
      </c>
      <c r="AS965" s="41" t="b">
        <f t="shared" si="21"/>
        <v>1</v>
      </c>
    </row>
    <row r="966" spans="1:45" x14ac:dyDescent="0.25">
      <c r="A966" s="36" t="s">
        <v>132</v>
      </c>
      <c r="B966">
        <v>247</v>
      </c>
      <c r="C966">
        <v>263</v>
      </c>
      <c r="D966">
        <v>348</v>
      </c>
      <c r="E966">
        <v>391</v>
      </c>
      <c r="F966">
        <v>556</v>
      </c>
      <c r="G966">
        <v>476</v>
      </c>
      <c r="H966">
        <v>490</v>
      </c>
      <c r="I966">
        <v>432</v>
      </c>
      <c r="J966">
        <v>477</v>
      </c>
      <c r="K966">
        <v>381</v>
      </c>
      <c r="L966">
        <v>493</v>
      </c>
      <c r="M966">
        <v>402</v>
      </c>
      <c r="N966">
        <v>480</v>
      </c>
      <c r="O966">
        <v>401</v>
      </c>
      <c r="P966">
        <v>394</v>
      </c>
      <c r="Q966">
        <v>437</v>
      </c>
      <c r="R966">
        <v>416</v>
      </c>
      <c r="S966">
        <v>369</v>
      </c>
      <c r="T966">
        <v>422</v>
      </c>
      <c r="U966">
        <v>375</v>
      </c>
      <c r="V966">
        <v>408</v>
      </c>
      <c r="W966">
        <v>383</v>
      </c>
      <c r="X966" s="41">
        <v>414</v>
      </c>
      <c r="Y966" s="41">
        <v>366</v>
      </c>
      <c r="Z966" s="41">
        <v>365</v>
      </c>
      <c r="AA966" s="41">
        <v>350</v>
      </c>
      <c r="AB966" s="41">
        <v>312</v>
      </c>
      <c r="AC966" s="42">
        <v>233</v>
      </c>
      <c r="AD966" s="42">
        <v>218</v>
      </c>
      <c r="AE966" s="42">
        <v>287</v>
      </c>
      <c r="AF966" s="43">
        <v>232</v>
      </c>
      <c r="AG966" s="43">
        <v>216</v>
      </c>
      <c r="AH966" s="44">
        <f>VLOOKUP($A966,'[2]Data (2)'!$A$701:$F$1377,3,FALSE)</f>
        <v>258</v>
      </c>
      <c r="AI966" s="44">
        <f>VLOOKUP($A966,'[2]Data (2)'!$A$701:$F$1377,4,FALSE)</f>
        <v>232</v>
      </c>
      <c r="AJ966" s="44">
        <f>VLOOKUP($A966,'[2]Data (2)'!$A$701:$F$1377,5,FALSE)</f>
        <v>174</v>
      </c>
      <c r="AK966" s="44">
        <f>VLOOKUP($A966,'[2]Data (2)'!$A$701:$F$1377,6,FALSE)</f>
        <v>201</v>
      </c>
      <c r="AL966" s="46">
        <v>136</v>
      </c>
      <c r="AM966" s="46">
        <v>173</v>
      </c>
      <c r="AN966" s="46">
        <v>137</v>
      </c>
      <c r="AO966" s="46">
        <v>139</v>
      </c>
      <c r="AR966" s="41" t="s">
        <v>132</v>
      </c>
      <c r="AS966" s="41" t="b">
        <f t="shared" si="21"/>
        <v>1</v>
      </c>
    </row>
    <row r="967" spans="1:45" x14ac:dyDescent="0.25">
      <c r="A967" s="36" t="s">
        <v>133</v>
      </c>
      <c r="B967">
        <v>105</v>
      </c>
      <c r="C967">
        <v>131</v>
      </c>
      <c r="D967">
        <v>170</v>
      </c>
      <c r="E967">
        <v>209</v>
      </c>
      <c r="F967">
        <v>314</v>
      </c>
      <c r="G967">
        <v>255</v>
      </c>
      <c r="H967">
        <v>271</v>
      </c>
      <c r="I967">
        <v>253</v>
      </c>
      <c r="J967">
        <v>217</v>
      </c>
      <c r="K967">
        <v>171</v>
      </c>
      <c r="L967">
        <v>273</v>
      </c>
      <c r="M967">
        <v>214</v>
      </c>
      <c r="N967">
        <v>232</v>
      </c>
      <c r="O967">
        <v>172</v>
      </c>
      <c r="P967">
        <v>232</v>
      </c>
      <c r="Q967">
        <v>210</v>
      </c>
      <c r="R967">
        <v>226</v>
      </c>
      <c r="S967">
        <v>183</v>
      </c>
      <c r="T967">
        <v>242</v>
      </c>
      <c r="U967">
        <v>193</v>
      </c>
      <c r="V967">
        <v>190</v>
      </c>
      <c r="W967">
        <v>158</v>
      </c>
      <c r="X967" s="41">
        <v>190</v>
      </c>
      <c r="Y967" s="41">
        <v>170</v>
      </c>
      <c r="Z967" s="41">
        <v>180</v>
      </c>
      <c r="AA967" s="41">
        <v>196</v>
      </c>
      <c r="AB967" s="41">
        <v>157</v>
      </c>
      <c r="AC967" s="42">
        <v>153</v>
      </c>
      <c r="AD967" s="42">
        <v>133</v>
      </c>
      <c r="AE967" s="42">
        <v>173</v>
      </c>
      <c r="AF967" s="43">
        <v>139</v>
      </c>
      <c r="AG967" s="43">
        <v>127</v>
      </c>
      <c r="AH967" s="44">
        <f>VLOOKUP($A967,'[2]Data (2)'!$A$701:$F$1377,3,FALSE)</f>
        <v>122</v>
      </c>
      <c r="AI967" s="44">
        <f>VLOOKUP($A967,'[2]Data (2)'!$A$701:$F$1377,4,FALSE)</f>
        <v>117</v>
      </c>
      <c r="AJ967" s="44">
        <f>VLOOKUP($A967,'[2]Data (2)'!$A$701:$F$1377,5,FALSE)</f>
        <v>143</v>
      </c>
      <c r="AK967" s="44">
        <f>VLOOKUP($A967,'[2]Data (2)'!$A$701:$F$1377,6,FALSE)</f>
        <v>130</v>
      </c>
      <c r="AL967" s="46">
        <v>106</v>
      </c>
      <c r="AM967" s="46">
        <v>113</v>
      </c>
      <c r="AN967" s="46">
        <v>114</v>
      </c>
      <c r="AO967" s="46">
        <v>102</v>
      </c>
      <c r="AR967" s="41" t="s">
        <v>133</v>
      </c>
      <c r="AS967" s="41" t="b">
        <f t="shared" si="21"/>
        <v>1</v>
      </c>
    </row>
    <row r="968" spans="1:45" x14ac:dyDescent="0.25">
      <c r="A968" s="36" t="s">
        <v>134</v>
      </c>
      <c r="B968">
        <v>163</v>
      </c>
      <c r="C968">
        <v>188</v>
      </c>
      <c r="D968">
        <v>258</v>
      </c>
      <c r="E968">
        <v>304</v>
      </c>
      <c r="F968">
        <v>415</v>
      </c>
      <c r="G968">
        <v>293</v>
      </c>
      <c r="H968">
        <v>346</v>
      </c>
      <c r="I968">
        <v>295</v>
      </c>
      <c r="J968">
        <v>300</v>
      </c>
      <c r="K968">
        <v>252</v>
      </c>
      <c r="L968">
        <v>369</v>
      </c>
      <c r="M968">
        <v>351</v>
      </c>
      <c r="N968">
        <v>320</v>
      </c>
      <c r="O968">
        <v>312</v>
      </c>
      <c r="P968">
        <v>347</v>
      </c>
      <c r="Q968">
        <v>311</v>
      </c>
      <c r="R968">
        <v>268</v>
      </c>
      <c r="S968">
        <v>265</v>
      </c>
      <c r="T968">
        <v>347</v>
      </c>
      <c r="U968">
        <v>305</v>
      </c>
      <c r="V968">
        <v>272</v>
      </c>
      <c r="W968">
        <v>227</v>
      </c>
      <c r="X968" s="41">
        <v>306</v>
      </c>
      <c r="Y968" s="41">
        <v>302</v>
      </c>
      <c r="Z968" s="41">
        <v>232</v>
      </c>
      <c r="AA968" s="41">
        <v>237</v>
      </c>
      <c r="AB968" s="41">
        <v>251</v>
      </c>
      <c r="AC968" s="42">
        <v>217</v>
      </c>
      <c r="AD968" s="42">
        <v>235</v>
      </c>
      <c r="AE968" s="42">
        <v>218</v>
      </c>
      <c r="AF968" s="43">
        <v>202</v>
      </c>
      <c r="AG968" s="43">
        <v>192</v>
      </c>
      <c r="AH968" s="44">
        <f>VLOOKUP($A968,'[2]Data (2)'!$A$701:$F$1377,3,FALSE)</f>
        <v>180</v>
      </c>
      <c r="AI968" s="44">
        <f>VLOOKUP($A968,'[2]Data (2)'!$A$701:$F$1377,4,FALSE)</f>
        <v>184</v>
      </c>
      <c r="AJ968" s="44">
        <f>VLOOKUP($A968,'[2]Data (2)'!$A$701:$F$1377,5,FALSE)</f>
        <v>229</v>
      </c>
      <c r="AK968" s="44">
        <f>VLOOKUP($A968,'[2]Data (2)'!$A$701:$F$1377,6,FALSE)</f>
        <v>185</v>
      </c>
      <c r="AL968" s="46">
        <v>165</v>
      </c>
      <c r="AM968" s="46">
        <v>213</v>
      </c>
      <c r="AN968" s="46">
        <v>185</v>
      </c>
      <c r="AO968" s="46">
        <v>161</v>
      </c>
      <c r="AR968" s="41" t="s">
        <v>134</v>
      </c>
      <c r="AS968" s="41" t="b">
        <f t="shared" si="21"/>
        <v>1</v>
      </c>
    </row>
    <row r="969" spans="1:45" x14ac:dyDescent="0.25">
      <c r="A969" s="36" t="s">
        <v>135</v>
      </c>
      <c r="B969">
        <v>208</v>
      </c>
      <c r="C969">
        <v>259</v>
      </c>
      <c r="D969">
        <v>273</v>
      </c>
      <c r="E969">
        <v>339</v>
      </c>
      <c r="F969">
        <v>495</v>
      </c>
      <c r="G969">
        <v>434</v>
      </c>
      <c r="H969">
        <v>486</v>
      </c>
      <c r="I969">
        <v>414</v>
      </c>
      <c r="J969">
        <v>454</v>
      </c>
      <c r="K969">
        <v>404</v>
      </c>
      <c r="L969">
        <v>412</v>
      </c>
      <c r="M969">
        <v>422</v>
      </c>
      <c r="N969">
        <v>434</v>
      </c>
      <c r="O969">
        <v>360</v>
      </c>
      <c r="P969">
        <v>415</v>
      </c>
      <c r="Q969">
        <v>333</v>
      </c>
      <c r="R969">
        <v>402</v>
      </c>
      <c r="S969">
        <v>301</v>
      </c>
      <c r="T969">
        <v>432</v>
      </c>
      <c r="U969">
        <v>358</v>
      </c>
      <c r="V969">
        <v>349</v>
      </c>
      <c r="W969">
        <v>304</v>
      </c>
      <c r="X969" s="41">
        <v>328</v>
      </c>
      <c r="Y969" s="41">
        <v>298</v>
      </c>
      <c r="Z969" s="41">
        <v>367</v>
      </c>
      <c r="AA969" s="41">
        <v>314</v>
      </c>
      <c r="AB969" s="41">
        <v>273</v>
      </c>
      <c r="AC969" s="42">
        <v>216</v>
      </c>
      <c r="AD969" s="42">
        <v>265</v>
      </c>
      <c r="AE969" s="42">
        <v>317</v>
      </c>
      <c r="AF969" s="43">
        <v>234</v>
      </c>
      <c r="AG969" s="43">
        <v>255</v>
      </c>
      <c r="AH969" s="44">
        <f>VLOOKUP($A969,'[2]Data (2)'!$A$701:$F$1377,3,FALSE)</f>
        <v>235</v>
      </c>
      <c r="AI969" s="44">
        <f>VLOOKUP($A969,'[2]Data (2)'!$A$701:$F$1377,4,FALSE)</f>
        <v>183</v>
      </c>
      <c r="AJ969" s="44">
        <f>VLOOKUP($A969,'[2]Data (2)'!$A$701:$F$1377,5,FALSE)</f>
        <v>240</v>
      </c>
      <c r="AK969" s="44">
        <f>VLOOKUP($A969,'[2]Data (2)'!$A$701:$F$1377,6,FALSE)</f>
        <v>228</v>
      </c>
      <c r="AL969" s="46">
        <v>175</v>
      </c>
      <c r="AM969" s="46">
        <v>226</v>
      </c>
      <c r="AN969" s="46">
        <v>212</v>
      </c>
      <c r="AO969" s="46">
        <v>151</v>
      </c>
      <c r="AR969" s="41" t="s">
        <v>135</v>
      </c>
      <c r="AS969" s="41" t="b">
        <f t="shared" si="21"/>
        <v>1</v>
      </c>
    </row>
    <row r="970" spans="1:45" x14ac:dyDescent="0.25">
      <c r="A970" s="36" t="s">
        <v>475</v>
      </c>
      <c r="B970">
        <v>50</v>
      </c>
      <c r="C970">
        <v>42</v>
      </c>
      <c r="D970">
        <v>55</v>
      </c>
      <c r="E970">
        <v>93</v>
      </c>
      <c r="F970">
        <v>112</v>
      </c>
      <c r="G970">
        <v>107</v>
      </c>
      <c r="H970">
        <v>104</v>
      </c>
      <c r="I970">
        <v>80</v>
      </c>
      <c r="J970">
        <v>95</v>
      </c>
      <c r="K970">
        <v>85</v>
      </c>
      <c r="L970">
        <v>72</v>
      </c>
      <c r="M970">
        <v>106</v>
      </c>
      <c r="N970">
        <v>78</v>
      </c>
      <c r="O970">
        <v>90</v>
      </c>
      <c r="P970">
        <v>89</v>
      </c>
      <c r="Q970">
        <v>78</v>
      </c>
      <c r="R970">
        <v>74</v>
      </c>
      <c r="S970">
        <v>80</v>
      </c>
      <c r="T970">
        <v>91</v>
      </c>
      <c r="U970">
        <v>77</v>
      </c>
      <c r="V970">
        <v>65</v>
      </c>
      <c r="W970">
        <v>60</v>
      </c>
      <c r="X970" s="41">
        <v>81</v>
      </c>
      <c r="Y970" s="41">
        <v>78</v>
      </c>
      <c r="Z970" s="41">
        <v>69</v>
      </c>
      <c r="AA970" s="41">
        <v>69</v>
      </c>
      <c r="AB970" s="41">
        <v>54</v>
      </c>
      <c r="AC970" s="42">
        <v>55</v>
      </c>
      <c r="AD970" s="42">
        <v>56</v>
      </c>
      <c r="AE970" s="42">
        <v>70</v>
      </c>
      <c r="AF970" s="43">
        <v>57</v>
      </c>
      <c r="AG970" s="43">
        <v>50</v>
      </c>
      <c r="AH970" s="44">
        <f>VLOOKUP($A970,'[2]Data (2)'!$A$701:$F$1377,3,FALSE)</f>
        <v>57</v>
      </c>
      <c r="AI970" s="44">
        <f>VLOOKUP($A970,'[2]Data (2)'!$A$701:$F$1377,4,FALSE)</f>
        <v>53</v>
      </c>
      <c r="AJ970" s="44">
        <f>VLOOKUP($A970,'[2]Data (2)'!$A$701:$F$1377,5,FALSE)</f>
        <v>62</v>
      </c>
      <c r="AK970" s="44">
        <f>VLOOKUP($A970,'[2]Data (2)'!$A$701:$F$1377,6,FALSE)</f>
        <v>53</v>
      </c>
      <c r="AL970" s="46">
        <v>53</v>
      </c>
      <c r="AM970" s="46">
        <v>50</v>
      </c>
      <c r="AN970" s="46">
        <v>52</v>
      </c>
      <c r="AO970" s="46">
        <v>46</v>
      </c>
      <c r="AR970" s="41" t="s">
        <v>475</v>
      </c>
      <c r="AS970" s="41" t="b">
        <f t="shared" si="21"/>
        <v>1</v>
      </c>
    </row>
    <row r="971" spans="1:45" x14ac:dyDescent="0.25">
      <c r="A971" s="36" t="s">
        <v>136</v>
      </c>
      <c r="B971">
        <v>86</v>
      </c>
      <c r="C971">
        <v>98</v>
      </c>
      <c r="D971">
        <v>130</v>
      </c>
      <c r="E971">
        <v>163</v>
      </c>
      <c r="F971">
        <v>186</v>
      </c>
      <c r="G971">
        <v>148</v>
      </c>
      <c r="H971">
        <v>150</v>
      </c>
      <c r="I971">
        <v>221</v>
      </c>
      <c r="J971">
        <v>160</v>
      </c>
      <c r="K971">
        <v>127</v>
      </c>
      <c r="L971">
        <v>154</v>
      </c>
      <c r="M971">
        <v>167</v>
      </c>
      <c r="N971">
        <v>117</v>
      </c>
      <c r="O971">
        <v>122</v>
      </c>
      <c r="P971">
        <v>145</v>
      </c>
      <c r="Q971">
        <v>153</v>
      </c>
      <c r="R971">
        <v>134</v>
      </c>
      <c r="S971">
        <v>107</v>
      </c>
      <c r="T971">
        <v>122</v>
      </c>
      <c r="U971">
        <v>174</v>
      </c>
      <c r="V971">
        <v>129</v>
      </c>
      <c r="W971">
        <v>92</v>
      </c>
      <c r="X971" s="41">
        <v>110</v>
      </c>
      <c r="Y971" s="41">
        <v>142</v>
      </c>
      <c r="Z971" s="41">
        <v>128</v>
      </c>
      <c r="AA971" s="41">
        <v>130</v>
      </c>
      <c r="AB971" s="41">
        <v>131</v>
      </c>
      <c r="AC971" s="42">
        <v>126</v>
      </c>
      <c r="AD971" s="42">
        <v>126</v>
      </c>
      <c r="AE971" s="42">
        <v>138</v>
      </c>
      <c r="AF971" s="43">
        <v>101</v>
      </c>
      <c r="AG971" s="43">
        <v>83</v>
      </c>
      <c r="AH971" s="44">
        <f>VLOOKUP($A971,'[2]Data (2)'!$A$701:$F$1377,3,FALSE)</f>
        <v>75</v>
      </c>
      <c r="AI971" s="44">
        <f>VLOOKUP($A971,'[2]Data (2)'!$A$701:$F$1377,4,FALSE)</f>
        <v>92</v>
      </c>
      <c r="AJ971" s="44">
        <f>VLOOKUP($A971,'[2]Data (2)'!$A$701:$F$1377,5,FALSE)</f>
        <v>76</v>
      </c>
      <c r="AK971" s="44">
        <f>VLOOKUP($A971,'[2]Data (2)'!$A$701:$F$1377,6,FALSE)</f>
        <v>97</v>
      </c>
      <c r="AL971" s="46">
        <v>83</v>
      </c>
      <c r="AM971" s="46">
        <v>96</v>
      </c>
      <c r="AN971" s="46">
        <v>112</v>
      </c>
      <c r="AO971" s="46">
        <v>92</v>
      </c>
      <c r="AR971" s="41" t="s">
        <v>136</v>
      </c>
      <c r="AS971" s="41" t="b">
        <f t="shared" si="21"/>
        <v>1</v>
      </c>
    </row>
    <row r="972" spans="1:45" x14ac:dyDescent="0.25">
      <c r="A972" s="36" t="s">
        <v>446</v>
      </c>
      <c r="B972">
        <v>1030</v>
      </c>
      <c r="C972">
        <v>1146</v>
      </c>
      <c r="D972">
        <v>1400</v>
      </c>
      <c r="E972">
        <v>1546</v>
      </c>
      <c r="F972">
        <v>1785</v>
      </c>
      <c r="G972">
        <v>1627</v>
      </c>
      <c r="H972">
        <v>1872</v>
      </c>
      <c r="I972">
        <v>1465</v>
      </c>
      <c r="J972">
        <v>1496</v>
      </c>
      <c r="K972">
        <v>1390</v>
      </c>
      <c r="L972">
        <v>1695</v>
      </c>
      <c r="M972">
        <v>1687</v>
      </c>
      <c r="N972">
        <v>1725</v>
      </c>
      <c r="O972">
        <v>1504</v>
      </c>
      <c r="P972">
        <v>1761</v>
      </c>
      <c r="Q972">
        <v>1480</v>
      </c>
      <c r="R972">
        <v>1599</v>
      </c>
      <c r="S972">
        <v>1464</v>
      </c>
      <c r="T972">
        <v>1693</v>
      </c>
      <c r="U972">
        <v>1534</v>
      </c>
      <c r="V972">
        <v>1512</v>
      </c>
      <c r="W972">
        <v>1429</v>
      </c>
      <c r="X972" s="41">
        <v>1615</v>
      </c>
      <c r="Y972" s="41">
        <v>1459</v>
      </c>
      <c r="Z972" s="41">
        <v>1475</v>
      </c>
      <c r="AA972" s="41">
        <v>1460</v>
      </c>
      <c r="AB972" s="41">
        <v>1336</v>
      </c>
      <c r="AC972" s="42">
        <v>1235</v>
      </c>
      <c r="AD972" s="42">
        <v>1224</v>
      </c>
      <c r="AE972" s="42">
        <v>1385</v>
      </c>
      <c r="AF972" s="43">
        <v>1243</v>
      </c>
      <c r="AG972" s="43">
        <v>1171</v>
      </c>
      <c r="AH972" s="44">
        <f>VLOOKUP($A972,'[2]Data (2)'!$A$701:$F$1377,3,FALSE)</f>
        <v>1068</v>
      </c>
      <c r="AI972" s="44">
        <f>VLOOKUP($A972,'[2]Data (2)'!$A$701:$F$1377,4,FALSE)</f>
        <v>1092</v>
      </c>
      <c r="AJ972" s="44">
        <f>VLOOKUP($A972,'[2]Data (2)'!$A$701:$F$1377,5,FALSE)</f>
        <v>1223</v>
      </c>
      <c r="AK972" s="44">
        <f>VLOOKUP($A972,'[2]Data (2)'!$A$701:$F$1377,6,FALSE)</f>
        <v>975</v>
      </c>
      <c r="AL972" s="46">
        <v>758</v>
      </c>
      <c r="AM972" s="46">
        <v>978</v>
      </c>
      <c r="AN972" s="46">
        <v>864</v>
      </c>
      <c r="AO972" s="46">
        <v>667</v>
      </c>
      <c r="AR972" s="41" t="s">
        <v>446</v>
      </c>
      <c r="AS972" s="41" t="b">
        <f t="shared" si="21"/>
        <v>1</v>
      </c>
    </row>
    <row r="973" spans="1:45" x14ac:dyDescent="0.25">
      <c r="A973" s="36" t="s">
        <v>490</v>
      </c>
      <c r="B973">
        <v>1670</v>
      </c>
      <c r="C973">
        <v>1752</v>
      </c>
      <c r="D973">
        <v>2108</v>
      </c>
      <c r="E973">
        <v>2504</v>
      </c>
      <c r="F973">
        <v>2592</v>
      </c>
      <c r="G973">
        <v>2393</v>
      </c>
      <c r="H973">
        <v>2660</v>
      </c>
      <c r="I973">
        <v>2017</v>
      </c>
      <c r="J973">
        <v>2057</v>
      </c>
      <c r="K973">
        <v>2011</v>
      </c>
      <c r="L973">
        <v>2391</v>
      </c>
      <c r="M973">
        <v>2315</v>
      </c>
      <c r="N973">
        <v>2276</v>
      </c>
      <c r="O973">
        <v>2102</v>
      </c>
      <c r="P973">
        <v>2226</v>
      </c>
      <c r="Q973">
        <v>1916</v>
      </c>
      <c r="R973">
        <v>2020</v>
      </c>
      <c r="S973">
        <v>1901</v>
      </c>
      <c r="T973">
        <v>2356</v>
      </c>
      <c r="U973">
        <v>1949</v>
      </c>
      <c r="V973">
        <v>1987</v>
      </c>
      <c r="W973">
        <v>1836</v>
      </c>
      <c r="X973" s="41">
        <v>1952</v>
      </c>
      <c r="Y973" s="41">
        <v>1854</v>
      </c>
      <c r="Z973" s="41">
        <v>1955</v>
      </c>
      <c r="AA973" s="41">
        <v>1951</v>
      </c>
      <c r="AB973" s="41">
        <v>1783</v>
      </c>
      <c r="AC973" s="42">
        <v>1675</v>
      </c>
      <c r="AD973" s="42">
        <v>1713</v>
      </c>
      <c r="AE973" s="42">
        <v>1951</v>
      </c>
      <c r="AF973" s="43">
        <v>1640</v>
      </c>
      <c r="AG973" s="43">
        <v>1535</v>
      </c>
      <c r="AH973" s="44">
        <f>VLOOKUP($A973,'[2]Data (2)'!$A$701:$F$1377,3,FALSE)</f>
        <v>1307</v>
      </c>
      <c r="AI973" s="44">
        <f>VLOOKUP($A973,'[2]Data (2)'!$A$701:$F$1377,4,FALSE)</f>
        <v>1506</v>
      </c>
      <c r="AJ973" s="44">
        <f>VLOOKUP($A973,'[2]Data (2)'!$A$701:$F$1377,5,FALSE)</f>
        <v>1724</v>
      </c>
      <c r="AK973" s="44">
        <f>VLOOKUP($A973,'[2]Data (2)'!$A$701:$F$1377,6,FALSE)</f>
        <v>1567</v>
      </c>
      <c r="AL973" s="46">
        <v>1346</v>
      </c>
      <c r="AM973" s="46">
        <v>1515</v>
      </c>
      <c r="AN973" s="46">
        <v>1441</v>
      </c>
      <c r="AO973" s="46">
        <v>1378</v>
      </c>
      <c r="AR973" s="41" t="s">
        <v>490</v>
      </c>
      <c r="AS973" s="41" t="b">
        <f t="shared" si="21"/>
        <v>1</v>
      </c>
    </row>
    <row r="974" spans="1:45" x14ac:dyDescent="0.25">
      <c r="A974" s="36" t="s">
        <v>137</v>
      </c>
      <c r="B974">
        <v>410</v>
      </c>
      <c r="C974">
        <v>410</v>
      </c>
      <c r="D974">
        <v>474</v>
      </c>
      <c r="E974">
        <v>777</v>
      </c>
      <c r="F974">
        <v>653</v>
      </c>
      <c r="G974">
        <v>557</v>
      </c>
      <c r="H974">
        <v>626</v>
      </c>
      <c r="I974">
        <v>694</v>
      </c>
      <c r="J974">
        <v>562</v>
      </c>
      <c r="K974">
        <v>489</v>
      </c>
      <c r="L974">
        <v>561</v>
      </c>
      <c r="M974">
        <v>655</v>
      </c>
      <c r="N974">
        <v>532</v>
      </c>
      <c r="O974">
        <v>460</v>
      </c>
      <c r="P974">
        <v>575</v>
      </c>
      <c r="Q974">
        <v>585</v>
      </c>
      <c r="R974">
        <v>424</v>
      </c>
      <c r="S974">
        <v>397</v>
      </c>
      <c r="T974">
        <v>461</v>
      </c>
      <c r="U974">
        <v>617</v>
      </c>
      <c r="V974">
        <v>442</v>
      </c>
      <c r="W974">
        <v>400</v>
      </c>
      <c r="X974" s="41">
        <v>404</v>
      </c>
      <c r="Y974" s="41">
        <v>365</v>
      </c>
      <c r="Z974" s="41">
        <v>388</v>
      </c>
      <c r="AA974" s="41">
        <v>490</v>
      </c>
      <c r="AB974" s="41">
        <v>540</v>
      </c>
      <c r="AC974" s="42">
        <v>521</v>
      </c>
      <c r="AD974" s="42">
        <v>459</v>
      </c>
      <c r="AE974" s="42">
        <v>481</v>
      </c>
      <c r="AF974" s="43">
        <v>371</v>
      </c>
      <c r="AG974" s="43">
        <v>308</v>
      </c>
      <c r="AH974" s="44">
        <f>VLOOKUP($A974,'[2]Data (2)'!$A$701:$F$1377,3,FALSE)</f>
        <v>310</v>
      </c>
      <c r="AI974" s="44">
        <f>VLOOKUP($A974,'[2]Data (2)'!$A$701:$F$1377,4,FALSE)</f>
        <v>280</v>
      </c>
      <c r="AJ974" s="44">
        <f>VLOOKUP($A974,'[2]Data (2)'!$A$701:$F$1377,5,FALSE)</f>
        <v>308</v>
      </c>
      <c r="AK974" s="44">
        <f>VLOOKUP($A974,'[2]Data (2)'!$A$701:$F$1377,6,FALSE)</f>
        <v>302</v>
      </c>
      <c r="AL974" s="46">
        <v>273</v>
      </c>
      <c r="AM974" s="46">
        <v>343</v>
      </c>
      <c r="AN974" s="46">
        <v>427</v>
      </c>
      <c r="AO974" s="46">
        <v>380</v>
      </c>
      <c r="AR974" s="41" t="s">
        <v>137</v>
      </c>
      <c r="AS974" s="41" t="b">
        <f t="shared" si="21"/>
        <v>1</v>
      </c>
    </row>
    <row r="975" spans="1:45" x14ac:dyDescent="0.25">
      <c r="A975" s="36" t="s">
        <v>621</v>
      </c>
      <c r="B975">
        <v>346</v>
      </c>
      <c r="C975">
        <v>329</v>
      </c>
      <c r="D975">
        <v>356</v>
      </c>
      <c r="E975">
        <v>470</v>
      </c>
      <c r="F975">
        <v>527</v>
      </c>
      <c r="G975">
        <v>458</v>
      </c>
      <c r="H975">
        <v>414</v>
      </c>
      <c r="I975">
        <v>481</v>
      </c>
      <c r="J975">
        <v>439</v>
      </c>
      <c r="K975">
        <v>465</v>
      </c>
      <c r="L975">
        <v>504</v>
      </c>
      <c r="M975">
        <v>491</v>
      </c>
      <c r="N975">
        <v>426</v>
      </c>
      <c r="O975">
        <v>386</v>
      </c>
      <c r="P975">
        <v>428</v>
      </c>
      <c r="Q975">
        <v>434</v>
      </c>
      <c r="R975">
        <v>440</v>
      </c>
      <c r="S975">
        <v>381</v>
      </c>
      <c r="T975">
        <v>392</v>
      </c>
      <c r="U975">
        <v>376</v>
      </c>
      <c r="V975">
        <v>343</v>
      </c>
      <c r="W975">
        <v>354</v>
      </c>
      <c r="X975" s="41">
        <v>442</v>
      </c>
      <c r="Y975" s="41">
        <v>360</v>
      </c>
      <c r="Z975" s="41">
        <v>404</v>
      </c>
      <c r="AA975" s="41">
        <v>366</v>
      </c>
      <c r="AB975" s="41">
        <v>380</v>
      </c>
      <c r="AC975" s="42">
        <v>327</v>
      </c>
      <c r="AD975" s="42">
        <v>417</v>
      </c>
      <c r="AE975" s="42">
        <v>392</v>
      </c>
      <c r="AF975" s="43">
        <v>317</v>
      </c>
      <c r="AG975" s="43">
        <v>293</v>
      </c>
      <c r="AH975" s="44">
        <f>VLOOKUP($A975,'[2]Data (2)'!$A$701:$F$1377,3,FALSE)</f>
        <v>255</v>
      </c>
      <c r="AI975" s="44">
        <f>VLOOKUP($A975,'[2]Data (2)'!$A$701:$F$1377,4,FALSE)</f>
        <v>283</v>
      </c>
      <c r="AJ975" s="44">
        <f>VLOOKUP($A975,'[2]Data (2)'!$A$701:$F$1377,5,FALSE)</f>
        <v>371</v>
      </c>
      <c r="AK975" s="44">
        <f>VLOOKUP($A975,'[2]Data (2)'!$A$701:$F$1377,6,FALSE)</f>
        <v>298</v>
      </c>
      <c r="AL975" s="46">
        <v>224</v>
      </c>
      <c r="AM975" s="46">
        <v>234</v>
      </c>
      <c r="AN975" s="46">
        <v>260</v>
      </c>
      <c r="AO975" s="46">
        <v>275</v>
      </c>
      <c r="AR975" s="41" t="s">
        <v>621</v>
      </c>
      <c r="AS975" s="41" t="b">
        <f t="shared" si="21"/>
        <v>1</v>
      </c>
    </row>
    <row r="976" spans="1:45" x14ac:dyDescent="0.25">
      <c r="A976" s="36" t="s">
        <v>138</v>
      </c>
      <c r="B976">
        <v>328</v>
      </c>
      <c r="C976">
        <v>288</v>
      </c>
      <c r="D976">
        <v>385</v>
      </c>
      <c r="E976">
        <v>592</v>
      </c>
      <c r="F976">
        <v>612</v>
      </c>
      <c r="G976">
        <v>456</v>
      </c>
      <c r="H976">
        <v>555</v>
      </c>
      <c r="I976">
        <v>614</v>
      </c>
      <c r="J976">
        <v>535</v>
      </c>
      <c r="K976">
        <v>400</v>
      </c>
      <c r="L976">
        <v>505</v>
      </c>
      <c r="M976">
        <v>544</v>
      </c>
      <c r="N976">
        <v>525</v>
      </c>
      <c r="O976">
        <v>417</v>
      </c>
      <c r="P976">
        <v>563</v>
      </c>
      <c r="Q976">
        <v>567</v>
      </c>
      <c r="R976">
        <v>500</v>
      </c>
      <c r="S976">
        <v>452</v>
      </c>
      <c r="T976">
        <v>487</v>
      </c>
      <c r="U976">
        <v>521</v>
      </c>
      <c r="V976">
        <v>452</v>
      </c>
      <c r="W976">
        <v>372</v>
      </c>
      <c r="X976" s="41">
        <v>430</v>
      </c>
      <c r="Y976" s="41">
        <v>416</v>
      </c>
      <c r="Z976" s="41">
        <v>434</v>
      </c>
      <c r="AA976" s="41">
        <v>441</v>
      </c>
      <c r="AB976" s="41">
        <v>486</v>
      </c>
      <c r="AC976" s="42">
        <v>414</v>
      </c>
      <c r="AD976" s="42">
        <v>381</v>
      </c>
      <c r="AE976" s="42">
        <v>421</v>
      </c>
      <c r="AF976" s="43">
        <v>413</v>
      </c>
      <c r="AG976" s="43">
        <v>300</v>
      </c>
      <c r="AH976" s="44">
        <f>VLOOKUP($A976,'[2]Data (2)'!$A$701:$F$1377,3,FALSE)</f>
        <v>297</v>
      </c>
      <c r="AI976" s="44">
        <f>VLOOKUP($A976,'[2]Data (2)'!$A$701:$F$1377,4,FALSE)</f>
        <v>311</v>
      </c>
      <c r="AJ976" s="44">
        <f>VLOOKUP($A976,'[2]Data (2)'!$A$701:$F$1377,5,FALSE)</f>
        <v>410</v>
      </c>
      <c r="AK976" s="44">
        <f>VLOOKUP($A976,'[2]Data (2)'!$A$701:$F$1377,6,FALSE)</f>
        <v>325</v>
      </c>
      <c r="AL976" s="46">
        <v>281</v>
      </c>
      <c r="AM976" s="46">
        <v>369</v>
      </c>
      <c r="AN976" s="46">
        <v>337</v>
      </c>
      <c r="AO976" s="46">
        <v>365</v>
      </c>
      <c r="AR976" s="41" t="s">
        <v>138</v>
      </c>
      <c r="AS976" s="41" t="b">
        <f t="shared" si="21"/>
        <v>1</v>
      </c>
    </row>
    <row r="977" spans="1:45" x14ac:dyDescent="0.25">
      <c r="A977" s="36" t="s">
        <v>454</v>
      </c>
      <c r="B977">
        <v>1135</v>
      </c>
      <c r="C977">
        <v>1195</v>
      </c>
      <c r="D977">
        <v>1444</v>
      </c>
      <c r="E977">
        <v>1567</v>
      </c>
      <c r="F977">
        <v>1672</v>
      </c>
      <c r="G977">
        <v>1665</v>
      </c>
      <c r="H977">
        <v>1902</v>
      </c>
      <c r="I977">
        <v>1530</v>
      </c>
      <c r="J977">
        <v>1493</v>
      </c>
      <c r="K977">
        <v>1428</v>
      </c>
      <c r="L977">
        <v>1761</v>
      </c>
      <c r="M977">
        <v>1533</v>
      </c>
      <c r="N977">
        <v>1630</v>
      </c>
      <c r="O977">
        <v>1654</v>
      </c>
      <c r="P977">
        <v>1714</v>
      </c>
      <c r="Q977">
        <v>1457</v>
      </c>
      <c r="R977">
        <v>1377</v>
      </c>
      <c r="S977">
        <v>1353</v>
      </c>
      <c r="T977">
        <v>1633</v>
      </c>
      <c r="U977">
        <v>1289</v>
      </c>
      <c r="V977">
        <v>1266</v>
      </c>
      <c r="W977">
        <v>1172</v>
      </c>
      <c r="X977" s="41">
        <v>1377</v>
      </c>
      <c r="Y977" s="41">
        <v>1361</v>
      </c>
      <c r="Z977" s="41">
        <v>1443</v>
      </c>
      <c r="AA977" s="41">
        <v>1313</v>
      </c>
      <c r="AB977" s="41">
        <v>1222</v>
      </c>
      <c r="AC977" s="42">
        <v>1173</v>
      </c>
      <c r="AD977" s="42">
        <v>1212</v>
      </c>
      <c r="AE977" s="42">
        <v>1337</v>
      </c>
      <c r="AF977" s="43">
        <v>940</v>
      </c>
      <c r="AG977" s="43">
        <v>986</v>
      </c>
      <c r="AH977" s="44">
        <f>VLOOKUP($A977,'[2]Data (2)'!$A$701:$F$1377,3,FALSE)</f>
        <v>924</v>
      </c>
      <c r="AI977" s="44">
        <f>VLOOKUP($A977,'[2]Data (2)'!$A$701:$F$1377,4,FALSE)</f>
        <v>941</v>
      </c>
      <c r="AJ977" s="44">
        <f>VLOOKUP($A977,'[2]Data (2)'!$A$701:$F$1377,5,FALSE)</f>
        <v>792</v>
      </c>
      <c r="AK977" s="44">
        <f>VLOOKUP($A977,'[2]Data (2)'!$A$701:$F$1377,6,FALSE)</f>
        <v>670</v>
      </c>
      <c r="AL977" s="46">
        <v>548</v>
      </c>
      <c r="AM977" s="46">
        <v>647</v>
      </c>
      <c r="AN977" s="46">
        <v>537</v>
      </c>
      <c r="AO977" s="46">
        <v>493</v>
      </c>
      <c r="AR977" s="41" t="s">
        <v>454</v>
      </c>
      <c r="AS977" s="41" t="b">
        <f t="shared" si="21"/>
        <v>1</v>
      </c>
    </row>
    <row r="978" spans="1:45" x14ac:dyDescent="0.25">
      <c r="A978" s="36" t="s">
        <v>139</v>
      </c>
      <c r="B978">
        <v>231</v>
      </c>
      <c r="C978">
        <v>224</v>
      </c>
      <c r="D978">
        <v>346</v>
      </c>
      <c r="E978">
        <v>384</v>
      </c>
      <c r="F978">
        <v>420</v>
      </c>
      <c r="G978">
        <v>363</v>
      </c>
      <c r="H978">
        <v>469</v>
      </c>
      <c r="I978">
        <v>339</v>
      </c>
      <c r="J978">
        <v>372</v>
      </c>
      <c r="K978">
        <v>307</v>
      </c>
      <c r="L978">
        <v>372</v>
      </c>
      <c r="M978">
        <v>391</v>
      </c>
      <c r="N978">
        <v>347</v>
      </c>
      <c r="O978">
        <v>297</v>
      </c>
      <c r="P978">
        <v>385</v>
      </c>
      <c r="Q978">
        <v>363</v>
      </c>
      <c r="R978">
        <v>297</v>
      </c>
      <c r="S978">
        <v>264</v>
      </c>
      <c r="T978">
        <v>348</v>
      </c>
      <c r="U978">
        <v>296</v>
      </c>
      <c r="V978">
        <v>282</v>
      </c>
      <c r="W978">
        <v>266</v>
      </c>
      <c r="X978" s="41">
        <v>299</v>
      </c>
      <c r="Y978" s="41">
        <v>293</v>
      </c>
      <c r="Z978" s="41">
        <v>307</v>
      </c>
      <c r="AA978" s="41">
        <v>277</v>
      </c>
      <c r="AB978" s="41">
        <v>289</v>
      </c>
      <c r="AC978" s="42">
        <v>273</v>
      </c>
      <c r="AD978" s="42">
        <v>271</v>
      </c>
      <c r="AE978" s="42">
        <v>308</v>
      </c>
      <c r="AF978" s="43">
        <v>214</v>
      </c>
      <c r="AG978" s="43">
        <v>217</v>
      </c>
      <c r="AH978" s="44">
        <f>VLOOKUP($A978,'[2]Data (2)'!$A$701:$F$1377,3,FALSE)</f>
        <v>196</v>
      </c>
      <c r="AI978" s="44">
        <f>VLOOKUP($A978,'[2]Data (2)'!$A$701:$F$1377,4,FALSE)</f>
        <v>191</v>
      </c>
      <c r="AJ978" s="44">
        <f>VLOOKUP($A978,'[2]Data (2)'!$A$701:$F$1377,5,FALSE)</f>
        <v>221</v>
      </c>
      <c r="AK978" s="44">
        <f>VLOOKUP($A978,'[2]Data (2)'!$A$701:$F$1377,6,FALSE)</f>
        <v>203</v>
      </c>
      <c r="AL978" s="46">
        <v>179</v>
      </c>
      <c r="AM978" s="46">
        <v>209</v>
      </c>
      <c r="AN978" s="46">
        <v>218</v>
      </c>
      <c r="AO978" s="46">
        <v>231</v>
      </c>
      <c r="AR978" s="41" t="s">
        <v>139</v>
      </c>
      <c r="AS978" s="41" t="b">
        <f t="shared" si="21"/>
        <v>1</v>
      </c>
    </row>
    <row r="979" spans="1:45" x14ac:dyDescent="0.25">
      <c r="A979" s="36" t="s">
        <v>140</v>
      </c>
      <c r="B979">
        <v>152</v>
      </c>
      <c r="C979">
        <v>166</v>
      </c>
      <c r="D979">
        <v>252</v>
      </c>
      <c r="E979">
        <v>315</v>
      </c>
      <c r="F979">
        <v>405</v>
      </c>
      <c r="G979">
        <v>321</v>
      </c>
      <c r="H979">
        <v>366</v>
      </c>
      <c r="I979">
        <v>282</v>
      </c>
      <c r="J979">
        <v>310</v>
      </c>
      <c r="K979">
        <v>202</v>
      </c>
      <c r="L979">
        <v>321</v>
      </c>
      <c r="M979">
        <v>245</v>
      </c>
      <c r="N979">
        <v>322</v>
      </c>
      <c r="O979">
        <v>268</v>
      </c>
      <c r="P979">
        <v>326</v>
      </c>
      <c r="Q979">
        <v>251</v>
      </c>
      <c r="R979">
        <v>271</v>
      </c>
      <c r="S979">
        <v>221</v>
      </c>
      <c r="T979">
        <v>263</v>
      </c>
      <c r="U979">
        <v>253</v>
      </c>
      <c r="V979">
        <v>246</v>
      </c>
      <c r="W979">
        <v>210</v>
      </c>
      <c r="X979" s="41">
        <v>217</v>
      </c>
      <c r="Y979" s="41">
        <v>229</v>
      </c>
      <c r="Z979" s="41">
        <v>234</v>
      </c>
      <c r="AA979" s="41">
        <v>220</v>
      </c>
      <c r="AB979" s="41">
        <v>206</v>
      </c>
      <c r="AC979" s="42">
        <v>176</v>
      </c>
      <c r="AD979" s="42">
        <v>185</v>
      </c>
      <c r="AE979" s="42">
        <v>236</v>
      </c>
      <c r="AF979" s="43">
        <v>194</v>
      </c>
      <c r="AG979" s="43">
        <v>165</v>
      </c>
      <c r="AH979" s="44">
        <f>VLOOKUP($A979,'[2]Data (2)'!$A$701:$F$1377,3,FALSE)</f>
        <v>156</v>
      </c>
      <c r="AI979" s="44">
        <f>VLOOKUP($A979,'[2]Data (2)'!$A$701:$F$1377,4,FALSE)</f>
        <v>177</v>
      </c>
      <c r="AJ979" s="44">
        <f>VLOOKUP($A979,'[2]Data (2)'!$A$701:$F$1377,5,FALSE)</f>
        <v>160</v>
      </c>
      <c r="AK979" s="44">
        <f>VLOOKUP($A979,'[2]Data (2)'!$A$701:$F$1377,6,FALSE)</f>
        <v>186</v>
      </c>
      <c r="AL979" s="46">
        <v>139</v>
      </c>
      <c r="AM979" s="46">
        <v>172</v>
      </c>
      <c r="AN979" s="46">
        <v>159</v>
      </c>
      <c r="AO979" s="46">
        <v>156</v>
      </c>
      <c r="AR979" s="41" t="s">
        <v>140</v>
      </c>
      <c r="AS979" s="41" t="b">
        <f t="shared" si="21"/>
        <v>1</v>
      </c>
    </row>
    <row r="980" spans="1:45" x14ac:dyDescent="0.25">
      <c r="A980" s="36" t="s">
        <v>466</v>
      </c>
      <c r="B980">
        <v>2130</v>
      </c>
      <c r="C980">
        <v>2372</v>
      </c>
      <c r="D980">
        <v>2941</v>
      </c>
      <c r="E980">
        <v>3111</v>
      </c>
      <c r="F980">
        <v>3566</v>
      </c>
      <c r="G980">
        <v>3195</v>
      </c>
      <c r="H980">
        <v>3355</v>
      </c>
      <c r="I980">
        <v>2974</v>
      </c>
      <c r="J980">
        <v>2869</v>
      </c>
      <c r="K980">
        <v>2654</v>
      </c>
      <c r="L980">
        <v>3451</v>
      </c>
      <c r="M980">
        <v>2851</v>
      </c>
      <c r="N980">
        <v>3181</v>
      </c>
      <c r="O980">
        <v>2914</v>
      </c>
      <c r="P980">
        <v>3380</v>
      </c>
      <c r="Q980">
        <v>2867</v>
      </c>
      <c r="R980">
        <v>2624</v>
      </c>
      <c r="S980">
        <v>2559</v>
      </c>
      <c r="T980">
        <v>3152</v>
      </c>
      <c r="U980">
        <v>2590</v>
      </c>
      <c r="V980">
        <v>2634</v>
      </c>
      <c r="W980">
        <v>2468</v>
      </c>
      <c r="X980" s="41">
        <v>2798</v>
      </c>
      <c r="Y980" s="41">
        <v>2733</v>
      </c>
      <c r="Z980" s="41">
        <v>2862</v>
      </c>
      <c r="AA980" s="41">
        <v>2679</v>
      </c>
      <c r="AB980" s="41">
        <v>2484</v>
      </c>
      <c r="AC980" s="42">
        <v>2310</v>
      </c>
      <c r="AD980" s="42">
        <v>2507</v>
      </c>
      <c r="AE980" s="42">
        <v>2655</v>
      </c>
      <c r="AF980" s="43">
        <v>2157</v>
      </c>
      <c r="AG980" s="43">
        <v>2085</v>
      </c>
      <c r="AH980" s="44">
        <f>VLOOKUP($A980,'[2]Data (2)'!$A$701:$F$1377,3,FALSE)</f>
        <v>2016</v>
      </c>
      <c r="AI980" s="44">
        <f>VLOOKUP($A980,'[2]Data (2)'!$A$701:$F$1377,4,FALSE)</f>
        <v>2050</v>
      </c>
      <c r="AJ980" s="44">
        <f>VLOOKUP($A980,'[2]Data (2)'!$A$701:$F$1377,5,FALSE)</f>
        <v>2247</v>
      </c>
      <c r="AK980" s="44">
        <f>VLOOKUP($A980,'[2]Data (2)'!$A$701:$F$1377,6,FALSE)</f>
        <v>2168</v>
      </c>
      <c r="AL980" s="46">
        <v>1742</v>
      </c>
      <c r="AM980" s="46">
        <v>2116</v>
      </c>
      <c r="AN980" s="46">
        <v>2176</v>
      </c>
      <c r="AO980" s="46">
        <v>1927</v>
      </c>
      <c r="AR980" s="41" t="s">
        <v>466</v>
      </c>
      <c r="AS980" s="41" t="b">
        <f t="shared" si="21"/>
        <v>1</v>
      </c>
    </row>
    <row r="981" spans="1:45" x14ac:dyDescent="0.25">
      <c r="A981" s="36" t="s">
        <v>141</v>
      </c>
      <c r="B981">
        <v>410</v>
      </c>
      <c r="C981">
        <v>352</v>
      </c>
      <c r="D981">
        <v>470</v>
      </c>
      <c r="E981">
        <v>540</v>
      </c>
      <c r="F981">
        <v>572</v>
      </c>
      <c r="G981">
        <v>491</v>
      </c>
      <c r="H981">
        <v>574</v>
      </c>
      <c r="I981">
        <v>546</v>
      </c>
      <c r="J981">
        <v>547</v>
      </c>
      <c r="K981">
        <v>401</v>
      </c>
      <c r="L981">
        <v>496</v>
      </c>
      <c r="M981">
        <v>547</v>
      </c>
      <c r="N981">
        <v>478</v>
      </c>
      <c r="O981">
        <v>444</v>
      </c>
      <c r="P981">
        <v>535</v>
      </c>
      <c r="Q981">
        <v>531</v>
      </c>
      <c r="R981">
        <v>477</v>
      </c>
      <c r="S981">
        <v>439</v>
      </c>
      <c r="T981">
        <v>500</v>
      </c>
      <c r="U981">
        <v>518</v>
      </c>
      <c r="V981">
        <v>456</v>
      </c>
      <c r="W981">
        <v>416</v>
      </c>
      <c r="X981" s="41">
        <v>398</v>
      </c>
      <c r="Y981" s="41">
        <v>380</v>
      </c>
      <c r="Z981" s="41">
        <v>436</v>
      </c>
      <c r="AA981" s="41">
        <v>510</v>
      </c>
      <c r="AB981" s="41">
        <v>461</v>
      </c>
      <c r="AC981" s="42">
        <v>397</v>
      </c>
      <c r="AD981" s="42">
        <v>360</v>
      </c>
      <c r="AE981" s="42">
        <v>415</v>
      </c>
      <c r="AF981" s="43">
        <v>296</v>
      </c>
      <c r="AG981" s="43">
        <v>314</v>
      </c>
      <c r="AH981" s="44">
        <f>VLOOKUP($A981,'[2]Data (2)'!$A$701:$F$1377,3,FALSE)</f>
        <v>262</v>
      </c>
      <c r="AI981" s="44">
        <f>VLOOKUP($A981,'[2]Data (2)'!$A$701:$F$1377,4,FALSE)</f>
        <v>284</v>
      </c>
      <c r="AJ981" s="44">
        <f>VLOOKUP($A981,'[2]Data (2)'!$A$701:$F$1377,5,FALSE)</f>
        <v>332</v>
      </c>
      <c r="AK981" s="44">
        <f>VLOOKUP($A981,'[2]Data (2)'!$A$701:$F$1377,6,FALSE)</f>
        <v>289</v>
      </c>
      <c r="AL981" s="46">
        <v>268</v>
      </c>
      <c r="AM981" s="46">
        <v>333</v>
      </c>
      <c r="AN981" s="46">
        <v>348</v>
      </c>
      <c r="AO981" s="46">
        <v>323</v>
      </c>
      <c r="AR981" s="41" t="s">
        <v>141</v>
      </c>
      <c r="AS981" s="41" t="b">
        <f t="shared" si="21"/>
        <v>1</v>
      </c>
    </row>
    <row r="982" spans="1:45" x14ac:dyDescent="0.25">
      <c r="A982" s="36" t="s">
        <v>622</v>
      </c>
      <c r="B982">
        <v>54</v>
      </c>
      <c r="C982">
        <v>25</v>
      </c>
      <c r="D982">
        <v>38</v>
      </c>
      <c r="E982">
        <v>40</v>
      </c>
      <c r="F982">
        <v>65</v>
      </c>
      <c r="G982">
        <v>39</v>
      </c>
      <c r="H982">
        <v>48</v>
      </c>
      <c r="I982">
        <v>40</v>
      </c>
      <c r="J982">
        <v>81</v>
      </c>
      <c r="K982">
        <v>46</v>
      </c>
      <c r="L982">
        <v>38</v>
      </c>
      <c r="M982">
        <v>43</v>
      </c>
      <c r="N982">
        <v>68</v>
      </c>
      <c r="O982">
        <v>57</v>
      </c>
      <c r="P982">
        <v>69</v>
      </c>
      <c r="Q982">
        <v>51</v>
      </c>
      <c r="R982">
        <v>70</v>
      </c>
      <c r="S982">
        <v>50</v>
      </c>
      <c r="T982">
        <v>40</v>
      </c>
      <c r="U982">
        <v>60</v>
      </c>
      <c r="V982">
        <v>72</v>
      </c>
      <c r="W982">
        <v>42</v>
      </c>
      <c r="X982" s="41">
        <v>53</v>
      </c>
      <c r="Y982" s="41">
        <v>54</v>
      </c>
      <c r="Z982" s="41">
        <v>47</v>
      </c>
      <c r="AA982" s="41">
        <v>47</v>
      </c>
      <c r="AB982" s="41">
        <v>68</v>
      </c>
      <c r="AC982" s="42">
        <v>47</v>
      </c>
      <c r="AD982" s="42">
        <v>39</v>
      </c>
      <c r="AE982" s="42">
        <v>38</v>
      </c>
      <c r="AF982" s="43">
        <v>60</v>
      </c>
      <c r="AG982" s="43">
        <v>39</v>
      </c>
      <c r="AH982" s="44">
        <f>VLOOKUP($A982,'[2]Data (2)'!$A$701:$F$1377,3,FALSE)</f>
        <v>36</v>
      </c>
      <c r="AI982" s="44">
        <f>VLOOKUP($A982,'[2]Data (2)'!$A$701:$F$1377,4,FALSE)</f>
        <v>35</v>
      </c>
      <c r="AJ982" s="44">
        <f>VLOOKUP($A982,'[2]Data (2)'!$A$701:$F$1377,5,FALSE)</f>
        <v>28</v>
      </c>
      <c r="AK982" s="44">
        <f>VLOOKUP($A982,'[2]Data (2)'!$A$701:$F$1377,6,FALSE)</f>
        <v>28</v>
      </c>
      <c r="AL982" s="46">
        <v>24</v>
      </c>
      <c r="AM982" s="46">
        <v>39</v>
      </c>
      <c r="AN982" s="46">
        <v>38</v>
      </c>
      <c r="AO982" s="46">
        <v>28</v>
      </c>
      <c r="AR982" s="41" t="s">
        <v>622</v>
      </c>
      <c r="AS982" s="41" t="b">
        <f t="shared" si="21"/>
        <v>1</v>
      </c>
    </row>
    <row r="983" spans="1:45" x14ac:dyDescent="0.25">
      <c r="A983" s="36" t="s">
        <v>482</v>
      </c>
      <c r="B983">
        <v>715</v>
      </c>
      <c r="C983">
        <v>782</v>
      </c>
      <c r="D983">
        <v>986</v>
      </c>
      <c r="E983">
        <v>1230</v>
      </c>
      <c r="F983">
        <v>1422</v>
      </c>
      <c r="G983">
        <v>1130</v>
      </c>
      <c r="H983">
        <v>1264</v>
      </c>
      <c r="I983">
        <v>1149</v>
      </c>
      <c r="J983">
        <v>1101</v>
      </c>
      <c r="K983">
        <v>936</v>
      </c>
      <c r="L983">
        <v>1209</v>
      </c>
      <c r="M983">
        <v>1259</v>
      </c>
      <c r="N983">
        <v>1104</v>
      </c>
      <c r="O983">
        <v>1136</v>
      </c>
      <c r="P983">
        <v>1211</v>
      </c>
      <c r="Q983">
        <v>1014</v>
      </c>
      <c r="R983">
        <v>994</v>
      </c>
      <c r="S983">
        <v>916</v>
      </c>
      <c r="T983">
        <v>1106</v>
      </c>
      <c r="U983">
        <v>968</v>
      </c>
      <c r="V983">
        <v>894</v>
      </c>
      <c r="W983">
        <v>837</v>
      </c>
      <c r="X983" s="41">
        <v>950</v>
      </c>
      <c r="Y983" s="41">
        <v>1006</v>
      </c>
      <c r="Z983" s="41">
        <v>926</v>
      </c>
      <c r="AA983" s="41">
        <v>880</v>
      </c>
      <c r="AB983" s="41">
        <v>836</v>
      </c>
      <c r="AC983" s="42">
        <v>821</v>
      </c>
      <c r="AD983" s="42">
        <v>909</v>
      </c>
      <c r="AE983" s="42">
        <v>931</v>
      </c>
      <c r="AF983" s="43">
        <v>745</v>
      </c>
      <c r="AG983" s="43">
        <v>731</v>
      </c>
      <c r="AH983" s="44">
        <f>VLOOKUP($A983,'[2]Data (2)'!$A$701:$F$1377,3,FALSE)</f>
        <v>609</v>
      </c>
      <c r="AI983" s="44">
        <f>VLOOKUP($A983,'[2]Data (2)'!$A$701:$F$1377,4,FALSE)</f>
        <v>639</v>
      </c>
      <c r="AJ983" s="44">
        <f>VLOOKUP($A983,'[2]Data (2)'!$A$701:$F$1377,5,FALSE)</f>
        <v>672</v>
      </c>
      <c r="AK983" s="44">
        <f>VLOOKUP($A983,'[2]Data (2)'!$A$701:$F$1377,6,FALSE)</f>
        <v>703</v>
      </c>
      <c r="AL983" s="46">
        <v>570</v>
      </c>
      <c r="AM983" s="46">
        <v>709</v>
      </c>
      <c r="AN983" s="46">
        <v>614</v>
      </c>
      <c r="AO983" s="46">
        <v>556</v>
      </c>
      <c r="AR983" s="41" t="s">
        <v>482</v>
      </c>
      <c r="AS983" s="41" t="b">
        <f t="shared" ref="AS983:AS1046" si="22">IF(AR983=A983,TRUE,FALSE)</f>
        <v>1</v>
      </c>
    </row>
    <row r="984" spans="1:45" x14ac:dyDescent="0.25">
      <c r="A984" s="36" t="s">
        <v>546</v>
      </c>
      <c r="B984">
        <v>444</v>
      </c>
      <c r="C984">
        <v>471</v>
      </c>
      <c r="D984">
        <v>568</v>
      </c>
      <c r="E984">
        <v>596</v>
      </c>
      <c r="F984">
        <v>848</v>
      </c>
      <c r="G984">
        <v>749</v>
      </c>
      <c r="H984">
        <v>850</v>
      </c>
      <c r="I984">
        <v>743</v>
      </c>
      <c r="J984">
        <v>741</v>
      </c>
      <c r="K984">
        <v>649</v>
      </c>
      <c r="L984">
        <v>774</v>
      </c>
      <c r="M984">
        <v>674</v>
      </c>
      <c r="N984">
        <v>804</v>
      </c>
      <c r="O984">
        <v>649</v>
      </c>
      <c r="P984">
        <v>813</v>
      </c>
      <c r="Q984">
        <v>651</v>
      </c>
      <c r="R984">
        <v>664</v>
      </c>
      <c r="S984">
        <v>616</v>
      </c>
      <c r="T984">
        <v>642</v>
      </c>
      <c r="U984">
        <v>578</v>
      </c>
      <c r="V984">
        <v>554</v>
      </c>
      <c r="W984">
        <v>540</v>
      </c>
      <c r="X984" s="41">
        <v>588</v>
      </c>
      <c r="Y984" s="41">
        <v>533</v>
      </c>
      <c r="Z984" s="41">
        <v>626</v>
      </c>
      <c r="AA984" s="41">
        <v>573</v>
      </c>
      <c r="AB984" s="41">
        <v>518</v>
      </c>
      <c r="AC984" s="42">
        <v>515</v>
      </c>
      <c r="AD984" s="42">
        <v>553</v>
      </c>
      <c r="AE984" s="42">
        <v>614</v>
      </c>
      <c r="AF984" s="43">
        <v>512</v>
      </c>
      <c r="AG984" s="43">
        <v>479</v>
      </c>
      <c r="AH984" s="44">
        <f>VLOOKUP($A984,'[2]Data (2)'!$A$701:$F$1377,3,FALSE)</f>
        <v>447</v>
      </c>
      <c r="AI984" s="44">
        <f>VLOOKUP($A984,'[2]Data (2)'!$A$701:$F$1377,4,FALSE)</f>
        <v>410</v>
      </c>
      <c r="AJ984" s="44">
        <f>VLOOKUP($A984,'[2]Data (2)'!$A$701:$F$1377,5,FALSE)</f>
        <v>478</v>
      </c>
      <c r="AK984" s="44">
        <f>VLOOKUP($A984,'[2]Data (2)'!$A$701:$F$1377,6,FALSE)</f>
        <v>447</v>
      </c>
      <c r="AL984" s="46">
        <v>379</v>
      </c>
      <c r="AM984" s="46">
        <v>478</v>
      </c>
      <c r="AN984" s="46">
        <v>422</v>
      </c>
      <c r="AO984" s="46">
        <v>397</v>
      </c>
      <c r="AR984" s="41" t="s">
        <v>546</v>
      </c>
      <c r="AS984" s="41" t="b">
        <f t="shared" si="22"/>
        <v>1</v>
      </c>
    </row>
    <row r="985" spans="1:45" x14ac:dyDescent="0.25">
      <c r="A985" s="36" t="s">
        <v>491</v>
      </c>
      <c r="B985">
        <v>679</v>
      </c>
      <c r="C985">
        <v>671</v>
      </c>
      <c r="D985">
        <v>886</v>
      </c>
      <c r="E985">
        <v>1089</v>
      </c>
      <c r="F985">
        <v>1206</v>
      </c>
      <c r="G985">
        <v>1244</v>
      </c>
      <c r="H985">
        <v>1232</v>
      </c>
      <c r="I985">
        <v>978</v>
      </c>
      <c r="J985">
        <v>986</v>
      </c>
      <c r="K985">
        <v>954</v>
      </c>
      <c r="L985">
        <v>1091</v>
      </c>
      <c r="M985">
        <v>946</v>
      </c>
      <c r="N985">
        <v>1009</v>
      </c>
      <c r="O985">
        <v>926</v>
      </c>
      <c r="P985">
        <v>981</v>
      </c>
      <c r="Q985">
        <v>854</v>
      </c>
      <c r="R985">
        <v>848</v>
      </c>
      <c r="S985">
        <v>770</v>
      </c>
      <c r="T985">
        <v>994</v>
      </c>
      <c r="U985">
        <v>726</v>
      </c>
      <c r="V985">
        <v>766</v>
      </c>
      <c r="W985">
        <v>696</v>
      </c>
      <c r="X985" s="41">
        <v>843</v>
      </c>
      <c r="Y985" s="41">
        <v>824</v>
      </c>
      <c r="Z985" s="41">
        <v>789</v>
      </c>
      <c r="AA985" s="41">
        <v>746</v>
      </c>
      <c r="AB985" s="41">
        <v>651</v>
      </c>
      <c r="AC985" s="42">
        <v>607</v>
      </c>
      <c r="AD985" s="42">
        <v>654</v>
      </c>
      <c r="AE985" s="42">
        <v>665</v>
      </c>
      <c r="AF985" s="43">
        <v>612</v>
      </c>
      <c r="AG985" s="43">
        <v>544</v>
      </c>
      <c r="AH985" s="44">
        <f>VLOOKUP($A985,'[2]Data (2)'!$A$701:$F$1377,3,FALSE)</f>
        <v>508</v>
      </c>
      <c r="AI985" s="44">
        <f>VLOOKUP($A985,'[2]Data (2)'!$A$701:$F$1377,4,FALSE)</f>
        <v>527</v>
      </c>
      <c r="AJ985" s="44">
        <f>VLOOKUP($A985,'[2]Data (2)'!$A$701:$F$1377,5,FALSE)</f>
        <v>600</v>
      </c>
      <c r="AK985" s="44">
        <f>VLOOKUP($A985,'[2]Data (2)'!$A$701:$F$1377,6,FALSE)</f>
        <v>624</v>
      </c>
      <c r="AL985" s="46">
        <v>484</v>
      </c>
      <c r="AM985" s="46">
        <v>543</v>
      </c>
      <c r="AN985" s="46">
        <v>507</v>
      </c>
      <c r="AO985" s="46">
        <v>505</v>
      </c>
      <c r="AR985" s="41" t="s">
        <v>491</v>
      </c>
      <c r="AS985" s="41" t="b">
        <f t="shared" si="22"/>
        <v>1</v>
      </c>
    </row>
    <row r="986" spans="1:45" x14ac:dyDescent="0.25">
      <c r="A986" s="36" t="s">
        <v>573</v>
      </c>
      <c r="B986">
        <v>1157</v>
      </c>
      <c r="C986">
        <v>1149</v>
      </c>
      <c r="D986">
        <v>1559</v>
      </c>
      <c r="E986">
        <v>1974</v>
      </c>
      <c r="F986">
        <v>2338</v>
      </c>
      <c r="G986">
        <v>1790</v>
      </c>
      <c r="H986">
        <v>1992</v>
      </c>
      <c r="I986">
        <v>1898</v>
      </c>
      <c r="J986">
        <v>1945</v>
      </c>
      <c r="K986">
        <v>1532</v>
      </c>
      <c r="L986">
        <v>1945</v>
      </c>
      <c r="M986">
        <v>1836</v>
      </c>
      <c r="N986">
        <v>2012</v>
      </c>
      <c r="O986">
        <v>1683</v>
      </c>
      <c r="P986">
        <v>2041</v>
      </c>
      <c r="Q986">
        <v>1862</v>
      </c>
      <c r="R986">
        <v>1798</v>
      </c>
      <c r="S986">
        <v>1591</v>
      </c>
      <c r="T986">
        <v>1812</v>
      </c>
      <c r="U986">
        <v>1764</v>
      </c>
      <c r="V986">
        <v>1616</v>
      </c>
      <c r="W986">
        <v>1406</v>
      </c>
      <c r="X986" s="41">
        <v>1555</v>
      </c>
      <c r="Y986" s="41">
        <v>1496</v>
      </c>
      <c r="Z986" s="41">
        <v>1518</v>
      </c>
      <c r="AA986" s="41">
        <v>1578</v>
      </c>
      <c r="AB986" s="41">
        <v>1512</v>
      </c>
      <c r="AC986" s="42">
        <v>1401</v>
      </c>
      <c r="AD986" s="42">
        <v>1304</v>
      </c>
      <c r="AE986" s="42">
        <v>1615</v>
      </c>
      <c r="AF986" s="43">
        <v>1364</v>
      </c>
      <c r="AG986" s="43">
        <v>1151</v>
      </c>
      <c r="AH986" s="44">
        <f>VLOOKUP($A986,'[2]Data (2)'!$A$701:$F$1377,3,FALSE)</f>
        <v>1118</v>
      </c>
      <c r="AI986" s="44">
        <f>VLOOKUP($A986,'[2]Data (2)'!$A$701:$F$1377,4,FALSE)</f>
        <v>1105</v>
      </c>
      <c r="AJ986" s="44">
        <f>VLOOKUP($A986,'[2]Data (2)'!$A$701:$F$1377,5,FALSE)</f>
        <v>1242</v>
      </c>
      <c r="AK986" s="44">
        <f>VLOOKUP($A986,'[2]Data (2)'!$A$701:$F$1377,6,FALSE)</f>
        <v>1160</v>
      </c>
      <c r="AL986" s="46">
        <v>913</v>
      </c>
      <c r="AM986" s="46">
        <v>1214</v>
      </c>
      <c r="AN986" s="46">
        <v>1102</v>
      </c>
      <c r="AO986" s="46">
        <v>1089</v>
      </c>
      <c r="AR986" s="41" t="s">
        <v>573</v>
      </c>
      <c r="AS986" s="41" t="b">
        <f t="shared" si="22"/>
        <v>1</v>
      </c>
    </row>
    <row r="987" spans="1:45" x14ac:dyDescent="0.25">
      <c r="A987" s="36" t="s">
        <v>623</v>
      </c>
      <c r="B987">
        <v>421</v>
      </c>
      <c r="C987">
        <v>430</v>
      </c>
      <c r="D987">
        <v>486</v>
      </c>
      <c r="E987">
        <v>627</v>
      </c>
      <c r="F987">
        <v>655</v>
      </c>
      <c r="G987">
        <v>666</v>
      </c>
      <c r="H987">
        <v>639</v>
      </c>
      <c r="I987">
        <v>561</v>
      </c>
      <c r="J987">
        <v>579</v>
      </c>
      <c r="K987">
        <v>554</v>
      </c>
      <c r="L987">
        <v>610</v>
      </c>
      <c r="M987">
        <v>709</v>
      </c>
      <c r="N987">
        <v>597</v>
      </c>
      <c r="O987">
        <v>572</v>
      </c>
      <c r="P987">
        <v>615</v>
      </c>
      <c r="Q987">
        <v>619</v>
      </c>
      <c r="R987">
        <v>508</v>
      </c>
      <c r="S987">
        <v>567</v>
      </c>
      <c r="T987">
        <v>570</v>
      </c>
      <c r="U987">
        <v>513</v>
      </c>
      <c r="V987">
        <v>484</v>
      </c>
      <c r="W987">
        <v>476</v>
      </c>
      <c r="X987" s="41">
        <v>681</v>
      </c>
      <c r="Y987" s="41">
        <v>506</v>
      </c>
      <c r="Z987" s="41">
        <v>554</v>
      </c>
      <c r="AA987" s="41">
        <v>489</v>
      </c>
      <c r="AB987" s="41">
        <v>566</v>
      </c>
      <c r="AC987" s="42">
        <v>508</v>
      </c>
      <c r="AD987" s="42">
        <v>410</v>
      </c>
      <c r="AE987" s="42">
        <v>504</v>
      </c>
      <c r="AF987" s="43">
        <v>395</v>
      </c>
      <c r="AG987" s="43">
        <v>445</v>
      </c>
      <c r="AH987" s="44">
        <f>VLOOKUP($A987,'[2]Data (2)'!$A$701:$F$1377,3,FALSE)</f>
        <v>354</v>
      </c>
      <c r="AI987" s="44">
        <f>VLOOKUP($A987,'[2]Data (2)'!$A$701:$F$1377,4,FALSE)</f>
        <v>396</v>
      </c>
      <c r="AJ987" s="44">
        <f>VLOOKUP($A987,'[2]Data (2)'!$A$701:$F$1377,5,FALSE)</f>
        <v>536</v>
      </c>
      <c r="AK987" s="44">
        <f>VLOOKUP($A987,'[2]Data (2)'!$A$701:$F$1377,6,FALSE)</f>
        <v>465</v>
      </c>
      <c r="AL987" s="46">
        <v>343</v>
      </c>
      <c r="AM987" s="46">
        <v>439</v>
      </c>
      <c r="AN987" s="46">
        <v>489</v>
      </c>
      <c r="AO987" s="46">
        <v>393</v>
      </c>
      <c r="AR987" s="41" t="s">
        <v>623</v>
      </c>
      <c r="AS987" s="41" t="b">
        <f t="shared" si="22"/>
        <v>1</v>
      </c>
    </row>
    <row r="988" spans="1:45" x14ac:dyDescent="0.25">
      <c r="A988" s="36" t="s">
        <v>142</v>
      </c>
      <c r="B988">
        <v>73</v>
      </c>
      <c r="C988">
        <v>82</v>
      </c>
      <c r="D988">
        <v>115</v>
      </c>
      <c r="E988">
        <v>154</v>
      </c>
      <c r="F988">
        <v>219</v>
      </c>
      <c r="G988">
        <v>183</v>
      </c>
      <c r="H988">
        <v>208</v>
      </c>
      <c r="I988">
        <v>177</v>
      </c>
      <c r="J988">
        <v>211</v>
      </c>
      <c r="K988">
        <v>133</v>
      </c>
      <c r="L988">
        <v>194</v>
      </c>
      <c r="M988">
        <v>158</v>
      </c>
      <c r="N988">
        <v>170</v>
      </c>
      <c r="O988">
        <v>121</v>
      </c>
      <c r="P988">
        <v>157</v>
      </c>
      <c r="Q988">
        <v>139</v>
      </c>
      <c r="R988">
        <v>151</v>
      </c>
      <c r="S988">
        <v>111</v>
      </c>
      <c r="T988">
        <v>162</v>
      </c>
      <c r="U988">
        <v>127</v>
      </c>
      <c r="V988">
        <v>126</v>
      </c>
      <c r="W988">
        <v>116</v>
      </c>
      <c r="X988" s="41">
        <v>129</v>
      </c>
      <c r="Y988" s="41">
        <v>127</v>
      </c>
      <c r="Z988" s="41">
        <v>137</v>
      </c>
      <c r="AA988" s="41">
        <v>129</v>
      </c>
      <c r="AB988" s="41">
        <v>123</v>
      </c>
      <c r="AC988" s="42">
        <v>116</v>
      </c>
      <c r="AD988" s="42">
        <v>114</v>
      </c>
      <c r="AE988" s="42">
        <v>133</v>
      </c>
      <c r="AF988" s="43">
        <v>88</v>
      </c>
      <c r="AG988" s="43">
        <v>117</v>
      </c>
      <c r="AH988" s="44">
        <f>VLOOKUP($A988,'[2]Data (2)'!$A$701:$F$1377,3,FALSE)</f>
        <v>114</v>
      </c>
      <c r="AI988" s="44">
        <f>VLOOKUP($A988,'[2]Data (2)'!$A$701:$F$1377,4,FALSE)</f>
        <v>90</v>
      </c>
      <c r="AJ988" s="44">
        <f>VLOOKUP($A988,'[2]Data (2)'!$A$701:$F$1377,5,FALSE)</f>
        <v>106</v>
      </c>
      <c r="AK988" s="44">
        <f>VLOOKUP($A988,'[2]Data (2)'!$A$701:$F$1377,6,FALSE)</f>
        <v>93</v>
      </c>
      <c r="AL988" s="46">
        <v>86</v>
      </c>
      <c r="AM988" s="46">
        <v>101</v>
      </c>
      <c r="AN988" s="46">
        <v>91</v>
      </c>
      <c r="AO988" s="46">
        <v>88</v>
      </c>
      <c r="AR988" s="41" t="s">
        <v>142</v>
      </c>
      <c r="AS988" s="41" t="b">
        <f t="shared" si="22"/>
        <v>1</v>
      </c>
    </row>
    <row r="989" spans="1:45" x14ac:dyDescent="0.25">
      <c r="A989" s="36" t="s">
        <v>143</v>
      </c>
      <c r="B989">
        <v>196</v>
      </c>
      <c r="C989">
        <v>190</v>
      </c>
      <c r="D989">
        <v>235</v>
      </c>
      <c r="E989">
        <v>342</v>
      </c>
      <c r="F989">
        <v>476</v>
      </c>
      <c r="G989">
        <v>356</v>
      </c>
      <c r="H989">
        <v>427</v>
      </c>
      <c r="I989">
        <v>336</v>
      </c>
      <c r="J989">
        <v>356</v>
      </c>
      <c r="K989">
        <v>258</v>
      </c>
      <c r="L989">
        <v>369</v>
      </c>
      <c r="M989">
        <v>349</v>
      </c>
      <c r="N989">
        <v>353</v>
      </c>
      <c r="O989">
        <v>278</v>
      </c>
      <c r="P989">
        <v>333</v>
      </c>
      <c r="Q989">
        <v>313</v>
      </c>
      <c r="R989">
        <v>343</v>
      </c>
      <c r="S989">
        <v>254</v>
      </c>
      <c r="T989">
        <v>375</v>
      </c>
      <c r="U989">
        <v>296</v>
      </c>
      <c r="V989">
        <v>258</v>
      </c>
      <c r="W989">
        <v>260</v>
      </c>
      <c r="X989" s="41">
        <v>302</v>
      </c>
      <c r="Y989" s="41">
        <v>240</v>
      </c>
      <c r="Z989" s="41">
        <v>259</v>
      </c>
      <c r="AA989" s="41">
        <v>252</v>
      </c>
      <c r="AB989" s="41">
        <v>258</v>
      </c>
      <c r="AC989" s="42">
        <v>218</v>
      </c>
      <c r="AD989" s="42">
        <v>246</v>
      </c>
      <c r="AE989" s="42">
        <v>269</v>
      </c>
      <c r="AF989" s="43">
        <v>210</v>
      </c>
      <c r="AG989" s="43">
        <v>184</v>
      </c>
      <c r="AH989" s="44">
        <f>VLOOKUP($A989,'[2]Data (2)'!$A$701:$F$1377,3,FALSE)</f>
        <v>158</v>
      </c>
      <c r="AI989" s="44">
        <f>VLOOKUP($A989,'[2]Data (2)'!$A$701:$F$1377,4,FALSE)</f>
        <v>169</v>
      </c>
      <c r="AJ989" s="44">
        <f>VLOOKUP($A989,'[2]Data (2)'!$A$701:$F$1377,5,FALSE)</f>
        <v>194</v>
      </c>
      <c r="AK989" s="44">
        <f>VLOOKUP($A989,'[2]Data (2)'!$A$701:$F$1377,6,FALSE)</f>
        <v>179</v>
      </c>
      <c r="AL989" s="46">
        <v>159</v>
      </c>
      <c r="AM989" s="46">
        <v>193</v>
      </c>
      <c r="AN989" s="46">
        <v>176</v>
      </c>
      <c r="AO989" s="46">
        <v>166</v>
      </c>
      <c r="AR989" s="41" t="s">
        <v>143</v>
      </c>
      <c r="AS989" s="41" t="b">
        <f t="shared" si="22"/>
        <v>1</v>
      </c>
    </row>
    <row r="990" spans="1:45" x14ac:dyDescent="0.25">
      <c r="A990" s="36" t="s">
        <v>144</v>
      </c>
      <c r="B990">
        <v>187</v>
      </c>
      <c r="C990">
        <v>226</v>
      </c>
      <c r="D990">
        <v>309</v>
      </c>
      <c r="E990">
        <v>463</v>
      </c>
      <c r="F990">
        <v>527</v>
      </c>
      <c r="G990">
        <v>388</v>
      </c>
      <c r="H990">
        <v>434</v>
      </c>
      <c r="I990">
        <v>402</v>
      </c>
      <c r="J990">
        <v>359</v>
      </c>
      <c r="K990">
        <v>312</v>
      </c>
      <c r="L990">
        <v>391</v>
      </c>
      <c r="M990">
        <v>336</v>
      </c>
      <c r="N990">
        <v>358</v>
      </c>
      <c r="O990">
        <v>309</v>
      </c>
      <c r="P990">
        <v>368</v>
      </c>
      <c r="Q990">
        <v>345</v>
      </c>
      <c r="R990">
        <v>361</v>
      </c>
      <c r="S990">
        <v>281</v>
      </c>
      <c r="T990">
        <v>351</v>
      </c>
      <c r="U990">
        <v>316</v>
      </c>
      <c r="V990">
        <v>330</v>
      </c>
      <c r="W990">
        <v>263</v>
      </c>
      <c r="X990" s="41">
        <v>304</v>
      </c>
      <c r="Y990" s="41">
        <v>297</v>
      </c>
      <c r="Z990" s="41">
        <v>283</v>
      </c>
      <c r="AA990" s="41">
        <v>249</v>
      </c>
      <c r="AB990" s="41">
        <v>247</v>
      </c>
      <c r="AC990" s="42">
        <v>247</v>
      </c>
      <c r="AD990" s="42">
        <v>261</v>
      </c>
      <c r="AE990" s="42">
        <v>300</v>
      </c>
      <c r="AF990" s="43">
        <v>248</v>
      </c>
      <c r="AG990" s="43">
        <v>230</v>
      </c>
      <c r="AH990" s="44">
        <f>VLOOKUP($A990,'[2]Data (2)'!$A$701:$F$1377,3,FALSE)</f>
        <v>217</v>
      </c>
      <c r="AI990" s="44">
        <f>VLOOKUP($A990,'[2]Data (2)'!$A$701:$F$1377,4,FALSE)</f>
        <v>205</v>
      </c>
      <c r="AJ990" s="44">
        <f>VLOOKUP($A990,'[2]Data (2)'!$A$701:$F$1377,5,FALSE)</f>
        <v>235</v>
      </c>
      <c r="AK990" s="44">
        <f>VLOOKUP($A990,'[2]Data (2)'!$A$701:$F$1377,6,FALSE)</f>
        <v>207</v>
      </c>
      <c r="AL990" s="46">
        <v>148</v>
      </c>
      <c r="AM990" s="46">
        <v>206</v>
      </c>
      <c r="AN990" s="46">
        <v>153</v>
      </c>
      <c r="AO990" s="46">
        <v>177</v>
      </c>
      <c r="AR990" s="41" t="s">
        <v>144</v>
      </c>
      <c r="AS990" s="41" t="b">
        <f t="shared" si="22"/>
        <v>1</v>
      </c>
    </row>
    <row r="991" spans="1:45" x14ac:dyDescent="0.25">
      <c r="A991" s="36" t="s">
        <v>566</v>
      </c>
      <c r="B991">
        <v>392</v>
      </c>
      <c r="C991">
        <v>458</v>
      </c>
      <c r="D991">
        <v>657</v>
      </c>
      <c r="E991">
        <v>862</v>
      </c>
      <c r="F991">
        <v>1101</v>
      </c>
      <c r="G991">
        <v>955</v>
      </c>
      <c r="H991">
        <v>1028</v>
      </c>
      <c r="I991">
        <v>872</v>
      </c>
      <c r="J991">
        <v>835</v>
      </c>
      <c r="K991">
        <v>714</v>
      </c>
      <c r="L991">
        <v>994</v>
      </c>
      <c r="M991">
        <v>816</v>
      </c>
      <c r="N991">
        <v>988</v>
      </c>
      <c r="O991">
        <v>805</v>
      </c>
      <c r="P991">
        <v>1031</v>
      </c>
      <c r="Q991">
        <v>810</v>
      </c>
      <c r="R991">
        <v>804</v>
      </c>
      <c r="S991">
        <v>736</v>
      </c>
      <c r="T991">
        <v>789</v>
      </c>
      <c r="U991">
        <v>738</v>
      </c>
      <c r="V991">
        <v>776</v>
      </c>
      <c r="W991">
        <v>660</v>
      </c>
      <c r="X991" s="41">
        <v>718</v>
      </c>
      <c r="Y991" s="41">
        <v>813</v>
      </c>
      <c r="Z991" s="41">
        <v>748</v>
      </c>
      <c r="AA991" s="41">
        <v>699</v>
      </c>
      <c r="AB991" s="41">
        <v>618</v>
      </c>
      <c r="AC991" s="42">
        <v>546</v>
      </c>
      <c r="AD991" s="42">
        <v>676</v>
      </c>
      <c r="AE991" s="42">
        <v>753</v>
      </c>
      <c r="AF991" s="43">
        <v>586</v>
      </c>
      <c r="AG991" s="43">
        <v>587</v>
      </c>
      <c r="AH991" s="44">
        <f>VLOOKUP($A991,'[2]Data (2)'!$A$701:$F$1377,3,FALSE)</f>
        <v>437</v>
      </c>
      <c r="AI991" s="44">
        <f>VLOOKUP($A991,'[2]Data (2)'!$A$701:$F$1377,4,FALSE)</f>
        <v>528</v>
      </c>
      <c r="AJ991" s="44">
        <f>VLOOKUP($A991,'[2]Data (2)'!$A$701:$F$1377,5,FALSE)</f>
        <v>560</v>
      </c>
      <c r="AK991" s="44">
        <f>VLOOKUP($A991,'[2]Data (2)'!$A$701:$F$1377,6,FALSE)</f>
        <v>547</v>
      </c>
      <c r="AL991" s="46">
        <v>495</v>
      </c>
      <c r="AM991" s="46">
        <v>518</v>
      </c>
      <c r="AN991" s="46">
        <v>496</v>
      </c>
      <c r="AO991" s="46">
        <v>451</v>
      </c>
      <c r="AR991" s="41" t="s">
        <v>566</v>
      </c>
      <c r="AS991" s="41" t="b">
        <f t="shared" si="22"/>
        <v>1</v>
      </c>
    </row>
    <row r="992" spans="1:45" x14ac:dyDescent="0.25">
      <c r="A992" s="36" t="s">
        <v>145</v>
      </c>
      <c r="B992">
        <v>130</v>
      </c>
      <c r="C992">
        <v>165</v>
      </c>
      <c r="D992">
        <v>207</v>
      </c>
      <c r="E992">
        <v>281</v>
      </c>
      <c r="F992">
        <v>269</v>
      </c>
      <c r="G992">
        <v>213</v>
      </c>
      <c r="H992">
        <v>263</v>
      </c>
      <c r="I992">
        <v>226</v>
      </c>
      <c r="J992">
        <v>206</v>
      </c>
      <c r="K992">
        <v>182</v>
      </c>
      <c r="L992">
        <v>240</v>
      </c>
      <c r="M992">
        <v>209</v>
      </c>
      <c r="N992">
        <v>252</v>
      </c>
      <c r="O992">
        <v>210</v>
      </c>
      <c r="P992">
        <v>243</v>
      </c>
      <c r="Q992">
        <v>232</v>
      </c>
      <c r="R992">
        <v>187</v>
      </c>
      <c r="S992">
        <v>157</v>
      </c>
      <c r="T992">
        <v>215</v>
      </c>
      <c r="U992">
        <v>192</v>
      </c>
      <c r="V992">
        <v>168</v>
      </c>
      <c r="W992">
        <v>127</v>
      </c>
      <c r="X992" s="41">
        <v>173</v>
      </c>
      <c r="Y992" s="41">
        <v>141</v>
      </c>
      <c r="Z992" s="41">
        <v>164</v>
      </c>
      <c r="AA992" s="41">
        <v>211</v>
      </c>
      <c r="AB992" s="41">
        <v>176</v>
      </c>
      <c r="AC992" s="42">
        <v>156</v>
      </c>
      <c r="AD992" s="42">
        <v>163</v>
      </c>
      <c r="AE992" s="42">
        <v>162</v>
      </c>
      <c r="AF992" s="43">
        <v>105</v>
      </c>
      <c r="AG992" s="43">
        <v>112</v>
      </c>
      <c r="AH992" s="44">
        <f>VLOOKUP($A992,'[2]Data (2)'!$A$701:$F$1377,3,FALSE)</f>
        <v>116</v>
      </c>
      <c r="AI992" s="44">
        <f>VLOOKUP($A992,'[2]Data (2)'!$A$701:$F$1377,4,FALSE)</f>
        <v>81</v>
      </c>
      <c r="AJ992" s="44">
        <f>VLOOKUP($A992,'[2]Data (2)'!$A$701:$F$1377,5,FALSE)</f>
        <v>127</v>
      </c>
      <c r="AK992" s="44">
        <f>VLOOKUP($A992,'[2]Data (2)'!$A$701:$F$1377,6,FALSE)</f>
        <v>122</v>
      </c>
      <c r="AL992" s="46">
        <v>104</v>
      </c>
      <c r="AM992" s="46">
        <v>134</v>
      </c>
      <c r="AN992" s="46">
        <v>123</v>
      </c>
      <c r="AO992" s="46">
        <v>110</v>
      </c>
      <c r="AR992" s="41" t="s">
        <v>145</v>
      </c>
      <c r="AS992" s="41" t="b">
        <f t="shared" si="22"/>
        <v>1</v>
      </c>
    </row>
    <row r="993" spans="1:45" x14ac:dyDescent="0.25">
      <c r="A993" s="36" t="s">
        <v>146</v>
      </c>
      <c r="B993">
        <v>226</v>
      </c>
      <c r="C993">
        <v>239</v>
      </c>
      <c r="D993">
        <v>291</v>
      </c>
      <c r="E993">
        <v>393</v>
      </c>
      <c r="F993">
        <v>467</v>
      </c>
      <c r="G993">
        <v>400</v>
      </c>
      <c r="H993">
        <v>372</v>
      </c>
      <c r="I993">
        <v>351</v>
      </c>
      <c r="J993">
        <v>345</v>
      </c>
      <c r="K993">
        <v>293</v>
      </c>
      <c r="L993">
        <v>382</v>
      </c>
      <c r="M993">
        <v>302</v>
      </c>
      <c r="N993">
        <v>390</v>
      </c>
      <c r="O993">
        <v>336</v>
      </c>
      <c r="P993">
        <v>394</v>
      </c>
      <c r="Q993">
        <v>321</v>
      </c>
      <c r="R993">
        <v>356</v>
      </c>
      <c r="S993">
        <v>286</v>
      </c>
      <c r="T993">
        <v>335</v>
      </c>
      <c r="U993">
        <v>287</v>
      </c>
      <c r="V993">
        <v>307</v>
      </c>
      <c r="W993">
        <v>250</v>
      </c>
      <c r="X993" s="41">
        <v>354</v>
      </c>
      <c r="Y993" s="41">
        <v>296</v>
      </c>
      <c r="Z993" s="41">
        <v>285</v>
      </c>
      <c r="AA993" s="41">
        <v>290</v>
      </c>
      <c r="AB993" s="41">
        <v>266</v>
      </c>
      <c r="AC993" s="42">
        <v>247</v>
      </c>
      <c r="AD993" s="42">
        <v>238</v>
      </c>
      <c r="AE993" s="42">
        <v>322</v>
      </c>
      <c r="AF993" s="43">
        <v>236</v>
      </c>
      <c r="AG993" s="43">
        <v>225</v>
      </c>
      <c r="AH993" s="44">
        <f>VLOOKUP($A993,'[2]Data (2)'!$A$701:$F$1377,3,FALSE)</f>
        <v>187</v>
      </c>
      <c r="AI993" s="44">
        <f>VLOOKUP($A993,'[2]Data (2)'!$A$701:$F$1377,4,FALSE)</f>
        <v>178</v>
      </c>
      <c r="AJ993" s="44">
        <f>VLOOKUP($A993,'[2]Data (2)'!$A$701:$F$1377,5,FALSE)</f>
        <v>191</v>
      </c>
      <c r="AK993" s="44">
        <f>VLOOKUP($A993,'[2]Data (2)'!$A$701:$F$1377,6,FALSE)</f>
        <v>206</v>
      </c>
      <c r="AL993" s="46">
        <v>205</v>
      </c>
      <c r="AM993" s="46">
        <v>189</v>
      </c>
      <c r="AN993" s="46">
        <v>177</v>
      </c>
      <c r="AO993" s="46">
        <v>168</v>
      </c>
      <c r="AR993" s="41" t="s">
        <v>146</v>
      </c>
      <c r="AS993" s="41" t="b">
        <f t="shared" si="22"/>
        <v>1</v>
      </c>
    </row>
    <row r="994" spans="1:45" x14ac:dyDescent="0.25">
      <c r="A994" s="36" t="s">
        <v>147</v>
      </c>
      <c r="B994">
        <v>281</v>
      </c>
      <c r="C994">
        <v>312</v>
      </c>
      <c r="D994">
        <v>619</v>
      </c>
      <c r="E994">
        <v>567</v>
      </c>
      <c r="F994">
        <v>725</v>
      </c>
      <c r="G994">
        <v>499</v>
      </c>
      <c r="H994">
        <v>645</v>
      </c>
      <c r="I994">
        <v>525</v>
      </c>
      <c r="J994">
        <v>521</v>
      </c>
      <c r="K994">
        <v>451</v>
      </c>
      <c r="L994">
        <v>605</v>
      </c>
      <c r="M994">
        <v>544</v>
      </c>
      <c r="N994">
        <v>547</v>
      </c>
      <c r="O994">
        <v>497</v>
      </c>
      <c r="P994">
        <v>559</v>
      </c>
      <c r="Q994">
        <v>482</v>
      </c>
      <c r="R994">
        <v>510</v>
      </c>
      <c r="S994">
        <v>453</v>
      </c>
      <c r="T994">
        <v>515</v>
      </c>
      <c r="U994">
        <v>468</v>
      </c>
      <c r="V994">
        <v>498</v>
      </c>
      <c r="W994">
        <v>396</v>
      </c>
      <c r="X994" s="41">
        <v>441</v>
      </c>
      <c r="Y994" s="41">
        <v>457</v>
      </c>
      <c r="Z994" s="41">
        <v>418</v>
      </c>
      <c r="AA994" s="41">
        <v>376</v>
      </c>
      <c r="AB994" s="41">
        <v>439</v>
      </c>
      <c r="AC994" s="42">
        <v>388</v>
      </c>
      <c r="AD994" s="42">
        <v>427</v>
      </c>
      <c r="AE994" s="42">
        <v>420</v>
      </c>
      <c r="AF994" s="43">
        <v>350</v>
      </c>
      <c r="AG994" s="43">
        <v>345</v>
      </c>
      <c r="AH994" s="44">
        <f>VLOOKUP($A994,'[2]Data (2)'!$A$701:$F$1377,3,FALSE)</f>
        <v>317</v>
      </c>
      <c r="AI994" s="44">
        <f>VLOOKUP($A994,'[2]Data (2)'!$A$701:$F$1377,4,FALSE)</f>
        <v>333</v>
      </c>
      <c r="AJ994" s="44">
        <f>VLOOKUP($A994,'[2]Data (2)'!$A$701:$F$1377,5,FALSE)</f>
        <v>354</v>
      </c>
      <c r="AK994" s="44">
        <f>VLOOKUP($A994,'[2]Data (2)'!$A$701:$F$1377,6,FALSE)</f>
        <v>350</v>
      </c>
      <c r="AL994" s="46">
        <v>278</v>
      </c>
      <c r="AM994" s="46">
        <v>314</v>
      </c>
      <c r="AN994" s="46">
        <v>316</v>
      </c>
      <c r="AO994" s="46">
        <v>255</v>
      </c>
      <c r="AR994" s="41" t="s">
        <v>147</v>
      </c>
      <c r="AS994" s="41" t="b">
        <f t="shared" si="22"/>
        <v>1</v>
      </c>
    </row>
    <row r="995" spans="1:45" x14ac:dyDescent="0.25">
      <c r="A995" s="36" t="s">
        <v>148</v>
      </c>
      <c r="B995">
        <v>173</v>
      </c>
      <c r="C995">
        <v>161</v>
      </c>
      <c r="D995">
        <v>196</v>
      </c>
      <c r="E995">
        <v>250</v>
      </c>
      <c r="F995">
        <v>302</v>
      </c>
      <c r="G995">
        <v>262</v>
      </c>
      <c r="H995">
        <v>244</v>
      </c>
      <c r="I995">
        <v>240</v>
      </c>
      <c r="J995">
        <v>230</v>
      </c>
      <c r="K995">
        <v>191</v>
      </c>
      <c r="L995">
        <v>229</v>
      </c>
      <c r="M995">
        <v>274</v>
      </c>
      <c r="N995">
        <v>260</v>
      </c>
      <c r="O995">
        <v>237</v>
      </c>
      <c r="P995">
        <v>274</v>
      </c>
      <c r="Q995">
        <v>276</v>
      </c>
      <c r="R995">
        <v>269</v>
      </c>
      <c r="S995">
        <v>201</v>
      </c>
      <c r="T995">
        <v>243</v>
      </c>
      <c r="U995">
        <v>223</v>
      </c>
      <c r="V995">
        <v>217</v>
      </c>
      <c r="W995">
        <v>175</v>
      </c>
      <c r="X995" s="41">
        <v>200</v>
      </c>
      <c r="Y995" s="41">
        <v>206</v>
      </c>
      <c r="Z995" s="41">
        <v>178</v>
      </c>
      <c r="AA995" s="41">
        <v>213</v>
      </c>
      <c r="AB995" s="41">
        <v>214</v>
      </c>
      <c r="AC995" s="42">
        <v>155</v>
      </c>
      <c r="AD995" s="42">
        <v>198</v>
      </c>
      <c r="AE995" s="42">
        <v>197</v>
      </c>
      <c r="AF995" s="43">
        <v>144</v>
      </c>
      <c r="AG995" s="43">
        <v>173</v>
      </c>
      <c r="AH995" s="44">
        <f>VLOOKUP($A995,'[2]Data (2)'!$A$701:$F$1377,3,FALSE)</f>
        <v>123</v>
      </c>
      <c r="AI995" s="44">
        <f>VLOOKUP($A995,'[2]Data (2)'!$A$701:$F$1377,4,FALSE)</f>
        <v>126</v>
      </c>
      <c r="AJ995" s="44">
        <f>VLOOKUP($A995,'[2]Data (2)'!$A$701:$F$1377,5,FALSE)</f>
        <v>129</v>
      </c>
      <c r="AK995" s="44">
        <f>VLOOKUP($A995,'[2]Data (2)'!$A$701:$F$1377,6,FALSE)</f>
        <v>143</v>
      </c>
      <c r="AL995" s="46">
        <v>107</v>
      </c>
      <c r="AM995" s="46">
        <v>113</v>
      </c>
      <c r="AN995" s="46">
        <v>129</v>
      </c>
      <c r="AO995" s="46">
        <v>129</v>
      </c>
      <c r="AR995" s="41" t="s">
        <v>148</v>
      </c>
      <c r="AS995" s="41" t="b">
        <f t="shared" si="22"/>
        <v>1</v>
      </c>
    </row>
    <row r="996" spans="1:45" x14ac:dyDescent="0.25">
      <c r="A996" s="36" t="s">
        <v>624</v>
      </c>
      <c r="B996">
        <v>1252</v>
      </c>
      <c r="C996">
        <v>1316</v>
      </c>
      <c r="D996">
        <v>1599</v>
      </c>
      <c r="E996">
        <v>1726</v>
      </c>
      <c r="F996">
        <v>1961</v>
      </c>
      <c r="G996">
        <v>2140</v>
      </c>
      <c r="H996">
        <v>2036</v>
      </c>
      <c r="I996">
        <v>1807</v>
      </c>
      <c r="J996">
        <v>1729</v>
      </c>
      <c r="K996">
        <v>1648</v>
      </c>
      <c r="L996">
        <v>1703</v>
      </c>
      <c r="M996">
        <v>1794</v>
      </c>
      <c r="N996">
        <v>1884</v>
      </c>
      <c r="O996">
        <v>1889</v>
      </c>
      <c r="P996">
        <v>1666</v>
      </c>
      <c r="Q996">
        <v>1570</v>
      </c>
      <c r="R996">
        <v>1732</v>
      </c>
      <c r="S996">
        <v>1620</v>
      </c>
      <c r="T996">
        <v>1711</v>
      </c>
      <c r="U996">
        <v>1394</v>
      </c>
      <c r="V996">
        <v>1463</v>
      </c>
      <c r="W996">
        <v>1624</v>
      </c>
      <c r="X996" s="41">
        <v>1765</v>
      </c>
      <c r="Y996" s="41">
        <v>1521</v>
      </c>
      <c r="Z996" s="41">
        <v>1358</v>
      </c>
      <c r="AA996" s="41">
        <v>1435</v>
      </c>
      <c r="AB996" s="41">
        <v>1277</v>
      </c>
      <c r="AC996" s="42">
        <v>1304</v>
      </c>
      <c r="AD996" s="42">
        <v>1394</v>
      </c>
      <c r="AE996" s="42">
        <v>1539</v>
      </c>
      <c r="AF996" s="43">
        <v>1222</v>
      </c>
      <c r="AG996" s="43">
        <v>1197</v>
      </c>
      <c r="AH996" s="44">
        <f>VLOOKUP($A996,'[2]Data (2)'!$A$701:$F$1377,3,FALSE)</f>
        <v>1155</v>
      </c>
      <c r="AI996" s="44">
        <f>VLOOKUP($A996,'[2]Data (2)'!$A$701:$F$1377,4,FALSE)</f>
        <v>1338</v>
      </c>
      <c r="AJ996" s="44">
        <f>VLOOKUP($A996,'[2]Data (2)'!$A$701:$F$1377,5,FALSE)</f>
        <v>1464</v>
      </c>
      <c r="AK996" s="44">
        <f>VLOOKUP($A996,'[2]Data (2)'!$A$701:$F$1377,6,FALSE)</f>
        <v>1383</v>
      </c>
      <c r="AL996" s="46">
        <v>934</v>
      </c>
      <c r="AM996" s="46">
        <v>1360</v>
      </c>
      <c r="AN996" s="46">
        <v>1298</v>
      </c>
      <c r="AO996" s="46">
        <v>1058</v>
      </c>
      <c r="AR996" s="41" t="s">
        <v>624</v>
      </c>
      <c r="AS996" s="41" t="b">
        <f t="shared" si="22"/>
        <v>1</v>
      </c>
    </row>
    <row r="997" spans="1:45" x14ac:dyDescent="0.25">
      <c r="A997" s="36" t="s">
        <v>149</v>
      </c>
      <c r="B997">
        <v>202</v>
      </c>
      <c r="C997">
        <v>213</v>
      </c>
      <c r="D997">
        <v>328</v>
      </c>
      <c r="E997">
        <v>388</v>
      </c>
      <c r="F997">
        <v>495</v>
      </c>
      <c r="G997">
        <v>367</v>
      </c>
      <c r="H997">
        <v>441</v>
      </c>
      <c r="I997">
        <v>332</v>
      </c>
      <c r="J997">
        <v>343</v>
      </c>
      <c r="K997">
        <v>291</v>
      </c>
      <c r="L997">
        <v>355</v>
      </c>
      <c r="M997">
        <v>320</v>
      </c>
      <c r="N997">
        <v>324</v>
      </c>
      <c r="O997">
        <v>307</v>
      </c>
      <c r="P997">
        <v>380</v>
      </c>
      <c r="Q997">
        <v>310</v>
      </c>
      <c r="R997">
        <v>320</v>
      </c>
      <c r="S997">
        <v>261</v>
      </c>
      <c r="T997">
        <v>330</v>
      </c>
      <c r="U997">
        <v>309</v>
      </c>
      <c r="V997">
        <v>286</v>
      </c>
      <c r="W997">
        <v>241</v>
      </c>
      <c r="X997" s="41">
        <v>298</v>
      </c>
      <c r="Y997" s="41">
        <v>286</v>
      </c>
      <c r="Z997" s="41">
        <v>315</v>
      </c>
      <c r="AA997" s="41">
        <v>302</v>
      </c>
      <c r="AB997" s="41">
        <v>283</v>
      </c>
      <c r="AC997" s="42">
        <v>271</v>
      </c>
      <c r="AD997" s="42">
        <v>295</v>
      </c>
      <c r="AE997" s="42">
        <v>301</v>
      </c>
      <c r="AF997" s="43">
        <v>236</v>
      </c>
      <c r="AG997" s="43">
        <v>248</v>
      </c>
      <c r="AH997" s="44">
        <f>VLOOKUP($A997,'[2]Data (2)'!$A$701:$F$1377,3,FALSE)</f>
        <v>198</v>
      </c>
      <c r="AI997" s="44">
        <f>VLOOKUP($A997,'[2]Data (2)'!$A$701:$F$1377,4,FALSE)</f>
        <v>202</v>
      </c>
      <c r="AJ997" s="44">
        <f>VLOOKUP($A997,'[2]Data (2)'!$A$701:$F$1377,5,FALSE)</f>
        <v>235</v>
      </c>
      <c r="AK997" s="44">
        <f>VLOOKUP($A997,'[2]Data (2)'!$A$701:$F$1377,6,FALSE)</f>
        <v>207</v>
      </c>
      <c r="AL997" s="46">
        <v>180</v>
      </c>
      <c r="AM997" s="46">
        <v>208</v>
      </c>
      <c r="AN997" s="46">
        <v>239</v>
      </c>
      <c r="AO997" s="46">
        <v>197</v>
      </c>
      <c r="AR997" s="41" t="s">
        <v>149</v>
      </c>
      <c r="AS997" s="41" t="b">
        <f t="shared" si="22"/>
        <v>1</v>
      </c>
    </row>
    <row r="998" spans="1:45" x14ac:dyDescent="0.25">
      <c r="A998" s="36" t="s">
        <v>150</v>
      </c>
      <c r="B998">
        <v>107</v>
      </c>
      <c r="C998">
        <v>147</v>
      </c>
      <c r="D998">
        <v>202</v>
      </c>
      <c r="E998">
        <v>269</v>
      </c>
      <c r="F998">
        <v>375</v>
      </c>
      <c r="G998">
        <v>324</v>
      </c>
      <c r="H998">
        <v>313</v>
      </c>
      <c r="I998">
        <v>259</v>
      </c>
      <c r="J998">
        <v>281</v>
      </c>
      <c r="K998">
        <v>177</v>
      </c>
      <c r="L998">
        <v>216</v>
      </c>
      <c r="M998">
        <v>243</v>
      </c>
      <c r="N998">
        <v>218</v>
      </c>
      <c r="O998">
        <v>237</v>
      </c>
      <c r="P998">
        <v>222</v>
      </c>
      <c r="Q998">
        <v>190</v>
      </c>
      <c r="R998">
        <v>174</v>
      </c>
      <c r="S998">
        <v>173</v>
      </c>
      <c r="T998">
        <v>215</v>
      </c>
      <c r="U998">
        <v>179</v>
      </c>
      <c r="V998">
        <v>195</v>
      </c>
      <c r="W998">
        <v>167</v>
      </c>
      <c r="X998" s="41">
        <v>163</v>
      </c>
      <c r="Y998" s="41">
        <v>184</v>
      </c>
      <c r="Z998" s="41">
        <v>179</v>
      </c>
      <c r="AA998" s="41">
        <v>186</v>
      </c>
      <c r="AB998" s="41">
        <v>164</v>
      </c>
      <c r="AC998" s="42">
        <v>146</v>
      </c>
      <c r="AD998" s="42">
        <v>148</v>
      </c>
      <c r="AE998" s="42">
        <v>168</v>
      </c>
      <c r="AF998" s="43">
        <v>138</v>
      </c>
      <c r="AG998" s="43">
        <v>125</v>
      </c>
      <c r="AH998" s="44">
        <f>VLOOKUP($A998,'[2]Data (2)'!$A$701:$F$1377,3,FALSE)</f>
        <v>112</v>
      </c>
      <c r="AI998" s="44">
        <f>VLOOKUP($A998,'[2]Data (2)'!$A$701:$F$1377,4,FALSE)</f>
        <v>106</v>
      </c>
      <c r="AJ998" s="44">
        <f>VLOOKUP($A998,'[2]Data (2)'!$A$701:$F$1377,5,FALSE)</f>
        <v>94</v>
      </c>
      <c r="AK998" s="44">
        <f>VLOOKUP($A998,'[2]Data (2)'!$A$701:$F$1377,6,FALSE)</f>
        <v>107</v>
      </c>
      <c r="AL998" s="46">
        <v>90</v>
      </c>
      <c r="AM998" s="46">
        <v>125</v>
      </c>
      <c r="AN998" s="46">
        <v>107</v>
      </c>
      <c r="AO998" s="46">
        <v>88</v>
      </c>
      <c r="AR998" s="41" t="s">
        <v>150</v>
      </c>
      <c r="AS998" s="41" t="b">
        <f t="shared" si="22"/>
        <v>1</v>
      </c>
    </row>
    <row r="999" spans="1:45" x14ac:dyDescent="0.25">
      <c r="A999" s="36" t="s">
        <v>151</v>
      </c>
      <c r="B999">
        <v>169</v>
      </c>
      <c r="C999">
        <v>174</v>
      </c>
      <c r="D999">
        <v>232</v>
      </c>
      <c r="E999">
        <v>328</v>
      </c>
      <c r="F999">
        <v>489</v>
      </c>
      <c r="G999">
        <v>389</v>
      </c>
      <c r="H999">
        <v>412</v>
      </c>
      <c r="I999">
        <v>322</v>
      </c>
      <c r="J999">
        <v>367</v>
      </c>
      <c r="K999">
        <v>265</v>
      </c>
      <c r="L999">
        <v>333</v>
      </c>
      <c r="M999">
        <v>294</v>
      </c>
      <c r="N999">
        <v>350</v>
      </c>
      <c r="O999">
        <v>278</v>
      </c>
      <c r="P999">
        <v>328</v>
      </c>
      <c r="Q999">
        <v>304</v>
      </c>
      <c r="R999">
        <v>324</v>
      </c>
      <c r="S999">
        <v>239</v>
      </c>
      <c r="T999">
        <v>266</v>
      </c>
      <c r="U999">
        <v>252</v>
      </c>
      <c r="V999">
        <v>274</v>
      </c>
      <c r="W999">
        <v>227</v>
      </c>
      <c r="X999" s="41">
        <v>243</v>
      </c>
      <c r="Y999" s="41">
        <v>273</v>
      </c>
      <c r="Z999" s="41">
        <v>266</v>
      </c>
      <c r="AA999" s="41">
        <v>229</v>
      </c>
      <c r="AB999" s="41">
        <v>207</v>
      </c>
      <c r="AC999" s="42">
        <v>195</v>
      </c>
      <c r="AD999" s="42">
        <v>187</v>
      </c>
      <c r="AE999" s="42">
        <v>224</v>
      </c>
      <c r="AF999" s="43">
        <v>210</v>
      </c>
      <c r="AG999" s="43">
        <v>161</v>
      </c>
      <c r="AH999" s="44">
        <f>VLOOKUP($A999,'[2]Data (2)'!$A$701:$F$1377,3,FALSE)</f>
        <v>133</v>
      </c>
      <c r="AI999" s="44">
        <f>VLOOKUP($A999,'[2]Data (2)'!$A$701:$F$1377,4,FALSE)</f>
        <v>154</v>
      </c>
      <c r="AJ999" s="44">
        <f>VLOOKUP($A999,'[2]Data (2)'!$A$701:$F$1377,5,FALSE)</f>
        <v>147</v>
      </c>
      <c r="AK999" s="44">
        <f>VLOOKUP($A999,'[2]Data (2)'!$A$701:$F$1377,6,FALSE)</f>
        <v>182</v>
      </c>
      <c r="AL999" s="46">
        <v>116</v>
      </c>
      <c r="AM999" s="46">
        <v>185</v>
      </c>
      <c r="AN999" s="46">
        <v>163</v>
      </c>
      <c r="AO999" s="46">
        <v>164</v>
      </c>
      <c r="AR999" s="41" t="s">
        <v>151</v>
      </c>
      <c r="AS999" s="41" t="b">
        <f t="shared" si="22"/>
        <v>1</v>
      </c>
    </row>
    <row r="1000" spans="1:45" x14ac:dyDescent="0.25">
      <c r="A1000" s="36" t="s">
        <v>152</v>
      </c>
      <c r="B1000">
        <v>249</v>
      </c>
      <c r="C1000">
        <v>306</v>
      </c>
      <c r="D1000">
        <v>368</v>
      </c>
      <c r="E1000">
        <v>527</v>
      </c>
      <c r="F1000">
        <v>543</v>
      </c>
      <c r="G1000">
        <v>534</v>
      </c>
      <c r="H1000">
        <v>522</v>
      </c>
      <c r="I1000">
        <v>425</v>
      </c>
      <c r="J1000">
        <v>440</v>
      </c>
      <c r="K1000">
        <v>352</v>
      </c>
      <c r="L1000">
        <v>410</v>
      </c>
      <c r="M1000">
        <v>432</v>
      </c>
      <c r="N1000">
        <v>440</v>
      </c>
      <c r="O1000">
        <v>428</v>
      </c>
      <c r="P1000">
        <v>461</v>
      </c>
      <c r="Q1000">
        <v>413</v>
      </c>
      <c r="R1000">
        <v>393</v>
      </c>
      <c r="S1000">
        <v>380</v>
      </c>
      <c r="T1000">
        <v>419</v>
      </c>
      <c r="U1000">
        <v>348</v>
      </c>
      <c r="V1000">
        <v>362</v>
      </c>
      <c r="W1000">
        <v>341</v>
      </c>
      <c r="X1000" s="41">
        <v>366</v>
      </c>
      <c r="Y1000" s="41">
        <v>380</v>
      </c>
      <c r="Z1000" s="41">
        <v>406</v>
      </c>
      <c r="AA1000" s="41">
        <v>387</v>
      </c>
      <c r="AB1000" s="41">
        <v>332</v>
      </c>
      <c r="AC1000" s="42">
        <v>270</v>
      </c>
      <c r="AD1000" s="42">
        <v>368</v>
      </c>
      <c r="AE1000" s="42">
        <v>361</v>
      </c>
      <c r="AF1000" s="43">
        <v>328</v>
      </c>
      <c r="AG1000" s="43">
        <v>272</v>
      </c>
      <c r="AH1000" s="44">
        <f>VLOOKUP($A1000,'[2]Data (2)'!$A$701:$F$1377,3,FALSE)</f>
        <v>252</v>
      </c>
      <c r="AI1000" s="44">
        <f>VLOOKUP($A1000,'[2]Data (2)'!$A$701:$F$1377,4,FALSE)</f>
        <v>237</v>
      </c>
      <c r="AJ1000" s="44">
        <f>VLOOKUP($A1000,'[2]Data (2)'!$A$701:$F$1377,5,FALSE)</f>
        <v>289</v>
      </c>
      <c r="AK1000" s="44">
        <f>VLOOKUP($A1000,'[2]Data (2)'!$A$701:$F$1377,6,FALSE)</f>
        <v>197</v>
      </c>
      <c r="AL1000" s="46">
        <v>141</v>
      </c>
      <c r="AM1000" s="46">
        <v>187</v>
      </c>
      <c r="AN1000" s="46">
        <v>167</v>
      </c>
      <c r="AO1000" s="46">
        <v>132</v>
      </c>
      <c r="AR1000" s="41" t="s">
        <v>152</v>
      </c>
      <c r="AS1000" s="41" t="b">
        <f t="shared" si="22"/>
        <v>1</v>
      </c>
    </row>
    <row r="1001" spans="1:45" x14ac:dyDescent="0.25">
      <c r="A1001" s="36" t="s">
        <v>153</v>
      </c>
      <c r="B1001">
        <v>325</v>
      </c>
      <c r="C1001">
        <v>287</v>
      </c>
      <c r="D1001">
        <v>392</v>
      </c>
      <c r="E1001">
        <v>481</v>
      </c>
      <c r="F1001">
        <v>640</v>
      </c>
      <c r="G1001">
        <v>511</v>
      </c>
      <c r="H1001">
        <v>537</v>
      </c>
      <c r="I1001">
        <v>464</v>
      </c>
      <c r="J1001">
        <v>544</v>
      </c>
      <c r="K1001">
        <v>377</v>
      </c>
      <c r="L1001">
        <v>545</v>
      </c>
      <c r="M1001">
        <v>450</v>
      </c>
      <c r="N1001">
        <v>528</v>
      </c>
      <c r="O1001">
        <v>482</v>
      </c>
      <c r="P1001">
        <v>499</v>
      </c>
      <c r="Q1001">
        <v>478</v>
      </c>
      <c r="R1001">
        <v>510</v>
      </c>
      <c r="S1001">
        <v>441</v>
      </c>
      <c r="T1001">
        <v>471</v>
      </c>
      <c r="U1001">
        <v>425</v>
      </c>
      <c r="V1001">
        <v>388</v>
      </c>
      <c r="W1001">
        <v>375</v>
      </c>
      <c r="X1001" s="41">
        <v>398</v>
      </c>
      <c r="Y1001" s="41">
        <v>408</v>
      </c>
      <c r="Z1001" s="41">
        <v>402</v>
      </c>
      <c r="AA1001" s="41">
        <v>379</v>
      </c>
      <c r="AB1001" s="41">
        <v>363</v>
      </c>
      <c r="AC1001" s="42">
        <v>360</v>
      </c>
      <c r="AD1001" s="42">
        <v>309</v>
      </c>
      <c r="AE1001" s="42">
        <v>393</v>
      </c>
      <c r="AF1001" s="43">
        <v>328</v>
      </c>
      <c r="AG1001" s="43">
        <v>314</v>
      </c>
      <c r="AH1001" s="44">
        <f>VLOOKUP($A1001,'[2]Data (2)'!$A$701:$F$1377,3,FALSE)</f>
        <v>303</v>
      </c>
      <c r="AI1001" s="44">
        <f>VLOOKUP($A1001,'[2]Data (2)'!$A$701:$F$1377,4,FALSE)</f>
        <v>278</v>
      </c>
      <c r="AJ1001" s="44">
        <f>VLOOKUP($A1001,'[2]Data (2)'!$A$701:$F$1377,5,FALSE)</f>
        <v>296</v>
      </c>
      <c r="AK1001" s="44">
        <f>VLOOKUP($A1001,'[2]Data (2)'!$A$701:$F$1377,6,FALSE)</f>
        <v>281</v>
      </c>
      <c r="AL1001" s="46">
        <v>221</v>
      </c>
      <c r="AM1001" s="46">
        <v>269</v>
      </c>
      <c r="AN1001" s="46">
        <v>230</v>
      </c>
      <c r="AO1001" s="46">
        <v>232</v>
      </c>
      <c r="AR1001" s="41" t="s">
        <v>153</v>
      </c>
      <c r="AS1001" s="41" t="b">
        <f t="shared" si="22"/>
        <v>1</v>
      </c>
    </row>
    <row r="1002" spans="1:45" x14ac:dyDescent="0.25">
      <c r="A1002" s="36" t="s">
        <v>154</v>
      </c>
      <c r="B1002">
        <v>258</v>
      </c>
      <c r="C1002">
        <v>298</v>
      </c>
      <c r="D1002">
        <v>385</v>
      </c>
      <c r="E1002">
        <v>426</v>
      </c>
      <c r="F1002">
        <v>530</v>
      </c>
      <c r="G1002">
        <v>464</v>
      </c>
      <c r="H1002">
        <v>481</v>
      </c>
      <c r="I1002">
        <v>380</v>
      </c>
      <c r="J1002">
        <v>379</v>
      </c>
      <c r="K1002">
        <v>343</v>
      </c>
      <c r="L1002">
        <v>420</v>
      </c>
      <c r="M1002">
        <v>374</v>
      </c>
      <c r="N1002">
        <v>391</v>
      </c>
      <c r="O1002">
        <v>341</v>
      </c>
      <c r="P1002">
        <v>421</v>
      </c>
      <c r="Q1002">
        <v>386</v>
      </c>
      <c r="R1002">
        <v>289</v>
      </c>
      <c r="S1002">
        <v>308</v>
      </c>
      <c r="T1002">
        <v>363</v>
      </c>
      <c r="U1002">
        <v>327</v>
      </c>
      <c r="V1002">
        <v>337</v>
      </c>
      <c r="W1002">
        <v>255</v>
      </c>
      <c r="X1002" s="41">
        <v>312</v>
      </c>
      <c r="Y1002" s="41">
        <v>333</v>
      </c>
      <c r="Z1002" s="41">
        <v>334</v>
      </c>
      <c r="AA1002" s="41">
        <v>293</v>
      </c>
      <c r="AB1002" s="41">
        <v>261</v>
      </c>
      <c r="AC1002" s="42">
        <v>255</v>
      </c>
      <c r="AD1002" s="42">
        <v>284</v>
      </c>
      <c r="AE1002" s="42">
        <v>279</v>
      </c>
      <c r="AF1002" s="43">
        <v>242</v>
      </c>
      <c r="AG1002" s="43">
        <v>221</v>
      </c>
      <c r="AH1002" s="44">
        <f>VLOOKUP($A1002,'[2]Data (2)'!$A$701:$F$1377,3,FALSE)</f>
        <v>202</v>
      </c>
      <c r="AI1002" s="44">
        <f>VLOOKUP($A1002,'[2]Data (2)'!$A$701:$F$1377,4,FALSE)</f>
        <v>228</v>
      </c>
      <c r="AJ1002" s="44">
        <f>VLOOKUP($A1002,'[2]Data (2)'!$A$701:$F$1377,5,FALSE)</f>
        <v>223</v>
      </c>
      <c r="AK1002" s="44">
        <f>VLOOKUP($A1002,'[2]Data (2)'!$A$701:$F$1377,6,FALSE)</f>
        <v>215</v>
      </c>
      <c r="AL1002" s="46">
        <v>187</v>
      </c>
      <c r="AM1002" s="46">
        <v>225</v>
      </c>
      <c r="AN1002" s="46">
        <v>198</v>
      </c>
      <c r="AO1002" s="46">
        <v>206</v>
      </c>
      <c r="AR1002" s="41" t="s">
        <v>154</v>
      </c>
      <c r="AS1002" s="41" t="b">
        <f t="shared" si="22"/>
        <v>1</v>
      </c>
    </row>
    <row r="1003" spans="1:45" x14ac:dyDescent="0.25">
      <c r="A1003" s="36" t="s">
        <v>432</v>
      </c>
      <c r="B1003">
        <v>948</v>
      </c>
      <c r="C1003">
        <v>937</v>
      </c>
      <c r="D1003">
        <v>1287</v>
      </c>
      <c r="E1003">
        <v>1385</v>
      </c>
      <c r="F1003">
        <v>1383</v>
      </c>
      <c r="G1003">
        <v>1125</v>
      </c>
      <c r="H1003">
        <v>1439</v>
      </c>
      <c r="I1003">
        <v>1470</v>
      </c>
      <c r="J1003">
        <v>1196</v>
      </c>
      <c r="K1003">
        <v>1302</v>
      </c>
      <c r="L1003">
        <v>1413</v>
      </c>
      <c r="M1003">
        <v>1356</v>
      </c>
      <c r="N1003">
        <v>1308</v>
      </c>
      <c r="O1003">
        <v>1246</v>
      </c>
      <c r="P1003">
        <v>1234</v>
      </c>
      <c r="Q1003">
        <v>1017</v>
      </c>
      <c r="R1003">
        <v>1027</v>
      </c>
      <c r="S1003">
        <v>951</v>
      </c>
      <c r="T1003">
        <v>1253</v>
      </c>
      <c r="U1003">
        <v>988</v>
      </c>
      <c r="V1003">
        <v>923</v>
      </c>
      <c r="W1003">
        <v>909</v>
      </c>
      <c r="X1003" s="41">
        <v>1010</v>
      </c>
      <c r="Y1003" s="41">
        <v>971</v>
      </c>
      <c r="Z1003" s="41">
        <v>974</v>
      </c>
      <c r="AA1003" s="41">
        <v>1034</v>
      </c>
      <c r="AB1003" s="41">
        <v>906</v>
      </c>
      <c r="AC1003" s="42">
        <v>892</v>
      </c>
      <c r="AD1003" s="42">
        <v>919</v>
      </c>
      <c r="AE1003" s="42">
        <v>967</v>
      </c>
      <c r="AF1003" s="43">
        <v>840</v>
      </c>
      <c r="AG1003" s="43">
        <v>810</v>
      </c>
      <c r="AH1003" s="44">
        <f>VLOOKUP($A1003,'[2]Data (2)'!$A$701:$F$1377,3,FALSE)</f>
        <v>744</v>
      </c>
      <c r="AI1003" s="44">
        <f>VLOOKUP($A1003,'[2]Data (2)'!$A$701:$F$1377,4,FALSE)</f>
        <v>782</v>
      </c>
      <c r="AJ1003" s="44">
        <f>VLOOKUP($A1003,'[2]Data (2)'!$A$701:$F$1377,5,FALSE)</f>
        <v>908</v>
      </c>
      <c r="AK1003" s="44">
        <f>VLOOKUP($A1003,'[2]Data (2)'!$A$701:$F$1377,6,FALSE)</f>
        <v>894</v>
      </c>
      <c r="AL1003" s="46">
        <v>833</v>
      </c>
      <c r="AM1003" s="46">
        <v>895</v>
      </c>
      <c r="AN1003" s="46">
        <v>837</v>
      </c>
      <c r="AO1003" s="46">
        <v>785</v>
      </c>
      <c r="AR1003" s="41" t="s">
        <v>432</v>
      </c>
      <c r="AS1003" s="41" t="b">
        <f t="shared" si="22"/>
        <v>1</v>
      </c>
    </row>
    <row r="1004" spans="1:45" x14ac:dyDescent="0.25">
      <c r="A1004" s="36" t="s">
        <v>547</v>
      </c>
      <c r="B1004">
        <v>723</v>
      </c>
      <c r="C1004">
        <v>803</v>
      </c>
      <c r="D1004">
        <v>922</v>
      </c>
      <c r="E1004">
        <v>1289</v>
      </c>
      <c r="F1004">
        <v>1629</v>
      </c>
      <c r="G1004">
        <v>1353</v>
      </c>
      <c r="H1004">
        <v>1409</v>
      </c>
      <c r="I1004">
        <v>1265</v>
      </c>
      <c r="J1004">
        <v>1522</v>
      </c>
      <c r="K1004">
        <v>1230</v>
      </c>
      <c r="L1004">
        <v>1383</v>
      </c>
      <c r="M1004">
        <v>1323</v>
      </c>
      <c r="N1004">
        <v>1450</v>
      </c>
      <c r="O1004">
        <v>1153</v>
      </c>
      <c r="P1004">
        <v>1263</v>
      </c>
      <c r="Q1004">
        <v>1126</v>
      </c>
      <c r="R1004">
        <v>1180</v>
      </c>
      <c r="S1004">
        <v>1040</v>
      </c>
      <c r="T1004">
        <v>1258</v>
      </c>
      <c r="U1004">
        <v>1163</v>
      </c>
      <c r="V1004">
        <v>1194</v>
      </c>
      <c r="W1004">
        <v>1010</v>
      </c>
      <c r="X1004" s="41">
        <v>1074</v>
      </c>
      <c r="Y1004" s="41">
        <v>1174</v>
      </c>
      <c r="Z1004" s="41">
        <v>1164</v>
      </c>
      <c r="AA1004" s="41">
        <v>1082</v>
      </c>
      <c r="AB1004" s="41">
        <v>1046</v>
      </c>
      <c r="AC1004" s="42">
        <v>910</v>
      </c>
      <c r="AD1004" s="42">
        <v>1040</v>
      </c>
      <c r="AE1004" s="42">
        <v>1167</v>
      </c>
      <c r="AF1004" s="43">
        <v>938</v>
      </c>
      <c r="AG1004" s="43">
        <v>828</v>
      </c>
      <c r="AH1004" s="44">
        <f>VLOOKUP($A1004,'[2]Data (2)'!$A$701:$F$1377,3,FALSE)</f>
        <v>762</v>
      </c>
      <c r="AI1004" s="44">
        <f>VLOOKUP($A1004,'[2]Data (2)'!$A$701:$F$1377,4,FALSE)</f>
        <v>777</v>
      </c>
      <c r="AJ1004" s="44">
        <f>VLOOKUP($A1004,'[2]Data (2)'!$A$701:$F$1377,5,FALSE)</f>
        <v>801</v>
      </c>
      <c r="AK1004" s="44">
        <f>VLOOKUP($A1004,'[2]Data (2)'!$A$701:$F$1377,6,FALSE)</f>
        <v>766</v>
      </c>
      <c r="AL1004" s="46">
        <v>620</v>
      </c>
      <c r="AM1004" s="46">
        <v>822</v>
      </c>
      <c r="AN1004" s="46">
        <v>720</v>
      </c>
      <c r="AO1004" s="46">
        <v>712</v>
      </c>
      <c r="AR1004" s="41" t="s">
        <v>547</v>
      </c>
      <c r="AS1004" s="41" t="b">
        <f t="shared" si="22"/>
        <v>1</v>
      </c>
    </row>
    <row r="1005" spans="1:45" x14ac:dyDescent="0.25">
      <c r="A1005" s="36" t="s">
        <v>499</v>
      </c>
      <c r="B1005">
        <v>619</v>
      </c>
      <c r="C1005">
        <v>595</v>
      </c>
      <c r="D1005">
        <v>781</v>
      </c>
      <c r="E1005">
        <v>931</v>
      </c>
      <c r="F1005">
        <v>1073</v>
      </c>
      <c r="G1005">
        <v>909</v>
      </c>
      <c r="H1005">
        <v>1042</v>
      </c>
      <c r="I1005">
        <v>929</v>
      </c>
      <c r="J1005">
        <v>1034</v>
      </c>
      <c r="K1005">
        <v>848</v>
      </c>
      <c r="L1005">
        <v>932</v>
      </c>
      <c r="M1005">
        <v>1014</v>
      </c>
      <c r="N1005">
        <v>1108</v>
      </c>
      <c r="O1005">
        <v>961</v>
      </c>
      <c r="P1005">
        <v>1023</v>
      </c>
      <c r="Q1005">
        <v>915</v>
      </c>
      <c r="R1005">
        <v>914</v>
      </c>
      <c r="S1005">
        <v>875</v>
      </c>
      <c r="T1005">
        <v>1039</v>
      </c>
      <c r="U1005">
        <v>894</v>
      </c>
      <c r="V1005">
        <v>866</v>
      </c>
      <c r="W1005">
        <v>731</v>
      </c>
      <c r="X1005" s="41">
        <v>862</v>
      </c>
      <c r="Y1005" s="41">
        <v>829</v>
      </c>
      <c r="Z1005" s="41">
        <v>880</v>
      </c>
      <c r="AA1005" s="41">
        <v>860</v>
      </c>
      <c r="AB1005" s="41">
        <v>833</v>
      </c>
      <c r="AC1005" s="42">
        <v>791</v>
      </c>
      <c r="AD1005" s="42">
        <v>836</v>
      </c>
      <c r="AE1005" s="42">
        <v>906</v>
      </c>
      <c r="AF1005" s="43">
        <v>704</v>
      </c>
      <c r="AG1005" s="43">
        <v>696</v>
      </c>
      <c r="AH1005" s="44">
        <f>VLOOKUP($A1005,'[2]Data (2)'!$A$701:$F$1377,3,FALSE)</f>
        <v>535</v>
      </c>
      <c r="AI1005" s="44">
        <f>VLOOKUP($A1005,'[2]Data (2)'!$A$701:$F$1377,4,FALSE)</f>
        <v>644</v>
      </c>
      <c r="AJ1005" s="44">
        <f>VLOOKUP($A1005,'[2]Data (2)'!$A$701:$F$1377,5,FALSE)</f>
        <v>754</v>
      </c>
      <c r="AK1005" s="44">
        <f>VLOOKUP($A1005,'[2]Data (2)'!$A$701:$F$1377,6,FALSE)</f>
        <v>666</v>
      </c>
      <c r="AL1005" s="46">
        <v>566</v>
      </c>
      <c r="AM1005" s="46">
        <v>717</v>
      </c>
      <c r="AN1005" s="46">
        <v>707</v>
      </c>
      <c r="AO1005" s="46">
        <v>626</v>
      </c>
      <c r="AR1005" s="41" t="s">
        <v>499</v>
      </c>
      <c r="AS1005" s="41" t="b">
        <f t="shared" si="22"/>
        <v>1</v>
      </c>
    </row>
    <row r="1006" spans="1:45" x14ac:dyDescent="0.25">
      <c r="A1006" s="36" t="s">
        <v>516</v>
      </c>
      <c r="B1006">
        <v>1102</v>
      </c>
      <c r="C1006">
        <v>1303</v>
      </c>
      <c r="D1006">
        <v>1531</v>
      </c>
      <c r="E1006">
        <v>1405</v>
      </c>
      <c r="F1006">
        <v>2074</v>
      </c>
      <c r="G1006">
        <v>1740</v>
      </c>
      <c r="H1006">
        <v>2027</v>
      </c>
      <c r="I1006">
        <v>1670</v>
      </c>
      <c r="J1006">
        <v>1841</v>
      </c>
      <c r="K1006">
        <v>1666</v>
      </c>
      <c r="L1006">
        <v>2001</v>
      </c>
      <c r="M1006">
        <v>1868</v>
      </c>
      <c r="N1006">
        <v>1967</v>
      </c>
      <c r="O1006">
        <v>1791</v>
      </c>
      <c r="P1006">
        <v>2008</v>
      </c>
      <c r="Q1006">
        <v>1610</v>
      </c>
      <c r="R1006">
        <v>1764</v>
      </c>
      <c r="S1006">
        <v>1586</v>
      </c>
      <c r="T1006">
        <v>2137</v>
      </c>
      <c r="U1006">
        <v>1550</v>
      </c>
      <c r="V1006">
        <v>1750</v>
      </c>
      <c r="W1006">
        <v>1540</v>
      </c>
      <c r="X1006" s="41">
        <v>1648</v>
      </c>
      <c r="Y1006" s="41">
        <v>1733</v>
      </c>
      <c r="Z1006" s="41">
        <v>1663</v>
      </c>
      <c r="AA1006" s="41">
        <v>1692</v>
      </c>
      <c r="AB1006" s="41">
        <v>1434</v>
      </c>
      <c r="AC1006" s="42">
        <v>1381</v>
      </c>
      <c r="AD1006" s="42">
        <v>1282</v>
      </c>
      <c r="AE1006" s="42">
        <v>1651</v>
      </c>
      <c r="AF1006" s="43">
        <v>1464</v>
      </c>
      <c r="AG1006" s="43">
        <v>1322</v>
      </c>
      <c r="AH1006" s="44">
        <f>VLOOKUP($A1006,'[2]Data (2)'!$A$701:$F$1377,3,FALSE)</f>
        <v>1225</v>
      </c>
      <c r="AI1006" s="44">
        <f>VLOOKUP($A1006,'[2]Data (2)'!$A$701:$F$1377,4,FALSE)</f>
        <v>1235</v>
      </c>
      <c r="AJ1006" s="44">
        <f>VLOOKUP($A1006,'[2]Data (2)'!$A$701:$F$1377,5,FALSE)</f>
        <v>1320</v>
      </c>
      <c r="AK1006" s="44">
        <f>VLOOKUP($A1006,'[2]Data (2)'!$A$701:$F$1377,6,FALSE)</f>
        <v>1394</v>
      </c>
      <c r="AL1006" s="46">
        <v>1092</v>
      </c>
      <c r="AM1006" s="46">
        <v>1331</v>
      </c>
      <c r="AN1006" s="46">
        <v>1251</v>
      </c>
      <c r="AO1006" s="46">
        <v>1108</v>
      </c>
      <c r="AR1006" s="41" t="s">
        <v>516</v>
      </c>
      <c r="AS1006" s="41" t="b">
        <f t="shared" si="22"/>
        <v>1</v>
      </c>
    </row>
    <row r="1007" spans="1:45" x14ac:dyDescent="0.25">
      <c r="A1007" s="36" t="s">
        <v>155</v>
      </c>
      <c r="B1007">
        <v>194</v>
      </c>
      <c r="C1007">
        <v>221</v>
      </c>
      <c r="D1007">
        <v>258</v>
      </c>
      <c r="E1007">
        <v>295</v>
      </c>
      <c r="F1007">
        <v>452</v>
      </c>
      <c r="G1007">
        <v>430</v>
      </c>
      <c r="H1007">
        <v>445</v>
      </c>
      <c r="I1007">
        <v>327</v>
      </c>
      <c r="J1007">
        <v>351</v>
      </c>
      <c r="K1007">
        <v>258</v>
      </c>
      <c r="L1007">
        <v>387</v>
      </c>
      <c r="M1007">
        <v>363</v>
      </c>
      <c r="N1007">
        <v>367</v>
      </c>
      <c r="O1007">
        <v>265</v>
      </c>
      <c r="P1007">
        <v>361</v>
      </c>
      <c r="Q1007">
        <v>291</v>
      </c>
      <c r="R1007">
        <v>302</v>
      </c>
      <c r="S1007">
        <v>244</v>
      </c>
      <c r="T1007">
        <v>351</v>
      </c>
      <c r="U1007">
        <v>263</v>
      </c>
      <c r="V1007">
        <v>281</v>
      </c>
      <c r="W1007">
        <v>216</v>
      </c>
      <c r="X1007" s="41">
        <v>277</v>
      </c>
      <c r="Y1007" s="41">
        <v>238</v>
      </c>
      <c r="Z1007" s="41">
        <v>262</v>
      </c>
      <c r="AA1007" s="41">
        <v>289</v>
      </c>
      <c r="AB1007" s="41">
        <v>239</v>
      </c>
      <c r="AC1007" s="42">
        <v>213</v>
      </c>
      <c r="AD1007" s="42">
        <v>234</v>
      </c>
      <c r="AE1007" s="42">
        <v>296</v>
      </c>
      <c r="AF1007" s="43">
        <v>195</v>
      </c>
      <c r="AG1007" s="43">
        <v>191</v>
      </c>
      <c r="AH1007" s="44">
        <f>VLOOKUP($A1007,'[2]Data (2)'!$A$701:$F$1377,3,FALSE)</f>
        <v>185</v>
      </c>
      <c r="AI1007" s="44">
        <f>VLOOKUP($A1007,'[2]Data (2)'!$A$701:$F$1377,4,FALSE)</f>
        <v>168</v>
      </c>
      <c r="AJ1007" s="44">
        <f>VLOOKUP($A1007,'[2]Data (2)'!$A$701:$F$1377,5,FALSE)</f>
        <v>150</v>
      </c>
      <c r="AK1007" s="44">
        <f>VLOOKUP($A1007,'[2]Data (2)'!$A$701:$F$1377,6,FALSE)</f>
        <v>160</v>
      </c>
      <c r="AL1007" s="46">
        <v>153</v>
      </c>
      <c r="AM1007" s="46">
        <v>174</v>
      </c>
      <c r="AN1007" s="46">
        <v>177</v>
      </c>
      <c r="AO1007" s="46">
        <v>170</v>
      </c>
      <c r="AR1007" s="41" t="s">
        <v>155</v>
      </c>
      <c r="AS1007" s="41" t="b">
        <f t="shared" si="22"/>
        <v>1</v>
      </c>
    </row>
    <row r="1008" spans="1:45" x14ac:dyDescent="0.25">
      <c r="A1008" s="36" t="s">
        <v>156</v>
      </c>
      <c r="B1008">
        <v>221</v>
      </c>
      <c r="C1008">
        <v>232</v>
      </c>
      <c r="D1008">
        <v>313</v>
      </c>
      <c r="E1008">
        <v>353</v>
      </c>
      <c r="F1008">
        <v>471</v>
      </c>
      <c r="G1008">
        <v>404</v>
      </c>
      <c r="H1008">
        <v>480</v>
      </c>
      <c r="I1008">
        <v>362</v>
      </c>
      <c r="J1008">
        <v>379</v>
      </c>
      <c r="K1008">
        <v>355</v>
      </c>
      <c r="L1008">
        <v>414</v>
      </c>
      <c r="M1008">
        <v>332</v>
      </c>
      <c r="N1008">
        <v>359</v>
      </c>
      <c r="O1008">
        <v>319</v>
      </c>
      <c r="P1008">
        <v>460</v>
      </c>
      <c r="Q1008">
        <v>342</v>
      </c>
      <c r="R1008">
        <v>298</v>
      </c>
      <c r="S1008">
        <v>316</v>
      </c>
      <c r="T1008">
        <v>410</v>
      </c>
      <c r="U1008">
        <v>294</v>
      </c>
      <c r="V1008">
        <v>303</v>
      </c>
      <c r="W1008">
        <v>256</v>
      </c>
      <c r="X1008" s="41">
        <v>345</v>
      </c>
      <c r="Y1008" s="41">
        <v>326</v>
      </c>
      <c r="Z1008" s="41">
        <v>332</v>
      </c>
      <c r="AA1008" s="41">
        <v>278</v>
      </c>
      <c r="AB1008" s="41">
        <v>270</v>
      </c>
      <c r="AC1008" s="42">
        <v>257</v>
      </c>
      <c r="AD1008" s="42">
        <v>276</v>
      </c>
      <c r="AE1008" s="42">
        <v>304</v>
      </c>
      <c r="AF1008" s="43">
        <v>268</v>
      </c>
      <c r="AG1008" s="43">
        <v>220</v>
      </c>
      <c r="AH1008" s="44">
        <f>VLOOKUP($A1008,'[2]Data (2)'!$A$701:$F$1377,3,FALSE)</f>
        <v>206</v>
      </c>
      <c r="AI1008" s="44">
        <f>VLOOKUP($A1008,'[2]Data (2)'!$A$701:$F$1377,4,FALSE)</f>
        <v>209</v>
      </c>
      <c r="AJ1008" s="44">
        <f>VLOOKUP($A1008,'[2]Data (2)'!$A$701:$F$1377,5,FALSE)</f>
        <v>246</v>
      </c>
      <c r="AK1008" s="44">
        <f>VLOOKUP($A1008,'[2]Data (2)'!$A$701:$F$1377,6,FALSE)</f>
        <v>237</v>
      </c>
      <c r="AL1008" s="46">
        <v>197</v>
      </c>
      <c r="AM1008" s="46">
        <v>211</v>
      </c>
      <c r="AN1008" s="46">
        <v>188</v>
      </c>
      <c r="AO1008" s="46">
        <v>193</v>
      </c>
      <c r="AR1008" s="41" t="s">
        <v>156</v>
      </c>
      <c r="AS1008" s="41" t="b">
        <f t="shared" si="22"/>
        <v>1</v>
      </c>
    </row>
    <row r="1009" spans="1:45" x14ac:dyDescent="0.25">
      <c r="A1009" s="36" t="s">
        <v>157</v>
      </c>
      <c r="B1009">
        <v>283</v>
      </c>
      <c r="C1009">
        <v>246</v>
      </c>
      <c r="D1009">
        <v>325</v>
      </c>
      <c r="E1009">
        <v>413</v>
      </c>
      <c r="F1009">
        <v>528</v>
      </c>
      <c r="G1009">
        <v>465</v>
      </c>
      <c r="H1009">
        <v>418</v>
      </c>
      <c r="I1009">
        <v>407</v>
      </c>
      <c r="J1009">
        <v>351</v>
      </c>
      <c r="K1009">
        <v>330</v>
      </c>
      <c r="L1009">
        <v>395</v>
      </c>
      <c r="M1009">
        <v>387</v>
      </c>
      <c r="N1009">
        <v>414</v>
      </c>
      <c r="O1009">
        <v>337</v>
      </c>
      <c r="P1009">
        <v>354</v>
      </c>
      <c r="Q1009">
        <v>358</v>
      </c>
      <c r="R1009">
        <v>393</v>
      </c>
      <c r="S1009">
        <v>311</v>
      </c>
      <c r="T1009">
        <v>349</v>
      </c>
      <c r="U1009">
        <v>287</v>
      </c>
      <c r="V1009">
        <v>332</v>
      </c>
      <c r="W1009">
        <v>284</v>
      </c>
      <c r="X1009" s="41">
        <v>335</v>
      </c>
      <c r="Y1009" s="41">
        <v>334</v>
      </c>
      <c r="Z1009" s="41">
        <v>315</v>
      </c>
      <c r="AA1009" s="41">
        <v>307</v>
      </c>
      <c r="AB1009" s="41">
        <v>289</v>
      </c>
      <c r="AC1009" s="42">
        <v>233</v>
      </c>
      <c r="AD1009" s="42">
        <v>278</v>
      </c>
      <c r="AE1009" s="42">
        <v>302</v>
      </c>
      <c r="AF1009" s="43">
        <v>263</v>
      </c>
      <c r="AG1009" s="43">
        <v>247</v>
      </c>
      <c r="AH1009" s="44">
        <f>VLOOKUP($A1009,'[2]Data (2)'!$A$701:$F$1377,3,FALSE)</f>
        <v>180</v>
      </c>
      <c r="AI1009" s="44">
        <f>VLOOKUP($A1009,'[2]Data (2)'!$A$701:$F$1377,4,FALSE)</f>
        <v>224</v>
      </c>
      <c r="AJ1009" s="44">
        <f>VLOOKUP($A1009,'[2]Data (2)'!$A$701:$F$1377,5,FALSE)</f>
        <v>248</v>
      </c>
      <c r="AK1009" s="44">
        <f>VLOOKUP($A1009,'[2]Data (2)'!$A$701:$F$1377,6,FALSE)</f>
        <v>252</v>
      </c>
      <c r="AL1009" s="46">
        <v>203</v>
      </c>
      <c r="AM1009" s="46">
        <v>238</v>
      </c>
      <c r="AN1009" s="46">
        <v>221</v>
      </c>
      <c r="AO1009" s="46">
        <v>205</v>
      </c>
      <c r="AR1009" s="41" t="s">
        <v>157</v>
      </c>
      <c r="AS1009" s="41" t="b">
        <f t="shared" si="22"/>
        <v>1</v>
      </c>
    </row>
    <row r="1010" spans="1:45" x14ac:dyDescent="0.25">
      <c r="A1010" s="36" t="s">
        <v>455</v>
      </c>
      <c r="B1010">
        <v>815</v>
      </c>
      <c r="C1010">
        <v>811</v>
      </c>
      <c r="D1010">
        <v>960</v>
      </c>
      <c r="E1010">
        <v>1114</v>
      </c>
      <c r="F1010">
        <v>1149</v>
      </c>
      <c r="G1010">
        <v>1082</v>
      </c>
      <c r="H1010">
        <v>1238</v>
      </c>
      <c r="I1010">
        <v>1053</v>
      </c>
      <c r="J1010">
        <v>1015</v>
      </c>
      <c r="K1010">
        <v>1041</v>
      </c>
      <c r="L1010">
        <v>1211</v>
      </c>
      <c r="M1010">
        <v>1042</v>
      </c>
      <c r="N1010">
        <v>1108</v>
      </c>
      <c r="O1010">
        <v>1097</v>
      </c>
      <c r="P1010">
        <v>1235</v>
      </c>
      <c r="Q1010">
        <v>977</v>
      </c>
      <c r="R1010">
        <v>962</v>
      </c>
      <c r="S1010">
        <v>940</v>
      </c>
      <c r="T1010">
        <v>1101</v>
      </c>
      <c r="U1010">
        <v>900</v>
      </c>
      <c r="V1010">
        <v>898</v>
      </c>
      <c r="W1010">
        <v>848</v>
      </c>
      <c r="X1010" s="41">
        <v>887</v>
      </c>
      <c r="Y1010" s="41">
        <v>915</v>
      </c>
      <c r="Z1010" s="41">
        <v>953</v>
      </c>
      <c r="AA1010" s="41">
        <v>913</v>
      </c>
      <c r="AB1010" s="41">
        <v>848</v>
      </c>
      <c r="AC1010" s="42">
        <v>806</v>
      </c>
      <c r="AD1010" s="42">
        <v>807</v>
      </c>
      <c r="AE1010" s="42">
        <v>928</v>
      </c>
      <c r="AF1010" s="43">
        <v>829</v>
      </c>
      <c r="AG1010" s="43">
        <v>702</v>
      </c>
      <c r="AH1010" s="44">
        <f>VLOOKUP($A1010,'[2]Data (2)'!$A$701:$F$1377,3,FALSE)</f>
        <v>670</v>
      </c>
      <c r="AI1010" s="44">
        <f>VLOOKUP($A1010,'[2]Data (2)'!$A$701:$F$1377,4,FALSE)</f>
        <v>728</v>
      </c>
      <c r="AJ1010" s="44">
        <f>VLOOKUP($A1010,'[2]Data (2)'!$A$701:$F$1377,5,FALSE)</f>
        <v>724</v>
      </c>
      <c r="AK1010" s="44">
        <f>VLOOKUP($A1010,'[2]Data (2)'!$A$701:$F$1377,6,FALSE)</f>
        <v>484</v>
      </c>
      <c r="AL1010" s="46">
        <v>351</v>
      </c>
      <c r="AM1010" s="46">
        <v>507</v>
      </c>
      <c r="AN1010" s="46">
        <v>422</v>
      </c>
      <c r="AO1010" s="46">
        <v>414</v>
      </c>
      <c r="AR1010" s="41" t="s">
        <v>455</v>
      </c>
      <c r="AS1010" s="41" t="b">
        <f t="shared" si="22"/>
        <v>1</v>
      </c>
    </row>
    <row r="1011" spans="1:45" x14ac:dyDescent="0.25">
      <c r="A1011" s="36" t="s">
        <v>158</v>
      </c>
      <c r="B1011">
        <v>347</v>
      </c>
      <c r="C1011">
        <v>345</v>
      </c>
      <c r="D1011">
        <v>458</v>
      </c>
      <c r="E1011">
        <v>522</v>
      </c>
      <c r="F1011">
        <v>584</v>
      </c>
      <c r="G1011">
        <v>493</v>
      </c>
      <c r="H1011">
        <v>626</v>
      </c>
      <c r="I1011">
        <v>511</v>
      </c>
      <c r="J1011">
        <v>522</v>
      </c>
      <c r="K1011">
        <v>420</v>
      </c>
      <c r="L1011">
        <v>494</v>
      </c>
      <c r="M1011">
        <v>473</v>
      </c>
      <c r="N1011">
        <v>442</v>
      </c>
      <c r="O1011">
        <v>433</v>
      </c>
      <c r="P1011">
        <v>480</v>
      </c>
      <c r="Q1011">
        <v>459</v>
      </c>
      <c r="R1011">
        <v>427</v>
      </c>
      <c r="S1011">
        <v>393</v>
      </c>
      <c r="T1011">
        <v>451</v>
      </c>
      <c r="U1011">
        <v>432</v>
      </c>
      <c r="V1011">
        <v>412</v>
      </c>
      <c r="W1011">
        <v>310</v>
      </c>
      <c r="X1011" s="41">
        <v>377</v>
      </c>
      <c r="Y1011" s="41">
        <v>415</v>
      </c>
      <c r="Z1011" s="41">
        <v>411</v>
      </c>
      <c r="AA1011" s="41">
        <v>403</v>
      </c>
      <c r="AB1011" s="41">
        <v>322</v>
      </c>
      <c r="AC1011" s="42">
        <v>347</v>
      </c>
      <c r="AD1011" s="42">
        <v>378</v>
      </c>
      <c r="AE1011" s="42">
        <v>357</v>
      </c>
      <c r="AF1011" s="43">
        <v>322</v>
      </c>
      <c r="AG1011" s="43">
        <v>289</v>
      </c>
      <c r="AH1011" s="44">
        <f>VLOOKUP($A1011,'[2]Data (2)'!$A$701:$F$1377,3,FALSE)</f>
        <v>277</v>
      </c>
      <c r="AI1011" s="44">
        <f>VLOOKUP($A1011,'[2]Data (2)'!$A$701:$F$1377,4,FALSE)</f>
        <v>261</v>
      </c>
      <c r="AJ1011" s="44">
        <f>VLOOKUP($A1011,'[2]Data (2)'!$A$701:$F$1377,5,FALSE)</f>
        <v>302</v>
      </c>
      <c r="AK1011" s="44">
        <f>VLOOKUP($A1011,'[2]Data (2)'!$A$701:$F$1377,6,FALSE)</f>
        <v>283</v>
      </c>
      <c r="AL1011" s="46">
        <v>232</v>
      </c>
      <c r="AM1011" s="46">
        <v>293</v>
      </c>
      <c r="AN1011" s="46">
        <v>255</v>
      </c>
      <c r="AO1011" s="46">
        <v>196</v>
      </c>
      <c r="AR1011" s="41" t="s">
        <v>158</v>
      </c>
      <c r="AS1011" s="41" t="b">
        <f t="shared" si="22"/>
        <v>1</v>
      </c>
    </row>
    <row r="1012" spans="1:45" x14ac:dyDescent="0.25">
      <c r="A1012" s="36" t="s">
        <v>485</v>
      </c>
      <c r="B1012">
        <v>2338</v>
      </c>
      <c r="C1012">
        <v>2514</v>
      </c>
      <c r="D1012">
        <v>3279</v>
      </c>
      <c r="E1012">
        <v>4280</v>
      </c>
      <c r="F1012">
        <v>4909</v>
      </c>
      <c r="G1012">
        <v>4041</v>
      </c>
      <c r="H1012">
        <v>4279</v>
      </c>
      <c r="I1012">
        <v>3775</v>
      </c>
      <c r="J1012">
        <v>3708</v>
      </c>
      <c r="K1012">
        <v>3018</v>
      </c>
      <c r="L1012">
        <v>3690</v>
      </c>
      <c r="M1012">
        <v>3678</v>
      </c>
      <c r="N1012">
        <v>3773</v>
      </c>
      <c r="O1012">
        <v>3220</v>
      </c>
      <c r="P1012">
        <v>3545</v>
      </c>
      <c r="Q1012">
        <v>3593</v>
      </c>
      <c r="R1012">
        <v>3143</v>
      </c>
      <c r="S1012">
        <v>2847</v>
      </c>
      <c r="T1012">
        <v>3344</v>
      </c>
      <c r="U1012">
        <v>3259</v>
      </c>
      <c r="V1012">
        <v>3108</v>
      </c>
      <c r="W1012">
        <v>2574</v>
      </c>
      <c r="X1012" s="41">
        <v>2888</v>
      </c>
      <c r="Y1012" s="41">
        <v>2912</v>
      </c>
      <c r="Z1012" s="41">
        <v>3107</v>
      </c>
      <c r="AA1012" s="41">
        <v>2895</v>
      </c>
      <c r="AB1012" s="41">
        <v>2467</v>
      </c>
      <c r="AC1012" s="42">
        <v>2571</v>
      </c>
      <c r="AD1012" s="42">
        <v>2737</v>
      </c>
      <c r="AE1012" s="42">
        <v>3088</v>
      </c>
      <c r="AF1012" s="43">
        <v>2323</v>
      </c>
      <c r="AG1012" s="43">
        <v>2367</v>
      </c>
      <c r="AH1012" s="44">
        <f>VLOOKUP($A1012,'[2]Data (2)'!$A$701:$F$1377,3,FALSE)</f>
        <v>1995</v>
      </c>
      <c r="AI1012" s="44">
        <f>VLOOKUP($A1012,'[2]Data (2)'!$A$701:$F$1377,4,FALSE)</f>
        <v>2061</v>
      </c>
      <c r="AJ1012" s="44">
        <f>VLOOKUP($A1012,'[2]Data (2)'!$A$701:$F$1377,5,FALSE)</f>
        <v>2274</v>
      </c>
      <c r="AK1012" s="44">
        <f>VLOOKUP($A1012,'[2]Data (2)'!$A$701:$F$1377,6,FALSE)</f>
        <v>2030</v>
      </c>
      <c r="AL1012" s="46">
        <v>1680</v>
      </c>
      <c r="AM1012" s="46">
        <v>2120</v>
      </c>
      <c r="AN1012" s="46">
        <v>1832</v>
      </c>
      <c r="AO1012" s="46">
        <v>1672</v>
      </c>
      <c r="AR1012" s="41" t="s">
        <v>485</v>
      </c>
      <c r="AS1012" s="41" t="b">
        <f t="shared" si="22"/>
        <v>1</v>
      </c>
    </row>
    <row r="1013" spans="1:45" x14ac:dyDescent="0.25">
      <c r="A1013" s="36" t="s">
        <v>159</v>
      </c>
      <c r="B1013">
        <v>166</v>
      </c>
      <c r="C1013">
        <v>184</v>
      </c>
      <c r="D1013">
        <v>238</v>
      </c>
      <c r="E1013">
        <v>452</v>
      </c>
      <c r="F1013">
        <v>398</v>
      </c>
      <c r="G1013">
        <v>367</v>
      </c>
      <c r="H1013">
        <v>333</v>
      </c>
      <c r="I1013">
        <v>374</v>
      </c>
      <c r="J1013">
        <v>306</v>
      </c>
      <c r="K1013">
        <v>249</v>
      </c>
      <c r="L1013">
        <v>320</v>
      </c>
      <c r="M1013">
        <v>320</v>
      </c>
      <c r="N1013">
        <v>349</v>
      </c>
      <c r="O1013">
        <v>252</v>
      </c>
      <c r="P1013">
        <v>338</v>
      </c>
      <c r="Q1013">
        <v>313</v>
      </c>
      <c r="R1013">
        <v>246</v>
      </c>
      <c r="S1013">
        <v>228</v>
      </c>
      <c r="T1013">
        <v>309</v>
      </c>
      <c r="U1013">
        <v>331</v>
      </c>
      <c r="V1013">
        <v>253</v>
      </c>
      <c r="W1013">
        <v>212</v>
      </c>
      <c r="X1013" s="41">
        <v>262</v>
      </c>
      <c r="Y1013" s="41">
        <v>214</v>
      </c>
      <c r="Z1013" s="41">
        <v>289</v>
      </c>
      <c r="AA1013" s="41">
        <v>251</v>
      </c>
      <c r="AB1013" s="41">
        <v>245</v>
      </c>
      <c r="AC1013" s="42">
        <v>237</v>
      </c>
      <c r="AD1013" s="42">
        <v>220</v>
      </c>
      <c r="AE1013" s="42">
        <v>242</v>
      </c>
      <c r="AF1013" s="43">
        <v>200</v>
      </c>
      <c r="AG1013" s="43">
        <v>194</v>
      </c>
      <c r="AH1013" s="44">
        <f>VLOOKUP($A1013,'[2]Data (2)'!$A$701:$F$1377,3,FALSE)</f>
        <v>156</v>
      </c>
      <c r="AI1013" s="44">
        <f>VLOOKUP($A1013,'[2]Data (2)'!$A$701:$F$1377,4,FALSE)</f>
        <v>159</v>
      </c>
      <c r="AJ1013" s="44">
        <f>VLOOKUP($A1013,'[2]Data (2)'!$A$701:$F$1377,5,FALSE)</f>
        <v>194</v>
      </c>
      <c r="AK1013" s="44">
        <f>VLOOKUP($A1013,'[2]Data (2)'!$A$701:$F$1377,6,FALSE)</f>
        <v>172</v>
      </c>
      <c r="AL1013" s="46">
        <v>140</v>
      </c>
      <c r="AM1013" s="46">
        <v>192</v>
      </c>
      <c r="AN1013" s="46">
        <v>179</v>
      </c>
      <c r="AO1013" s="46">
        <v>151</v>
      </c>
      <c r="AR1013" s="41" t="s">
        <v>159</v>
      </c>
      <c r="AS1013" s="41" t="b">
        <f t="shared" si="22"/>
        <v>1</v>
      </c>
    </row>
    <row r="1014" spans="1:45" x14ac:dyDescent="0.25">
      <c r="A1014" s="36" t="s">
        <v>160</v>
      </c>
      <c r="B1014">
        <v>302</v>
      </c>
      <c r="C1014">
        <v>289</v>
      </c>
      <c r="D1014">
        <v>361</v>
      </c>
      <c r="E1014">
        <v>432</v>
      </c>
      <c r="F1014">
        <v>575</v>
      </c>
      <c r="G1014">
        <v>474</v>
      </c>
      <c r="H1014">
        <v>507</v>
      </c>
      <c r="I1014">
        <v>452</v>
      </c>
      <c r="J1014">
        <v>456</v>
      </c>
      <c r="K1014">
        <v>405</v>
      </c>
      <c r="L1014">
        <v>434</v>
      </c>
      <c r="M1014">
        <v>465</v>
      </c>
      <c r="N1014">
        <v>442</v>
      </c>
      <c r="O1014">
        <v>398</v>
      </c>
      <c r="P1014">
        <v>419</v>
      </c>
      <c r="Q1014">
        <v>441</v>
      </c>
      <c r="R1014">
        <v>415</v>
      </c>
      <c r="S1014">
        <v>392</v>
      </c>
      <c r="T1014">
        <v>460</v>
      </c>
      <c r="U1014">
        <v>410</v>
      </c>
      <c r="V1014">
        <v>422</v>
      </c>
      <c r="W1014">
        <v>331</v>
      </c>
      <c r="X1014" s="41">
        <v>386</v>
      </c>
      <c r="Y1014" s="41">
        <v>398</v>
      </c>
      <c r="Z1014" s="41">
        <v>374</v>
      </c>
      <c r="AA1014" s="41">
        <v>359</v>
      </c>
      <c r="AB1014" s="41">
        <v>337</v>
      </c>
      <c r="AC1014" s="42">
        <v>346</v>
      </c>
      <c r="AD1014" s="42">
        <v>336</v>
      </c>
      <c r="AE1014" s="42">
        <v>387</v>
      </c>
      <c r="AF1014" s="43">
        <v>323</v>
      </c>
      <c r="AG1014" s="43">
        <v>333</v>
      </c>
      <c r="AH1014" s="44">
        <f>VLOOKUP($A1014,'[2]Data (2)'!$A$701:$F$1377,3,FALSE)</f>
        <v>280</v>
      </c>
      <c r="AI1014" s="44">
        <f>VLOOKUP($A1014,'[2]Data (2)'!$A$701:$F$1377,4,FALSE)</f>
        <v>287</v>
      </c>
      <c r="AJ1014" s="44">
        <f>VLOOKUP($A1014,'[2]Data (2)'!$A$701:$F$1377,5,FALSE)</f>
        <v>285</v>
      </c>
      <c r="AK1014" s="44">
        <f>VLOOKUP($A1014,'[2]Data (2)'!$A$701:$F$1377,6,FALSE)</f>
        <v>262</v>
      </c>
      <c r="AL1014" s="46">
        <v>246</v>
      </c>
      <c r="AM1014" s="46">
        <v>272</v>
      </c>
      <c r="AN1014" s="46">
        <v>234</v>
      </c>
      <c r="AO1014" s="46">
        <v>236</v>
      </c>
      <c r="AR1014" s="41" t="s">
        <v>160</v>
      </c>
      <c r="AS1014" s="41" t="b">
        <f t="shared" si="22"/>
        <v>1</v>
      </c>
    </row>
    <row r="1015" spans="1:45" x14ac:dyDescent="0.25">
      <c r="A1015" s="36" t="s">
        <v>625</v>
      </c>
      <c r="B1015">
        <v>256</v>
      </c>
      <c r="C1015">
        <v>306</v>
      </c>
      <c r="D1015">
        <v>371</v>
      </c>
      <c r="E1015">
        <v>444</v>
      </c>
      <c r="F1015">
        <v>460</v>
      </c>
      <c r="G1015">
        <v>420</v>
      </c>
      <c r="H1015">
        <v>453</v>
      </c>
      <c r="I1015">
        <v>486</v>
      </c>
      <c r="J1015">
        <v>440</v>
      </c>
      <c r="K1015">
        <v>420</v>
      </c>
      <c r="L1015">
        <v>406</v>
      </c>
      <c r="M1015">
        <v>470</v>
      </c>
      <c r="N1015">
        <v>403</v>
      </c>
      <c r="O1015">
        <v>395</v>
      </c>
      <c r="P1015">
        <v>326</v>
      </c>
      <c r="Q1015">
        <v>402</v>
      </c>
      <c r="R1015">
        <v>348</v>
      </c>
      <c r="S1015">
        <v>371</v>
      </c>
      <c r="T1015">
        <v>353</v>
      </c>
      <c r="U1015">
        <v>367</v>
      </c>
      <c r="V1015">
        <v>291</v>
      </c>
      <c r="W1015">
        <v>321</v>
      </c>
      <c r="X1015" s="41">
        <v>405</v>
      </c>
      <c r="Y1015" s="41">
        <v>329</v>
      </c>
      <c r="Z1015" s="41">
        <v>328</v>
      </c>
      <c r="AA1015" s="41">
        <v>308</v>
      </c>
      <c r="AB1015" s="41">
        <v>322</v>
      </c>
      <c r="AC1015" s="42">
        <v>293</v>
      </c>
      <c r="AD1015" s="42">
        <v>283</v>
      </c>
      <c r="AE1015" s="42">
        <v>328</v>
      </c>
      <c r="AF1015" s="43">
        <v>277</v>
      </c>
      <c r="AG1015" s="43">
        <v>262</v>
      </c>
      <c r="AH1015" s="44">
        <f>VLOOKUP($A1015,'[2]Data (2)'!$A$701:$F$1377,3,FALSE)</f>
        <v>245</v>
      </c>
      <c r="AI1015" s="44">
        <f>VLOOKUP($A1015,'[2]Data (2)'!$A$701:$F$1377,4,FALSE)</f>
        <v>301</v>
      </c>
      <c r="AJ1015" s="44">
        <f>VLOOKUP($A1015,'[2]Data (2)'!$A$701:$F$1377,5,FALSE)</f>
        <v>321</v>
      </c>
      <c r="AK1015" s="44">
        <f>VLOOKUP($A1015,'[2]Data (2)'!$A$701:$F$1377,6,FALSE)</f>
        <v>272</v>
      </c>
      <c r="AL1015" s="46">
        <v>219</v>
      </c>
      <c r="AM1015" s="46">
        <v>275</v>
      </c>
      <c r="AN1015" s="46">
        <v>307</v>
      </c>
      <c r="AO1015" s="46">
        <v>257</v>
      </c>
      <c r="AR1015" s="41" t="s">
        <v>625</v>
      </c>
      <c r="AS1015" s="41" t="b">
        <f t="shared" si="22"/>
        <v>1</v>
      </c>
    </row>
    <row r="1016" spans="1:45" x14ac:dyDescent="0.25">
      <c r="A1016" s="36" t="s">
        <v>447</v>
      </c>
      <c r="B1016">
        <v>808</v>
      </c>
      <c r="C1016">
        <v>926</v>
      </c>
      <c r="D1016">
        <v>1045</v>
      </c>
      <c r="E1016">
        <v>1255</v>
      </c>
      <c r="F1016">
        <v>1543</v>
      </c>
      <c r="G1016">
        <v>1409</v>
      </c>
      <c r="H1016">
        <v>1457</v>
      </c>
      <c r="I1016">
        <v>1171</v>
      </c>
      <c r="J1016">
        <v>1145</v>
      </c>
      <c r="K1016">
        <v>1069</v>
      </c>
      <c r="L1016">
        <v>1313</v>
      </c>
      <c r="M1016">
        <v>1294</v>
      </c>
      <c r="N1016">
        <v>1364</v>
      </c>
      <c r="O1016">
        <v>1183</v>
      </c>
      <c r="P1016">
        <v>1330</v>
      </c>
      <c r="Q1016">
        <v>1159</v>
      </c>
      <c r="R1016">
        <v>1173</v>
      </c>
      <c r="S1016">
        <v>1102</v>
      </c>
      <c r="T1016">
        <v>1338</v>
      </c>
      <c r="U1016">
        <v>1059</v>
      </c>
      <c r="V1016">
        <v>1160</v>
      </c>
      <c r="W1016">
        <v>1027</v>
      </c>
      <c r="X1016" s="41">
        <v>1145</v>
      </c>
      <c r="Y1016" s="41">
        <v>1207</v>
      </c>
      <c r="Z1016" s="41">
        <v>1183</v>
      </c>
      <c r="AA1016" s="41">
        <v>1076</v>
      </c>
      <c r="AB1016" s="41">
        <v>989</v>
      </c>
      <c r="AC1016" s="42">
        <v>925</v>
      </c>
      <c r="AD1016" s="42">
        <v>1080</v>
      </c>
      <c r="AE1016" s="42">
        <v>1112</v>
      </c>
      <c r="AF1016" s="43">
        <v>979</v>
      </c>
      <c r="AG1016" s="43">
        <v>936</v>
      </c>
      <c r="AH1016" s="44">
        <f>VLOOKUP($A1016,'[2]Data (2)'!$A$701:$F$1377,3,FALSE)</f>
        <v>841</v>
      </c>
      <c r="AI1016" s="44">
        <f>VLOOKUP($A1016,'[2]Data (2)'!$A$701:$F$1377,4,FALSE)</f>
        <v>855</v>
      </c>
      <c r="AJ1016" s="44">
        <f>VLOOKUP($A1016,'[2]Data (2)'!$A$701:$F$1377,5,FALSE)</f>
        <v>882</v>
      </c>
      <c r="AK1016" s="44">
        <f>VLOOKUP($A1016,'[2]Data (2)'!$A$701:$F$1377,6,FALSE)</f>
        <v>907</v>
      </c>
      <c r="AL1016" s="46">
        <v>786</v>
      </c>
      <c r="AM1016" s="46">
        <v>931</v>
      </c>
      <c r="AN1016" s="46">
        <v>848</v>
      </c>
      <c r="AO1016" s="46">
        <v>477</v>
      </c>
      <c r="AR1016" s="41" t="s">
        <v>447</v>
      </c>
      <c r="AS1016" s="41" t="b">
        <f t="shared" si="22"/>
        <v>1</v>
      </c>
    </row>
    <row r="1017" spans="1:45" x14ac:dyDescent="0.25">
      <c r="A1017" s="36" t="s">
        <v>428</v>
      </c>
      <c r="B1017">
        <v>897</v>
      </c>
      <c r="C1017">
        <v>965</v>
      </c>
      <c r="D1017">
        <v>1136</v>
      </c>
      <c r="E1017">
        <v>1301</v>
      </c>
      <c r="F1017">
        <v>1408</v>
      </c>
      <c r="G1017">
        <v>1356</v>
      </c>
      <c r="H1017">
        <v>1502</v>
      </c>
      <c r="I1017">
        <v>1263</v>
      </c>
      <c r="J1017">
        <v>1220</v>
      </c>
      <c r="K1017">
        <v>1343</v>
      </c>
      <c r="L1017">
        <v>1396</v>
      </c>
      <c r="M1017">
        <v>1307</v>
      </c>
      <c r="N1017">
        <v>1386</v>
      </c>
      <c r="O1017">
        <v>1318</v>
      </c>
      <c r="P1017">
        <v>1399</v>
      </c>
      <c r="Q1017">
        <v>1340</v>
      </c>
      <c r="R1017">
        <v>1168</v>
      </c>
      <c r="S1017">
        <v>1056</v>
      </c>
      <c r="T1017">
        <v>1213</v>
      </c>
      <c r="U1017">
        <v>1041</v>
      </c>
      <c r="V1017">
        <v>996</v>
      </c>
      <c r="W1017">
        <v>897</v>
      </c>
      <c r="X1017" s="41">
        <v>1089</v>
      </c>
      <c r="Y1017" s="41">
        <v>1015</v>
      </c>
      <c r="Z1017" s="41">
        <v>1010</v>
      </c>
      <c r="AA1017" s="41">
        <v>1057</v>
      </c>
      <c r="AB1017" s="41">
        <v>960</v>
      </c>
      <c r="AC1017" s="42">
        <v>940</v>
      </c>
      <c r="AD1017" s="42">
        <v>989</v>
      </c>
      <c r="AE1017" s="42">
        <v>943</v>
      </c>
      <c r="AF1017" s="43">
        <v>846</v>
      </c>
      <c r="AG1017" s="43">
        <v>836</v>
      </c>
      <c r="AH1017" s="44">
        <f>VLOOKUP($A1017,'[2]Data (2)'!$A$701:$F$1377,3,FALSE)</f>
        <v>717</v>
      </c>
      <c r="AI1017" s="44">
        <f>VLOOKUP($A1017,'[2]Data (2)'!$A$701:$F$1377,4,FALSE)</f>
        <v>774</v>
      </c>
      <c r="AJ1017" s="44">
        <f>VLOOKUP($A1017,'[2]Data (2)'!$A$701:$F$1377,5,FALSE)</f>
        <v>931</v>
      </c>
      <c r="AK1017" s="44">
        <f>VLOOKUP($A1017,'[2]Data (2)'!$A$701:$F$1377,6,FALSE)</f>
        <v>931</v>
      </c>
      <c r="AL1017" s="46">
        <v>757</v>
      </c>
      <c r="AM1017" s="46">
        <v>921</v>
      </c>
      <c r="AN1017" s="46">
        <v>903</v>
      </c>
      <c r="AO1017" s="46">
        <v>845</v>
      </c>
      <c r="AR1017" s="41" t="s">
        <v>428</v>
      </c>
      <c r="AS1017" s="41" t="b">
        <f t="shared" si="22"/>
        <v>1</v>
      </c>
    </row>
    <row r="1018" spans="1:45" x14ac:dyDescent="0.25">
      <c r="A1018" s="36" t="s">
        <v>483</v>
      </c>
      <c r="B1018">
        <v>1261</v>
      </c>
      <c r="C1018">
        <v>1237</v>
      </c>
      <c r="D1018">
        <v>1457</v>
      </c>
      <c r="E1018">
        <v>1988</v>
      </c>
      <c r="F1018">
        <v>1897</v>
      </c>
      <c r="G1018">
        <v>1693</v>
      </c>
      <c r="H1018">
        <v>1798</v>
      </c>
      <c r="I1018">
        <v>1660</v>
      </c>
      <c r="J1018">
        <v>1596</v>
      </c>
      <c r="K1018">
        <v>1463</v>
      </c>
      <c r="L1018">
        <v>1666</v>
      </c>
      <c r="M1018">
        <v>1725</v>
      </c>
      <c r="N1018">
        <v>1704</v>
      </c>
      <c r="O1018">
        <v>1485</v>
      </c>
      <c r="P1018">
        <v>1609</v>
      </c>
      <c r="Q1018">
        <v>1674</v>
      </c>
      <c r="R1018">
        <v>1499</v>
      </c>
      <c r="S1018">
        <v>1416</v>
      </c>
      <c r="T1018">
        <v>1551</v>
      </c>
      <c r="U1018">
        <v>1590</v>
      </c>
      <c r="V1018">
        <v>1500</v>
      </c>
      <c r="W1018">
        <v>1317</v>
      </c>
      <c r="X1018" s="41">
        <v>1425</v>
      </c>
      <c r="Y1018" s="41">
        <v>1428</v>
      </c>
      <c r="Z1018" s="41">
        <v>1565</v>
      </c>
      <c r="AA1018" s="41">
        <v>1335</v>
      </c>
      <c r="AB1018" s="41">
        <v>1381</v>
      </c>
      <c r="AC1018" s="42">
        <v>1281</v>
      </c>
      <c r="AD1018" s="42">
        <v>1425</v>
      </c>
      <c r="AE1018" s="42">
        <v>1610</v>
      </c>
      <c r="AF1018" s="43">
        <v>1262</v>
      </c>
      <c r="AG1018" s="43">
        <v>1203</v>
      </c>
      <c r="AH1018" s="44">
        <f>VLOOKUP($A1018,'[2]Data (2)'!$A$701:$F$1377,3,FALSE)</f>
        <v>1044</v>
      </c>
      <c r="AI1018" s="44">
        <f>VLOOKUP($A1018,'[2]Data (2)'!$A$701:$F$1377,4,FALSE)</f>
        <v>1065</v>
      </c>
      <c r="AJ1018" s="44">
        <f>VLOOKUP($A1018,'[2]Data (2)'!$A$701:$F$1377,5,FALSE)</f>
        <v>1339</v>
      </c>
      <c r="AK1018" s="44">
        <f>VLOOKUP($A1018,'[2]Data (2)'!$A$701:$F$1377,6,FALSE)</f>
        <v>1082</v>
      </c>
      <c r="AL1018" s="46">
        <v>794</v>
      </c>
      <c r="AM1018" s="46">
        <v>1199</v>
      </c>
      <c r="AN1018" s="46">
        <v>966</v>
      </c>
      <c r="AO1018" s="46">
        <v>954</v>
      </c>
      <c r="AR1018" s="41" t="s">
        <v>483</v>
      </c>
      <c r="AS1018" s="41" t="b">
        <f t="shared" si="22"/>
        <v>1</v>
      </c>
    </row>
    <row r="1019" spans="1:45" x14ac:dyDescent="0.25">
      <c r="A1019" s="36" t="s">
        <v>690</v>
      </c>
      <c r="B1019">
        <v>184</v>
      </c>
      <c r="C1019">
        <v>185</v>
      </c>
      <c r="D1019">
        <v>209</v>
      </c>
      <c r="E1019">
        <v>194</v>
      </c>
      <c r="F1019">
        <v>219</v>
      </c>
      <c r="G1019">
        <v>258</v>
      </c>
      <c r="H1019">
        <v>240</v>
      </c>
      <c r="I1019">
        <v>192</v>
      </c>
      <c r="J1019">
        <v>207</v>
      </c>
      <c r="K1019">
        <v>234</v>
      </c>
      <c r="L1019">
        <v>293</v>
      </c>
      <c r="M1019">
        <v>208</v>
      </c>
      <c r="N1019">
        <v>198</v>
      </c>
      <c r="O1019">
        <v>219</v>
      </c>
      <c r="P1019">
        <v>285</v>
      </c>
      <c r="Q1019">
        <v>203</v>
      </c>
      <c r="R1019">
        <v>193</v>
      </c>
      <c r="S1019">
        <v>203</v>
      </c>
      <c r="T1019">
        <v>264</v>
      </c>
      <c r="U1019">
        <v>189</v>
      </c>
      <c r="V1019">
        <v>159</v>
      </c>
      <c r="W1019">
        <v>193</v>
      </c>
      <c r="X1019" s="41">
        <v>258</v>
      </c>
      <c r="Y1019" s="41">
        <v>218</v>
      </c>
      <c r="Z1019" s="41">
        <v>244</v>
      </c>
      <c r="AA1019" s="41">
        <v>221</v>
      </c>
      <c r="AB1019" s="41">
        <v>168</v>
      </c>
      <c r="AC1019" s="42">
        <v>139</v>
      </c>
      <c r="AD1019" s="42">
        <v>152</v>
      </c>
      <c r="AE1019" s="42">
        <v>181</v>
      </c>
      <c r="AF1019" s="43">
        <v>152</v>
      </c>
      <c r="AG1019" s="43">
        <v>160</v>
      </c>
      <c r="AH1019" s="44">
        <f>VLOOKUP($A1019,'[2]Data (2)'!$A$701:$F$1377,3,FALSE)</f>
        <v>173</v>
      </c>
      <c r="AI1019" s="44">
        <f>VLOOKUP($A1019,'[2]Data (2)'!$A$701:$F$1377,4,FALSE)</f>
        <v>186</v>
      </c>
      <c r="AJ1019" s="44">
        <f>VLOOKUP($A1019,'[2]Data (2)'!$A$701:$F$1377,5,FALSE)</f>
        <v>184</v>
      </c>
      <c r="AK1019" s="44">
        <f>VLOOKUP($A1019,'[2]Data (2)'!$A$701:$F$1377,6,FALSE)</f>
        <v>200</v>
      </c>
      <c r="AL1019" s="46">
        <v>194</v>
      </c>
      <c r="AM1019" s="46">
        <v>170</v>
      </c>
      <c r="AN1019" s="46">
        <v>137</v>
      </c>
      <c r="AO1019" s="46">
        <v>153</v>
      </c>
      <c r="AR1019" s="41" t="s">
        <v>690</v>
      </c>
      <c r="AS1019" s="41" t="b">
        <f t="shared" si="22"/>
        <v>1</v>
      </c>
    </row>
    <row r="1020" spans="1:45" x14ac:dyDescent="0.25">
      <c r="A1020" s="36" t="s">
        <v>161</v>
      </c>
      <c r="B1020">
        <v>207</v>
      </c>
      <c r="C1020">
        <v>262</v>
      </c>
      <c r="D1020">
        <v>307</v>
      </c>
      <c r="E1020">
        <v>420</v>
      </c>
      <c r="F1020">
        <v>503</v>
      </c>
      <c r="G1020">
        <v>391</v>
      </c>
      <c r="H1020">
        <v>427</v>
      </c>
      <c r="I1020">
        <v>367</v>
      </c>
      <c r="J1020">
        <v>366</v>
      </c>
      <c r="K1020">
        <v>311</v>
      </c>
      <c r="L1020">
        <v>351</v>
      </c>
      <c r="M1020">
        <v>327</v>
      </c>
      <c r="N1020">
        <v>342</v>
      </c>
      <c r="O1020">
        <v>289</v>
      </c>
      <c r="P1020">
        <v>285</v>
      </c>
      <c r="Q1020">
        <v>316</v>
      </c>
      <c r="R1020">
        <v>341</v>
      </c>
      <c r="S1020">
        <v>305</v>
      </c>
      <c r="T1020">
        <v>351</v>
      </c>
      <c r="U1020">
        <v>283</v>
      </c>
      <c r="V1020">
        <v>297</v>
      </c>
      <c r="W1020">
        <v>233</v>
      </c>
      <c r="X1020" s="41">
        <v>251</v>
      </c>
      <c r="Y1020" s="41">
        <v>267</v>
      </c>
      <c r="Z1020" s="41">
        <v>244</v>
      </c>
      <c r="AA1020" s="41">
        <v>277</v>
      </c>
      <c r="AB1020" s="41">
        <v>265</v>
      </c>
      <c r="AC1020" s="42">
        <v>200</v>
      </c>
      <c r="AD1020" s="42">
        <v>222</v>
      </c>
      <c r="AE1020" s="42">
        <v>231</v>
      </c>
      <c r="AF1020" s="43">
        <v>197</v>
      </c>
      <c r="AG1020" s="43">
        <v>192</v>
      </c>
      <c r="AH1020" s="44">
        <f>VLOOKUP($A1020,'[2]Data (2)'!$A$701:$F$1377,3,FALSE)</f>
        <v>161</v>
      </c>
      <c r="AI1020" s="44">
        <f>VLOOKUP($A1020,'[2]Data (2)'!$A$701:$F$1377,4,FALSE)</f>
        <v>165</v>
      </c>
      <c r="AJ1020" s="44">
        <f>VLOOKUP($A1020,'[2]Data (2)'!$A$701:$F$1377,5,FALSE)</f>
        <v>157</v>
      </c>
      <c r="AK1020" s="44">
        <f>VLOOKUP($A1020,'[2]Data (2)'!$A$701:$F$1377,6,FALSE)</f>
        <v>173</v>
      </c>
      <c r="AL1020" s="46">
        <v>150</v>
      </c>
      <c r="AM1020" s="46">
        <v>159</v>
      </c>
      <c r="AN1020" s="46">
        <v>143</v>
      </c>
      <c r="AO1020" s="46">
        <v>173</v>
      </c>
      <c r="AR1020" s="41" t="s">
        <v>161</v>
      </c>
      <c r="AS1020" s="41" t="b">
        <f t="shared" si="22"/>
        <v>1</v>
      </c>
    </row>
    <row r="1021" spans="1:45" x14ac:dyDescent="0.25">
      <c r="A1021" s="36" t="s">
        <v>162</v>
      </c>
      <c r="B1021">
        <v>209</v>
      </c>
      <c r="C1021">
        <v>229</v>
      </c>
      <c r="D1021">
        <v>336</v>
      </c>
      <c r="E1021">
        <v>362</v>
      </c>
      <c r="F1021">
        <v>506</v>
      </c>
      <c r="G1021">
        <v>443</v>
      </c>
      <c r="H1021">
        <v>466</v>
      </c>
      <c r="I1021">
        <v>392</v>
      </c>
      <c r="J1021">
        <v>413</v>
      </c>
      <c r="K1021">
        <v>354</v>
      </c>
      <c r="L1021">
        <v>405</v>
      </c>
      <c r="M1021">
        <v>362</v>
      </c>
      <c r="N1021">
        <v>408</v>
      </c>
      <c r="O1021">
        <v>333</v>
      </c>
      <c r="P1021">
        <v>430</v>
      </c>
      <c r="Q1021">
        <v>307</v>
      </c>
      <c r="R1021">
        <v>334</v>
      </c>
      <c r="S1021">
        <v>300</v>
      </c>
      <c r="T1021">
        <v>382</v>
      </c>
      <c r="U1021">
        <v>303</v>
      </c>
      <c r="V1021">
        <v>293</v>
      </c>
      <c r="W1021">
        <v>252</v>
      </c>
      <c r="X1021" s="41">
        <v>280</v>
      </c>
      <c r="Y1021" s="41">
        <v>308</v>
      </c>
      <c r="Z1021" s="41">
        <v>299</v>
      </c>
      <c r="AA1021" s="41">
        <v>296</v>
      </c>
      <c r="AB1021" s="41">
        <v>256</v>
      </c>
      <c r="AC1021" s="42">
        <v>247</v>
      </c>
      <c r="AD1021" s="42">
        <v>236</v>
      </c>
      <c r="AE1021" s="42">
        <v>305</v>
      </c>
      <c r="AF1021" s="43">
        <v>242</v>
      </c>
      <c r="AG1021" s="43">
        <v>250</v>
      </c>
      <c r="AH1021" s="44">
        <f>VLOOKUP($A1021,'[2]Data (2)'!$A$701:$F$1377,3,FALSE)</f>
        <v>170</v>
      </c>
      <c r="AI1021" s="44">
        <f>VLOOKUP($A1021,'[2]Data (2)'!$A$701:$F$1377,4,FALSE)</f>
        <v>201</v>
      </c>
      <c r="AJ1021" s="44">
        <f>VLOOKUP($A1021,'[2]Data (2)'!$A$701:$F$1377,5,FALSE)</f>
        <v>234</v>
      </c>
      <c r="AK1021" s="44">
        <f>VLOOKUP($A1021,'[2]Data (2)'!$A$701:$F$1377,6,FALSE)</f>
        <v>188</v>
      </c>
      <c r="AL1021" s="46">
        <v>199</v>
      </c>
      <c r="AM1021" s="46">
        <v>210</v>
      </c>
      <c r="AN1021" s="46">
        <v>185</v>
      </c>
      <c r="AO1021" s="46">
        <v>207</v>
      </c>
      <c r="AR1021" s="41" t="s">
        <v>162</v>
      </c>
      <c r="AS1021" s="41" t="b">
        <f t="shared" si="22"/>
        <v>1</v>
      </c>
    </row>
    <row r="1022" spans="1:45" x14ac:dyDescent="0.25">
      <c r="A1022" s="36" t="s">
        <v>505</v>
      </c>
      <c r="B1022">
        <v>1823</v>
      </c>
      <c r="C1022">
        <v>1778</v>
      </c>
      <c r="D1022">
        <v>2374</v>
      </c>
      <c r="E1022">
        <v>2933</v>
      </c>
      <c r="F1022">
        <v>3601</v>
      </c>
      <c r="G1022">
        <v>3226</v>
      </c>
      <c r="H1022">
        <v>3199</v>
      </c>
      <c r="I1022">
        <v>2708</v>
      </c>
      <c r="J1022">
        <v>2661</v>
      </c>
      <c r="K1022">
        <v>2382</v>
      </c>
      <c r="L1022">
        <v>2934</v>
      </c>
      <c r="M1022">
        <v>2770</v>
      </c>
      <c r="N1022">
        <v>2920</v>
      </c>
      <c r="O1022">
        <v>2585</v>
      </c>
      <c r="P1022">
        <v>2718</v>
      </c>
      <c r="Q1022">
        <v>2695</v>
      </c>
      <c r="R1022">
        <v>2657</v>
      </c>
      <c r="S1022">
        <v>2260</v>
      </c>
      <c r="T1022">
        <v>2798</v>
      </c>
      <c r="U1022">
        <v>2352</v>
      </c>
      <c r="V1022">
        <v>2287</v>
      </c>
      <c r="W1022">
        <v>2014</v>
      </c>
      <c r="X1022" s="41">
        <v>2208</v>
      </c>
      <c r="Y1022" s="41">
        <v>2278</v>
      </c>
      <c r="Z1022" s="41">
        <v>2331</v>
      </c>
      <c r="AA1022" s="41">
        <v>2217</v>
      </c>
      <c r="AB1022" s="41">
        <v>2187</v>
      </c>
      <c r="AC1022" s="42">
        <v>1954</v>
      </c>
      <c r="AD1022" s="42">
        <v>2080</v>
      </c>
      <c r="AE1022" s="42">
        <v>2213</v>
      </c>
      <c r="AF1022" s="43">
        <v>1895</v>
      </c>
      <c r="AG1022" s="43">
        <v>1747</v>
      </c>
      <c r="AH1022" s="44">
        <f>VLOOKUP($A1022,'[2]Data (2)'!$A$701:$F$1377,3,FALSE)</f>
        <v>1420</v>
      </c>
      <c r="AI1022" s="44">
        <f>VLOOKUP($A1022,'[2]Data (2)'!$A$701:$F$1377,4,FALSE)</f>
        <v>1574</v>
      </c>
      <c r="AJ1022" s="44">
        <f>VLOOKUP($A1022,'[2]Data (2)'!$A$701:$F$1377,5,FALSE)</f>
        <v>1763</v>
      </c>
      <c r="AK1022" s="44">
        <f>VLOOKUP($A1022,'[2]Data (2)'!$A$701:$F$1377,6,FALSE)</f>
        <v>1720</v>
      </c>
      <c r="AL1022" s="46">
        <v>1416</v>
      </c>
      <c r="AM1022" s="46">
        <v>1778</v>
      </c>
      <c r="AN1022" s="46">
        <v>1703</v>
      </c>
      <c r="AO1022" s="46">
        <v>1640</v>
      </c>
      <c r="AR1022" s="41" t="s">
        <v>505</v>
      </c>
      <c r="AS1022" s="41" t="b">
        <f t="shared" si="22"/>
        <v>1</v>
      </c>
    </row>
    <row r="1023" spans="1:45" x14ac:dyDescent="0.25">
      <c r="A1023" s="36" t="s">
        <v>163</v>
      </c>
      <c r="B1023">
        <v>196</v>
      </c>
      <c r="C1023">
        <v>216</v>
      </c>
      <c r="D1023">
        <v>302</v>
      </c>
      <c r="E1023">
        <v>360</v>
      </c>
      <c r="F1023">
        <v>411</v>
      </c>
      <c r="G1023">
        <v>376</v>
      </c>
      <c r="H1023">
        <v>405</v>
      </c>
      <c r="I1023">
        <v>348</v>
      </c>
      <c r="J1023">
        <v>350</v>
      </c>
      <c r="K1023">
        <v>262</v>
      </c>
      <c r="L1023">
        <v>393</v>
      </c>
      <c r="M1023">
        <v>306</v>
      </c>
      <c r="N1023">
        <v>330</v>
      </c>
      <c r="O1023">
        <v>295</v>
      </c>
      <c r="P1023">
        <v>303</v>
      </c>
      <c r="Q1023">
        <v>328</v>
      </c>
      <c r="R1023">
        <v>373</v>
      </c>
      <c r="S1023">
        <v>263</v>
      </c>
      <c r="T1023">
        <v>333</v>
      </c>
      <c r="U1023">
        <v>275</v>
      </c>
      <c r="V1023">
        <v>245</v>
      </c>
      <c r="W1023">
        <v>252</v>
      </c>
      <c r="X1023" s="41">
        <v>267</v>
      </c>
      <c r="Y1023" s="41">
        <v>291</v>
      </c>
      <c r="Z1023" s="41">
        <v>266</v>
      </c>
      <c r="AA1023" s="41">
        <v>270</v>
      </c>
      <c r="AB1023" s="41">
        <v>247</v>
      </c>
      <c r="AC1023" s="42">
        <v>198</v>
      </c>
      <c r="AD1023" s="42">
        <v>220</v>
      </c>
      <c r="AE1023" s="42">
        <v>244</v>
      </c>
      <c r="AF1023" s="43">
        <v>205</v>
      </c>
      <c r="AG1023" s="43">
        <v>194</v>
      </c>
      <c r="AH1023" s="44">
        <f>VLOOKUP($A1023,'[2]Data (2)'!$A$701:$F$1377,3,FALSE)</f>
        <v>160</v>
      </c>
      <c r="AI1023" s="44">
        <f>VLOOKUP($A1023,'[2]Data (2)'!$A$701:$F$1377,4,FALSE)</f>
        <v>161</v>
      </c>
      <c r="AJ1023" s="44">
        <f>VLOOKUP($A1023,'[2]Data (2)'!$A$701:$F$1377,5,FALSE)</f>
        <v>186</v>
      </c>
      <c r="AK1023" s="44">
        <f>VLOOKUP($A1023,'[2]Data (2)'!$A$701:$F$1377,6,FALSE)</f>
        <v>174</v>
      </c>
      <c r="AL1023" s="46">
        <v>146</v>
      </c>
      <c r="AM1023" s="46">
        <v>170</v>
      </c>
      <c r="AN1023" s="46">
        <v>202</v>
      </c>
      <c r="AO1023" s="46">
        <v>180</v>
      </c>
      <c r="AR1023" s="41" t="s">
        <v>163</v>
      </c>
      <c r="AS1023" s="41" t="b">
        <f t="shared" si="22"/>
        <v>1</v>
      </c>
    </row>
    <row r="1024" spans="1:45" x14ac:dyDescent="0.25">
      <c r="A1024" s="36" t="s">
        <v>433</v>
      </c>
      <c r="B1024">
        <v>1477</v>
      </c>
      <c r="C1024">
        <v>1530</v>
      </c>
      <c r="D1024">
        <v>2067</v>
      </c>
      <c r="E1024">
        <v>2284</v>
      </c>
      <c r="F1024">
        <v>2484</v>
      </c>
      <c r="G1024">
        <v>1844</v>
      </c>
      <c r="H1024">
        <v>2318</v>
      </c>
      <c r="I1024">
        <v>2010</v>
      </c>
      <c r="J1024">
        <v>1928</v>
      </c>
      <c r="K1024">
        <v>1810</v>
      </c>
      <c r="L1024">
        <v>2259</v>
      </c>
      <c r="M1024">
        <v>2179</v>
      </c>
      <c r="N1024">
        <v>2100</v>
      </c>
      <c r="O1024">
        <v>1974</v>
      </c>
      <c r="P1024">
        <v>2188</v>
      </c>
      <c r="Q1024">
        <v>1683</v>
      </c>
      <c r="R1024">
        <v>1665</v>
      </c>
      <c r="S1024">
        <v>1433</v>
      </c>
      <c r="T1024">
        <v>1999</v>
      </c>
      <c r="U1024">
        <v>1626</v>
      </c>
      <c r="V1024">
        <v>1552</v>
      </c>
      <c r="W1024">
        <v>1393</v>
      </c>
      <c r="X1024" s="41">
        <v>1611</v>
      </c>
      <c r="Y1024" s="41">
        <v>1600</v>
      </c>
      <c r="Z1024" s="41">
        <v>1709</v>
      </c>
      <c r="AA1024" s="41">
        <v>1623</v>
      </c>
      <c r="AB1024" s="41">
        <v>1491</v>
      </c>
      <c r="AC1024" s="42">
        <v>1328</v>
      </c>
      <c r="AD1024" s="42">
        <v>1602</v>
      </c>
      <c r="AE1024" s="42">
        <v>1615</v>
      </c>
      <c r="AF1024" s="43">
        <v>1406</v>
      </c>
      <c r="AG1024" s="43">
        <v>1471</v>
      </c>
      <c r="AH1024" s="44">
        <f>VLOOKUP($A1024,'[2]Data (2)'!$A$701:$F$1377,3,FALSE)</f>
        <v>1222</v>
      </c>
      <c r="AI1024" s="44">
        <f>VLOOKUP($A1024,'[2]Data (2)'!$A$701:$F$1377,4,FALSE)</f>
        <v>1206</v>
      </c>
      <c r="AJ1024" s="44">
        <f>VLOOKUP($A1024,'[2]Data (2)'!$A$701:$F$1377,5,FALSE)</f>
        <v>1442</v>
      </c>
      <c r="AK1024" s="44">
        <f>VLOOKUP($A1024,'[2]Data (2)'!$A$701:$F$1377,6,FALSE)</f>
        <v>1470</v>
      </c>
      <c r="AL1024" s="46">
        <v>1264</v>
      </c>
      <c r="AM1024" s="46">
        <v>1372</v>
      </c>
      <c r="AN1024" s="46">
        <v>1320</v>
      </c>
      <c r="AO1024" s="46">
        <v>1177</v>
      </c>
      <c r="AR1024" s="41" t="s">
        <v>433</v>
      </c>
      <c r="AS1024" s="41" t="b">
        <f t="shared" si="22"/>
        <v>1</v>
      </c>
    </row>
    <row r="1025" spans="1:45" x14ac:dyDescent="0.25">
      <c r="A1025" s="36" t="s">
        <v>556</v>
      </c>
      <c r="B1025">
        <v>1461</v>
      </c>
      <c r="C1025">
        <v>1763</v>
      </c>
      <c r="D1025">
        <v>2366</v>
      </c>
      <c r="E1025">
        <v>2916</v>
      </c>
      <c r="F1025">
        <v>4249</v>
      </c>
      <c r="G1025">
        <v>3473</v>
      </c>
      <c r="H1025">
        <v>4047</v>
      </c>
      <c r="I1025">
        <v>3253</v>
      </c>
      <c r="J1025">
        <v>3292</v>
      </c>
      <c r="K1025">
        <v>2639</v>
      </c>
      <c r="L1025">
        <v>3502</v>
      </c>
      <c r="M1025">
        <v>2908</v>
      </c>
      <c r="N1025">
        <v>3205</v>
      </c>
      <c r="O1025">
        <v>2396</v>
      </c>
      <c r="P1025">
        <v>3184</v>
      </c>
      <c r="Q1025">
        <v>2725</v>
      </c>
      <c r="R1025">
        <v>2975</v>
      </c>
      <c r="S1025">
        <v>2401</v>
      </c>
      <c r="T1025">
        <v>3214</v>
      </c>
      <c r="U1025">
        <v>2483</v>
      </c>
      <c r="V1025">
        <v>2530</v>
      </c>
      <c r="W1025">
        <v>2239</v>
      </c>
      <c r="X1025" s="41">
        <v>2532</v>
      </c>
      <c r="Y1025" s="41">
        <v>2425</v>
      </c>
      <c r="Z1025" s="41">
        <v>2505</v>
      </c>
      <c r="AA1025" s="41">
        <v>2520</v>
      </c>
      <c r="AB1025" s="41">
        <v>2161</v>
      </c>
      <c r="AC1025" s="42">
        <v>1966</v>
      </c>
      <c r="AD1025" s="42">
        <v>1993</v>
      </c>
      <c r="AE1025" s="42">
        <v>2313</v>
      </c>
      <c r="AF1025" s="43">
        <v>1835</v>
      </c>
      <c r="AG1025" s="43">
        <v>1759</v>
      </c>
      <c r="AH1025" s="44">
        <f>VLOOKUP($A1025,'[2]Data (2)'!$A$701:$F$1377,3,FALSE)</f>
        <v>1611</v>
      </c>
      <c r="AI1025" s="44">
        <f>VLOOKUP($A1025,'[2]Data (2)'!$A$701:$F$1377,4,FALSE)</f>
        <v>1552</v>
      </c>
      <c r="AJ1025" s="44">
        <f>VLOOKUP($A1025,'[2]Data (2)'!$A$701:$F$1377,5,FALSE)</f>
        <v>1638</v>
      </c>
      <c r="AK1025" s="44">
        <f>VLOOKUP($A1025,'[2]Data (2)'!$A$701:$F$1377,6,FALSE)</f>
        <v>1692</v>
      </c>
      <c r="AL1025" s="46">
        <v>1398</v>
      </c>
      <c r="AM1025" s="46">
        <v>1702</v>
      </c>
      <c r="AN1025" s="46">
        <v>1577</v>
      </c>
      <c r="AO1025" s="46">
        <v>1450</v>
      </c>
      <c r="AR1025" s="41" t="s">
        <v>556</v>
      </c>
      <c r="AS1025" s="41" t="b">
        <f t="shared" si="22"/>
        <v>1</v>
      </c>
    </row>
    <row r="1026" spans="1:45" x14ac:dyDescent="0.25">
      <c r="A1026" s="36" t="s">
        <v>164</v>
      </c>
      <c r="B1026">
        <v>100</v>
      </c>
      <c r="C1026">
        <v>145</v>
      </c>
      <c r="D1026">
        <v>196</v>
      </c>
      <c r="E1026">
        <v>264</v>
      </c>
      <c r="F1026">
        <v>371</v>
      </c>
      <c r="G1026">
        <v>263</v>
      </c>
      <c r="H1026">
        <v>336</v>
      </c>
      <c r="I1026">
        <v>265</v>
      </c>
      <c r="J1026">
        <v>291</v>
      </c>
      <c r="K1026">
        <v>227</v>
      </c>
      <c r="L1026">
        <v>251</v>
      </c>
      <c r="M1026">
        <v>233</v>
      </c>
      <c r="N1026">
        <v>237</v>
      </c>
      <c r="O1026">
        <v>210</v>
      </c>
      <c r="P1026">
        <v>240</v>
      </c>
      <c r="Q1026">
        <v>218</v>
      </c>
      <c r="R1026">
        <v>236</v>
      </c>
      <c r="S1026">
        <v>191</v>
      </c>
      <c r="T1026">
        <v>275</v>
      </c>
      <c r="U1026">
        <v>202</v>
      </c>
      <c r="V1026">
        <v>198</v>
      </c>
      <c r="W1026">
        <v>192</v>
      </c>
      <c r="X1026" s="41">
        <v>191</v>
      </c>
      <c r="Y1026" s="41">
        <v>178</v>
      </c>
      <c r="Z1026" s="41">
        <v>195</v>
      </c>
      <c r="AA1026" s="41">
        <v>197</v>
      </c>
      <c r="AB1026" s="41">
        <v>163</v>
      </c>
      <c r="AC1026" s="42">
        <v>153</v>
      </c>
      <c r="AD1026" s="42">
        <v>166</v>
      </c>
      <c r="AE1026" s="42">
        <v>193</v>
      </c>
      <c r="AF1026" s="43">
        <v>158</v>
      </c>
      <c r="AG1026" s="43">
        <v>140</v>
      </c>
      <c r="AH1026" s="44">
        <f>VLOOKUP($A1026,'[2]Data (2)'!$A$701:$F$1377,3,FALSE)</f>
        <v>130</v>
      </c>
      <c r="AI1026" s="44">
        <f>VLOOKUP($A1026,'[2]Data (2)'!$A$701:$F$1377,4,FALSE)</f>
        <v>115</v>
      </c>
      <c r="AJ1026" s="44">
        <f>VLOOKUP($A1026,'[2]Data (2)'!$A$701:$F$1377,5,FALSE)</f>
        <v>126</v>
      </c>
      <c r="AK1026" s="44">
        <f>VLOOKUP($A1026,'[2]Data (2)'!$A$701:$F$1377,6,FALSE)</f>
        <v>151</v>
      </c>
      <c r="AL1026" s="46">
        <v>114</v>
      </c>
      <c r="AM1026" s="46">
        <v>156</v>
      </c>
      <c r="AN1026" s="46">
        <v>101</v>
      </c>
      <c r="AO1026" s="46">
        <v>126</v>
      </c>
      <c r="AR1026" s="41" t="s">
        <v>164</v>
      </c>
      <c r="AS1026" s="41" t="b">
        <f t="shared" si="22"/>
        <v>1</v>
      </c>
    </row>
    <row r="1027" spans="1:45" x14ac:dyDescent="0.25">
      <c r="A1027" s="36" t="s">
        <v>537</v>
      </c>
      <c r="B1027">
        <v>418</v>
      </c>
      <c r="C1027">
        <v>497</v>
      </c>
      <c r="D1027">
        <v>601</v>
      </c>
      <c r="E1027">
        <v>690</v>
      </c>
      <c r="F1027">
        <v>1067</v>
      </c>
      <c r="G1027">
        <v>935</v>
      </c>
      <c r="H1027">
        <v>989</v>
      </c>
      <c r="I1027">
        <v>810</v>
      </c>
      <c r="J1027">
        <v>790</v>
      </c>
      <c r="K1027">
        <v>725</v>
      </c>
      <c r="L1027">
        <v>814</v>
      </c>
      <c r="M1027">
        <v>677</v>
      </c>
      <c r="N1027">
        <v>829</v>
      </c>
      <c r="O1027">
        <v>774</v>
      </c>
      <c r="P1027">
        <v>810</v>
      </c>
      <c r="Q1027">
        <v>689</v>
      </c>
      <c r="R1027">
        <v>739</v>
      </c>
      <c r="S1027">
        <v>684</v>
      </c>
      <c r="T1027">
        <v>816</v>
      </c>
      <c r="U1027">
        <v>590</v>
      </c>
      <c r="V1027">
        <v>601</v>
      </c>
      <c r="W1027">
        <v>530</v>
      </c>
      <c r="X1027" s="41">
        <v>586</v>
      </c>
      <c r="Y1027" s="41">
        <v>622</v>
      </c>
      <c r="Z1027" s="41">
        <v>668</v>
      </c>
      <c r="AA1027" s="41">
        <v>585</v>
      </c>
      <c r="AB1027" s="41">
        <v>538</v>
      </c>
      <c r="AC1027" s="42">
        <v>463</v>
      </c>
      <c r="AD1027" s="42">
        <v>509</v>
      </c>
      <c r="AE1027" s="42">
        <v>546</v>
      </c>
      <c r="AF1027" s="43">
        <v>547</v>
      </c>
      <c r="AG1027" s="43">
        <v>482</v>
      </c>
      <c r="AH1027" s="44">
        <f>VLOOKUP($A1027,'[2]Data (2)'!$A$701:$F$1377,3,FALSE)</f>
        <v>399</v>
      </c>
      <c r="AI1027" s="44">
        <f>VLOOKUP($A1027,'[2]Data (2)'!$A$701:$F$1377,4,FALSE)</f>
        <v>430</v>
      </c>
      <c r="AJ1027" s="44">
        <f>VLOOKUP($A1027,'[2]Data (2)'!$A$701:$F$1377,5,FALSE)</f>
        <v>500</v>
      </c>
      <c r="AK1027" s="44">
        <f>VLOOKUP($A1027,'[2]Data (2)'!$A$701:$F$1377,6,FALSE)</f>
        <v>509</v>
      </c>
      <c r="AL1027" s="46">
        <v>426</v>
      </c>
      <c r="AM1027" s="46">
        <v>474</v>
      </c>
      <c r="AN1027" s="46">
        <v>445</v>
      </c>
      <c r="AO1027" s="46">
        <v>399</v>
      </c>
      <c r="AR1027" s="41" t="s">
        <v>537</v>
      </c>
      <c r="AS1027" s="41" t="b">
        <f t="shared" si="22"/>
        <v>1</v>
      </c>
    </row>
    <row r="1028" spans="1:45" x14ac:dyDescent="0.25">
      <c r="A1028" s="36" t="s">
        <v>165</v>
      </c>
      <c r="B1028">
        <v>456</v>
      </c>
      <c r="C1028">
        <v>480</v>
      </c>
      <c r="D1028">
        <v>558</v>
      </c>
      <c r="E1028">
        <v>761</v>
      </c>
      <c r="F1028">
        <v>861</v>
      </c>
      <c r="G1028">
        <v>659</v>
      </c>
      <c r="H1028">
        <v>782</v>
      </c>
      <c r="I1028">
        <v>768</v>
      </c>
      <c r="J1028">
        <v>688</v>
      </c>
      <c r="K1028">
        <v>528</v>
      </c>
      <c r="L1028">
        <v>715</v>
      </c>
      <c r="M1028">
        <v>638</v>
      </c>
      <c r="N1028">
        <v>684</v>
      </c>
      <c r="O1028">
        <v>589</v>
      </c>
      <c r="P1028">
        <v>711</v>
      </c>
      <c r="Q1028">
        <v>621</v>
      </c>
      <c r="R1028">
        <v>622</v>
      </c>
      <c r="S1028">
        <v>552</v>
      </c>
      <c r="T1028">
        <v>685</v>
      </c>
      <c r="U1028">
        <v>669</v>
      </c>
      <c r="V1028">
        <v>621</v>
      </c>
      <c r="W1028">
        <v>518</v>
      </c>
      <c r="X1028" s="41">
        <v>594</v>
      </c>
      <c r="Y1028" s="41">
        <v>558</v>
      </c>
      <c r="Z1028" s="41">
        <v>626</v>
      </c>
      <c r="AA1028" s="41">
        <v>595</v>
      </c>
      <c r="AB1028" s="41">
        <v>551</v>
      </c>
      <c r="AC1028" s="42">
        <v>500</v>
      </c>
      <c r="AD1028" s="42">
        <v>472</v>
      </c>
      <c r="AE1028" s="42">
        <v>542</v>
      </c>
      <c r="AF1028" s="43">
        <v>463</v>
      </c>
      <c r="AG1028" s="43">
        <v>465</v>
      </c>
      <c r="AH1028" s="44">
        <f>VLOOKUP($A1028,'[2]Data (2)'!$A$701:$F$1377,3,FALSE)</f>
        <v>405</v>
      </c>
      <c r="AI1028" s="44">
        <f>VLOOKUP($A1028,'[2]Data (2)'!$A$701:$F$1377,4,FALSE)</f>
        <v>436</v>
      </c>
      <c r="AJ1028" s="44">
        <f>VLOOKUP($A1028,'[2]Data (2)'!$A$701:$F$1377,5,FALSE)</f>
        <v>435</v>
      </c>
      <c r="AK1028" s="44">
        <f>VLOOKUP($A1028,'[2]Data (2)'!$A$701:$F$1377,6,FALSE)</f>
        <v>426</v>
      </c>
      <c r="AL1028" s="46">
        <v>354</v>
      </c>
      <c r="AM1028" s="46">
        <v>425</v>
      </c>
      <c r="AN1028" s="46">
        <v>413</v>
      </c>
      <c r="AO1028" s="46">
        <v>406</v>
      </c>
      <c r="AR1028" s="41" t="s">
        <v>165</v>
      </c>
      <c r="AS1028" s="41" t="b">
        <f t="shared" si="22"/>
        <v>1</v>
      </c>
    </row>
    <row r="1029" spans="1:45" x14ac:dyDescent="0.25">
      <c r="A1029" s="36" t="s">
        <v>584</v>
      </c>
      <c r="B1029">
        <v>906</v>
      </c>
      <c r="C1029">
        <v>956</v>
      </c>
      <c r="D1029">
        <v>1114</v>
      </c>
      <c r="E1029">
        <v>1243</v>
      </c>
      <c r="F1029">
        <v>1365</v>
      </c>
      <c r="G1029">
        <v>1211</v>
      </c>
      <c r="H1029">
        <v>1311</v>
      </c>
      <c r="I1029">
        <v>1117</v>
      </c>
      <c r="J1029">
        <v>1134</v>
      </c>
      <c r="K1029">
        <v>974</v>
      </c>
      <c r="L1029">
        <v>1178</v>
      </c>
      <c r="M1029">
        <v>1146</v>
      </c>
      <c r="N1029">
        <v>1278</v>
      </c>
      <c r="O1029">
        <v>1135</v>
      </c>
      <c r="P1029">
        <v>1268</v>
      </c>
      <c r="Q1029">
        <v>1131</v>
      </c>
      <c r="R1029">
        <v>1157</v>
      </c>
      <c r="S1029">
        <v>1060</v>
      </c>
      <c r="T1029">
        <v>1277</v>
      </c>
      <c r="U1029">
        <v>1076</v>
      </c>
      <c r="V1029">
        <v>1128</v>
      </c>
      <c r="W1029">
        <v>894</v>
      </c>
      <c r="X1029" s="41">
        <v>1100</v>
      </c>
      <c r="Y1029" s="41">
        <v>1172</v>
      </c>
      <c r="Z1029" s="41">
        <v>1091</v>
      </c>
      <c r="AA1029" s="41">
        <v>1030</v>
      </c>
      <c r="AB1029" s="41">
        <v>951</v>
      </c>
      <c r="AC1029" s="42">
        <v>882</v>
      </c>
      <c r="AD1029" s="42">
        <v>1184</v>
      </c>
      <c r="AE1029" s="42">
        <v>1152</v>
      </c>
      <c r="AF1029" s="43">
        <v>951</v>
      </c>
      <c r="AG1029" s="43">
        <v>869</v>
      </c>
      <c r="AH1029" s="44">
        <f>VLOOKUP($A1029,'[2]Data (2)'!$A$701:$F$1377,3,FALSE)</f>
        <v>765</v>
      </c>
      <c r="AI1029" s="44">
        <f>VLOOKUP($A1029,'[2]Data (2)'!$A$701:$F$1377,4,FALSE)</f>
        <v>770</v>
      </c>
      <c r="AJ1029" s="44">
        <f>VLOOKUP($A1029,'[2]Data (2)'!$A$701:$F$1377,5,FALSE)</f>
        <v>919</v>
      </c>
      <c r="AK1029" s="44">
        <f>VLOOKUP($A1029,'[2]Data (2)'!$A$701:$F$1377,6,FALSE)</f>
        <v>874</v>
      </c>
      <c r="AL1029" s="46">
        <v>744</v>
      </c>
      <c r="AM1029" s="46">
        <v>924</v>
      </c>
      <c r="AN1029" s="46">
        <v>802</v>
      </c>
      <c r="AO1029" s="46">
        <v>697</v>
      </c>
      <c r="AR1029" s="41" t="s">
        <v>584</v>
      </c>
      <c r="AS1029" s="41" t="b">
        <f t="shared" si="22"/>
        <v>1</v>
      </c>
    </row>
    <row r="1030" spans="1:45" x14ac:dyDescent="0.25">
      <c r="A1030" s="36" t="s">
        <v>567</v>
      </c>
      <c r="B1030">
        <v>597</v>
      </c>
      <c r="C1030">
        <v>682</v>
      </c>
      <c r="D1030">
        <v>840</v>
      </c>
      <c r="E1030">
        <v>1034</v>
      </c>
      <c r="F1030">
        <v>1529</v>
      </c>
      <c r="G1030">
        <v>1271</v>
      </c>
      <c r="H1030">
        <v>1218</v>
      </c>
      <c r="I1030">
        <v>1167</v>
      </c>
      <c r="J1030">
        <v>1245</v>
      </c>
      <c r="K1030">
        <v>1061</v>
      </c>
      <c r="L1030">
        <v>1260</v>
      </c>
      <c r="M1030">
        <v>1212</v>
      </c>
      <c r="N1030">
        <v>1166</v>
      </c>
      <c r="O1030">
        <v>1067</v>
      </c>
      <c r="P1030">
        <v>1316</v>
      </c>
      <c r="Q1030">
        <v>1118</v>
      </c>
      <c r="R1030">
        <v>1105</v>
      </c>
      <c r="S1030">
        <v>991</v>
      </c>
      <c r="T1030">
        <v>1047</v>
      </c>
      <c r="U1030">
        <v>909</v>
      </c>
      <c r="V1030">
        <v>1179</v>
      </c>
      <c r="W1030">
        <v>965</v>
      </c>
      <c r="X1030" s="41">
        <v>1122</v>
      </c>
      <c r="Y1030" s="41">
        <v>992</v>
      </c>
      <c r="Z1030" s="41">
        <v>1016</v>
      </c>
      <c r="AA1030" s="41">
        <v>914</v>
      </c>
      <c r="AB1030" s="41">
        <v>831</v>
      </c>
      <c r="AC1030" s="42">
        <v>924</v>
      </c>
      <c r="AD1030" s="42">
        <v>963</v>
      </c>
      <c r="AE1030" s="42">
        <v>998</v>
      </c>
      <c r="AF1030" s="43">
        <v>883</v>
      </c>
      <c r="AG1030" s="43">
        <v>815</v>
      </c>
      <c r="AH1030" s="44">
        <f>VLOOKUP($A1030,'[2]Data (2)'!$A$701:$F$1377,3,FALSE)</f>
        <v>687</v>
      </c>
      <c r="AI1030" s="44">
        <f>VLOOKUP($A1030,'[2]Data (2)'!$A$701:$F$1377,4,FALSE)</f>
        <v>791</v>
      </c>
      <c r="AJ1030" s="44">
        <f>VLOOKUP($A1030,'[2]Data (2)'!$A$701:$F$1377,5,FALSE)</f>
        <v>828</v>
      </c>
      <c r="AK1030" s="44">
        <f>VLOOKUP($A1030,'[2]Data (2)'!$A$701:$F$1377,6,FALSE)</f>
        <v>751</v>
      </c>
      <c r="AL1030" s="46">
        <v>574</v>
      </c>
      <c r="AM1030" s="46">
        <v>631</v>
      </c>
      <c r="AN1030" s="46">
        <v>616</v>
      </c>
      <c r="AO1030" s="46">
        <v>582</v>
      </c>
      <c r="AR1030" s="41" t="s">
        <v>567</v>
      </c>
      <c r="AS1030" s="41" t="b">
        <f t="shared" si="22"/>
        <v>1</v>
      </c>
    </row>
    <row r="1031" spans="1:45" x14ac:dyDescent="0.25">
      <c r="A1031" s="36" t="s">
        <v>448</v>
      </c>
      <c r="B1031">
        <v>1096</v>
      </c>
      <c r="C1031">
        <v>1020</v>
      </c>
      <c r="D1031">
        <v>1119</v>
      </c>
      <c r="E1031">
        <v>1342</v>
      </c>
      <c r="F1031">
        <v>1547</v>
      </c>
      <c r="G1031">
        <v>1440</v>
      </c>
      <c r="H1031">
        <v>1598</v>
      </c>
      <c r="I1031">
        <v>1275</v>
      </c>
      <c r="J1031">
        <v>1233</v>
      </c>
      <c r="K1031">
        <v>1099</v>
      </c>
      <c r="L1031">
        <v>1491</v>
      </c>
      <c r="M1031">
        <v>1399</v>
      </c>
      <c r="N1031">
        <v>1447</v>
      </c>
      <c r="O1031">
        <v>1310</v>
      </c>
      <c r="P1031">
        <v>1522</v>
      </c>
      <c r="Q1031">
        <v>1304</v>
      </c>
      <c r="R1031">
        <v>1330</v>
      </c>
      <c r="S1031">
        <v>1199</v>
      </c>
      <c r="T1031">
        <v>1500</v>
      </c>
      <c r="U1031">
        <v>1206</v>
      </c>
      <c r="V1031">
        <v>1219</v>
      </c>
      <c r="W1031">
        <v>958</v>
      </c>
      <c r="X1031" s="41">
        <v>1114</v>
      </c>
      <c r="Y1031" s="41">
        <v>981</v>
      </c>
      <c r="Z1031" s="41">
        <v>1025</v>
      </c>
      <c r="AA1031" s="41">
        <v>1024</v>
      </c>
      <c r="AB1031" s="41">
        <v>983</v>
      </c>
      <c r="AC1031" s="42">
        <v>915</v>
      </c>
      <c r="AD1031" s="42">
        <v>975</v>
      </c>
      <c r="AE1031" s="42">
        <v>1052</v>
      </c>
      <c r="AF1031" s="43">
        <v>874</v>
      </c>
      <c r="AG1031" s="43">
        <v>841</v>
      </c>
      <c r="AH1031" s="44">
        <f>VLOOKUP($A1031,'[2]Data (2)'!$A$701:$F$1377,3,FALSE)</f>
        <v>809</v>
      </c>
      <c r="AI1031" s="44">
        <f>VLOOKUP($A1031,'[2]Data (2)'!$A$701:$F$1377,4,FALSE)</f>
        <v>781</v>
      </c>
      <c r="AJ1031" s="44">
        <f>VLOOKUP($A1031,'[2]Data (2)'!$A$701:$F$1377,5,FALSE)</f>
        <v>698</v>
      </c>
      <c r="AK1031" s="44">
        <f>VLOOKUP($A1031,'[2]Data (2)'!$A$701:$F$1377,6,FALSE)</f>
        <v>578</v>
      </c>
      <c r="AL1031" s="46">
        <v>458</v>
      </c>
      <c r="AM1031" s="46">
        <v>615</v>
      </c>
      <c r="AN1031" s="46">
        <v>530</v>
      </c>
      <c r="AO1031" s="46">
        <v>545</v>
      </c>
      <c r="AR1031" s="41" t="s">
        <v>448</v>
      </c>
      <c r="AS1031" s="41" t="b">
        <f t="shared" si="22"/>
        <v>1</v>
      </c>
    </row>
    <row r="1032" spans="1:45" x14ac:dyDescent="0.25">
      <c r="A1032" s="36" t="s">
        <v>166</v>
      </c>
      <c r="B1032">
        <v>233</v>
      </c>
      <c r="C1032">
        <v>268</v>
      </c>
      <c r="D1032">
        <v>334</v>
      </c>
      <c r="E1032">
        <v>470</v>
      </c>
      <c r="F1032">
        <v>651</v>
      </c>
      <c r="G1032">
        <v>493</v>
      </c>
      <c r="H1032">
        <v>437</v>
      </c>
      <c r="I1032">
        <v>428</v>
      </c>
      <c r="J1032">
        <v>446</v>
      </c>
      <c r="K1032">
        <v>335</v>
      </c>
      <c r="L1032">
        <v>443</v>
      </c>
      <c r="M1032">
        <v>438</v>
      </c>
      <c r="N1032">
        <v>457</v>
      </c>
      <c r="O1032">
        <v>427</v>
      </c>
      <c r="P1032">
        <v>415</v>
      </c>
      <c r="Q1032">
        <v>446</v>
      </c>
      <c r="R1032">
        <v>387</v>
      </c>
      <c r="S1032">
        <v>334</v>
      </c>
      <c r="T1032">
        <v>419</v>
      </c>
      <c r="U1032">
        <v>441</v>
      </c>
      <c r="V1032">
        <v>333</v>
      </c>
      <c r="W1032">
        <v>324</v>
      </c>
      <c r="X1032" s="41">
        <v>368</v>
      </c>
      <c r="Y1032" s="41">
        <v>352</v>
      </c>
      <c r="Z1032" s="41">
        <v>347</v>
      </c>
      <c r="AA1032" s="41">
        <v>385</v>
      </c>
      <c r="AB1032" s="41">
        <v>296</v>
      </c>
      <c r="AC1032" s="42">
        <v>306</v>
      </c>
      <c r="AD1032" s="42">
        <v>347</v>
      </c>
      <c r="AE1032" s="42">
        <v>380</v>
      </c>
      <c r="AF1032" s="43">
        <v>250</v>
      </c>
      <c r="AG1032" s="43">
        <v>250</v>
      </c>
      <c r="AH1032" s="44">
        <f>VLOOKUP($A1032,'[2]Data (2)'!$A$701:$F$1377,3,FALSE)</f>
        <v>204</v>
      </c>
      <c r="AI1032" s="44">
        <f>VLOOKUP($A1032,'[2]Data (2)'!$A$701:$F$1377,4,FALSE)</f>
        <v>253</v>
      </c>
      <c r="AJ1032" s="44">
        <f>VLOOKUP($A1032,'[2]Data (2)'!$A$701:$F$1377,5,FALSE)</f>
        <v>227</v>
      </c>
      <c r="AK1032" s="44">
        <f>VLOOKUP($A1032,'[2]Data (2)'!$A$701:$F$1377,6,FALSE)</f>
        <v>220</v>
      </c>
      <c r="AL1032" s="46">
        <v>164</v>
      </c>
      <c r="AM1032" s="46">
        <v>183</v>
      </c>
      <c r="AN1032" s="46">
        <v>183</v>
      </c>
      <c r="AO1032" s="46">
        <v>145</v>
      </c>
      <c r="AR1032" s="41" t="s">
        <v>166</v>
      </c>
      <c r="AS1032" s="41" t="b">
        <f t="shared" si="22"/>
        <v>1</v>
      </c>
    </row>
    <row r="1033" spans="1:45" x14ac:dyDescent="0.25">
      <c r="A1033" s="36" t="s">
        <v>167</v>
      </c>
      <c r="B1033">
        <v>101</v>
      </c>
      <c r="C1033">
        <v>133</v>
      </c>
      <c r="D1033">
        <v>187</v>
      </c>
      <c r="E1033">
        <v>250</v>
      </c>
      <c r="F1033">
        <v>303</v>
      </c>
      <c r="G1033">
        <v>250</v>
      </c>
      <c r="H1033">
        <v>267</v>
      </c>
      <c r="I1033">
        <v>250</v>
      </c>
      <c r="J1033">
        <v>221</v>
      </c>
      <c r="K1033">
        <v>177</v>
      </c>
      <c r="L1033">
        <v>236</v>
      </c>
      <c r="M1033">
        <v>195</v>
      </c>
      <c r="N1033">
        <v>224</v>
      </c>
      <c r="O1033">
        <v>173</v>
      </c>
      <c r="P1033">
        <v>214</v>
      </c>
      <c r="Q1033">
        <v>192</v>
      </c>
      <c r="R1033">
        <v>253</v>
      </c>
      <c r="S1033">
        <v>192</v>
      </c>
      <c r="T1033">
        <v>221</v>
      </c>
      <c r="U1033">
        <v>193</v>
      </c>
      <c r="V1033">
        <v>186</v>
      </c>
      <c r="W1033">
        <v>153</v>
      </c>
      <c r="X1033" s="41">
        <v>174</v>
      </c>
      <c r="Y1033" s="41">
        <v>160</v>
      </c>
      <c r="Z1033" s="41">
        <v>167</v>
      </c>
      <c r="AA1033" s="41">
        <v>196</v>
      </c>
      <c r="AB1033" s="41">
        <v>171</v>
      </c>
      <c r="AC1033" s="42">
        <v>148</v>
      </c>
      <c r="AD1033" s="42">
        <v>125</v>
      </c>
      <c r="AE1033" s="42">
        <v>181</v>
      </c>
      <c r="AF1033" s="43">
        <v>150</v>
      </c>
      <c r="AG1033" s="43">
        <v>142</v>
      </c>
      <c r="AH1033" s="44">
        <f>VLOOKUP($A1033,'[2]Data (2)'!$A$701:$F$1377,3,FALSE)</f>
        <v>115</v>
      </c>
      <c r="AI1033" s="44">
        <f>VLOOKUP($A1033,'[2]Data (2)'!$A$701:$F$1377,4,FALSE)</f>
        <v>112</v>
      </c>
      <c r="AJ1033" s="44">
        <f>VLOOKUP($A1033,'[2]Data (2)'!$A$701:$F$1377,5,FALSE)</f>
        <v>128</v>
      </c>
      <c r="AK1033" s="44">
        <f>VLOOKUP($A1033,'[2]Data (2)'!$A$701:$F$1377,6,FALSE)</f>
        <v>118</v>
      </c>
      <c r="AL1033" s="46">
        <v>103</v>
      </c>
      <c r="AM1033" s="46">
        <v>112</v>
      </c>
      <c r="AN1033" s="46">
        <v>135</v>
      </c>
      <c r="AO1033" s="46">
        <v>95</v>
      </c>
      <c r="AR1033" s="41" t="s">
        <v>167</v>
      </c>
      <c r="AS1033" s="41" t="b">
        <f t="shared" si="22"/>
        <v>1</v>
      </c>
    </row>
    <row r="1034" spans="1:45" x14ac:dyDescent="0.25">
      <c r="A1034" s="36" t="s">
        <v>168</v>
      </c>
      <c r="B1034">
        <v>218</v>
      </c>
      <c r="C1034">
        <v>242</v>
      </c>
      <c r="D1034">
        <v>326</v>
      </c>
      <c r="E1034">
        <v>389</v>
      </c>
      <c r="F1034">
        <v>457</v>
      </c>
      <c r="G1034">
        <v>369</v>
      </c>
      <c r="H1034">
        <v>381</v>
      </c>
      <c r="I1034">
        <v>359</v>
      </c>
      <c r="J1034">
        <v>375</v>
      </c>
      <c r="K1034">
        <v>325</v>
      </c>
      <c r="L1034">
        <v>402</v>
      </c>
      <c r="M1034">
        <v>385</v>
      </c>
      <c r="N1034">
        <v>420</v>
      </c>
      <c r="O1034">
        <v>368</v>
      </c>
      <c r="P1034">
        <v>455</v>
      </c>
      <c r="Q1034">
        <v>351</v>
      </c>
      <c r="R1034">
        <v>330</v>
      </c>
      <c r="S1034">
        <v>317</v>
      </c>
      <c r="T1034">
        <v>405</v>
      </c>
      <c r="U1034">
        <v>387</v>
      </c>
      <c r="V1034">
        <v>349</v>
      </c>
      <c r="W1034">
        <v>302</v>
      </c>
      <c r="X1034" s="41">
        <v>327</v>
      </c>
      <c r="Y1034" s="41">
        <v>300</v>
      </c>
      <c r="Z1034" s="41">
        <v>306</v>
      </c>
      <c r="AA1034" s="41">
        <v>349</v>
      </c>
      <c r="AB1034" s="41">
        <v>282</v>
      </c>
      <c r="AC1034" s="42">
        <v>283</v>
      </c>
      <c r="AD1034" s="42">
        <v>263</v>
      </c>
      <c r="AE1034" s="42">
        <v>320</v>
      </c>
      <c r="AF1034" s="43">
        <v>281</v>
      </c>
      <c r="AG1034" s="43">
        <v>256</v>
      </c>
      <c r="AH1034" s="44">
        <f>VLOOKUP($A1034,'[2]Data (2)'!$A$701:$F$1377,3,FALSE)</f>
        <v>261</v>
      </c>
      <c r="AI1034" s="44">
        <f>VLOOKUP($A1034,'[2]Data (2)'!$A$701:$F$1377,4,FALSE)</f>
        <v>241</v>
      </c>
      <c r="AJ1034" s="44">
        <f>VLOOKUP($A1034,'[2]Data (2)'!$A$701:$F$1377,5,FALSE)</f>
        <v>284</v>
      </c>
      <c r="AK1034" s="44">
        <f>VLOOKUP($A1034,'[2]Data (2)'!$A$701:$F$1377,6,FALSE)</f>
        <v>254</v>
      </c>
      <c r="AL1034" s="46">
        <v>172</v>
      </c>
      <c r="AM1034" s="46">
        <v>270</v>
      </c>
      <c r="AN1034" s="46">
        <v>230</v>
      </c>
      <c r="AO1034" s="46">
        <v>239</v>
      </c>
      <c r="AR1034" s="41" t="s">
        <v>168</v>
      </c>
      <c r="AS1034" s="41" t="b">
        <f t="shared" si="22"/>
        <v>1</v>
      </c>
    </row>
    <row r="1035" spans="1:45" x14ac:dyDescent="0.25">
      <c r="A1035" s="36" t="s">
        <v>169</v>
      </c>
      <c r="B1035">
        <v>263</v>
      </c>
      <c r="C1035">
        <v>226</v>
      </c>
      <c r="D1035">
        <v>392</v>
      </c>
      <c r="E1035">
        <v>519</v>
      </c>
      <c r="F1035">
        <v>516</v>
      </c>
      <c r="G1035">
        <v>452</v>
      </c>
      <c r="H1035">
        <v>498</v>
      </c>
      <c r="I1035">
        <v>455</v>
      </c>
      <c r="J1035">
        <v>434</v>
      </c>
      <c r="K1035">
        <v>360</v>
      </c>
      <c r="L1035">
        <v>478</v>
      </c>
      <c r="M1035">
        <v>459</v>
      </c>
      <c r="N1035">
        <v>420</v>
      </c>
      <c r="O1035">
        <v>358</v>
      </c>
      <c r="P1035">
        <v>403</v>
      </c>
      <c r="Q1035">
        <v>404</v>
      </c>
      <c r="R1035">
        <v>439</v>
      </c>
      <c r="S1035">
        <v>331</v>
      </c>
      <c r="T1035">
        <v>408</v>
      </c>
      <c r="U1035">
        <v>359</v>
      </c>
      <c r="V1035">
        <v>448</v>
      </c>
      <c r="W1035">
        <v>306</v>
      </c>
      <c r="X1035" s="41">
        <v>351</v>
      </c>
      <c r="Y1035" s="41">
        <v>323</v>
      </c>
      <c r="Z1035" s="41">
        <v>331</v>
      </c>
      <c r="AA1035" s="41">
        <v>340</v>
      </c>
      <c r="AB1035" s="41">
        <v>335</v>
      </c>
      <c r="AC1035" s="42">
        <v>329</v>
      </c>
      <c r="AD1035" s="42">
        <v>338</v>
      </c>
      <c r="AE1035" s="42">
        <v>368</v>
      </c>
      <c r="AF1035" s="43">
        <v>281</v>
      </c>
      <c r="AG1035" s="43">
        <v>238</v>
      </c>
      <c r="AH1035" s="44">
        <f>VLOOKUP($A1035,'[2]Data (2)'!$A$701:$F$1377,3,FALSE)</f>
        <v>225</v>
      </c>
      <c r="AI1035" s="44">
        <f>VLOOKUP($A1035,'[2]Data (2)'!$A$701:$F$1377,4,FALSE)</f>
        <v>223</v>
      </c>
      <c r="AJ1035" s="44">
        <f>VLOOKUP($A1035,'[2]Data (2)'!$A$701:$F$1377,5,FALSE)</f>
        <v>265</v>
      </c>
      <c r="AK1035" s="44">
        <f>VLOOKUP($A1035,'[2]Data (2)'!$A$701:$F$1377,6,FALSE)</f>
        <v>262</v>
      </c>
      <c r="AL1035" s="46">
        <v>222</v>
      </c>
      <c r="AM1035" s="46">
        <v>270</v>
      </c>
      <c r="AN1035" s="46">
        <v>242</v>
      </c>
      <c r="AO1035" s="46">
        <v>234</v>
      </c>
      <c r="AR1035" s="41" t="s">
        <v>169</v>
      </c>
      <c r="AS1035" s="41" t="b">
        <f t="shared" si="22"/>
        <v>1</v>
      </c>
    </row>
    <row r="1036" spans="1:45" x14ac:dyDescent="0.25">
      <c r="A1036" s="36" t="s">
        <v>484</v>
      </c>
      <c r="B1036">
        <v>664</v>
      </c>
      <c r="C1036">
        <v>743</v>
      </c>
      <c r="D1036">
        <v>951</v>
      </c>
      <c r="E1036">
        <v>1242</v>
      </c>
      <c r="F1036">
        <v>1481</v>
      </c>
      <c r="G1036">
        <v>1213</v>
      </c>
      <c r="H1036">
        <v>1120</v>
      </c>
      <c r="I1036">
        <v>1139</v>
      </c>
      <c r="J1036">
        <v>1216</v>
      </c>
      <c r="K1036">
        <v>920</v>
      </c>
      <c r="L1036">
        <v>1100</v>
      </c>
      <c r="M1036">
        <v>1118</v>
      </c>
      <c r="N1036">
        <v>1109</v>
      </c>
      <c r="O1036">
        <v>977</v>
      </c>
      <c r="P1036">
        <v>1068</v>
      </c>
      <c r="Q1036">
        <v>1007</v>
      </c>
      <c r="R1036">
        <v>1011</v>
      </c>
      <c r="S1036">
        <v>992</v>
      </c>
      <c r="T1036">
        <v>1160</v>
      </c>
      <c r="U1036">
        <v>991</v>
      </c>
      <c r="V1036">
        <v>915</v>
      </c>
      <c r="W1036">
        <v>863</v>
      </c>
      <c r="X1036" s="41">
        <v>867</v>
      </c>
      <c r="Y1036" s="41">
        <v>870</v>
      </c>
      <c r="Z1036" s="41">
        <v>894</v>
      </c>
      <c r="AA1036" s="41">
        <v>859</v>
      </c>
      <c r="AB1036" s="41">
        <v>787</v>
      </c>
      <c r="AC1036" s="42">
        <v>758</v>
      </c>
      <c r="AD1036" s="42">
        <v>798</v>
      </c>
      <c r="AE1036" s="42">
        <v>850</v>
      </c>
      <c r="AF1036" s="43">
        <v>745</v>
      </c>
      <c r="AG1036" s="43">
        <v>737</v>
      </c>
      <c r="AH1036" s="44">
        <f>VLOOKUP($A1036,'[2]Data (2)'!$A$701:$F$1377,3,FALSE)</f>
        <v>624</v>
      </c>
      <c r="AI1036" s="44">
        <f>VLOOKUP($A1036,'[2]Data (2)'!$A$701:$F$1377,4,FALSE)</f>
        <v>621</v>
      </c>
      <c r="AJ1036" s="44">
        <f>VLOOKUP($A1036,'[2]Data (2)'!$A$701:$F$1377,5,FALSE)</f>
        <v>744</v>
      </c>
      <c r="AK1036" s="44">
        <f>VLOOKUP($A1036,'[2]Data (2)'!$A$701:$F$1377,6,FALSE)</f>
        <v>686</v>
      </c>
      <c r="AL1036" s="46">
        <v>564</v>
      </c>
      <c r="AM1036" s="46">
        <v>677</v>
      </c>
      <c r="AN1036" s="46">
        <v>588</v>
      </c>
      <c r="AO1036" s="46">
        <v>571</v>
      </c>
      <c r="AR1036" s="41" t="s">
        <v>484</v>
      </c>
      <c r="AS1036" s="41" t="b">
        <f t="shared" si="22"/>
        <v>1</v>
      </c>
    </row>
    <row r="1037" spans="1:45" x14ac:dyDescent="0.25">
      <c r="A1037" s="36" t="s">
        <v>170</v>
      </c>
      <c r="B1037">
        <v>486</v>
      </c>
      <c r="C1037">
        <v>456</v>
      </c>
      <c r="D1037">
        <v>581</v>
      </c>
      <c r="E1037">
        <v>815</v>
      </c>
      <c r="F1037">
        <v>735</v>
      </c>
      <c r="G1037">
        <v>668</v>
      </c>
      <c r="H1037">
        <v>781</v>
      </c>
      <c r="I1037">
        <v>758</v>
      </c>
      <c r="J1037">
        <v>770</v>
      </c>
      <c r="K1037">
        <v>683</v>
      </c>
      <c r="L1037">
        <v>718</v>
      </c>
      <c r="M1037">
        <v>731</v>
      </c>
      <c r="N1037">
        <v>716</v>
      </c>
      <c r="O1037">
        <v>597</v>
      </c>
      <c r="P1037">
        <v>728</v>
      </c>
      <c r="Q1037">
        <v>679</v>
      </c>
      <c r="R1037">
        <v>676</v>
      </c>
      <c r="S1037">
        <v>602</v>
      </c>
      <c r="T1037">
        <v>712</v>
      </c>
      <c r="U1037">
        <v>726</v>
      </c>
      <c r="V1037">
        <v>563</v>
      </c>
      <c r="W1037">
        <v>468</v>
      </c>
      <c r="X1037" s="41">
        <v>537</v>
      </c>
      <c r="Y1037" s="41">
        <v>561</v>
      </c>
      <c r="Z1037" s="41">
        <v>644</v>
      </c>
      <c r="AA1037" s="41">
        <v>567</v>
      </c>
      <c r="AB1037" s="41">
        <v>646</v>
      </c>
      <c r="AC1037" s="42">
        <v>584</v>
      </c>
      <c r="AD1037" s="42">
        <v>486</v>
      </c>
      <c r="AE1037" s="42">
        <v>629</v>
      </c>
      <c r="AF1037" s="43">
        <v>569</v>
      </c>
      <c r="AG1037" s="43">
        <v>429</v>
      </c>
      <c r="AH1037" s="44">
        <f>VLOOKUP($A1037,'[2]Data (2)'!$A$701:$F$1377,3,FALSE)</f>
        <v>387</v>
      </c>
      <c r="AI1037" s="44">
        <f>VLOOKUP($A1037,'[2]Data (2)'!$A$701:$F$1377,4,FALSE)</f>
        <v>402</v>
      </c>
      <c r="AJ1037" s="44">
        <f>VLOOKUP($A1037,'[2]Data (2)'!$A$701:$F$1377,5,FALSE)</f>
        <v>448</v>
      </c>
      <c r="AK1037" s="44">
        <f>VLOOKUP($A1037,'[2]Data (2)'!$A$701:$F$1377,6,FALSE)</f>
        <v>467</v>
      </c>
      <c r="AL1037" s="46">
        <v>398</v>
      </c>
      <c r="AM1037" s="46">
        <v>522</v>
      </c>
      <c r="AN1037" s="46">
        <v>568</v>
      </c>
      <c r="AO1037" s="46">
        <v>577</v>
      </c>
      <c r="AR1037" s="41" t="s">
        <v>170</v>
      </c>
      <c r="AS1037" s="41" t="b">
        <f t="shared" si="22"/>
        <v>1</v>
      </c>
    </row>
    <row r="1038" spans="1:45" x14ac:dyDescent="0.25">
      <c r="A1038" s="36" t="s">
        <v>171</v>
      </c>
      <c r="B1038">
        <v>181</v>
      </c>
      <c r="C1038">
        <v>220</v>
      </c>
      <c r="D1038">
        <v>278</v>
      </c>
      <c r="E1038">
        <v>371</v>
      </c>
      <c r="F1038">
        <v>493</v>
      </c>
      <c r="G1038">
        <v>391</v>
      </c>
      <c r="H1038">
        <v>420</v>
      </c>
      <c r="I1038">
        <v>350</v>
      </c>
      <c r="J1038">
        <v>420</v>
      </c>
      <c r="K1038">
        <v>311</v>
      </c>
      <c r="L1038">
        <v>367</v>
      </c>
      <c r="M1038">
        <v>307</v>
      </c>
      <c r="N1038">
        <v>319</v>
      </c>
      <c r="O1038">
        <v>278</v>
      </c>
      <c r="P1038">
        <v>362</v>
      </c>
      <c r="Q1038">
        <v>349</v>
      </c>
      <c r="R1038">
        <v>322</v>
      </c>
      <c r="S1038">
        <v>285</v>
      </c>
      <c r="T1038">
        <v>350</v>
      </c>
      <c r="U1038">
        <v>271</v>
      </c>
      <c r="V1038">
        <v>299</v>
      </c>
      <c r="W1038">
        <v>257</v>
      </c>
      <c r="X1038" s="41">
        <v>251</v>
      </c>
      <c r="Y1038" s="41">
        <v>269</v>
      </c>
      <c r="Z1038" s="41">
        <v>303</v>
      </c>
      <c r="AA1038" s="41">
        <v>294</v>
      </c>
      <c r="AB1038" s="41">
        <v>266</v>
      </c>
      <c r="AC1038" s="42">
        <v>233</v>
      </c>
      <c r="AD1038" s="42">
        <v>256</v>
      </c>
      <c r="AE1038" s="42">
        <v>270</v>
      </c>
      <c r="AF1038" s="43">
        <v>214</v>
      </c>
      <c r="AG1038" s="43">
        <v>204</v>
      </c>
      <c r="AH1038" s="44">
        <f>VLOOKUP($A1038,'[2]Data (2)'!$A$701:$F$1377,3,FALSE)</f>
        <v>161</v>
      </c>
      <c r="AI1038" s="44">
        <f>VLOOKUP($A1038,'[2]Data (2)'!$A$701:$F$1377,4,FALSE)</f>
        <v>172</v>
      </c>
      <c r="AJ1038" s="44">
        <f>VLOOKUP($A1038,'[2]Data (2)'!$A$701:$F$1377,5,FALSE)</f>
        <v>169</v>
      </c>
      <c r="AK1038" s="44">
        <f>VLOOKUP($A1038,'[2]Data (2)'!$A$701:$F$1377,6,FALSE)</f>
        <v>185</v>
      </c>
      <c r="AL1038" s="46">
        <v>143</v>
      </c>
      <c r="AM1038" s="46">
        <v>163</v>
      </c>
      <c r="AN1038" s="46">
        <v>186</v>
      </c>
      <c r="AO1038" s="46">
        <v>153</v>
      </c>
      <c r="AR1038" s="41" t="s">
        <v>171</v>
      </c>
      <c r="AS1038" s="41" t="b">
        <f t="shared" si="22"/>
        <v>1</v>
      </c>
    </row>
    <row r="1039" spans="1:45" x14ac:dyDescent="0.25">
      <c r="A1039" s="36" t="s">
        <v>172</v>
      </c>
      <c r="B1039">
        <v>142</v>
      </c>
      <c r="C1039">
        <v>147</v>
      </c>
      <c r="D1039">
        <v>195</v>
      </c>
      <c r="E1039">
        <v>267</v>
      </c>
      <c r="F1039">
        <v>367</v>
      </c>
      <c r="G1039">
        <v>332</v>
      </c>
      <c r="H1039">
        <v>355</v>
      </c>
      <c r="I1039">
        <v>269</v>
      </c>
      <c r="J1039">
        <v>303</v>
      </c>
      <c r="K1039">
        <v>242</v>
      </c>
      <c r="L1039">
        <v>322</v>
      </c>
      <c r="M1039">
        <v>300</v>
      </c>
      <c r="N1039">
        <v>294</v>
      </c>
      <c r="O1039">
        <v>296</v>
      </c>
      <c r="P1039">
        <v>276</v>
      </c>
      <c r="Q1039">
        <v>245</v>
      </c>
      <c r="R1039">
        <v>251</v>
      </c>
      <c r="S1039">
        <v>215</v>
      </c>
      <c r="T1039">
        <v>245</v>
      </c>
      <c r="U1039">
        <v>214</v>
      </c>
      <c r="V1039">
        <v>190</v>
      </c>
      <c r="W1039">
        <v>222</v>
      </c>
      <c r="X1039" s="41">
        <v>236</v>
      </c>
      <c r="Y1039" s="41">
        <v>239</v>
      </c>
      <c r="Z1039" s="41">
        <v>220</v>
      </c>
      <c r="AA1039" s="41">
        <v>194</v>
      </c>
      <c r="AB1039" s="41">
        <v>213</v>
      </c>
      <c r="AC1039" s="42">
        <v>192</v>
      </c>
      <c r="AD1039" s="42">
        <v>197</v>
      </c>
      <c r="AE1039" s="42">
        <v>245</v>
      </c>
      <c r="AF1039" s="43">
        <v>190</v>
      </c>
      <c r="AG1039" s="43">
        <v>204</v>
      </c>
      <c r="AH1039" s="44">
        <f>VLOOKUP($A1039,'[2]Data (2)'!$A$701:$F$1377,3,FALSE)</f>
        <v>150</v>
      </c>
      <c r="AI1039" s="44">
        <f>VLOOKUP($A1039,'[2]Data (2)'!$A$701:$F$1377,4,FALSE)</f>
        <v>145</v>
      </c>
      <c r="AJ1039" s="44">
        <f>VLOOKUP($A1039,'[2]Data (2)'!$A$701:$F$1377,5,FALSE)</f>
        <v>173</v>
      </c>
      <c r="AK1039" s="44">
        <f>VLOOKUP($A1039,'[2]Data (2)'!$A$701:$F$1377,6,FALSE)</f>
        <v>150</v>
      </c>
      <c r="AL1039" s="46">
        <v>122</v>
      </c>
      <c r="AM1039" s="46">
        <v>150</v>
      </c>
      <c r="AN1039" s="46">
        <v>146</v>
      </c>
      <c r="AO1039" s="46">
        <v>159</v>
      </c>
      <c r="AR1039" s="41" t="s">
        <v>172</v>
      </c>
      <c r="AS1039" s="41" t="b">
        <f t="shared" si="22"/>
        <v>1</v>
      </c>
    </row>
    <row r="1040" spans="1:45" x14ac:dyDescent="0.25">
      <c r="A1040" s="36" t="s">
        <v>173</v>
      </c>
      <c r="B1040">
        <v>611</v>
      </c>
      <c r="C1040">
        <v>558</v>
      </c>
      <c r="D1040">
        <v>729</v>
      </c>
      <c r="E1040">
        <v>874</v>
      </c>
      <c r="F1040">
        <v>980</v>
      </c>
      <c r="G1040">
        <v>822</v>
      </c>
      <c r="H1040">
        <v>871</v>
      </c>
      <c r="I1040">
        <v>849</v>
      </c>
      <c r="J1040">
        <v>809</v>
      </c>
      <c r="K1040">
        <v>688</v>
      </c>
      <c r="L1040">
        <v>897</v>
      </c>
      <c r="M1040">
        <v>824</v>
      </c>
      <c r="N1040">
        <v>787</v>
      </c>
      <c r="O1040">
        <v>672</v>
      </c>
      <c r="P1040">
        <v>873</v>
      </c>
      <c r="Q1040">
        <v>791</v>
      </c>
      <c r="R1040">
        <v>809</v>
      </c>
      <c r="S1040">
        <v>683</v>
      </c>
      <c r="T1040">
        <v>799</v>
      </c>
      <c r="U1040">
        <v>754</v>
      </c>
      <c r="V1040">
        <v>678</v>
      </c>
      <c r="W1040">
        <v>654</v>
      </c>
      <c r="X1040" s="41">
        <v>697</v>
      </c>
      <c r="Y1040" s="41">
        <v>680</v>
      </c>
      <c r="Z1040" s="41">
        <v>767</v>
      </c>
      <c r="AA1040" s="41">
        <v>780</v>
      </c>
      <c r="AB1040" s="41">
        <v>694</v>
      </c>
      <c r="AC1040" s="42">
        <v>626</v>
      </c>
      <c r="AD1040" s="42">
        <v>621</v>
      </c>
      <c r="AE1040" s="42">
        <v>725</v>
      </c>
      <c r="AF1040" s="43">
        <v>614</v>
      </c>
      <c r="AG1040" s="43">
        <v>484</v>
      </c>
      <c r="AH1040" s="44">
        <f>VLOOKUP($A1040,'[2]Data (2)'!$A$701:$F$1377,3,FALSE)</f>
        <v>517</v>
      </c>
      <c r="AI1040" s="44">
        <f>VLOOKUP($A1040,'[2]Data (2)'!$A$701:$F$1377,4,FALSE)</f>
        <v>528</v>
      </c>
      <c r="AJ1040" s="44">
        <f>VLOOKUP($A1040,'[2]Data (2)'!$A$701:$F$1377,5,FALSE)</f>
        <v>540</v>
      </c>
      <c r="AK1040" s="44">
        <f>VLOOKUP($A1040,'[2]Data (2)'!$A$701:$F$1377,6,FALSE)</f>
        <v>540</v>
      </c>
      <c r="AL1040" s="46">
        <v>455</v>
      </c>
      <c r="AM1040" s="46">
        <v>584</v>
      </c>
      <c r="AN1040" s="46">
        <v>536</v>
      </c>
      <c r="AO1040" s="46">
        <v>499</v>
      </c>
      <c r="AR1040" s="41" t="s">
        <v>173</v>
      </c>
      <c r="AS1040" s="41" t="b">
        <f t="shared" si="22"/>
        <v>1</v>
      </c>
    </row>
    <row r="1041" spans="1:45" x14ac:dyDescent="0.25">
      <c r="A1041" s="36" t="s">
        <v>587</v>
      </c>
      <c r="B1041">
        <v>424</v>
      </c>
      <c r="C1041">
        <v>466</v>
      </c>
      <c r="D1041">
        <v>544</v>
      </c>
      <c r="E1041">
        <v>638</v>
      </c>
      <c r="F1041">
        <v>672</v>
      </c>
      <c r="G1041">
        <v>624</v>
      </c>
      <c r="H1041">
        <v>738</v>
      </c>
      <c r="I1041">
        <v>607</v>
      </c>
      <c r="J1041">
        <v>577</v>
      </c>
      <c r="K1041">
        <v>499</v>
      </c>
      <c r="L1041">
        <v>733</v>
      </c>
      <c r="M1041">
        <v>622</v>
      </c>
      <c r="N1041">
        <v>609</v>
      </c>
      <c r="O1041">
        <v>561</v>
      </c>
      <c r="P1041">
        <v>607</v>
      </c>
      <c r="Q1041">
        <v>553</v>
      </c>
      <c r="R1041">
        <v>545</v>
      </c>
      <c r="S1041">
        <v>504</v>
      </c>
      <c r="T1041">
        <v>632</v>
      </c>
      <c r="U1041">
        <v>572</v>
      </c>
      <c r="V1041">
        <v>502</v>
      </c>
      <c r="W1041">
        <v>478</v>
      </c>
      <c r="X1041" s="41">
        <v>534</v>
      </c>
      <c r="Y1041" s="41">
        <v>549</v>
      </c>
      <c r="Z1041" s="41">
        <v>552</v>
      </c>
      <c r="AA1041" s="41">
        <v>544</v>
      </c>
      <c r="AB1041" s="41">
        <v>480</v>
      </c>
      <c r="AC1041" s="42">
        <v>455</v>
      </c>
      <c r="AD1041" s="42">
        <v>537</v>
      </c>
      <c r="AE1041" s="42">
        <v>493</v>
      </c>
      <c r="AF1041" s="43">
        <v>412</v>
      </c>
      <c r="AG1041" s="43">
        <v>402</v>
      </c>
      <c r="AH1041" s="44">
        <f>VLOOKUP($A1041,'[2]Data (2)'!$A$701:$F$1377,3,FALSE)</f>
        <v>322</v>
      </c>
      <c r="AI1041" s="44">
        <f>VLOOKUP($A1041,'[2]Data (2)'!$A$701:$F$1377,4,FALSE)</f>
        <v>308</v>
      </c>
      <c r="AJ1041" s="44">
        <f>VLOOKUP($A1041,'[2]Data (2)'!$A$701:$F$1377,5,FALSE)</f>
        <v>429</v>
      </c>
      <c r="AK1041" s="44">
        <f>VLOOKUP($A1041,'[2]Data (2)'!$A$701:$F$1377,6,FALSE)</f>
        <v>396</v>
      </c>
      <c r="AL1041" s="46">
        <v>386</v>
      </c>
      <c r="AM1041" s="46">
        <v>427</v>
      </c>
      <c r="AN1041" s="46">
        <v>410</v>
      </c>
      <c r="AO1041" s="46">
        <v>328</v>
      </c>
      <c r="AR1041" s="41" t="s">
        <v>587</v>
      </c>
      <c r="AS1041" s="41" t="b">
        <f t="shared" si="22"/>
        <v>1</v>
      </c>
    </row>
    <row r="1042" spans="1:45" x14ac:dyDescent="0.25">
      <c r="A1042" s="36" t="s">
        <v>174</v>
      </c>
      <c r="B1042">
        <v>154</v>
      </c>
      <c r="C1042">
        <v>144</v>
      </c>
      <c r="D1042">
        <v>205</v>
      </c>
      <c r="E1042">
        <v>259</v>
      </c>
      <c r="F1042">
        <v>326</v>
      </c>
      <c r="G1042">
        <v>287</v>
      </c>
      <c r="H1042">
        <v>375</v>
      </c>
      <c r="I1042">
        <v>290</v>
      </c>
      <c r="J1042">
        <v>290</v>
      </c>
      <c r="K1042">
        <v>248</v>
      </c>
      <c r="L1042">
        <v>301</v>
      </c>
      <c r="M1042">
        <v>280</v>
      </c>
      <c r="N1042">
        <v>267</v>
      </c>
      <c r="O1042">
        <v>230</v>
      </c>
      <c r="P1042">
        <v>303</v>
      </c>
      <c r="Q1042">
        <v>258</v>
      </c>
      <c r="R1042">
        <v>295</v>
      </c>
      <c r="S1042">
        <v>247</v>
      </c>
      <c r="T1042">
        <v>262</v>
      </c>
      <c r="U1042">
        <v>242</v>
      </c>
      <c r="V1042">
        <v>303</v>
      </c>
      <c r="W1042">
        <v>219</v>
      </c>
      <c r="X1042" s="41">
        <v>268</v>
      </c>
      <c r="Y1042" s="41">
        <v>238</v>
      </c>
      <c r="Z1042" s="41">
        <v>245</v>
      </c>
      <c r="AA1042" s="41">
        <v>224</v>
      </c>
      <c r="AB1042" s="41">
        <v>192</v>
      </c>
      <c r="AC1042" s="42">
        <v>199</v>
      </c>
      <c r="AD1042" s="42">
        <v>183</v>
      </c>
      <c r="AE1042" s="42">
        <v>245</v>
      </c>
      <c r="AF1042" s="43">
        <v>231</v>
      </c>
      <c r="AG1042" s="43">
        <v>167</v>
      </c>
      <c r="AH1042" s="44">
        <f>VLOOKUP($A1042,'[2]Data (2)'!$A$701:$F$1377,3,FALSE)</f>
        <v>158</v>
      </c>
      <c r="AI1042" s="44">
        <f>VLOOKUP($A1042,'[2]Data (2)'!$A$701:$F$1377,4,FALSE)</f>
        <v>156</v>
      </c>
      <c r="AJ1042" s="44">
        <f>VLOOKUP($A1042,'[2]Data (2)'!$A$701:$F$1377,5,FALSE)</f>
        <v>178</v>
      </c>
      <c r="AK1042" s="44">
        <f>VLOOKUP($A1042,'[2]Data (2)'!$A$701:$F$1377,6,FALSE)</f>
        <v>192</v>
      </c>
      <c r="AL1042" s="46">
        <v>147</v>
      </c>
      <c r="AM1042" s="46">
        <v>189</v>
      </c>
      <c r="AN1042" s="46">
        <v>165</v>
      </c>
      <c r="AO1042" s="46">
        <v>146</v>
      </c>
      <c r="AR1042" s="41" t="s">
        <v>174</v>
      </c>
      <c r="AS1042" s="41" t="b">
        <f t="shared" si="22"/>
        <v>1</v>
      </c>
    </row>
    <row r="1043" spans="1:45" x14ac:dyDescent="0.25">
      <c r="A1043" s="36" t="s">
        <v>500</v>
      </c>
      <c r="B1043">
        <v>518</v>
      </c>
      <c r="C1043">
        <v>493</v>
      </c>
      <c r="D1043">
        <v>722</v>
      </c>
      <c r="E1043">
        <v>816</v>
      </c>
      <c r="F1043">
        <v>999</v>
      </c>
      <c r="G1043">
        <v>809</v>
      </c>
      <c r="H1043">
        <v>960</v>
      </c>
      <c r="I1043">
        <v>933</v>
      </c>
      <c r="J1043">
        <v>1002</v>
      </c>
      <c r="K1043">
        <v>746</v>
      </c>
      <c r="L1043">
        <v>831</v>
      </c>
      <c r="M1043">
        <v>814</v>
      </c>
      <c r="N1043">
        <v>895</v>
      </c>
      <c r="O1043">
        <v>753</v>
      </c>
      <c r="P1043">
        <v>894</v>
      </c>
      <c r="Q1043">
        <v>772</v>
      </c>
      <c r="R1043">
        <v>816</v>
      </c>
      <c r="S1043">
        <v>695</v>
      </c>
      <c r="T1043">
        <v>893</v>
      </c>
      <c r="U1043">
        <v>787</v>
      </c>
      <c r="V1043">
        <v>775</v>
      </c>
      <c r="W1043">
        <v>600</v>
      </c>
      <c r="X1043" s="41">
        <v>677</v>
      </c>
      <c r="Y1043" s="41">
        <v>715</v>
      </c>
      <c r="Z1043" s="41">
        <v>761</v>
      </c>
      <c r="AA1043" s="41">
        <v>662</v>
      </c>
      <c r="AB1043" s="41">
        <v>699</v>
      </c>
      <c r="AC1043" s="42">
        <v>610</v>
      </c>
      <c r="AD1043" s="42">
        <v>671</v>
      </c>
      <c r="AE1043" s="42">
        <v>799</v>
      </c>
      <c r="AF1043" s="43">
        <v>645</v>
      </c>
      <c r="AG1043" s="43">
        <v>627</v>
      </c>
      <c r="AH1043" s="44">
        <f>VLOOKUP($A1043,'[2]Data (2)'!$A$701:$F$1377,3,FALSE)</f>
        <v>555</v>
      </c>
      <c r="AI1043" s="44">
        <f>VLOOKUP($A1043,'[2]Data (2)'!$A$701:$F$1377,4,FALSE)</f>
        <v>506</v>
      </c>
      <c r="AJ1043" s="44">
        <f>VLOOKUP($A1043,'[2]Data (2)'!$A$701:$F$1377,5,FALSE)</f>
        <v>615</v>
      </c>
      <c r="AK1043" s="44">
        <f>VLOOKUP($A1043,'[2]Data (2)'!$A$701:$F$1377,6,FALSE)</f>
        <v>571</v>
      </c>
      <c r="AL1043" s="46">
        <v>487</v>
      </c>
      <c r="AM1043" s="46">
        <v>560</v>
      </c>
      <c r="AN1043" s="46">
        <v>521</v>
      </c>
      <c r="AO1043" s="46">
        <v>494</v>
      </c>
      <c r="AR1043" s="41" t="s">
        <v>500</v>
      </c>
      <c r="AS1043" s="41" t="b">
        <f t="shared" si="22"/>
        <v>1</v>
      </c>
    </row>
    <row r="1044" spans="1:45" x14ac:dyDescent="0.25">
      <c r="A1044" s="36" t="s">
        <v>175</v>
      </c>
      <c r="B1044">
        <v>205</v>
      </c>
      <c r="C1044">
        <v>224</v>
      </c>
      <c r="D1044">
        <v>264</v>
      </c>
      <c r="E1044">
        <v>364</v>
      </c>
      <c r="F1044">
        <v>472</v>
      </c>
      <c r="G1044">
        <v>393</v>
      </c>
      <c r="H1044">
        <v>478</v>
      </c>
      <c r="I1044">
        <v>333</v>
      </c>
      <c r="J1044">
        <v>390</v>
      </c>
      <c r="K1044">
        <v>332</v>
      </c>
      <c r="L1044">
        <v>380</v>
      </c>
      <c r="M1044">
        <v>278</v>
      </c>
      <c r="N1044">
        <v>342</v>
      </c>
      <c r="O1044">
        <v>320</v>
      </c>
      <c r="P1044">
        <v>401</v>
      </c>
      <c r="Q1044">
        <v>317</v>
      </c>
      <c r="R1044">
        <v>335</v>
      </c>
      <c r="S1044">
        <v>312</v>
      </c>
      <c r="T1044">
        <v>361</v>
      </c>
      <c r="U1044">
        <v>308</v>
      </c>
      <c r="V1044">
        <v>320</v>
      </c>
      <c r="W1044">
        <v>242</v>
      </c>
      <c r="X1044" s="41">
        <v>297</v>
      </c>
      <c r="Y1044" s="41">
        <v>304</v>
      </c>
      <c r="Z1044" s="41">
        <v>302</v>
      </c>
      <c r="AA1044" s="41">
        <v>260</v>
      </c>
      <c r="AB1044" s="41">
        <v>274</v>
      </c>
      <c r="AC1044" s="42">
        <v>231</v>
      </c>
      <c r="AD1044" s="42">
        <v>247</v>
      </c>
      <c r="AE1044" s="42">
        <v>292</v>
      </c>
      <c r="AF1044" s="43">
        <v>252</v>
      </c>
      <c r="AG1044" s="43">
        <v>208</v>
      </c>
      <c r="AH1044" s="44">
        <f>VLOOKUP($A1044,'[2]Data (2)'!$A$701:$F$1377,3,FALSE)</f>
        <v>213</v>
      </c>
      <c r="AI1044" s="44">
        <f>VLOOKUP($A1044,'[2]Data (2)'!$A$701:$F$1377,4,FALSE)</f>
        <v>179</v>
      </c>
      <c r="AJ1044" s="44">
        <f>VLOOKUP($A1044,'[2]Data (2)'!$A$701:$F$1377,5,FALSE)</f>
        <v>208</v>
      </c>
      <c r="AK1044" s="44">
        <f>VLOOKUP($A1044,'[2]Data (2)'!$A$701:$F$1377,6,FALSE)</f>
        <v>247</v>
      </c>
      <c r="AL1044" s="46">
        <v>175</v>
      </c>
      <c r="AM1044" s="46">
        <v>213</v>
      </c>
      <c r="AN1044" s="46">
        <v>181</v>
      </c>
      <c r="AO1044" s="46">
        <v>182</v>
      </c>
      <c r="AR1044" s="41" t="s">
        <v>175</v>
      </c>
      <c r="AS1044" s="41" t="b">
        <f t="shared" si="22"/>
        <v>1</v>
      </c>
    </row>
    <row r="1045" spans="1:45" x14ac:dyDescent="0.25">
      <c r="A1045" s="36" t="s">
        <v>568</v>
      </c>
      <c r="B1045">
        <v>470</v>
      </c>
      <c r="C1045">
        <v>484</v>
      </c>
      <c r="D1045">
        <v>654</v>
      </c>
      <c r="E1045">
        <v>827</v>
      </c>
      <c r="F1045">
        <v>798</v>
      </c>
      <c r="G1045">
        <v>718</v>
      </c>
      <c r="H1045">
        <v>846</v>
      </c>
      <c r="I1045">
        <v>735</v>
      </c>
      <c r="J1045">
        <v>731</v>
      </c>
      <c r="K1045">
        <v>618</v>
      </c>
      <c r="L1045">
        <v>762</v>
      </c>
      <c r="M1045">
        <v>916</v>
      </c>
      <c r="N1045">
        <v>821</v>
      </c>
      <c r="O1045">
        <v>693</v>
      </c>
      <c r="P1045">
        <v>731</v>
      </c>
      <c r="Q1045">
        <v>767</v>
      </c>
      <c r="R1045">
        <v>672</v>
      </c>
      <c r="S1045">
        <v>608</v>
      </c>
      <c r="T1045">
        <v>694</v>
      </c>
      <c r="U1045">
        <v>665</v>
      </c>
      <c r="V1045">
        <v>567</v>
      </c>
      <c r="W1045">
        <v>545</v>
      </c>
      <c r="X1045" s="41">
        <v>547</v>
      </c>
      <c r="Y1045" s="41">
        <v>527</v>
      </c>
      <c r="Z1045" s="41">
        <v>618</v>
      </c>
      <c r="AA1045" s="41">
        <v>647</v>
      </c>
      <c r="AB1045" s="41">
        <v>660</v>
      </c>
      <c r="AC1045" s="42">
        <v>585</v>
      </c>
      <c r="AD1045" s="42">
        <v>647</v>
      </c>
      <c r="AE1045" s="42">
        <v>598</v>
      </c>
      <c r="AF1045" s="43">
        <v>487</v>
      </c>
      <c r="AG1045" s="43">
        <v>482</v>
      </c>
      <c r="AH1045" s="44">
        <f>VLOOKUP($A1045,'[2]Data (2)'!$A$701:$F$1377,3,FALSE)</f>
        <v>439</v>
      </c>
      <c r="AI1045" s="44">
        <f>VLOOKUP($A1045,'[2]Data (2)'!$A$701:$F$1377,4,FALSE)</f>
        <v>395</v>
      </c>
      <c r="AJ1045" s="44">
        <f>VLOOKUP($A1045,'[2]Data (2)'!$A$701:$F$1377,5,FALSE)</f>
        <v>471</v>
      </c>
      <c r="AK1045" s="44">
        <f>VLOOKUP($A1045,'[2]Data (2)'!$A$701:$F$1377,6,FALSE)</f>
        <v>422</v>
      </c>
      <c r="AL1045" s="46">
        <v>374</v>
      </c>
      <c r="AM1045" s="46">
        <v>459</v>
      </c>
      <c r="AN1045" s="46">
        <v>484</v>
      </c>
      <c r="AO1045" s="46">
        <v>467</v>
      </c>
      <c r="AR1045" s="41" t="s">
        <v>568</v>
      </c>
      <c r="AS1045" s="41" t="b">
        <f t="shared" si="22"/>
        <v>1</v>
      </c>
    </row>
    <row r="1046" spans="1:45" x14ac:dyDescent="0.25">
      <c r="A1046" s="36" t="s">
        <v>593</v>
      </c>
      <c r="B1046">
        <v>363</v>
      </c>
      <c r="C1046">
        <v>419</v>
      </c>
      <c r="D1046">
        <v>456</v>
      </c>
      <c r="E1046">
        <v>618</v>
      </c>
      <c r="F1046">
        <v>639</v>
      </c>
      <c r="G1046">
        <v>582</v>
      </c>
      <c r="H1046">
        <v>554</v>
      </c>
      <c r="I1046">
        <v>559</v>
      </c>
      <c r="J1046">
        <v>507</v>
      </c>
      <c r="K1046">
        <v>476</v>
      </c>
      <c r="L1046">
        <v>560</v>
      </c>
      <c r="M1046">
        <v>519</v>
      </c>
      <c r="N1046">
        <v>517</v>
      </c>
      <c r="O1046">
        <v>495</v>
      </c>
      <c r="P1046">
        <v>595</v>
      </c>
      <c r="Q1046">
        <v>491</v>
      </c>
      <c r="R1046">
        <v>518</v>
      </c>
      <c r="S1046">
        <v>492</v>
      </c>
      <c r="T1046">
        <v>581</v>
      </c>
      <c r="U1046">
        <v>582</v>
      </c>
      <c r="V1046">
        <v>433</v>
      </c>
      <c r="W1046">
        <v>410</v>
      </c>
      <c r="X1046" s="41">
        <v>514</v>
      </c>
      <c r="Y1046" s="41">
        <v>483</v>
      </c>
      <c r="Z1046" s="41">
        <v>495</v>
      </c>
      <c r="AA1046" s="41">
        <v>476</v>
      </c>
      <c r="AB1046" s="41">
        <v>432</v>
      </c>
      <c r="AC1046" s="42">
        <v>420</v>
      </c>
      <c r="AD1046" s="42">
        <v>432</v>
      </c>
      <c r="AE1046" s="42">
        <v>453</v>
      </c>
      <c r="AF1046" s="43">
        <v>371</v>
      </c>
      <c r="AG1046" s="43">
        <v>399</v>
      </c>
      <c r="AH1046" s="44">
        <f>VLOOKUP($A1046,'[2]Data (2)'!$A$701:$F$1377,3,FALSE)</f>
        <v>298</v>
      </c>
      <c r="AI1046" s="44">
        <f>VLOOKUP($A1046,'[2]Data (2)'!$A$701:$F$1377,4,FALSE)</f>
        <v>369</v>
      </c>
      <c r="AJ1046" s="44">
        <f>VLOOKUP($A1046,'[2]Data (2)'!$A$701:$F$1377,5,FALSE)</f>
        <v>413</v>
      </c>
      <c r="AK1046" s="44">
        <f>VLOOKUP($A1046,'[2]Data (2)'!$A$701:$F$1377,6,FALSE)</f>
        <v>417</v>
      </c>
      <c r="AL1046" s="46">
        <v>380</v>
      </c>
      <c r="AM1046" s="46">
        <v>397</v>
      </c>
      <c r="AN1046" s="46">
        <v>392</v>
      </c>
      <c r="AO1046" s="46">
        <v>386</v>
      </c>
      <c r="AR1046" s="41" t="s">
        <v>593</v>
      </c>
      <c r="AS1046" s="41" t="b">
        <f t="shared" si="22"/>
        <v>1</v>
      </c>
    </row>
    <row r="1047" spans="1:45" x14ac:dyDescent="0.25">
      <c r="A1047" s="36" t="s">
        <v>176</v>
      </c>
      <c r="B1047">
        <v>187</v>
      </c>
      <c r="C1047">
        <v>171</v>
      </c>
      <c r="D1047">
        <v>243</v>
      </c>
      <c r="E1047">
        <v>310</v>
      </c>
      <c r="F1047">
        <v>317</v>
      </c>
      <c r="G1047">
        <v>252</v>
      </c>
      <c r="H1047">
        <v>281</v>
      </c>
      <c r="I1047">
        <v>260</v>
      </c>
      <c r="J1047">
        <v>211</v>
      </c>
      <c r="K1047">
        <v>211</v>
      </c>
      <c r="L1047">
        <v>273</v>
      </c>
      <c r="M1047">
        <v>286</v>
      </c>
      <c r="N1047">
        <v>264</v>
      </c>
      <c r="O1047">
        <v>218</v>
      </c>
      <c r="P1047">
        <v>270</v>
      </c>
      <c r="Q1047">
        <v>271</v>
      </c>
      <c r="R1047">
        <v>229</v>
      </c>
      <c r="S1047">
        <v>205</v>
      </c>
      <c r="T1047">
        <v>230</v>
      </c>
      <c r="U1047">
        <v>227</v>
      </c>
      <c r="V1047">
        <v>196</v>
      </c>
      <c r="W1047">
        <v>165</v>
      </c>
      <c r="X1047" s="41">
        <v>217</v>
      </c>
      <c r="Y1047" s="41">
        <v>202</v>
      </c>
      <c r="Z1047" s="41">
        <v>208</v>
      </c>
      <c r="AA1047" s="41">
        <v>197</v>
      </c>
      <c r="AB1047" s="41">
        <v>228</v>
      </c>
      <c r="AC1047" s="42">
        <v>199</v>
      </c>
      <c r="AD1047" s="42">
        <v>164</v>
      </c>
      <c r="AE1047" s="42">
        <v>212</v>
      </c>
      <c r="AF1047" s="43">
        <v>174</v>
      </c>
      <c r="AG1047" s="43">
        <v>158</v>
      </c>
      <c r="AH1047" s="44">
        <f>VLOOKUP($A1047,'[2]Data (2)'!$A$701:$F$1377,3,FALSE)</f>
        <v>147</v>
      </c>
      <c r="AI1047" s="44">
        <f>VLOOKUP($A1047,'[2]Data (2)'!$A$701:$F$1377,4,FALSE)</f>
        <v>138</v>
      </c>
      <c r="AJ1047" s="44">
        <f>VLOOKUP($A1047,'[2]Data (2)'!$A$701:$F$1377,5,FALSE)</f>
        <v>165</v>
      </c>
      <c r="AK1047" s="44">
        <f>VLOOKUP($A1047,'[2]Data (2)'!$A$701:$F$1377,6,FALSE)</f>
        <v>140</v>
      </c>
      <c r="AL1047" s="46">
        <v>118</v>
      </c>
      <c r="AM1047" s="46">
        <v>157</v>
      </c>
      <c r="AN1047" s="46">
        <v>189</v>
      </c>
      <c r="AO1047" s="46">
        <v>148</v>
      </c>
      <c r="AR1047" s="41" t="s">
        <v>176</v>
      </c>
      <c r="AS1047" s="41" t="b">
        <f t="shared" ref="AS1047:AS1094" si="23">IF(AR1047=A1047,TRUE,FALSE)</f>
        <v>1</v>
      </c>
    </row>
    <row r="1048" spans="1:45" x14ac:dyDescent="0.25">
      <c r="A1048" s="36" t="s">
        <v>517</v>
      </c>
      <c r="B1048">
        <v>1185</v>
      </c>
      <c r="C1048">
        <v>1316</v>
      </c>
      <c r="D1048">
        <v>1675</v>
      </c>
      <c r="E1048">
        <v>1458</v>
      </c>
      <c r="F1048">
        <v>1965</v>
      </c>
      <c r="G1048">
        <v>1861</v>
      </c>
      <c r="H1048">
        <v>2061</v>
      </c>
      <c r="I1048">
        <v>1732</v>
      </c>
      <c r="J1048">
        <v>1798</v>
      </c>
      <c r="K1048">
        <v>1606</v>
      </c>
      <c r="L1048">
        <v>2019</v>
      </c>
      <c r="M1048">
        <v>1707</v>
      </c>
      <c r="N1048">
        <v>1780</v>
      </c>
      <c r="O1048">
        <v>1622</v>
      </c>
      <c r="P1048">
        <v>1687</v>
      </c>
      <c r="Q1048">
        <v>1500</v>
      </c>
      <c r="R1048">
        <v>1658</v>
      </c>
      <c r="S1048">
        <v>1707</v>
      </c>
      <c r="T1048">
        <v>2078</v>
      </c>
      <c r="U1048">
        <v>1593</v>
      </c>
      <c r="V1048">
        <v>1669</v>
      </c>
      <c r="W1048">
        <v>1502</v>
      </c>
      <c r="X1048" s="41">
        <v>1715</v>
      </c>
      <c r="Y1048" s="41">
        <v>1692</v>
      </c>
      <c r="Z1048" s="41">
        <v>1663</v>
      </c>
      <c r="AA1048" s="41">
        <v>1567</v>
      </c>
      <c r="AB1048" s="41">
        <v>1384</v>
      </c>
      <c r="AC1048" s="42">
        <v>1303</v>
      </c>
      <c r="AD1048" s="42">
        <v>1366</v>
      </c>
      <c r="AE1048" s="42">
        <v>1543</v>
      </c>
      <c r="AF1048" s="43">
        <v>1359</v>
      </c>
      <c r="AG1048" s="43">
        <v>1302</v>
      </c>
      <c r="AH1048" s="44">
        <f>VLOOKUP($A1048,'[2]Data (2)'!$A$701:$F$1377,3,FALSE)</f>
        <v>1195</v>
      </c>
      <c r="AI1048" s="44">
        <f>VLOOKUP($A1048,'[2]Data (2)'!$A$701:$F$1377,4,FALSE)</f>
        <v>1207</v>
      </c>
      <c r="AJ1048" s="44">
        <f>VLOOKUP($A1048,'[2]Data (2)'!$A$701:$F$1377,5,FALSE)</f>
        <v>1427</v>
      </c>
      <c r="AK1048" s="44">
        <f>VLOOKUP($A1048,'[2]Data (2)'!$A$701:$F$1377,6,FALSE)</f>
        <v>1349</v>
      </c>
      <c r="AL1048" s="46">
        <v>1053</v>
      </c>
      <c r="AM1048" s="46">
        <v>1290</v>
      </c>
      <c r="AN1048" s="46">
        <v>1167</v>
      </c>
      <c r="AO1048" s="46">
        <v>1031</v>
      </c>
      <c r="AR1048" s="41" t="s">
        <v>517</v>
      </c>
      <c r="AS1048" s="41" t="b">
        <f t="shared" si="23"/>
        <v>1</v>
      </c>
    </row>
    <row r="1049" spans="1:45" x14ac:dyDescent="0.25">
      <c r="A1049" s="36" t="s">
        <v>449</v>
      </c>
      <c r="B1049">
        <v>672</v>
      </c>
      <c r="C1049">
        <v>724</v>
      </c>
      <c r="D1049">
        <v>958</v>
      </c>
      <c r="E1049">
        <v>1053</v>
      </c>
      <c r="F1049">
        <v>1269</v>
      </c>
      <c r="G1049">
        <v>1155</v>
      </c>
      <c r="H1049">
        <v>1336</v>
      </c>
      <c r="I1049">
        <v>1000</v>
      </c>
      <c r="J1049">
        <v>1039</v>
      </c>
      <c r="K1049">
        <v>910</v>
      </c>
      <c r="L1049">
        <v>1133</v>
      </c>
      <c r="M1049">
        <v>1042</v>
      </c>
      <c r="N1049">
        <v>1018</v>
      </c>
      <c r="O1049">
        <v>976</v>
      </c>
      <c r="P1049">
        <v>1211</v>
      </c>
      <c r="Q1049">
        <v>1048</v>
      </c>
      <c r="R1049">
        <v>965</v>
      </c>
      <c r="S1049">
        <v>907</v>
      </c>
      <c r="T1049">
        <v>1042</v>
      </c>
      <c r="U1049">
        <v>905</v>
      </c>
      <c r="V1049">
        <v>895</v>
      </c>
      <c r="W1049">
        <v>850</v>
      </c>
      <c r="X1049" s="41">
        <v>991</v>
      </c>
      <c r="Y1049" s="41">
        <v>966</v>
      </c>
      <c r="Z1049" s="41">
        <v>955</v>
      </c>
      <c r="AA1049" s="41">
        <v>934</v>
      </c>
      <c r="AB1049" s="41">
        <v>857</v>
      </c>
      <c r="AC1049" s="42">
        <v>740</v>
      </c>
      <c r="AD1049" s="42">
        <v>776</v>
      </c>
      <c r="AE1049" s="42">
        <v>868</v>
      </c>
      <c r="AF1049" s="43">
        <v>744</v>
      </c>
      <c r="AG1049" s="43">
        <v>689</v>
      </c>
      <c r="AH1049" s="44">
        <f>VLOOKUP($A1049,'[2]Data (2)'!$A$701:$F$1377,3,FALSE)</f>
        <v>595</v>
      </c>
      <c r="AI1049" s="44">
        <f>VLOOKUP($A1049,'[2]Data (2)'!$A$701:$F$1377,4,FALSE)</f>
        <v>652</v>
      </c>
      <c r="AJ1049" s="44">
        <f>VLOOKUP($A1049,'[2]Data (2)'!$A$701:$F$1377,5,FALSE)</f>
        <v>533</v>
      </c>
      <c r="AK1049" s="44">
        <f>VLOOKUP($A1049,'[2]Data (2)'!$A$701:$F$1377,6,FALSE)</f>
        <v>500</v>
      </c>
      <c r="AL1049" s="46">
        <v>415</v>
      </c>
      <c r="AM1049" s="46">
        <v>469</v>
      </c>
      <c r="AN1049" s="46">
        <v>403</v>
      </c>
      <c r="AO1049" s="46">
        <v>373</v>
      </c>
      <c r="AR1049" s="41" t="s">
        <v>449</v>
      </c>
      <c r="AS1049" s="41" t="b">
        <f t="shared" si="23"/>
        <v>1</v>
      </c>
    </row>
    <row r="1050" spans="1:45" x14ac:dyDescent="0.25">
      <c r="A1050" s="36" t="s">
        <v>177</v>
      </c>
      <c r="B1050">
        <v>189</v>
      </c>
      <c r="C1050">
        <v>198</v>
      </c>
      <c r="D1050">
        <v>240</v>
      </c>
      <c r="E1050">
        <v>283</v>
      </c>
      <c r="F1050">
        <v>426</v>
      </c>
      <c r="G1050">
        <v>354</v>
      </c>
      <c r="H1050">
        <v>395</v>
      </c>
      <c r="I1050">
        <v>313</v>
      </c>
      <c r="J1050">
        <v>335</v>
      </c>
      <c r="K1050">
        <v>300</v>
      </c>
      <c r="L1050">
        <v>336</v>
      </c>
      <c r="M1050">
        <v>250</v>
      </c>
      <c r="N1050">
        <v>321</v>
      </c>
      <c r="O1050">
        <v>271</v>
      </c>
      <c r="P1050">
        <v>328</v>
      </c>
      <c r="Q1050">
        <v>286</v>
      </c>
      <c r="R1050">
        <v>304</v>
      </c>
      <c r="S1050">
        <v>232</v>
      </c>
      <c r="T1050">
        <v>300</v>
      </c>
      <c r="U1050">
        <v>223</v>
      </c>
      <c r="V1050">
        <v>268</v>
      </c>
      <c r="W1050">
        <v>205</v>
      </c>
      <c r="X1050" s="41">
        <v>239</v>
      </c>
      <c r="Y1050" s="41">
        <v>224</v>
      </c>
      <c r="Z1050" s="41">
        <v>256</v>
      </c>
      <c r="AA1050" s="41">
        <v>226</v>
      </c>
      <c r="AB1050" s="41">
        <v>186</v>
      </c>
      <c r="AC1050" s="42">
        <v>192</v>
      </c>
      <c r="AD1050" s="42">
        <v>207</v>
      </c>
      <c r="AE1050" s="42">
        <v>219</v>
      </c>
      <c r="AF1050" s="43">
        <v>196</v>
      </c>
      <c r="AG1050" s="43">
        <v>166</v>
      </c>
      <c r="AH1050" s="44">
        <f>VLOOKUP($A1050,'[2]Data (2)'!$A$701:$F$1377,3,FALSE)</f>
        <v>145</v>
      </c>
      <c r="AI1050" s="44">
        <f>VLOOKUP($A1050,'[2]Data (2)'!$A$701:$F$1377,4,FALSE)</f>
        <v>141</v>
      </c>
      <c r="AJ1050" s="44">
        <f>VLOOKUP($A1050,'[2]Data (2)'!$A$701:$F$1377,5,FALSE)</f>
        <v>148</v>
      </c>
      <c r="AK1050" s="44">
        <f>VLOOKUP($A1050,'[2]Data (2)'!$A$701:$F$1377,6,FALSE)</f>
        <v>166</v>
      </c>
      <c r="AL1050" s="46">
        <v>171</v>
      </c>
      <c r="AM1050" s="46">
        <v>157</v>
      </c>
      <c r="AN1050" s="46">
        <v>172</v>
      </c>
      <c r="AO1050" s="46">
        <v>128</v>
      </c>
      <c r="AR1050" s="41" t="s">
        <v>177</v>
      </c>
      <c r="AS1050" s="41" t="b">
        <f t="shared" si="23"/>
        <v>1</v>
      </c>
    </row>
    <row r="1051" spans="1:45" x14ac:dyDescent="0.25">
      <c r="A1051" s="36" t="s">
        <v>178</v>
      </c>
      <c r="B1051">
        <v>99</v>
      </c>
      <c r="C1051">
        <v>93</v>
      </c>
      <c r="D1051">
        <v>145</v>
      </c>
      <c r="E1051">
        <v>178</v>
      </c>
      <c r="F1051">
        <v>277</v>
      </c>
      <c r="G1051">
        <v>204</v>
      </c>
      <c r="H1051">
        <v>194</v>
      </c>
      <c r="I1051">
        <v>195</v>
      </c>
      <c r="J1051">
        <v>193</v>
      </c>
      <c r="K1051">
        <v>156</v>
      </c>
      <c r="L1051">
        <v>158</v>
      </c>
      <c r="M1051">
        <v>154</v>
      </c>
      <c r="N1051">
        <v>182</v>
      </c>
      <c r="O1051">
        <v>173</v>
      </c>
      <c r="P1051">
        <v>196</v>
      </c>
      <c r="Q1051">
        <v>170</v>
      </c>
      <c r="R1051">
        <v>182</v>
      </c>
      <c r="S1051">
        <v>135</v>
      </c>
      <c r="T1051">
        <v>176</v>
      </c>
      <c r="U1051">
        <v>172</v>
      </c>
      <c r="V1051">
        <v>147</v>
      </c>
      <c r="W1051">
        <v>118</v>
      </c>
      <c r="X1051" s="41">
        <v>146</v>
      </c>
      <c r="Y1051" s="41">
        <v>152</v>
      </c>
      <c r="Z1051" s="41">
        <v>142</v>
      </c>
      <c r="AA1051" s="41">
        <v>147</v>
      </c>
      <c r="AB1051" s="41">
        <v>128</v>
      </c>
      <c r="AC1051" s="42">
        <v>110</v>
      </c>
      <c r="AD1051" s="42">
        <v>130</v>
      </c>
      <c r="AE1051" s="42">
        <v>157</v>
      </c>
      <c r="AF1051" s="43">
        <v>130</v>
      </c>
      <c r="AG1051" s="43">
        <v>96</v>
      </c>
      <c r="AH1051" s="44">
        <f>VLOOKUP($A1051,'[2]Data (2)'!$A$701:$F$1377,3,FALSE)</f>
        <v>82</v>
      </c>
      <c r="AI1051" s="44">
        <f>VLOOKUP($A1051,'[2]Data (2)'!$A$701:$F$1377,4,FALSE)</f>
        <v>91</v>
      </c>
      <c r="AJ1051" s="44">
        <f>VLOOKUP($A1051,'[2]Data (2)'!$A$701:$F$1377,5,FALSE)</f>
        <v>86</v>
      </c>
      <c r="AK1051" s="44">
        <f>VLOOKUP($A1051,'[2]Data (2)'!$A$701:$F$1377,6,FALSE)</f>
        <v>116</v>
      </c>
      <c r="AL1051" s="46">
        <v>90</v>
      </c>
      <c r="AM1051" s="46">
        <v>109</v>
      </c>
      <c r="AN1051" s="46">
        <v>109</v>
      </c>
      <c r="AO1051" s="46">
        <v>79</v>
      </c>
      <c r="AR1051" s="41" t="s">
        <v>178</v>
      </c>
      <c r="AS1051" s="41" t="b">
        <f t="shared" si="23"/>
        <v>1</v>
      </c>
    </row>
    <row r="1052" spans="1:45" x14ac:dyDescent="0.25">
      <c r="A1052" s="36" t="s">
        <v>179</v>
      </c>
      <c r="B1052">
        <v>151</v>
      </c>
      <c r="C1052">
        <v>168</v>
      </c>
      <c r="D1052">
        <v>219</v>
      </c>
      <c r="E1052">
        <v>276</v>
      </c>
      <c r="F1052">
        <v>442</v>
      </c>
      <c r="G1052">
        <v>368</v>
      </c>
      <c r="H1052">
        <v>398</v>
      </c>
      <c r="I1052">
        <v>338</v>
      </c>
      <c r="J1052">
        <v>345</v>
      </c>
      <c r="K1052">
        <v>268</v>
      </c>
      <c r="L1052">
        <v>356</v>
      </c>
      <c r="M1052">
        <v>306</v>
      </c>
      <c r="N1052">
        <v>307</v>
      </c>
      <c r="O1052">
        <v>277</v>
      </c>
      <c r="P1052">
        <v>354</v>
      </c>
      <c r="Q1052">
        <v>304</v>
      </c>
      <c r="R1052">
        <v>299</v>
      </c>
      <c r="S1052">
        <v>238</v>
      </c>
      <c r="T1052">
        <v>291</v>
      </c>
      <c r="U1052">
        <v>260</v>
      </c>
      <c r="V1052">
        <v>237</v>
      </c>
      <c r="W1052">
        <v>211</v>
      </c>
      <c r="X1052" s="41">
        <v>272</v>
      </c>
      <c r="Y1052" s="41">
        <v>245</v>
      </c>
      <c r="Z1052" s="41">
        <v>250</v>
      </c>
      <c r="AA1052" s="41">
        <v>238</v>
      </c>
      <c r="AB1052" s="41">
        <v>239</v>
      </c>
      <c r="AC1052" s="42">
        <v>211</v>
      </c>
      <c r="AD1052" s="42">
        <v>209</v>
      </c>
      <c r="AE1052" s="42">
        <v>221</v>
      </c>
      <c r="AF1052" s="43">
        <v>184</v>
      </c>
      <c r="AG1052" s="43">
        <v>191</v>
      </c>
      <c r="AH1052" s="44">
        <f>VLOOKUP($A1052,'[2]Data (2)'!$A$701:$F$1377,3,FALSE)</f>
        <v>168</v>
      </c>
      <c r="AI1052" s="44">
        <f>VLOOKUP($A1052,'[2]Data (2)'!$A$701:$F$1377,4,FALSE)</f>
        <v>150</v>
      </c>
      <c r="AJ1052" s="44">
        <f>VLOOKUP($A1052,'[2]Data (2)'!$A$701:$F$1377,5,FALSE)</f>
        <v>168</v>
      </c>
      <c r="AK1052" s="44">
        <f>VLOOKUP($A1052,'[2]Data (2)'!$A$701:$F$1377,6,FALSE)</f>
        <v>181</v>
      </c>
      <c r="AL1052" s="46">
        <v>154</v>
      </c>
      <c r="AM1052" s="46">
        <v>173</v>
      </c>
      <c r="AN1052" s="46">
        <v>178</v>
      </c>
      <c r="AO1052" s="46">
        <v>158</v>
      </c>
      <c r="AR1052" s="41" t="s">
        <v>179</v>
      </c>
      <c r="AS1052" s="41" t="b">
        <f t="shared" si="23"/>
        <v>1</v>
      </c>
    </row>
    <row r="1053" spans="1:45" x14ac:dyDescent="0.25">
      <c r="A1053" s="36" t="s">
        <v>471</v>
      </c>
      <c r="B1053">
        <v>1416</v>
      </c>
      <c r="C1053">
        <v>1386</v>
      </c>
      <c r="D1053">
        <v>1796</v>
      </c>
      <c r="E1053">
        <v>2212</v>
      </c>
      <c r="F1053">
        <v>2464</v>
      </c>
      <c r="G1053">
        <v>2059</v>
      </c>
      <c r="H1053">
        <v>2088</v>
      </c>
      <c r="I1053">
        <v>2087</v>
      </c>
      <c r="J1053">
        <v>1954</v>
      </c>
      <c r="K1053">
        <v>1820</v>
      </c>
      <c r="L1053">
        <v>2113</v>
      </c>
      <c r="M1053">
        <v>2070</v>
      </c>
      <c r="N1053">
        <v>2273</v>
      </c>
      <c r="O1053">
        <v>1925</v>
      </c>
      <c r="P1053">
        <v>2072</v>
      </c>
      <c r="Q1053">
        <v>1881</v>
      </c>
      <c r="R1053">
        <v>1968</v>
      </c>
      <c r="S1053">
        <v>1621</v>
      </c>
      <c r="T1053">
        <v>1975</v>
      </c>
      <c r="U1053">
        <v>1883</v>
      </c>
      <c r="V1053">
        <v>1888</v>
      </c>
      <c r="W1053">
        <v>1500</v>
      </c>
      <c r="X1053" s="41">
        <v>1729</v>
      </c>
      <c r="Y1053" s="41">
        <v>1743</v>
      </c>
      <c r="Z1053" s="41">
        <v>1707</v>
      </c>
      <c r="AA1053" s="41">
        <v>1718</v>
      </c>
      <c r="AB1053" s="41">
        <v>1625</v>
      </c>
      <c r="AC1053" s="42">
        <v>1560</v>
      </c>
      <c r="AD1053" s="42">
        <v>1638</v>
      </c>
      <c r="AE1053" s="42">
        <v>1966</v>
      </c>
      <c r="AF1053" s="43">
        <v>1567</v>
      </c>
      <c r="AG1053" s="43">
        <v>1439</v>
      </c>
      <c r="AH1053" s="44">
        <f>VLOOKUP($A1053,'[2]Data (2)'!$A$701:$F$1377,3,FALSE)</f>
        <v>1295</v>
      </c>
      <c r="AI1053" s="44">
        <f>VLOOKUP($A1053,'[2]Data (2)'!$A$701:$F$1377,4,FALSE)</f>
        <v>1275</v>
      </c>
      <c r="AJ1053" s="44">
        <f>VLOOKUP($A1053,'[2]Data (2)'!$A$701:$F$1377,5,FALSE)</f>
        <v>1445</v>
      </c>
      <c r="AK1053" s="44">
        <f>VLOOKUP($A1053,'[2]Data (2)'!$A$701:$F$1377,6,FALSE)</f>
        <v>1315</v>
      </c>
      <c r="AL1053" s="46">
        <v>1090</v>
      </c>
      <c r="AM1053" s="46">
        <v>1259</v>
      </c>
      <c r="AN1053" s="46">
        <v>1232</v>
      </c>
      <c r="AO1053" s="46">
        <v>1272</v>
      </c>
      <c r="AR1053" s="41" t="s">
        <v>471</v>
      </c>
      <c r="AS1053" s="41" t="b">
        <f t="shared" si="23"/>
        <v>1</v>
      </c>
    </row>
    <row r="1054" spans="1:45" x14ac:dyDescent="0.25">
      <c r="A1054" s="36" t="s">
        <v>492</v>
      </c>
      <c r="B1054">
        <v>1355</v>
      </c>
      <c r="C1054">
        <v>1401</v>
      </c>
      <c r="D1054">
        <v>1808</v>
      </c>
      <c r="E1054">
        <v>2158</v>
      </c>
      <c r="F1054">
        <v>2140</v>
      </c>
      <c r="G1054">
        <v>1795</v>
      </c>
      <c r="H1054">
        <v>2097</v>
      </c>
      <c r="I1054">
        <v>1747</v>
      </c>
      <c r="J1054">
        <v>1609</v>
      </c>
      <c r="K1054">
        <v>1478</v>
      </c>
      <c r="L1054">
        <v>1889</v>
      </c>
      <c r="M1054">
        <v>1687</v>
      </c>
      <c r="N1054">
        <v>1744</v>
      </c>
      <c r="O1054">
        <v>1505</v>
      </c>
      <c r="P1054">
        <v>1740</v>
      </c>
      <c r="Q1054">
        <v>1490</v>
      </c>
      <c r="R1054">
        <v>1442</v>
      </c>
      <c r="S1054">
        <v>1453</v>
      </c>
      <c r="T1054">
        <v>1824</v>
      </c>
      <c r="U1054">
        <v>1567</v>
      </c>
      <c r="V1054">
        <v>1442</v>
      </c>
      <c r="W1054">
        <v>1273</v>
      </c>
      <c r="X1054" s="41">
        <v>1485</v>
      </c>
      <c r="Y1054" s="41">
        <v>1497</v>
      </c>
      <c r="Z1054" s="41">
        <v>1497</v>
      </c>
      <c r="AA1054" s="41">
        <v>1468</v>
      </c>
      <c r="AB1054" s="41">
        <v>1325</v>
      </c>
      <c r="AC1054" s="42">
        <v>1323</v>
      </c>
      <c r="AD1054" s="42">
        <v>1375</v>
      </c>
      <c r="AE1054" s="42">
        <v>1466</v>
      </c>
      <c r="AF1054" s="43">
        <v>1309</v>
      </c>
      <c r="AG1054" s="43">
        <v>1328</v>
      </c>
      <c r="AH1054" s="44">
        <f>VLOOKUP($A1054,'[2]Data (2)'!$A$701:$F$1377,3,FALSE)</f>
        <v>1095</v>
      </c>
      <c r="AI1054" s="44">
        <f>VLOOKUP($A1054,'[2]Data (2)'!$A$701:$F$1377,4,FALSE)</f>
        <v>1180</v>
      </c>
      <c r="AJ1054" s="44">
        <f>VLOOKUP($A1054,'[2]Data (2)'!$A$701:$F$1377,5,FALSE)</f>
        <v>1217</v>
      </c>
      <c r="AK1054" s="44">
        <f>VLOOKUP($A1054,'[2]Data (2)'!$A$701:$F$1377,6,FALSE)</f>
        <v>1165</v>
      </c>
      <c r="AL1054" s="46">
        <v>1014</v>
      </c>
      <c r="AM1054" s="46">
        <v>1161</v>
      </c>
      <c r="AN1054" s="46">
        <v>1025</v>
      </c>
      <c r="AO1054" s="46">
        <v>987</v>
      </c>
      <c r="AR1054" s="41" t="s">
        <v>492</v>
      </c>
      <c r="AS1054" s="41" t="b">
        <f t="shared" si="23"/>
        <v>1</v>
      </c>
    </row>
    <row r="1055" spans="1:45" x14ac:dyDescent="0.25">
      <c r="A1055" s="36" t="s">
        <v>538</v>
      </c>
      <c r="B1055">
        <v>1073</v>
      </c>
      <c r="C1055">
        <v>1197</v>
      </c>
      <c r="D1055">
        <v>1562</v>
      </c>
      <c r="E1055">
        <v>1472</v>
      </c>
      <c r="F1055">
        <v>2018</v>
      </c>
      <c r="G1055">
        <v>1647</v>
      </c>
      <c r="H1055">
        <v>1964</v>
      </c>
      <c r="I1055">
        <v>1650</v>
      </c>
      <c r="J1055">
        <v>1752</v>
      </c>
      <c r="K1055">
        <v>1472</v>
      </c>
      <c r="L1055">
        <v>1781</v>
      </c>
      <c r="M1055">
        <v>1489</v>
      </c>
      <c r="N1055">
        <v>1745</v>
      </c>
      <c r="O1055">
        <v>1557</v>
      </c>
      <c r="P1055">
        <v>1779</v>
      </c>
      <c r="Q1055">
        <v>1404</v>
      </c>
      <c r="R1055">
        <v>1536</v>
      </c>
      <c r="S1055">
        <v>1402</v>
      </c>
      <c r="T1055">
        <v>1810</v>
      </c>
      <c r="U1055">
        <v>1484</v>
      </c>
      <c r="V1055">
        <v>1574</v>
      </c>
      <c r="W1055">
        <v>1310</v>
      </c>
      <c r="X1055" s="41">
        <v>1526</v>
      </c>
      <c r="Y1055" s="41">
        <v>1513</v>
      </c>
      <c r="Z1055" s="41">
        <v>1544</v>
      </c>
      <c r="AA1055" s="41">
        <v>1493</v>
      </c>
      <c r="AB1055" s="41">
        <v>1348</v>
      </c>
      <c r="AC1055" s="42">
        <v>1220</v>
      </c>
      <c r="AD1055" s="42">
        <v>1122</v>
      </c>
      <c r="AE1055" s="42">
        <v>1393</v>
      </c>
      <c r="AF1055" s="43">
        <v>1203</v>
      </c>
      <c r="AG1055" s="43">
        <v>1142</v>
      </c>
      <c r="AH1055" s="44">
        <f>VLOOKUP($A1055,'[2]Data (2)'!$A$701:$F$1377,3,FALSE)</f>
        <v>1099</v>
      </c>
      <c r="AI1055" s="44">
        <f>VLOOKUP($A1055,'[2]Data (2)'!$A$701:$F$1377,4,FALSE)</f>
        <v>1058</v>
      </c>
      <c r="AJ1055" s="44">
        <f>VLOOKUP($A1055,'[2]Data (2)'!$A$701:$F$1377,5,FALSE)</f>
        <v>1225</v>
      </c>
      <c r="AK1055" s="44">
        <f>VLOOKUP($A1055,'[2]Data (2)'!$A$701:$F$1377,6,FALSE)</f>
        <v>1279</v>
      </c>
      <c r="AL1055" s="46">
        <v>910</v>
      </c>
      <c r="AM1055" s="46">
        <v>1145</v>
      </c>
      <c r="AN1055" s="46">
        <v>1099</v>
      </c>
      <c r="AO1055" s="46">
        <v>971</v>
      </c>
      <c r="AR1055" s="41" t="s">
        <v>538</v>
      </c>
      <c r="AS1055" s="41" t="b">
        <f t="shared" si="23"/>
        <v>1</v>
      </c>
    </row>
    <row r="1056" spans="1:45" x14ac:dyDescent="0.25">
      <c r="A1056" s="36" t="s">
        <v>518</v>
      </c>
      <c r="B1056">
        <v>766</v>
      </c>
      <c r="C1056">
        <v>845</v>
      </c>
      <c r="D1056">
        <v>1048</v>
      </c>
      <c r="E1056">
        <v>1130</v>
      </c>
      <c r="F1056">
        <v>1693</v>
      </c>
      <c r="G1056">
        <v>1443</v>
      </c>
      <c r="H1056">
        <v>1565</v>
      </c>
      <c r="I1056">
        <v>1284</v>
      </c>
      <c r="J1056">
        <v>1413</v>
      </c>
      <c r="K1056">
        <v>1184</v>
      </c>
      <c r="L1056">
        <v>1443</v>
      </c>
      <c r="M1056">
        <v>1218</v>
      </c>
      <c r="N1056">
        <v>1352</v>
      </c>
      <c r="O1056">
        <v>1068</v>
      </c>
      <c r="P1056">
        <v>1224</v>
      </c>
      <c r="Q1056">
        <v>1123</v>
      </c>
      <c r="R1056">
        <v>1159</v>
      </c>
      <c r="S1056">
        <v>1043</v>
      </c>
      <c r="T1056">
        <v>1336</v>
      </c>
      <c r="U1056">
        <v>1037</v>
      </c>
      <c r="V1056">
        <v>1118</v>
      </c>
      <c r="W1056">
        <v>982</v>
      </c>
      <c r="X1056" s="41">
        <v>1173</v>
      </c>
      <c r="Y1056" s="41">
        <v>1080</v>
      </c>
      <c r="Z1056" s="41">
        <v>1154</v>
      </c>
      <c r="AA1056" s="41">
        <v>1091</v>
      </c>
      <c r="AB1056" s="41">
        <v>960</v>
      </c>
      <c r="AC1056" s="42">
        <v>864</v>
      </c>
      <c r="AD1056" s="42">
        <v>840</v>
      </c>
      <c r="AE1056" s="42">
        <v>1149</v>
      </c>
      <c r="AF1056" s="43">
        <v>892</v>
      </c>
      <c r="AG1056" s="43">
        <v>849</v>
      </c>
      <c r="AH1056" s="44">
        <f>VLOOKUP($A1056,'[2]Data (2)'!$A$701:$F$1377,3,FALSE)</f>
        <v>777</v>
      </c>
      <c r="AI1056" s="44">
        <f>VLOOKUP($A1056,'[2]Data (2)'!$A$701:$F$1377,4,FALSE)</f>
        <v>777</v>
      </c>
      <c r="AJ1056" s="44">
        <f>VLOOKUP($A1056,'[2]Data (2)'!$A$701:$F$1377,5,FALSE)</f>
        <v>888</v>
      </c>
      <c r="AK1056" s="44">
        <f>VLOOKUP($A1056,'[2]Data (2)'!$A$701:$F$1377,6,FALSE)</f>
        <v>914</v>
      </c>
      <c r="AL1056" s="46">
        <v>684</v>
      </c>
      <c r="AM1056" s="46">
        <v>840</v>
      </c>
      <c r="AN1056" s="46">
        <v>848</v>
      </c>
      <c r="AO1056" s="46">
        <v>688</v>
      </c>
      <c r="AR1056" s="41" t="s">
        <v>518</v>
      </c>
      <c r="AS1056" s="41" t="b">
        <f t="shared" si="23"/>
        <v>1</v>
      </c>
    </row>
    <row r="1057" spans="1:45" x14ac:dyDescent="0.25">
      <c r="A1057" s="36" t="s">
        <v>439</v>
      </c>
      <c r="B1057">
        <v>640</v>
      </c>
      <c r="C1057">
        <v>645</v>
      </c>
      <c r="D1057">
        <v>898</v>
      </c>
      <c r="E1057">
        <v>1051</v>
      </c>
      <c r="F1057">
        <v>1144</v>
      </c>
      <c r="G1057">
        <v>1107</v>
      </c>
      <c r="H1057">
        <v>1175</v>
      </c>
      <c r="I1057">
        <v>913</v>
      </c>
      <c r="J1057">
        <v>1037</v>
      </c>
      <c r="K1057">
        <v>920</v>
      </c>
      <c r="L1057">
        <v>994</v>
      </c>
      <c r="M1057">
        <v>885</v>
      </c>
      <c r="N1057">
        <v>1109</v>
      </c>
      <c r="O1057">
        <v>987</v>
      </c>
      <c r="P1057">
        <v>1010</v>
      </c>
      <c r="Q1057">
        <v>831</v>
      </c>
      <c r="R1057">
        <v>941</v>
      </c>
      <c r="S1057">
        <v>857</v>
      </c>
      <c r="T1057">
        <v>944</v>
      </c>
      <c r="U1057">
        <v>832</v>
      </c>
      <c r="V1057">
        <v>896</v>
      </c>
      <c r="W1057">
        <v>790</v>
      </c>
      <c r="X1057" s="41">
        <v>948</v>
      </c>
      <c r="Y1057" s="41">
        <v>730</v>
      </c>
      <c r="Z1057" s="41">
        <v>616</v>
      </c>
      <c r="AA1057" s="41">
        <v>567</v>
      </c>
      <c r="AB1057" s="41">
        <v>520</v>
      </c>
      <c r="AC1057" s="42">
        <v>519</v>
      </c>
      <c r="AD1057" s="42">
        <v>503</v>
      </c>
      <c r="AE1057" s="42">
        <v>596</v>
      </c>
      <c r="AF1057" s="43">
        <v>446</v>
      </c>
      <c r="AG1057" s="43">
        <v>494</v>
      </c>
      <c r="AH1057" s="44">
        <f>VLOOKUP($A1057,'[2]Data (2)'!$A$701:$F$1377,3,FALSE)</f>
        <v>419</v>
      </c>
      <c r="AI1057" s="44">
        <f>VLOOKUP($A1057,'[2]Data (2)'!$A$701:$F$1377,4,FALSE)</f>
        <v>425</v>
      </c>
      <c r="AJ1057" s="44">
        <f>VLOOKUP($A1057,'[2]Data (2)'!$A$701:$F$1377,5,FALSE)</f>
        <v>412</v>
      </c>
      <c r="AK1057" s="44">
        <f>VLOOKUP($A1057,'[2]Data (2)'!$A$701:$F$1377,6,FALSE)</f>
        <v>443</v>
      </c>
      <c r="AL1057" s="46">
        <v>346</v>
      </c>
      <c r="AM1057" s="46">
        <v>428</v>
      </c>
      <c r="AN1057" s="46">
        <v>396</v>
      </c>
      <c r="AO1057" s="46">
        <v>281</v>
      </c>
      <c r="AR1057" s="41" t="s">
        <v>439</v>
      </c>
      <c r="AS1057" s="41" t="b">
        <f t="shared" si="23"/>
        <v>1</v>
      </c>
    </row>
    <row r="1058" spans="1:45" x14ac:dyDescent="0.25">
      <c r="A1058" s="36" t="s">
        <v>180</v>
      </c>
      <c r="B1058">
        <v>388</v>
      </c>
      <c r="C1058">
        <v>361</v>
      </c>
      <c r="D1058">
        <v>478</v>
      </c>
      <c r="E1058">
        <v>485</v>
      </c>
      <c r="F1058">
        <v>671</v>
      </c>
      <c r="G1058">
        <v>534</v>
      </c>
      <c r="H1058">
        <v>629</v>
      </c>
      <c r="I1058">
        <v>504</v>
      </c>
      <c r="J1058">
        <v>531</v>
      </c>
      <c r="K1058">
        <v>484</v>
      </c>
      <c r="L1058">
        <v>590</v>
      </c>
      <c r="M1058">
        <v>546</v>
      </c>
      <c r="N1058">
        <v>547</v>
      </c>
      <c r="O1058">
        <v>476</v>
      </c>
      <c r="P1058">
        <v>525</v>
      </c>
      <c r="Q1058">
        <v>477</v>
      </c>
      <c r="R1058">
        <v>465</v>
      </c>
      <c r="S1058">
        <v>418</v>
      </c>
      <c r="T1058">
        <v>443</v>
      </c>
      <c r="U1058">
        <v>423</v>
      </c>
      <c r="V1058">
        <v>400</v>
      </c>
      <c r="W1058">
        <v>327</v>
      </c>
      <c r="X1058" s="41">
        <v>304</v>
      </c>
      <c r="Y1058" s="41">
        <v>337</v>
      </c>
      <c r="Z1058" s="41">
        <v>380</v>
      </c>
      <c r="AA1058" s="41">
        <v>408</v>
      </c>
      <c r="AB1058" s="41">
        <v>338</v>
      </c>
      <c r="AC1058" s="42">
        <v>291</v>
      </c>
      <c r="AD1058" s="42">
        <v>320</v>
      </c>
      <c r="AE1058" s="42">
        <v>342</v>
      </c>
      <c r="AF1058" s="43">
        <v>274</v>
      </c>
      <c r="AG1058" s="43">
        <v>312</v>
      </c>
      <c r="AH1058" s="44">
        <f>VLOOKUP($A1058,'[2]Data (2)'!$A$701:$F$1377,3,FALSE)</f>
        <v>234</v>
      </c>
      <c r="AI1058" s="44">
        <f>VLOOKUP($A1058,'[2]Data (2)'!$A$701:$F$1377,4,FALSE)</f>
        <v>229</v>
      </c>
      <c r="AJ1058" s="44">
        <f>VLOOKUP($A1058,'[2]Data (2)'!$A$701:$F$1377,5,FALSE)</f>
        <v>263</v>
      </c>
      <c r="AK1058" s="44">
        <f>VLOOKUP($A1058,'[2]Data (2)'!$A$701:$F$1377,6,FALSE)</f>
        <v>273</v>
      </c>
      <c r="AL1058" s="46">
        <v>218</v>
      </c>
      <c r="AM1058" s="46">
        <v>268</v>
      </c>
      <c r="AN1058" s="46">
        <v>210</v>
      </c>
      <c r="AO1058" s="46">
        <v>209</v>
      </c>
      <c r="AR1058" s="41" t="s">
        <v>180</v>
      </c>
      <c r="AS1058" s="41" t="b">
        <f t="shared" si="23"/>
        <v>1</v>
      </c>
    </row>
    <row r="1059" spans="1:45" x14ac:dyDescent="0.25">
      <c r="A1059" s="36" t="s">
        <v>486</v>
      </c>
      <c r="B1059">
        <v>1518</v>
      </c>
      <c r="C1059">
        <v>1556</v>
      </c>
      <c r="D1059">
        <v>2047</v>
      </c>
      <c r="E1059">
        <v>2518</v>
      </c>
      <c r="F1059">
        <v>3029</v>
      </c>
      <c r="G1059">
        <v>2549</v>
      </c>
      <c r="H1059">
        <v>2758</v>
      </c>
      <c r="I1059">
        <v>2391</v>
      </c>
      <c r="J1059">
        <v>2481</v>
      </c>
      <c r="K1059">
        <v>2104</v>
      </c>
      <c r="L1059">
        <v>2533</v>
      </c>
      <c r="M1059">
        <v>2327</v>
      </c>
      <c r="N1059">
        <v>2457</v>
      </c>
      <c r="O1059">
        <v>2082</v>
      </c>
      <c r="P1059">
        <v>2157</v>
      </c>
      <c r="Q1059">
        <v>2256</v>
      </c>
      <c r="R1059">
        <v>2120</v>
      </c>
      <c r="S1059">
        <v>1929</v>
      </c>
      <c r="T1059">
        <v>2155</v>
      </c>
      <c r="U1059">
        <v>1935</v>
      </c>
      <c r="V1059">
        <v>2023</v>
      </c>
      <c r="W1059">
        <v>1735</v>
      </c>
      <c r="X1059" s="41">
        <v>1848</v>
      </c>
      <c r="Y1059" s="41">
        <v>1836</v>
      </c>
      <c r="Z1059" s="41">
        <v>1826</v>
      </c>
      <c r="AA1059" s="41">
        <v>1812</v>
      </c>
      <c r="AB1059" s="41">
        <v>1650</v>
      </c>
      <c r="AC1059" s="42">
        <v>1432</v>
      </c>
      <c r="AD1059" s="42">
        <v>1482</v>
      </c>
      <c r="AE1059" s="42">
        <v>1716</v>
      </c>
      <c r="AF1059" s="43">
        <v>1421</v>
      </c>
      <c r="AG1059" s="43">
        <v>1327</v>
      </c>
      <c r="AH1059" s="44">
        <f>VLOOKUP($A1059,'[2]Data (2)'!$A$701:$F$1377,3,FALSE)</f>
        <v>1191</v>
      </c>
      <c r="AI1059" s="44">
        <f>VLOOKUP($A1059,'[2]Data (2)'!$A$701:$F$1377,4,FALSE)</f>
        <v>1166</v>
      </c>
      <c r="AJ1059" s="44">
        <f>VLOOKUP($A1059,'[2]Data (2)'!$A$701:$F$1377,5,FALSE)</f>
        <v>1253</v>
      </c>
      <c r="AK1059" s="44">
        <f>VLOOKUP($A1059,'[2]Data (2)'!$A$701:$F$1377,6,FALSE)</f>
        <v>1257</v>
      </c>
      <c r="AL1059" s="46">
        <v>988</v>
      </c>
      <c r="AM1059" s="46">
        <v>1178</v>
      </c>
      <c r="AN1059" s="46">
        <v>1038</v>
      </c>
      <c r="AO1059" s="46">
        <v>1045</v>
      </c>
      <c r="AR1059" s="41" t="s">
        <v>486</v>
      </c>
      <c r="AS1059" s="41" t="b">
        <f t="shared" si="23"/>
        <v>1</v>
      </c>
    </row>
    <row r="1060" spans="1:45" x14ac:dyDescent="0.25">
      <c r="A1060" s="36" t="s">
        <v>181</v>
      </c>
      <c r="B1060">
        <v>242</v>
      </c>
      <c r="C1060">
        <v>224</v>
      </c>
      <c r="D1060">
        <v>282</v>
      </c>
      <c r="E1060">
        <v>379</v>
      </c>
      <c r="F1060">
        <v>497</v>
      </c>
      <c r="G1060">
        <v>432</v>
      </c>
      <c r="H1060">
        <v>474</v>
      </c>
      <c r="I1060">
        <v>404</v>
      </c>
      <c r="J1060">
        <v>403</v>
      </c>
      <c r="K1060">
        <v>379</v>
      </c>
      <c r="L1060">
        <v>448</v>
      </c>
      <c r="M1060">
        <v>363</v>
      </c>
      <c r="N1060">
        <v>416</v>
      </c>
      <c r="O1060">
        <v>420</v>
      </c>
      <c r="P1060">
        <v>439</v>
      </c>
      <c r="Q1060">
        <v>391</v>
      </c>
      <c r="R1060">
        <v>415</v>
      </c>
      <c r="S1060">
        <v>323</v>
      </c>
      <c r="T1060">
        <v>456</v>
      </c>
      <c r="U1060">
        <v>400</v>
      </c>
      <c r="V1060">
        <v>366</v>
      </c>
      <c r="W1060">
        <v>355</v>
      </c>
      <c r="X1060" s="41">
        <v>389</v>
      </c>
      <c r="Y1060" s="41">
        <v>355</v>
      </c>
      <c r="Z1060" s="41">
        <v>354</v>
      </c>
      <c r="AA1060" s="41">
        <v>361</v>
      </c>
      <c r="AB1060" s="41">
        <v>311</v>
      </c>
      <c r="AC1060" s="42">
        <v>297</v>
      </c>
      <c r="AD1060" s="42">
        <v>315</v>
      </c>
      <c r="AE1060" s="42">
        <v>393</v>
      </c>
      <c r="AF1060" s="43">
        <v>333</v>
      </c>
      <c r="AG1060" s="43">
        <v>287</v>
      </c>
      <c r="AH1060" s="44">
        <f>VLOOKUP($A1060,'[2]Data (2)'!$A$701:$F$1377,3,FALSE)</f>
        <v>271</v>
      </c>
      <c r="AI1060" s="44">
        <f>VLOOKUP($A1060,'[2]Data (2)'!$A$701:$F$1377,4,FALSE)</f>
        <v>244</v>
      </c>
      <c r="AJ1060" s="44">
        <f>VLOOKUP($A1060,'[2]Data (2)'!$A$701:$F$1377,5,FALSE)</f>
        <v>263</v>
      </c>
      <c r="AK1060" s="44">
        <f>VLOOKUP($A1060,'[2]Data (2)'!$A$701:$F$1377,6,FALSE)</f>
        <v>290</v>
      </c>
      <c r="AL1060" s="46">
        <v>227</v>
      </c>
      <c r="AM1060" s="46">
        <v>275</v>
      </c>
      <c r="AN1060" s="46">
        <v>274</v>
      </c>
      <c r="AO1060" s="46">
        <v>269</v>
      </c>
      <c r="AR1060" s="41" t="s">
        <v>181</v>
      </c>
      <c r="AS1060" s="41" t="b">
        <f t="shared" si="23"/>
        <v>1</v>
      </c>
    </row>
    <row r="1061" spans="1:45" x14ac:dyDescent="0.25">
      <c r="A1061" s="36" t="s">
        <v>182</v>
      </c>
      <c r="B1061">
        <v>388</v>
      </c>
      <c r="C1061">
        <v>411</v>
      </c>
      <c r="D1061">
        <v>498</v>
      </c>
      <c r="E1061">
        <v>639</v>
      </c>
      <c r="F1061">
        <v>663</v>
      </c>
      <c r="G1061">
        <v>627</v>
      </c>
      <c r="H1061">
        <v>599</v>
      </c>
      <c r="I1061">
        <v>494</v>
      </c>
      <c r="J1061">
        <v>471</v>
      </c>
      <c r="K1061">
        <v>569</v>
      </c>
      <c r="L1061">
        <v>629</v>
      </c>
      <c r="M1061">
        <v>707</v>
      </c>
      <c r="N1061">
        <v>687</v>
      </c>
      <c r="O1061">
        <v>536</v>
      </c>
      <c r="P1061">
        <v>655</v>
      </c>
      <c r="Q1061">
        <v>603</v>
      </c>
      <c r="R1061">
        <v>471</v>
      </c>
      <c r="S1061">
        <v>425</v>
      </c>
      <c r="T1061">
        <v>605</v>
      </c>
      <c r="U1061">
        <v>511</v>
      </c>
      <c r="V1061">
        <v>454</v>
      </c>
      <c r="W1061">
        <v>375</v>
      </c>
      <c r="X1061" s="41">
        <v>433</v>
      </c>
      <c r="Y1061" s="41">
        <v>407</v>
      </c>
      <c r="Z1061" s="41">
        <v>448</v>
      </c>
      <c r="AA1061" s="41">
        <v>484</v>
      </c>
      <c r="AB1061" s="41">
        <v>497</v>
      </c>
      <c r="AC1061" s="42">
        <v>448</v>
      </c>
      <c r="AD1061" s="42">
        <v>481</v>
      </c>
      <c r="AE1061" s="42">
        <v>479</v>
      </c>
      <c r="AF1061" s="43">
        <v>388</v>
      </c>
      <c r="AG1061" s="43">
        <v>388</v>
      </c>
      <c r="AH1061" s="44">
        <f>VLOOKUP($A1061,'[2]Data (2)'!$A$701:$F$1377,3,FALSE)</f>
        <v>288</v>
      </c>
      <c r="AI1061" s="44">
        <f>VLOOKUP($A1061,'[2]Data (2)'!$A$701:$F$1377,4,FALSE)</f>
        <v>348</v>
      </c>
      <c r="AJ1061" s="44">
        <f>VLOOKUP($A1061,'[2]Data (2)'!$A$701:$F$1377,5,FALSE)</f>
        <v>366</v>
      </c>
      <c r="AK1061" s="44">
        <f>VLOOKUP($A1061,'[2]Data (2)'!$A$701:$F$1377,6,FALSE)</f>
        <v>331</v>
      </c>
      <c r="AL1061" s="46">
        <v>308</v>
      </c>
      <c r="AM1061" s="46">
        <v>398</v>
      </c>
      <c r="AN1061" s="46">
        <v>357</v>
      </c>
      <c r="AO1061" s="46">
        <v>400</v>
      </c>
      <c r="AR1061" s="41" t="s">
        <v>182</v>
      </c>
      <c r="AS1061" s="41" t="b">
        <f t="shared" si="23"/>
        <v>1</v>
      </c>
    </row>
    <row r="1062" spans="1:45" x14ac:dyDescent="0.25">
      <c r="A1062" s="36" t="s">
        <v>183</v>
      </c>
      <c r="B1062">
        <v>113</v>
      </c>
      <c r="C1062">
        <v>150</v>
      </c>
      <c r="D1062">
        <v>210</v>
      </c>
      <c r="E1062">
        <v>263</v>
      </c>
      <c r="F1062">
        <v>337</v>
      </c>
      <c r="G1062">
        <v>230</v>
      </c>
      <c r="H1062">
        <v>361</v>
      </c>
      <c r="I1062">
        <v>259</v>
      </c>
      <c r="J1062">
        <v>287</v>
      </c>
      <c r="K1062">
        <v>229</v>
      </c>
      <c r="L1062">
        <v>291</v>
      </c>
      <c r="M1062">
        <v>236</v>
      </c>
      <c r="N1062">
        <v>251</v>
      </c>
      <c r="O1062">
        <v>202</v>
      </c>
      <c r="P1062">
        <v>260</v>
      </c>
      <c r="Q1062">
        <v>221</v>
      </c>
      <c r="R1062">
        <v>251</v>
      </c>
      <c r="S1062">
        <v>194</v>
      </c>
      <c r="T1062">
        <v>274</v>
      </c>
      <c r="U1062">
        <v>222</v>
      </c>
      <c r="V1062">
        <v>199</v>
      </c>
      <c r="W1062">
        <v>218</v>
      </c>
      <c r="X1062" s="41">
        <v>214</v>
      </c>
      <c r="Y1062" s="41">
        <v>205</v>
      </c>
      <c r="Z1062" s="41">
        <v>219</v>
      </c>
      <c r="AA1062" s="41">
        <v>196</v>
      </c>
      <c r="AB1062" s="41">
        <v>159</v>
      </c>
      <c r="AC1062" s="42">
        <v>176</v>
      </c>
      <c r="AD1062" s="42">
        <v>155</v>
      </c>
      <c r="AE1062" s="42">
        <v>171</v>
      </c>
      <c r="AF1062" s="43">
        <v>147</v>
      </c>
      <c r="AG1062" s="43">
        <v>121</v>
      </c>
      <c r="AH1062" s="44">
        <f>VLOOKUP($A1062,'[2]Data (2)'!$A$701:$F$1377,3,FALSE)</f>
        <v>144</v>
      </c>
      <c r="AI1062" s="44">
        <f>VLOOKUP($A1062,'[2]Data (2)'!$A$701:$F$1377,4,FALSE)</f>
        <v>122</v>
      </c>
      <c r="AJ1062" s="44">
        <f>VLOOKUP($A1062,'[2]Data (2)'!$A$701:$F$1377,5,FALSE)</f>
        <v>134</v>
      </c>
      <c r="AK1062" s="44">
        <f>VLOOKUP($A1062,'[2]Data (2)'!$A$701:$F$1377,6,FALSE)</f>
        <v>151</v>
      </c>
      <c r="AL1062" s="46">
        <v>106</v>
      </c>
      <c r="AM1062" s="46">
        <v>153</v>
      </c>
      <c r="AN1062" s="46">
        <v>137</v>
      </c>
      <c r="AO1062" s="46">
        <v>123</v>
      </c>
      <c r="AR1062" s="41" t="s">
        <v>183</v>
      </c>
      <c r="AS1062" s="41" t="b">
        <f t="shared" si="23"/>
        <v>1</v>
      </c>
    </row>
    <row r="1063" spans="1:45" x14ac:dyDescent="0.25">
      <c r="A1063" s="36" t="s">
        <v>184</v>
      </c>
      <c r="B1063">
        <v>151</v>
      </c>
      <c r="C1063">
        <v>224</v>
      </c>
      <c r="D1063">
        <v>269</v>
      </c>
      <c r="E1063">
        <v>378</v>
      </c>
      <c r="F1063">
        <v>491</v>
      </c>
      <c r="G1063">
        <v>579</v>
      </c>
      <c r="H1063">
        <v>404</v>
      </c>
      <c r="I1063">
        <v>342</v>
      </c>
      <c r="J1063">
        <v>307</v>
      </c>
      <c r="K1063">
        <v>247</v>
      </c>
      <c r="L1063">
        <v>319</v>
      </c>
      <c r="M1063">
        <v>324</v>
      </c>
      <c r="N1063">
        <v>333</v>
      </c>
      <c r="O1063">
        <v>256</v>
      </c>
      <c r="P1063">
        <v>377</v>
      </c>
      <c r="Q1063">
        <v>297</v>
      </c>
      <c r="R1063">
        <v>345</v>
      </c>
      <c r="S1063">
        <v>259</v>
      </c>
      <c r="T1063">
        <v>369</v>
      </c>
      <c r="U1063">
        <v>302</v>
      </c>
      <c r="V1063">
        <v>274</v>
      </c>
      <c r="W1063">
        <v>233</v>
      </c>
      <c r="X1063" s="41">
        <v>235</v>
      </c>
      <c r="Y1063" s="41">
        <v>276</v>
      </c>
      <c r="Z1063" s="41">
        <v>275</v>
      </c>
      <c r="AA1063" s="41">
        <v>280</v>
      </c>
      <c r="AB1063" s="41">
        <v>231</v>
      </c>
      <c r="AC1063" s="42">
        <v>185</v>
      </c>
      <c r="AD1063" s="42">
        <v>244</v>
      </c>
      <c r="AE1063" s="42">
        <v>213</v>
      </c>
      <c r="AF1063" s="43">
        <v>200</v>
      </c>
      <c r="AG1063" s="43">
        <v>174</v>
      </c>
      <c r="AH1063" s="44">
        <f>VLOOKUP($A1063,'[2]Data (2)'!$A$701:$F$1377,3,FALSE)</f>
        <v>153</v>
      </c>
      <c r="AI1063" s="44">
        <f>VLOOKUP($A1063,'[2]Data (2)'!$A$701:$F$1377,4,FALSE)</f>
        <v>162</v>
      </c>
      <c r="AJ1063" s="44">
        <f>VLOOKUP($A1063,'[2]Data (2)'!$A$701:$F$1377,5,FALSE)</f>
        <v>191</v>
      </c>
      <c r="AK1063" s="44">
        <f>VLOOKUP($A1063,'[2]Data (2)'!$A$701:$F$1377,6,FALSE)</f>
        <v>166</v>
      </c>
      <c r="AL1063" s="46">
        <v>134</v>
      </c>
      <c r="AM1063" s="46">
        <v>183</v>
      </c>
      <c r="AN1063" s="46">
        <v>185</v>
      </c>
      <c r="AO1063" s="46">
        <v>182</v>
      </c>
      <c r="AR1063" s="41" t="s">
        <v>184</v>
      </c>
      <c r="AS1063" s="41" t="b">
        <f t="shared" si="23"/>
        <v>1</v>
      </c>
    </row>
    <row r="1064" spans="1:45" x14ac:dyDescent="0.25">
      <c r="A1064" s="36" t="s">
        <v>185</v>
      </c>
      <c r="B1064">
        <v>311</v>
      </c>
      <c r="C1064">
        <v>320</v>
      </c>
      <c r="D1064">
        <v>355</v>
      </c>
      <c r="E1064">
        <v>594</v>
      </c>
      <c r="F1064">
        <v>588</v>
      </c>
      <c r="G1064">
        <v>446</v>
      </c>
      <c r="H1064">
        <v>510</v>
      </c>
      <c r="I1064">
        <v>429</v>
      </c>
      <c r="J1064">
        <v>427</v>
      </c>
      <c r="K1064">
        <v>377</v>
      </c>
      <c r="L1064">
        <v>458</v>
      </c>
      <c r="M1064">
        <v>469</v>
      </c>
      <c r="N1064">
        <v>514</v>
      </c>
      <c r="O1064">
        <v>430</v>
      </c>
      <c r="P1064">
        <v>456</v>
      </c>
      <c r="Q1064">
        <v>420</v>
      </c>
      <c r="R1064">
        <v>452</v>
      </c>
      <c r="S1064">
        <v>357</v>
      </c>
      <c r="T1064">
        <v>442</v>
      </c>
      <c r="U1064">
        <v>341</v>
      </c>
      <c r="V1064">
        <v>426</v>
      </c>
      <c r="W1064">
        <v>335</v>
      </c>
      <c r="X1064" s="41">
        <v>346</v>
      </c>
      <c r="Y1064" s="41">
        <v>342</v>
      </c>
      <c r="Z1064" s="41">
        <v>349</v>
      </c>
      <c r="AA1064" s="41">
        <v>329</v>
      </c>
      <c r="AB1064" s="41">
        <v>296</v>
      </c>
      <c r="AC1064" s="42">
        <v>308</v>
      </c>
      <c r="AD1064" s="42">
        <v>307</v>
      </c>
      <c r="AE1064" s="42">
        <v>420</v>
      </c>
      <c r="AF1064" s="43">
        <v>311</v>
      </c>
      <c r="AG1064" s="43">
        <v>281</v>
      </c>
      <c r="AH1064" s="44">
        <f>VLOOKUP($A1064,'[2]Data (2)'!$A$701:$F$1377,3,FALSE)</f>
        <v>250</v>
      </c>
      <c r="AI1064" s="44">
        <f>VLOOKUP($A1064,'[2]Data (2)'!$A$701:$F$1377,4,FALSE)</f>
        <v>251</v>
      </c>
      <c r="AJ1064" s="44">
        <f>VLOOKUP($A1064,'[2]Data (2)'!$A$701:$F$1377,5,FALSE)</f>
        <v>295</v>
      </c>
      <c r="AK1064" s="44">
        <f>VLOOKUP($A1064,'[2]Data (2)'!$A$701:$F$1377,6,FALSE)</f>
        <v>288</v>
      </c>
      <c r="AL1064" s="46">
        <v>218</v>
      </c>
      <c r="AM1064" s="46">
        <v>259</v>
      </c>
      <c r="AN1064" s="46">
        <v>227</v>
      </c>
      <c r="AO1064" s="46">
        <v>301</v>
      </c>
      <c r="AR1064" s="41" t="s">
        <v>185</v>
      </c>
      <c r="AS1064" s="41" t="b">
        <f t="shared" si="23"/>
        <v>1</v>
      </c>
    </row>
    <row r="1065" spans="1:45" x14ac:dyDescent="0.25">
      <c r="A1065" s="36" t="s">
        <v>186</v>
      </c>
      <c r="B1065">
        <v>237</v>
      </c>
      <c r="C1065">
        <v>245</v>
      </c>
      <c r="D1065">
        <v>334</v>
      </c>
      <c r="E1065">
        <v>442</v>
      </c>
      <c r="F1065">
        <v>496</v>
      </c>
      <c r="G1065">
        <v>443</v>
      </c>
      <c r="H1065">
        <v>544</v>
      </c>
      <c r="I1065">
        <v>427</v>
      </c>
      <c r="J1065">
        <v>419</v>
      </c>
      <c r="K1065">
        <v>414</v>
      </c>
      <c r="L1065">
        <v>403</v>
      </c>
      <c r="M1065">
        <v>395</v>
      </c>
      <c r="N1065">
        <v>381</v>
      </c>
      <c r="O1065">
        <v>387</v>
      </c>
      <c r="P1065">
        <v>476</v>
      </c>
      <c r="Q1065">
        <v>401</v>
      </c>
      <c r="R1065">
        <v>364</v>
      </c>
      <c r="S1065">
        <v>344</v>
      </c>
      <c r="T1065">
        <v>419</v>
      </c>
      <c r="U1065">
        <v>347</v>
      </c>
      <c r="V1065">
        <v>356</v>
      </c>
      <c r="W1065">
        <v>321</v>
      </c>
      <c r="X1065" s="41">
        <v>345</v>
      </c>
      <c r="Y1065" s="41">
        <v>340</v>
      </c>
      <c r="Z1065" s="41">
        <v>320</v>
      </c>
      <c r="AA1065" s="41">
        <v>316</v>
      </c>
      <c r="AB1065" s="41">
        <v>308</v>
      </c>
      <c r="AC1065" s="42">
        <v>272</v>
      </c>
      <c r="AD1065" s="42">
        <v>256</v>
      </c>
      <c r="AE1065" s="42">
        <v>364</v>
      </c>
      <c r="AF1065" s="43">
        <v>272</v>
      </c>
      <c r="AG1065" s="43">
        <v>247</v>
      </c>
      <c r="AH1065" s="44">
        <f>VLOOKUP($A1065,'[2]Data (2)'!$A$701:$F$1377,3,FALSE)</f>
        <v>256</v>
      </c>
      <c r="AI1065" s="44">
        <f>VLOOKUP($A1065,'[2]Data (2)'!$A$701:$F$1377,4,FALSE)</f>
        <v>256</v>
      </c>
      <c r="AJ1065" s="44">
        <f>VLOOKUP($A1065,'[2]Data (2)'!$A$701:$F$1377,5,FALSE)</f>
        <v>269</v>
      </c>
      <c r="AK1065" s="44">
        <f>VLOOKUP($A1065,'[2]Data (2)'!$A$701:$F$1377,6,FALSE)</f>
        <v>263</v>
      </c>
      <c r="AL1065" s="46">
        <v>198</v>
      </c>
      <c r="AM1065" s="46">
        <v>280</v>
      </c>
      <c r="AN1065" s="46">
        <v>240</v>
      </c>
      <c r="AO1065" s="46">
        <v>202</v>
      </c>
      <c r="AR1065" s="41" t="s">
        <v>186</v>
      </c>
      <c r="AS1065" s="41" t="b">
        <f t="shared" si="23"/>
        <v>1</v>
      </c>
    </row>
    <row r="1066" spans="1:45" x14ac:dyDescent="0.25">
      <c r="A1066" s="36" t="s">
        <v>548</v>
      </c>
      <c r="B1066">
        <v>268</v>
      </c>
      <c r="C1066">
        <v>301</v>
      </c>
      <c r="D1066">
        <v>352</v>
      </c>
      <c r="E1066">
        <v>477</v>
      </c>
      <c r="F1066">
        <v>763</v>
      </c>
      <c r="G1066">
        <v>605</v>
      </c>
      <c r="H1066">
        <v>574</v>
      </c>
      <c r="I1066">
        <v>465</v>
      </c>
      <c r="J1066">
        <v>523</v>
      </c>
      <c r="K1066">
        <v>445</v>
      </c>
      <c r="L1066">
        <v>502</v>
      </c>
      <c r="M1066">
        <v>439</v>
      </c>
      <c r="N1066">
        <v>504</v>
      </c>
      <c r="O1066">
        <v>405</v>
      </c>
      <c r="P1066">
        <v>446</v>
      </c>
      <c r="Q1066">
        <v>414</v>
      </c>
      <c r="R1066">
        <v>417</v>
      </c>
      <c r="S1066">
        <v>364</v>
      </c>
      <c r="T1066">
        <v>389</v>
      </c>
      <c r="U1066">
        <v>323</v>
      </c>
      <c r="V1066">
        <v>342</v>
      </c>
      <c r="W1066">
        <v>297</v>
      </c>
      <c r="X1066" s="41">
        <v>328</v>
      </c>
      <c r="Y1066" s="41">
        <v>321</v>
      </c>
      <c r="Z1066" s="41">
        <v>339</v>
      </c>
      <c r="AA1066" s="41">
        <v>326</v>
      </c>
      <c r="AB1066" s="41">
        <v>296</v>
      </c>
      <c r="AC1066" s="42">
        <v>261</v>
      </c>
      <c r="AD1066" s="42">
        <v>272</v>
      </c>
      <c r="AE1066" s="42">
        <v>336</v>
      </c>
      <c r="AF1066" s="43">
        <v>232</v>
      </c>
      <c r="AG1066" s="43">
        <v>264</v>
      </c>
      <c r="AH1066" s="44">
        <f>VLOOKUP($A1066,'[2]Data (2)'!$A$701:$F$1377,3,FALSE)</f>
        <v>221</v>
      </c>
      <c r="AI1066" s="44">
        <f>VLOOKUP($A1066,'[2]Data (2)'!$A$701:$F$1377,4,FALSE)</f>
        <v>224</v>
      </c>
      <c r="AJ1066" s="44">
        <f>VLOOKUP($A1066,'[2]Data (2)'!$A$701:$F$1377,5,FALSE)</f>
        <v>200</v>
      </c>
      <c r="AK1066" s="44">
        <f>VLOOKUP($A1066,'[2]Data (2)'!$A$701:$F$1377,6,FALSE)</f>
        <v>260</v>
      </c>
      <c r="AL1066" s="46">
        <v>192</v>
      </c>
      <c r="AM1066" s="46">
        <v>233</v>
      </c>
      <c r="AN1066" s="46">
        <v>203</v>
      </c>
      <c r="AO1066" s="46">
        <v>219</v>
      </c>
      <c r="AR1066" s="41" t="s">
        <v>548</v>
      </c>
      <c r="AS1066" s="41" t="b">
        <f t="shared" si="23"/>
        <v>1</v>
      </c>
    </row>
    <row r="1067" spans="1:45" x14ac:dyDescent="0.25">
      <c r="A1067" s="36" t="s">
        <v>187</v>
      </c>
      <c r="B1067">
        <v>86</v>
      </c>
      <c r="C1067">
        <v>91</v>
      </c>
      <c r="D1067">
        <v>102</v>
      </c>
      <c r="E1067">
        <v>158</v>
      </c>
      <c r="F1067">
        <v>144</v>
      </c>
      <c r="G1067">
        <v>130</v>
      </c>
      <c r="H1067">
        <v>131</v>
      </c>
      <c r="I1067">
        <v>119</v>
      </c>
      <c r="J1067">
        <v>137</v>
      </c>
      <c r="K1067">
        <v>94</v>
      </c>
      <c r="L1067">
        <v>144</v>
      </c>
      <c r="M1067">
        <v>142</v>
      </c>
      <c r="N1067">
        <v>203</v>
      </c>
      <c r="O1067">
        <v>151</v>
      </c>
      <c r="P1067">
        <v>143</v>
      </c>
      <c r="Q1067">
        <v>143</v>
      </c>
      <c r="R1067">
        <v>161</v>
      </c>
      <c r="S1067">
        <v>120</v>
      </c>
      <c r="T1067">
        <v>144</v>
      </c>
      <c r="U1067">
        <v>119</v>
      </c>
      <c r="V1067">
        <v>117</v>
      </c>
      <c r="W1067">
        <v>101</v>
      </c>
      <c r="X1067" s="41">
        <v>110</v>
      </c>
      <c r="Y1067" s="41">
        <v>101</v>
      </c>
      <c r="Z1067" s="41">
        <v>111</v>
      </c>
      <c r="AA1067" s="41">
        <v>83</v>
      </c>
      <c r="AB1067" s="41">
        <v>113</v>
      </c>
      <c r="AC1067" s="42">
        <v>90</v>
      </c>
      <c r="AD1067" s="42">
        <v>102</v>
      </c>
      <c r="AE1067" s="42">
        <v>113</v>
      </c>
      <c r="AF1067" s="43">
        <v>74</v>
      </c>
      <c r="AG1067" s="43">
        <v>63</v>
      </c>
      <c r="AH1067" s="44">
        <f>VLOOKUP($A1067,'[2]Data (2)'!$A$701:$F$1377,3,FALSE)</f>
        <v>80</v>
      </c>
      <c r="AI1067" s="44">
        <f>VLOOKUP($A1067,'[2]Data (2)'!$A$701:$F$1377,4,FALSE)</f>
        <v>81</v>
      </c>
      <c r="AJ1067" s="44">
        <f>VLOOKUP($A1067,'[2]Data (2)'!$A$701:$F$1377,5,FALSE)</f>
        <v>80</v>
      </c>
      <c r="AK1067" s="44">
        <f>VLOOKUP($A1067,'[2]Data (2)'!$A$701:$F$1377,6,FALSE)</f>
        <v>64</v>
      </c>
      <c r="AL1067" s="46">
        <v>51</v>
      </c>
      <c r="AM1067" s="46">
        <v>87</v>
      </c>
      <c r="AN1067" s="46">
        <v>55</v>
      </c>
      <c r="AO1067" s="46">
        <v>70</v>
      </c>
      <c r="AR1067" s="41" t="s">
        <v>187</v>
      </c>
      <c r="AS1067" s="41" t="b">
        <f t="shared" si="23"/>
        <v>1</v>
      </c>
    </row>
    <row r="1068" spans="1:45" x14ac:dyDescent="0.25">
      <c r="A1068" s="36" t="s">
        <v>188</v>
      </c>
      <c r="B1068">
        <v>133</v>
      </c>
      <c r="C1068">
        <v>126</v>
      </c>
      <c r="D1068">
        <v>198</v>
      </c>
      <c r="E1068">
        <v>247</v>
      </c>
      <c r="F1068">
        <v>299</v>
      </c>
      <c r="G1068">
        <v>242</v>
      </c>
      <c r="H1068">
        <v>227</v>
      </c>
      <c r="I1068">
        <v>269</v>
      </c>
      <c r="J1068">
        <v>220</v>
      </c>
      <c r="K1068">
        <v>158</v>
      </c>
      <c r="L1068">
        <v>213</v>
      </c>
      <c r="M1068">
        <v>258</v>
      </c>
      <c r="N1068">
        <v>235</v>
      </c>
      <c r="O1068">
        <v>206</v>
      </c>
      <c r="P1068">
        <v>232</v>
      </c>
      <c r="Q1068">
        <v>262</v>
      </c>
      <c r="R1068">
        <v>238</v>
      </c>
      <c r="S1068">
        <v>183</v>
      </c>
      <c r="T1068">
        <v>203</v>
      </c>
      <c r="U1068">
        <v>237</v>
      </c>
      <c r="V1068">
        <v>187</v>
      </c>
      <c r="W1068">
        <v>167</v>
      </c>
      <c r="X1068" s="41">
        <v>166</v>
      </c>
      <c r="Y1068" s="41">
        <v>147</v>
      </c>
      <c r="Z1068" s="41">
        <v>192</v>
      </c>
      <c r="AA1068" s="41">
        <v>163</v>
      </c>
      <c r="AB1068" s="41">
        <v>164</v>
      </c>
      <c r="AC1068" s="42">
        <v>172</v>
      </c>
      <c r="AD1068" s="42">
        <v>157</v>
      </c>
      <c r="AE1068" s="42">
        <v>166</v>
      </c>
      <c r="AF1068" s="43">
        <v>129</v>
      </c>
      <c r="AG1068" s="43">
        <v>130</v>
      </c>
      <c r="AH1068" s="44">
        <f>VLOOKUP($A1068,'[2]Data (2)'!$A$701:$F$1377,3,FALSE)</f>
        <v>116</v>
      </c>
      <c r="AI1068" s="44">
        <f>VLOOKUP($A1068,'[2]Data (2)'!$A$701:$F$1377,4,FALSE)</f>
        <v>101</v>
      </c>
      <c r="AJ1068" s="44">
        <f>VLOOKUP($A1068,'[2]Data (2)'!$A$701:$F$1377,5,FALSE)</f>
        <v>117</v>
      </c>
      <c r="AK1068" s="44">
        <f>VLOOKUP($A1068,'[2]Data (2)'!$A$701:$F$1377,6,FALSE)</f>
        <v>114</v>
      </c>
      <c r="AL1068" s="46">
        <v>114</v>
      </c>
      <c r="AM1068" s="46">
        <v>103</v>
      </c>
      <c r="AN1068" s="46">
        <v>120</v>
      </c>
      <c r="AO1068" s="46">
        <v>117</v>
      </c>
      <c r="AR1068" s="41" t="s">
        <v>188</v>
      </c>
      <c r="AS1068" s="41" t="b">
        <f t="shared" si="23"/>
        <v>1</v>
      </c>
    </row>
    <row r="1069" spans="1:45" x14ac:dyDescent="0.25">
      <c r="A1069" s="36" t="s">
        <v>626</v>
      </c>
      <c r="B1069">
        <v>581</v>
      </c>
      <c r="C1069">
        <v>627</v>
      </c>
      <c r="D1069">
        <v>736</v>
      </c>
      <c r="E1069">
        <v>704</v>
      </c>
      <c r="F1069">
        <v>739</v>
      </c>
      <c r="G1069">
        <v>670</v>
      </c>
      <c r="H1069">
        <v>632</v>
      </c>
      <c r="I1069">
        <v>743</v>
      </c>
      <c r="J1069">
        <v>683</v>
      </c>
      <c r="K1069">
        <v>688</v>
      </c>
      <c r="L1069">
        <v>676</v>
      </c>
      <c r="M1069">
        <v>735</v>
      </c>
      <c r="N1069">
        <v>687</v>
      </c>
      <c r="O1069">
        <v>666</v>
      </c>
      <c r="P1069">
        <v>610</v>
      </c>
      <c r="Q1069">
        <v>633</v>
      </c>
      <c r="R1069">
        <v>584</v>
      </c>
      <c r="S1069">
        <v>573</v>
      </c>
      <c r="T1069">
        <v>619</v>
      </c>
      <c r="U1069">
        <v>554</v>
      </c>
      <c r="V1069">
        <v>592</v>
      </c>
      <c r="W1069">
        <v>583</v>
      </c>
      <c r="X1069" s="41">
        <v>613</v>
      </c>
      <c r="Y1069" s="41">
        <v>574</v>
      </c>
      <c r="Z1069" s="41">
        <v>601</v>
      </c>
      <c r="AA1069" s="41">
        <v>544</v>
      </c>
      <c r="AB1069" s="41">
        <v>577</v>
      </c>
      <c r="AC1069" s="42">
        <v>577</v>
      </c>
      <c r="AD1069" s="42">
        <v>568</v>
      </c>
      <c r="AE1069" s="42">
        <v>560</v>
      </c>
      <c r="AF1069" s="43">
        <v>489</v>
      </c>
      <c r="AG1069" s="43">
        <v>498</v>
      </c>
      <c r="AH1069" s="44">
        <f>VLOOKUP($A1069,'[2]Data (2)'!$A$701:$F$1377,3,FALSE)</f>
        <v>417</v>
      </c>
      <c r="AI1069" s="44">
        <f>VLOOKUP($A1069,'[2]Data (2)'!$A$701:$F$1377,4,FALSE)</f>
        <v>469</v>
      </c>
      <c r="AJ1069" s="44">
        <f>VLOOKUP($A1069,'[2]Data (2)'!$A$701:$F$1377,5,FALSE)</f>
        <v>582</v>
      </c>
      <c r="AK1069" s="44">
        <f>VLOOKUP($A1069,'[2]Data (2)'!$A$701:$F$1377,6,FALSE)</f>
        <v>513</v>
      </c>
      <c r="AL1069" s="46">
        <v>393</v>
      </c>
      <c r="AM1069" s="46">
        <v>523</v>
      </c>
      <c r="AN1069" s="46">
        <v>514</v>
      </c>
      <c r="AO1069" s="46">
        <v>518</v>
      </c>
      <c r="AR1069" s="41" t="s">
        <v>626</v>
      </c>
      <c r="AS1069" s="41" t="b">
        <f t="shared" si="23"/>
        <v>1</v>
      </c>
    </row>
    <row r="1070" spans="1:45" x14ac:dyDescent="0.25">
      <c r="A1070" s="36" t="s">
        <v>189</v>
      </c>
      <c r="B1070">
        <v>382</v>
      </c>
      <c r="C1070">
        <v>427</v>
      </c>
      <c r="D1070">
        <v>559</v>
      </c>
      <c r="E1070">
        <v>650</v>
      </c>
      <c r="F1070">
        <v>671</v>
      </c>
      <c r="G1070">
        <v>623</v>
      </c>
      <c r="H1070">
        <v>651</v>
      </c>
      <c r="I1070">
        <v>498</v>
      </c>
      <c r="J1070">
        <v>585</v>
      </c>
      <c r="K1070">
        <v>503</v>
      </c>
      <c r="L1070">
        <v>647</v>
      </c>
      <c r="M1070">
        <v>535</v>
      </c>
      <c r="N1070">
        <v>636</v>
      </c>
      <c r="O1070">
        <v>607</v>
      </c>
      <c r="P1070">
        <v>563</v>
      </c>
      <c r="Q1070">
        <v>495</v>
      </c>
      <c r="R1070">
        <v>504</v>
      </c>
      <c r="S1070">
        <v>520</v>
      </c>
      <c r="T1070">
        <v>555</v>
      </c>
      <c r="U1070">
        <v>614</v>
      </c>
      <c r="V1070">
        <v>445</v>
      </c>
      <c r="W1070">
        <v>406</v>
      </c>
      <c r="X1070" s="41">
        <v>469</v>
      </c>
      <c r="Y1070" s="41">
        <v>491</v>
      </c>
      <c r="Z1070" s="41">
        <v>437</v>
      </c>
      <c r="AA1070" s="41">
        <v>454</v>
      </c>
      <c r="AB1070" s="41">
        <v>459</v>
      </c>
      <c r="AC1070" s="42">
        <v>388</v>
      </c>
      <c r="AD1070" s="42">
        <v>402</v>
      </c>
      <c r="AE1070" s="42">
        <v>490</v>
      </c>
      <c r="AF1070" s="43">
        <v>386</v>
      </c>
      <c r="AG1070" s="43">
        <v>358</v>
      </c>
      <c r="AH1070" s="44">
        <f>VLOOKUP($A1070,'[2]Data (2)'!$A$701:$F$1377,3,FALSE)</f>
        <v>336</v>
      </c>
      <c r="AI1070" s="44">
        <f>VLOOKUP($A1070,'[2]Data (2)'!$A$701:$F$1377,4,FALSE)</f>
        <v>315</v>
      </c>
      <c r="AJ1070" s="44">
        <f>VLOOKUP($A1070,'[2]Data (2)'!$A$701:$F$1377,5,FALSE)</f>
        <v>322</v>
      </c>
      <c r="AK1070" s="44">
        <f>VLOOKUP($A1070,'[2]Data (2)'!$A$701:$F$1377,6,FALSE)</f>
        <v>342</v>
      </c>
      <c r="AL1070" s="46">
        <v>295</v>
      </c>
      <c r="AM1070" s="46">
        <v>195</v>
      </c>
      <c r="AN1070" s="46">
        <v>176</v>
      </c>
      <c r="AO1070" s="46">
        <v>186</v>
      </c>
      <c r="AR1070" s="41" t="s">
        <v>189</v>
      </c>
      <c r="AS1070" s="41" t="b">
        <f t="shared" si="23"/>
        <v>1</v>
      </c>
    </row>
    <row r="1071" spans="1:45" x14ac:dyDescent="0.25">
      <c r="A1071" s="36" t="s">
        <v>190</v>
      </c>
      <c r="B1071">
        <v>261</v>
      </c>
      <c r="C1071">
        <v>258</v>
      </c>
      <c r="D1071">
        <v>390</v>
      </c>
      <c r="E1071">
        <v>395</v>
      </c>
      <c r="F1071">
        <v>420</v>
      </c>
      <c r="G1071">
        <v>373</v>
      </c>
      <c r="H1071">
        <v>444</v>
      </c>
      <c r="I1071">
        <v>367</v>
      </c>
      <c r="J1071">
        <v>326</v>
      </c>
      <c r="K1071">
        <v>345</v>
      </c>
      <c r="L1071">
        <v>447</v>
      </c>
      <c r="M1071">
        <v>416</v>
      </c>
      <c r="N1071">
        <v>408</v>
      </c>
      <c r="O1071">
        <v>342</v>
      </c>
      <c r="P1071">
        <v>461</v>
      </c>
      <c r="Q1071">
        <v>402</v>
      </c>
      <c r="R1071">
        <v>365</v>
      </c>
      <c r="S1071">
        <v>302</v>
      </c>
      <c r="T1071">
        <v>431</v>
      </c>
      <c r="U1071">
        <v>383</v>
      </c>
      <c r="V1071">
        <v>274</v>
      </c>
      <c r="W1071">
        <v>311</v>
      </c>
      <c r="X1071" s="41">
        <v>343</v>
      </c>
      <c r="Y1071" s="41">
        <v>334</v>
      </c>
      <c r="Z1071" s="41">
        <v>329</v>
      </c>
      <c r="AA1071" s="41">
        <v>349</v>
      </c>
      <c r="AB1071" s="41">
        <v>343</v>
      </c>
      <c r="AC1071" s="42">
        <v>333</v>
      </c>
      <c r="AD1071" s="42">
        <v>272</v>
      </c>
      <c r="AE1071" s="42">
        <v>304</v>
      </c>
      <c r="AF1071" s="43">
        <v>258</v>
      </c>
      <c r="AG1071" s="43">
        <v>257</v>
      </c>
      <c r="AH1071" s="44">
        <f>VLOOKUP($A1071,'[2]Data (2)'!$A$701:$F$1377,3,FALSE)</f>
        <v>225</v>
      </c>
      <c r="AI1071" s="44">
        <f>VLOOKUP($A1071,'[2]Data (2)'!$A$701:$F$1377,4,FALSE)</f>
        <v>231</v>
      </c>
      <c r="AJ1071" s="44">
        <f>VLOOKUP($A1071,'[2]Data (2)'!$A$701:$F$1377,5,FALSE)</f>
        <v>265</v>
      </c>
      <c r="AK1071" s="44">
        <f>VLOOKUP($A1071,'[2]Data (2)'!$A$701:$F$1377,6,FALSE)</f>
        <v>252</v>
      </c>
      <c r="AL1071" s="46">
        <v>243</v>
      </c>
      <c r="AM1071" s="46">
        <v>286</v>
      </c>
      <c r="AN1071" s="46">
        <v>287</v>
      </c>
      <c r="AO1071" s="46">
        <v>249</v>
      </c>
      <c r="AR1071" s="41" t="s">
        <v>190</v>
      </c>
      <c r="AS1071" s="41" t="b">
        <f t="shared" si="23"/>
        <v>1</v>
      </c>
    </row>
    <row r="1072" spans="1:45" x14ac:dyDescent="0.25">
      <c r="A1072" s="36" t="s">
        <v>627</v>
      </c>
      <c r="B1072">
        <v>738</v>
      </c>
      <c r="C1072">
        <v>738</v>
      </c>
      <c r="D1072">
        <v>884</v>
      </c>
      <c r="E1072">
        <v>1103</v>
      </c>
      <c r="F1072">
        <v>1148</v>
      </c>
      <c r="G1072">
        <v>1140</v>
      </c>
      <c r="H1072">
        <v>1203</v>
      </c>
      <c r="I1072">
        <v>1083</v>
      </c>
      <c r="J1072">
        <v>1025</v>
      </c>
      <c r="K1072">
        <v>979</v>
      </c>
      <c r="L1072">
        <v>1048</v>
      </c>
      <c r="M1072">
        <v>1011</v>
      </c>
      <c r="N1072">
        <v>1118</v>
      </c>
      <c r="O1072">
        <v>997</v>
      </c>
      <c r="P1072">
        <v>1005</v>
      </c>
      <c r="Q1072">
        <v>1054</v>
      </c>
      <c r="R1072">
        <v>916</v>
      </c>
      <c r="S1072">
        <v>926</v>
      </c>
      <c r="T1072">
        <v>933</v>
      </c>
      <c r="U1072">
        <v>986</v>
      </c>
      <c r="V1072">
        <v>950</v>
      </c>
      <c r="W1072">
        <v>781</v>
      </c>
      <c r="X1072" s="41">
        <v>939</v>
      </c>
      <c r="Y1072" s="41">
        <v>873</v>
      </c>
      <c r="Z1072" s="41">
        <v>850</v>
      </c>
      <c r="AA1072" s="41">
        <v>893</v>
      </c>
      <c r="AB1072" s="41">
        <v>783</v>
      </c>
      <c r="AC1072" s="42">
        <v>804</v>
      </c>
      <c r="AD1072" s="42">
        <v>911</v>
      </c>
      <c r="AE1072" s="42">
        <v>937</v>
      </c>
      <c r="AF1072" s="43">
        <v>761</v>
      </c>
      <c r="AG1072" s="43">
        <v>713</v>
      </c>
      <c r="AH1072" s="44">
        <f>VLOOKUP($A1072,'[2]Data (2)'!$A$701:$F$1377,3,FALSE)</f>
        <v>635</v>
      </c>
      <c r="AI1072" s="44">
        <f>VLOOKUP($A1072,'[2]Data (2)'!$A$701:$F$1377,4,FALSE)</f>
        <v>695</v>
      </c>
      <c r="AJ1072" s="44">
        <f>VLOOKUP($A1072,'[2]Data (2)'!$A$701:$F$1377,5,FALSE)</f>
        <v>777</v>
      </c>
      <c r="AK1072" s="44">
        <f>VLOOKUP($A1072,'[2]Data (2)'!$A$701:$F$1377,6,FALSE)</f>
        <v>738</v>
      </c>
      <c r="AL1072" s="46">
        <v>498</v>
      </c>
      <c r="AM1072" s="46">
        <v>671</v>
      </c>
      <c r="AN1072" s="46">
        <v>601</v>
      </c>
      <c r="AO1072" s="46">
        <v>632</v>
      </c>
      <c r="AR1072" s="41" t="s">
        <v>627</v>
      </c>
      <c r="AS1072" s="41" t="b">
        <f t="shared" si="23"/>
        <v>1</v>
      </c>
    </row>
    <row r="1073" spans="1:45" x14ac:dyDescent="0.25">
      <c r="A1073" s="36" t="s">
        <v>191</v>
      </c>
      <c r="B1073">
        <v>130</v>
      </c>
      <c r="C1073">
        <v>146</v>
      </c>
      <c r="D1073">
        <v>200</v>
      </c>
      <c r="E1073">
        <v>243</v>
      </c>
      <c r="F1073">
        <v>397</v>
      </c>
      <c r="G1073">
        <v>302</v>
      </c>
      <c r="H1073">
        <v>316</v>
      </c>
      <c r="I1073">
        <v>257</v>
      </c>
      <c r="J1073">
        <v>260</v>
      </c>
      <c r="K1073">
        <v>191</v>
      </c>
      <c r="L1073">
        <v>257</v>
      </c>
      <c r="M1073">
        <v>216</v>
      </c>
      <c r="N1073">
        <v>288</v>
      </c>
      <c r="O1073">
        <v>257</v>
      </c>
      <c r="P1073">
        <v>267</v>
      </c>
      <c r="Q1073">
        <v>245</v>
      </c>
      <c r="R1073">
        <v>250</v>
      </c>
      <c r="S1073">
        <v>226</v>
      </c>
      <c r="T1073">
        <v>223</v>
      </c>
      <c r="U1073">
        <v>234</v>
      </c>
      <c r="V1073">
        <v>207</v>
      </c>
      <c r="W1073">
        <v>183</v>
      </c>
      <c r="X1073" s="41">
        <v>221</v>
      </c>
      <c r="Y1073" s="41">
        <v>202</v>
      </c>
      <c r="Z1073" s="41">
        <v>224</v>
      </c>
      <c r="AA1073" s="41">
        <v>183</v>
      </c>
      <c r="AB1073" s="41">
        <v>182</v>
      </c>
      <c r="AC1073" s="42">
        <v>194</v>
      </c>
      <c r="AD1073" s="42">
        <v>171</v>
      </c>
      <c r="AE1073" s="42">
        <v>196</v>
      </c>
      <c r="AF1073" s="43">
        <v>168</v>
      </c>
      <c r="AG1073" s="43">
        <v>143</v>
      </c>
      <c r="AH1073" s="44">
        <f>VLOOKUP($A1073,'[2]Data (2)'!$A$701:$F$1377,3,FALSE)</f>
        <v>151</v>
      </c>
      <c r="AI1073" s="44">
        <f>VLOOKUP($A1073,'[2]Data (2)'!$A$701:$F$1377,4,FALSE)</f>
        <v>139</v>
      </c>
      <c r="AJ1073" s="44">
        <f>VLOOKUP($A1073,'[2]Data (2)'!$A$701:$F$1377,5,FALSE)</f>
        <v>185</v>
      </c>
      <c r="AK1073" s="44">
        <f>VLOOKUP($A1073,'[2]Data (2)'!$A$701:$F$1377,6,FALSE)</f>
        <v>146</v>
      </c>
      <c r="AL1073" s="46">
        <v>118</v>
      </c>
      <c r="AM1073" s="46">
        <v>152</v>
      </c>
      <c r="AN1073" s="46">
        <v>136</v>
      </c>
      <c r="AO1073" s="46">
        <v>145</v>
      </c>
      <c r="AR1073" s="41" t="s">
        <v>191</v>
      </c>
      <c r="AS1073" s="41" t="b">
        <f t="shared" si="23"/>
        <v>1</v>
      </c>
    </row>
    <row r="1074" spans="1:45" x14ac:dyDescent="0.25">
      <c r="A1074" s="36" t="s">
        <v>192</v>
      </c>
      <c r="B1074">
        <v>74</v>
      </c>
      <c r="C1074">
        <v>70</v>
      </c>
      <c r="D1074">
        <v>95</v>
      </c>
      <c r="E1074">
        <v>118</v>
      </c>
      <c r="F1074">
        <v>120</v>
      </c>
      <c r="G1074">
        <v>82</v>
      </c>
      <c r="H1074">
        <v>126</v>
      </c>
      <c r="I1074">
        <v>125</v>
      </c>
      <c r="J1074">
        <v>100</v>
      </c>
      <c r="K1074">
        <v>86</v>
      </c>
      <c r="L1074">
        <v>81</v>
      </c>
      <c r="M1074">
        <v>138</v>
      </c>
      <c r="N1074">
        <v>121</v>
      </c>
      <c r="O1074">
        <v>89</v>
      </c>
      <c r="P1074">
        <v>95</v>
      </c>
      <c r="Q1074">
        <v>123</v>
      </c>
      <c r="R1074">
        <v>77</v>
      </c>
      <c r="S1074">
        <v>71</v>
      </c>
      <c r="T1074">
        <v>88</v>
      </c>
      <c r="U1074">
        <v>127</v>
      </c>
      <c r="V1074">
        <v>85</v>
      </c>
      <c r="W1074">
        <v>76</v>
      </c>
      <c r="X1074" s="41">
        <v>81</v>
      </c>
      <c r="Y1074" s="41">
        <v>75</v>
      </c>
      <c r="Z1074" s="41">
        <v>89</v>
      </c>
      <c r="AA1074" s="41">
        <v>94</v>
      </c>
      <c r="AB1074" s="41">
        <v>105</v>
      </c>
      <c r="AC1074" s="42">
        <v>119</v>
      </c>
      <c r="AD1074" s="42">
        <v>90</v>
      </c>
      <c r="AE1074" s="42">
        <v>112</v>
      </c>
      <c r="AF1074" s="43">
        <v>73</v>
      </c>
      <c r="AG1074" s="43">
        <v>52</v>
      </c>
      <c r="AH1074" s="44">
        <f>VLOOKUP($A1074,'[2]Data (2)'!$A$701:$F$1377,3,FALSE)</f>
        <v>60</v>
      </c>
      <c r="AI1074" s="44">
        <f>VLOOKUP($A1074,'[2]Data (2)'!$A$701:$F$1377,4,FALSE)</f>
        <v>59</v>
      </c>
      <c r="AJ1074" s="44">
        <f>VLOOKUP($A1074,'[2]Data (2)'!$A$701:$F$1377,5,FALSE)</f>
        <v>47</v>
      </c>
      <c r="AK1074" s="44">
        <f>VLOOKUP($A1074,'[2]Data (2)'!$A$701:$F$1377,6,FALSE)</f>
        <v>55</v>
      </c>
      <c r="AL1074" s="46">
        <v>49</v>
      </c>
      <c r="AM1074" s="46">
        <v>56</v>
      </c>
      <c r="AN1074" s="46">
        <v>80</v>
      </c>
      <c r="AO1074" s="46">
        <v>70</v>
      </c>
      <c r="AR1074" s="41" t="s">
        <v>192</v>
      </c>
      <c r="AS1074" s="41" t="b">
        <f t="shared" si="23"/>
        <v>1</v>
      </c>
    </row>
    <row r="1075" spans="1:45" x14ac:dyDescent="0.25">
      <c r="A1075" s="36" t="s">
        <v>557</v>
      </c>
      <c r="B1075">
        <v>1670</v>
      </c>
      <c r="C1075">
        <v>1658</v>
      </c>
      <c r="D1075">
        <v>2445</v>
      </c>
      <c r="E1075">
        <v>2857</v>
      </c>
      <c r="F1075">
        <v>3475</v>
      </c>
      <c r="G1075">
        <v>3116</v>
      </c>
      <c r="H1075">
        <v>3218</v>
      </c>
      <c r="I1075">
        <v>2746</v>
      </c>
      <c r="J1075">
        <v>3115</v>
      </c>
      <c r="K1075">
        <v>2312</v>
      </c>
      <c r="L1075">
        <v>2911</v>
      </c>
      <c r="M1075">
        <v>2610</v>
      </c>
      <c r="N1075">
        <v>2962</v>
      </c>
      <c r="O1075">
        <v>2465</v>
      </c>
      <c r="P1075">
        <v>2828</v>
      </c>
      <c r="Q1075">
        <v>2650</v>
      </c>
      <c r="R1075">
        <v>2698</v>
      </c>
      <c r="S1075">
        <v>2270</v>
      </c>
      <c r="T1075">
        <v>2801</v>
      </c>
      <c r="U1075">
        <v>2413</v>
      </c>
      <c r="V1075">
        <v>2387</v>
      </c>
      <c r="W1075">
        <v>2047</v>
      </c>
      <c r="X1075" s="41">
        <v>2271</v>
      </c>
      <c r="Y1075" s="41">
        <v>2280</v>
      </c>
      <c r="Z1075" s="41">
        <v>2217</v>
      </c>
      <c r="AA1075" s="41">
        <v>2261</v>
      </c>
      <c r="AB1075" s="41">
        <v>2184</v>
      </c>
      <c r="AC1075" s="42">
        <v>1937</v>
      </c>
      <c r="AD1075" s="42">
        <v>1964</v>
      </c>
      <c r="AE1075" s="42">
        <v>2211</v>
      </c>
      <c r="AF1075" s="43">
        <v>1894</v>
      </c>
      <c r="AG1075" s="43">
        <v>1703</v>
      </c>
      <c r="AH1075" s="44">
        <f>VLOOKUP($A1075,'[2]Data (2)'!$A$701:$F$1377,3,FALSE)</f>
        <v>1508</v>
      </c>
      <c r="AI1075" s="44">
        <f>VLOOKUP($A1075,'[2]Data (2)'!$A$701:$F$1377,4,FALSE)</f>
        <v>1463</v>
      </c>
      <c r="AJ1075" s="44">
        <f>VLOOKUP($A1075,'[2]Data (2)'!$A$701:$F$1377,5,FALSE)</f>
        <v>1652</v>
      </c>
      <c r="AK1075" s="44">
        <f>VLOOKUP($A1075,'[2]Data (2)'!$A$701:$F$1377,6,FALSE)</f>
        <v>1583</v>
      </c>
      <c r="AL1075" s="46">
        <v>1322</v>
      </c>
      <c r="AM1075" s="46">
        <v>1730</v>
      </c>
      <c r="AN1075" s="46">
        <v>1613</v>
      </c>
      <c r="AO1075" s="46">
        <v>1484</v>
      </c>
      <c r="AR1075" s="41" t="s">
        <v>557</v>
      </c>
      <c r="AS1075" s="41" t="b">
        <f t="shared" si="23"/>
        <v>1</v>
      </c>
    </row>
    <row r="1076" spans="1:45" x14ac:dyDescent="0.25">
      <c r="A1076" s="36" t="s">
        <v>519</v>
      </c>
      <c r="B1076">
        <v>653</v>
      </c>
      <c r="C1076">
        <v>707</v>
      </c>
      <c r="D1076">
        <v>869</v>
      </c>
      <c r="E1076">
        <v>890</v>
      </c>
      <c r="F1076">
        <v>1138</v>
      </c>
      <c r="G1076">
        <v>1031</v>
      </c>
      <c r="H1076">
        <v>1128</v>
      </c>
      <c r="I1076">
        <v>884</v>
      </c>
      <c r="J1076">
        <v>940</v>
      </c>
      <c r="K1076">
        <v>914</v>
      </c>
      <c r="L1076">
        <v>1118</v>
      </c>
      <c r="M1076">
        <v>879</v>
      </c>
      <c r="N1076">
        <v>1017</v>
      </c>
      <c r="O1076">
        <v>824</v>
      </c>
      <c r="P1076">
        <v>907</v>
      </c>
      <c r="Q1076">
        <v>906</v>
      </c>
      <c r="R1076">
        <v>838</v>
      </c>
      <c r="S1076">
        <v>801</v>
      </c>
      <c r="T1076">
        <v>1030</v>
      </c>
      <c r="U1076">
        <v>776</v>
      </c>
      <c r="V1076">
        <v>794</v>
      </c>
      <c r="W1076">
        <v>705</v>
      </c>
      <c r="X1076" s="41">
        <v>756</v>
      </c>
      <c r="Y1076" s="41">
        <v>741</v>
      </c>
      <c r="Z1076" s="41">
        <v>762</v>
      </c>
      <c r="AA1076" s="41">
        <v>791</v>
      </c>
      <c r="AB1076" s="41">
        <v>712</v>
      </c>
      <c r="AC1076" s="42">
        <v>635</v>
      </c>
      <c r="AD1076" s="42">
        <v>654</v>
      </c>
      <c r="AE1076" s="42">
        <v>788</v>
      </c>
      <c r="AF1076" s="43">
        <v>674</v>
      </c>
      <c r="AG1076" s="43">
        <v>625</v>
      </c>
      <c r="AH1076" s="44">
        <f>VLOOKUP($A1076,'[2]Data (2)'!$A$701:$F$1377,3,FALSE)</f>
        <v>584</v>
      </c>
      <c r="AI1076" s="44">
        <f>VLOOKUP($A1076,'[2]Data (2)'!$A$701:$F$1377,4,FALSE)</f>
        <v>568</v>
      </c>
      <c r="AJ1076" s="44">
        <f>VLOOKUP($A1076,'[2]Data (2)'!$A$701:$F$1377,5,FALSE)</f>
        <v>623</v>
      </c>
      <c r="AK1076" s="44">
        <f>VLOOKUP($A1076,'[2]Data (2)'!$A$701:$F$1377,6,FALSE)</f>
        <v>634</v>
      </c>
      <c r="AL1076" s="46">
        <v>543</v>
      </c>
      <c r="AM1076" s="46">
        <v>631</v>
      </c>
      <c r="AN1076" s="46">
        <v>563</v>
      </c>
      <c r="AO1076" s="46">
        <v>479</v>
      </c>
      <c r="AR1076" s="41" t="s">
        <v>519</v>
      </c>
      <c r="AS1076" s="41" t="b">
        <f t="shared" si="23"/>
        <v>1</v>
      </c>
    </row>
    <row r="1077" spans="1:45" x14ac:dyDescent="0.25">
      <c r="A1077" s="36" t="s">
        <v>193</v>
      </c>
      <c r="B1077">
        <v>196</v>
      </c>
      <c r="C1077">
        <v>192</v>
      </c>
      <c r="D1077">
        <v>250</v>
      </c>
      <c r="E1077">
        <v>355</v>
      </c>
      <c r="F1077">
        <v>334</v>
      </c>
      <c r="G1077">
        <v>269</v>
      </c>
      <c r="H1077">
        <v>304</v>
      </c>
      <c r="I1077">
        <v>381</v>
      </c>
      <c r="J1077">
        <v>312</v>
      </c>
      <c r="K1077">
        <v>235</v>
      </c>
      <c r="L1077">
        <v>326</v>
      </c>
      <c r="M1077">
        <v>444</v>
      </c>
      <c r="N1077">
        <v>363</v>
      </c>
      <c r="O1077">
        <v>313</v>
      </c>
      <c r="P1077">
        <v>355</v>
      </c>
      <c r="Q1077">
        <v>450</v>
      </c>
      <c r="R1077">
        <v>310</v>
      </c>
      <c r="S1077">
        <v>276</v>
      </c>
      <c r="T1077">
        <v>325</v>
      </c>
      <c r="U1077">
        <v>394</v>
      </c>
      <c r="V1077">
        <v>294</v>
      </c>
      <c r="W1077">
        <v>233</v>
      </c>
      <c r="X1077" s="41">
        <v>245</v>
      </c>
      <c r="Y1077" s="41">
        <v>274</v>
      </c>
      <c r="Z1077" s="41">
        <v>256</v>
      </c>
      <c r="AA1077" s="41">
        <v>255</v>
      </c>
      <c r="AB1077" s="41">
        <v>350</v>
      </c>
      <c r="AC1077" s="42">
        <v>301</v>
      </c>
      <c r="AD1077" s="42">
        <v>231</v>
      </c>
      <c r="AE1077" s="42">
        <v>292</v>
      </c>
      <c r="AF1077" s="43">
        <v>239</v>
      </c>
      <c r="AG1077" s="43">
        <v>222</v>
      </c>
      <c r="AH1077" s="44">
        <f>VLOOKUP($A1077,'[2]Data (2)'!$A$701:$F$1377,3,FALSE)</f>
        <v>158</v>
      </c>
      <c r="AI1077" s="44">
        <f>VLOOKUP($A1077,'[2]Data (2)'!$A$701:$F$1377,4,FALSE)</f>
        <v>159</v>
      </c>
      <c r="AJ1077" s="44">
        <f>VLOOKUP($A1077,'[2]Data (2)'!$A$701:$F$1377,5,FALSE)</f>
        <v>164</v>
      </c>
      <c r="AK1077" s="44">
        <f>VLOOKUP($A1077,'[2]Data (2)'!$A$701:$F$1377,6,FALSE)</f>
        <v>198</v>
      </c>
      <c r="AL1077" s="46">
        <v>153</v>
      </c>
      <c r="AM1077" s="46">
        <v>227</v>
      </c>
      <c r="AN1077" s="46">
        <v>245</v>
      </c>
      <c r="AO1077" s="46">
        <v>264</v>
      </c>
      <c r="AR1077" s="41" t="s">
        <v>193</v>
      </c>
      <c r="AS1077" s="41" t="b">
        <f t="shared" si="23"/>
        <v>1</v>
      </c>
    </row>
    <row r="1078" spans="1:45" x14ac:dyDescent="0.25">
      <c r="A1078" s="36" t="s">
        <v>450</v>
      </c>
      <c r="B1078">
        <v>1330</v>
      </c>
      <c r="C1078">
        <v>1541</v>
      </c>
      <c r="D1078">
        <v>1782</v>
      </c>
      <c r="E1078">
        <v>2031</v>
      </c>
      <c r="F1078">
        <v>2181</v>
      </c>
      <c r="G1078">
        <v>2023</v>
      </c>
      <c r="H1078">
        <v>2155</v>
      </c>
      <c r="I1078">
        <v>1711</v>
      </c>
      <c r="J1078">
        <v>1804</v>
      </c>
      <c r="K1078">
        <v>1568</v>
      </c>
      <c r="L1078">
        <v>1972</v>
      </c>
      <c r="M1078">
        <v>1863</v>
      </c>
      <c r="N1078">
        <v>1834</v>
      </c>
      <c r="O1078">
        <v>1704</v>
      </c>
      <c r="P1078">
        <v>1921</v>
      </c>
      <c r="Q1078">
        <v>1748</v>
      </c>
      <c r="R1078">
        <v>1662</v>
      </c>
      <c r="S1078">
        <v>1618</v>
      </c>
      <c r="T1078">
        <v>1928</v>
      </c>
      <c r="U1078">
        <v>1689</v>
      </c>
      <c r="V1078">
        <v>1656</v>
      </c>
      <c r="W1078">
        <v>1471</v>
      </c>
      <c r="X1078" s="41">
        <v>1518</v>
      </c>
      <c r="Y1078" s="41">
        <v>1454</v>
      </c>
      <c r="Z1078" s="41">
        <v>1350</v>
      </c>
      <c r="AA1078" s="41">
        <v>1346</v>
      </c>
      <c r="AB1078" s="41">
        <v>1219</v>
      </c>
      <c r="AC1078" s="42">
        <v>1132</v>
      </c>
      <c r="AD1078" s="42">
        <v>1081</v>
      </c>
      <c r="AE1078" s="42">
        <v>1171</v>
      </c>
      <c r="AF1078" s="43">
        <v>1118</v>
      </c>
      <c r="AG1078" s="43">
        <v>1028</v>
      </c>
      <c r="AH1078" s="44">
        <f>VLOOKUP($A1078,'[2]Data (2)'!$A$701:$F$1377,3,FALSE)</f>
        <v>875</v>
      </c>
      <c r="AI1078" s="44">
        <f>VLOOKUP($A1078,'[2]Data (2)'!$A$701:$F$1377,4,FALSE)</f>
        <v>938</v>
      </c>
      <c r="AJ1078" s="44">
        <f>VLOOKUP($A1078,'[2]Data (2)'!$A$701:$F$1377,5,FALSE)</f>
        <v>979</v>
      </c>
      <c r="AK1078" s="44">
        <f>VLOOKUP($A1078,'[2]Data (2)'!$A$701:$F$1377,6,FALSE)</f>
        <v>966</v>
      </c>
      <c r="AL1078" s="46">
        <v>762</v>
      </c>
      <c r="AM1078" s="46">
        <v>933</v>
      </c>
      <c r="AN1078" s="46">
        <v>680</v>
      </c>
      <c r="AO1078" s="46">
        <v>595</v>
      </c>
      <c r="AR1078" s="41" t="s">
        <v>450</v>
      </c>
      <c r="AS1078" s="41" t="b">
        <f t="shared" si="23"/>
        <v>1</v>
      </c>
    </row>
    <row r="1079" spans="1:45" x14ac:dyDescent="0.25">
      <c r="A1079" s="36" t="s">
        <v>569</v>
      </c>
      <c r="B1079">
        <v>848</v>
      </c>
      <c r="C1079">
        <v>967</v>
      </c>
      <c r="D1079">
        <v>1275</v>
      </c>
      <c r="E1079">
        <v>1507</v>
      </c>
      <c r="F1079">
        <v>1859</v>
      </c>
      <c r="G1079">
        <v>1561</v>
      </c>
      <c r="H1079">
        <v>1724</v>
      </c>
      <c r="I1079">
        <v>1487</v>
      </c>
      <c r="J1079">
        <v>1492</v>
      </c>
      <c r="K1079">
        <v>1363</v>
      </c>
      <c r="L1079">
        <v>1738</v>
      </c>
      <c r="M1079">
        <v>1568</v>
      </c>
      <c r="N1079">
        <v>1709</v>
      </c>
      <c r="O1079">
        <v>1380</v>
      </c>
      <c r="P1079">
        <v>1712</v>
      </c>
      <c r="Q1079">
        <v>1460</v>
      </c>
      <c r="R1079">
        <v>1495</v>
      </c>
      <c r="S1079">
        <v>1303</v>
      </c>
      <c r="T1079">
        <v>1591</v>
      </c>
      <c r="U1079">
        <v>1349</v>
      </c>
      <c r="V1079">
        <v>1375</v>
      </c>
      <c r="W1079">
        <v>1162</v>
      </c>
      <c r="X1079" s="41">
        <v>1326</v>
      </c>
      <c r="Y1079" s="41">
        <v>1310</v>
      </c>
      <c r="Z1079" s="41">
        <v>1255</v>
      </c>
      <c r="AA1079" s="41">
        <v>1208</v>
      </c>
      <c r="AB1079" s="41">
        <v>1155</v>
      </c>
      <c r="AC1079" s="42">
        <v>1026</v>
      </c>
      <c r="AD1079" s="42">
        <v>1058</v>
      </c>
      <c r="AE1079" s="42">
        <v>1248</v>
      </c>
      <c r="AF1079" s="43">
        <v>1043</v>
      </c>
      <c r="AG1079" s="43">
        <v>933</v>
      </c>
      <c r="AH1079" s="44">
        <f>VLOOKUP($A1079,'[2]Data (2)'!$A$701:$F$1377,3,FALSE)</f>
        <v>884</v>
      </c>
      <c r="AI1079" s="44">
        <f>VLOOKUP($A1079,'[2]Data (2)'!$A$701:$F$1377,4,FALSE)</f>
        <v>814</v>
      </c>
      <c r="AJ1079" s="44">
        <f>VLOOKUP($A1079,'[2]Data (2)'!$A$701:$F$1377,5,FALSE)</f>
        <v>915</v>
      </c>
      <c r="AK1079" s="44">
        <f>VLOOKUP($A1079,'[2]Data (2)'!$A$701:$F$1377,6,FALSE)</f>
        <v>901</v>
      </c>
      <c r="AL1079" s="46">
        <v>755</v>
      </c>
      <c r="AM1079" s="46">
        <v>871</v>
      </c>
      <c r="AN1079" s="46">
        <v>829</v>
      </c>
      <c r="AO1079" s="46">
        <v>764</v>
      </c>
      <c r="AR1079" s="41" t="s">
        <v>569</v>
      </c>
      <c r="AS1079" s="41" t="b">
        <f t="shared" si="23"/>
        <v>1</v>
      </c>
    </row>
    <row r="1080" spans="1:45" x14ac:dyDescent="0.25">
      <c r="A1080" s="36" t="s">
        <v>194</v>
      </c>
      <c r="B1080">
        <v>167</v>
      </c>
      <c r="C1080">
        <v>170</v>
      </c>
      <c r="D1080">
        <v>216</v>
      </c>
      <c r="E1080">
        <v>256</v>
      </c>
      <c r="F1080">
        <v>338</v>
      </c>
      <c r="G1080">
        <v>282</v>
      </c>
      <c r="H1080">
        <v>324</v>
      </c>
      <c r="I1080">
        <v>242</v>
      </c>
      <c r="J1080">
        <v>343</v>
      </c>
      <c r="K1080">
        <v>231</v>
      </c>
      <c r="L1080">
        <v>290</v>
      </c>
      <c r="M1080">
        <v>257</v>
      </c>
      <c r="N1080">
        <v>293</v>
      </c>
      <c r="O1080">
        <v>210</v>
      </c>
      <c r="P1080">
        <v>317</v>
      </c>
      <c r="Q1080">
        <v>250</v>
      </c>
      <c r="R1080">
        <v>276</v>
      </c>
      <c r="S1080">
        <v>222</v>
      </c>
      <c r="T1080">
        <v>283</v>
      </c>
      <c r="U1080">
        <v>227</v>
      </c>
      <c r="V1080">
        <v>209</v>
      </c>
      <c r="W1080">
        <v>187</v>
      </c>
      <c r="X1080" s="41">
        <v>210</v>
      </c>
      <c r="Y1080" s="41">
        <v>239</v>
      </c>
      <c r="Z1080" s="41">
        <v>210</v>
      </c>
      <c r="AA1080" s="41">
        <v>230</v>
      </c>
      <c r="AB1080" s="41">
        <v>186</v>
      </c>
      <c r="AC1080" s="42">
        <v>194</v>
      </c>
      <c r="AD1080" s="42">
        <v>177</v>
      </c>
      <c r="AE1080" s="42">
        <v>224</v>
      </c>
      <c r="AF1080" s="43">
        <v>176</v>
      </c>
      <c r="AG1080" s="43">
        <v>165</v>
      </c>
      <c r="AH1080" s="44">
        <f>VLOOKUP($A1080,'[2]Data (2)'!$A$701:$F$1377,3,FALSE)</f>
        <v>139</v>
      </c>
      <c r="AI1080" s="44">
        <f>VLOOKUP($A1080,'[2]Data (2)'!$A$701:$F$1377,4,FALSE)</f>
        <v>144</v>
      </c>
      <c r="AJ1080" s="44">
        <f>VLOOKUP($A1080,'[2]Data (2)'!$A$701:$F$1377,5,FALSE)</f>
        <v>141</v>
      </c>
      <c r="AK1080" s="44">
        <f>VLOOKUP($A1080,'[2]Data (2)'!$A$701:$F$1377,6,FALSE)</f>
        <v>124</v>
      </c>
      <c r="AL1080" s="46">
        <v>132</v>
      </c>
      <c r="AM1080" s="46">
        <v>154</v>
      </c>
      <c r="AN1080" s="46">
        <v>153</v>
      </c>
      <c r="AO1080" s="46">
        <v>128</v>
      </c>
      <c r="AR1080" s="41" t="s">
        <v>194</v>
      </c>
      <c r="AS1080" s="41" t="b">
        <f t="shared" si="23"/>
        <v>1</v>
      </c>
    </row>
    <row r="1081" spans="1:45" x14ac:dyDescent="0.25">
      <c r="A1081" s="36" t="s">
        <v>549</v>
      </c>
      <c r="B1081">
        <v>236</v>
      </c>
      <c r="C1081">
        <v>239</v>
      </c>
      <c r="D1081">
        <v>334</v>
      </c>
      <c r="E1081">
        <v>438</v>
      </c>
      <c r="F1081">
        <v>555</v>
      </c>
      <c r="G1081">
        <v>504</v>
      </c>
      <c r="H1081">
        <v>581</v>
      </c>
      <c r="I1081">
        <v>523</v>
      </c>
      <c r="J1081">
        <v>435</v>
      </c>
      <c r="K1081">
        <v>389</v>
      </c>
      <c r="L1081">
        <v>450</v>
      </c>
      <c r="M1081">
        <v>397</v>
      </c>
      <c r="N1081">
        <v>404</v>
      </c>
      <c r="O1081">
        <v>369</v>
      </c>
      <c r="P1081">
        <v>479</v>
      </c>
      <c r="Q1081">
        <v>431</v>
      </c>
      <c r="R1081">
        <v>390</v>
      </c>
      <c r="S1081">
        <v>348</v>
      </c>
      <c r="T1081">
        <v>377</v>
      </c>
      <c r="U1081">
        <v>381</v>
      </c>
      <c r="V1081">
        <v>367</v>
      </c>
      <c r="W1081">
        <v>309</v>
      </c>
      <c r="X1081" s="41">
        <v>355</v>
      </c>
      <c r="Y1081" s="41">
        <v>352</v>
      </c>
      <c r="Z1081" s="41">
        <v>374</v>
      </c>
      <c r="AA1081" s="41">
        <v>364</v>
      </c>
      <c r="AB1081" s="41">
        <v>326</v>
      </c>
      <c r="AC1081" s="42">
        <v>316</v>
      </c>
      <c r="AD1081" s="42">
        <v>263</v>
      </c>
      <c r="AE1081" s="42">
        <v>330</v>
      </c>
      <c r="AF1081" s="43">
        <v>284</v>
      </c>
      <c r="AG1081" s="43">
        <v>247</v>
      </c>
      <c r="AH1081" s="44">
        <f>VLOOKUP($A1081,'[2]Data (2)'!$A$701:$F$1377,3,FALSE)</f>
        <v>239</v>
      </c>
      <c r="AI1081" s="44">
        <f>VLOOKUP($A1081,'[2]Data (2)'!$A$701:$F$1377,4,FALSE)</f>
        <v>216</v>
      </c>
      <c r="AJ1081" s="44">
        <f>VLOOKUP($A1081,'[2]Data (2)'!$A$701:$F$1377,5,FALSE)</f>
        <v>213</v>
      </c>
      <c r="AK1081" s="44">
        <f>VLOOKUP($A1081,'[2]Data (2)'!$A$701:$F$1377,6,FALSE)</f>
        <v>244</v>
      </c>
      <c r="AL1081" s="46">
        <v>219</v>
      </c>
      <c r="AM1081" s="46">
        <v>240</v>
      </c>
      <c r="AN1081" s="46">
        <v>248</v>
      </c>
      <c r="AO1081" s="46">
        <v>216</v>
      </c>
      <c r="AR1081" s="41" t="s">
        <v>549</v>
      </c>
      <c r="AS1081" s="41" t="b">
        <f t="shared" si="23"/>
        <v>1</v>
      </c>
    </row>
    <row r="1082" spans="1:45" x14ac:dyDescent="0.25">
      <c r="A1082" s="36" t="s">
        <v>456</v>
      </c>
      <c r="B1082">
        <v>1554</v>
      </c>
      <c r="C1082">
        <v>1538</v>
      </c>
      <c r="D1082">
        <v>1877</v>
      </c>
      <c r="E1082">
        <v>2032</v>
      </c>
      <c r="F1082">
        <v>2116</v>
      </c>
      <c r="G1082">
        <v>2100</v>
      </c>
      <c r="H1082">
        <v>2259</v>
      </c>
      <c r="I1082">
        <v>2032</v>
      </c>
      <c r="J1082">
        <v>1972</v>
      </c>
      <c r="K1082">
        <v>1913</v>
      </c>
      <c r="L1082">
        <v>2141</v>
      </c>
      <c r="M1082">
        <v>1897</v>
      </c>
      <c r="N1082">
        <v>1978</v>
      </c>
      <c r="O1082">
        <v>2020</v>
      </c>
      <c r="P1082">
        <v>2244</v>
      </c>
      <c r="Q1082">
        <v>1913</v>
      </c>
      <c r="R1082">
        <v>1722</v>
      </c>
      <c r="S1082">
        <v>1659</v>
      </c>
      <c r="T1082">
        <v>1930</v>
      </c>
      <c r="U1082">
        <v>1629</v>
      </c>
      <c r="V1082">
        <v>1470</v>
      </c>
      <c r="W1082">
        <v>1382</v>
      </c>
      <c r="X1082" s="41">
        <v>1651</v>
      </c>
      <c r="Y1082" s="41">
        <v>1612</v>
      </c>
      <c r="Z1082" s="41">
        <v>1630</v>
      </c>
      <c r="AA1082" s="41">
        <v>1551</v>
      </c>
      <c r="AB1082" s="41">
        <v>1388</v>
      </c>
      <c r="AC1082" s="42">
        <v>1464</v>
      </c>
      <c r="AD1082" s="42">
        <v>1486</v>
      </c>
      <c r="AE1082" s="42">
        <v>1550</v>
      </c>
      <c r="AF1082" s="43">
        <v>1270</v>
      </c>
      <c r="AG1082" s="43">
        <v>1312</v>
      </c>
      <c r="AH1082" s="44">
        <f>VLOOKUP($A1082,'[2]Data (2)'!$A$701:$F$1377,3,FALSE)</f>
        <v>1238</v>
      </c>
      <c r="AI1082" s="44">
        <f>VLOOKUP($A1082,'[2]Data (2)'!$A$701:$F$1377,4,FALSE)</f>
        <v>1104</v>
      </c>
      <c r="AJ1082" s="44">
        <f>VLOOKUP($A1082,'[2]Data (2)'!$A$701:$F$1377,5,FALSE)</f>
        <v>1078</v>
      </c>
      <c r="AK1082" s="44">
        <f>VLOOKUP($A1082,'[2]Data (2)'!$A$701:$F$1377,6,FALSE)</f>
        <v>713</v>
      </c>
      <c r="AL1082" s="46">
        <v>588</v>
      </c>
      <c r="AM1082" s="46">
        <v>818</v>
      </c>
      <c r="AN1082" s="46">
        <v>712</v>
      </c>
      <c r="AO1082" s="46">
        <v>584</v>
      </c>
      <c r="AR1082" s="41" t="s">
        <v>456</v>
      </c>
      <c r="AS1082" s="41" t="b">
        <f t="shared" si="23"/>
        <v>1</v>
      </c>
    </row>
    <row r="1083" spans="1:45" x14ac:dyDescent="0.25">
      <c r="A1083" s="36" t="s">
        <v>195</v>
      </c>
      <c r="B1083">
        <v>160</v>
      </c>
      <c r="C1083">
        <v>187</v>
      </c>
      <c r="D1083">
        <v>250</v>
      </c>
      <c r="E1083">
        <v>316</v>
      </c>
      <c r="F1083">
        <v>401</v>
      </c>
      <c r="G1083">
        <v>390</v>
      </c>
      <c r="H1083">
        <v>387</v>
      </c>
      <c r="I1083">
        <v>328</v>
      </c>
      <c r="J1083">
        <v>353</v>
      </c>
      <c r="K1083">
        <v>261</v>
      </c>
      <c r="L1083">
        <v>358</v>
      </c>
      <c r="M1083">
        <v>337</v>
      </c>
      <c r="N1083">
        <v>343</v>
      </c>
      <c r="O1083">
        <v>237</v>
      </c>
      <c r="P1083">
        <v>313</v>
      </c>
      <c r="Q1083">
        <v>295</v>
      </c>
      <c r="R1083">
        <v>283</v>
      </c>
      <c r="S1083">
        <v>263</v>
      </c>
      <c r="T1083">
        <v>302</v>
      </c>
      <c r="U1083">
        <v>234</v>
      </c>
      <c r="V1083">
        <v>258</v>
      </c>
      <c r="W1083">
        <v>227</v>
      </c>
      <c r="X1083" s="41">
        <v>287</v>
      </c>
      <c r="Y1083" s="41">
        <v>262</v>
      </c>
      <c r="Z1083" s="41">
        <v>270</v>
      </c>
      <c r="AA1083" s="41">
        <v>237</v>
      </c>
      <c r="AB1083" s="41">
        <v>212</v>
      </c>
      <c r="AC1083" s="42">
        <v>212</v>
      </c>
      <c r="AD1083" s="42">
        <v>182</v>
      </c>
      <c r="AE1083" s="42">
        <v>224</v>
      </c>
      <c r="AF1083" s="43">
        <v>198</v>
      </c>
      <c r="AG1083" s="43">
        <v>196</v>
      </c>
      <c r="AH1083" s="44">
        <f>VLOOKUP($A1083,'[2]Data (2)'!$A$701:$F$1377,3,FALSE)</f>
        <v>152</v>
      </c>
      <c r="AI1083" s="44">
        <f>VLOOKUP($A1083,'[2]Data (2)'!$A$701:$F$1377,4,FALSE)</f>
        <v>173</v>
      </c>
      <c r="AJ1083" s="44">
        <f>VLOOKUP($A1083,'[2]Data (2)'!$A$701:$F$1377,5,FALSE)</f>
        <v>157</v>
      </c>
      <c r="AK1083" s="44">
        <f>VLOOKUP($A1083,'[2]Data (2)'!$A$701:$F$1377,6,FALSE)</f>
        <v>177</v>
      </c>
      <c r="AL1083" s="46">
        <v>137</v>
      </c>
      <c r="AM1083" s="46">
        <v>194</v>
      </c>
      <c r="AN1083" s="46">
        <v>176</v>
      </c>
      <c r="AO1083" s="46">
        <v>144</v>
      </c>
      <c r="AR1083" s="41" t="s">
        <v>195</v>
      </c>
      <c r="AS1083" s="41" t="b">
        <f t="shared" si="23"/>
        <v>1</v>
      </c>
    </row>
    <row r="1084" spans="1:45" x14ac:dyDescent="0.25">
      <c r="A1084" s="36" t="s">
        <v>550</v>
      </c>
      <c r="B1084">
        <v>208</v>
      </c>
      <c r="C1084">
        <v>193</v>
      </c>
      <c r="D1084">
        <v>282</v>
      </c>
      <c r="E1084">
        <v>367</v>
      </c>
      <c r="F1084">
        <v>559</v>
      </c>
      <c r="G1084">
        <v>521</v>
      </c>
      <c r="H1084">
        <v>636</v>
      </c>
      <c r="I1084">
        <v>382</v>
      </c>
      <c r="J1084">
        <v>428</v>
      </c>
      <c r="K1084">
        <v>355</v>
      </c>
      <c r="L1084">
        <v>453</v>
      </c>
      <c r="M1084">
        <v>391</v>
      </c>
      <c r="N1084">
        <v>417</v>
      </c>
      <c r="O1084">
        <v>338</v>
      </c>
      <c r="P1084">
        <v>463</v>
      </c>
      <c r="Q1084">
        <v>347</v>
      </c>
      <c r="R1084">
        <v>380</v>
      </c>
      <c r="S1084">
        <v>315</v>
      </c>
      <c r="T1084">
        <v>348</v>
      </c>
      <c r="U1084">
        <v>283</v>
      </c>
      <c r="V1084">
        <v>324</v>
      </c>
      <c r="W1084">
        <v>276</v>
      </c>
      <c r="X1084" s="41">
        <v>321</v>
      </c>
      <c r="Y1084" s="41">
        <v>297</v>
      </c>
      <c r="Z1084" s="41">
        <v>325</v>
      </c>
      <c r="AA1084" s="41">
        <v>263</v>
      </c>
      <c r="AB1084" s="41">
        <v>242</v>
      </c>
      <c r="AC1084" s="42">
        <v>237</v>
      </c>
      <c r="AD1084" s="42">
        <v>262</v>
      </c>
      <c r="AE1084" s="42">
        <v>264</v>
      </c>
      <c r="AF1084" s="43">
        <v>234</v>
      </c>
      <c r="AG1084" s="43">
        <v>226</v>
      </c>
      <c r="AH1084" s="44">
        <f>VLOOKUP($A1084,'[2]Data (2)'!$A$701:$F$1377,3,FALSE)</f>
        <v>207</v>
      </c>
      <c r="AI1084" s="44">
        <f>VLOOKUP($A1084,'[2]Data (2)'!$A$701:$F$1377,4,FALSE)</f>
        <v>179</v>
      </c>
      <c r="AJ1084" s="44">
        <f>VLOOKUP($A1084,'[2]Data (2)'!$A$701:$F$1377,5,FALSE)</f>
        <v>238</v>
      </c>
      <c r="AK1084" s="44">
        <f>VLOOKUP($A1084,'[2]Data (2)'!$A$701:$F$1377,6,FALSE)</f>
        <v>206</v>
      </c>
      <c r="AL1084" s="46">
        <v>183</v>
      </c>
      <c r="AM1084" s="46">
        <v>211</v>
      </c>
      <c r="AN1084" s="46">
        <v>166</v>
      </c>
      <c r="AO1084" s="46">
        <v>185</v>
      </c>
      <c r="AR1084" s="41" t="s">
        <v>550</v>
      </c>
      <c r="AS1084" s="41" t="b">
        <f t="shared" si="23"/>
        <v>1</v>
      </c>
    </row>
    <row r="1085" spans="1:45" x14ac:dyDescent="0.25">
      <c r="A1085" s="36" t="s">
        <v>493</v>
      </c>
      <c r="B1085">
        <v>1745</v>
      </c>
      <c r="C1085">
        <v>1618</v>
      </c>
      <c r="D1085">
        <v>1865</v>
      </c>
      <c r="E1085">
        <v>2025</v>
      </c>
      <c r="F1085">
        <v>2300</v>
      </c>
      <c r="G1085">
        <v>2036</v>
      </c>
      <c r="H1085">
        <v>2225</v>
      </c>
      <c r="I1085">
        <v>1696</v>
      </c>
      <c r="J1085">
        <v>1829</v>
      </c>
      <c r="K1085">
        <v>1663</v>
      </c>
      <c r="L1085">
        <v>2041</v>
      </c>
      <c r="M1085">
        <v>1800</v>
      </c>
      <c r="N1085">
        <v>1937</v>
      </c>
      <c r="O1085">
        <v>1706</v>
      </c>
      <c r="P1085">
        <v>1961</v>
      </c>
      <c r="Q1085">
        <v>1748</v>
      </c>
      <c r="R1085">
        <v>1757</v>
      </c>
      <c r="S1085">
        <v>1719</v>
      </c>
      <c r="T1085">
        <v>1898</v>
      </c>
      <c r="U1085">
        <v>1734</v>
      </c>
      <c r="V1085">
        <v>1722</v>
      </c>
      <c r="W1085">
        <v>1508</v>
      </c>
      <c r="X1085" s="41">
        <v>1651</v>
      </c>
      <c r="Y1085" s="41">
        <v>1589</v>
      </c>
      <c r="Z1085" s="41">
        <v>1714</v>
      </c>
      <c r="AA1085" s="41">
        <v>1565</v>
      </c>
      <c r="AB1085" s="41">
        <v>1488</v>
      </c>
      <c r="AC1085" s="42">
        <v>1550</v>
      </c>
      <c r="AD1085" s="42">
        <v>1548</v>
      </c>
      <c r="AE1085" s="42">
        <v>1609</v>
      </c>
      <c r="AF1085" s="43">
        <v>1557</v>
      </c>
      <c r="AG1085" s="43">
        <v>1551</v>
      </c>
      <c r="AH1085" s="44">
        <f>VLOOKUP($A1085,'[2]Data (2)'!$A$701:$F$1377,3,FALSE)</f>
        <v>1300</v>
      </c>
      <c r="AI1085" s="44">
        <f>VLOOKUP($A1085,'[2]Data (2)'!$A$701:$F$1377,4,FALSE)</f>
        <v>1321</v>
      </c>
      <c r="AJ1085" s="44">
        <f>VLOOKUP($A1085,'[2]Data (2)'!$A$701:$F$1377,5,FALSE)</f>
        <v>1490</v>
      </c>
      <c r="AK1085" s="44">
        <f>VLOOKUP($A1085,'[2]Data (2)'!$A$701:$F$1377,6,FALSE)</f>
        <v>1397</v>
      </c>
      <c r="AL1085" s="46">
        <v>1177</v>
      </c>
      <c r="AM1085" s="46">
        <v>1373</v>
      </c>
      <c r="AN1085" s="46">
        <v>1185</v>
      </c>
      <c r="AO1085" s="46">
        <v>1286</v>
      </c>
      <c r="AR1085" s="41" t="s">
        <v>493</v>
      </c>
      <c r="AS1085" s="41" t="b">
        <f t="shared" si="23"/>
        <v>1</v>
      </c>
    </row>
    <row r="1086" spans="1:45" x14ac:dyDescent="0.25">
      <c r="A1086" s="36" t="s">
        <v>196</v>
      </c>
      <c r="B1086">
        <v>322</v>
      </c>
      <c r="C1086">
        <v>312</v>
      </c>
      <c r="D1086">
        <v>420</v>
      </c>
      <c r="E1086">
        <v>560</v>
      </c>
      <c r="F1086">
        <v>625</v>
      </c>
      <c r="G1086">
        <v>557</v>
      </c>
      <c r="H1086">
        <v>587</v>
      </c>
      <c r="I1086">
        <v>537</v>
      </c>
      <c r="J1086">
        <v>544</v>
      </c>
      <c r="K1086">
        <v>399</v>
      </c>
      <c r="L1086">
        <v>571</v>
      </c>
      <c r="M1086">
        <v>505</v>
      </c>
      <c r="N1086">
        <v>568</v>
      </c>
      <c r="O1086">
        <v>532</v>
      </c>
      <c r="P1086">
        <v>484</v>
      </c>
      <c r="Q1086">
        <v>448</v>
      </c>
      <c r="R1086">
        <v>458</v>
      </c>
      <c r="S1086">
        <v>467</v>
      </c>
      <c r="T1086">
        <v>516</v>
      </c>
      <c r="U1086">
        <v>439</v>
      </c>
      <c r="V1086">
        <v>452</v>
      </c>
      <c r="W1086">
        <v>435</v>
      </c>
      <c r="X1086" s="41">
        <v>445</v>
      </c>
      <c r="Y1086" s="41">
        <v>472</v>
      </c>
      <c r="Z1086" s="41">
        <v>393</v>
      </c>
      <c r="AA1086" s="41">
        <v>400</v>
      </c>
      <c r="AB1086" s="41">
        <v>365</v>
      </c>
      <c r="AC1086" s="42">
        <v>381</v>
      </c>
      <c r="AD1086" s="42">
        <v>424</v>
      </c>
      <c r="AE1086" s="42">
        <v>476</v>
      </c>
      <c r="AF1086" s="43">
        <v>377</v>
      </c>
      <c r="AG1086" s="43">
        <v>319</v>
      </c>
      <c r="AH1086" s="44">
        <f>VLOOKUP($A1086,'[2]Data (2)'!$A$701:$F$1377,3,FALSE)</f>
        <v>298</v>
      </c>
      <c r="AI1086" s="44">
        <f>VLOOKUP($A1086,'[2]Data (2)'!$A$701:$F$1377,4,FALSE)</f>
        <v>342</v>
      </c>
      <c r="AJ1086" s="44">
        <f>VLOOKUP($A1086,'[2]Data (2)'!$A$701:$F$1377,5,FALSE)</f>
        <v>374</v>
      </c>
      <c r="AK1086" s="44">
        <f>VLOOKUP($A1086,'[2]Data (2)'!$A$701:$F$1377,6,FALSE)</f>
        <v>349</v>
      </c>
      <c r="AL1086" s="46">
        <v>264</v>
      </c>
      <c r="AM1086" s="46">
        <v>335</v>
      </c>
      <c r="AN1086" s="46">
        <v>326</v>
      </c>
      <c r="AO1086" s="46">
        <v>293</v>
      </c>
      <c r="AR1086" s="41" t="s">
        <v>196</v>
      </c>
      <c r="AS1086" s="41" t="b">
        <f t="shared" si="23"/>
        <v>1</v>
      </c>
    </row>
    <row r="1087" spans="1:45" x14ac:dyDescent="0.25">
      <c r="A1087" s="36" t="s">
        <v>494</v>
      </c>
      <c r="B1087">
        <v>1508</v>
      </c>
      <c r="C1087">
        <v>1586</v>
      </c>
      <c r="D1087">
        <v>2072</v>
      </c>
      <c r="E1087">
        <v>2890</v>
      </c>
      <c r="F1087">
        <v>3181</v>
      </c>
      <c r="G1087">
        <v>2832</v>
      </c>
      <c r="H1087">
        <v>2876</v>
      </c>
      <c r="I1087">
        <v>2355</v>
      </c>
      <c r="J1087">
        <v>2504</v>
      </c>
      <c r="K1087">
        <v>2066</v>
      </c>
      <c r="L1087">
        <v>2648</v>
      </c>
      <c r="M1087">
        <v>2597</v>
      </c>
      <c r="N1087">
        <v>2601</v>
      </c>
      <c r="O1087">
        <v>2264</v>
      </c>
      <c r="P1087">
        <v>2432</v>
      </c>
      <c r="Q1087">
        <v>2332</v>
      </c>
      <c r="R1087">
        <v>2142</v>
      </c>
      <c r="S1087">
        <v>2182</v>
      </c>
      <c r="T1087">
        <v>2535</v>
      </c>
      <c r="U1087">
        <v>2060</v>
      </c>
      <c r="V1087">
        <v>2038</v>
      </c>
      <c r="W1087">
        <v>1853</v>
      </c>
      <c r="X1087" s="41">
        <v>2111</v>
      </c>
      <c r="Y1087" s="41">
        <v>2008</v>
      </c>
      <c r="Z1087" s="41">
        <v>1934</v>
      </c>
      <c r="AA1087" s="41">
        <v>1943</v>
      </c>
      <c r="AB1087" s="41">
        <v>1721</v>
      </c>
      <c r="AC1087" s="42">
        <v>1703</v>
      </c>
      <c r="AD1087" s="42">
        <v>1935</v>
      </c>
      <c r="AE1087" s="42">
        <v>1952</v>
      </c>
      <c r="AF1087" s="43">
        <v>1621</v>
      </c>
      <c r="AG1087" s="43">
        <v>1447</v>
      </c>
      <c r="AH1087" s="44">
        <f>VLOOKUP($A1087,'[2]Data (2)'!$A$701:$F$1377,3,FALSE)</f>
        <v>1236</v>
      </c>
      <c r="AI1087" s="44">
        <f>VLOOKUP($A1087,'[2]Data (2)'!$A$701:$F$1377,4,FALSE)</f>
        <v>1352</v>
      </c>
      <c r="AJ1087" s="44">
        <f>VLOOKUP($A1087,'[2]Data (2)'!$A$701:$F$1377,5,FALSE)</f>
        <v>1567</v>
      </c>
      <c r="AK1087" s="44">
        <f>VLOOKUP($A1087,'[2]Data (2)'!$A$701:$F$1377,6,FALSE)</f>
        <v>1528</v>
      </c>
      <c r="AL1087" s="46">
        <v>1159</v>
      </c>
      <c r="AM1087" s="46">
        <v>1442</v>
      </c>
      <c r="AN1087" s="46">
        <v>1304</v>
      </c>
      <c r="AO1087" s="46">
        <v>1253</v>
      </c>
      <c r="AR1087" s="41" t="s">
        <v>494</v>
      </c>
      <c r="AS1087" s="41" t="b">
        <f t="shared" si="23"/>
        <v>1</v>
      </c>
    </row>
    <row r="1088" spans="1:45" x14ac:dyDescent="0.25">
      <c r="A1088" s="36" t="s">
        <v>197</v>
      </c>
      <c r="B1088">
        <v>273</v>
      </c>
      <c r="C1088">
        <v>246</v>
      </c>
      <c r="D1088">
        <v>389</v>
      </c>
      <c r="E1088">
        <v>425</v>
      </c>
      <c r="F1088">
        <v>514</v>
      </c>
      <c r="G1088">
        <v>451</v>
      </c>
      <c r="H1088">
        <v>491</v>
      </c>
      <c r="I1088">
        <v>375</v>
      </c>
      <c r="J1088">
        <v>417</v>
      </c>
      <c r="K1088">
        <v>351</v>
      </c>
      <c r="L1088">
        <v>414</v>
      </c>
      <c r="M1088">
        <v>376</v>
      </c>
      <c r="N1088">
        <v>461</v>
      </c>
      <c r="O1088">
        <v>382</v>
      </c>
      <c r="P1088">
        <v>456</v>
      </c>
      <c r="Q1088">
        <v>403</v>
      </c>
      <c r="R1088">
        <v>412</v>
      </c>
      <c r="S1088">
        <v>346</v>
      </c>
      <c r="T1088">
        <v>396</v>
      </c>
      <c r="U1088">
        <v>375</v>
      </c>
      <c r="V1088">
        <v>343</v>
      </c>
      <c r="W1088">
        <v>312</v>
      </c>
      <c r="X1088" s="41">
        <v>346</v>
      </c>
      <c r="Y1088" s="41">
        <v>378</v>
      </c>
      <c r="Z1088" s="41">
        <v>335</v>
      </c>
      <c r="AA1088" s="41">
        <v>372</v>
      </c>
      <c r="AB1088" s="41">
        <v>347</v>
      </c>
      <c r="AC1088" s="42">
        <v>286</v>
      </c>
      <c r="AD1088" s="42">
        <v>333</v>
      </c>
      <c r="AE1088" s="42">
        <v>324</v>
      </c>
      <c r="AF1088" s="43">
        <v>291</v>
      </c>
      <c r="AG1088" s="43">
        <v>275</v>
      </c>
      <c r="AH1088" s="44">
        <f>VLOOKUP($A1088,'[2]Data (2)'!$A$701:$F$1377,3,FALSE)</f>
        <v>271</v>
      </c>
      <c r="AI1088" s="44">
        <f>VLOOKUP($A1088,'[2]Data (2)'!$A$701:$F$1377,4,FALSE)</f>
        <v>243</v>
      </c>
      <c r="AJ1088" s="44">
        <f>VLOOKUP($A1088,'[2]Data (2)'!$A$701:$F$1377,5,FALSE)</f>
        <v>234</v>
      </c>
      <c r="AK1088" s="44">
        <f>VLOOKUP($A1088,'[2]Data (2)'!$A$701:$F$1377,6,FALSE)</f>
        <v>248</v>
      </c>
      <c r="AL1088" s="46">
        <v>169</v>
      </c>
      <c r="AM1088" s="46">
        <v>299</v>
      </c>
      <c r="AN1088" s="46">
        <v>258</v>
      </c>
      <c r="AO1088" s="46">
        <v>231</v>
      </c>
      <c r="AR1088" s="41" t="s">
        <v>197</v>
      </c>
      <c r="AS1088" s="41" t="b">
        <f t="shared" si="23"/>
        <v>1</v>
      </c>
    </row>
    <row r="1089" spans="1:45" x14ac:dyDescent="0.25">
      <c r="A1089" s="36" t="s">
        <v>579</v>
      </c>
      <c r="B1089">
        <v>478</v>
      </c>
      <c r="C1089">
        <v>510</v>
      </c>
      <c r="D1089">
        <v>602</v>
      </c>
      <c r="E1089">
        <v>712</v>
      </c>
      <c r="F1089">
        <v>853</v>
      </c>
      <c r="G1089">
        <v>645</v>
      </c>
      <c r="H1089">
        <v>815</v>
      </c>
      <c r="I1089">
        <v>686</v>
      </c>
      <c r="J1089">
        <v>660</v>
      </c>
      <c r="K1089">
        <v>495</v>
      </c>
      <c r="L1089">
        <v>642</v>
      </c>
      <c r="M1089">
        <v>675</v>
      </c>
      <c r="N1089">
        <v>622</v>
      </c>
      <c r="O1089">
        <v>614</v>
      </c>
      <c r="P1089">
        <v>762</v>
      </c>
      <c r="Q1089">
        <v>684</v>
      </c>
      <c r="R1089">
        <v>632</v>
      </c>
      <c r="S1089">
        <v>582</v>
      </c>
      <c r="T1089">
        <v>814</v>
      </c>
      <c r="U1089">
        <v>601</v>
      </c>
      <c r="V1089">
        <v>557</v>
      </c>
      <c r="W1089">
        <v>517</v>
      </c>
      <c r="X1089" s="41">
        <v>645</v>
      </c>
      <c r="Y1089" s="41">
        <v>654</v>
      </c>
      <c r="Z1089" s="41">
        <v>610</v>
      </c>
      <c r="AA1089" s="41">
        <v>550</v>
      </c>
      <c r="AB1089" s="41">
        <v>558</v>
      </c>
      <c r="AC1089" s="42">
        <v>535</v>
      </c>
      <c r="AD1089" s="42">
        <v>509</v>
      </c>
      <c r="AE1089" s="42">
        <v>564</v>
      </c>
      <c r="AF1089" s="43">
        <v>639</v>
      </c>
      <c r="AG1089" s="43">
        <v>596</v>
      </c>
      <c r="AH1089" s="44">
        <f>VLOOKUP($A1089,'[2]Data (2)'!$A$701:$F$1377,3,FALSE)</f>
        <v>451</v>
      </c>
      <c r="AI1089" s="44">
        <f>VLOOKUP($A1089,'[2]Data (2)'!$A$701:$F$1377,4,FALSE)</f>
        <v>411</v>
      </c>
      <c r="AJ1089" s="44">
        <f>VLOOKUP($A1089,'[2]Data (2)'!$A$701:$F$1377,5,FALSE)</f>
        <v>466</v>
      </c>
      <c r="AK1089" s="44">
        <f>VLOOKUP($A1089,'[2]Data (2)'!$A$701:$F$1377,6,FALSE)</f>
        <v>487</v>
      </c>
      <c r="AL1089" s="46">
        <v>405</v>
      </c>
      <c r="AM1089" s="46">
        <v>453</v>
      </c>
      <c r="AN1089" s="46">
        <v>447</v>
      </c>
      <c r="AO1089" s="46">
        <v>415</v>
      </c>
      <c r="AR1089" s="41" t="s">
        <v>579</v>
      </c>
      <c r="AS1089" s="41" t="b">
        <f t="shared" si="23"/>
        <v>1</v>
      </c>
    </row>
    <row r="1090" spans="1:45" x14ac:dyDescent="0.25">
      <c r="A1090" s="36" t="s">
        <v>198</v>
      </c>
      <c r="B1090">
        <v>249</v>
      </c>
      <c r="C1090">
        <v>262</v>
      </c>
      <c r="D1090">
        <v>360</v>
      </c>
      <c r="E1090">
        <v>547</v>
      </c>
      <c r="F1090">
        <v>582</v>
      </c>
      <c r="G1090">
        <v>498</v>
      </c>
      <c r="H1090">
        <v>531</v>
      </c>
      <c r="I1090">
        <v>391</v>
      </c>
      <c r="J1090">
        <v>414</v>
      </c>
      <c r="K1090">
        <v>334</v>
      </c>
      <c r="L1090">
        <v>417</v>
      </c>
      <c r="M1090">
        <v>435</v>
      </c>
      <c r="N1090">
        <v>442</v>
      </c>
      <c r="O1090">
        <v>329</v>
      </c>
      <c r="P1090">
        <v>361</v>
      </c>
      <c r="Q1090">
        <v>394</v>
      </c>
      <c r="R1090">
        <v>361</v>
      </c>
      <c r="S1090">
        <v>368</v>
      </c>
      <c r="T1090">
        <v>441</v>
      </c>
      <c r="U1090">
        <v>338</v>
      </c>
      <c r="V1090">
        <v>321</v>
      </c>
      <c r="W1090">
        <v>291</v>
      </c>
      <c r="X1090" s="41">
        <v>328</v>
      </c>
      <c r="Y1090" s="41">
        <v>277</v>
      </c>
      <c r="Z1090" s="41">
        <v>290</v>
      </c>
      <c r="AA1090" s="41">
        <v>308</v>
      </c>
      <c r="AB1090" s="41">
        <v>288</v>
      </c>
      <c r="AC1090" s="42">
        <v>284</v>
      </c>
      <c r="AD1090" s="42">
        <v>319</v>
      </c>
      <c r="AE1090" s="42">
        <v>299</v>
      </c>
      <c r="AF1090" s="43">
        <v>245</v>
      </c>
      <c r="AG1090" s="43">
        <v>269</v>
      </c>
      <c r="AH1090" s="44">
        <f>VLOOKUP($A1090,'[2]Data (2)'!$A$701:$F$1377,3,FALSE)</f>
        <v>209</v>
      </c>
      <c r="AI1090" s="44">
        <f>VLOOKUP($A1090,'[2]Data (2)'!$A$701:$F$1377,4,FALSE)</f>
        <v>214</v>
      </c>
      <c r="AJ1090" s="44">
        <f>VLOOKUP($A1090,'[2]Data (2)'!$A$701:$F$1377,5,FALSE)</f>
        <v>261</v>
      </c>
      <c r="AK1090" s="44">
        <f>VLOOKUP($A1090,'[2]Data (2)'!$A$701:$F$1377,6,FALSE)</f>
        <v>246</v>
      </c>
      <c r="AL1090" s="46">
        <v>169</v>
      </c>
      <c r="AM1090" s="46">
        <v>249</v>
      </c>
      <c r="AN1090" s="46">
        <v>224</v>
      </c>
      <c r="AO1090" s="46">
        <v>197</v>
      </c>
      <c r="AR1090" s="41" t="s">
        <v>198</v>
      </c>
      <c r="AS1090" s="41" t="b">
        <f t="shared" si="23"/>
        <v>1</v>
      </c>
    </row>
    <row r="1091" spans="1:45" x14ac:dyDescent="0.25">
      <c r="A1091" s="36" t="s">
        <v>199</v>
      </c>
      <c r="B1091">
        <v>375</v>
      </c>
      <c r="C1091">
        <v>390</v>
      </c>
      <c r="D1091">
        <v>451</v>
      </c>
      <c r="E1091">
        <v>508</v>
      </c>
      <c r="F1091">
        <v>703</v>
      </c>
      <c r="G1091">
        <v>692</v>
      </c>
      <c r="H1091">
        <v>713</v>
      </c>
      <c r="I1091">
        <v>645</v>
      </c>
      <c r="J1091">
        <v>635</v>
      </c>
      <c r="K1091">
        <v>551</v>
      </c>
      <c r="L1091">
        <v>629</v>
      </c>
      <c r="M1091">
        <v>555</v>
      </c>
      <c r="N1091">
        <v>580</v>
      </c>
      <c r="O1091">
        <v>585</v>
      </c>
      <c r="P1091">
        <v>609</v>
      </c>
      <c r="Q1091">
        <v>516</v>
      </c>
      <c r="R1091">
        <v>559</v>
      </c>
      <c r="S1091">
        <v>488</v>
      </c>
      <c r="T1091">
        <v>548</v>
      </c>
      <c r="U1091">
        <v>519</v>
      </c>
      <c r="V1091">
        <v>530</v>
      </c>
      <c r="W1091">
        <v>456</v>
      </c>
      <c r="X1091" s="41">
        <v>485</v>
      </c>
      <c r="Y1091" s="41">
        <v>455</v>
      </c>
      <c r="Z1091" s="41">
        <v>434</v>
      </c>
      <c r="AA1091" s="41">
        <v>485</v>
      </c>
      <c r="AB1091" s="41">
        <v>426</v>
      </c>
      <c r="AC1091" s="42">
        <v>398</v>
      </c>
      <c r="AD1091" s="42">
        <v>442</v>
      </c>
      <c r="AE1091" s="42">
        <v>470</v>
      </c>
      <c r="AF1091" s="43">
        <v>358</v>
      </c>
      <c r="AG1091" s="43">
        <v>350</v>
      </c>
      <c r="AH1091" s="44">
        <f>VLOOKUP($A1091,'[2]Data (2)'!$A$701:$F$1377,3,FALSE)</f>
        <v>356</v>
      </c>
      <c r="AI1091" s="44">
        <f>VLOOKUP($A1091,'[2]Data (2)'!$A$701:$F$1377,4,FALSE)</f>
        <v>335</v>
      </c>
      <c r="AJ1091" s="44">
        <f>VLOOKUP($A1091,'[2]Data (2)'!$A$701:$F$1377,5,FALSE)</f>
        <v>335</v>
      </c>
      <c r="AK1091" s="44">
        <f>VLOOKUP($A1091,'[2]Data (2)'!$A$701:$F$1377,6,FALSE)</f>
        <v>346</v>
      </c>
      <c r="AL1091" s="46">
        <v>309</v>
      </c>
      <c r="AM1091" s="46">
        <v>348</v>
      </c>
      <c r="AN1091" s="46">
        <v>330</v>
      </c>
      <c r="AO1091" s="46">
        <v>312</v>
      </c>
      <c r="AR1091" s="41" t="s">
        <v>199</v>
      </c>
      <c r="AS1091" s="41" t="b">
        <f t="shared" si="23"/>
        <v>1</v>
      </c>
    </row>
    <row r="1092" spans="1:45" x14ac:dyDescent="0.25">
      <c r="A1092" s="36" t="s">
        <v>200</v>
      </c>
      <c r="B1092">
        <v>295</v>
      </c>
      <c r="C1092">
        <v>257</v>
      </c>
      <c r="D1092">
        <v>345</v>
      </c>
      <c r="E1092">
        <v>429</v>
      </c>
      <c r="F1092">
        <v>442</v>
      </c>
      <c r="G1092">
        <v>382</v>
      </c>
      <c r="H1092">
        <v>417</v>
      </c>
      <c r="I1092">
        <v>410</v>
      </c>
      <c r="J1092">
        <v>366</v>
      </c>
      <c r="K1092">
        <v>308</v>
      </c>
      <c r="L1092">
        <v>385</v>
      </c>
      <c r="M1092">
        <v>453</v>
      </c>
      <c r="N1092">
        <v>445</v>
      </c>
      <c r="O1092">
        <v>368</v>
      </c>
      <c r="P1092">
        <v>439</v>
      </c>
      <c r="Q1092">
        <v>402</v>
      </c>
      <c r="R1092">
        <v>401</v>
      </c>
      <c r="S1092">
        <v>336</v>
      </c>
      <c r="T1092">
        <v>373</v>
      </c>
      <c r="U1092">
        <v>381</v>
      </c>
      <c r="V1092">
        <v>367</v>
      </c>
      <c r="W1092">
        <v>330</v>
      </c>
      <c r="X1092" s="41">
        <v>333</v>
      </c>
      <c r="Y1092" s="41">
        <v>359</v>
      </c>
      <c r="Z1092" s="41">
        <v>335</v>
      </c>
      <c r="AA1092" s="41">
        <v>332</v>
      </c>
      <c r="AB1092" s="41">
        <v>375</v>
      </c>
      <c r="AC1092" s="42">
        <v>363</v>
      </c>
      <c r="AD1092" s="42">
        <v>296</v>
      </c>
      <c r="AE1092" s="42">
        <v>315</v>
      </c>
      <c r="AF1092" s="43">
        <v>269</v>
      </c>
      <c r="AG1092" s="43">
        <v>272</v>
      </c>
      <c r="AH1092" s="44">
        <f>VLOOKUP($A1092,'[2]Data (2)'!$A$701:$F$1377,3,FALSE)</f>
        <v>212</v>
      </c>
      <c r="AI1092" s="44">
        <f>VLOOKUP($A1092,'[2]Data (2)'!$A$701:$F$1377,4,FALSE)</f>
        <v>225</v>
      </c>
      <c r="AJ1092" s="44">
        <f>VLOOKUP($A1092,'[2]Data (2)'!$A$701:$F$1377,5,FALSE)</f>
        <v>253</v>
      </c>
      <c r="AK1092" s="44">
        <f>VLOOKUP($A1092,'[2]Data (2)'!$A$701:$F$1377,6,FALSE)</f>
        <v>270</v>
      </c>
      <c r="AL1092" s="46">
        <v>229</v>
      </c>
      <c r="AM1092" s="46">
        <v>262</v>
      </c>
      <c r="AN1092" s="46">
        <v>256</v>
      </c>
      <c r="AO1092" s="46">
        <v>206</v>
      </c>
      <c r="AR1092" s="41" t="s">
        <v>200</v>
      </c>
      <c r="AS1092" s="41" t="b">
        <f t="shared" si="23"/>
        <v>1</v>
      </c>
    </row>
    <row r="1093" spans="1:45" x14ac:dyDescent="0.25">
      <c r="A1093" s="36" t="s">
        <v>201</v>
      </c>
      <c r="B1093">
        <v>314</v>
      </c>
      <c r="C1093">
        <v>290</v>
      </c>
      <c r="D1093">
        <v>412</v>
      </c>
      <c r="E1093">
        <v>548</v>
      </c>
      <c r="F1093">
        <v>582</v>
      </c>
      <c r="G1093">
        <v>554</v>
      </c>
      <c r="H1093">
        <v>541</v>
      </c>
      <c r="I1093">
        <v>411</v>
      </c>
      <c r="J1093">
        <v>523</v>
      </c>
      <c r="K1093">
        <v>441</v>
      </c>
      <c r="L1093">
        <v>540</v>
      </c>
      <c r="M1093">
        <v>521</v>
      </c>
      <c r="N1093">
        <v>487</v>
      </c>
      <c r="O1093">
        <v>426</v>
      </c>
      <c r="P1093">
        <v>487</v>
      </c>
      <c r="Q1093">
        <v>528</v>
      </c>
      <c r="R1093">
        <v>453</v>
      </c>
      <c r="S1093">
        <v>443</v>
      </c>
      <c r="T1093">
        <v>556</v>
      </c>
      <c r="U1093">
        <v>458</v>
      </c>
      <c r="V1093">
        <v>439</v>
      </c>
      <c r="W1093">
        <v>391</v>
      </c>
      <c r="X1093" s="41">
        <v>427</v>
      </c>
      <c r="Y1093" s="41">
        <v>420</v>
      </c>
      <c r="Z1093" s="41">
        <v>414</v>
      </c>
      <c r="AA1093" s="41">
        <v>395</v>
      </c>
      <c r="AB1093" s="41">
        <v>371</v>
      </c>
      <c r="AC1093" s="42">
        <v>319</v>
      </c>
      <c r="AD1093" s="42">
        <v>421</v>
      </c>
      <c r="AE1093" s="42">
        <v>361</v>
      </c>
      <c r="AF1093" s="43">
        <v>326</v>
      </c>
      <c r="AG1093" s="43">
        <v>312</v>
      </c>
      <c r="AH1093" s="44">
        <f>VLOOKUP($A1093,'[2]Data (2)'!$A$701:$F$1377,3,FALSE)</f>
        <v>244</v>
      </c>
      <c r="AI1093" s="44">
        <f>VLOOKUP($A1093,'[2]Data (2)'!$A$701:$F$1377,4,FALSE)</f>
        <v>267</v>
      </c>
      <c r="AJ1093" s="44">
        <f>VLOOKUP($A1093,'[2]Data (2)'!$A$701:$F$1377,5,FALSE)</f>
        <v>290</v>
      </c>
      <c r="AK1093" s="44">
        <f>VLOOKUP($A1093,'[2]Data (2)'!$A$701:$F$1377,6,FALSE)</f>
        <v>322</v>
      </c>
      <c r="AL1093" s="46">
        <v>259</v>
      </c>
      <c r="AM1093" s="46">
        <v>299</v>
      </c>
      <c r="AN1093" s="46">
        <v>246</v>
      </c>
      <c r="AO1093" s="46">
        <v>251</v>
      </c>
      <c r="AR1093" s="41" t="s">
        <v>201</v>
      </c>
      <c r="AS1093" s="41" t="b">
        <f t="shared" si="23"/>
        <v>1</v>
      </c>
    </row>
    <row r="1094" spans="1:45" x14ac:dyDescent="0.25">
      <c r="A1094" s="36" t="s">
        <v>461</v>
      </c>
      <c r="B1094">
        <v>577</v>
      </c>
      <c r="C1094">
        <v>535</v>
      </c>
      <c r="D1094">
        <v>730</v>
      </c>
      <c r="E1094">
        <v>888</v>
      </c>
      <c r="F1094">
        <v>1002</v>
      </c>
      <c r="G1094">
        <v>900</v>
      </c>
      <c r="H1094">
        <v>1000</v>
      </c>
      <c r="I1094">
        <v>844</v>
      </c>
      <c r="J1094">
        <v>900</v>
      </c>
      <c r="K1094">
        <v>742</v>
      </c>
      <c r="L1094">
        <v>915</v>
      </c>
      <c r="M1094">
        <v>919</v>
      </c>
      <c r="N1094">
        <v>850</v>
      </c>
      <c r="O1094">
        <v>703</v>
      </c>
      <c r="P1094">
        <v>835</v>
      </c>
      <c r="Q1094">
        <v>766</v>
      </c>
      <c r="R1094">
        <v>741</v>
      </c>
      <c r="S1094">
        <v>625</v>
      </c>
      <c r="T1094">
        <v>761</v>
      </c>
      <c r="U1094">
        <v>756</v>
      </c>
      <c r="V1094">
        <v>705</v>
      </c>
      <c r="W1094">
        <v>588</v>
      </c>
      <c r="X1094" s="41">
        <v>706</v>
      </c>
      <c r="Y1094" s="41">
        <v>709</v>
      </c>
      <c r="Z1094" s="41">
        <v>658</v>
      </c>
      <c r="AA1094" s="41">
        <v>632</v>
      </c>
      <c r="AB1094" s="41">
        <v>637</v>
      </c>
      <c r="AC1094" s="42">
        <v>549</v>
      </c>
      <c r="AD1094" s="42">
        <v>537</v>
      </c>
      <c r="AE1094" s="42">
        <v>695</v>
      </c>
      <c r="AF1094" s="43">
        <v>566</v>
      </c>
      <c r="AG1094" s="43">
        <v>511</v>
      </c>
      <c r="AH1094" s="44">
        <f>VLOOKUP($A1094,'[2]Data (2)'!$A$701:$F$1377,3,FALSE)</f>
        <v>451</v>
      </c>
      <c r="AI1094" s="44">
        <f>VLOOKUP($A1094,'[2]Data (2)'!$A$701:$F$1377,4,FALSE)</f>
        <v>422</v>
      </c>
      <c r="AJ1094" s="44">
        <f>VLOOKUP($A1094,'[2]Data (2)'!$A$701:$F$1377,5,FALSE)</f>
        <v>502</v>
      </c>
      <c r="AK1094" s="44">
        <f>VLOOKUP($A1094,'[2]Data (2)'!$A$701:$F$1377,6,FALSE)</f>
        <v>461</v>
      </c>
      <c r="AL1094" s="46">
        <v>413</v>
      </c>
      <c r="AM1094" s="46">
        <v>476</v>
      </c>
      <c r="AN1094" s="46">
        <v>430</v>
      </c>
      <c r="AO1094" s="46">
        <v>418</v>
      </c>
      <c r="AR1094" s="41" t="s">
        <v>461</v>
      </c>
      <c r="AS1094" s="41" t="b">
        <f t="shared" si="23"/>
        <v>1</v>
      </c>
    </row>
    <row r="1301" spans="1:42" x14ac:dyDescent="0.25">
      <c r="A1301" t="s">
        <v>631</v>
      </c>
    </row>
    <row r="1302" spans="1:42" x14ac:dyDescent="0.25">
      <c r="A1302" t="s">
        <v>661</v>
      </c>
    </row>
    <row r="1304" spans="1:42" x14ac:dyDescent="0.25">
      <c r="A1304" s="36" t="s">
        <v>691</v>
      </c>
    </row>
    <row r="1306" spans="1:42" x14ac:dyDescent="0.25">
      <c r="A1306" s="36" t="s">
        <v>421</v>
      </c>
      <c r="B1306" s="37">
        <v>39508</v>
      </c>
      <c r="C1306" s="37">
        <v>39600</v>
      </c>
      <c r="D1306" s="37">
        <v>39692</v>
      </c>
      <c r="E1306" s="37">
        <v>39783</v>
      </c>
      <c r="F1306" s="37">
        <v>39873</v>
      </c>
      <c r="G1306" s="37">
        <v>39965</v>
      </c>
      <c r="H1306" s="37">
        <v>40057</v>
      </c>
      <c r="I1306" s="37">
        <v>40148</v>
      </c>
      <c r="J1306" s="37">
        <v>40238</v>
      </c>
      <c r="K1306" s="37">
        <v>40330</v>
      </c>
      <c r="L1306" s="37">
        <v>40422</v>
      </c>
      <c r="M1306" s="37">
        <v>40513</v>
      </c>
      <c r="N1306" s="37">
        <v>40603</v>
      </c>
      <c r="O1306" s="37">
        <v>40695</v>
      </c>
      <c r="P1306" s="37">
        <v>40787</v>
      </c>
      <c r="Q1306" s="37">
        <v>40878</v>
      </c>
      <c r="R1306" s="37">
        <v>40969</v>
      </c>
      <c r="S1306" s="37">
        <v>41061</v>
      </c>
      <c r="T1306" s="37">
        <v>41153</v>
      </c>
      <c r="U1306" s="37">
        <v>41244</v>
      </c>
      <c r="V1306" s="37">
        <v>41334</v>
      </c>
      <c r="W1306" s="37">
        <v>41426</v>
      </c>
      <c r="X1306" s="37">
        <v>41456</v>
      </c>
      <c r="Y1306" s="37">
        <v>41487</v>
      </c>
      <c r="Z1306" s="37">
        <v>41518</v>
      </c>
      <c r="AA1306" s="37">
        <v>41548</v>
      </c>
      <c r="AB1306" s="37">
        <v>41579</v>
      </c>
      <c r="AC1306" s="37">
        <v>41609</v>
      </c>
      <c r="AD1306" s="37">
        <v>41640</v>
      </c>
      <c r="AE1306" s="37">
        <v>41671</v>
      </c>
      <c r="AF1306" s="37">
        <v>41699</v>
      </c>
      <c r="AG1306" s="37">
        <v>41730</v>
      </c>
      <c r="AH1306" s="37">
        <v>41760</v>
      </c>
      <c r="AI1306" s="37">
        <v>41791</v>
      </c>
      <c r="AJ1306" s="37">
        <v>41821</v>
      </c>
      <c r="AK1306" s="37">
        <v>41852</v>
      </c>
      <c r="AL1306" s="37">
        <v>41883</v>
      </c>
      <c r="AM1306" s="37">
        <v>41913</v>
      </c>
      <c r="AN1306" s="37">
        <v>41944</v>
      </c>
      <c r="AO1306" s="37">
        <v>41974</v>
      </c>
      <c r="AP1306" s="37"/>
    </row>
    <row r="1307" spans="1:42" x14ac:dyDescent="0.25">
      <c r="A1307" s="36" t="s">
        <v>596</v>
      </c>
      <c r="B1307">
        <f>B662/B10</f>
        <v>0.97919999999999996</v>
      </c>
      <c r="C1307" s="36">
        <f>C662/C10</f>
        <v>0.99190938511326865</v>
      </c>
      <c r="D1307" s="36">
        <f t="shared" ref="D1307:AB1307" si="24">D662/D10</f>
        <v>1.0177514792899409</v>
      </c>
      <c r="E1307" s="36">
        <f t="shared" si="24"/>
        <v>1.4168260038240919</v>
      </c>
      <c r="F1307" s="36">
        <f t="shared" si="24"/>
        <v>1.2862849533954728</v>
      </c>
      <c r="G1307" s="36">
        <f t="shared" si="24"/>
        <v>0.95950506186726658</v>
      </c>
      <c r="H1307" s="36">
        <f t="shared" si="24"/>
        <v>0.89241622574955903</v>
      </c>
      <c r="I1307" s="36">
        <f t="shared" si="24"/>
        <v>1.1708144796380091</v>
      </c>
      <c r="J1307" s="36">
        <f t="shared" si="24"/>
        <v>1.0277492291880781</v>
      </c>
      <c r="K1307" s="36">
        <f t="shared" si="24"/>
        <v>0.86866597724922445</v>
      </c>
      <c r="L1307" s="36">
        <f t="shared" si="24"/>
        <v>0.86920222634508348</v>
      </c>
      <c r="M1307" s="36">
        <f t="shared" si="24"/>
        <v>1.0340136054421769</v>
      </c>
      <c r="N1307" s="36">
        <f t="shared" si="24"/>
        <v>0.99893390191897657</v>
      </c>
      <c r="O1307" s="36">
        <f t="shared" si="24"/>
        <v>0.89339019189765456</v>
      </c>
      <c r="P1307" s="36">
        <f t="shared" si="24"/>
        <v>0.76622137404580148</v>
      </c>
      <c r="Q1307" s="36">
        <f t="shared" si="24"/>
        <v>0.90665110851808639</v>
      </c>
      <c r="R1307" s="36">
        <f t="shared" si="24"/>
        <v>0.97635933806146569</v>
      </c>
      <c r="S1307" s="36">
        <f t="shared" si="24"/>
        <v>0.92077922077922081</v>
      </c>
      <c r="T1307" s="36">
        <f t="shared" si="24"/>
        <v>0.84250269687162893</v>
      </c>
      <c r="U1307" s="36">
        <f t="shared" si="24"/>
        <v>0.89923469387755106</v>
      </c>
      <c r="V1307" s="36">
        <f t="shared" si="24"/>
        <v>0.95306388526727515</v>
      </c>
      <c r="W1307" s="36">
        <f t="shared" si="24"/>
        <v>0.89035667107001326</v>
      </c>
      <c r="X1307" s="41">
        <f t="shared" si="24"/>
        <v>0.99747474747474751</v>
      </c>
      <c r="Y1307" s="41">
        <f t="shared" si="24"/>
        <v>0.95850622406639008</v>
      </c>
      <c r="Z1307" s="41">
        <f t="shared" si="24"/>
        <v>0.74318181818181817</v>
      </c>
      <c r="AA1307" s="41">
        <f t="shared" si="24"/>
        <v>0.81907090464547683</v>
      </c>
      <c r="AB1307" s="41">
        <f t="shared" si="24"/>
        <v>0.99427753934191698</v>
      </c>
      <c r="AC1307" s="42">
        <f t="shared" ref="AC1307:AG1307" si="25">AC662/AC10</f>
        <v>0.92586989409984877</v>
      </c>
      <c r="AD1307" s="42">
        <f t="shared" si="25"/>
        <v>1.1589147286821706</v>
      </c>
      <c r="AE1307" s="42">
        <f t="shared" si="25"/>
        <v>1.1111111111111112</v>
      </c>
      <c r="AF1307" s="43">
        <f t="shared" si="25"/>
        <v>0.90314136125654454</v>
      </c>
      <c r="AG1307" s="43">
        <f t="shared" si="25"/>
        <v>0.78162450066577893</v>
      </c>
      <c r="AH1307" s="44">
        <f t="shared" ref="AH1307:AO1307" si="26">AH662/AH10</f>
        <v>0.86956521739130432</v>
      </c>
      <c r="AI1307" s="44">
        <f t="shared" si="26"/>
        <v>0.93023255813953487</v>
      </c>
      <c r="AJ1307" s="44">
        <f t="shared" si="26"/>
        <v>0.91655450874831768</v>
      </c>
      <c r="AK1307" s="44">
        <f t="shared" si="26"/>
        <v>0.87839771101573672</v>
      </c>
      <c r="AL1307" s="46">
        <f t="shared" si="26"/>
        <v>0.78823529411764703</v>
      </c>
      <c r="AM1307" s="46">
        <f t="shared" si="26"/>
        <v>0.91176470588235292</v>
      </c>
      <c r="AN1307" s="46">
        <f t="shared" si="26"/>
        <v>0.91509433962264153</v>
      </c>
      <c r="AO1307" s="46">
        <f t="shared" si="26"/>
        <v>0.88317757009345799</v>
      </c>
    </row>
    <row r="1308" spans="1:42" x14ac:dyDescent="0.25">
      <c r="A1308" s="36" t="s">
        <v>597</v>
      </c>
      <c r="B1308" s="36">
        <f t="shared" ref="B1308:AB1308" si="27">B663/B11</f>
        <v>1.0138248847926268</v>
      </c>
      <c r="C1308" s="36">
        <f t="shared" si="27"/>
        <v>1.0192307692307692</v>
      </c>
      <c r="D1308" s="36">
        <f t="shared" si="27"/>
        <v>0.94199999999999995</v>
      </c>
      <c r="E1308" s="36">
        <f t="shared" si="27"/>
        <v>1.3990719257540603</v>
      </c>
      <c r="F1308" s="36">
        <f t="shared" si="27"/>
        <v>1.2125850340136055</v>
      </c>
      <c r="G1308" s="36">
        <f t="shared" si="27"/>
        <v>0.94927536231884058</v>
      </c>
      <c r="H1308" s="36">
        <f t="shared" si="27"/>
        <v>0.86086956521739133</v>
      </c>
      <c r="I1308" s="36">
        <f t="shared" si="27"/>
        <v>1.0683506686478454</v>
      </c>
      <c r="J1308" s="36">
        <f t="shared" si="27"/>
        <v>1.0041208791208791</v>
      </c>
      <c r="K1308" s="36">
        <f t="shared" si="27"/>
        <v>0.78322580645161288</v>
      </c>
      <c r="L1308" s="36">
        <f t="shared" si="27"/>
        <v>0.8966480446927374</v>
      </c>
      <c r="M1308" s="36">
        <f t="shared" si="27"/>
        <v>1.2864583333333333</v>
      </c>
      <c r="N1308" s="36">
        <f t="shared" si="27"/>
        <v>1.002808988764045</v>
      </c>
      <c r="O1308" s="36">
        <f t="shared" si="27"/>
        <v>0.90057636887608072</v>
      </c>
      <c r="P1308" s="36">
        <f t="shared" si="27"/>
        <v>0.68458781362007171</v>
      </c>
      <c r="Q1308" s="36">
        <f t="shared" si="27"/>
        <v>1.1845878136200716</v>
      </c>
      <c r="R1308" s="36">
        <f t="shared" si="27"/>
        <v>1.011744966442953</v>
      </c>
      <c r="S1308" s="36">
        <f t="shared" si="27"/>
        <v>0.89810017271157172</v>
      </c>
      <c r="T1308" s="36">
        <f t="shared" si="27"/>
        <v>0.75739644970414199</v>
      </c>
      <c r="U1308" s="36">
        <f t="shared" si="27"/>
        <v>1.0377733598409542</v>
      </c>
      <c r="V1308" s="36">
        <f t="shared" si="27"/>
        <v>0.86749116607773846</v>
      </c>
      <c r="W1308" s="36">
        <f t="shared" si="27"/>
        <v>0.90944881889763785</v>
      </c>
      <c r="X1308" s="41">
        <f t="shared" si="27"/>
        <v>1.0039761431411531</v>
      </c>
      <c r="Y1308" s="41">
        <f t="shared" si="27"/>
        <v>0.85686274509803917</v>
      </c>
      <c r="Z1308" s="41">
        <f t="shared" si="27"/>
        <v>0.66359447004608296</v>
      </c>
      <c r="AA1308" s="41">
        <f t="shared" si="27"/>
        <v>0.86538461538461542</v>
      </c>
      <c r="AB1308" s="41">
        <f t="shared" si="27"/>
        <v>0.8940936863543788</v>
      </c>
      <c r="AC1308" s="42">
        <f t="shared" ref="AC1308:AG1308" si="28">AC663/AC11</f>
        <v>1.0529953917050692</v>
      </c>
      <c r="AD1308" s="42">
        <f t="shared" si="28"/>
        <v>1.3128834355828221</v>
      </c>
      <c r="AE1308" s="42">
        <f t="shared" si="28"/>
        <v>1.0742358078602621</v>
      </c>
      <c r="AF1308" s="43">
        <f t="shared" si="28"/>
        <v>0.80614203454894429</v>
      </c>
      <c r="AG1308" s="43">
        <f t="shared" si="28"/>
        <v>0.96435643564356432</v>
      </c>
      <c r="AH1308" s="44">
        <f t="shared" ref="AH1308:AO1308" si="29">AH663/AH11</f>
        <v>0.72557172557172556</v>
      </c>
      <c r="AI1308" s="44">
        <f t="shared" si="29"/>
        <v>0.91818181818181821</v>
      </c>
      <c r="AJ1308" s="44">
        <f t="shared" si="29"/>
        <v>0.90949227373068431</v>
      </c>
      <c r="AK1308" s="44">
        <f t="shared" si="29"/>
        <v>0.84741784037558687</v>
      </c>
      <c r="AL1308" s="46">
        <f t="shared" si="29"/>
        <v>0.63875598086124397</v>
      </c>
      <c r="AM1308" s="46">
        <f t="shared" si="29"/>
        <v>0.98677248677248675</v>
      </c>
      <c r="AN1308" s="46">
        <f t="shared" si="29"/>
        <v>1.0470588235294118</v>
      </c>
      <c r="AO1308" s="46">
        <f t="shared" si="29"/>
        <v>1.1127167630057804</v>
      </c>
    </row>
    <row r="1309" spans="1:42" x14ac:dyDescent="0.25">
      <c r="A1309" s="36" t="s">
        <v>1</v>
      </c>
      <c r="B1309" s="36">
        <f t="shared" ref="B1309:AB1309" si="30">B664/B12</f>
        <v>1.0724637681159421</v>
      </c>
      <c r="C1309" s="36">
        <f t="shared" si="30"/>
        <v>1.01840490797546</v>
      </c>
      <c r="D1309" s="36">
        <f t="shared" si="30"/>
        <v>1.2514970059880239</v>
      </c>
      <c r="E1309" s="36">
        <f t="shared" si="30"/>
        <v>1.4193548387096775</v>
      </c>
      <c r="F1309" s="36">
        <f t="shared" si="30"/>
        <v>1.2457627118644068</v>
      </c>
      <c r="G1309" s="36">
        <f t="shared" si="30"/>
        <v>0.97887323943661975</v>
      </c>
      <c r="H1309" s="36">
        <f t="shared" si="30"/>
        <v>0.83</v>
      </c>
      <c r="I1309" s="36">
        <f t="shared" si="30"/>
        <v>0.84328358208955223</v>
      </c>
      <c r="J1309" s="36">
        <f t="shared" si="30"/>
        <v>0.73760932944606417</v>
      </c>
      <c r="K1309" s="36">
        <f t="shared" si="30"/>
        <v>0.72075471698113203</v>
      </c>
      <c r="L1309" s="36">
        <f t="shared" si="30"/>
        <v>0.97165991902834004</v>
      </c>
      <c r="M1309" s="36">
        <f t="shared" si="30"/>
        <v>1.0294117647058822</v>
      </c>
      <c r="N1309" s="36">
        <f t="shared" si="30"/>
        <v>0.94650205761316875</v>
      </c>
      <c r="O1309" s="36">
        <f t="shared" si="30"/>
        <v>0.80530973451327437</v>
      </c>
      <c r="P1309" s="36">
        <f t="shared" si="30"/>
        <v>1.0588235294117647</v>
      </c>
      <c r="Q1309" s="36">
        <f t="shared" si="30"/>
        <v>1.0195121951219512</v>
      </c>
      <c r="R1309" s="36">
        <f t="shared" si="30"/>
        <v>0.86752136752136755</v>
      </c>
      <c r="S1309" s="36">
        <f t="shared" si="30"/>
        <v>0.85253456221198154</v>
      </c>
      <c r="T1309" s="36">
        <f t="shared" si="30"/>
        <v>0.97402597402597402</v>
      </c>
      <c r="U1309" s="36">
        <f t="shared" si="30"/>
        <v>1.0398009950248757</v>
      </c>
      <c r="V1309" s="36">
        <f t="shared" si="30"/>
        <v>1.0574162679425838</v>
      </c>
      <c r="W1309" s="36">
        <f t="shared" si="30"/>
        <v>0.84862385321100919</v>
      </c>
      <c r="X1309" s="41">
        <f t="shared" si="30"/>
        <v>0.87242798353909468</v>
      </c>
      <c r="Y1309" s="41">
        <f t="shared" si="30"/>
        <v>0.79716981132075471</v>
      </c>
      <c r="Z1309" s="41">
        <f t="shared" si="30"/>
        <v>0.81140350877192979</v>
      </c>
      <c r="AA1309" s="41">
        <f t="shared" si="30"/>
        <v>0.7857142857142857</v>
      </c>
      <c r="AB1309" s="41">
        <f t="shared" si="30"/>
        <v>1.0044444444444445</v>
      </c>
      <c r="AC1309" s="42">
        <f t="shared" ref="AC1309:AG1309" si="31">AC664/AC12</f>
        <v>0.78921568627450978</v>
      </c>
      <c r="AD1309" s="42">
        <f t="shared" si="31"/>
        <v>1.118881118881119</v>
      </c>
      <c r="AE1309" s="42">
        <f t="shared" si="31"/>
        <v>1.0206185567010309</v>
      </c>
      <c r="AF1309" s="43">
        <f t="shared" si="31"/>
        <v>0.88947368421052631</v>
      </c>
      <c r="AG1309" s="43">
        <f t="shared" si="31"/>
        <v>0.84183673469387754</v>
      </c>
      <c r="AH1309" s="44">
        <f t="shared" ref="AH1309:AO1309" si="32">AH664/AH12</f>
        <v>0.71282051282051284</v>
      </c>
      <c r="AI1309" s="44">
        <f t="shared" si="32"/>
        <v>0.92168674698795183</v>
      </c>
      <c r="AJ1309" s="44">
        <f t="shared" si="32"/>
        <v>1.0769230769230769</v>
      </c>
      <c r="AK1309" s="44">
        <f t="shared" si="32"/>
        <v>0.83333333333333337</v>
      </c>
      <c r="AL1309" s="46">
        <f t="shared" si="32"/>
        <v>0.84967320261437906</v>
      </c>
      <c r="AM1309" s="46">
        <f t="shared" si="32"/>
        <v>0.86904761904761907</v>
      </c>
      <c r="AN1309" s="46">
        <f t="shared" si="32"/>
        <v>0.89516129032258063</v>
      </c>
      <c r="AO1309" s="46">
        <f t="shared" si="32"/>
        <v>1.08</v>
      </c>
    </row>
    <row r="1310" spans="1:42" x14ac:dyDescent="0.25">
      <c r="A1310" s="36" t="s">
        <v>2</v>
      </c>
      <c r="B1310" s="36">
        <f t="shared" ref="B1310:AB1310" si="33">B665/B13</f>
        <v>0.78980891719745228</v>
      </c>
      <c r="C1310" s="36">
        <f t="shared" si="33"/>
        <v>1</v>
      </c>
      <c r="D1310" s="36">
        <f t="shared" si="33"/>
        <v>1.1851851851851851</v>
      </c>
      <c r="E1310" s="36">
        <f t="shared" si="33"/>
        <v>1.2923588039867109</v>
      </c>
      <c r="F1310" s="36">
        <f t="shared" si="33"/>
        <v>1.0739726027397261</v>
      </c>
      <c r="G1310" s="36">
        <f t="shared" si="33"/>
        <v>0.92761394101876671</v>
      </c>
      <c r="H1310" s="36">
        <f t="shared" si="33"/>
        <v>0.9838709677419355</v>
      </c>
      <c r="I1310" s="36">
        <f t="shared" si="33"/>
        <v>1.1142857142857143</v>
      </c>
      <c r="J1310" s="36">
        <f t="shared" si="33"/>
        <v>0.85555555555555551</v>
      </c>
      <c r="K1310" s="36">
        <f t="shared" si="33"/>
        <v>0.8704663212435233</v>
      </c>
      <c r="L1310" s="36">
        <f t="shared" si="33"/>
        <v>0.98313253012048196</v>
      </c>
      <c r="M1310" s="36">
        <f t="shared" si="33"/>
        <v>1.0809248554913296</v>
      </c>
      <c r="N1310" s="36">
        <f t="shared" si="33"/>
        <v>0.89574468085106385</v>
      </c>
      <c r="O1310" s="36">
        <f t="shared" si="33"/>
        <v>0.99492385786802029</v>
      </c>
      <c r="P1310" s="36">
        <f t="shared" si="33"/>
        <v>1.2212121212121212</v>
      </c>
      <c r="Q1310" s="36">
        <f t="shared" si="33"/>
        <v>0.95316804407713496</v>
      </c>
      <c r="R1310" s="36">
        <f t="shared" si="33"/>
        <v>0.86522911051212936</v>
      </c>
      <c r="S1310" s="36">
        <f t="shared" si="33"/>
        <v>0.76344086021505375</v>
      </c>
      <c r="T1310" s="36">
        <f t="shared" si="33"/>
        <v>1.1871165644171779</v>
      </c>
      <c r="U1310" s="36">
        <f t="shared" si="33"/>
        <v>0.83734939759036142</v>
      </c>
      <c r="V1310" s="36">
        <f t="shared" si="33"/>
        <v>0.77842565597667635</v>
      </c>
      <c r="W1310" s="36">
        <f t="shared" si="33"/>
        <v>0.86280487804878048</v>
      </c>
      <c r="X1310" s="41">
        <f t="shared" si="33"/>
        <v>0.85897435897435892</v>
      </c>
      <c r="Y1310" s="41">
        <f t="shared" si="33"/>
        <v>0.7379134860050891</v>
      </c>
      <c r="Z1310" s="41">
        <f t="shared" si="33"/>
        <v>0.96</v>
      </c>
      <c r="AA1310" s="41">
        <f t="shared" si="33"/>
        <v>0.70854271356783916</v>
      </c>
      <c r="AB1310" s="41">
        <f t="shared" si="33"/>
        <v>0.79939209726443772</v>
      </c>
      <c r="AC1310" s="42">
        <f t="shared" ref="AC1310:AG1310" si="34">AC665/AC13</f>
        <v>1.0653846153846154</v>
      </c>
      <c r="AD1310" s="42">
        <f t="shared" si="34"/>
        <v>1.1950000000000001</v>
      </c>
      <c r="AE1310" s="42">
        <f t="shared" si="34"/>
        <v>1.1298245614035087</v>
      </c>
      <c r="AF1310" s="43">
        <f t="shared" si="34"/>
        <v>0.96333333333333337</v>
      </c>
      <c r="AG1310" s="43">
        <f t="shared" si="34"/>
        <v>0.72566371681415931</v>
      </c>
      <c r="AH1310" s="44">
        <f t="shared" ref="AH1310:AO1310" si="35">AH665/AH13</f>
        <v>0.83038869257950532</v>
      </c>
      <c r="AI1310" s="44">
        <f t="shared" si="35"/>
        <v>0.73408239700374533</v>
      </c>
      <c r="AJ1310" s="44">
        <f t="shared" si="35"/>
        <v>1.0464135021097047</v>
      </c>
      <c r="AK1310" s="44">
        <f t="shared" si="35"/>
        <v>0.81395348837209303</v>
      </c>
      <c r="AL1310" s="46">
        <f t="shared" si="35"/>
        <v>0.90476190476190477</v>
      </c>
      <c r="AM1310" s="46">
        <f t="shared" si="35"/>
        <v>0.89310344827586208</v>
      </c>
      <c r="AN1310" s="46">
        <f t="shared" si="35"/>
        <v>0.91764705882352937</v>
      </c>
      <c r="AO1310" s="46">
        <f t="shared" si="35"/>
        <v>0.95726495726495731</v>
      </c>
    </row>
    <row r="1311" spans="1:42" x14ac:dyDescent="0.25">
      <c r="A1311" s="36" t="s">
        <v>3</v>
      </c>
      <c r="B1311" s="36">
        <f t="shared" ref="B1311:AB1311" si="36">B666/B14</f>
        <v>0.98753894080996885</v>
      </c>
      <c r="C1311" s="36">
        <f t="shared" si="36"/>
        <v>1.1661721068249258</v>
      </c>
      <c r="D1311" s="36">
        <f t="shared" si="36"/>
        <v>1.1279069767441861</v>
      </c>
      <c r="E1311" s="36">
        <f t="shared" si="36"/>
        <v>1.7184986595174263</v>
      </c>
      <c r="F1311" s="36">
        <f t="shared" si="36"/>
        <v>1.1581632653061225</v>
      </c>
      <c r="G1311" s="36">
        <f t="shared" si="36"/>
        <v>0.95522388059701491</v>
      </c>
      <c r="H1311" s="36">
        <f t="shared" si="36"/>
        <v>0.8814589665653495</v>
      </c>
      <c r="I1311" s="36">
        <f t="shared" si="36"/>
        <v>1.1647509578544062</v>
      </c>
      <c r="J1311" s="36">
        <f t="shared" si="36"/>
        <v>0.97043478260869565</v>
      </c>
      <c r="K1311" s="36">
        <f t="shared" si="36"/>
        <v>0.79396092362344584</v>
      </c>
      <c r="L1311" s="36">
        <f t="shared" si="36"/>
        <v>0.95338345864661656</v>
      </c>
      <c r="M1311" s="36">
        <f t="shared" si="36"/>
        <v>1.0511811023622046</v>
      </c>
      <c r="N1311" s="36">
        <f t="shared" si="36"/>
        <v>1.1577060931899641</v>
      </c>
      <c r="O1311" s="36">
        <f t="shared" si="36"/>
        <v>0.93478260869565222</v>
      </c>
      <c r="P1311" s="36">
        <f t="shared" si="36"/>
        <v>0.83360790774299831</v>
      </c>
      <c r="Q1311" s="36">
        <f t="shared" si="36"/>
        <v>1.1329588014981273</v>
      </c>
      <c r="R1311" s="36">
        <f t="shared" si="36"/>
        <v>0.99301919720767884</v>
      </c>
      <c r="S1311" s="36">
        <f t="shared" si="36"/>
        <v>0.76094276094276092</v>
      </c>
      <c r="T1311" s="36">
        <f t="shared" si="36"/>
        <v>0.80466472303206993</v>
      </c>
      <c r="U1311" s="36">
        <f t="shared" si="36"/>
        <v>1.011605415860735</v>
      </c>
      <c r="V1311" s="36">
        <f t="shared" si="36"/>
        <v>0.84666666666666668</v>
      </c>
      <c r="W1311" s="36">
        <f t="shared" si="36"/>
        <v>0.67093235831809872</v>
      </c>
      <c r="X1311" s="41">
        <f t="shared" si="36"/>
        <v>0.75287356321839083</v>
      </c>
      <c r="Y1311" s="41">
        <f t="shared" si="36"/>
        <v>0.84381338742393508</v>
      </c>
      <c r="Z1311" s="41">
        <f t="shared" si="36"/>
        <v>0.85277246653919692</v>
      </c>
      <c r="AA1311" s="41">
        <f t="shared" si="36"/>
        <v>0.77255639097744366</v>
      </c>
      <c r="AB1311" s="41">
        <f t="shared" si="36"/>
        <v>0.8123620309050773</v>
      </c>
      <c r="AC1311" s="42">
        <f t="shared" ref="AC1311:AG1311" si="37">AC666/AC14</f>
        <v>1.0603015075376885</v>
      </c>
      <c r="AD1311" s="42">
        <f t="shared" si="37"/>
        <v>1.487719298245614</v>
      </c>
      <c r="AE1311" s="42">
        <f t="shared" si="37"/>
        <v>1.2211302211302211</v>
      </c>
      <c r="AF1311" s="43">
        <f t="shared" si="37"/>
        <v>0.85350318471337583</v>
      </c>
      <c r="AG1311" s="43">
        <f t="shared" si="37"/>
        <v>0.80697674418604648</v>
      </c>
      <c r="AH1311" s="44">
        <f t="shared" ref="AH1311:AO1311" si="38">AH666/AH14</f>
        <v>0.74257425742574257</v>
      </c>
      <c r="AI1311" s="44">
        <f t="shared" si="38"/>
        <v>0.82412060301507539</v>
      </c>
      <c r="AJ1311" s="44">
        <f t="shared" si="38"/>
        <v>0.93034825870646765</v>
      </c>
      <c r="AK1311" s="44">
        <f t="shared" si="38"/>
        <v>0.76940639269406397</v>
      </c>
      <c r="AL1311" s="46">
        <f t="shared" si="38"/>
        <v>0.90251572327044027</v>
      </c>
      <c r="AM1311" s="46">
        <f t="shared" si="38"/>
        <v>0.85922330097087374</v>
      </c>
      <c r="AN1311" s="46">
        <f t="shared" si="38"/>
        <v>0.79419525065963059</v>
      </c>
      <c r="AO1311" s="46">
        <f t="shared" si="38"/>
        <v>0.94719471947194722</v>
      </c>
    </row>
    <row r="1312" spans="1:42" x14ac:dyDescent="0.25">
      <c r="A1312" s="36" t="s">
        <v>574</v>
      </c>
      <c r="B1312" s="36">
        <f t="shared" ref="B1312:AB1312" si="39">B667/B15</f>
        <v>0.78544061302681989</v>
      </c>
      <c r="C1312" s="36">
        <f t="shared" si="39"/>
        <v>0.8671875</v>
      </c>
      <c r="D1312" s="36">
        <f t="shared" si="39"/>
        <v>0.9285714285714286</v>
      </c>
      <c r="E1312" s="36">
        <f t="shared" si="39"/>
        <v>1.6585365853658536</v>
      </c>
      <c r="F1312" s="36">
        <f t="shared" si="39"/>
        <v>1.3103448275862069</v>
      </c>
      <c r="G1312" s="36">
        <f t="shared" si="39"/>
        <v>1.0588235294117647</v>
      </c>
      <c r="H1312" s="36">
        <f t="shared" si="39"/>
        <v>0.84571428571428575</v>
      </c>
      <c r="I1312" s="36">
        <f t="shared" si="39"/>
        <v>1.3968253968253967</v>
      </c>
      <c r="J1312" s="36">
        <f t="shared" si="39"/>
        <v>0.80790960451977401</v>
      </c>
      <c r="K1312" s="36">
        <f t="shared" si="39"/>
        <v>0.7050561797752809</v>
      </c>
      <c r="L1312" s="36">
        <f t="shared" si="39"/>
        <v>0.91202346041055715</v>
      </c>
      <c r="M1312" s="36">
        <f t="shared" si="39"/>
        <v>1.3061224489795917</v>
      </c>
      <c r="N1312" s="36">
        <f t="shared" si="39"/>
        <v>0.93201133144475923</v>
      </c>
      <c r="O1312" s="36">
        <f t="shared" si="39"/>
        <v>0.95501730103806226</v>
      </c>
      <c r="P1312" s="36">
        <f t="shared" si="39"/>
        <v>0.97872340425531912</v>
      </c>
      <c r="Q1312" s="36">
        <f t="shared" si="39"/>
        <v>1.4</v>
      </c>
      <c r="R1312" s="36">
        <f t="shared" si="39"/>
        <v>1.0104895104895104</v>
      </c>
      <c r="S1312" s="36">
        <f t="shared" si="39"/>
        <v>1</v>
      </c>
      <c r="T1312" s="36">
        <f t="shared" si="39"/>
        <v>1.0434782608695652</v>
      </c>
      <c r="U1312" s="36">
        <f t="shared" si="39"/>
        <v>1.0647773279352226</v>
      </c>
      <c r="V1312" s="36">
        <f t="shared" si="39"/>
        <v>0.8817567567567568</v>
      </c>
      <c r="W1312" s="36">
        <f t="shared" si="39"/>
        <v>0.68407310704960833</v>
      </c>
      <c r="X1312" s="41">
        <f t="shared" si="39"/>
        <v>0.7893258426966292</v>
      </c>
      <c r="Y1312" s="41">
        <f t="shared" si="39"/>
        <v>0.97769516728624539</v>
      </c>
      <c r="Z1312" s="41">
        <f t="shared" si="39"/>
        <v>0.76417910447761195</v>
      </c>
      <c r="AA1312" s="41">
        <f t="shared" si="39"/>
        <v>0.9641791044776119</v>
      </c>
      <c r="AB1312" s="41">
        <f t="shared" si="39"/>
        <v>0.93262411347517726</v>
      </c>
      <c r="AC1312" s="42">
        <f t="shared" ref="AC1312:AG1312" si="40">AC667/AC15</f>
        <v>0.90697674418604646</v>
      </c>
      <c r="AD1312" s="42">
        <f t="shared" si="40"/>
        <v>1.4041450777202074</v>
      </c>
      <c r="AE1312" s="42">
        <f t="shared" si="40"/>
        <v>0.823943661971831</v>
      </c>
      <c r="AF1312" s="43">
        <f t="shared" si="40"/>
        <v>0.77941176470588236</v>
      </c>
      <c r="AG1312" s="43">
        <f t="shared" si="40"/>
        <v>0.74774774774774777</v>
      </c>
      <c r="AH1312" s="44">
        <f t="shared" ref="AH1312:AO1312" si="41">AH667/AH15</f>
        <v>0.7216117216117216</v>
      </c>
      <c r="AI1312" s="44">
        <f t="shared" si="41"/>
        <v>0.56877323420074355</v>
      </c>
      <c r="AJ1312" s="44">
        <f t="shared" si="41"/>
        <v>0.87179487179487181</v>
      </c>
      <c r="AK1312" s="44">
        <f t="shared" si="41"/>
        <v>0.88163265306122451</v>
      </c>
      <c r="AL1312" s="46">
        <f t="shared" si="41"/>
        <v>0.87264150943396224</v>
      </c>
      <c r="AM1312" s="46">
        <f t="shared" si="41"/>
        <v>0.93013100436681218</v>
      </c>
      <c r="AN1312" s="46">
        <f t="shared" si="41"/>
        <v>1.0135746606334841</v>
      </c>
      <c r="AO1312" s="46">
        <f t="shared" si="41"/>
        <v>1.0813397129186604</v>
      </c>
    </row>
    <row r="1313" spans="1:41" x14ac:dyDescent="0.25">
      <c r="A1313" s="36" t="s">
        <v>598</v>
      </c>
      <c r="B1313" s="36">
        <f t="shared" ref="B1313:AB1313" si="42">B668/B16</f>
        <v>0.8946015424164524</v>
      </c>
      <c r="C1313" s="36">
        <f t="shared" si="42"/>
        <v>1.0161290322580645</v>
      </c>
      <c r="D1313" s="36">
        <f t="shared" si="42"/>
        <v>0.90800000000000003</v>
      </c>
      <c r="E1313" s="36">
        <f t="shared" si="42"/>
        <v>1.4537037037037037</v>
      </c>
      <c r="F1313" s="36">
        <f t="shared" si="42"/>
        <v>1.05859375</v>
      </c>
      <c r="G1313" s="36">
        <f t="shared" si="42"/>
        <v>1.0417495029821073</v>
      </c>
      <c r="H1313" s="36">
        <f t="shared" si="42"/>
        <v>0.64353741496598638</v>
      </c>
      <c r="I1313" s="36">
        <f t="shared" si="42"/>
        <v>1.2506024096385542</v>
      </c>
      <c r="J1313" s="36">
        <f t="shared" si="42"/>
        <v>0.84254606365159124</v>
      </c>
      <c r="K1313" s="36">
        <f t="shared" si="42"/>
        <v>0.90221402214022139</v>
      </c>
      <c r="L1313" s="36">
        <f t="shared" si="42"/>
        <v>0.7060478199718706</v>
      </c>
      <c r="M1313" s="36">
        <f t="shared" si="42"/>
        <v>1.5807365439093484</v>
      </c>
      <c r="N1313" s="36">
        <f t="shared" si="42"/>
        <v>0.78777589134125636</v>
      </c>
      <c r="O1313" s="36">
        <f t="shared" si="42"/>
        <v>0.94716981132075473</v>
      </c>
      <c r="P1313" s="36">
        <f t="shared" si="42"/>
        <v>0.66835443037974684</v>
      </c>
      <c r="Q1313" s="36">
        <f t="shared" si="42"/>
        <v>1.145320197044335</v>
      </c>
      <c r="R1313" s="36">
        <f t="shared" si="42"/>
        <v>0.86004056795131845</v>
      </c>
      <c r="S1313" s="36">
        <f t="shared" si="42"/>
        <v>1.2764044943820225</v>
      </c>
      <c r="T1313" s="36">
        <f t="shared" si="42"/>
        <v>0.65994623655913975</v>
      </c>
      <c r="U1313" s="36">
        <f t="shared" si="42"/>
        <v>1.020671834625323</v>
      </c>
      <c r="V1313" s="36">
        <f t="shared" si="42"/>
        <v>0.88914027149321262</v>
      </c>
      <c r="W1313" s="36">
        <f t="shared" si="42"/>
        <v>1.1670480549199085</v>
      </c>
      <c r="X1313" s="41">
        <f t="shared" si="42"/>
        <v>0.8571428571428571</v>
      </c>
      <c r="Y1313" s="41">
        <f t="shared" si="42"/>
        <v>1.0283505154639174</v>
      </c>
      <c r="Z1313" s="41">
        <f t="shared" si="42"/>
        <v>0.56216216216216219</v>
      </c>
      <c r="AA1313" s="41">
        <f t="shared" si="42"/>
        <v>0.87126436781609196</v>
      </c>
      <c r="AB1313" s="41">
        <f t="shared" si="42"/>
        <v>0.96708860759493676</v>
      </c>
      <c r="AC1313" s="42">
        <f t="shared" ref="AC1313:AG1313" si="43">AC668/AC16</f>
        <v>1.026470588235294</v>
      </c>
      <c r="AD1313" s="42">
        <f t="shared" si="43"/>
        <v>1.0771604938271604</v>
      </c>
      <c r="AE1313" s="42">
        <f t="shared" si="43"/>
        <v>1.0790960451977401</v>
      </c>
      <c r="AF1313" s="43">
        <f t="shared" si="43"/>
        <v>0.83631713554987208</v>
      </c>
      <c r="AG1313" s="43">
        <f t="shared" si="43"/>
        <v>0.77073170731707319</v>
      </c>
      <c r="AH1313" s="44">
        <f t="shared" ref="AH1313:AO1313" si="44">AH668/AH16</f>
        <v>1.051948051948052</v>
      </c>
      <c r="AI1313" s="44">
        <f t="shared" si="44"/>
        <v>0.91688311688311686</v>
      </c>
      <c r="AJ1313" s="44">
        <f t="shared" si="44"/>
        <v>1.3123287671232877</v>
      </c>
      <c r="AK1313" s="44">
        <f t="shared" si="44"/>
        <v>0.87657430730478592</v>
      </c>
      <c r="AL1313" s="46">
        <f t="shared" si="44"/>
        <v>0.61061946902654862</v>
      </c>
      <c r="AM1313" s="46">
        <f t="shared" si="44"/>
        <v>0.99435028248587576</v>
      </c>
      <c r="AN1313" s="46">
        <f t="shared" si="44"/>
        <v>1.0708446866485013</v>
      </c>
      <c r="AO1313" s="46">
        <f t="shared" si="44"/>
        <v>1.1608832807570979</v>
      </c>
    </row>
    <row r="1314" spans="1:41" x14ac:dyDescent="0.25">
      <c r="A1314" s="36" t="s">
        <v>665</v>
      </c>
      <c r="B1314" s="36">
        <f t="shared" ref="B1314:AB1314" si="45">B669/B17</f>
        <v>1</v>
      </c>
      <c r="C1314" s="36">
        <f t="shared" si="45"/>
        <v>0.77083333333333337</v>
      </c>
      <c r="D1314" s="36">
        <f t="shared" si="45"/>
        <v>0.9375</v>
      </c>
      <c r="E1314" s="36">
        <f t="shared" si="45"/>
        <v>1.6581196581196582</v>
      </c>
      <c r="F1314" s="36">
        <f t="shared" si="45"/>
        <v>1.1701030927835052</v>
      </c>
      <c r="G1314" s="36">
        <f t="shared" si="45"/>
        <v>1.0091324200913243</v>
      </c>
      <c r="H1314" s="36">
        <f t="shared" si="45"/>
        <v>0.94144144144144148</v>
      </c>
      <c r="I1314" s="36">
        <f t="shared" si="45"/>
        <v>1.0466321243523315</v>
      </c>
      <c r="J1314" s="36">
        <f t="shared" si="45"/>
        <v>1.0164835164835164</v>
      </c>
      <c r="K1314" s="36">
        <f t="shared" si="45"/>
        <v>1.0693069306930694</v>
      </c>
      <c r="L1314" s="36">
        <f t="shared" si="45"/>
        <v>0.88</v>
      </c>
      <c r="M1314" s="36">
        <f t="shared" si="45"/>
        <v>1.1139240506329113</v>
      </c>
      <c r="N1314" s="36">
        <f t="shared" si="45"/>
        <v>1.1037735849056605</v>
      </c>
      <c r="O1314" s="36">
        <f t="shared" si="45"/>
        <v>0.97338403041825095</v>
      </c>
      <c r="P1314" s="36">
        <f t="shared" si="45"/>
        <v>0.83985765124555156</v>
      </c>
      <c r="Q1314" s="36">
        <f t="shared" si="45"/>
        <v>0.96581196581196582</v>
      </c>
      <c r="R1314" s="36">
        <f t="shared" si="45"/>
        <v>0.8669724770642202</v>
      </c>
      <c r="S1314" s="36">
        <f t="shared" si="45"/>
        <v>0.87610619469026552</v>
      </c>
      <c r="T1314" s="36">
        <f t="shared" si="45"/>
        <v>0.89090909090909087</v>
      </c>
      <c r="U1314" s="36">
        <f t="shared" si="45"/>
        <v>1.0275229357798166</v>
      </c>
      <c r="V1314" s="36">
        <f t="shared" si="45"/>
        <v>1.0362694300518134</v>
      </c>
      <c r="W1314" s="36">
        <f t="shared" si="45"/>
        <v>0.74647887323943662</v>
      </c>
      <c r="X1314" s="41">
        <f t="shared" si="45"/>
        <v>1.0040322580645162</v>
      </c>
      <c r="Y1314" s="41">
        <f t="shared" si="45"/>
        <v>1.120603015075377</v>
      </c>
      <c r="Z1314" s="41">
        <f t="shared" si="45"/>
        <v>0.79335793357933582</v>
      </c>
      <c r="AA1314" s="41">
        <f t="shared" si="45"/>
        <v>0.86166007905138342</v>
      </c>
      <c r="AB1314" s="41">
        <f t="shared" si="45"/>
        <v>1.1164021164021165</v>
      </c>
      <c r="AC1314" s="42">
        <f t="shared" ref="AC1314:AG1314" si="46">AC669/AC17</f>
        <v>0.96954314720812185</v>
      </c>
      <c r="AD1314" s="42">
        <f t="shared" si="46"/>
        <v>1.2465753424657535</v>
      </c>
      <c r="AE1314" s="42">
        <f t="shared" si="46"/>
        <v>0.92035398230088494</v>
      </c>
      <c r="AF1314" s="43">
        <f t="shared" si="46"/>
        <v>0.95287958115183247</v>
      </c>
      <c r="AG1314" s="43">
        <f t="shared" si="46"/>
        <v>0.66513761467889909</v>
      </c>
      <c r="AH1314" s="44">
        <f t="shared" ref="AH1314:AO1314" si="47">AH669/AH17</f>
        <v>0.8820224719101124</v>
      </c>
      <c r="AI1314" s="44">
        <f t="shared" si="47"/>
        <v>0.67431192660550454</v>
      </c>
      <c r="AJ1314" s="44">
        <f t="shared" si="47"/>
        <v>0.88625592417061616</v>
      </c>
      <c r="AK1314" s="44">
        <f t="shared" si="47"/>
        <v>0.97175141242937857</v>
      </c>
      <c r="AL1314" s="46">
        <f t="shared" si="47"/>
        <v>0.92397660818713445</v>
      </c>
      <c r="AM1314" s="46">
        <f t="shared" si="47"/>
        <v>0.78365384615384615</v>
      </c>
      <c r="AN1314" s="46">
        <f t="shared" si="47"/>
        <v>1</v>
      </c>
      <c r="AO1314" s="46">
        <f t="shared" si="47"/>
        <v>0.84027777777777779</v>
      </c>
    </row>
    <row r="1315" spans="1:41" x14ac:dyDescent="0.25">
      <c r="A1315" s="36" t="s">
        <v>666</v>
      </c>
      <c r="B1315" s="36">
        <f t="shared" ref="B1315:AB1315" si="48">B670/B18</f>
        <v>0.91747572815533984</v>
      </c>
      <c r="C1315" s="36">
        <f t="shared" si="48"/>
        <v>1.1506024096385543</v>
      </c>
      <c r="D1315" s="36">
        <f t="shared" si="48"/>
        <v>1.1690140845070423</v>
      </c>
      <c r="E1315" s="36">
        <f t="shared" si="48"/>
        <v>1.5172413793103448</v>
      </c>
      <c r="F1315" s="36">
        <f t="shared" si="48"/>
        <v>1.3017241379310345</v>
      </c>
      <c r="G1315" s="36">
        <f t="shared" si="48"/>
        <v>0.94966442953020136</v>
      </c>
      <c r="H1315" s="36">
        <f t="shared" si="48"/>
        <v>1.1902985074626866</v>
      </c>
      <c r="I1315" s="36">
        <f t="shared" si="48"/>
        <v>1.1319999999999999</v>
      </c>
      <c r="J1315" s="36">
        <f t="shared" si="48"/>
        <v>1.0377358490566038</v>
      </c>
      <c r="K1315" s="36">
        <f t="shared" si="48"/>
        <v>1.178030303030303</v>
      </c>
      <c r="L1315" s="36">
        <f t="shared" si="48"/>
        <v>1.0063091482649842</v>
      </c>
      <c r="M1315" s="36">
        <f t="shared" si="48"/>
        <v>1.2488038277511961</v>
      </c>
      <c r="N1315" s="36">
        <f t="shared" si="48"/>
        <v>1.0505415162454874</v>
      </c>
      <c r="O1315" s="36">
        <f t="shared" si="48"/>
        <v>0.92976588628762546</v>
      </c>
      <c r="P1315" s="36">
        <f t="shared" si="48"/>
        <v>0.9006024096385542</v>
      </c>
      <c r="Q1315" s="36">
        <f t="shared" si="48"/>
        <v>1.0491228070175438</v>
      </c>
      <c r="R1315" s="36">
        <f t="shared" si="48"/>
        <v>1.2827868852459017</v>
      </c>
      <c r="S1315" s="36">
        <f t="shared" si="48"/>
        <v>1.1396226415094339</v>
      </c>
      <c r="T1315" s="36">
        <f t="shared" si="48"/>
        <v>1.0314465408805031</v>
      </c>
      <c r="U1315" s="36">
        <f t="shared" si="48"/>
        <v>1.1639999999999999</v>
      </c>
      <c r="V1315" s="36">
        <f t="shared" si="48"/>
        <v>1.0515021459227467</v>
      </c>
      <c r="W1315" s="36">
        <f t="shared" si="48"/>
        <v>0.77917981072555209</v>
      </c>
      <c r="X1315" s="41">
        <f t="shared" si="48"/>
        <v>0.95145631067961167</v>
      </c>
      <c r="Y1315" s="41">
        <f t="shared" si="48"/>
        <v>1.1120689655172413</v>
      </c>
      <c r="Z1315" s="41">
        <f t="shared" si="48"/>
        <v>0.97674418604651159</v>
      </c>
      <c r="AA1315" s="41">
        <f t="shared" si="48"/>
        <v>0.9853479853479854</v>
      </c>
      <c r="AB1315" s="41">
        <f t="shared" si="48"/>
        <v>0.82746478873239437</v>
      </c>
      <c r="AC1315" s="42">
        <f t="shared" ref="AC1315:AG1315" si="49">AC670/AC18</f>
        <v>0.91596638655462181</v>
      </c>
      <c r="AD1315" s="42">
        <f t="shared" si="49"/>
        <v>1.2696629213483146</v>
      </c>
      <c r="AE1315" s="42">
        <f t="shared" si="49"/>
        <v>1.0666666666666667</v>
      </c>
      <c r="AF1315" s="43">
        <f t="shared" si="49"/>
        <v>0.72822299651567945</v>
      </c>
      <c r="AG1315" s="43">
        <f t="shared" si="49"/>
        <v>0.69348659003831414</v>
      </c>
      <c r="AH1315" s="44">
        <f t="shared" ref="AH1315:AO1315" si="50">AH670/AH18</f>
        <v>1.0186915887850467</v>
      </c>
      <c r="AI1315" s="44">
        <f t="shared" si="50"/>
        <v>0.72527472527472525</v>
      </c>
      <c r="AJ1315" s="44">
        <f t="shared" si="50"/>
        <v>0.83038869257950532</v>
      </c>
      <c r="AK1315" s="44">
        <f t="shared" si="50"/>
        <v>1.0683760683760684</v>
      </c>
      <c r="AL1315" s="46">
        <f t="shared" si="50"/>
        <v>1.0901639344262295</v>
      </c>
      <c r="AM1315" s="46">
        <f t="shared" si="50"/>
        <v>1.125</v>
      </c>
      <c r="AN1315" s="46">
        <f t="shared" si="50"/>
        <v>0.78596491228070176</v>
      </c>
      <c r="AO1315" s="46">
        <f t="shared" si="50"/>
        <v>0.83644859813084116</v>
      </c>
    </row>
    <row r="1316" spans="1:41" x14ac:dyDescent="0.25">
      <c r="A1316" s="36" t="s">
        <v>599</v>
      </c>
      <c r="B1316" s="36">
        <f t="shared" ref="B1316:AB1316" si="51">B671/B19</f>
        <v>0.79768786127167635</v>
      </c>
      <c r="C1316" s="36">
        <f t="shared" si="51"/>
        <v>1.0540540540540539</v>
      </c>
      <c r="D1316" s="36">
        <f t="shared" si="51"/>
        <v>1.0581039755351682</v>
      </c>
      <c r="E1316" s="36">
        <f t="shared" si="51"/>
        <v>1.6103896103896105</v>
      </c>
      <c r="F1316" s="36">
        <f t="shared" si="51"/>
        <v>1.1381381381381381</v>
      </c>
      <c r="G1316" s="36">
        <f t="shared" si="51"/>
        <v>0.9838709677419355</v>
      </c>
      <c r="H1316" s="36">
        <f t="shared" si="51"/>
        <v>0.79054054054054057</v>
      </c>
      <c r="I1316" s="36">
        <f t="shared" si="51"/>
        <v>1.1523545706371192</v>
      </c>
      <c r="J1316" s="36">
        <f t="shared" si="51"/>
        <v>0.92345679012345683</v>
      </c>
      <c r="K1316" s="36">
        <f t="shared" si="51"/>
        <v>0.89017341040462428</v>
      </c>
      <c r="L1316" s="36">
        <f t="shared" si="51"/>
        <v>0.78329571106094809</v>
      </c>
      <c r="M1316" s="36">
        <f t="shared" si="51"/>
        <v>1.3555555555555556</v>
      </c>
      <c r="N1316" s="36">
        <f t="shared" si="51"/>
        <v>0.81674208144796379</v>
      </c>
      <c r="O1316" s="36">
        <f t="shared" si="51"/>
        <v>1.0761154855643045</v>
      </c>
      <c r="P1316" s="36">
        <f t="shared" si="51"/>
        <v>0.85681293302540418</v>
      </c>
      <c r="Q1316" s="36">
        <f t="shared" si="51"/>
        <v>1.3518518518518519</v>
      </c>
      <c r="R1316" s="36">
        <f t="shared" si="51"/>
        <v>0.82548476454293629</v>
      </c>
      <c r="S1316" s="36">
        <f t="shared" si="51"/>
        <v>0.80857142857142861</v>
      </c>
      <c r="T1316" s="36">
        <f t="shared" si="51"/>
        <v>0.82914572864321612</v>
      </c>
      <c r="U1316" s="36">
        <f t="shared" si="51"/>
        <v>0.98986486486486491</v>
      </c>
      <c r="V1316" s="36">
        <f t="shared" si="51"/>
        <v>0.70370370370370372</v>
      </c>
      <c r="W1316" s="36">
        <f t="shared" si="51"/>
        <v>0.7760736196319018</v>
      </c>
      <c r="X1316" s="41">
        <f t="shared" si="51"/>
        <v>0.89506172839506171</v>
      </c>
      <c r="Y1316" s="41">
        <f t="shared" si="51"/>
        <v>0.87828947368421051</v>
      </c>
      <c r="Z1316" s="41">
        <f t="shared" si="51"/>
        <v>0.80180180180180183</v>
      </c>
      <c r="AA1316" s="41">
        <f t="shared" si="51"/>
        <v>1.0347003154574133</v>
      </c>
      <c r="AB1316" s="41">
        <f t="shared" si="51"/>
        <v>1.1609195402298851</v>
      </c>
      <c r="AC1316" s="42">
        <f t="shared" ref="AC1316:AG1316" si="52">AC671/AC19</f>
        <v>1.0962962962962963</v>
      </c>
      <c r="AD1316" s="42">
        <f t="shared" si="52"/>
        <v>1.1728971962616823</v>
      </c>
      <c r="AE1316" s="42">
        <f t="shared" si="52"/>
        <v>1.0650684931506849</v>
      </c>
      <c r="AF1316" s="43">
        <f t="shared" si="52"/>
        <v>0.8381877022653722</v>
      </c>
      <c r="AG1316" s="43">
        <f t="shared" si="52"/>
        <v>0.55714285714285716</v>
      </c>
      <c r="AH1316" s="44">
        <f t="shared" ref="AH1316:AO1316" si="53">AH671/AH19</f>
        <v>0.51523545706371188</v>
      </c>
      <c r="AI1316" s="44">
        <f t="shared" si="53"/>
        <v>0.76470588235294112</v>
      </c>
      <c r="AJ1316" s="44">
        <f t="shared" si="53"/>
        <v>1</v>
      </c>
      <c r="AK1316" s="44">
        <f t="shared" si="53"/>
        <v>0.8098859315589354</v>
      </c>
      <c r="AL1316" s="46">
        <f t="shared" si="53"/>
        <v>0.63414634146341464</v>
      </c>
      <c r="AM1316" s="46">
        <f t="shared" si="53"/>
        <v>0.97757847533632292</v>
      </c>
      <c r="AN1316" s="46">
        <f t="shared" si="53"/>
        <v>1.2253521126760563</v>
      </c>
      <c r="AO1316" s="46">
        <f t="shared" si="53"/>
        <v>1.2085561497326203</v>
      </c>
    </row>
    <row r="1317" spans="1:41" x14ac:dyDescent="0.25">
      <c r="A1317" s="36" t="s">
        <v>667</v>
      </c>
      <c r="B1317" s="36">
        <f t="shared" ref="B1317:AB1317" si="54">B672/B20</f>
        <v>0.95070422535211263</v>
      </c>
      <c r="C1317" s="36">
        <f t="shared" si="54"/>
        <v>1.2605633802816902</v>
      </c>
      <c r="D1317" s="36">
        <f t="shared" si="54"/>
        <v>0.97652582159624413</v>
      </c>
      <c r="E1317" s="36">
        <f t="shared" si="54"/>
        <v>2.0387596899224807</v>
      </c>
      <c r="F1317" s="36">
        <f t="shared" si="54"/>
        <v>1.354679802955665</v>
      </c>
      <c r="G1317" s="36">
        <f t="shared" si="54"/>
        <v>1.2743362831858407</v>
      </c>
      <c r="H1317" s="36">
        <f t="shared" si="54"/>
        <v>0.92255892255892258</v>
      </c>
      <c r="I1317" s="36">
        <f t="shared" si="54"/>
        <v>1.2451923076923077</v>
      </c>
      <c r="J1317" s="36">
        <f t="shared" si="54"/>
        <v>1.2128712871287128</v>
      </c>
      <c r="K1317" s="36">
        <f t="shared" si="54"/>
        <v>1.4842105263157894</v>
      </c>
      <c r="L1317" s="36">
        <f t="shared" si="54"/>
        <v>0.83045977011494254</v>
      </c>
      <c r="M1317" s="36">
        <f t="shared" si="54"/>
        <v>1.017467248908297</v>
      </c>
      <c r="N1317" s="36">
        <f t="shared" si="54"/>
        <v>1.0592885375494072</v>
      </c>
      <c r="O1317" s="36">
        <f t="shared" si="54"/>
        <v>1.0996168582375478</v>
      </c>
      <c r="P1317" s="36">
        <f t="shared" si="54"/>
        <v>0.95335276967930027</v>
      </c>
      <c r="Q1317" s="36">
        <f t="shared" si="54"/>
        <v>1.0711297071129706</v>
      </c>
      <c r="R1317" s="36">
        <f t="shared" si="54"/>
        <v>0.9401408450704225</v>
      </c>
      <c r="S1317" s="36">
        <f t="shared" si="54"/>
        <v>1.1172161172161172</v>
      </c>
      <c r="T1317" s="36">
        <f t="shared" si="54"/>
        <v>0.88135593220338981</v>
      </c>
      <c r="U1317" s="36">
        <f t="shared" si="54"/>
        <v>1.0742358078602621</v>
      </c>
      <c r="V1317" s="36">
        <f t="shared" si="54"/>
        <v>0.77777777777777779</v>
      </c>
      <c r="W1317" s="36">
        <f t="shared" si="54"/>
        <v>0.96478873239436624</v>
      </c>
      <c r="X1317" s="41">
        <f t="shared" si="54"/>
        <v>1.0763358778625953</v>
      </c>
      <c r="Y1317" s="41">
        <f t="shared" si="54"/>
        <v>1.0238095238095237</v>
      </c>
      <c r="Z1317" s="41">
        <f t="shared" si="54"/>
        <v>0.85919540229885061</v>
      </c>
      <c r="AA1317" s="41">
        <f t="shared" si="54"/>
        <v>0.75882352941176467</v>
      </c>
      <c r="AB1317" s="41">
        <f t="shared" si="54"/>
        <v>0.87900355871886116</v>
      </c>
      <c r="AC1317" s="42">
        <f t="shared" ref="AC1317:AG1317" si="55">AC672/AC20</f>
        <v>0.95871559633027525</v>
      </c>
      <c r="AD1317" s="42">
        <f t="shared" si="55"/>
        <v>1.3714285714285714</v>
      </c>
      <c r="AE1317" s="42">
        <f t="shared" si="55"/>
        <v>0.842741935483871</v>
      </c>
      <c r="AF1317" s="43">
        <f t="shared" si="55"/>
        <v>0.81659388646288211</v>
      </c>
      <c r="AG1317" s="43">
        <f t="shared" si="55"/>
        <v>0.83257918552036203</v>
      </c>
      <c r="AH1317" s="44">
        <f t="shared" ref="AH1317:AO1317" si="56">AH672/AH20</f>
        <v>0.74458874458874458</v>
      </c>
      <c r="AI1317" s="44">
        <f t="shared" si="56"/>
        <v>0.82995951417004044</v>
      </c>
      <c r="AJ1317" s="44">
        <f t="shared" si="56"/>
        <v>0.92342342342342343</v>
      </c>
      <c r="AK1317" s="44">
        <f t="shared" si="56"/>
        <v>0.99489795918367352</v>
      </c>
      <c r="AL1317" s="46">
        <f t="shared" si="56"/>
        <v>0.76763485477178428</v>
      </c>
      <c r="AM1317" s="46">
        <f t="shared" si="56"/>
        <v>0.84782608695652173</v>
      </c>
      <c r="AN1317" s="46">
        <f t="shared" si="56"/>
        <v>1.0154639175257731</v>
      </c>
      <c r="AO1317" s="46">
        <f t="shared" si="56"/>
        <v>0.76097560975609757</v>
      </c>
    </row>
    <row r="1318" spans="1:41" x14ac:dyDescent="0.25">
      <c r="A1318" s="36" t="s">
        <v>4</v>
      </c>
      <c r="B1318" s="36">
        <f t="shared" ref="B1318:AB1318" si="57">B673/B21</f>
        <v>0.93495934959349591</v>
      </c>
      <c r="C1318" s="36">
        <f t="shared" si="57"/>
        <v>0.88717948717948714</v>
      </c>
      <c r="D1318" s="36">
        <f t="shared" si="57"/>
        <v>1.248780487804878</v>
      </c>
      <c r="E1318" s="36">
        <f t="shared" si="57"/>
        <v>1.7688022284122562</v>
      </c>
      <c r="F1318" s="36">
        <f t="shared" si="57"/>
        <v>1.0862619808306708</v>
      </c>
      <c r="G1318" s="36">
        <f t="shared" si="57"/>
        <v>0.90990990990990994</v>
      </c>
      <c r="H1318" s="36">
        <f t="shared" si="57"/>
        <v>1.0163934426229508</v>
      </c>
      <c r="I1318" s="36">
        <f t="shared" si="57"/>
        <v>0.93440000000000001</v>
      </c>
      <c r="J1318" s="36">
        <f t="shared" si="57"/>
        <v>0.77158034528552455</v>
      </c>
      <c r="K1318" s="36">
        <f t="shared" si="57"/>
        <v>0.78660436137071654</v>
      </c>
      <c r="L1318" s="36">
        <f t="shared" si="57"/>
        <v>0.98407643312101911</v>
      </c>
      <c r="M1318" s="36">
        <f t="shared" si="57"/>
        <v>1.2062868369351669</v>
      </c>
      <c r="N1318" s="36">
        <f t="shared" si="57"/>
        <v>1.0208333333333333</v>
      </c>
      <c r="O1318" s="36">
        <f t="shared" si="57"/>
        <v>0.95238095238095233</v>
      </c>
      <c r="P1318" s="36">
        <f t="shared" si="57"/>
        <v>1.016822429906542</v>
      </c>
      <c r="Q1318" s="36">
        <f t="shared" si="57"/>
        <v>0.98916967509025266</v>
      </c>
      <c r="R1318" s="36">
        <f t="shared" si="57"/>
        <v>0.80774748923959827</v>
      </c>
      <c r="S1318" s="36">
        <f t="shared" si="57"/>
        <v>0.81700554528650648</v>
      </c>
      <c r="T1318" s="36">
        <f t="shared" si="57"/>
        <v>1.1252371916508539</v>
      </c>
      <c r="U1318" s="36">
        <f t="shared" si="57"/>
        <v>0.94522968197879864</v>
      </c>
      <c r="V1318" s="36">
        <f t="shared" si="57"/>
        <v>0.882943143812709</v>
      </c>
      <c r="W1318" s="36">
        <f t="shared" si="57"/>
        <v>0.76840215439856374</v>
      </c>
      <c r="X1318" s="41">
        <f t="shared" si="57"/>
        <v>0.77068965517241383</v>
      </c>
      <c r="Y1318" s="41">
        <f t="shared" si="57"/>
        <v>1.01840490797546</v>
      </c>
      <c r="Z1318" s="41">
        <f t="shared" si="57"/>
        <v>0.8127147766323024</v>
      </c>
      <c r="AA1318" s="41">
        <f t="shared" si="57"/>
        <v>0.81418918918918914</v>
      </c>
      <c r="AB1318" s="41">
        <f t="shared" si="57"/>
        <v>0.99372384937238489</v>
      </c>
      <c r="AC1318" s="42">
        <f t="shared" ref="AC1318:AG1318" si="58">AC673/AC21</f>
        <v>0.92374727668845313</v>
      </c>
      <c r="AD1318" s="42">
        <f t="shared" si="58"/>
        <v>1.2970588235294118</v>
      </c>
      <c r="AE1318" s="42">
        <f t="shared" si="58"/>
        <v>1.0364025695931478</v>
      </c>
      <c r="AF1318" s="43">
        <f t="shared" si="58"/>
        <v>0.75</v>
      </c>
      <c r="AG1318" s="43">
        <f t="shared" si="58"/>
        <v>0.70576923076923082</v>
      </c>
      <c r="AH1318" s="44">
        <f t="shared" ref="AH1318:AO1318" si="59">AH673/AH21</f>
        <v>0.72997711670480547</v>
      </c>
      <c r="AI1318" s="44">
        <f t="shared" si="59"/>
        <v>0.75358851674641147</v>
      </c>
      <c r="AJ1318" s="44">
        <f t="shared" si="59"/>
        <v>0.98356164383561639</v>
      </c>
      <c r="AK1318" s="44">
        <f t="shared" si="59"/>
        <v>0.90053763440860213</v>
      </c>
      <c r="AL1318" s="46">
        <f t="shared" si="59"/>
        <v>0.80303030303030298</v>
      </c>
      <c r="AM1318" s="46">
        <f t="shared" si="59"/>
        <v>1.1757925072046109</v>
      </c>
      <c r="AN1318" s="46">
        <f t="shared" si="59"/>
        <v>0.98333333333333328</v>
      </c>
      <c r="AO1318" s="46">
        <f t="shared" si="59"/>
        <v>1.0325443786982249</v>
      </c>
    </row>
    <row r="1319" spans="1:41" x14ac:dyDescent="0.25">
      <c r="A1319" s="36" t="s">
        <v>5</v>
      </c>
      <c r="B1319" s="36">
        <f t="shared" ref="B1319:AB1319" si="60">B674/B22</f>
        <v>0.93512304250559286</v>
      </c>
      <c r="C1319" s="36">
        <f t="shared" si="60"/>
        <v>1.0045558086560364</v>
      </c>
      <c r="D1319" s="36">
        <f t="shared" si="60"/>
        <v>1.203862660944206</v>
      </c>
      <c r="E1319" s="36">
        <f t="shared" si="60"/>
        <v>1.6371490280777539</v>
      </c>
      <c r="F1319" s="36">
        <f t="shared" si="60"/>
        <v>1.1244695898161245</v>
      </c>
      <c r="G1319" s="36">
        <f t="shared" si="60"/>
        <v>0.90130796670630198</v>
      </c>
      <c r="H1319" s="36">
        <f t="shared" si="60"/>
        <v>1.0668380462724936</v>
      </c>
      <c r="I1319" s="36">
        <f t="shared" si="60"/>
        <v>1.098883572567783</v>
      </c>
      <c r="J1319" s="36">
        <f t="shared" si="60"/>
        <v>0.80927152317880791</v>
      </c>
      <c r="K1319" s="36">
        <f t="shared" si="60"/>
        <v>0.71865889212827994</v>
      </c>
      <c r="L1319" s="36">
        <f t="shared" si="60"/>
        <v>0.9193083573487032</v>
      </c>
      <c r="M1319" s="36">
        <f t="shared" si="60"/>
        <v>1.3182674199623352</v>
      </c>
      <c r="N1319" s="36">
        <f t="shared" si="60"/>
        <v>1.0325925925925925</v>
      </c>
      <c r="O1319" s="36">
        <f t="shared" si="60"/>
        <v>1.0213815789473684</v>
      </c>
      <c r="P1319" s="36">
        <f t="shared" si="60"/>
        <v>1.0063391442155309</v>
      </c>
      <c r="Q1319" s="36">
        <f t="shared" si="60"/>
        <v>1.2664298401420959</v>
      </c>
      <c r="R1319" s="36">
        <f t="shared" si="60"/>
        <v>0.93877551020408168</v>
      </c>
      <c r="S1319" s="36">
        <f t="shared" si="60"/>
        <v>0.79090909090909089</v>
      </c>
      <c r="T1319" s="36">
        <f t="shared" si="60"/>
        <v>0.92476060191518472</v>
      </c>
      <c r="U1319" s="36">
        <f t="shared" si="60"/>
        <v>0.94285714285714284</v>
      </c>
      <c r="V1319" s="36">
        <f t="shared" si="60"/>
        <v>0.90879478827361559</v>
      </c>
      <c r="W1319" s="36">
        <f t="shared" si="60"/>
        <v>0.83525535420098851</v>
      </c>
      <c r="X1319" s="41">
        <f t="shared" si="60"/>
        <v>0.8560250391236307</v>
      </c>
      <c r="Y1319" s="41">
        <f t="shared" si="60"/>
        <v>0.83570300157977884</v>
      </c>
      <c r="Z1319" s="41">
        <f t="shared" si="60"/>
        <v>0.76632801161103048</v>
      </c>
      <c r="AA1319" s="41">
        <f t="shared" si="60"/>
        <v>0.67647058823529416</v>
      </c>
      <c r="AB1319" s="41">
        <f t="shared" si="60"/>
        <v>0.83305785123966947</v>
      </c>
      <c r="AC1319" s="42">
        <f t="shared" ref="AC1319:AG1319" si="61">AC674/AC22</f>
        <v>1.0567226890756303</v>
      </c>
      <c r="AD1319" s="42">
        <f t="shared" si="61"/>
        <v>1.4871794871794872</v>
      </c>
      <c r="AE1319" s="42">
        <f t="shared" si="61"/>
        <v>1.1897533206831119</v>
      </c>
      <c r="AF1319" s="43">
        <f t="shared" si="61"/>
        <v>0.8949211908931699</v>
      </c>
      <c r="AG1319" s="43">
        <f t="shared" si="61"/>
        <v>0.90727272727272723</v>
      </c>
      <c r="AH1319" s="44">
        <f t="shared" ref="AH1319:AO1319" si="62">AH674/AH22</f>
        <v>0.80234833659491189</v>
      </c>
      <c r="AI1319" s="44">
        <f t="shared" si="62"/>
        <v>0.65547703180212014</v>
      </c>
      <c r="AJ1319" s="44">
        <f t="shared" si="62"/>
        <v>0.95799999999999996</v>
      </c>
      <c r="AK1319" s="44">
        <f t="shared" si="62"/>
        <v>0.89178356713426854</v>
      </c>
      <c r="AL1319" s="46">
        <f t="shared" si="62"/>
        <v>0.77951002227171495</v>
      </c>
      <c r="AM1319" s="46">
        <f t="shared" si="62"/>
        <v>0.82398452611218564</v>
      </c>
      <c r="AN1319" s="46">
        <f t="shared" si="62"/>
        <v>0.77568134171907754</v>
      </c>
      <c r="AO1319" s="46">
        <f t="shared" si="62"/>
        <v>0.94974874371859297</v>
      </c>
    </row>
    <row r="1320" spans="1:41" x14ac:dyDescent="0.25">
      <c r="A1320" s="36" t="s">
        <v>6</v>
      </c>
      <c r="B1320" s="36">
        <f t="shared" ref="B1320:AB1320" si="63">B675/B23</f>
        <v>0.94670846394984332</v>
      </c>
      <c r="C1320" s="36">
        <f t="shared" si="63"/>
        <v>1.0068027210884354</v>
      </c>
      <c r="D1320" s="36">
        <f t="shared" si="63"/>
        <v>1.1032448377581121</v>
      </c>
      <c r="E1320" s="36">
        <f t="shared" si="63"/>
        <v>1.7358490566037736</v>
      </c>
      <c r="F1320" s="36">
        <f t="shared" si="63"/>
        <v>1.3656174334140436</v>
      </c>
      <c r="G1320" s="36">
        <f t="shared" si="63"/>
        <v>0.75277777777777777</v>
      </c>
      <c r="H1320" s="36">
        <f t="shared" si="63"/>
        <v>1.0904255319148937</v>
      </c>
      <c r="I1320" s="36">
        <f t="shared" si="63"/>
        <v>1.0604534005037782</v>
      </c>
      <c r="J1320" s="36">
        <f t="shared" si="63"/>
        <v>1.0647058823529412</v>
      </c>
      <c r="K1320" s="36">
        <f t="shared" si="63"/>
        <v>0.73605150214592274</v>
      </c>
      <c r="L1320" s="36">
        <f t="shared" si="63"/>
        <v>0.94291338582677164</v>
      </c>
      <c r="M1320" s="36">
        <f t="shared" si="63"/>
        <v>1.2091836734693877</v>
      </c>
      <c r="N1320" s="36">
        <f t="shared" si="63"/>
        <v>0.87211367673179396</v>
      </c>
      <c r="O1320" s="36">
        <f t="shared" si="63"/>
        <v>0.78585858585858581</v>
      </c>
      <c r="P1320" s="36">
        <f t="shared" si="63"/>
        <v>1.0191846522781776</v>
      </c>
      <c r="Q1320" s="36">
        <f t="shared" si="63"/>
        <v>1.0994764397905759</v>
      </c>
      <c r="R1320" s="36">
        <f t="shared" si="63"/>
        <v>0.94176706827309242</v>
      </c>
      <c r="S1320" s="36">
        <f t="shared" si="63"/>
        <v>0.90579710144927539</v>
      </c>
      <c r="T1320" s="36">
        <f t="shared" si="63"/>
        <v>1.0459518599562363</v>
      </c>
      <c r="U1320" s="36">
        <f t="shared" si="63"/>
        <v>0.87173396674584325</v>
      </c>
      <c r="V1320" s="36">
        <f t="shared" si="63"/>
        <v>0.82723577235772361</v>
      </c>
      <c r="W1320" s="36">
        <f t="shared" si="63"/>
        <v>0.80092592592592593</v>
      </c>
      <c r="X1320" s="41">
        <f t="shared" si="63"/>
        <v>0.90417690417690422</v>
      </c>
      <c r="Y1320" s="41">
        <f t="shared" si="63"/>
        <v>0.85964912280701755</v>
      </c>
      <c r="Z1320" s="41">
        <f t="shared" si="63"/>
        <v>0.77559912854030499</v>
      </c>
      <c r="AA1320" s="41">
        <f t="shared" si="63"/>
        <v>0.99750000000000005</v>
      </c>
      <c r="AB1320" s="41">
        <f t="shared" si="63"/>
        <v>0.92764857881136953</v>
      </c>
      <c r="AC1320" s="42">
        <f t="shared" ref="AC1320:AG1320" si="64">AC675/AC23</f>
        <v>0.94202898550724634</v>
      </c>
      <c r="AD1320" s="42">
        <f t="shared" si="64"/>
        <v>1.1103202846975089</v>
      </c>
      <c r="AE1320" s="42">
        <f t="shared" si="64"/>
        <v>1.0171428571428571</v>
      </c>
      <c r="AF1320" s="43">
        <f t="shared" si="64"/>
        <v>0.83606557377049184</v>
      </c>
      <c r="AG1320" s="43">
        <f t="shared" si="64"/>
        <v>0.79889807162534432</v>
      </c>
      <c r="AH1320" s="44">
        <f t="shared" ref="AH1320:AO1320" si="65">AH675/AH23</f>
        <v>0.9102990033222591</v>
      </c>
      <c r="AI1320" s="44">
        <f t="shared" si="65"/>
        <v>0.71010638297872342</v>
      </c>
      <c r="AJ1320" s="44">
        <f t="shared" si="65"/>
        <v>0.81305637982195844</v>
      </c>
      <c r="AK1320" s="44">
        <f t="shared" si="65"/>
        <v>0.90476190476190477</v>
      </c>
      <c r="AL1320" s="46">
        <f t="shared" si="65"/>
        <v>0.76306620209059228</v>
      </c>
      <c r="AM1320" s="46">
        <f t="shared" si="65"/>
        <v>0.86217948717948723</v>
      </c>
      <c r="AN1320" s="46">
        <f t="shared" si="65"/>
        <v>1.0454545454545454</v>
      </c>
      <c r="AO1320" s="46">
        <f t="shared" si="65"/>
        <v>0.77902621722846443</v>
      </c>
    </row>
    <row r="1321" spans="1:41" x14ac:dyDescent="0.25">
      <c r="A1321" s="36" t="s">
        <v>7</v>
      </c>
      <c r="B1321" s="36">
        <f t="shared" ref="B1321:AB1321" si="66">B676/B24</f>
        <v>1.1126760563380282</v>
      </c>
      <c r="C1321" s="36">
        <f t="shared" si="66"/>
        <v>1.0805860805860805</v>
      </c>
      <c r="D1321" s="36">
        <f t="shared" si="66"/>
        <v>1.1439790575916231</v>
      </c>
      <c r="E1321" s="36">
        <f t="shared" si="66"/>
        <v>1.5058823529411764</v>
      </c>
      <c r="F1321" s="36">
        <f t="shared" si="66"/>
        <v>1.1943573667711598</v>
      </c>
      <c r="G1321" s="36">
        <f t="shared" si="66"/>
        <v>0.87306064880112833</v>
      </c>
      <c r="H1321" s="36">
        <f t="shared" si="66"/>
        <v>1.026470588235294</v>
      </c>
      <c r="I1321" s="36">
        <f t="shared" si="66"/>
        <v>0.76815642458100564</v>
      </c>
      <c r="J1321" s="36">
        <f t="shared" si="66"/>
        <v>1.030252100840336</v>
      </c>
      <c r="K1321" s="36">
        <f t="shared" si="66"/>
        <v>0.72403100775193796</v>
      </c>
      <c r="L1321" s="36">
        <f t="shared" si="66"/>
        <v>0.9683042789223455</v>
      </c>
      <c r="M1321" s="36">
        <f t="shared" si="66"/>
        <v>1.0094339622641511</v>
      </c>
      <c r="N1321" s="36">
        <f t="shared" si="66"/>
        <v>0.94107744107744107</v>
      </c>
      <c r="O1321" s="36">
        <f t="shared" si="66"/>
        <v>1.0058027079303675</v>
      </c>
      <c r="P1321" s="36">
        <f t="shared" si="66"/>
        <v>0.95371900826446276</v>
      </c>
      <c r="Q1321" s="36">
        <f t="shared" si="66"/>
        <v>0.9118236472945892</v>
      </c>
      <c r="R1321" s="36">
        <f t="shared" si="66"/>
        <v>1.0524344569288389</v>
      </c>
      <c r="S1321" s="36">
        <f t="shared" si="66"/>
        <v>0.96353166986564298</v>
      </c>
      <c r="T1321" s="36">
        <f t="shared" si="66"/>
        <v>0.93675213675213675</v>
      </c>
      <c r="U1321" s="36">
        <f t="shared" si="66"/>
        <v>0.96799999999999997</v>
      </c>
      <c r="V1321" s="36">
        <f t="shared" si="66"/>
        <v>0.97115384615384615</v>
      </c>
      <c r="W1321" s="36">
        <f t="shared" si="66"/>
        <v>0.73664825046040516</v>
      </c>
      <c r="X1321" s="41">
        <f t="shared" si="66"/>
        <v>1.0567226890756303</v>
      </c>
      <c r="Y1321" s="41">
        <f t="shared" si="66"/>
        <v>0.77007299270072993</v>
      </c>
      <c r="Z1321" s="41">
        <f t="shared" si="66"/>
        <v>0.75709219858156029</v>
      </c>
      <c r="AA1321" s="41">
        <f t="shared" si="66"/>
        <v>0.87165775401069523</v>
      </c>
      <c r="AB1321" s="41">
        <f t="shared" si="66"/>
        <v>0.84292035398230092</v>
      </c>
      <c r="AC1321" s="42">
        <f t="shared" ref="AC1321:AG1321" si="67">AC676/AC24</f>
        <v>0.89333333333333331</v>
      </c>
      <c r="AD1321" s="42">
        <f t="shared" si="67"/>
        <v>1.2013888888888888</v>
      </c>
      <c r="AE1321" s="42">
        <f t="shared" si="67"/>
        <v>1.0078947368421052</v>
      </c>
      <c r="AF1321" s="43">
        <f t="shared" si="67"/>
        <v>0.89302325581395348</v>
      </c>
      <c r="AG1321" s="43">
        <f t="shared" si="67"/>
        <v>0.73933649289099523</v>
      </c>
      <c r="AH1321" s="44">
        <f t="shared" ref="AH1321:AO1321" si="68">AH676/AH24</f>
        <v>0.96121883656509699</v>
      </c>
      <c r="AI1321" s="44">
        <f t="shared" si="68"/>
        <v>0.89610389610389607</v>
      </c>
      <c r="AJ1321" s="44">
        <f t="shared" si="68"/>
        <v>0.85</v>
      </c>
      <c r="AK1321" s="44">
        <f t="shared" si="68"/>
        <v>0.85831062670299729</v>
      </c>
      <c r="AL1321" s="46">
        <f t="shared" si="68"/>
        <v>0.66163141993957708</v>
      </c>
      <c r="AM1321" s="46">
        <f t="shared" si="68"/>
        <v>0.9045092838196287</v>
      </c>
      <c r="AN1321" s="46">
        <f t="shared" si="68"/>
        <v>0.84472049689440998</v>
      </c>
      <c r="AO1321" s="46">
        <f t="shared" si="68"/>
        <v>0.79256965944272451</v>
      </c>
    </row>
    <row r="1322" spans="1:41" x14ac:dyDescent="0.25">
      <c r="A1322" s="36" t="s">
        <v>8</v>
      </c>
      <c r="B1322" s="36">
        <f t="shared" ref="B1322:AB1322" si="69">B677/B25</f>
        <v>1.0379746835443038</v>
      </c>
      <c r="C1322" s="36">
        <f t="shared" si="69"/>
        <v>1.0735294117647058</v>
      </c>
      <c r="D1322" s="36">
        <f t="shared" si="69"/>
        <v>0.90222222222222226</v>
      </c>
      <c r="E1322" s="36">
        <f t="shared" si="69"/>
        <v>1.8135593220338984</v>
      </c>
      <c r="F1322" s="36">
        <f t="shared" si="69"/>
        <v>1.3529411764705883</v>
      </c>
      <c r="G1322" s="36">
        <f t="shared" si="69"/>
        <v>0.82920792079207917</v>
      </c>
      <c r="H1322" s="36">
        <f t="shared" si="69"/>
        <v>0.93905817174515238</v>
      </c>
      <c r="I1322" s="36">
        <f t="shared" si="69"/>
        <v>0.91558441558441561</v>
      </c>
      <c r="J1322" s="36">
        <f t="shared" si="69"/>
        <v>0.78106508875739644</v>
      </c>
      <c r="K1322" s="36">
        <f t="shared" si="69"/>
        <v>0.81071428571428572</v>
      </c>
      <c r="L1322" s="36">
        <f t="shared" si="69"/>
        <v>0.93666666666666665</v>
      </c>
      <c r="M1322" s="36">
        <f t="shared" si="69"/>
        <v>1.0261194029850746</v>
      </c>
      <c r="N1322" s="36">
        <f t="shared" si="69"/>
        <v>0.85172413793103452</v>
      </c>
      <c r="O1322" s="36">
        <f t="shared" si="69"/>
        <v>1.0932203389830508</v>
      </c>
      <c r="P1322" s="36">
        <f t="shared" si="69"/>
        <v>0.87234042553191493</v>
      </c>
      <c r="Q1322" s="36">
        <f t="shared" si="69"/>
        <v>1.1352657004830917</v>
      </c>
      <c r="R1322" s="36">
        <f t="shared" si="69"/>
        <v>0.97026022304832715</v>
      </c>
      <c r="S1322" s="36">
        <f t="shared" si="69"/>
        <v>0.94736842105263153</v>
      </c>
      <c r="T1322" s="36">
        <f t="shared" si="69"/>
        <v>1.1245136186770428</v>
      </c>
      <c r="U1322" s="36">
        <f t="shared" si="69"/>
        <v>0.9294605809128631</v>
      </c>
      <c r="V1322" s="36">
        <f t="shared" si="69"/>
        <v>0.78888888888888886</v>
      </c>
      <c r="W1322" s="36">
        <f t="shared" si="69"/>
        <v>0.76170212765957446</v>
      </c>
      <c r="X1322" s="41">
        <f t="shared" si="69"/>
        <v>0.74683544303797467</v>
      </c>
      <c r="Y1322" s="41">
        <f t="shared" si="69"/>
        <v>0.97890295358649793</v>
      </c>
      <c r="Z1322" s="41">
        <f t="shared" si="69"/>
        <v>0.8582677165354331</v>
      </c>
      <c r="AA1322" s="41">
        <f t="shared" si="69"/>
        <v>0.78431372549019607</v>
      </c>
      <c r="AB1322" s="41">
        <f t="shared" si="69"/>
        <v>0.88841201716738194</v>
      </c>
      <c r="AC1322" s="42">
        <f t="shared" ref="AC1322:AG1322" si="70">AC677/AC25</f>
        <v>0.83888888888888891</v>
      </c>
      <c r="AD1322" s="42">
        <f t="shared" si="70"/>
        <v>0.96951219512195119</v>
      </c>
      <c r="AE1322" s="42">
        <f t="shared" si="70"/>
        <v>0.99444444444444446</v>
      </c>
      <c r="AF1322" s="43">
        <f t="shared" si="70"/>
        <v>0.92820512820512824</v>
      </c>
      <c r="AG1322" s="43">
        <f t="shared" si="70"/>
        <v>0.61777777777777776</v>
      </c>
      <c r="AH1322" s="44">
        <f t="shared" ref="AH1322:AO1322" si="71">AH677/AH25</f>
        <v>0.72</v>
      </c>
      <c r="AI1322" s="44">
        <f t="shared" si="71"/>
        <v>0.79874213836477992</v>
      </c>
      <c r="AJ1322" s="44">
        <f t="shared" si="71"/>
        <v>0.98809523809523814</v>
      </c>
      <c r="AK1322" s="44">
        <f t="shared" si="71"/>
        <v>0.97041420118343191</v>
      </c>
      <c r="AL1322" s="46">
        <f t="shared" si="71"/>
        <v>0.74117647058823533</v>
      </c>
      <c r="AM1322" s="46">
        <f t="shared" si="71"/>
        <v>0.76076555023923442</v>
      </c>
      <c r="AN1322" s="46">
        <f t="shared" si="71"/>
        <v>0.79393939393939394</v>
      </c>
      <c r="AO1322" s="46">
        <f t="shared" si="71"/>
        <v>0.96273291925465843</v>
      </c>
    </row>
    <row r="1323" spans="1:41" x14ac:dyDescent="0.25">
      <c r="A1323" s="36" t="s">
        <v>668</v>
      </c>
      <c r="B1323" s="36">
        <f t="shared" ref="B1323:AB1323" si="72">B678/B26</f>
        <v>1.0127388535031847</v>
      </c>
      <c r="C1323" s="36">
        <f t="shared" si="72"/>
        <v>0.93902439024390238</v>
      </c>
      <c r="D1323" s="36">
        <f t="shared" si="72"/>
        <v>1.0388349514563107</v>
      </c>
      <c r="E1323" s="36">
        <f t="shared" si="72"/>
        <v>1.6783216783216783</v>
      </c>
      <c r="F1323" s="36">
        <f t="shared" si="72"/>
        <v>1.096638655462185</v>
      </c>
      <c r="G1323" s="36">
        <f t="shared" si="72"/>
        <v>1.1291666666666667</v>
      </c>
      <c r="H1323" s="36">
        <f t="shared" si="72"/>
        <v>1.0942622950819672</v>
      </c>
      <c r="I1323" s="36">
        <f t="shared" si="72"/>
        <v>1.1902173913043479</v>
      </c>
      <c r="J1323" s="36">
        <f t="shared" si="72"/>
        <v>0.94202898550724634</v>
      </c>
      <c r="K1323" s="36">
        <f t="shared" si="72"/>
        <v>0.82656826568265684</v>
      </c>
      <c r="L1323" s="36">
        <f t="shared" si="72"/>
        <v>0.78041543026706228</v>
      </c>
      <c r="M1323" s="36">
        <f t="shared" si="72"/>
        <v>1.0759493670886076</v>
      </c>
      <c r="N1323" s="36">
        <f t="shared" si="72"/>
        <v>1.2666666666666666</v>
      </c>
      <c r="O1323" s="36">
        <f t="shared" si="72"/>
        <v>0.89206349206349211</v>
      </c>
      <c r="P1323" s="36">
        <f t="shared" si="72"/>
        <v>0.93968253968253967</v>
      </c>
      <c r="Q1323" s="36">
        <f t="shared" si="72"/>
        <v>1.0231660231660231</v>
      </c>
      <c r="R1323" s="36">
        <f t="shared" si="72"/>
        <v>1.1015625</v>
      </c>
      <c r="S1323" s="36">
        <f t="shared" si="72"/>
        <v>0.90839694656488545</v>
      </c>
      <c r="T1323" s="36">
        <f t="shared" si="72"/>
        <v>0.90793650793650793</v>
      </c>
      <c r="U1323" s="36">
        <f t="shared" si="72"/>
        <v>1.1750972762645915</v>
      </c>
      <c r="V1323" s="36">
        <f t="shared" si="72"/>
        <v>1.0565217391304347</v>
      </c>
      <c r="W1323" s="36">
        <f t="shared" si="72"/>
        <v>0.83116883116883122</v>
      </c>
      <c r="X1323" s="41">
        <f t="shared" si="72"/>
        <v>1</v>
      </c>
      <c r="Y1323" s="41">
        <f t="shared" si="72"/>
        <v>0.96484375</v>
      </c>
      <c r="Z1323" s="41">
        <f t="shared" si="72"/>
        <v>0.8</v>
      </c>
      <c r="AA1323" s="41">
        <f t="shared" si="72"/>
        <v>0.85443037974683544</v>
      </c>
      <c r="AB1323" s="41">
        <f t="shared" si="72"/>
        <v>0.78494623655913975</v>
      </c>
      <c r="AC1323" s="42">
        <f t="shared" ref="AC1323:AG1323" si="73">AC678/AC26</f>
        <v>0.75</v>
      </c>
      <c r="AD1323" s="42">
        <f t="shared" si="73"/>
        <v>1.3976608187134503</v>
      </c>
      <c r="AE1323" s="42">
        <f t="shared" si="73"/>
        <v>1.1026785714285714</v>
      </c>
      <c r="AF1323" s="43">
        <f t="shared" si="73"/>
        <v>0.85416666666666663</v>
      </c>
      <c r="AG1323" s="43">
        <f t="shared" si="73"/>
        <v>0.78048780487804881</v>
      </c>
      <c r="AH1323" s="44">
        <f t="shared" ref="AH1323:AO1323" si="74">AH678/AH26</f>
        <v>0.69262295081967218</v>
      </c>
      <c r="AI1323" s="44">
        <f t="shared" si="74"/>
        <v>0.73493975903614461</v>
      </c>
      <c r="AJ1323" s="44">
        <f t="shared" si="74"/>
        <v>1.0986547085201794</v>
      </c>
      <c r="AK1323" s="44">
        <f t="shared" si="74"/>
        <v>0.9</v>
      </c>
      <c r="AL1323" s="46">
        <f t="shared" si="74"/>
        <v>1</v>
      </c>
      <c r="AM1323" s="46">
        <f t="shared" si="74"/>
        <v>0.75663716814159288</v>
      </c>
      <c r="AN1323" s="46">
        <f t="shared" si="74"/>
        <v>0.76146788990825687</v>
      </c>
      <c r="AO1323" s="46">
        <f t="shared" si="74"/>
        <v>1</v>
      </c>
    </row>
    <row r="1324" spans="1:41" x14ac:dyDescent="0.25">
      <c r="A1324" s="36" t="s">
        <v>669</v>
      </c>
      <c r="B1324" s="36">
        <f t="shared" ref="B1324:AB1324" si="75">B679/B27</f>
        <v>0.92708333333333337</v>
      </c>
      <c r="C1324" s="36">
        <f t="shared" si="75"/>
        <v>1.0505050505050506</v>
      </c>
      <c r="D1324" s="36">
        <f t="shared" si="75"/>
        <v>1.1000000000000001</v>
      </c>
      <c r="E1324" s="36">
        <f t="shared" si="75"/>
        <v>1.5353535353535352</v>
      </c>
      <c r="F1324" s="36">
        <f t="shared" si="75"/>
        <v>1.1493506493506493</v>
      </c>
      <c r="G1324" s="36">
        <f t="shared" si="75"/>
        <v>0.86046511627906974</v>
      </c>
      <c r="H1324" s="36">
        <f t="shared" si="75"/>
        <v>0.8867924528301887</v>
      </c>
      <c r="I1324" s="36">
        <f t="shared" si="75"/>
        <v>1.290909090909091</v>
      </c>
      <c r="J1324" s="36">
        <f t="shared" si="75"/>
        <v>0.93835616438356162</v>
      </c>
      <c r="K1324" s="36">
        <f t="shared" si="75"/>
        <v>1.0980392156862746</v>
      </c>
      <c r="L1324" s="36">
        <f t="shared" si="75"/>
        <v>0.87912087912087911</v>
      </c>
      <c r="M1324" s="36">
        <f t="shared" si="75"/>
        <v>1.0826446280991735</v>
      </c>
      <c r="N1324" s="36">
        <f t="shared" si="75"/>
        <v>0.94155844155844159</v>
      </c>
      <c r="O1324" s="36">
        <f t="shared" si="75"/>
        <v>1.0059523809523809</v>
      </c>
      <c r="P1324" s="36">
        <f t="shared" si="75"/>
        <v>1.0765027322404372</v>
      </c>
      <c r="Q1324" s="36">
        <f t="shared" si="75"/>
        <v>1.0629370629370629</v>
      </c>
      <c r="R1324" s="36">
        <f t="shared" si="75"/>
        <v>0.98809523809523814</v>
      </c>
      <c r="S1324" s="36">
        <f t="shared" si="75"/>
        <v>0.88188976377952755</v>
      </c>
      <c r="T1324" s="36">
        <f t="shared" si="75"/>
        <v>1.0416666666666667</v>
      </c>
      <c r="U1324" s="36">
        <f t="shared" si="75"/>
        <v>1.368421052631579</v>
      </c>
      <c r="V1324" s="36">
        <f t="shared" si="75"/>
        <v>0.65116279069767447</v>
      </c>
      <c r="W1324" s="36">
        <f t="shared" si="75"/>
        <v>0.77300613496932513</v>
      </c>
      <c r="X1324" s="41">
        <f t="shared" si="75"/>
        <v>1.2894736842105263</v>
      </c>
      <c r="Y1324" s="41">
        <f t="shared" si="75"/>
        <v>1.2894736842105263</v>
      </c>
      <c r="Z1324" s="41">
        <f t="shared" si="75"/>
        <v>0.91616766467065869</v>
      </c>
      <c r="AA1324" s="41">
        <f t="shared" si="75"/>
        <v>0.66447368421052633</v>
      </c>
      <c r="AB1324" s="41">
        <f t="shared" si="75"/>
        <v>0.97315436241610742</v>
      </c>
      <c r="AC1324" s="42">
        <f t="shared" ref="AC1324:AG1324" si="76">AC679/AC27</f>
        <v>0.9642857142857143</v>
      </c>
      <c r="AD1324" s="42">
        <f t="shared" si="76"/>
        <v>0.99</v>
      </c>
      <c r="AE1324" s="42">
        <f t="shared" si="76"/>
        <v>0.77099236641221369</v>
      </c>
      <c r="AF1324" s="43">
        <f t="shared" si="76"/>
        <v>0.79710144927536231</v>
      </c>
      <c r="AG1324" s="43">
        <f t="shared" si="76"/>
        <v>0.71900826446280997</v>
      </c>
      <c r="AH1324" s="44">
        <f t="shared" ref="AH1324:AO1324" si="77">AH679/AH27</f>
        <v>0.60629921259842523</v>
      </c>
      <c r="AI1324" s="44">
        <f t="shared" si="77"/>
        <v>0.80327868852459017</v>
      </c>
      <c r="AJ1324" s="44">
        <f t="shared" si="77"/>
        <v>1.0956521739130434</v>
      </c>
      <c r="AK1324" s="44">
        <f t="shared" si="77"/>
        <v>0.99137931034482762</v>
      </c>
      <c r="AL1324" s="46">
        <f t="shared" si="77"/>
        <v>0.99009900990099009</v>
      </c>
      <c r="AM1324" s="46">
        <f t="shared" si="77"/>
        <v>0.84745762711864403</v>
      </c>
      <c r="AN1324" s="46">
        <f t="shared" si="77"/>
        <v>0.9375</v>
      </c>
      <c r="AO1324" s="46">
        <f t="shared" si="77"/>
        <v>0.839622641509434</v>
      </c>
    </row>
    <row r="1325" spans="1:41" x14ac:dyDescent="0.25">
      <c r="A1325" s="36" t="s">
        <v>670</v>
      </c>
      <c r="B1325" s="36">
        <f t="shared" ref="B1325:AB1325" si="78">B680/B28</f>
        <v>0.99029126213592233</v>
      </c>
      <c r="C1325" s="36">
        <f t="shared" si="78"/>
        <v>1.247787610619469</v>
      </c>
      <c r="D1325" s="36">
        <f t="shared" si="78"/>
        <v>1.095505617977528</v>
      </c>
      <c r="E1325" s="36">
        <f t="shared" si="78"/>
        <v>1.2907801418439717</v>
      </c>
      <c r="F1325" s="36">
        <f t="shared" si="78"/>
        <v>1.1772151898734178</v>
      </c>
      <c r="G1325" s="36">
        <f t="shared" si="78"/>
        <v>1.0209424083769634</v>
      </c>
      <c r="H1325" s="36">
        <f t="shared" si="78"/>
        <v>0.8035714285714286</v>
      </c>
      <c r="I1325" s="36">
        <f t="shared" si="78"/>
        <v>1.1588235294117648</v>
      </c>
      <c r="J1325" s="36">
        <f t="shared" si="78"/>
        <v>1.0331491712707181</v>
      </c>
      <c r="K1325" s="36">
        <f t="shared" si="78"/>
        <v>1.0890052356020943</v>
      </c>
      <c r="L1325" s="36">
        <f t="shared" si="78"/>
        <v>0.97391304347826091</v>
      </c>
      <c r="M1325" s="36">
        <f t="shared" si="78"/>
        <v>1.0933333333333333</v>
      </c>
      <c r="N1325" s="36">
        <f t="shared" si="78"/>
        <v>1.0842105263157895</v>
      </c>
      <c r="O1325" s="36">
        <f t="shared" si="78"/>
        <v>0.96666666666666667</v>
      </c>
      <c r="P1325" s="36">
        <f t="shared" si="78"/>
        <v>0.9652173913043478</v>
      </c>
      <c r="Q1325" s="36">
        <f t="shared" si="78"/>
        <v>1</v>
      </c>
      <c r="R1325" s="36">
        <f t="shared" si="78"/>
        <v>1.0470588235294118</v>
      </c>
      <c r="S1325" s="36">
        <f t="shared" si="78"/>
        <v>0.98901098901098905</v>
      </c>
      <c r="T1325" s="36">
        <f t="shared" si="78"/>
        <v>0.93801652892561982</v>
      </c>
      <c r="U1325" s="36">
        <f t="shared" si="78"/>
        <v>1.0493827160493827</v>
      </c>
      <c r="V1325" s="36">
        <f t="shared" si="78"/>
        <v>1.0301204819277108</v>
      </c>
      <c r="W1325" s="36">
        <f t="shared" si="78"/>
        <v>0.72631578947368425</v>
      </c>
      <c r="X1325" s="41">
        <f t="shared" si="78"/>
        <v>1.2091503267973855</v>
      </c>
      <c r="Y1325" s="41">
        <f t="shared" si="78"/>
        <v>1.0764705882352941</v>
      </c>
      <c r="Z1325" s="41">
        <f t="shared" si="78"/>
        <v>0.80894308943089432</v>
      </c>
      <c r="AA1325" s="41">
        <f t="shared" si="78"/>
        <v>0.80425531914893622</v>
      </c>
      <c r="AB1325" s="41">
        <f t="shared" si="78"/>
        <v>0.85632183908045978</v>
      </c>
      <c r="AC1325" s="42">
        <f t="shared" ref="AC1325:AG1325" si="79">AC680/AC28</f>
        <v>0.85161290322580641</v>
      </c>
      <c r="AD1325" s="42">
        <f t="shared" si="79"/>
        <v>1.4606741573033708</v>
      </c>
      <c r="AE1325" s="42">
        <f t="shared" si="79"/>
        <v>0.82954545454545459</v>
      </c>
      <c r="AF1325" s="43">
        <f t="shared" si="79"/>
        <v>0.77647058823529413</v>
      </c>
      <c r="AG1325" s="43">
        <f t="shared" si="79"/>
        <v>0.74011299435028244</v>
      </c>
      <c r="AH1325" s="44">
        <f t="shared" ref="AH1325:AO1325" si="80">AH680/AH28</f>
        <v>0.78947368421052633</v>
      </c>
      <c r="AI1325" s="44">
        <f t="shared" si="80"/>
        <v>0.875</v>
      </c>
      <c r="AJ1325" s="44">
        <f t="shared" si="80"/>
        <v>0.86111111111111116</v>
      </c>
      <c r="AK1325" s="44">
        <f t="shared" si="80"/>
        <v>1.1862068965517241</v>
      </c>
      <c r="AL1325" s="46">
        <f t="shared" si="80"/>
        <v>0.75862068965517238</v>
      </c>
      <c r="AM1325" s="46">
        <f t="shared" si="80"/>
        <v>0.68888888888888888</v>
      </c>
      <c r="AN1325" s="46">
        <f t="shared" si="80"/>
        <v>0.82352941176470584</v>
      </c>
      <c r="AO1325" s="46">
        <f t="shared" si="80"/>
        <v>0.79629629629629628</v>
      </c>
    </row>
    <row r="1326" spans="1:41" x14ac:dyDescent="0.25">
      <c r="A1326" s="36" t="s">
        <v>520</v>
      </c>
      <c r="B1326" s="36">
        <f t="shared" ref="B1326:AB1326" si="81">B681/B29</f>
        <v>1.1147342995169083</v>
      </c>
      <c r="C1326" s="36">
        <f t="shared" si="81"/>
        <v>1.0429864253393666</v>
      </c>
      <c r="D1326" s="36">
        <f t="shared" si="81"/>
        <v>1.1016096579476862</v>
      </c>
      <c r="E1326" s="36">
        <f t="shared" si="81"/>
        <v>1.5030902348578492</v>
      </c>
      <c r="F1326" s="36">
        <f t="shared" si="81"/>
        <v>1.4845650140318054</v>
      </c>
      <c r="G1326" s="36">
        <f t="shared" si="81"/>
        <v>1.0008591065292096</v>
      </c>
      <c r="H1326" s="36">
        <f t="shared" si="81"/>
        <v>0.94212651413189774</v>
      </c>
      <c r="I1326" s="36">
        <f t="shared" si="81"/>
        <v>1.1389891696750902</v>
      </c>
      <c r="J1326" s="36">
        <f t="shared" si="81"/>
        <v>1.1544585987261147</v>
      </c>
      <c r="K1326" s="36">
        <f t="shared" si="81"/>
        <v>0.74842326559215133</v>
      </c>
      <c r="L1326" s="36">
        <f t="shared" si="81"/>
        <v>1.0342316096139841</v>
      </c>
      <c r="M1326" s="36">
        <f t="shared" si="81"/>
        <v>0.97684391080617494</v>
      </c>
      <c r="N1326" s="36">
        <f t="shared" si="81"/>
        <v>1.0986024844720497</v>
      </c>
      <c r="O1326" s="36">
        <f t="shared" si="81"/>
        <v>1.052064631956912</v>
      </c>
      <c r="P1326" s="36">
        <f t="shared" si="81"/>
        <v>1.079073482428115</v>
      </c>
      <c r="Q1326" s="36">
        <f t="shared" si="81"/>
        <v>1</v>
      </c>
      <c r="R1326" s="36">
        <f t="shared" si="81"/>
        <v>0.97924673328209066</v>
      </c>
      <c r="S1326" s="36">
        <f t="shared" si="81"/>
        <v>0.86160000000000003</v>
      </c>
      <c r="T1326" s="36">
        <f t="shared" si="81"/>
        <v>1.1226199543031226</v>
      </c>
      <c r="U1326" s="36">
        <f t="shared" si="81"/>
        <v>0.94214229867083654</v>
      </c>
      <c r="V1326" s="36">
        <f t="shared" si="81"/>
        <v>0.94023904382470125</v>
      </c>
      <c r="W1326" s="36">
        <f t="shared" si="81"/>
        <v>0.82705611068408913</v>
      </c>
      <c r="X1326" s="41">
        <f t="shared" si="81"/>
        <v>0.82186821144098476</v>
      </c>
      <c r="Y1326" s="41">
        <f t="shared" si="81"/>
        <v>0.85598824393828066</v>
      </c>
      <c r="Z1326" s="41">
        <f t="shared" si="81"/>
        <v>0.79946879150066397</v>
      </c>
      <c r="AA1326" s="41">
        <f t="shared" si="81"/>
        <v>0.75543836519446272</v>
      </c>
      <c r="AB1326" s="41">
        <f t="shared" si="81"/>
        <v>0.86356209150326801</v>
      </c>
      <c r="AC1326" s="42">
        <f t="shared" ref="AC1326:AG1326" si="82">AC681/AC29</f>
        <v>0.81779661016949157</v>
      </c>
      <c r="AD1326" s="42">
        <f t="shared" si="82"/>
        <v>1.065410199556541</v>
      </c>
      <c r="AE1326" s="42">
        <f t="shared" si="82"/>
        <v>0.96306068601583117</v>
      </c>
      <c r="AF1326" s="43">
        <f t="shared" si="82"/>
        <v>0.9688359303391384</v>
      </c>
      <c r="AG1326" s="43">
        <f t="shared" si="82"/>
        <v>0.80320569902048089</v>
      </c>
      <c r="AH1326" s="44">
        <f t="shared" ref="AH1326:AO1326" si="83">AH681/AH29</f>
        <v>0.857976653696498</v>
      </c>
      <c r="AI1326" s="44">
        <f t="shared" si="83"/>
        <v>0.75306479859894926</v>
      </c>
      <c r="AJ1326" s="44">
        <f t="shared" si="83"/>
        <v>0.95205479452054798</v>
      </c>
      <c r="AK1326" s="44">
        <f t="shared" si="83"/>
        <v>0.89433962264150946</v>
      </c>
      <c r="AL1326" s="46">
        <f t="shared" si="83"/>
        <v>0.83239595050618675</v>
      </c>
      <c r="AM1326" s="46">
        <f t="shared" si="83"/>
        <v>0.84022038567493118</v>
      </c>
      <c r="AN1326" s="46">
        <f t="shared" si="83"/>
        <v>0.8571428571428571</v>
      </c>
      <c r="AO1326" s="46">
        <f t="shared" si="83"/>
        <v>0.78361981799797775</v>
      </c>
    </row>
    <row r="1327" spans="1:41" x14ac:dyDescent="0.25">
      <c r="A1327" s="36" t="s">
        <v>521</v>
      </c>
      <c r="B1327" s="36">
        <f t="shared" ref="B1327:AB1327" si="84">B682/B30</f>
        <v>1.027056277056277</v>
      </c>
      <c r="C1327" s="36">
        <f t="shared" si="84"/>
        <v>1.0085378868729988</v>
      </c>
      <c r="D1327" s="36">
        <f t="shared" si="84"/>
        <v>1.18686401480111</v>
      </c>
      <c r="E1327" s="36">
        <f t="shared" si="84"/>
        <v>1.360248447204969</v>
      </c>
      <c r="F1327" s="36">
        <f t="shared" si="84"/>
        <v>1.4079639368895567</v>
      </c>
      <c r="G1327" s="36">
        <f t="shared" si="84"/>
        <v>1.0478316326530612</v>
      </c>
      <c r="H1327" s="36">
        <f t="shared" si="84"/>
        <v>1.0689655172413792</v>
      </c>
      <c r="I1327" s="36">
        <f t="shared" si="84"/>
        <v>0.91863995142683663</v>
      </c>
      <c r="J1327" s="36">
        <f t="shared" si="84"/>
        <v>0.90499098015634394</v>
      </c>
      <c r="K1327" s="36">
        <f t="shared" si="84"/>
        <v>0.89344804765056252</v>
      </c>
      <c r="L1327" s="36">
        <f t="shared" si="84"/>
        <v>1.0295202952029521</v>
      </c>
      <c r="M1327" s="36">
        <f t="shared" si="84"/>
        <v>1.0036845983787768</v>
      </c>
      <c r="N1327" s="36">
        <f t="shared" si="84"/>
        <v>1.0512820512820513</v>
      </c>
      <c r="O1327" s="36">
        <f t="shared" si="84"/>
        <v>0.93337865397688646</v>
      </c>
      <c r="P1327" s="36">
        <f t="shared" si="84"/>
        <v>1.1091269841269842</v>
      </c>
      <c r="Q1327" s="36">
        <f t="shared" si="84"/>
        <v>0.89020979020979019</v>
      </c>
      <c r="R1327" s="36">
        <f t="shared" si="84"/>
        <v>0.95332390381895338</v>
      </c>
      <c r="S1327" s="36">
        <f t="shared" si="84"/>
        <v>0.96654275092936803</v>
      </c>
      <c r="T1327" s="36">
        <f t="shared" si="84"/>
        <v>1.1599433828733192</v>
      </c>
      <c r="U1327" s="36">
        <f t="shared" si="84"/>
        <v>0.87465753424657533</v>
      </c>
      <c r="V1327" s="36">
        <f t="shared" si="84"/>
        <v>0.93260869565217386</v>
      </c>
      <c r="W1327" s="36">
        <f t="shared" si="84"/>
        <v>0.86076867295141402</v>
      </c>
      <c r="X1327" s="41">
        <f t="shared" si="84"/>
        <v>0.96236933797909407</v>
      </c>
      <c r="Y1327" s="41">
        <f t="shared" si="84"/>
        <v>0.91936595451412817</v>
      </c>
      <c r="Z1327" s="41">
        <f t="shared" si="84"/>
        <v>0.95622435020519836</v>
      </c>
      <c r="AA1327" s="41">
        <f t="shared" si="84"/>
        <v>0.8183556405353728</v>
      </c>
      <c r="AB1327" s="41">
        <f t="shared" si="84"/>
        <v>0.82545731707317072</v>
      </c>
      <c r="AC1327" s="42">
        <f t="shared" ref="AC1327:AG1327" si="85">AC682/AC30</f>
        <v>0.87444739168877095</v>
      </c>
      <c r="AD1327" s="42">
        <f t="shared" si="85"/>
        <v>0.94832826747720367</v>
      </c>
      <c r="AE1327" s="42">
        <f t="shared" si="85"/>
        <v>1.0241666666666667</v>
      </c>
      <c r="AF1327" s="43">
        <f t="shared" si="85"/>
        <v>0.89533932951757977</v>
      </c>
      <c r="AG1327" s="43">
        <f t="shared" si="85"/>
        <v>0.88475177304964536</v>
      </c>
      <c r="AH1327" s="44">
        <f t="shared" ref="AH1327:AO1327" si="86">AH682/AH30</f>
        <v>0.837029893924783</v>
      </c>
      <c r="AI1327" s="44">
        <f t="shared" si="86"/>
        <v>0.75670995670995667</v>
      </c>
      <c r="AJ1327" s="44">
        <f t="shared" si="86"/>
        <v>0.93832599118942728</v>
      </c>
      <c r="AK1327" s="44">
        <f t="shared" si="86"/>
        <v>0.92400370713623725</v>
      </c>
      <c r="AL1327" s="46">
        <f t="shared" si="86"/>
        <v>0.90740740740740744</v>
      </c>
      <c r="AM1327" s="46">
        <f t="shared" si="86"/>
        <v>0.87929589270746022</v>
      </c>
      <c r="AN1327" s="46">
        <f t="shared" si="86"/>
        <v>0.91214953271028032</v>
      </c>
      <c r="AO1327" s="46">
        <f t="shared" si="86"/>
        <v>0.87332646755921728</v>
      </c>
    </row>
    <row r="1328" spans="1:41" x14ac:dyDescent="0.25">
      <c r="A1328" s="36" t="s">
        <v>463</v>
      </c>
      <c r="B1328" s="36">
        <f t="shared" ref="B1328:AB1328" si="87">B683/B31</f>
        <v>0.95967741935483875</v>
      </c>
      <c r="C1328" s="36">
        <f t="shared" si="87"/>
        <v>1.1552270327349525</v>
      </c>
      <c r="D1328" s="36">
        <f t="shared" si="87"/>
        <v>1.1023751023751023</v>
      </c>
      <c r="E1328" s="36">
        <f t="shared" si="87"/>
        <v>1.6337325349301397</v>
      </c>
      <c r="F1328" s="36">
        <f t="shared" si="87"/>
        <v>1.2306610407876231</v>
      </c>
      <c r="G1328" s="36">
        <f t="shared" si="87"/>
        <v>1</v>
      </c>
      <c r="H1328" s="36">
        <f t="shared" si="87"/>
        <v>0.83139856274184631</v>
      </c>
      <c r="I1328" s="36">
        <f t="shared" si="87"/>
        <v>1.0208633093525179</v>
      </c>
      <c r="J1328" s="36">
        <f t="shared" si="87"/>
        <v>0.84501845018450183</v>
      </c>
      <c r="K1328" s="36">
        <f t="shared" si="87"/>
        <v>0.75520504731861193</v>
      </c>
      <c r="L1328" s="36">
        <f t="shared" si="87"/>
        <v>0.93969516235917827</v>
      </c>
      <c r="M1328" s="36">
        <f t="shared" si="87"/>
        <v>1.125659050966608</v>
      </c>
      <c r="N1328" s="36">
        <f t="shared" si="87"/>
        <v>1.0209111277072442</v>
      </c>
      <c r="O1328" s="36">
        <f t="shared" si="87"/>
        <v>0.93450114242193449</v>
      </c>
      <c r="P1328" s="36">
        <f t="shared" si="87"/>
        <v>1.0250379362670714</v>
      </c>
      <c r="Q1328" s="36">
        <f t="shared" si="87"/>
        <v>1.1184433164128595</v>
      </c>
      <c r="R1328" s="36">
        <f t="shared" si="87"/>
        <v>1.0357723577235773</v>
      </c>
      <c r="S1328" s="36">
        <f t="shared" si="87"/>
        <v>0.86056105610561051</v>
      </c>
      <c r="T1328" s="36">
        <f t="shared" si="87"/>
        <v>0.92016806722689071</v>
      </c>
      <c r="U1328" s="36">
        <f t="shared" si="87"/>
        <v>1.0231362467866323</v>
      </c>
      <c r="V1328" s="36">
        <f t="shared" si="87"/>
        <v>0.87108521485797519</v>
      </c>
      <c r="W1328" s="36">
        <f t="shared" si="87"/>
        <v>0.80320699708454812</v>
      </c>
      <c r="X1328" s="41">
        <f t="shared" si="87"/>
        <v>0.93408239700374529</v>
      </c>
      <c r="Y1328" s="41">
        <f t="shared" si="87"/>
        <v>0.78045112781954884</v>
      </c>
      <c r="Z1328" s="41">
        <f t="shared" si="87"/>
        <v>0.84594410361281525</v>
      </c>
      <c r="AA1328" s="41">
        <f t="shared" si="87"/>
        <v>0.70731707317073167</v>
      </c>
      <c r="AB1328" s="41">
        <f t="shared" si="87"/>
        <v>0.80621836587129425</v>
      </c>
      <c r="AC1328" s="42">
        <f t="shared" ref="AC1328:AG1328" si="88">AC683/AC31</f>
        <v>0.86633249791144529</v>
      </c>
      <c r="AD1328" s="42">
        <f t="shared" si="88"/>
        <v>1.5797297297297297</v>
      </c>
      <c r="AE1328" s="42">
        <f t="shared" si="88"/>
        <v>1.0944350758853287</v>
      </c>
      <c r="AF1328" s="43">
        <f t="shared" si="88"/>
        <v>0.70679468242245203</v>
      </c>
      <c r="AG1328" s="43">
        <f t="shared" si="88"/>
        <v>0.73189009159034135</v>
      </c>
      <c r="AH1328" s="44">
        <f t="shared" ref="AH1328:AO1328" si="89">AH683/AH31</f>
        <v>0.76427923844061652</v>
      </c>
      <c r="AI1328" s="44">
        <f t="shared" si="89"/>
        <v>0.69910786699107863</v>
      </c>
      <c r="AJ1328" s="44">
        <f t="shared" si="89"/>
        <v>0.85726795096322239</v>
      </c>
      <c r="AK1328" s="44">
        <f t="shared" si="89"/>
        <v>0.88380952380952382</v>
      </c>
      <c r="AL1328" s="46">
        <f t="shared" si="89"/>
        <v>0.83297180043383945</v>
      </c>
      <c r="AM1328" s="46">
        <f t="shared" si="89"/>
        <v>0.73755274261603376</v>
      </c>
      <c r="AN1328" s="46">
        <f t="shared" si="89"/>
        <v>0.87823585810162996</v>
      </c>
      <c r="AO1328" s="46">
        <f t="shared" si="89"/>
        <v>1.0280898876404494</v>
      </c>
    </row>
    <row r="1329" spans="1:41" x14ac:dyDescent="0.25">
      <c r="A1329" s="36" t="s">
        <v>9</v>
      </c>
      <c r="B1329" s="36">
        <f t="shared" ref="B1329:AB1329" si="90">B684/B32</f>
        <v>0.91156462585034015</v>
      </c>
      <c r="C1329" s="36">
        <f t="shared" si="90"/>
        <v>0.8666666666666667</v>
      </c>
      <c r="D1329" s="36">
        <f t="shared" si="90"/>
        <v>0.99369085173501581</v>
      </c>
      <c r="E1329" s="36">
        <f t="shared" si="90"/>
        <v>1.2261904761904763</v>
      </c>
      <c r="F1329" s="36">
        <f t="shared" si="90"/>
        <v>0.95663956639566394</v>
      </c>
      <c r="G1329" s="36">
        <f t="shared" si="90"/>
        <v>1.1789137380191694</v>
      </c>
      <c r="H1329" s="36">
        <f t="shared" si="90"/>
        <v>0.90231362467866327</v>
      </c>
      <c r="I1329" s="36">
        <f t="shared" si="90"/>
        <v>1.0192307692307692</v>
      </c>
      <c r="J1329" s="36">
        <f t="shared" si="90"/>
        <v>0.96781609195402296</v>
      </c>
      <c r="K1329" s="36">
        <f t="shared" si="90"/>
        <v>0.70135746606334837</v>
      </c>
      <c r="L1329" s="36">
        <f t="shared" si="90"/>
        <v>0.88914027149321262</v>
      </c>
      <c r="M1329" s="36">
        <f t="shared" si="90"/>
        <v>0.89258312020460362</v>
      </c>
      <c r="N1329" s="36">
        <f t="shared" si="90"/>
        <v>1.2472826086956521</v>
      </c>
      <c r="O1329" s="36">
        <f t="shared" si="90"/>
        <v>0.84928229665071775</v>
      </c>
      <c r="P1329" s="36">
        <f t="shared" si="90"/>
        <v>1.0074812967581048</v>
      </c>
      <c r="Q1329" s="36">
        <f t="shared" si="90"/>
        <v>1.110032362459547</v>
      </c>
      <c r="R1329" s="36">
        <f t="shared" si="90"/>
        <v>0.99388379204892963</v>
      </c>
      <c r="S1329" s="36">
        <f t="shared" si="90"/>
        <v>0.87031700288184433</v>
      </c>
      <c r="T1329" s="36">
        <f t="shared" si="90"/>
        <v>1.0621468926553672</v>
      </c>
      <c r="U1329" s="36">
        <f t="shared" si="90"/>
        <v>0.88349514563106801</v>
      </c>
      <c r="V1329" s="36">
        <f t="shared" si="90"/>
        <v>1.0422077922077921</v>
      </c>
      <c r="W1329" s="36">
        <f t="shared" si="90"/>
        <v>0.83566433566433562</v>
      </c>
      <c r="X1329" s="41">
        <f t="shared" si="90"/>
        <v>0.91304347826086951</v>
      </c>
      <c r="Y1329" s="41">
        <f t="shared" si="90"/>
        <v>0.91166077738515905</v>
      </c>
      <c r="Z1329" s="41">
        <f t="shared" si="90"/>
        <v>0.86111111111111116</v>
      </c>
      <c r="AA1329" s="41">
        <f t="shared" si="90"/>
        <v>0.83832335329341312</v>
      </c>
      <c r="AB1329" s="41">
        <f t="shared" si="90"/>
        <v>0.87539936102236426</v>
      </c>
      <c r="AC1329" s="42">
        <f t="shared" ref="AC1329:AG1329" si="91">AC684/AC32</f>
        <v>1.2281553398058251</v>
      </c>
      <c r="AD1329" s="42">
        <f t="shared" si="91"/>
        <v>1.1902439024390243</v>
      </c>
      <c r="AE1329" s="42">
        <f t="shared" si="91"/>
        <v>1.0806451612903225</v>
      </c>
      <c r="AF1329" s="43">
        <f t="shared" si="91"/>
        <v>0.88850174216027877</v>
      </c>
      <c r="AG1329" s="43">
        <f t="shared" si="91"/>
        <v>0.90909090909090906</v>
      </c>
      <c r="AH1329" s="44">
        <f t="shared" ref="AH1329:AO1329" si="92">AH684/AH32</f>
        <v>0.79577464788732399</v>
      </c>
      <c r="AI1329" s="44">
        <f t="shared" si="92"/>
        <v>0.82857142857142863</v>
      </c>
      <c r="AJ1329" s="44">
        <f t="shared" si="92"/>
        <v>0.82432432432432434</v>
      </c>
      <c r="AK1329" s="44">
        <f t="shared" si="92"/>
        <v>0.8784313725490196</v>
      </c>
      <c r="AL1329" s="46">
        <f t="shared" si="92"/>
        <v>1.0514018691588785</v>
      </c>
      <c r="AM1329" s="46">
        <f t="shared" si="92"/>
        <v>0.95289855072463769</v>
      </c>
      <c r="AN1329" s="46">
        <f t="shared" si="92"/>
        <v>1.0040160642570282</v>
      </c>
      <c r="AO1329" s="46">
        <f t="shared" si="92"/>
        <v>1.1639344262295082</v>
      </c>
    </row>
    <row r="1330" spans="1:41" x14ac:dyDescent="0.25">
      <c r="A1330" s="36" t="s">
        <v>10</v>
      </c>
      <c r="B1330" s="36">
        <f t="shared" ref="B1330:AB1330" si="93">B685/B33</f>
        <v>1.1055555555555556</v>
      </c>
      <c r="C1330" s="36">
        <f t="shared" si="93"/>
        <v>0.98668885191347755</v>
      </c>
      <c r="D1330" s="36">
        <f t="shared" si="93"/>
        <v>1.0393081761006289</v>
      </c>
      <c r="E1330" s="36">
        <f t="shared" si="93"/>
        <v>1.72</v>
      </c>
      <c r="F1330" s="36">
        <f t="shared" si="93"/>
        <v>1.2744444444444445</v>
      </c>
      <c r="G1330" s="36">
        <f t="shared" si="93"/>
        <v>0.89402697495183048</v>
      </c>
      <c r="H1330" s="36">
        <f t="shared" si="93"/>
        <v>0.93457943925233644</v>
      </c>
      <c r="I1330" s="36">
        <f t="shared" si="93"/>
        <v>1.0019980019980019</v>
      </c>
      <c r="J1330" s="36">
        <f t="shared" si="93"/>
        <v>1.0039138943248533</v>
      </c>
      <c r="K1330" s="36">
        <f t="shared" si="93"/>
        <v>0.81329113924050633</v>
      </c>
      <c r="L1330" s="36">
        <f t="shared" si="93"/>
        <v>0.81075697211155373</v>
      </c>
      <c r="M1330" s="36">
        <f t="shared" si="93"/>
        <v>1.0773809523809523</v>
      </c>
      <c r="N1330" s="36">
        <f t="shared" si="93"/>
        <v>1.0239130434782608</v>
      </c>
      <c r="O1330" s="36">
        <f t="shared" si="93"/>
        <v>0.92553191489361697</v>
      </c>
      <c r="P1330" s="36">
        <f t="shared" si="93"/>
        <v>1.0803357314148681</v>
      </c>
      <c r="Q1330" s="36">
        <f t="shared" si="93"/>
        <v>1.0713359273670557</v>
      </c>
      <c r="R1330" s="36">
        <f t="shared" si="93"/>
        <v>0.96514161220043571</v>
      </c>
      <c r="S1330" s="36">
        <f t="shared" si="93"/>
        <v>0.8671875</v>
      </c>
      <c r="T1330" s="36">
        <f t="shared" si="93"/>
        <v>1.0317100792751981</v>
      </c>
      <c r="U1330" s="36">
        <f t="shared" si="93"/>
        <v>1.0486202365308803</v>
      </c>
      <c r="V1330" s="36">
        <f t="shared" si="93"/>
        <v>1.0145808019441069</v>
      </c>
      <c r="W1330" s="36">
        <f t="shared" si="93"/>
        <v>0.78099652375434536</v>
      </c>
      <c r="X1330" s="41">
        <f t="shared" si="93"/>
        <v>0.95481569560047563</v>
      </c>
      <c r="Y1330" s="41">
        <f t="shared" si="93"/>
        <v>0.86533957845433251</v>
      </c>
      <c r="Z1330" s="41">
        <f t="shared" si="93"/>
        <v>0.83070452155625663</v>
      </c>
      <c r="AA1330" s="41">
        <f t="shared" si="93"/>
        <v>0.8370786516853933</v>
      </c>
      <c r="AB1330" s="41">
        <f t="shared" si="93"/>
        <v>0.83372365339578458</v>
      </c>
      <c r="AC1330" s="42">
        <f t="shared" ref="AC1330:AG1330" si="94">AC685/AC33</f>
        <v>0.83740831295843521</v>
      </c>
      <c r="AD1330" s="42">
        <f t="shared" si="94"/>
        <v>1.1004636785162287</v>
      </c>
      <c r="AE1330" s="42">
        <f t="shared" si="94"/>
        <v>0.95220125786163523</v>
      </c>
      <c r="AF1330" s="43">
        <f t="shared" si="94"/>
        <v>0.78467153284671531</v>
      </c>
      <c r="AG1330" s="43">
        <f t="shared" si="94"/>
        <v>0.74842767295597479</v>
      </c>
      <c r="AH1330" s="44">
        <f t="shared" ref="AH1330:AO1330" si="95">AH685/AH33</f>
        <v>0.72354497354497349</v>
      </c>
      <c r="AI1330" s="44">
        <f t="shared" si="95"/>
        <v>0.72859025032938074</v>
      </c>
      <c r="AJ1330" s="44">
        <f t="shared" si="95"/>
        <v>0.81756756756756754</v>
      </c>
      <c r="AK1330" s="44">
        <f t="shared" si="95"/>
        <v>0.88450292397660824</v>
      </c>
      <c r="AL1330" s="46">
        <f t="shared" si="95"/>
        <v>0.90333919156414766</v>
      </c>
      <c r="AM1330" s="46">
        <f t="shared" si="95"/>
        <v>0.82808398950131235</v>
      </c>
      <c r="AN1330" s="46">
        <f t="shared" si="95"/>
        <v>0.87920489296636084</v>
      </c>
      <c r="AO1330" s="46">
        <f t="shared" si="95"/>
        <v>0.8820826952526799</v>
      </c>
    </row>
    <row r="1331" spans="1:41" x14ac:dyDescent="0.25">
      <c r="A1331" s="36" t="s">
        <v>11</v>
      </c>
      <c r="B1331" s="36">
        <f t="shared" ref="B1331:AB1331" si="96">B686/B34</f>
        <v>0.88555858310626701</v>
      </c>
      <c r="C1331" s="36">
        <f t="shared" si="96"/>
        <v>1.2936802973977695</v>
      </c>
      <c r="D1331" s="36">
        <f t="shared" si="96"/>
        <v>1.1732283464566928</v>
      </c>
      <c r="E1331" s="36">
        <f t="shared" si="96"/>
        <v>1.0261044176706828</v>
      </c>
      <c r="F1331" s="36">
        <f t="shared" si="96"/>
        <v>1.2150375939849625</v>
      </c>
      <c r="G1331" s="36">
        <f t="shared" si="96"/>
        <v>1.0792393026941363</v>
      </c>
      <c r="H1331" s="36">
        <f t="shared" si="96"/>
        <v>0.87170263788968827</v>
      </c>
      <c r="I1331" s="36">
        <f t="shared" si="96"/>
        <v>0.88702290076335877</v>
      </c>
      <c r="J1331" s="36">
        <f t="shared" si="96"/>
        <v>1.0012360939431397</v>
      </c>
      <c r="K1331" s="36">
        <f t="shared" si="96"/>
        <v>0.69056603773584901</v>
      </c>
      <c r="L1331" s="36">
        <f t="shared" si="96"/>
        <v>0.93823529411764706</v>
      </c>
      <c r="M1331" s="36">
        <f t="shared" si="96"/>
        <v>0.99451553930530168</v>
      </c>
      <c r="N1331" s="36">
        <f t="shared" si="96"/>
        <v>0.95184135977337114</v>
      </c>
      <c r="O1331" s="36">
        <f t="shared" si="96"/>
        <v>0.8330550918196995</v>
      </c>
      <c r="P1331" s="36">
        <f t="shared" si="96"/>
        <v>0.96062992125984248</v>
      </c>
      <c r="Q1331" s="36">
        <f t="shared" si="96"/>
        <v>0.8908765652951699</v>
      </c>
      <c r="R1331" s="36">
        <f t="shared" si="96"/>
        <v>1.1987951807228916</v>
      </c>
      <c r="S1331" s="36">
        <f t="shared" si="96"/>
        <v>0.92730844793713163</v>
      </c>
      <c r="T1331" s="36">
        <f t="shared" si="96"/>
        <v>1.0173775671406002</v>
      </c>
      <c r="U1331" s="36">
        <f t="shared" si="96"/>
        <v>0.92364990689013038</v>
      </c>
      <c r="V1331" s="36">
        <f t="shared" si="96"/>
        <v>0.89700996677740863</v>
      </c>
      <c r="W1331" s="36">
        <f t="shared" si="96"/>
        <v>0.73344651952461803</v>
      </c>
      <c r="X1331" s="41">
        <f t="shared" si="96"/>
        <v>0.98579040852575484</v>
      </c>
      <c r="Y1331" s="41">
        <f t="shared" si="96"/>
        <v>1.1457905544147844</v>
      </c>
      <c r="Z1331" s="41">
        <f t="shared" si="96"/>
        <v>0.83280757097791802</v>
      </c>
      <c r="AA1331" s="41">
        <f t="shared" si="96"/>
        <v>0.99831365935919059</v>
      </c>
      <c r="AB1331" s="41">
        <f t="shared" si="96"/>
        <v>0.72742474916387956</v>
      </c>
      <c r="AC1331" s="42">
        <f t="shared" ref="AC1331:AG1331" si="97">AC686/AC34</f>
        <v>0.74003795066413658</v>
      </c>
      <c r="AD1331" s="42">
        <f t="shared" si="97"/>
        <v>1.1885856079404467</v>
      </c>
      <c r="AE1331" s="42">
        <f t="shared" si="97"/>
        <v>1.0718816067653276</v>
      </c>
      <c r="AF1331" s="43">
        <f t="shared" si="97"/>
        <v>0.75546719681908547</v>
      </c>
      <c r="AG1331" s="43">
        <f t="shared" si="97"/>
        <v>0.86547085201793716</v>
      </c>
      <c r="AH1331" s="44">
        <f t="shared" ref="AH1331:AO1331" si="98">AH686/AH34</f>
        <v>0.71724137931034482</v>
      </c>
      <c r="AI1331" s="44">
        <f t="shared" si="98"/>
        <v>0.8303571428571429</v>
      </c>
      <c r="AJ1331" s="44">
        <f t="shared" si="98"/>
        <v>0.98789346246973364</v>
      </c>
      <c r="AK1331" s="44">
        <f t="shared" si="98"/>
        <v>0.89724310776942351</v>
      </c>
      <c r="AL1331" s="46">
        <f t="shared" si="98"/>
        <v>0.92105263157894735</v>
      </c>
      <c r="AM1331" s="46">
        <f t="shared" si="98"/>
        <v>0.7816091954022989</v>
      </c>
      <c r="AN1331" s="46">
        <f t="shared" si="98"/>
        <v>0.76623376623376627</v>
      </c>
      <c r="AO1331" s="46">
        <f t="shared" si="98"/>
        <v>0.78635014836795247</v>
      </c>
    </row>
    <row r="1332" spans="1:41" x14ac:dyDescent="0.25">
      <c r="A1332" s="36" t="s">
        <v>12</v>
      </c>
      <c r="B1332" s="36">
        <f t="shared" ref="B1332:AB1332" si="99">B687/B35</f>
        <v>0.89655172413793105</v>
      </c>
      <c r="C1332" s="36">
        <f t="shared" si="99"/>
        <v>0.85569620253164558</v>
      </c>
      <c r="D1332" s="36">
        <f t="shared" si="99"/>
        <v>1.2939632545931758</v>
      </c>
      <c r="E1332" s="36">
        <f t="shared" si="99"/>
        <v>1.7777777777777777</v>
      </c>
      <c r="F1332" s="36">
        <f t="shared" si="99"/>
        <v>1.2344013490725128</v>
      </c>
      <c r="G1332" s="36">
        <f t="shared" si="99"/>
        <v>0.87804878048780488</v>
      </c>
      <c r="H1332" s="36">
        <f t="shared" si="99"/>
        <v>1.0425531914893618</v>
      </c>
      <c r="I1332" s="36">
        <f t="shared" si="99"/>
        <v>0.97934595524956969</v>
      </c>
      <c r="J1332" s="36">
        <f t="shared" si="99"/>
        <v>0.97142857142857142</v>
      </c>
      <c r="K1332" s="36">
        <f t="shared" si="99"/>
        <v>0.72878787878787876</v>
      </c>
      <c r="L1332" s="36">
        <f t="shared" si="99"/>
        <v>0.99825479930191974</v>
      </c>
      <c r="M1332" s="36">
        <f t="shared" si="99"/>
        <v>1.2074592074592074</v>
      </c>
      <c r="N1332" s="36">
        <f t="shared" si="99"/>
        <v>1.1499999999999999</v>
      </c>
      <c r="O1332" s="36">
        <f t="shared" si="99"/>
        <v>0.95274102079395084</v>
      </c>
      <c r="P1332" s="36">
        <f t="shared" si="99"/>
        <v>0.9873646209386282</v>
      </c>
      <c r="Q1332" s="36">
        <f t="shared" si="99"/>
        <v>1.1443965517241379</v>
      </c>
      <c r="R1332" s="36">
        <f t="shared" si="99"/>
        <v>0.89925373134328357</v>
      </c>
      <c r="S1332" s="36">
        <f t="shared" si="99"/>
        <v>0.8867924528301887</v>
      </c>
      <c r="T1332" s="36">
        <f t="shared" si="99"/>
        <v>1.0484848484848486</v>
      </c>
      <c r="U1332" s="36">
        <f t="shared" si="99"/>
        <v>0.88649706457925637</v>
      </c>
      <c r="V1332" s="36">
        <f t="shared" si="99"/>
        <v>0.91313559322033899</v>
      </c>
      <c r="W1332" s="36">
        <f t="shared" si="99"/>
        <v>0.79340659340659336</v>
      </c>
      <c r="X1332" s="41">
        <f t="shared" si="99"/>
        <v>0.89552238805970152</v>
      </c>
      <c r="Y1332" s="41">
        <f t="shared" si="99"/>
        <v>0.8893905191873589</v>
      </c>
      <c r="Z1332" s="41">
        <f t="shared" si="99"/>
        <v>0.96296296296296291</v>
      </c>
      <c r="AA1332" s="41">
        <f t="shared" si="99"/>
        <v>0.89243027888446214</v>
      </c>
      <c r="AB1332" s="41">
        <f t="shared" si="99"/>
        <v>0.95180722891566261</v>
      </c>
      <c r="AC1332" s="42">
        <f t="shared" ref="AC1332:AG1332" si="100">AC687/AC35</f>
        <v>1.0099750623441397</v>
      </c>
      <c r="AD1332" s="42">
        <f t="shared" si="100"/>
        <v>1.3726235741444868</v>
      </c>
      <c r="AE1332" s="42">
        <f t="shared" si="100"/>
        <v>1.1105651105651106</v>
      </c>
      <c r="AF1332" s="43">
        <f t="shared" si="100"/>
        <v>0.79083665338645415</v>
      </c>
      <c r="AG1332" s="43">
        <f t="shared" si="100"/>
        <v>0.73505976095617531</v>
      </c>
      <c r="AH1332" s="44">
        <f t="shared" ref="AH1332:AO1332" si="101">AH687/AH35</f>
        <v>0.62247191011235958</v>
      </c>
      <c r="AI1332" s="44">
        <f t="shared" si="101"/>
        <v>0.70544554455445541</v>
      </c>
      <c r="AJ1332" s="44">
        <f t="shared" si="101"/>
        <v>0.9614325068870524</v>
      </c>
      <c r="AK1332" s="44">
        <f t="shared" si="101"/>
        <v>0.92054794520547945</v>
      </c>
      <c r="AL1332" s="46">
        <f t="shared" si="101"/>
        <v>0.85483870967741937</v>
      </c>
      <c r="AM1332" s="46">
        <f t="shared" si="101"/>
        <v>0.85401459854014594</v>
      </c>
      <c r="AN1332" s="46">
        <f t="shared" si="101"/>
        <v>0.88397790055248615</v>
      </c>
      <c r="AO1332" s="46">
        <f t="shared" si="101"/>
        <v>0.88011695906432752</v>
      </c>
    </row>
    <row r="1333" spans="1:41" x14ac:dyDescent="0.25">
      <c r="A1333" s="36" t="s">
        <v>558</v>
      </c>
      <c r="B1333" s="36">
        <f t="shared" ref="B1333:AB1333" si="102">B688/B36</f>
        <v>0.9514285714285714</v>
      </c>
      <c r="C1333" s="36">
        <f t="shared" si="102"/>
        <v>1.0641025641025641</v>
      </c>
      <c r="D1333" s="36">
        <f t="shared" si="102"/>
        <v>1.058411214953271</v>
      </c>
      <c r="E1333" s="36">
        <f t="shared" si="102"/>
        <v>1.3316582914572865</v>
      </c>
      <c r="F1333" s="36">
        <f t="shared" si="102"/>
        <v>1.408662900188324</v>
      </c>
      <c r="G1333" s="36">
        <f t="shared" si="102"/>
        <v>0.97049689440993792</v>
      </c>
      <c r="H1333" s="36">
        <f t="shared" si="102"/>
        <v>0.91699604743083007</v>
      </c>
      <c r="I1333" s="36">
        <f t="shared" si="102"/>
        <v>0.90402476780185759</v>
      </c>
      <c r="J1333" s="36">
        <f t="shared" si="102"/>
        <v>0.92598187311178248</v>
      </c>
      <c r="K1333" s="36">
        <f t="shared" si="102"/>
        <v>0.82363013698630139</v>
      </c>
      <c r="L1333" s="36">
        <f t="shared" si="102"/>
        <v>1.0562499999999999</v>
      </c>
      <c r="M1333" s="36">
        <f t="shared" si="102"/>
        <v>1.0056179775280898</v>
      </c>
      <c r="N1333" s="36">
        <f t="shared" si="102"/>
        <v>0.96440129449838186</v>
      </c>
      <c r="O1333" s="36">
        <f t="shared" si="102"/>
        <v>1.01953125</v>
      </c>
      <c r="P1333" s="36">
        <f t="shared" si="102"/>
        <v>1.1079136690647482</v>
      </c>
      <c r="Q1333" s="36">
        <f t="shared" si="102"/>
        <v>1.0020703933747412</v>
      </c>
      <c r="R1333" s="36">
        <f t="shared" si="102"/>
        <v>0.93243243243243246</v>
      </c>
      <c r="S1333" s="36">
        <f t="shared" si="102"/>
        <v>0.87072243346007605</v>
      </c>
      <c r="T1333" s="36">
        <f t="shared" si="102"/>
        <v>0.92517006802721091</v>
      </c>
      <c r="U1333" s="36">
        <f t="shared" si="102"/>
        <v>0.85820895522388063</v>
      </c>
      <c r="V1333" s="36">
        <f t="shared" si="102"/>
        <v>0.90944123314065506</v>
      </c>
      <c r="W1333" s="36">
        <f t="shared" si="102"/>
        <v>0.81467181467181471</v>
      </c>
      <c r="X1333" s="41">
        <f t="shared" si="102"/>
        <v>1.0167714884696017</v>
      </c>
      <c r="Y1333" s="41">
        <f t="shared" si="102"/>
        <v>0.97903563941299787</v>
      </c>
      <c r="Z1333" s="41">
        <f t="shared" si="102"/>
        <v>0.89142857142857146</v>
      </c>
      <c r="AA1333" s="41">
        <f t="shared" si="102"/>
        <v>0.8729281767955801</v>
      </c>
      <c r="AB1333" s="41">
        <f t="shared" si="102"/>
        <v>0.92561983471074383</v>
      </c>
      <c r="AC1333" s="42">
        <f t="shared" ref="AC1333:AG1333" si="103">AC688/AC36</f>
        <v>0.9353348729792148</v>
      </c>
      <c r="AD1333" s="42">
        <f t="shared" si="103"/>
        <v>1.2193548387096773</v>
      </c>
      <c r="AE1333" s="42">
        <f t="shared" si="103"/>
        <v>1.0329411764705883</v>
      </c>
      <c r="AF1333" s="43">
        <f t="shared" si="103"/>
        <v>0.74407582938388628</v>
      </c>
      <c r="AG1333" s="43">
        <f t="shared" si="103"/>
        <v>0.61818181818181817</v>
      </c>
      <c r="AH1333" s="44">
        <f t="shared" ref="AH1333:AO1333" si="104">AH688/AH36</f>
        <v>0.68266666666666664</v>
      </c>
      <c r="AI1333" s="44">
        <f t="shared" si="104"/>
        <v>0.6763157894736842</v>
      </c>
      <c r="AJ1333" s="44">
        <f t="shared" si="104"/>
        <v>0.62388059701492538</v>
      </c>
      <c r="AK1333" s="44">
        <f t="shared" si="104"/>
        <v>0.79710144927536231</v>
      </c>
      <c r="AL1333" s="46">
        <f t="shared" si="104"/>
        <v>0.84888888888888892</v>
      </c>
      <c r="AM1333" s="46">
        <f t="shared" si="104"/>
        <v>0.78451178451178449</v>
      </c>
      <c r="AN1333" s="46">
        <f t="shared" si="104"/>
        <v>0.83712121212121215</v>
      </c>
      <c r="AO1333" s="46">
        <f t="shared" si="104"/>
        <v>0.73109243697478987</v>
      </c>
    </row>
    <row r="1334" spans="1:41" x14ac:dyDescent="0.25">
      <c r="A1334" s="36" t="s">
        <v>495</v>
      </c>
      <c r="B1334" s="36">
        <f t="shared" ref="B1334:AB1334" si="105">B689/B37</f>
        <v>1.0366795366795367</v>
      </c>
      <c r="C1334" s="36">
        <f t="shared" si="105"/>
        <v>1.058027079303675</v>
      </c>
      <c r="D1334" s="36">
        <f t="shared" si="105"/>
        <v>1.067001675041876</v>
      </c>
      <c r="E1334" s="36">
        <f t="shared" si="105"/>
        <v>1.5346534653465347</v>
      </c>
      <c r="F1334" s="36">
        <f t="shared" si="105"/>
        <v>1.4814323607427056</v>
      </c>
      <c r="G1334" s="36">
        <f t="shared" si="105"/>
        <v>0.94451145958986726</v>
      </c>
      <c r="H1334" s="36">
        <f t="shared" si="105"/>
        <v>0.90574214517876495</v>
      </c>
      <c r="I1334" s="36">
        <f t="shared" si="105"/>
        <v>0.92638036809815949</v>
      </c>
      <c r="J1334" s="36">
        <f t="shared" si="105"/>
        <v>0.97523584905660377</v>
      </c>
      <c r="K1334" s="36">
        <f t="shared" si="105"/>
        <v>0.73851203501094087</v>
      </c>
      <c r="L1334" s="36">
        <f t="shared" si="105"/>
        <v>1.0080831408775981</v>
      </c>
      <c r="M1334" s="36">
        <f t="shared" si="105"/>
        <v>1.0089974293059125</v>
      </c>
      <c r="N1334" s="36">
        <f t="shared" si="105"/>
        <v>1.0521844660194175</v>
      </c>
      <c r="O1334" s="36">
        <f t="shared" si="105"/>
        <v>0.83411214953271029</v>
      </c>
      <c r="P1334" s="36">
        <f t="shared" si="105"/>
        <v>1.0012004801920769</v>
      </c>
      <c r="Q1334" s="36">
        <f t="shared" si="105"/>
        <v>1.0155440414507773</v>
      </c>
      <c r="R1334" s="36">
        <f t="shared" si="105"/>
        <v>1.0489795918367346</v>
      </c>
      <c r="S1334" s="36">
        <f t="shared" si="105"/>
        <v>1.0067476383265856</v>
      </c>
      <c r="T1334" s="36">
        <f t="shared" si="105"/>
        <v>0.94648829431438131</v>
      </c>
      <c r="U1334" s="36">
        <f t="shared" si="105"/>
        <v>0.9287598944591029</v>
      </c>
      <c r="V1334" s="36">
        <f t="shared" si="105"/>
        <v>0.89492753623188404</v>
      </c>
      <c r="W1334" s="36">
        <f t="shared" si="105"/>
        <v>0.90629183400267732</v>
      </c>
      <c r="X1334" s="41">
        <f t="shared" si="105"/>
        <v>0.99606299212598426</v>
      </c>
      <c r="Y1334" s="41">
        <f t="shared" si="105"/>
        <v>0.83608490566037741</v>
      </c>
      <c r="Z1334" s="41">
        <f t="shared" si="105"/>
        <v>0.7928331466965286</v>
      </c>
      <c r="AA1334" s="41">
        <f t="shared" si="105"/>
        <v>0.69484536082474224</v>
      </c>
      <c r="AB1334" s="41">
        <f t="shared" si="105"/>
        <v>0.73722627737226276</v>
      </c>
      <c r="AC1334" s="42">
        <f t="shared" ref="AC1334:AG1334" si="106">AC689/AC37</f>
        <v>0.81965006729475098</v>
      </c>
      <c r="AD1334" s="42">
        <f t="shared" si="106"/>
        <v>1.3347921225382933</v>
      </c>
      <c r="AE1334" s="42">
        <f t="shared" si="106"/>
        <v>1.0746500777604977</v>
      </c>
      <c r="AF1334" s="43">
        <f t="shared" si="106"/>
        <v>0.90498442367601251</v>
      </c>
      <c r="AG1334" s="43">
        <f t="shared" si="106"/>
        <v>0.77997179125528915</v>
      </c>
      <c r="AH1334" s="44">
        <f t="shared" ref="AH1334:AO1334" si="107">AH689/AH37</f>
        <v>0.84712230215827333</v>
      </c>
      <c r="AI1334" s="44">
        <f t="shared" si="107"/>
        <v>0.85911179173047469</v>
      </c>
      <c r="AJ1334" s="44">
        <f t="shared" si="107"/>
        <v>0.8237951807228916</v>
      </c>
      <c r="AK1334" s="44">
        <f t="shared" si="107"/>
        <v>0.89922480620155043</v>
      </c>
      <c r="AL1334" s="46">
        <f t="shared" si="107"/>
        <v>0.86346863468634683</v>
      </c>
      <c r="AM1334" s="46">
        <f t="shared" si="107"/>
        <v>0.6684280052840158</v>
      </c>
      <c r="AN1334" s="46">
        <f t="shared" si="107"/>
        <v>0.81956155143338949</v>
      </c>
      <c r="AO1334" s="46">
        <f t="shared" si="107"/>
        <v>0.91277890466531442</v>
      </c>
    </row>
    <row r="1335" spans="1:41" x14ac:dyDescent="0.25">
      <c r="A1335" s="36" t="s">
        <v>671</v>
      </c>
      <c r="B1335" s="36">
        <f t="shared" ref="B1335:AB1335" si="108">B690/B38</f>
        <v>0.94490131578947367</v>
      </c>
      <c r="C1335" s="36">
        <f t="shared" si="108"/>
        <v>1.0887931034482758</v>
      </c>
      <c r="D1335" s="36">
        <f t="shared" si="108"/>
        <v>1.0392301998519615</v>
      </c>
      <c r="E1335" s="36">
        <f t="shared" si="108"/>
        <v>1.3402366863905326</v>
      </c>
      <c r="F1335" s="36">
        <f t="shared" si="108"/>
        <v>1.2528735632183907</v>
      </c>
      <c r="G1335" s="36">
        <f t="shared" si="108"/>
        <v>1.1646302250803859</v>
      </c>
      <c r="H1335" s="36">
        <f t="shared" si="108"/>
        <v>0.96966527196652719</v>
      </c>
      <c r="I1335" s="36">
        <f t="shared" si="108"/>
        <v>1.0152998776009792</v>
      </c>
      <c r="J1335" s="36">
        <f t="shared" si="108"/>
        <v>1.0030048076923077</v>
      </c>
      <c r="K1335" s="36">
        <f t="shared" si="108"/>
        <v>1.1136224801466097</v>
      </c>
      <c r="L1335" s="36">
        <f t="shared" si="108"/>
        <v>1.0309959349593496</v>
      </c>
      <c r="M1335" s="36">
        <f t="shared" si="108"/>
        <v>0.9720570749108205</v>
      </c>
      <c r="N1335" s="36">
        <f t="shared" si="108"/>
        <v>0.9948051948051948</v>
      </c>
      <c r="O1335" s="36">
        <f t="shared" si="108"/>
        <v>1.0486456605859591</v>
      </c>
      <c r="P1335" s="36">
        <f t="shared" si="108"/>
        <v>0.9759568204121688</v>
      </c>
      <c r="Q1335" s="36">
        <f t="shared" si="108"/>
        <v>0.96138092451726154</v>
      </c>
      <c r="R1335" s="36">
        <f t="shared" si="108"/>
        <v>1.0129469790382244</v>
      </c>
      <c r="S1335" s="36">
        <f t="shared" si="108"/>
        <v>0.98458692971639949</v>
      </c>
      <c r="T1335" s="36">
        <f t="shared" si="108"/>
        <v>0.96775818639798483</v>
      </c>
      <c r="U1335" s="36">
        <f t="shared" si="108"/>
        <v>1.037206266318538</v>
      </c>
      <c r="V1335" s="36">
        <f t="shared" si="108"/>
        <v>0.925761421319797</v>
      </c>
      <c r="W1335" s="36">
        <f t="shared" si="108"/>
        <v>0.88353413654618473</v>
      </c>
      <c r="X1335" s="41">
        <f t="shared" si="108"/>
        <v>1.082480433473811</v>
      </c>
      <c r="Y1335" s="41">
        <f t="shared" si="108"/>
        <v>1.05666063893912</v>
      </c>
      <c r="Z1335" s="41">
        <f t="shared" si="108"/>
        <v>0.86938981341401911</v>
      </c>
      <c r="AA1335" s="41">
        <f t="shared" si="108"/>
        <v>0.78055964653902798</v>
      </c>
      <c r="AB1335" s="41">
        <f t="shared" si="108"/>
        <v>0.85521472392638032</v>
      </c>
      <c r="AC1335" s="42">
        <f t="shared" ref="AC1335:AG1335" si="109">AC690/AC38</f>
        <v>0.86931454196028191</v>
      </c>
      <c r="AD1335" s="42">
        <f t="shared" si="109"/>
        <v>1.3979107312440646</v>
      </c>
      <c r="AE1335" s="42">
        <f t="shared" si="109"/>
        <v>1.0507343124165553</v>
      </c>
      <c r="AF1335" s="43">
        <f t="shared" si="109"/>
        <v>0.83129584352078245</v>
      </c>
      <c r="AG1335" s="43">
        <f t="shared" si="109"/>
        <v>0.84764364105874757</v>
      </c>
      <c r="AH1335" s="44">
        <f t="shared" ref="AH1335:AO1335" si="110">AH690/AH38</f>
        <v>0.91830985915492958</v>
      </c>
      <c r="AI1335" s="44">
        <f t="shared" si="110"/>
        <v>0.84768211920529801</v>
      </c>
      <c r="AJ1335" s="44">
        <f t="shared" si="110"/>
        <v>1.0059681697612732</v>
      </c>
      <c r="AK1335" s="44">
        <f t="shared" si="110"/>
        <v>1.0051981806367771</v>
      </c>
      <c r="AL1335" s="46">
        <f t="shared" si="110"/>
        <v>0.9242424242424242</v>
      </c>
      <c r="AM1335" s="46">
        <f t="shared" si="110"/>
        <v>0.90328358208955228</v>
      </c>
      <c r="AN1335" s="46">
        <f t="shared" si="110"/>
        <v>0.79593175853018372</v>
      </c>
      <c r="AO1335" s="46">
        <f t="shared" si="110"/>
        <v>0.86939417781274586</v>
      </c>
    </row>
    <row r="1336" spans="1:41" x14ac:dyDescent="0.25">
      <c r="A1336" s="36" t="s">
        <v>522</v>
      </c>
      <c r="B1336" s="36">
        <f t="shared" ref="B1336:AB1336" si="111">B691/B39</f>
        <v>0.97464342313787644</v>
      </c>
      <c r="C1336" s="36">
        <f t="shared" si="111"/>
        <v>0.99213836477987416</v>
      </c>
      <c r="D1336" s="36">
        <f t="shared" si="111"/>
        <v>1.5611015490533562</v>
      </c>
      <c r="E1336" s="36">
        <f t="shared" si="111"/>
        <v>1.8238993710691824</v>
      </c>
      <c r="F1336" s="36">
        <f t="shared" si="111"/>
        <v>1.3767123287671232</v>
      </c>
      <c r="G1336" s="36">
        <f t="shared" si="111"/>
        <v>0.87461300309597523</v>
      </c>
      <c r="H1336" s="36">
        <f t="shared" si="111"/>
        <v>1.0625</v>
      </c>
      <c r="I1336" s="36">
        <f t="shared" si="111"/>
        <v>0.94850187265917607</v>
      </c>
      <c r="J1336" s="36">
        <f t="shared" si="111"/>
        <v>0.95880149812734083</v>
      </c>
      <c r="K1336" s="36">
        <f t="shared" si="111"/>
        <v>0.87807183364839314</v>
      </c>
      <c r="L1336" s="36">
        <f t="shared" si="111"/>
        <v>1.0749525616698292</v>
      </c>
      <c r="M1336" s="36">
        <f t="shared" si="111"/>
        <v>1.0760749724366041</v>
      </c>
      <c r="N1336" s="36">
        <f t="shared" si="111"/>
        <v>0.93641114982578399</v>
      </c>
      <c r="O1336" s="36">
        <f t="shared" si="111"/>
        <v>0.94117647058823528</v>
      </c>
      <c r="P1336" s="36">
        <f t="shared" si="111"/>
        <v>1.1314779270633397</v>
      </c>
      <c r="Q1336" s="36">
        <f t="shared" si="111"/>
        <v>0.95176848874598075</v>
      </c>
      <c r="R1336" s="36">
        <f t="shared" si="111"/>
        <v>0.95943204868154153</v>
      </c>
      <c r="S1336" s="36">
        <f t="shared" si="111"/>
        <v>0.87272727272727268</v>
      </c>
      <c r="T1336" s="36">
        <f t="shared" si="111"/>
        <v>1.0745967741935485</v>
      </c>
      <c r="U1336" s="36">
        <f t="shared" si="111"/>
        <v>0.90869565217391302</v>
      </c>
      <c r="V1336" s="36">
        <f t="shared" si="111"/>
        <v>0.99118942731277537</v>
      </c>
      <c r="W1336" s="36">
        <f t="shared" si="111"/>
        <v>0.81963713980789754</v>
      </c>
      <c r="X1336" s="41">
        <f t="shared" si="111"/>
        <v>0.87475538160469668</v>
      </c>
      <c r="Y1336" s="41">
        <f t="shared" si="111"/>
        <v>0.87512291052114066</v>
      </c>
      <c r="Z1336" s="41">
        <f t="shared" si="111"/>
        <v>0.89047619047619042</v>
      </c>
      <c r="AA1336" s="41">
        <f t="shared" si="111"/>
        <v>0.67719897523484196</v>
      </c>
      <c r="AB1336" s="41">
        <f t="shared" si="111"/>
        <v>0.83613445378151263</v>
      </c>
      <c r="AC1336" s="42">
        <f t="shared" ref="AC1336:AG1336" si="112">AC691/AC39</f>
        <v>0.88779284833538841</v>
      </c>
      <c r="AD1336" s="42">
        <f t="shared" si="112"/>
        <v>0.99550898203592819</v>
      </c>
      <c r="AE1336" s="42">
        <f t="shared" si="112"/>
        <v>0.89820359281437123</v>
      </c>
      <c r="AF1336" s="43">
        <f t="shared" si="112"/>
        <v>0.87674714104193141</v>
      </c>
      <c r="AG1336" s="43">
        <f t="shared" si="112"/>
        <v>0.81965174129353235</v>
      </c>
      <c r="AH1336" s="44">
        <f t="shared" ref="AH1336:AO1336" si="113">AH691/AH39</f>
        <v>0.86350974930362112</v>
      </c>
      <c r="AI1336" s="44">
        <f t="shared" si="113"/>
        <v>0.81367292225201071</v>
      </c>
      <c r="AJ1336" s="44">
        <f t="shared" si="113"/>
        <v>0.96945551128818064</v>
      </c>
      <c r="AK1336" s="44">
        <f t="shared" si="113"/>
        <v>1.0242165242165242</v>
      </c>
      <c r="AL1336" s="46">
        <f t="shared" si="113"/>
        <v>0.91447368421052633</v>
      </c>
      <c r="AM1336" s="46">
        <f t="shared" si="113"/>
        <v>0.83354673495518561</v>
      </c>
      <c r="AN1336" s="46">
        <f t="shared" si="113"/>
        <v>0.82763532763532766</v>
      </c>
      <c r="AO1336" s="46">
        <f t="shared" si="113"/>
        <v>0.80325203252032518</v>
      </c>
    </row>
    <row r="1337" spans="1:41" x14ac:dyDescent="0.25">
      <c r="A1337" s="36" t="s">
        <v>487</v>
      </c>
      <c r="B1337" s="36">
        <f t="shared" ref="B1337:AB1337" si="114">B692/B40</f>
        <v>1.0069330414158</v>
      </c>
      <c r="C1337" s="36">
        <f t="shared" si="114"/>
        <v>1.0996223700773242</v>
      </c>
      <c r="D1337" s="36">
        <f t="shared" si="114"/>
        <v>1.0810977489978415</v>
      </c>
      <c r="E1337" s="36">
        <f t="shared" si="114"/>
        <v>1.3662685486789721</v>
      </c>
      <c r="F1337" s="36">
        <f t="shared" si="114"/>
        <v>1.2932511648880205</v>
      </c>
      <c r="G1337" s="36">
        <f t="shared" si="114"/>
        <v>0.99463966646813584</v>
      </c>
      <c r="H1337" s="36">
        <f t="shared" si="114"/>
        <v>1.1644326476443265</v>
      </c>
      <c r="I1337" s="36">
        <f t="shared" si="114"/>
        <v>0.93558890147225371</v>
      </c>
      <c r="J1337" s="36">
        <f t="shared" si="114"/>
        <v>0.89887070168760308</v>
      </c>
      <c r="K1337" s="36">
        <f t="shared" si="114"/>
        <v>0.82085977727218296</v>
      </c>
      <c r="L1337" s="36">
        <f t="shared" si="114"/>
        <v>0.9910601719197708</v>
      </c>
      <c r="M1337" s="36">
        <f t="shared" si="114"/>
        <v>0.99124254346998353</v>
      </c>
      <c r="N1337" s="36">
        <f t="shared" si="114"/>
        <v>1.003199431212229</v>
      </c>
      <c r="O1337" s="36">
        <f t="shared" si="114"/>
        <v>0.99766412589132036</v>
      </c>
      <c r="P1337" s="36">
        <f t="shared" si="114"/>
        <v>1.0475119110640549</v>
      </c>
      <c r="Q1337" s="36">
        <f t="shared" si="114"/>
        <v>1.0324404761904762</v>
      </c>
      <c r="R1337" s="36">
        <f t="shared" si="114"/>
        <v>0.94304743781432654</v>
      </c>
      <c r="S1337" s="36">
        <f t="shared" si="114"/>
        <v>0.95246015246015248</v>
      </c>
      <c r="T1337" s="36">
        <f t="shared" si="114"/>
        <v>1.01868089973313</v>
      </c>
      <c r="U1337" s="36">
        <f t="shared" si="114"/>
        <v>0.93035893035893036</v>
      </c>
      <c r="V1337" s="36">
        <f t="shared" si="114"/>
        <v>0.94081211286992428</v>
      </c>
      <c r="W1337" s="36">
        <f t="shared" si="114"/>
        <v>0.91129500580720091</v>
      </c>
      <c r="X1337" s="41">
        <f t="shared" si="114"/>
        <v>0.98178852949170969</v>
      </c>
      <c r="Y1337" s="41">
        <f t="shared" si="114"/>
        <v>0.95869024592428853</v>
      </c>
      <c r="Z1337" s="41">
        <f t="shared" si="114"/>
        <v>0.87281128404669261</v>
      </c>
      <c r="AA1337" s="41">
        <f t="shared" si="114"/>
        <v>0.76740451886684258</v>
      </c>
      <c r="AB1337" s="41">
        <f t="shared" si="114"/>
        <v>0.84795890030547072</v>
      </c>
      <c r="AC1337" s="42">
        <f t="shared" ref="AC1337:AG1337" si="115">AC692/AC40</f>
        <v>0.93165122963909297</v>
      </c>
      <c r="AD1337" s="42">
        <f t="shared" si="115"/>
        <v>1.1492451748519015</v>
      </c>
      <c r="AE1337" s="42">
        <f t="shared" si="115"/>
        <v>0.96775152325754199</v>
      </c>
      <c r="AF1337" s="43">
        <f t="shared" si="115"/>
        <v>0.83279076649896422</v>
      </c>
      <c r="AG1337" s="43">
        <f t="shared" si="115"/>
        <v>0.77781155015197567</v>
      </c>
      <c r="AH1337" s="44">
        <f t="shared" ref="AH1337:AO1337" si="116">AH692/AH40</f>
        <v>0.76867745626941308</v>
      </c>
      <c r="AI1337" s="44">
        <f t="shared" si="116"/>
        <v>0.82285082174462709</v>
      </c>
      <c r="AJ1337" s="44">
        <f t="shared" si="116"/>
        <v>0.92813797508783136</v>
      </c>
      <c r="AK1337" s="44">
        <f t="shared" si="116"/>
        <v>0.8757823784304285</v>
      </c>
      <c r="AL1337" s="46">
        <f t="shared" si="116"/>
        <v>0.87143393393393398</v>
      </c>
      <c r="AM1337" s="46">
        <f t="shared" si="116"/>
        <v>0.81314354936402178</v>
      </c>
      <c r="AN1337" s="46">
        <f t="shared" si="116"/>
        <v>0.81316584512641121</v>
      </c>
      <c r="AO1337" s="46">
        <f t="shared" si="116"/>
        <v>0.81744062389223682</v>
      </c>
    </row>
    <row r="1338" spans="1:41" x14ac:dyDescent="0.25">
      <c r="A1338" s="36" t="s">
        <v>13</v>
      </c>
      <c r="B1338" s="36">
        <f t="shared" ref="B1338:AB1338" si="117">B693/B41</f>
        <v>1.095808383233533</v>
      </c>
      <c r="C1338" s="36">
        <f t="shared" si="117"/>
        <v>1.192090395480226</v>
      </c>
      <c r="D1338" s="36">
        <f t="shared" si="117"/>
        <v>1.2927927927927927</v>
      </c>
      <c r="E1338" s="36">
        <f t="shared" si="117"/>
        <v>1.4615384615384615</v>
      </c>
      <c r="F1338" s="36">
        <f t="shared" si="117"/>
        <v>1.270718232044199</v>
      </c>
      <c r="G1338" s="36">
        <f t="shared" si="117"/>
        <v>1.0380434782608696</v>
      </c>
      <c r="H1338" s="36">
        <f t="shared" si="117"/>
        <v>0.97447795823665895</v>
      </c>
      <c r="I1338" s="36">
        <f t="shared" si="117"/>
        <v>0.88046647230320696</v>
      </c>
      <c r="J1338" s="36">
        <f t="shared" si="117"/>
        <v>0.98898071625344353</v>
      </c>
      <c r="K1338" s="36">
        <f t="shared" si="117"/>
        <v>0.71944444444444444</v>
      </c>
      <c r="L1338" s="36">
        <f t="shared" si="117"/>
        <v>0.91145833333333337</v>
      </c>
      <c r="M1338" s="36">
        <f t="shared" si="117"/>
        <v>1.1517509727626458</v>
      </c>
      <c r="N1338" s="36">
        <f t="shared" si="117"/>
        <v>1.0385852090032155</v>
      </c>
      <c r="O1338" s="36">
        <f t="shared" si="117"/>
        <v>1.0561797752808988</v>
      </c>
      <c r="P1338" s="36">
        <f t="shared" si="117"/>
        <v>0.92612137203166223</v>
      </c>
      <c r="Q1338" s="36">
        <f t="shared" si="117"/>
        <v>0.96959459459459463</v>
      </c>
      <c r="R1338" s="36">
        <f t="shared" si="117"/>
        <v>0.86510263929618769</v>
      </c>
      <c r="S1338" s="36">
        <f t="shared" si="117"/>
        <v>0.87279151943462896</v>
      </c>
      <c r="T1338" s="36">
        <f t="shared" si="117"/>
        <v>1.0090634441087614</v>
      </c>
      <c r="U1338" s="36">
        <f t="shared" si="117"/>
        <v>1.0037313432835822</v>
      </c>
      <c r="V1338" s="36">
        <f t="shared" si="117"/>
        <v>0.80781758957654726</v>
      </c>
      <c r="W1338" s="36">
        <f t="shared" si="117"/>
        <v>0.88934426229508201</v>
      </c>
      <c r="X1338" s="41">
        <f t="shared" si="117"/>
        <v>1.1740890688259109</v>
      </c>
      <c r="Y1338" s="41">
        <f t="shared" si="117"/>
        <v>0.87179487179487181</v>
      </c>
      <c r="Z1338" s="41">
        <f t="shared" si="117"/>
        <v>0.84642857142857142</v>
      </c>
      <c r="AA1338" s="41">
        <f t="shared" si="117"/>
        <v>0.67222222222222228</v>
      </c>
      <c r="AB1338" s="41">
        <f t="shared" si="117"/>
        <v>0.79783393501805056</v>
      </c>
      <c r="AC1338" s="42">
        <f t="shared" ref="AC1338:AG1338" si="118">AC693/AC41</f>
        <v>0.73404255319148937</v>
      </c>
      <c r="AD1338" s="42">
        <f t="shared" si="118"/>
        <v>1.38</v>
      </c>
      <c r="AE1338" s="42">
        <f t="shared" si="118"/>
        <v>0.96356275303643724</v>
      </c>
      <c r="AF1338" s="43">
        <f t="shared" si="118"/>
        <v>0.83050847457627119</v>
      </c>
      <c r="AG1338" s="43">
        <f t="shared" si="118"/>
        <v>0.72687224669603523</v>
      </c>
      <c r="AH1338" s="44">
        <f t="shared" ref="AH1338:AO1338" si="119">AH693/AH41</f>
        <v>0.75897435897435894</v>
      </c>
      <c r="AI1338" s="44">
        <f t="shared" si="119"/>
        <v>0.78061224489795922</v>
      </c>
      <c r="AJ1338" s="44">
        <f t="shared" si="119"/>
        <v>0.84</v>
      </c>
      <c r="AK1338" s="44">
        <f t="shared" si="119"/>
        <v>1.2513966480446927</v>
      </c>
      <c r="AL1338" s="46">
        <f t="shared" si="119"/>
        <v>0.84530386740331487</v>
      </c>
      <c r="AM1338" s="46">
        <f t="shared" si="119"/>
        <v>0.83823529411764708</v>
      </c>
      <c r="AN1338" s="46">
        <f t="shared" si="119"/>
        <v>0.82758620689655171</v>
      </c>
      <c r="AO1338" s="46">
        <f t="shared" si="119"/>
        <v>0.71497584541062797</v>
      </c>
    </row>
    <row r="1339" spans="1:41" x14ac:dyDescent="0.25">
      <c r="A1339" s="36" t="s">
        <v>434</v>
      </c>
      <c r="B1339" s="36">
        <f t="shared" ref="B1339:AB1339" si="120">B694/B42</f>
        <v>0.87398373983739841</v>
      </c>
      <c r="C1339" s="36">
        <f t="shared" si="120"/>
        <v>1.0571049136786188</v>
      </c>
      <c r="D1339" s="36">
        <f t="shared" si="120"/>
        <v>1.1386392811296533</v>
      </c>
      <c r="E1339" s="36">
        <f t="shared" si="120"/>
        <v>1.3823953823953823</v>
      </c>
      <c r="F1339" s="36">
        <f t="shared" si="120"/>
        <v>1.2914218566392479</v>
      </c>
      <c r="G1339" s="36">
        <f t="shared" si="120"/>
        <v>0.85887850467289717</v>
      </c>
      <c r="H1339" s="36">
        <f t="shared" si="120"/>
        <v>0.99809705042816366</v>
      </c>
      <c r="I1339" s="36">
        <f t="shared" si="120"/>
        <v>1.0344827586206897</v>
      </c>
      <c r="J1339" s="36">
        <f t="shared" si="120"/>
        <v>0.8571428571428571</v>
      </c>
      <c r="K1339" s="36">
        <f t="shared" si="120"/>
        <v>0.8304924242424242</v>
      </c>
      <c r="L1339" s="36">
        <f t="shared" si="120"/>
        <v>0.96</v>
      </c>
      <c r="M1339" s="36">
        <f t="shared" si="120"/>
        <v>1.0857787810383748</v>
      </c>
      <c r="N1339" s="36">
        <f t="shared" si="120"/>
        <v>1.0435244161358812</v>
      </c>
      <c r="O1339" s="36">
        <f t="shared" si="120"/>
        <v>0.88049029622063335</v>
      </c>
      <c r="P1339" s="36">
        <f t="shared" si="120"/>
        <v>1.1321160042964553</v>
      </c>
      <c r="Q1339" s="36">
        <f t="shared" si="120"/>
        <v>0.94201312910284463</v>
      </c>
      <c r="R1339" s="36">
        <f t="shared" si="120"/>
        <v>0.9438202247191011</v>
      </c>
      <c r="S1339" s="36">
        <f t="shared" si="120"/>
        <v>1.0795072788353863</v>
      </c>
      <c r="T1339" s="36">
        <f t="shared" si="120"/>
        <v>0.9624639076034649</v>
      </c>
      <c r="U1339" s="36">
        <f t="shared" si="120"/>
        <v>0.95876288659793818</v>
      </c>
      <c r="V1339" s="36">
        <f t="shared" si="120"/>
        <v>0.84799131378935944</v>
      </c>
      <c r="W1339" s="36">
        <f t="shared" si="120"/>
        <v>0.99616858237547889</v>
      </c>
      <c r="X1339" s="41">
        <f t="shared" si="120"/>
        <v>1.0404761904761906</v>
      </c>
      <c r="Y1339" s="41">
        <f t="shared" si="120"/>
        <v>0.92605233219567695</v>
      </c>
      <c r="Z1339" s="41">
        <f t="shared" si="120"/>
        <v>0.8515789473684211</v>
      </c>
      <c r="AA1339" s="41">
        <f t="shared" si="120"/>
        <v>0.7095588235294118</v>
      </c>
      <c r="AB1339" s="41">
        <f t="shared" si="120"/>
        <v>0.90243902439024393</v>
      </c>
      <c r="AC1339" s="42">
        <f t="shared" ref="AC1339:AG1339" si="121">AC694/AC42</f>
        <v>0.87406483790523692</v>
      </c>
      <c r="AD1339" s="42">
        <f t="shared" si="121"/>
        <v>1.2086330935251799</v>
      </c>
      <c r="AE1339" s="42">
        <f t="shared" si="121"/>
        <v>1.0061576354679802</v>
      </c>
      <c r="AF1339" s="43">
        <f t="shared" si="121"/>
        <v>0.81203931203931201</v>
      </c>
      <c r="AG1339" s="43">
        <f t="shared" si="121"/>
        <v>0.90796703296703296</v>
      </c>
      <c r="AH1339" s="44">
        <f t="shared" ref="AH1339:AO1339" si="122">AH694/AH42</f>
        <v>0.88319088319088324</v>
      </c>
      <c r="AI1339" s="44">
        <f t="shared" si="122"/>
        <v>0.73745173745173742</v>
      </c>
      <c r="AJ1339" s="44">
        <f t="shared" si="122"/>
        <v>0.93530239099859358</v>
      </c>
      <c r="AK1339" s="44">
        <f t="shared" si="122"/>
        <v>0.87242798353909468</v>
      </c>
      <c r="AL1339" s="46">
        <f t="shared" si="122"/>
        <v>0.90609555189456348</v>
      </c>
      <c r="AM1339" s="46">
        <f t="shared" si="122"/>
        <v>0.87113402061855671</v>
      </c>
      <c r="AN1339" s="46">
        <f t="shared" si="122"/>
        <v>0.84234234234234229</v>
      </c>
      <c r="AO1339" s="46">
        <f t="shared" si="122"/>
        <v>0.69609507640067914</v>
      </c>
    </row>
    <row r="1340" spans="1:41" x14ac:dyDescent="0.25">
      <c r="A1340" s="36" t="s">
        <v>435</v>
      </c>
      <c r="B1340" s="36">
        <f t="shared" ref="B1340:AB1340" si="123">B695/B43</f>
        <v>0.84254807692307687</v>
      </c>
      <c r="C1340" s="36">
        <f t="shared" si="123"/>
        <v>0.8699763593380615</v>
      </c>
      <c r="D1340" s="36">
        <f t="shared" si="123"/>
        <v>0.99873257287705952</v>
      </c>
      <c r="E1340" s="36">
        <f t="shared" si="123"/>
        <v>1.9082706766917292</v>
      </c>
      <c r="F1340" s="36">
        <f t="shared" si="123"/>
        <v>1.3</v>
      </c>
      <c r="G1340" s="36">
        <f t="shared" si="123"/>
        <v>0.74845679012345678</v>
      </c>
      <c r="H1340" s="36">
        <f t="shared" si="123"/>
        <v>0.94246575342465755</v>
      </c>
      <c r="I1340" s="36">
        <f t="shared" si="123"/>
        <v>1.4243386243386242</v>
      </c>
      <c r="J1340" s="36">
        <f t="shared" si="123"/>
        <v>0.85225505443234839</v>
      </c>
      <c r="K1340" s="36">
        <f t="shared" si="123"/>
        <v>0.86194690265486729</v>
      </c>
      <c r="L1340" s="36">
        <f t="shared" si="123"/>
        <v>0.97460595446584941</v>
      </c>
      <c r="M1340" s="36">
        <f t="shared" si="123"/>
        <v>1.3860510805500983</v>
      </c>
      <c r="N1340" s="36">
        <f t="shared" si="123"/>
        <v>0.94674085850556444</v>
      </c>
      <c r="O1340" s="36">
        <f t="shared" si="123"/>
        <v>0.83455582722086386</v>
      </c>
      <c r="P1340" s="36">
        <f t="shared" si="123"/>
        <v>1.0843694493783305</v>
      </c>
      <c r="Q1340" s="36">
        <f t="shared" si="123"/>
        <v>1.5460992907801419</v>
      </c>
      <c r="R1340" s="36">
        <f t="shared" si="123"/>
        <v>0.9468599033816425</v>
      </c>
      <c r="S1340" s="36">
        <f t="shared" si="123"/>
        <v>0.8039927404718693</v>
      </c>
      <c r="T1340" s="36">
        <f t="shared" si="123"/>
        <v>0.95046728971962613</v>
      </c>
      <c r="U1340" s="36">
        <f t="shared" si="123"/>
        <v>1.3855421686746987</v>
      </c>
      <c r="V1340" s="36">
        <f t="shared" si="123"/>
        <v>0.85334555453712191</v>
      </c>
      <c r="W1340" s="36">
        <f t="shared" si="123"/>
        <v>0.8633993743482794</v>
      </c>
      <c r="X1340" s="41">
        <f t="shared" si="123"/>
        <v>0.82640144665461124</v>
      </c>
      <c r="Y1340" s="41">
        <f t="shared" si="123"/>
        <v>0.71628721541155871</v>
      </c>
      <c r="Z1340" s="41">
        <f t="shared" si="123"/>
        <v>0.85582255083179293</v>
      </c>
      <c r="AA1340" s="41">
        <f t="shared" si="123"/>
        <v>0.88328912466843501</v>
      </c>
      <c r="AB1340" s="41">
        <f t="shared" si="123"/>
        <v>1.1144067796610169</v>
      </c>
      <c r="AC1340" s="42">
        <f t="shared" ref="AC1340:AG1340" si="124">AC695/AC43</f>
        <v>1.4060446780551905</v>
      </c>
      <c r="AD1340" s="42">
        <f t="shared" si="124"/>
        <v>1.2869440459110473</v>
      </c>
      <c r="AE1340" s="42">
        <f t="shared" si="124"/>
        <v>1.0136452241715399</v>
      </c>
      <c r="AF1340" s="43">
        <f t="shared" si="124"/>
        <v>0.75783972125435539</v>
      </c>
      <c r="AG1340" s="43">
        <f t="shared" si="124"/>
        <v>0.77502214348981402</v>
      </c>
      <c r="AH1340" s="44">
        <f t="shared" ref="AH1340:AO1340" si="125">AH695/AH43</f>
        <v>0.5916594265855778</v>
      </c>
      <c r="AI1340" s="44">
        <f t="shared" si="125"/>
        <v>0.71356275303643724</v>
      </c>
      <c r="AJ1340" s="44">
        <f t="shared" si="125"/>
        <v>0.83521444695259595</v>
      </c>
      <c r="AK1340" s="44">
        <f t="shared" si="125"/>
        <v>0.76464208242950105</v>
      </c>
      <c r="AL1340" s="46">
        <f t="shared" si="125"/>
        <v>0.87919463087248317</v>
      </c>
      <c r="AM1340" s="46">
        <f t="shared" si="125"/>
        <v>0.97003745318352064</v>
      </c>
      <c r="AN1340" s="46">
        <f t="shared" si="125"/>
        <v>1.1024327784891166</v>
      </c>
      <c r="AO1340" s="46">
        <f t="shared" si="125"/>
        <v>1.2953846153846154</v>
      </c>
    </row>
    <row r="1341" spans="1:41" x14ac:dyDescent="0.25">
      <c r="A1341" s="36" t="s">
        <v>592</v>
      </c>
      <c r="B1341" s="36">
        <f t="shared" ref="B1341:AB1341" si="126">B696/B44</f>
        <v>0.90104166666666663</v>
      </c>
      <c r="C1341" s="36">
        <f t="shared" si="126"/>
        <v>1.0769230769230769</v>
      </c>
      <c r="D1341" s="36">
        <f t="shared" si="126"/>
        <v>1.2663438256658595</v>
      </c>
      <c r="E1341" s="36">
        <f t="shared" si="126"/>
        <v>1.7813504823151125</v>
      </c>
      <c r="F1341" s="36">
        <f t="shared" si="126"/>
        <v>1.4353932584269662</v>
      </c>
      <c r="G1341" s="36">
        <f t="shared" si="126"/>
        <v>0.92872117400419285</v>
      </c>
      <c r="H1341" s="36">
        <f t="shared" si="126"/>
        <v>0.99618320610687028</v>
      </c>
      <c r="I1341" s="36">
        <f t="shared" si="126"/>
        <v>0.91685393258426962</v>
      </c>
      <c r="J1341" s="36">
        <f t="shared" si="126"/>
        <v>0.67563025210084038</v>
      </c>
      <c r="K1341" s="36">
        <f t="shared" si="126"/>
        <v>0.71101871101871106</v>
      </c>
      <c r="L1341" s="36">
        <f t="shared" si="126"/>
        <v>0.8990825688073395</v>
      </c>
      <c r="M1341" s="36">
        <f t="shared" si="126"/>
        <v>1.0894632206759443</v>
      </c>
      <c r="N1341" s="36">
        <f t="shared" si="126"/>
        <v>1.0344262295081967</v>
      </c>
      <c r="O1341" s="36">
        <f t="shared" si="126"/>
        <v>1.0787746170678336</v>
      </c>
      <c r="P1341" s="36">
        <f t="shared" si="126"/>
        <v>1.1066098081023454</v>
      </c>
      <c r="Q1341" s="36">
        <f t="shared" si="126"/>
        <v>1.0703883495145632</v>
      </c>
      <c r="R1341" s="36">
        <f t="shared" si="126"/>
        <v>0.93083003952569165</v>
      </c>
      <c r="S1341" s="36">
        <f t="shared" si="126"/>
        <v>0.91397849462365588</v>
      </c>
      <c r="T1341" s="36">
        <f t="shared" si="126"/>
        <v>1.0156862745098039</v>
      </c>
      <c r="U1341" s="36">
        <f t="shared" si="126"/>
        <v>0.875</v>
      </c>
      <c r="V1341" s="36">
        <f t="shared" si="126"/>
        <v>0.80434782608695654</v>
      </c>
      <c r="W1341" s="36">
        <f t="shared" si="126"/>
        <v>0.79282868525896411</v>
      </c>
      <c r="X1341" s="41">
        <f t="shared" si="126"/>
        <v>0.89562289562289565</v>
      </c>
      <c r="Y1341" s="41">
        <f t="shared" si="126"/>
        <v>0.80287474332648867</v>
      </c>
      <c r="Z1341" s="41">
        <f t="shared" si="126"/>
        <v>0.78483245149911818</v>
      </c>
      <c r="AA1341" s="41">
        <f t="shared" si="126"/>
        <v>0.87689393939393945</v>
      </c>
      <c r="AB1341" s="41">
        <f t="shared" si="126"/>
        <v>0.80543933054393302</v>
      </c>
      <c r="AC1341" s="42">
        <f t="shared" ref="AC1341:AG1341" si="127">AC696/AC44</f>
        <v>0.92986425339366519</v>
      </c>
      <c r="AD1341" s="42">
        <f t="shared" si="127"/>
        <v>1.5543071161048689</v>
      </c>
      <c r="AE1341" s="42">
        <f t="shared" si="127"/>
        <v>0.78378378378378377</v>
      </c>
      <c r="AF1341" s="43">
        <f t="shared" si="127"/>
        <v>0.71491228070175439</v>
      </c>
      <c r="AG1341" s="43">
        <f t="shared" si="127"/>
        <v>0.78076062639821031</v>
      </c>
      <c r="AH1341" s="44">
        <f t="shared" ref="AH1341:AO1341" si="128">AH696/AH44</f>
        <v>0.81136950904392768</v>
      </c>
      <c r="AI1341" s="44">
        <f t="shared" si="128"/>
        <v>0.80414746543778803</v>
      </c>
      <c r="AJ1341" s="44">
        <f t="shared" si="128"/>
        <v>0.99768518518518523</v>
      </c>
      <c r="AK1341" s="44">
        <f t="shared" si="128"/>
        <v>0.93596059113300489</v>
      </c>
      <c r="AL1341" s="46">
        <f t="shared" si="128"/>
        <v>0.77237851662404089</v>
      </c>
      <c r="AM1341" s="46">
        <f t="shared" si="128"/>
        <v>0.78290993071593529</v>
      </c>
      <c r="AN1341" s="46">
        <f t="shared" si="128"/>
        <v>0.85279187817258884</v>
      </c>
      <c r="AO1341" s="46">
        <f t="shared" si="128"/>
        <v>0.76616915422885568</v>
      </c>
    </row>
    <row r="1342" spans="1:41" x14ac:dyDescent="0.25">
      <c r="A1342" s="36" t="s">
        <v>14</v>
      </c>
      <c r="B1342" s="36">
        <f t="shared" ref="B1342:AB1342" si="129">B697/B45</f>
        <v>0.95222929936305734</v>
      </c>
      <c r="C1342" s="36">
        <f t="shared" si="129"/>
        <v>1.0128617363344052</v>
      </c>
      <c r="D1342" s="36">
        <f t="shared" si="129"/>
        <v>1.0581717451523547</v>
      </c>
      <c r="E1342" s="36">
        <f t="shared" si="129"/>
        <v>1.7380073800738007</v>
      </c>
      <c r="F1342" s="36">
        <f t="shared" si="129"/>
        <v>1.2004662004662006</v>
      </c>
      <c r="G1342" s="36">
        <f t="shared" si="129"/>
        <v>0.91666666666666663</v>
      </c>
      <c r="H1342" s="36">
        <f t="shared" si="129"/>
        <v>0.89519650655021832</v>
      </c>
      <c r="I1342" s="36">
        <f t="shared" si="129"/>
        <v>1.1205128205128205</v>
      </c>
      <c r="J1342" s="36">
        <f t="shared" si="129"/>
        <v>0.78828828828828834</v>
      </c>
      <c r="K1342" s="36">
        <f t="shared" si="129"/>
        <v>0.70574162679425834</v>
      </c>
      <c r="L1342" s="36">
        <f t="shared" si="129"/>
        <v>0.92074592074592077</v>
      </c>
      <c r="M1342" s="36">
        <f t="shared" si="129"/>
        <v>1.2203947368421053</v>
      </c>
      <c r="N1342" s="36">
        <f t="shared" si="129"/>
        <v>1.1256281407035176</v>
      </c>
      <c r="O1342" s="36">
        <f t="shared" si="129"/>
        <v>0.96825396825396826</v>
      </c>
      <c r="P1342" s="36">
        <f t="shared" si="129"/>
        <v>0.93473193473193472</v>
      </c>
      <c r="Q1342" s="36">
        <f t="shared" si="129"/>
        <v>0.93059125964010281</v>
      </c>
      <c r="R1342" s="36">
        <f t="shared" si="129"/>
        <v>0.85012919896640826</v>
      </c>
      <c r="S1342" s="36">
        <f t="shared" si="129"/>
        <v>0.82233502538071068</v>
      </c>
      <c r="T1342" s="36">
        <f t="shared" si="129"/>
        <v>0.88539325842696626</v>
      </c>
      <c r="U1342" s="36">
        <f t="shared" si="129"/>
        <v>0.91530054644808745</v>
      </c>
      <c r="V1342" s="36">
        <f t="shared" si="129"/>
        <v>1.1807909604519775</v>
      </c>
      <c r="W1342" s="36">
        <f t="shared" si="129"/>
        <v>0.78723404255319152</v>
      </c>
      <c r="X1342" s="41">
        <f t="shared" si="129"/>
        <v>0.9147286821705426</v>
      </c>
      <c r="Y1342" s="41">
        <f t="shared" si="129"/>
        <v>0.83661971830985915</v>
      </c>
      <c r="Z1342" s="41">
        <f t="shared" si="129"/>
        <v>0.84224598930481287</v>
      </c>
      <c r="AA1342" s="41">
        <f t="shared" si="129"/>
        <v>0.81725888324873097</v>
      </c>
      <c r="AB1342" s="41">
        <f t="shared" si="129"/>
        <v>0.84523809523809523</v>
      </c>
      <c r="AC1342" s="42">
        <f t="shared" ref="AC1342:AG1342" si="130">AC697/AC45</f>
        <v>0.93225806451612903</v>
      </c>
      <c r="AD1342" s="42">
        <f t="shared" si="130"/>
        <v>1.5333333333333334</v>
      </c>
      <c r="AE1342" s="42">
        <f t="shared" si="130"/>
        <v>1.0415430267062316</v>
      </c>
      <c r="AF1342" s="43">
        <f t="shared" si="130"/>
        <v>0.83333333333333337</v>
      </c>
      <c r="AG1342" s="43">
        <f t="shared" si="130"/>
        <v>0.73184357541899436</v>
      </c>
      <c r="AH1342" s="44">
        <f t="shared" ref="AH1342:AO1342" si="131">AH697/AH45</f>
        <v>0.86206896551724133</v>
      </c>
      <c r="AI1342" s="44">
        <f t="shared" si="131"/>
        <v>0.6954022988505747</v>
      </c>
      <c r="AJ1342" s="44">
        <f t="shared" si="131"/>
        <v>0.8193979933110368</v>
      </c>
      <c r="AK1342" s="44">
        <f t="shared" si="131"/>
        <v>0.76041666666666663</v>
      </c>
      <c r="AL1342" s="46">
        <f t="shared" si="131"/>
        <v>0.86580086580086579</v>
      </c>
      <c r="AM1342" s="46">
        <f t="shared" si="131"/>
        <v>0.92253521126760563</v>
      </c>
      <c r="AN1342" s="46">
        <f t="shared" si="131"/>
        <v>0.88284518828451886</v>
      </c>
      <c r="AO1342" s="46">
        <f t="shared" si="131"/>
        <v>0.74285714285714288</v>
      </c>
    </row>
    <row r="1343" spans="1:41" x14ac:dyDescent="0.25">
      <c r="A1343" s="36" t="s">
        <v>441</v>
      </c>
      <c r="B1343" s="36">
        <f t="shared" ref="B1343:AB1343" si="132">B698/B46</f>
        <v>0.98338870431893688</v>
      </c>
      <c r="C1343" s="36">
        <f t="shared" si="132"/>
        <v>1.0315091210613598</v>
      </c>
      <c r="D1343" s="36">
        <f t="shared" si="132"/>
        <v>1.1661538461538461</v>
      </c>
      <c r="E1343" s="36">
        <f t="shared" si="132"/>
        <v>1.4290401968826907</v>
      </c>
      <c r="F1343" s="36">
        <f t="shared" si="132"/>
        <v>1.2416020671834624</v>
      </c>
      <c r="G1343" s="36">
        <f t="shared" si="132"/>
        <v>1.0125899280575539</v>
      </c>
      <c r="H1343" s="36">
        <f t="shared" si="132"/>
        <v>1.1718475073313783</v>
      </c>
      <c r="I1343" s="36">
        <f t="shared" si="132"/>
        <v>1.0071059431524547</v>
      </c>
      <c r="J1343" s="36">
        <f t="shared" si="132"/>
        <v>0.88655700510493474</v>
      </c>
      <c r="K1343" s="36">
        <f t="shared" si="132"/>
        <v>0.78146853146853146</v>
      </c>
      <c r="L1343" s="36">
        <f t="shared" si="132"/>
        <v>1.0216400911161732</v>
      </c>
      <c r="M1343" s="36">
        <f t="shared" si="132"/>
        <v>1.0307328605200945</v>
      </c>
      <c r="N1343" s="36">
        <f t="shared" si="132"/>
        <v>1.0514527845036319</v>
      </c>
      <c r="O1343" s="36">
        <f t="shared" si="132"/>
        <v>1.1052631578947369</v>
      </c>
      <c r="P1343" s="36">
        <f t="shared" si="132"/>
        <v>1.0591133004926108</v>
      </c>
      <c r="Q1343" s="36">
        <f t="shared" si="132"/>
        <v>1.0280495759947814</v>
      </c>
      <c r="R1343" s="36">
        <f t="shared" si="132"/>
        <v>0.91096271563717302</v>
      </c>
      <c r="S1343" s="36">
        <f t="shared" si="132"/>
        <v>0.96168582375478928</v>
      </c>
      <c r="T1343" s="36">
        <f t="shared" si="132"/>
        <v>1.0639140271493213</v>
      </c>
      <c r="U1343" s="36">
        <f t="shared" si="132"/>
        <v>0.96303258145363413</v>
      </c>
      <c r="V1343" s="36">
        <f t="shared" si="132"/>
        <v>0.9175126903553299</v>
      </c>
      <c r="W1343" s="36">
        <f t="shared" si="132"/>
        <v>0.8701215611004478</v>
      </c>
      <c r="X1343" s="41">
        <f t="shared" si="132"/>
        <v>0.91751956652618905</v>
      </c>
      <c r="Y1343" s="41">
        <f t="shared" si="132"/>
        <v>0.9096774193548387</v>
      </c>
      <c r="Z1343" s="41">
        <f t="shared" si="132"/>
        <v>0.92505720823798632</v>
      </c>
      <c r="AA1343" s="41">
        <f t="shared" si="132"/>
        <v>0.90061763054463784</v>
      </c>
      <c r="AB1343" s="41">
        <f t="shared" si="132"/>
        <v>0.84778653729533049</v>
      </c>
      <c r="AC1343" s="42">
        <f t="shared" ref="AC1343:AG1343" si="133">AC698/AC46</f>
        <v>0.96686950642325897</v>
      </c>
      <c r="AD1343" s="42">
        <f t="shared" si="133"/>
        <v>1.2349823321554769</v>
      </c>
      <c r="AE1343" s="42">
        <f t="shared" si="133"/>
        <v>0.96983311938382544</v>
      </c>
      <c r="AF1343" s="43">
        <f t="shared" si="133"/>
        <v>0.76456009913258982</v>
      </c>
      <c r="AG1343" s="43">
        <f t="shared" si="133"/>
        <v>0.84067357512953367</v>
      </c>
      <c r="AH1343" s="44">
        <f t="shared" ref="AH1343:AO1343" si="134">AH698/AH46</f>
        <v>0.82748091603053431</v>
      </c>
      <c r="AI1343" s="44">
        <f t="shared" si="134"/>
        <v>0.74221338634857525</v>
      </c>
      <c r="AJ1343" s="44">
        <f t="shared" si="134"/>
        <v>0.72268907563025209</v>
      </c>
      <c r="AK1343" s="44">
        <f t="shared" si="134"/>
        <v>0.68644067796610164</v>
      </c>
      <c r="AL1343" s="46">
        <f t="shared" si="134"/>
        <v>0.71548117154811719</v>
      </c>
      <c r="AM1343" s="46">
        <f t="shared" si="134"/>
        <v>0.76908923643054283</v>
      </c>
      <c r="AN1343" s="46">
        <f t="shared" si="134"/>
        <v>0.68451801363193765</v>
      </c>
      <c r="AO1343" s="46">
        <f t="shared" si="134"/>
        <v>0.76973684210526316</v>
      </c>
    </row>
    <row r="1344" spans="1:41" x14ac:dyDescent="0.25">
      <c r="A1344" s="36" t="s">
        <v>15</v>
      </c>
      <c r="B1344" s="36">
        <f t="shared" ref="B1344:AB1344" si="135">B699/B47</f>
        <v>0.85915492957746475</v>
      </c>
      <c r="C1344" s="36">
        <f t="shared" si="135"/>
        <v>1.0233644859813085</v>
      </c>
      <c r="D1344" s="36">
        <f t="shared" si="135"/>
        <v>0.99618320610687028</v>
      </c>
      <c r="E1344" s="36">
        <f t="shared" si="135"/>
        <v>1.7165775401069518</v>
      </c>
      <c r="F1344" s="36">
        <f t="shared" si="135"/>
        <v>1.2218181818181819</v>
      </c>
      <c r="G1344" s="36">
        <f t="shared" si="135"/>
        <v>0.8443804034582133</v>
      </c>
      <c r="H1344" s="36">
        <f t="shared" si="135"/>
        <v>0.88198757763975155</v>
      </c>
      <c r="I1344" s="36">
        <f t="shared" si="135"/>
        <v>0.89144736842105265</v>
      </c>
      <c r="J1344" s="36">
        <f t="shared" si="135"/>
        <v>0.8493975903614458</v>
      </c>
      <c r="K1344" s="36">
        <f t="shared" si="135"/>
        <v>0.70532915360501569</v>
      </c>
      <c r="L1344" s="36">
        <f t="shared" si="135"/>
        <v>0.94612794612794615</v>
      </c>
      <c r="M1344" s="36">
        <f t="shared" si="135"/>
        <v>0.95709570957095713</v>
      </c>
      <c r="N1344" s="36">
        <f t="shared" si="135"/>
        <v>1.0055096418732783</v>
      </c>
      <c r="O1344" s="36">
        <f t="shared" si="135"/>
        <v>0.8306010928961749</v>
      </c>
      <c r="P1344" s="36">
        <f t="shared" si="135"/>
        <v>1.0069930069930071</v>
      </c>
      <c r="Q1344" s="36">
        <f t="shared" si="135"/>
        <v>1.253968253968254</v>
      </c>
      <c r="R1344" s="36">
        <f t="shared" si="135"/>
        <v>0.8099415204678363</v>
      </c>
      <c r="S1344" s="36">
        <f t="shared" si="135"/>
        <v>0.79930795847750868</v>
      </c>
      <c r="T1344" s="36">
        <f t="shared" si="135"/>
        <v>1.0193798449612403</v>
      </c>
      <c r="U1344" s="36">
        <f t="shared" si="135"/>
        <v>0.890625</v>
      </c>
      <c r="V1344" s="36">
        <f t="shared" si="135"/>
        <v>0.94160583941605835</v>
      </c>
      <c r="W1344" s="36">
        <f t="shared" si="135"/>
        <v>0.8401639344262295</v>
      </c>
      <c r="X1344" s="41">
        <f t="shared" si="135"/>
        <v>0.65454545454545454</v>
      </c>
      <c r="Y1344" s="41">
        <f t="shared" si="135"/>
        <v>0.77985074626865669</v>
      </c>
      <c r="Z1344" s="41">
        <f t="shared" si="135"/>
        <v>0.85873605947955389</v>
      </c>
      <c r="AA1344" s="41">
        <f t="shared" si="135"/>
        <v>0.8671875</v>
      </c>
      <c r="AB1344" s="41">
        <f t="shared" si="135"/>
        <v>1.0442477876106195</v>
      </c>
      <c r="AC1344" s="42">
        <f t="shared" ref="AC1344:AG1344" si="136">AC699/AC47</f>
        <v>0.90476190476190477</v>
      </c>
      <c r="AD1344" s="42">
        <f t="shared" si="136"/>
        <v>1.6071428571428572</v>
      </c>
      <c r="AE1344" s="42">
        <f t="shared" si="136"/>
        <v>1.2110091743119267</v>
      </c>
      <c r="AF1344" s="43">
        <f t="shared" si="136"/>
        <v>0.65200000000000002</v>
      </c>
      <c r="AG1344" s="43">
        <f t="shared" si="136"/>
        <v>0.77510040160642568</v>
      </c>
      <c r="AH1344" s="44">
        <f t="shared" ref="AH1344:AO1344" si="137">AH699/AH47</f>
        <v>0.77294685990338163</v>
      </c>
      <c r="AI1344" s="44">
        <f t="shared" si="137"/>
        <v>0.64782608695652177</v>
      </c>
      <c r="AJ1344" s="44">
        <f t="shared" si="137"/>
        <v>1.0239520958083832</v>
      </c>
      <c r="AK1344" s="44">
        <f t="shared" si="137"/>
        <v>1.0786516853932584</v>
      </c>
      <c r="AL1344" s="46">
        <f t="shared" si="137"/>
        <v>0.90419161676646709</v>
      </c>
      <c r="AM1344" s="46">
        <f t="shared" si="137"/>
        <v>0.92349726775956287</v>
      </c>
      <c r="AN1344" s="46">
        <f t="shared" si="137"/>
        <v>0.85853658536585364</v>
      </c>
      <c r="AO1344" s="46">
        <f t="shared" si="137"/>
        <v>0.95</v>
      </c>
    </row>
    <row r="1345" spans="1:41" x14ac:dyDescent="0.25">
      <c r="A1345" s="36" t="s">
        <v>559</v>
      </c>
      <c r="B1345" s="36">
        <f t="shared" ref="B1345:AB1345" si="138">B700/B48</f>
        <v>1.0936902485659656</v>
      </c>
      <c r="C1345" s="36">
        <f t="shared" si="138"/>
        <v>0.97153024911032027</v>
      </c>
      <c r="D1345" s="36">
        <f t="shared" si="138"/>
        <v>1.2152886115444619</v>
      </c>
      <c r="E1345" s="36">
        <f t="shared" si="138"/>
        <v>1.3906020558002936</v>
      </c>
      <c r="F1345" s="36">
        <f t="shared" si="138"/>
        <v>1.275175644028103</v>
      </c>
      <c r="G1345" s="36">
        <f t="shared" si="138"/>
        <v>0.92680514342235409</v>
      </c>
      <c r="H1345" s="36">
        <f t="shared" si="138"/>
        <v>0.94259259259259254</v>
      </c>
      <c r="I1345" s="36">
        <f t="shared" si="138"/>
        <v>0.90509490509490509</v>
      </c>
      <c r="J1345" s="36">
        <f t="shared" si="138"/>
        <v>0.86111111111111116</v>
      </c>
      <c r="K1345" s="36">
        <f t="shared" si="138"/>
        <v>0.77878787878787881</v>
      </c>
      <c r="L1345" s="36">
        <f t="shared" si="138"/>
        <v>0.97990430622009572</v>
      </c>
      <c r="M1345" s="36">
        <f t="shared" si="138"/>
        <v>0.97316103379721675</v>
      </c>
      <c r="N1345" s="36">
        <f t="shared" si="138"/>
        <v>0.94052044609665431</v>
      </c>
      <c r="O1345" s="36">
        <f t="shared" si="138"/>
        <v>0.9648397104446742</v>
      </c>
      <c r="P1345" s="36">
        <f t="shared" si="138"/>
        <v>1.0054406964091405</v>
      </c>
      <c r="Q1345" s="36">
        <f t="shared" si="138"/>
        <v>1.0514874141876429</v>
      </c>
      <c r="R1345" s="36">
        <f t="shared" si="138"/>
        <v>0.94154488517745305</v>
      </c>
      <c r="S1345" s="36">
        <f t="shared" si="138"/>
        <v>0.88617021276595742</v>
      </c>
      <c r="T1345" s="36">
        <f t="shared" si="138"/>
        <v>0.93027888446215135</v>
      </c>
      <c r="U1345" s="36">
        <f t="shared" si="138"/>
        <v>1.0243055555555556</v>
      </c>
      <c r="V1345" s="36">
        <f t="shared" si="138"/>
        <v>1.0076838638858396</v>
      </c>
      <c r="W1345" s="36">
        <f t="shared" si="138"/>
        <v>0.78071065989847721</v>
      </c>
      <c r="X1345" s="41">
        <f t="shared" si="138"/>
        <v>0.86288659793814437</v>
      </c>
      <c r="Y1345" s="41">
        <f t="shared" si="138"/>
        <v>0.87784679089026918</v>
      </c>
      <c r="Z1345" s="41">
        <f t="shared" si="138"/>
        <v>0.87596048298572993</v>
      </c>
      <c r="AA1345" s="41">
        <f t="shared" si="138"/>
        <v>0.85399159663865543</v>
      </c>
      <c r="AB1345" s="41">
        <f t="shared" si="138"/>
        <v>1.0263488080301129</v>
      </c>
      <c r="AC1345" s="42">
        <f t="shared" ref="AC1345:AG1345" si="139">AC700/AC48</f>
        <v>0.97877652933832704</v>
      </c>
      <c r="AD1345" s="42">
        <f t="shared" si="139"/>
        <v>1.2287999999999999</v>
      </c>
      <c r="AE1345" s="42">
        <f t="shared" si="139"/>
        <v>1</v>
      </c>
      <c r="AF1345" s="43">
        <f t="shared" si="139"/>
        <v>0.81485714285714284</v>
      </c>
      <c r="AG1345" s="43">
        <f t="shared" si="139"/>
        <v>0.79268292682926833</v>
      </c>
      <c r="AH1345" s="44">
        <f t="shared" ref="AH1345:AO1345" si="140">AH700/AH48</f>
        <v>0.75159235668789814</v>
      </c>
      <c r="AI1345" s="44">
        <f t="shared" si="140"/>
        <v>0.66009852216748766</v>
      </c>
      <c r="AJ1345" s="44">
        <f t="shared" si="140"/>
        <v>0.83661971830985915</v>
      </c>
      <c r="AK1345" s="44">
        <f t="shared" si="140"/>
        <v>0.851123595505618</v>
      </c>
      <c r="AL1345" s="46">
        <f t="shared" si="140"/>
        <v>0.9579349904397706</v>
      </c>
      <c r="AM1345" s="46">
        <f t="shared" si="140"/>
        <v>0.94582723279648606</v>
      </c>
      <c r="AN1345" s="46">
        <f t="shared" si="140"/>
        <v>0.92282958199356913</v>
      </c>
      <c r="AO1345" s="46">
        <f t="shared" si="140"/>
        <v>1.0684684684684684</v>
      </c>
    </row>
    <row r="1346" spans="1:41" x14ac:dyDescent="0.25">
      <c r="A1346" s="36" t="s">
        <v>539</v>
      </c>
      <c r="B1346" s="36">
        <f t="shared" ref="B1346:AB1346" si="141">B701/B49</f>
        <v>0.88749999999999996</v>
      </c>
      <c r="C1346" s="36">
        <f t="shared" si="141"/>
        <v>0.91983122362869196</v>
      </c>
      <c r="D1346" s="36">
        <f t="shared" si="141"/>
        <v>1.0036630036630036</v>
      </c>
      <c r="E1346" s="36">
        <f t="shared" si="141"/>
        <v>1.4357142857142857</v>
      </c>
      <c r="F1346" s="36">
        <f t="shared" si="141"/>
        <v>1.1862955032119915</v>
      </c>
      <c r="G1346" s="36">
        <f t="shared" si="141"/>
        <v>0.99347826086956526</v>
      </c>
      <c r="H1346" s="36">
        <f t="shared" si="141"/>
        <v>0.8393782383419689</v>
      </c>
      <c r="I1346" s="36">
        <f t="shared" si="141"/>
        <v>0.9543568464730291</v>
      </c>
      <c r="J1346" s="36">
        <f t="shared" si="141"/>
        <v>0.92832167832167833</v>
      </c>
      <c r="K1346" s="36">
        <f t="shared" si="141"/>
        <v>0.759765625</v>
      </c>
      <c r="L1346" s="36">
        <f t="shared" si="141"/>
        <v>0.91914893617021276</v>
      </c>
      <c r="M1346" s="36">
        <f t="shared" si="141"/>
        <v>1.0897755610972568</v>
      </c>
      <c r="N1346" s="36">
        <f t="shared" si="141"/>
        <v>0.89870689655172409</v>
      </c>
      <c r="O1346" s="36">
        <f t="shared" si="141"/>
        <v>0.89540816326530615</v>
      </c>
      <c r="P1346" s="36">
        <f t="shared" si="141"/>
        <v>0.98800959232613905</v>
      </c>
      <c r="Q1346" s="36">
        <f t="shared" si="141"/>
        <v>1.0199430199430199</v>
      </c>
      <c r="R1346" s="36">
        <f t="shared" si="141"/>
        <v>0.89647058823529413</v>
      </c>
      <c r="S1346" s="36">
        <f t="shared" si="141"/>
        <v>0.92307692307692313</v>
      </c>
      <c r="T1346" s="36">
        <f t="shared" si="141"/>
        <v>0.98258706467661694</v>
      </c>
      <c r="U1346" s="36">
        <f t="shared" si="141"/>
        <v>0.98857142857142855</v>
      </c>
      <c r="V1346" s="36">
        <f t="shared" si="141"/>
        <v>0.93023255813953487</v>
      </c>
      <c r="W1346" s="36">
        <f t="shared" si="141"/>
        <v>0.76790830945558741</v>
      </c>
      <c r="X1346" s="41">
        <f t="shared" si="141"/>
        <v>0.98927613941018766</v>
      </c>
      <c r="Y1346" s="41">
        <f t="shared" si="141"/>
        <v>0.87723785166240409</v>
      </c>
      <c r="Z1346" s="41">
        <f t="shared" si="141"/>
        <v>0.89408866995073888</v>
      </c>
      <c r="AA1346" s="41">
        <f t="shared" si="141"/>
        <v>0.8</v>
      </c>
      <c r="AB1346" s="41">
        <f t="shared" si="141"/>
        <v>0.9022988505747126</v>
      </c>
      <c r="AC1346" s="42">
        <f t="shared" ref="AC1346:AG1346" si="142">AC701/AC49</f>
        <v>0.71856287425149701</v>
      </c>
      <c r="AD1346" s="42">
        <f t="shared" si="142"/>
        <v>1.4870466321243523</v>
      </c>
      <c r="AE1346" s="42">
        <f t="shared" si="142"/>
        <v>1.0064516129032257</v>
      </c>
      <c r="AF1346" s="43">
        <f t="shared" si="142"/>
        <v>0.75204359673024523</v>
      </c>
      <c r="AG1346" s="43">
        <f t="shared" si="142"/>
        <v>0.73219373219373218</v>
      </c>
      <c r="AH1346" s="44">
        <f t="shared" ref="AH1346:AO1346" si="143">AH701/AH49</f>
        <v>0.71153846153846156</v>
      </c>
      <c r="AI1346" s="44">
        <f t="shared" si="143"/>
        <v>0.72368421052631582</v>
      </c>
      <c r="AJ1346" s="44">
        <f t="shared" si="143"/>
        <v>0.82236842105263153</v>
      </c>
      <c r="AK1346" s="44">
        <f t="shared" si="143"/>
        <v>1.0642201834862386</v>
      </c>
      <c r="AL1346" s="46">
        <f t="shared" si="143"/>
        <v>0.84188034188034189</v>
      </c>
      <c r="AM1346" s="46">
        <f t="shared" si="143"/>
        <v>0.71174377224199292</v>
      </c>
      <c r="AN1346" s="46">
        <f t="shared" si="143"/>
        <v>0.92405063291139244</v>
      </c>
      <c r="AO1346" s="46">
        <f t="shared" si="143"/>
        <v>1.1333333333333333</v>
      </c>
    </row>
    <row r="1347" spans="1:41" x14ac:dyDescent="0.25">
      <c r="A1347" s="36" t="s">
        <v>467</v>
      </c>
      <c r="B1347" s="36">
        <f t="shared" ref="B1347:AB1347" si="144">B702/B50</f>
        <v>1.0187835420393561</v>
      </c>
      <c r="C1347" s="36">
        <f t="shared" si="144"/>
        <v>0.96495517522412388</v>
      </c>
      <c r="D1347" s="36">
        <f t="shared" si="144"/>
        <v>1.1310061601642711</v>
      </c>
      <c r="E1347" s="36">
        <f t="shared" si="144"/>
        <v>1.5151515151515151</v>
      </c>
      <c r="F1347" s="36">
        <f t="shared" si="144"/>
        <v>1.2312344361437211</v>
      </c>
      <c r="G1347" s="36">
        <f t="shared" si="144"/>
        <v>1.0471204188481675</v>
      </c>
      <c r="H1347" s="36">
        <f t="shared" si="144"/>
        <v>1.0128132118451025</v>
      </c>
      <c r="I1347" s="36">
        <f t="shared" si="144"/>
        <v>1.0232101994115723</v>
      </c>
      <c r="J1347" s="36">
        <f t="shared" si="144"/>
        <v>0.91439688715953304</v>
      </c>
      <c r="K1347" s="36">
        <f t="shared" si="144"/>
        <v>0.8232783153101878</v>
      </c>
      <c r="L1347" s="36">
        <f t="shared" si="144"/>
        <v>1.1141719216727515</v>
      </c>
      <c r="M1347" s="36">
        <f t="shared" si="144"/>
        <v>1.1062431544359255</v>
      </c>
      <c r="N1347" s="36">
        <f t="shared" si="144"/>
        <v>1.02001876759462</v>
      </c>
      <c r="O1347" s="36">
        <f t="shared" si="144"/>
        <v>1.066056245912361</v>
      </c>
      <c r="P1347" s="36">
        <f t="shared" si="144"/>
        <v>1.1295387634936211</v>
      </c>
      <c r="Q1347" s="36">
        <f t="shared" si="144"/>
        <v>1.1822446770119091</v>
      </c>
      <c r="R1347" s="36">
        <f t="shared" si="144"/>
        <v>0.94874243871378539</v>
      </c>
      <c r="S1347" s="36">
        <f t="shared" si="144"/>
        <v>0.98585231193926848</v>
      </c>
      <c r="T1347" s="36">
        <f t="shared" si="144"/>
        <v>0.94758620689655171</v>
      </c>
      <c r="U1347" s="36">
        <f t="shared" si="144"/>
        <v>1.0107976314872866</v>
      </c>
      <c r="V1347" s="36">
        <f t="shared" si="144"/>
        <v>0.94559841740850648</v>
      </c>
      <c r="W1347" s="36">
        <f t="shared" si="144"/>
        <v>0.98272287491361432</v>
      </c>
      <c r="X1347" s="41">
        <f t="shared" si="144"/>
        <v>1.068847989093388</v>
      </c>
      <c r="Y1347" s="41">
        <f t="shared" si="144"/>
        <v>0.91807909604519777</v>
      </c>
      <c r="Z1347" s="41">
        <f t="shared" si="144"/>
        <v>0.83718912666281087</v>
      </c>
      <c r="AA1347" s="41">
        <f t="shared" si="144"/>
        <v>0.76952175087814101</v>
      </c>
      <c r="AB1347" s="41">
        <f t="shared" si="144"/>
        <v>0.87159533073929962</v>
      </c>
      <c r="AC1347" s="42">
        <f t="shared" ref="AC1347:AG1347" si="145">AC702/AC50</f>
        <v>1.0022329735764794</v>
      </c>
      <c r="AD1347" s="42">
        <f t="shared" si="145"/>
        <v>1.1479238754325261</v>
      </c>
      <c r="AE1347" s="42">
        <f t="shared" si="145"/>
        <v>1.0555152394775036</v>
      </c>
      <c r="AF1347" s="43">
        <f t="shared" si="145"/>
        <v>0.83766875205795188</v>
      </c>
      <c r="AG1347" s="43">
        <f t="shared" si="145"/>
        <v>0.82611527189840439</v>
      </c>
      <c r="AH1347" s="44">
        <f t="shared" ref="AH1347:AO1347" si="146">AH702/AH50</f>
        <v>0.77395048439181913</v>
      </c>
      <c r="AI1347" s="44">
        <f t="shared" si="146"/>
        <v>0.80818053596614947</v>
      </c>
      <c r="AJ1347" s="44">
        <f t="shared" si="146"/>
        <v>0.92439372325249647</v>
      </c>
      <c r="AK1347" s="44">
        <f t="shared" si="146"/>
        <v>0.86349317465873299</v>
      </c>
      <c r="AL1347" s="46">
        <f t="shared" si="146"/>
        <v>0.82331437855402112</v>
      </c>
      <c r="AM1347" s="46">
        <f t="shared" si="146"/>
        <v>0.76789168278529985</v>
      </c>
      <c r="AN1347" s="46">
        <f t="shared" si="146"/>
        <v>0.8329794762915782</v>
      </c>
      <c r="AO1347" s="46">
        <f t="shared" si="146"/>
        <v>0.92915214866434381</v>
      </c>
    </row>
    <row r="1348" spans="1:41" x14ac:dyDescent="0.25">
      <c r="A1348" s="36" t="s">
        <v>16</v>
      </c>
      <c r="B1348" s="36">
        <f t="shared" ref="B1348:AB1348" si="147">B703/B51</f>
        <v>0.8867924528301887</v>
      </c>
      <c r="C1348" s="36">
        <f t="shared" si="147"/>
        <v>0.96726190476190477</v>
      </c>
      <c r="D1348" s="36">
        <f t="shared" si="147"/>
        <v>1.0576036866359446</v>
      </c>
      <c r="E1348" s="36">
        <f t="shared" si="147"/>
        <v>1.6808510638297873</v>
      </c>
      <c r="F1348" s="36">
        <f t="shared" si="147"/>
        <v>1.4003590664272891</v>
      </c>
      <c r="G1348" s="36">
        <f t="shared" si="147"/>
        <v>1.0219780219780219</v>
      </c>
      <c r="H1348" s="36">
        <f t="shared" si="147"/>
        <v>0.93071895424836604</v>
      </c>
      <c r="I1348" s="36">
        <f t="shared" si="147"/>
        <v>0.9555555555555556</v>
      </c>
      <c r="J1348" s="36">
        <f t="shared" si="147"/>
        <v>0.82943603851444292</v>
      </c>
      <c r="K1348" s="36">
        <f t="shared" si="147"/>
        <v>0.80241327300150833</v>
      </c>
      <c r="L1348" s="36">
        <f t="shared" si="147"/>
        <v>0.91283676703645011</v>
      </c>
      <c r="M1348" s="36">
        <f t="shared" si="147"/>
        <v>1.1774530271398747</v>
      </c>
      <c r="N1348" s="36">
        <f t="shared" si="147"/>
        <v>0.96959459459459463</v>
      </c>
      <c r="O1348" s="36">
        <f t="shared" si="147"/>
        <v>0.96169354838709675</v>
      </c>
      <c r="P1348" s="36">
        <f t="shared" si="147"/>
        <v>1.0116666666666667</v>
      </c>
      <c r="Q1348" s="36">
        <f t="shared" si="147"/>
        <v>1.0657084188911705</v>
      </c>
      <c r="R1348" s="36">
        <f t="shared" si="147"/>
        <v>0.91516245487364623</v>
      </c>
      <c r="S1348" s="36">
        <f t="shared" si="147"/>
        <v>0.94388777555110226</v>
      </c>
      <c r="T1348" s="36">
        <f t="shared" si="147"/>
        <v>0.98141891891891897</v>
      </c>
      <c r="U1348" s="36">
        <f t="shared" si="147"/>
        <v>1.0488798370672099</v>
      </c>
      <c r="V1348" s="36">
        <f t="shared" si="147"/>
        <v>1.0313152400835073</v>
      </c>
      <c r="W1348" s="36">
        <f t="shared" si="147"/>
        <v>0.77281191806331473</v>
      </c>
      <c r="X1348" s="41">
        <f t="shared" si="147"/>
        <v>0.81574239713774599</v>
      </c>
      <c r="Y1348" s="41">
        <f t="shared" si="147"/>
        <v>0.87689393939393945</v>
      </c>
      <c r="Z1348" s="41">
        <f t="shared" si="147"/>
        <v>0.8925925925925926</v>
      </c>
      <c r="AA1348" s="41">
        <f t="shared" si="147"/>
        <v>0.74464285714285716</v>
      </c>
      <c r="AB1348" s="41">
        <f t="shared" si="147"/>
        <v>0.96017699115044253</v>
      </c>
      <c r="AC1348" s="42">
        <f t="shared" ref="AC1348:AG1348" si="148">AC703/AC51</f>
        <v>0.76680672268907568</v>
      </c>
      <c r="AD1348" s="42">
        <f t="shared" si="148"/>
        <v>1.2049689440993789</v>
      </c>
      <c r="AE1348" s="42">
        <f t="shared" si="148"/>
        <v>1.0138888888888888</v>
      </c>
      <c r="AF1348" s="43">
        <f t="shared" si="148"/>
        <v>0.83399999999999996</v>
      </c>
      <c r="AG1348" s="43">
        <f t="shared" si="148"/>
        <v>0.86405529953917048</v>
      </c>
      <c r="AH1348" s="44">
        <f t="shared" ref="AH1348:AO1348" si="149">AH703/AH51</f>
        <v>0.80719794344473006</v>
      </c>
      <c r="AI1348" s="44">
        <f t="shared" si="149"/>
        <v>0.74382022471910114</v>
      </c>
      <c r="AJ1348" s="44">
        <f t="shared" si="149"/>
        <v>0.85201793721973096</v>
      </c>
      <c r="AK1348" s="44">
        <f t="shared" si="149"/>
        <v>0.87376237623762376</v>
      </c>
      <c r="AL1348" s="46">
        <f t="shared" si="149"/>
        <v>0.82544378698224852</v>
      </c>
      <c r="AM1348" s="46">
        <f t="shared" si="149"/>
        <v>0.87749999999999995</v>
      </c>
      <c r="AN1348" s="46">
        <f t="shared" si="149"/>
        <v>0.9640718562874252</v>
      </c>
      <c r="AO1348" s="46">
        <f t="shared" si="149"/>
        <v>0.83939393939393936</v>
      </c>
    </row>
    <row r="1349" spans="1:41" x14ac:dyDescent="0.25">
      <c r="A1349" s="36" t="s">
        <v>17</v>
      </c>
      <c r="B1349" s="36">
        <f t="shared" ref="B1349:AB1349" si="150">B704/B52</f>
        <v>1.2318435754189945</v>
      </c>
      <c r="C1349" s="36">
        <f t="shared" si="150"/>
        <v>0.89106145251396651</v>
      </c>
      <c r="D1349" s="36">
        <f t="shared" si="150"/>
        <v>0.9949874686716792</v>
      </c>
      <c r="E1349" s="36">
        <f t="shared" si="150"/>
        <v>1.7275362318840579</v>
      </c>
      <c r="F1349" s="36">
        <f t="shared" si="150"/>
        <v>1.2171532846715329</v>
      </c>
      <c r="G1349" s="36">
        <f t="shared" si="150"/>
        <v>0.81423611111111116</v>
      </c>
      <c r="H1349" s="36">
        <f t="shared" si="150"/>
        <v>0.78328173374613008</v>
      </c>
      <c r="I1349" s="36">
        <f t="shared" si="150"/>
        <v>0.95661157024793386</v>
      </c>
      <c r="J1349" s="36">
        <f t="shared" si="150"/>
        <v>0.86168224299065421</v>
      </c>
      <c r="K1349" s="36">
        <f t="shared" si="150"/>
        <v>0.73608617594254933</v>
      </c>
      <c r="L1349" s="36">
        <f t="shared" si="150"/>
        <v>0.98828125</v>
      </c>
      <c r="M1349" s="36">
        <f t="shared" si="150"/>
        <v>1.0564334085778782</v>
      </c>
      <c r="N1349" s="36">
        <f t="shared" si="150"/>
        <v>0.96448598130841123</v>
      </c>
      <c r="O1349" s="36">
        <f t="shared" si="150"/>
        <v>0.99152542372881358</v>
      </c>
      <c r="P1349" s="36">
        <f t="shared" si="150"/>
        <v>0.92994746059544664</v>
      </c>
      <c r="Q1349" s="36">
        <f t="shared" si="150"/>
        <v>1.0850574712643679</v>
      </c>
      <c r="R1349" s="36">
        <f t="shared" si="150"/>
        <v>0.95984703632887192</v>
      </c>
      <c r="S1349" s="36">
        <f t="shared" si="150"/>
        <v>0.72432432432432436</v>
      </c>
      <c r="T1349" s="36">
        <f t="shared" si="150"/>
        <v>1.0892494929006085</v>
      </c>
      <c r="U1349" s="36">
        <f t="shared" si="150"/>
        <v>0.91612903225806452</v>
      </c>
      <c r="V1349" s="36">
        <f t="shared" si="150"/>
        <v>0.9149338374291115</v>
      </c>
      <c r="W1349" s="36">
        <f t="shared" si="150"/>
        <v>0.84868421052631582</v>
      </c>
      <c r="X1349" s="41">
        <f t="shared" si="150"/>
        <v>0.94117647058823528</v>
      </c>
      <c r="Y1349" s="41">
        <f t="shared" si="150"/>
        <v>0.74559686888454013</v>
      </c>
      <c r="Z1349" s="41">
        <f t="shared" si="150"/>
        <v>0.79554655870445345</v>
      </c>
      <c r="AA1349" s="41">
        <f t="shared" si="150"/>
        <v>0.83531746031746035</v>
      </c>
      <c r="AB1349" s="41">
        <f t="shared" si="150"/>
        <v>0.89277899343544853</v>
      </c>
      <c r="AC1349" s="42">
        <f t="shared" ref="AC1349:AG1349" si="151">AC704/AC52</f>
        <v>0.97416020671834624</v>
      </c>
      <c r="AD1349" s="42">
        <f t="shared" si="151"/>
        <v>1.2801418439716312</v>
      </c>
      <c r="AE1349" s="42">
        <f t="shared" si="151"/>
        <v>1.0938215102974829</v>
      </c>
      <c r="AF1349" s="43">
        <f t="shared" si="151"/>
        <v>0.94360086767895879</v>
      </c>
      <c r="AG1349" s="43">
        <f t="shared" si="151"/>
        <v>0.69144144144144148</v>
      </c>
      <c r="AH1349" s="44">
        <f t="shared" ref="AH1349:AO1349" si="152">AH704/AH52</f>
        <v>0.68397291196388266</v>
      </c>
      <c r="AI1349" s="44">
        <f t="shared" si="152"/>
        <v>0.67298578199052128</v>
      </c>
      <c r="AJ1349" s="44">
        <f t="shared" si="152"/>
        <v>0.90358126721763088</v>
      </c>
      <c r="AK1349" s="44">
        <f t="shared" si="152"/>
        <v>0.75063613231552162</v>
      </c>
      <c r="AL1349" s="46">
        <f t="shared" si="152"/>
        <v>0.82089552238805974</v>
      </c>
      <c r="AM1349" s="46">
        <f t="shared" si="152"/>
        <v>0.87536231884057969</v>
      </c>
      <c r="AN1349" s="46">
        <f t="shared" si="152"/>
        <v>0.79271708683473385</v>
      </c>
      <c r="AO1349" s="46">
        <f t="shared" si="152"/>
        <v>0.9391025641025641</v>
      </c>
    </row>
    <row r="1350" spans="1:41" x14ac:dyDescent="0.25">
      <c r="A1350" s="36" t="s">
        <v>523</v>
      </c>
      <c r="B1350" s="36">
        <f t="shared" ref="B1350:AB1350" si="153">B705/B53</f>
        <v>1.0404929577464788</v>
      </c>
      <c r="C1350" s="36">
        <f t="shared" si="153"/>
        <v>0.95187601957585644</v>
      </c>
      <c r="D1350" s="36">
        <f t="shared" si="153"/>
        <v>1.043026706231454</v>
      </c>
      <c r="E1350" s="36">
        <f t="shared" si="153"/>
        <v>1.2608695652173914</v>
      </c>
      <c r="F1350" s="36">
        <f t="shared" si="153"/>
        <v>1.3290203327171903</v>
      </c>
      <c r="G1350" s="36">
        <f t="shared" si="153"/>
        <v>1.0805797101449275</v>
      </c>
      <c r="H1350" s="36">
        <f t="shared" si="153"/>
        <v>1.130669546436285</v>
      </c>
      <c r="I1350" s="36">
        <f t="shared" si="153"/>
        <v>0.91666666666666663</v>
      </c>
      <c r="J1350" s="36">
        <f t="shared" si="153"/>
        <v>0.99112426035502954</v>
      </c>
      <c r="K1350" s="36">
        <f t="shared" si="153"/>
        <v>0.86930905195500807</v>
      </c>
      <c r="L1350" s="36">
        <f t="shared" si="153"/>
        <v>1.0133399209486167</v>
      </c>
      <c r="M1350" s="36">
        <f t="shared" si="153"/>
        <v>0.93442622950819676</v>
      </c>
      <c r="N1350" s="36">
        <f t="shared" si="153"/>
        <v>1.0757731958762886</v>
      </c>
      <c r="O1350" s="36">
        <f t="shared" si="153"/>
        <v>0.93279569892473113</v>
      </c>
      <c r="P1350" s="36">
        <f t="shared" si="153"/>
        <v>0.95788392398561895</v>
      </c>
      <c r="Q1350" s="36">
        <f t="shared" si="153"/>
        <v>0.96418419556566226</v>
      </c>
      <c r="R1350" s="36">
        <f t="shared" si="153"/>
        <v>1.028813559322034</v>
      </c>
      <c r="S1350" s="36">
        <f t="shared" si="153"/>
        <v>0.96231884057971018</v>
      </c>
      <c r="T1350" s="36">
        <f t="shared" si="153"/>
        <v>1.0946930280957337</v>
      </c>
      <c r="U1350" s="36">
        <f t="shared" si="153"/>
        <v>0.90470788428814519</v>
      </c>
      <c r="V1350" s="36">
        <f t="shared" si="153"/>
        <v>0.94217130387343151</v>
      </c>
      <c r="W1350" s="36">
        <f t="shared" si="153"/>
        <v>0.87068965517241381</v>
      </c>
      <c r="X1350" s="41">
        <f t="shared" si="153"/>
        <v>0.97693672383205199</v>
      </c>
      <c r="Y1350" s="41">
        <f t="shared" si="153"/>
        <v>0.88601321585903081</v>
      </c>
      <c r="Z1350" s="41">
        <f t="shared" si="153"/>
        <v>0.88370901639344257</v>
      </c>
      <c r="AA1350" s="41">
        <f t="shared" si="153"/>
        <v>0.74555074555074552</v>
      </c>
      <c r="AB1350" s="41">
        <f t="shared" si="153"/>
        <v>0.88242009132420096</v>
      </c>
      <c r="AC1350" s="42">
        <f t="shared" ref="AC1350:AG1350" si="154">AC705/AC53</f>
        <v>0.77470841006752611</v>
      </c>
      <c r="AD1350" s="42">
        <f t="shared" si="154"/>
        <v>1.054945054945055</v>
      </c>
      <c r="AE1350" s="42">
        <f t="shared" si="154"/>
        <v>0.9712538226299694</v>
      </c>
      <c r="AF1350" s="43">
        <f t="shared" si="154"/>
        <v>0.94009216589861755</v>
      </c>
      <c r="AG1350" s="43">
        <f t="shared" si="154"/>
        <v>0.85124508519003927</v>
      </c>
      <c r="AH1350" s="44">
        <f t="shared" ref="AH1350:AO1350" si="155">AH705/AH53</f>
        <v>0.83471645919778703</v>
      </c>
      <c r="AI1350" s="44">
        <f t="shared" si="155"/>
        <v>0.86299529885829418</v>
      </c>
      <c r="AJ1350" s="44">
        <f t="shared" si="155"/>
        <v>0.94587458745874586</v>
      </c>
      <c r="AK1350" s="44">
        <f t="shared" si="155"/>
        <v>0.97895500725689399</v>
      </c>
      <c r="AL1350" s="46">
        <f t="shared" si="155"/>
        <v>0.84791174152876281</v>
      </c>
      <c r="AM1350" s="46">
        <f t="shared" si="155"/>
        <v>0.8740409207161125</v>
      </c>
      <c r="AN1350" s="46">
        <f t="shared" si="155"/>
        <v>0.84779706275033373</v>
      </c>
      <c r="AO1350" s="46">
        <f t="shared" si="155"/>
        <v>0.83993902439024393</v>
      </c>
    </row>
    <row r="1351" spans="1:41" x14ac:dyDescent="0.25">
      <c r="A1351" s="36" t="s">
        <v>18</v>
      </c>
      <c r="B1351" s="36">
        <f t="shared" ref="B1351:AB1351" si="156">B706/B54</f>
        <v>1.0593220338983051</v>
      </c>
      <c r="C1351" s="36">
        <f t="shared" si="156"/>
        <v>0.98319327731092432</v>
      </c>
      <c r="D1351" s="36">
        <f t="shared" si="156"/>
        <v>1.6</v>
      </c>
      <c r="E1351" s="36">
        <f t="shared" si="156"/>
        <v>1.8916666666666666</v>
      </c>
      <c r="F1351" s="36">
        <f t="shared" si="156"/>
        <v>1.306532663316583</v>
      </c>
      <c r="G1351" s="36">
        <f t="shared" si="156"/>
        <v>0.95951417004048578</v>
      </c>
      <c r="H1351" s="36">
        <f t="shared" si="156"/>
        <v>0.87588652482269502</v>
      </c>
      <c r="I1351" s="36">
        <f t="shared" si="156"/>
        <v>0.92760180995475117</v>
      </c>
      <c r="J1351" s="36">
        <f t="shared" si="156"/>
        <v>0.93191489361702129</v>
      </c>
      <c r="K1351" s="36">
        <f t="shared" si="156"/>
        <v>0.81614349775784756</v>
      </c>
      <c r="L1351" s="36">
        <f t="shared" si="156"/>
        <v>1.0708333333333333</v>
      </c>
      <c r="M1351" s="36">
        <f t="shared" si="156"/>
        <v>1.1186440677966101</v>
      </c>
      <c r="N1351" s="36">
        <f t="shared" si="156"/>
        <v>0.74358974358974361</v>
      </c>
      <c r="O1351" s="36">
        <f t="shared" si="156"/>
        <v>0.8258928571428571</v>
      </c>
      <c r="P1351" s="36">
        <f t="shared" si="156"/>
        <v>1.1068376068376069</v>
      </c>
      <c r="Q1351" s="36">
        <f t="shared" si="156"/>
        <v>1.0456852791878173</v>
      </c>
      <c r="R1351" s="36">
        <f t="shared" si="156"/>
        <v>1.0420560747663552</v>
      </c>
      <c r="S1351" s="36">
        <f t="shared" si="156"/>
        <v>0.80487804878048785</v>
      </c>
      <c r="T1351" s="36">
        <f t="shared" si="156"/>
        <v>1.0585774058577406</v>
      </c>
      <c r="U1351" s="36">
        <f t="shared" si="156"/>
        <v>0.90047393364928907</v>
      </c>
      <c r="V1351" s="36">
        <f t="shared" si="156"/>
        <v>0.88209606986899558</v>
      </c>
      <c r="W1351" s="36">
        <f t="shared" si="156"/>
        <v>0.85572139303482586</v>
      </c>
      <c r="X1351" s="41">
        <f t="shared" si="156"/>
        <v>0.90954773869346739</v>
      </c>
      <c r="Y1351" s="41">
        <f t="shared" si="156"/>
        <v>0.98630136986301364</v>
      </c>
      <c r="Z1351" s="41">
        <f t="shared" si="156"/>
        <v>0.8303571428571429</v>
      </c>
      <c r="AA1351" s="41">
        <f t="shared" si="156"/>
        <v>0.84978540772532185</v>
      </c>
      <c r="AB1351" s="41">
        <f t="shared" si="156"/>
        <v>0.70175438596491224</v>
      </c>
      <c r="AC1351" s="42">
        <f t="shared" ref="AC1351:AG1351" si="157">AC706/AC54</f>
        <v>0.87425149700598803</v>
      </c>
      <c r="AD1351" s="42">
        <f t="shared" si="157"/>
        <v>1.3719008264462811</v>
      </c>
      <c r="AE1351" s="42">
        <f t="shared" si="157"/>
        <v>1.0406976744186047</v>
      </c>
      <c r="AF1351" s="43">
        <f t="shared" si="157"/>
        <v>0.83798882681564246</v>
      </c>
      <c r="AG1351" s="43">
        <f t="shared" si="157"/>
        <v>0.53711790393013104</v>
      </c>
      <c r="AH1351" s="44">
        <f t="shared" ref="AH1351:AO1351" si="158">AH706/AH54</f>
        <v>0.77272727272727271</v>
      </c>
      <c r="AI1351" s="44">
        <f t="shared" si="158"/>
        <v>0.6203208556149733</v>
      </c>
      <c r="AJ1351" s="44">
        <f t="shared" si="158"/>
        <v>0.82068965517241377</v>
      </c>
      <c r="AK1351" s="44">
        <f t="shared" si="158"/>
        <v>0.91304347826086951</v>
      </c>
      <c r="AL1351" s="46">
        <f t="shared" si="158"/>
        <v>0.89655172413793105</v>
      </c>
      <c r="AM1351" s="46">
        <f t="shared" si="158"/>
        <v>1.1359999999999999</v>
      </c>
      <c r="AN1351" s="46">
        <f t="shared" si="158"/>
        <v>0.97122302158273377</v>
      </c>
      <c r="AO1351" s="46">
        <f t="shared" si="158"/>
        <v>1</v>
      </c>
    </row>
    <row r="1352" spans="1:41" x14ac:dyDescent="0.25">
      <c r="A1352" s="36" t="s">
        <v>586</v>
      </c>
      <c r="B1352" s="36">
        <f t="shared" ref="B1352:AB1352" si="159">B707/B55</f>
        <v>0.90884353741496604</v>
      </c>
      <c r="C1352" s="36">
        <f t="shared" si="159"/>
        <v>0.95502248875562223</v>
      </c>
      <c r="D1352" s="36">
        <f t="shared" si="159"/>
        <v>1.1934523809523809</v>
      </c>
      <c r="E1352" s="36">
        <f t="shared" si="159"/>
        <v>1.8090909090909091</v>
      </c>
      <c r="F1352" s="36">
        <f t="shared" si="159"/>
        <v>0.96930693069306928</v>
      </c>
      <c r="G1352" s="36">
        <f t="shared" si="159"/>
        <v>0.88811881188118813</v>
      </c>
      <c r="H1352" s="36">
        <f t="shared" si="159"/>
        <v>0.97271773347324242</v>
      </c>
      <c r="I1352" s="36">
        <f t="shared" si="159"/>
        <v>0.92925026399155231</v>
      </c>
      <c r="J1352" s="36">
        <f t="shared" si="159"/>
        <v>0.77107279693486586</v>
      </c>
      <c r="K1352" s="36">
        <f t="shared" si="159"/>
        <v>0.79713603818615753</v>
      </c>
      <c r="L1352" s="36">
        <f t="shared" si="159"/>
        <v>0.9055613850996852</v>
      </c>
      <c r="M1352" s="36">
        <f t="shared" si="159"/>
        <v>1.2147742818057456</v>
      </c>
      <c r="N1352" s="36">
        <f t="shared" si="159"/>
        <v>0.82631578947368423</v>
      </c>
      <c r="O1352" s="36">
        <f t="shared" si="159"/>
        <v>0.86773794808405436</v>
      </c>
      <c r="P1352" s="36">
        <f t="shared" si="159"/>
        <v>0.98222748815165872</v>
      </c>
      <c r="Q1352" s="36">
        <f t="shared" si="159"/>
        <v>1.0625850340136054</v>
      </c>
      <c r="R1352" s="36">
        <f t="shared" si="159"/>
        <v>0.85474860335195535</v>
      </c>
      <c r="S1352" s="36">
        <f t="shared" si="159"/>
        <v>0.7904411764705882</v>
      </c>
      <c r="T1352" s="36">
        <f t="shared" si="159"/>
        <v>0.96574585635359111</v>
      </c>
      <c r="U1352" s="36">
        <f t="shared" si="159"/>
        <v>0.90498812351543945</v>
      </c>
      <c r="V1352" s="36">
        <f t="shared" si="159"/>
        <v>0.75406032482598606</v>
      </c>
      <c r="W1352" s="36">
        <f t="shared" si="159"/>
        <v>0.79602649006622517</v>
      </c>
      <c r="X1352" s="41">
        <f t="shared" si="159"/>
        <v>0.87858117326057295</v>
      </c>
      <c r="Y1352" s="41">
        <f t="shared" si="159"/>
        <v>0.98639455782312924</v>
      </c>
      <c r="Z1352" s="41">
        <f t="shared" si="159"/>
        <v>0.89101796407185629</v>
      </c>
      <c r="AA1352" s="41">
        <f t="shared" si="159"/>
        <v>0.80102040816326525</v>
      </c>
      <c r="AB1352" s="41">
        <f t="shared" si="159"/>
        <v>0.89595375722543358</v>
      </c>
      <c r="AC1352" s="42">
        <f t="shared" ref="AC1352:AG1352" si="160">AC707/AC55</f>
        <v>0.9007633587786259</v>
      </c>
      <c r="AD1352" s="42">
        <f t="shared" si="160"/>
        <v>1.5982532751091703</v>
      </c>
      <c r="AE1352" s="42">
        <f t="shared" si="160"/>
        <v>0.9818456883509834</v>
      </c>
      <c r="AF1352" s="43">
        <f t="shared" si="160"/>
        <v>0.8763040238450075</v>
      </c>
      <c r="AG1352" s="43">
        <f t="shared" si="160"/>
        <v>0.80415430267062316</v>
      </c>
      <c r="AH1352" s="44">
        <f t="shared" ref="AH1352:AO1352" si="161">AH707/AH55</f>
        <v>0.81060606060606055</v>
      </c>
      <c r="AI1352" s="44">
        <f t="shared" si="161"/>
        <v>0.77910447761194035</v>
      </c>
      <c r="AJ1352" s="44">
        <f t="shared" si="161"/>
        <v>0.8237951807228916</v>
      </c>
      <c r="AK1352" s="44">
        <f t="shared" si="161"/>
        <v>0.95527156549520764</v>
      </c>
      <c r="AL1352" s="46">
        <f t="shared" si="161"/>
        <v>0.946524064171123</v>
      </c>
      <c r="AM1352" s="46">
        <f t="shared" si="161"/>
        <v>0.82408874801901744</v>
      </c>
      <c r="AN1352" s="46">
        <f t="shared" si="161"/>
        <v>0.90721649484536082</v>
      </c>
      <c r="AO1352" s="46">
        <f t="shared" si="161"/>
        <v>0.84219554030874788</v>
      </c>
    </row>
    <row r="1353" spans="1:41" x14ac:dyDescent="0.25">
      <c r="A1353" s="36" t="s">
        <v>540</v>
      </c>
      <c r="B1353" s="36">
        <f t="shared" ref="B1353:AB1353" si="162">B708/B56</f>
        <v>1.0628706998813759</v>
      </c>
      <c r="C1353" s="36">
        <f t="shared" si="162"/>
        <v>1.0386178861788617</v>
      </c>
      <c r="D1353" s="36">
        <f t="shared" si="162"/>
        <v>1.0251332825590251</v>
      </c>
      <c r="E1353" s="36">
        <f t="shared" si="162"/>
        <v>1.1409455842997325</v>
      </c>
      <c r="F1353" s="36">
        <f t="shared" si="162"/>
        <v>1.2420249653259361</v>
      </c>
      <c r="G1353" s="36">
        <f t="shared" si="162"/>
        <v>0.88835534213685474</v>
      </c>
      <c r="H1353" s="36">
        <f t="shared" si="162"/>
        <v>1.0064065230052417</v>
      </c>
      <c r="I1353" s="36">
        <f t="shared" si="162"/>
        <v>0.97387328543435658</v>
      </c>
      <c r="J1353" s="36">
        <f t="shared" si="162"/>
        <v>0.81692477876106195</v>
      </c>
      <c r="K1353" s="36">
        <f t="shared" si="162"/>
        <v>0.83333333333333337</v>
      </c>
      <c r="L1353" s="36">
        <f t="shared" si="162"/>
        <v>0.96144721233689201</v>
      </c>
      <c r="M1353" s="36">
        <f t="shared" si="162"/>
        <v>0.92363112391930835</v>
      </c>
      <c r="N1353" s="36">
        <f t="shared" si="162"/>
        <v>0.94556574923547398</v>
      </c>
      <c r="O1353" s="36">
        <f t="shared" si="162"/>
        <v>0.98904309715120531</v>
      </c>
      <c r="P1353" s="36">
        <f t="shared" si="162"/>
        <v>0.9729219143576826</v>
      </c>
      <c r="Q1353" s="36">
        <f t="shared" si="162"/>
        <v>1.0789662598707825</v>
      </c>
      <c r="R1353" s="36">
        <f t="shared" si="162"/>
        <v>0.83385777218376333</v>
      </c>
      <c r="S1353" s="36">
        <f t="shared" si="162"/>
        <v>0.95511405445180275</v>
      </c>
      <c r="T1353" s="36">
        <f t="shared" si="162"/>
        <v>0.90356919223544141</v>
      </c>
      <c r="U1353" s="36">
        <f t="shared" si="162"/>
        <v>0.96952104499274305</v>
      </c>
      <c r="V1353" s="36">
        <f t="shared" si="162"/>
        <v>0.89110320284697508</v>
      </c>
      <c r="W1353" s="36">
        <f t="shared" si="162"/>
        <v>0.81171237954040032</v>
      </c>
      <c r="X1353" s="41">
        <f t="shared" si="162"/>
        <v>1.0434782608695652</v>
      </c>
      <c r="Y1353" s="41">
        <f t="shared" si="162"/>
        <v>0.94121915820029023</v>
      </c>
      <c r="Z1353" s="41">
        <f t="shared" si="162"/>
        <v>0.90696022727272729</v>
      </c>
      <c r="AA1353" s="41">
        <f t="shared" si="162"/>
        <v>0.90572625698324027</v>
      </c>
      <c r="AB1353" s="41">
        <f t="shared" si="162"/>
        <v>0.93526275704493522</v>
      </c>
      <c r="AC1353" s="42">
        <f t="shared" ref="AC1353:AG1353" si="163">AC708/AC56</f>
        <v>0.974050046339203</v>
      </c>
      <c r="AD1353" s="42">
        <f t="shared" si="163"/>
        <v>1.0866141732283465</v>
      </c>
      <c r="AE1353" s="42">
        <f t="shared" si="163"/>
        <v>1.0222984562607205</v>
      </c>
      <c r="AF1353" s="43">
        <f t="shared" si="163"/>
        <v>0.8812553011026294</v>
      </c>
      <c r="AG1353" s="43">
        <f t="shared" si="163"/>
        <v>0.74713656387665195</v>
      </c>
      <c r="AH1353" s="44">
        <f t="shared" ref="AH1353:AO1353" si="164">AH708/AH56</f>
        <v>0.71365638766519823</v>
      </c>
      <c r="AI1353" s="44">
        <f t="shared" si="164"/>
        <v>0.86909448818897639</v>
      </c>
      <c r="AJ1353" s="44">
        <f t="shared" si="164"/>
        <v>0.94886363636363635</v>
      </c>
      <c r="AK1353" s="44">
        <f t="shared" si="164"/>
        <v>0.86983842010771995</v>
      </c>
      <c r="AL1353" s="46">
        <f t="shared" si="164"/>
        <v>0.91529411764705881</v>
      </c>
      <c r="AM1353" s="46">
        <f t="shared" si="164"/>
        <v>0.95636025998142993</v>
      </c>
      <c r="AN1353" s="46">
        <f t="shared" si="164"/>
        <v>0.98739495798319332</v>
      </c>
      <c r="AO1353" s="46">
        <f t="shared" si="164"/>
        <v>0.9965870307167235</v>
      </c>
    </row>
    <row r="1354" spans="1:41" x14ac:dyDescent="0.25">
      <c r="A1354" s="36" t="s">
        <v>560</v>
      </c>
      <c r="B1354" s="36">
        <f t="shared" ref="B1354:AB1354" si="165">B709/B57</f>
        <v>1.0470588235294118</v>
      </c>
      <c r="C1354" s="36">
        <f t="shared" si="165"/>
        <v>1.0493055555555555</v>
      </c>
      <c r="D1354" s="36">
        <f t="shared" si="165"/>
        <v>1.0308641975308641</v>
      </c>
      <c r="E1354" s="36">
        <f t="shared" si="165"/>
        <v>1.3162291169451075</v>
      </c>
      <c r="F1354" s="36">
        <f t="shared" si="165"/>
        <v>1.461465271170314</v>
      </c>
      <c r="G1354" s="36">
        <f t="shared" si="165"/>
        <v>0.93206420306084359</v>
      </c>
      <c r="H1354" s="36">
        <f t="shared" si="165"/>
        <v>0.93415504378851766</v>
      </c>
      <c r="I1354" s="36">
        <f t="shared" si="165"/>
        <v>0.90593505039193734</v>
      </c>
      <c r="J1354" s="36">
        <f t="shared" si="165"/>
        <v>0.93882879522566209</v>
      </c>
      <c r="K1354" s="36">
        <f t="shared" si="165"/>
        <v>0.82523148148148151</v>
      </c>
      <c r="L1354" s="36">
        <f t="shared" si="165"/>
        <v>1.0691358024691358</v>
      </c>
      <c r="M1354" s="36">
        <f t="shared" si="165"/>
        <v>0.92349304482225658</v>
      </c>
      <c r="N1354" s="36">
        <f t="shared" si="165"/>
        <v>1.0824820279984866</v>
      </c>
      <c r="O1354" s="36">
        <f t="shared" si="165"/>
        <v>1</v>
      </c>
      <c r="P1354" s="36">
        <f t="shared" si="165"/>
        <v>1.1976643598615917</v>
      </c>
      <c r="Q1354" s="36">
        <f t="shared" si="165"/>
        <v>1.0123076923076924</v>
      </c>
      <c r="R1354" s="36">
        <f t="shared" si="165"/>
        <v>0.95099601593625493</v>
      </c>
      <c r="S1354" s="36">
        <f t="shared" si="165"/>
        <v>0.88253409590849097</v>
      </c>
      <c r="T1354" s="36">
        <f t="shared" si="165"/>
        <v>0.96967309964552972</v>
      </c>
      <c r="U1354" s="36">
        <f t="shared" si="165"/>
        <v>0.8271653543307087</v>
      </c>
      <c r="V1354" s="36">
        <f t="shared" si="165"/>
        <v>0.89778325123152714</v>
      </c>
      <c r="W1354" s="36">
        <f t="shared" si="165"/>
        <v>0.79726261762189909</v>
      </c>
      <c r="X1354" s="41">
        <f t="shared" si="165"/>
        <v>0.87985725614591592</v>
      </c>
      <c r="Y1354" s="41">
        <f t="shared" si="165"/>
        <v>0.9276859504132231</v>
      </c>
      <c r="Z1354" s="41">
        <f t="shared" si="165"/>
        <v>0.89074355083459789</v>
      </c>
      <c r="AA1354" s="41">
        <f t="shared" si="165"/>
        <v>0.85059684251058909</v>
      </c>
      <c r="AB1354" s="41">
        <f t="shared" si="165"/>
        <v>0.90645879732739421</v>
      </c>
      <c r="AC1354" s="42">
        <f t="shared" ref="AC1354:AG1354" si="166">AC709/AC57</f>
        <v>0.7931034482758621</v>
      </c>
      <c r="AD1354" s="42">
        <f t="shared" si="166"/>
        <v>1.1931385006353241</v>
      </c>
      <c r="AE1354" s="42">
        <f t="shared" si="166"/>
        <v>0.99205236091631599</v>
      </c>
      <c r="AF1354" s="43">
        <f t="shared" si="166"/>
        <v>0.898961284230406</v>
      </c>
      <c r="AG1354" s="43">
        <f t="shared" si="166"/>
        <v>0.84456928838951306</v>
      </c>
      <c r="AH1354" s="44">
        <f t="shared" ref="AH1354:AO1354" si="167">AH709/AH57</f>
        <v>0.7761953204476093</v>
      </c>
      <c r="AI1354" s="44">
        <f t="shared" si="167"/>
        <v>0.79239766081871343</v>
      </c>
      <c r="AJ1354" s="44">
        <f t="shared" si="167"/>
        <v>0.85352532274081427</v>
      </c>
      <c r="AK1354" s="44">
        <f t="shared" si="167"/>
        <v>0.83333333333333337</v>
      </c>
      <c r="AL1354" s="46">
        <f t="shared" si="167"/>
        <v>0.88727959697732994</v>
      </c>
      <c r="AM1354" s="46">
        <f t="shared" si="167"/>
        <v>0.89078316462440066</v>
      </c>
      <c r="AN1354" s="46">
        <f t="shared" si="167"/>
        <v>0.88189415041782726</v>
      </c>
      <c r="AO1354" s="46">
        <f t="shared" si="167"/>
        <v>0.77461000537923619</v>
      </c>
    </row>
    <row r="1355" spans="1:41" x14ac:dyDescent="0.25">
      <c r="A1355" s="36" t="s">
        <v>19</v>
      </c>
      <c r="B1355" s="36">
        <f t="shared" ref="B1355:AB1355" si="168">B710/B58</f>
        <v>0.96444444444444444</v>
      </c>
      <c r="C1355" s="36">
        <f t="shared" si="168"/>
        <v>0.94117647058823528</v>
      </c>
      <c r="D1355" s="36">
        <f t="shared" si="168"/>
        <v>1.0491228070175438</v>
      </c>
      <c r="E1355" s="36">
        <f t="shared" si="168"/>
        <v>1.42560553633218</v>
      </c>
      <c r="F1355" s="36">
        <f t="shared" si="168"/>
        <v>1.3438320209973753</v>
      </c>
      <c r="G1355" s="36">
        <f t="shared" si="168"/>
        <v>0.83796296296296291</v>
      </c>
      <c r="H1355" s="36">
        <f t="shared" si="168"/>
        <v>0.78125</v>
      </c>
      <c r="I1355" s="36">
        <f t="shared" si="168"/>
        <v>1.173134328358209</v>
      </c>
      <c r="J1355" s="36">
        <f t="shared" si="168"/>
        <v>0.94236311239193082</v>
      </c>
      <c r="K1355" s="36">
        <f t="shared" si="168"/>
        <v>0.62827225130890052</v>
      </c>
      <c r="L1355" s="36">
        <f t="shared" si="168"/>
        <v>1.0085470085470085</v>
      </c>
      <c r="M1355" s="36">
        <f t="shared" si="168"/>
        <v>0.89502762430939231</v>
      </c>
      <c r="N1355" s="36">
        <f t="shared" si="168"/>
        <v>0.93979057591623039</v>
      </c>
      <c r="O1355" s="36">
        <f t="shared" si="168"/>
        <v>0.95652173913043481</v>
      </c>
      <c r="P1355" s="36">
        <f t="shared" si="168"/>
        <v>0.99426934097421205</v>
      </c>
      <c r="Q1355" s="36">
        <f t="shared" si="168"/>
        <v>1.0638297872340425</v>
      </c>
      <c r="R1355" s="36">
        <f t="shared" si="168"/>
        <v>0.96264367816091956</v>
      </c>
      <c r="S1355" s="36">
        <f t="shared" si="168"/>
        <v>0.9178082191780822</v>
      </c>
      <c r="T1355" s="36">
        <f t="shared" si="168"/>
        <v>0.93548387096774188</v>
      </c>
      <c r="U1355" s="36">
        <f t="shared" si="168"/>
        <v>0.98064516129032253</v>
      </c>
      <c r="V1355" s="36">
        <f t="shared" si="168"/>
        <v>0.96551724137931039</v>
      </c>
      <c r="W1355" s="36">
        <f t="shared" si="168"/>
        <v>0.6607142857142857</v>
      </c>
      <c r="X1355" s="41">
        <f t="shared" si="168"/>
        <v>1.0130718954248366</v>
      </c>
      <c r="Y1355" s="41">
        <f t="shared" si="168"/>
        <v>0.82</v>
      </c>
      <c r="Z1355" s="41">
        <f t="shared" si="168"/>
        <v>0.88611111111111107</v>
      </c>
      <c r="AA1355" s="41">
        <f t="shared" si="168"/>
        <v>0.89053254437869822</v>
      </c>
      <c r="AB1355" s="41">
        <f t="shared" si="168"/>
        <v>0.84097859327217128</v>
      </c>
      <c r="AC1355" s="42">
        <f t="shared" ref="AC1355:AG1355" si="169">AC710/AC58</f>
        <v>0.86538461538461542</v>
      </c>
      <c r="AD1355" s="42">
        <f t="shared" si="169"/>
        <v>1.1822660098522169</v>
      </c>
      <c r="AE1355" s="42">
        <f t="shared" si="169"/>
        <v>1.0144927536231885</v>
      </c>
      <c r="AF1355" s="43">
        <f t="shared" si="169"/>
        <v>0.79032258064516125</v>
      </c>
      <c r="AG1355" s="43">
        <f t="shared" si="169"/>
        <v>0.84507042253521125</v>
      </c>
      <c r="AH1355" s="44">
        <f t="shared" ref="AH1355:AO1355" si="170">AH710/AH58</f>
        <v>0.62589928057553956</v>
      </c>
      <c r="AI1355" s="44">
        <f t="shared" si="170"/>
        <v>0.69918699186991873</v>
      </c>
      <c r="AJ1355" s="44">
        <f t="shared" si="170"/>
        <v>0.95391705069124422</v>
      </c>
      <c r="AK1355" s="44">
        <f t="shared" si="170"/>
        <v>0.89224137931034486</v>
      </c>
      <c r="AL1355" s="46">
        <f t="shared" si="170"/>
        <v>0.82926829268292679</v>
      </c>
      <c r="AM1355" s="46">
        <f t="shared" si="170"/>
        <v>0.83132530120481929</v>
      </c>
      <c r="AN1355" s="46">
        <f t="shared" si="170"/>
        <v>0.86419753086419748</v>
      </c>
      <c r="AO1355" s="46">
        <f t="shared" si="170"/>
        <v>0.77294685990338163</v>
      </c>
    </row>
    <row r="1356" spans="1:41" x14ac:dyDescent="0.25">
      <c r="A1356" s="36" t="s">
        <v>524</v>
      </c>
      <c r="B1356" s="36">
        <f t="shared" ref="B1356:AB1356" si="171">B711/B59</f>
        <v>1.0240641711229947</v>
      </c>
      <c r="C1356" s="36">
        <f t="shared" si="171"/>
        <v>1.00974930362117</v>
      </c>
      <c r="D1356" s="36">
        <f t="shared" si="171"/>
        <v>1.1040723981900453</v>
      </c>
      <c r="E1356" s="36">
        <f t="shared" si="171"/>
        <v>1.6328571428571428</v>
      </c>
      <c r="F1356" s="36">
        <f t="shared" si="171"/>
        <v>1.2627118644067796</v>
      </c>
      <c r="G1356" s="36">
        <f t="shared" si="171"/>
        <v>0.99220576773187841</v>
      </c>
      <c r="H1356" s="36">
        <f t="shared" si="171"/>
        <v>1.0445434298440981</v>
      </c>
      <c r="I1356" s="36">
        <f t="shared" si="171"/>
        <v>0.9503937007874016</v>
      </c>
      <c r="J1356" s="36">
        <f t="shared" si="171"/>
        <v>0.87040748162992654</v>
      </c>
      <c r="K1356" s="36">
        <f t="shared" si="171"/>
        <v>0.83861003861003858</v>
      </c>
      <c r="L1356" s="36">
        <f t="shared" si="171"/>
        <v>1.0207532667179093</v>
      </c>
      <c r="M1356" s="36">
        <f t="shared" si="171"/>
        <v>0.94133099824868649</v>
      </c>
      <c r="N1356" s="36">
        <f t="shared" si="171"/>
        <v>0.99841269841269842</v>
      </c>
      <c r="O1356" s="36">
        <f t="shared" si="171"/>
        <v>1.1075471698113208</v>
      </c>
      <c r="P1356" s="36">
        <f t="shared" si="171"/>
        <v>0.90490797546012269</v>
      </c>
      <c r="Q1356" s="36">
        <f t="shared" si="171"/>
        <v>1.1381156316916488</v>
      </c>
      <c r="R1356" s="36">
        <f t="shared" si="171"/>
        <v>0.94017857142857142</v>
      </c>
      <c r="S1356" s="36">
        <f t="shared" si="171"/>
        <v>0.90659340659340659</v>
      </c>
      <c r="T1356" s="36">
        <f t="shared" si="171"/>
        <v>0.97896318557475581</v>
      </c>
      <c r="U1356" s="36">
        <f t="shared" si="171"/>
        <v>0.95992876224398926</v>
      </c>
      <c r="V1356" s="36">
        <f t="shared" si="171"/>
        <v>0.81313993174061439</v>
      </c>
      <c r="W1356" s="36">
        <f t="shared" si="171"/>
        <v>0.82889733840304181</v>
      </c>
      <c r="X1356" s="41">
        <f t="shared" si="171"/>
        <v>0.91032608695652173</v>
      </c>
      <c r="Y1356" s="41">
        <f t="shared" si="171"/>
        <v>0.88053467000835417</v>
      </c>
      <c r="Z1356" s="41">
        <f t="shared" si="171"/>
        <v>0.88774635818337622</v>
      </c>
      <c r="AA1356" s="41">
        <f t="shared" si="171"/>
        <v>0.90662931839402428</v>
      </c>
      <c r="AB1356" s="41">
        <f t="shared" si="171"/>
        <v>0.88461538461538458</v>
      </c>
      <c r="AC1356" s="42">
        <f t="shared" ref="AC1356:AG1356" si="172">AC711/AC59</f>
        <v>0.88913773796192608</v>
      </c>
      <c r="AD1356" s="42">
        <f t="shared" si="172"/>
        <v>1.1002785515320335</v>
      </c>
      <c r="AE1356" s="42">
        <f t="shared" si="172"/>
        <v>0.98865979381443303</v>
      </c>
      <c r="AF1356" s="43">
        <f t="shared" si="172"/>
        <v>0.83797216699801191</v>
      </c>
      <c r="AG1356" s="43">
        <f t="shared" si="172"/>
        <v>0.72727272727272729</v>
      </c>
      <c r="AH1356" s="44">
        <f t="shared" ref="AH1356:AO1356" si="173">AH711/AH59</f>
        <v>0.84595300261096606</v>
      </c>
      <c r="AI1356" s="44">
        <f t="shared" si="173"/>
        <v>0.73894282632146713</v>
      </c>
      <c r="AJ1356" s="44">
        <f t="shared" si="173"/>
        <v>0.86299765807962525</v>
      </c>
      <c r="AK1356" s="44">
        <f t="shared" si="173"/>
        <v>0.93637454981992796</v>
      </c>
      <c r="AL1356" s="46">
        <f t="shared" si="173"/>
        <v>0.91259259259259262</v>
      </c>
      <c r="AM1356" s="46">
        <f t="shared" si="173"/>
        <v>0.83351235230934484</v>
      </c>
      <c r="AN1356" s="46">
        <f t="shared" si="173"/>
        <v>0.86715867158671589</v>
      </c>
      <c r="AO1356" s="46">
        <f t="shared" si="173"/>
        <v>0.84379172229639521</v>
      </c>
    </row>
    <row r="1357" spans="1:41" x14ac:dyDescent="0.25">
      <c r="A1357" s="36" t="s">
        <v>20</v>
      </c>
      <c r="B1357" s="36">
        <f t="shared" ref="B1357:AB1357" si="174">B712/B60</f>
        <v>0.83549783549783552</v>
      </c>
      <c r="C1357" s="36">
        <f t="shared" si="174"/>
        <v>1.0304568527918783</v>
      </c>
      <c r="D1357" s="36">
        <f t="shared" si="174"/>
        <v>1.1906779661016949</v>
      </c>
      <c r="E1357" s="36">
        <f t="shared" si="174"/>
        <v>1.4851063829787234</v>
      </c>
      <c r="F1357" s="36">
        <f t="shared" si="174"/>
        <v>1.2250000000000001</v>
      </c>
      <c r="G1357" s="36">
        <f t="shared" si="174"/>
        <v>1.0914127423822715</v>
      </c>
      <c r="H1357" s="36">
        <f t="shared" si="174"/>
        <v>1.026634382566586</v>
      </c>
      <c r="I1357" s="36">
        <f t="shared" si="174"/>
        <v>0.94910179640718562</v>
      </c>
      <c r="J1357" s="36">
        <f t="shared" si="174"/>
        <v>0.76844783715012721</v>
      </c>
      <c r="K1357" s="36">
        <f t="shared" si="174"/>
        <v>0.75221238938053092</v>
      </c>
      <c r="L1357" s="36">
        <f t="shared" si="174"/>
        <v>0.94490358126721763</v>
      </c>
      <c r="M1357" s="36">
        <f t="shared" si="174"/>
        <v>1.0389221556886228</v>
      </c>
      <c r="N1357" s="36">
        <f t="shared" si="174"/>
        <v>1.0481927710843373</v>
      </c>
      <c r="O1357" s="36">
        <f t="shared" si="174"/>
        <v>0.98653198653198648</v>
      </c>
      <c r="P1357" s="36">
        <f t="shared" si="174"/>
        <v>0.99076923076923074</v>
      </c>
      <c r="Q1357" s="36">
        <f t="shared" si="174"/>
        <v>0.90476190476190477</v>
      </c>
      <c r="R1357" s="36">
        <f t="shared" si="174"/>
        <v>0.8571428571428571</v>
      </c>
      <c r="S1357" s="36">
        <f t="shared" si="174"/>
        <v>1.1265306122448979</v>
      </c>
      <c r="T1357" s="36">
        <f t="shared" si="174"/>
        <v>1.0421686746987953</v>
      </c>
      <c r="U1357" s="36">
        <f t="shared" si="174"/>
        <v>0.84589041095890416</v>
      </c>
      <c r="V1357" s="36">
        <f t="shared" si="174"/>
        <v>0.94676806083650189</v>
      </c>
      <c r="W1357" s="36">
        <f t="shared" si="174"/>
        <v>0.85606060606060608</v>
      </c>
      <c r="X1357" s="41">
        <f t="shared" si="174"/>
        <v>1.0823529411764705</v>
      </c>
      <c r="Y1357" s="41">
        <f t="shared" si="174"/>
        <v>0.96031746031746035</v>
      </c>
      <c r="Z1357" s="41">
        <f t="shared" si="174"/>
        <v>0.80434782608695654</v>
      </c>
      <c r="AA1357" s="41">
        <f t="shared" si="174"/>
        <v>0.94809688581314877</v>
      </c>
      <c r="AB1357" s="41">
        <f t="shared" si="174"/>
        <v>0.88076923076923075</v>
      </c>
      <c r="AC1357" s="42">
        <f t="shared" ref="AC1357:AG1357" si="175">AC712/AC60</f>
        <v>0.954337899543379</v>
      </c>
      <c r="AD1357" s="42">
        <f t="shared" si="175"/>
        <v>1.1494252873563218</v>
      </c>
      <c r="AE1357" s="42">
        <f t="shared" si="175"/>
        <v>0.96491228070175439</v>
      </c>
      <c r="AF1357" s="43">
        <f t="shared" si="175"/>
        <v>0.79090909090909089</v>
      </c>
      <c r="AG1357" s="43">
        <f t="shared" si="175"/>
        <v>0.67136150234741787</v>
      </c>
      <c r="AH1357" s="44">
        <f t="shared" ref="AH1357:AO1357" si="176">AH712/AH60</f>
        <v>0.69458128078817738</v>
      </c>
      <c r="AI1357" s="44">
        <f t="shared" si="176"/>
        <v>0.85492227979274615</v>
      </c>
      <c r="AJ1357" s="44">
        <f t="shared" si="176"/>
        <v>1.0136363636363637</v>
      </c>
      <c r="AK1357" s="44">
        <f t="shared" si="176"/>
        <v>0.85922330097087374</v>
      </c>
      <c r="AL1357" s="46">
        <f t="shared" si="176"/>
        <v>0.90683229813664601</v>
      </c>
      <c r="AM1357" s="46">
        <f t="shared" si="176"/>
        <v>0.76603773584905666</v>
      </c>
      <c r="AN1357" s="46">
        <f t="shared" si="176"/>
        <v>0.71717171717171713</v>
      </c>
      <c r="AO1357" s="46">
        <f t="shared" si="176"/>
        <v>1.1586206896551725</v>
      </c>
    </row>
    <row r="1358" spans="1:41" x14ac:dyDescent="0.25">
      <c r="A1358" s="36" t="s">
        <v>21</v>
      </c>
      <c r="B1358" s="36">
        <f t="shared" ref="B1358:AB1358" si="177">B713/B61</f>
        <v>1.017391304347826</v>
      </c>
      <c r="C1358" s="36">
        <f t="shared" si="177"/>
        <v>0.97021276595744677</v>
      </c>
      <c r="D1358" s="36">
        <f t="shared" si="177"/>
        <v>1.1030927835051547</v>
      </c>
      <c r="E1358" s="36">
        <f t="shared" si="177"/>
        <v>1.6624472573839661</v>
      </c>
      <c r="F1358" s="36">
        <f t="shared" si="177"/>
        <v>1.4639498432601881</v>
      </c>
      <c r="G1358" s="36">
        <f t="shared" si="177"/>
        <v>0.92873563218390809</v>
      </c>
      <c r="H1358" s="36">
        <f t="shared" si="177"/>
        <v>0.92668024439918528</v>
      </c>
      <c r="I1358" s="36">
        <f t="shared" si="177"/>
        <v>0.96675191815856776</v>
      </c>
      <c r="J1358" s="36">
        <f t="shared" si="177"/>
        <v>1.0351288056206089</v>
      </c>
      <c r="K1358" s="36">
        <f t="shared" si="177"/>
        <v>0.70469798657718119</v>
      </c>
      <c r="L1358" s="36">
        <f t="shared" si="177"/>
        <v>1.1192214111922141</v>
      </c>
      <c r="M1358" s="36">
        <f t="shared" si="177"/>
        <v>0.989247311827957</v>
      </c>
      <c r="N1358" s="36">
        <f t="shared" si="177"/>
        <v>0.98337292161520184</v>
      </c>
      <c r="O1358" s="36">
        <f t="shared" si="177"/>
        <v>0.90930232558139534</v>
      </c>
      <c r="P1358" s="36">
        <f t="shared" si="177"/>
        <v>1.1774580335731415</v>
      </c>
      <c r="Q1358" s="36">
        <f t="shared" si="177"/>
        <v>0.85158150851581504</v>
      </c>
      <c r="R1358" s="36">
        <f t="shared" si="177"/>
        <v>0.84375</v>
      </c>
      <c r="S1358" s="36">
        <f t="shared" si="177"/>
        <v>0.8857868020304569</v>
      </c>
      <c r="T1358" s="36">
        <f t="shared" si="177"/>
        <v>1.0835322195704058</v>
      </c>
      <c r="U1358" s="36">
        <f t="shared" si="177"/>
        <v>1.0218579234972678</v>
      </c>
      <c r="V1358" s="36">
        <f t="shared" si="177"/>
        <v>0.87810945273631846</v>
      </c>
      <c r="W1358" s="36">
        <f t="shared" si="177"/>
        <v>0.7768817204301075</v>
      </c>
      <c r="X1358" s="41">
        <f t="shared" si="177"/>
        <v>0.87563451776649748</v>
      </c>
      <c r="Y1358" s="41">
        <f t="shared" si="177"/>
        <v>0.87886597938144329</v>
      </c>
      <c r="Z1358" s="41">
        <f t="shared" si="177"/>
        <v>0.84634146341463412</v>
      </c>
      <c r="AA1358" s="41">
        <f t="shared" si="177"/>
        <v>0.86857142857142855</v>
      </c>
      <c r="AB1358" s="41">
        <f t="shared" si="177"/>
        <v>0.80213903743315507</v>
      </c>
      <c r="AC1358" s="42">
        <f t="shared" ref="AC1358:AG1358" si="178">AC713/AC61</f>
        <v>0.72492836676217765</v>
      </c>
      <c r="AD1358" s="42">
        <f t="shared" si="178"/>
        <v>1.1623931623931625</v>
      </c>
      <c r="AE1358" s="42">
        <f t="shared" si="178"/>
        <v>1.035820895522388</v>
      </c>
      <c r="AF1358" s="43">
        <f t="shared" si="178"/>
        <v>0.88338192419825068</v>
      </c>
      <c r="AG1358" s="43">
        <f t="shared" si="178"/>
        <v>0.71779141104294475</v>
      </c>
      <c r="AH1358" s="44">
        <f t="shared" ref="AH1358:AO1358" si="179">AH713/AH61</f>
        <v>0.77926421404682278</v>
      </c>
      <c r="AI1358" s="44">
        <f t="shared" si="179"/>
        <v>0.68955223880597016</v>
      </c>
      <c r="AJ1358" s="44">
        <f t="shared" si="179"/>
        <v>0.79354838709677422</v>
      </c>
      <c r="AK1358" s="44">
        <f t="shared" si="179"/>
        <v>0.90579710144927539</v>
      </c>
      <c r="AL1358" s="46">
        <f t="shared" si="179"/>
        <v>0.7967479674796748</v>
      </c>
      <c r="AM1358" s="46">
        <f t="shared" si="179"/>
        <v>0.79194630872483218</v>
      </c>
      <c r="AN1358" s="46">
        <f t="shared" si="179"/>
        <v>0.84</v>
      </c>
      <c r="AO1358" s="46">
        <f t="shared" si="179"/>
        <v>0.90756302521008403</v>
      </c>
    </row>
    <row r="1359" spans="1:41" x14ac:dyDescent="0.25">
      <c r="A1359" s="36" t="s">
        <v>22</v>
      </c>
      <c r="B1359" s="36">
        <f t="shared" ref="B1359:AB1359" si="180">B714/B62</f>
        <v>0.94648829431438131</v>
      </c>
      <c r="C1359" s="36">
        <f t="shared" si="180"/>
        <v>1.1496350364963503</v>
      </c>
      <c r="D1359" s="36">
        <f t="shared" si="180"/>
        <v>1.1818181818181819</v>
      </c>
      <c r="E1359" s="36">
        <f t="shared" si="180"/>
        <v>1.5474860335195531</v>
      </c>
      <c r="F1359" s="36">
        <f t="shared" si="180"/>
        <v>1.1402439024390243</v>
      </c>
      <c r="G1359" s="36">
        <f t="shared" si="180"/>
        <v>0.93429158110882959</v>
      </c>
      <c r="H1359" s="36">
        <f t="shared" si="180"/>
        <v>0.95412844036697253</v>
      </c>
      <c r="I1359" s="36">
        <f t="shared" si="180"/>
        <v>1.1017369727047146</v>
      </c>
      <c r="J1359" s="36">
        <f t="shared" si="180"/>
        <v>0.84191829484902314</v>
      </c>
      <c r="K1359" s="36">
        <f t="shared" si="180"/>
        <v>0.80873180873180872</v>
      </c>
      <c r="L1359" s="36">
        <f t="shared" si="180"/>
        <v>0.95787545787545791</v>
      </c>
      <c r="M1359" s="36">
        <f t="shared" si="180"/>
        <v>1.0290178571428572</v>
      </c>
      <c r="N1359" s="36">
        <f t="shared" si="180"/>
        <v>1.046242774566474</v>
      </c>
      <c r="O1359" s="36">
        <f t="shared" si="180"/>
        <v>1.0021834061135371</v>
      </c>
      <c r="P1359" s="36">
        <f t="shared" si="180"/>
        <v>0.98497854077253222</v>
      </c>
      <c r="Q1359" s="36">
        <f t="shared" si="180"/>
        <v>1.149643705463183</v>
      </c>
      <c r="R1359" s="36">
        <f t="shared" si="180"/>
        <v>0.93657505285412257</v>
      </c>
      <c r="S1359" s="36">
        <f t="shared" si="180"/>
        <v>0.78242677824267781</v>
      </c>
      <c r="T1359" s="36">
        <f t="shared" si="180"/>
        <v>0.8836772983114447</v>
      </c>
      <c r="U1359" s="36">
        <f t="shared" si="180"/>
        <v>0.9414316702819957</v>
      </c>
      <c r="V1359" s="36">
        <f t="shared" si="180"/>
        <v>0.94965675057208243</v>
      </c>
      <c r="W1359" s="36">
        <f t="shared" si="180"/>
        <v>0.74709976798143851</v>
      </c>
      <c r="X1359" s="41">
        <f t="shared" si="180"/>
        <v>0.85371179039301315</v>
      </c>
      <c r="Y1359" s="41">
        <f t="shared" si="180"/>
        <v>0.85995623632385121</v>
      </c>
      <c r="Z1359" s="41">
        <f t="shared" si="180"/>
        <v>0.85412262156448204</v>
      </c>
      <c r="AA1359" s="41">
        <f t="shared" si="180"/>
        <v>0.79737335834896805</v>
      </c>
      <c r="AB1359" s="41">
        <f t="shared" si="180"/>
        <v>0.70135746606334837</v>
      </c>
      <c r="AC1359" s="42">
        <f t="shared" ref="AC1359:AG1359" si="181">AC714/AC62</f>
        <v>1.0056179775280898</v>
      </c>
      <c r="AD1359" s="42">
        <f t="shared" si="181"/>
        <v>1.3554006968641115</v>
      </c>
      <c r="AE1359" s="42">
        <f t="shared" si="181"/>
        <v>1.0909090909090908</v>
      </c>
      <c r="AF1359" s="43">
        <f t="shared" si="181"/>
        <v>0.82727272727272727</v>
      </c>
      <c r="AG1359" s="43">
        <f t="shared" si="181"/>
        <v>0.65972222222222221</v>
      </c>
      <c r="AH1359" s="44">
        <f t="shared" ref="AH1359:AO1359" si="182">AH714/AH62</f>
        <v>0.84943181818181823</v>
      </c>
      <c r="AI1359" s="44">
        <f t="shared" si="182"/>
        <v>0.78181818181818186</v>
      </c>
      <c r="AJ1359" s="44">
        <f t="shared" si="182"/>
        <v>0.956989247311828</v>
      </c>
      <c r="AK1359" s="44">
        <f t="shared" si="182"/>
        <v>0.98575498575498577</v>
      </c>
      <c r="AL1359" s="46">
        <f t="shared" si="182"/>
        <v>0.76878612716763006</v>
      </c>
      <c r="AM1359" s="46">
        <f t="shared" si="182"/>
        <v>0.75696202531645573</v>
      </c>
      <c r="AN1359" s="46">
        <f t="shared" si="182"/>
        <v>0.83701657458563539</v>
      </c>
      <c r="AO1359" s="46">
        <f t="shared" si="182"/>
        <v>0.91695501730103801</v>
      </c>
    </row>
    <row r="1360" spans="1:41" x14ac:dyDescent="0.25">
      <c r="A1360" s="36" t="s">
        <v>551</v>
      </c>
      <c r="B1360" s="36">
        <f t="shared" ref="B1360:AB1360" si="183">B715/B63</f>
        <v>1.0033519553072625</v>
      </c>
      <c r="C1360" s="36">
        <f t="shared" si="183"/>
        <v>1.0797619047619047</v>
      </c>
      <c r="D1360" s="36">
        <f t="shared" si="183"/>
        <v>1.086080586080586</v>
      </c>
      <c r="E1360" s="36">
        <f t="shared" si="183"/>
        <v>1.553811659192825</v>
      </c>
      <c r="F1360" s="36">
        <f t="shared" si="183"/>
        <v>1.2446941323345817</v>
      </c>
      <c r="G1360" s="36">
        <f t="shared" si="183"/>
        <v>0.92279411764705888</v>
      </c>
      <c r="H1360" s="36">
        <f t="shared" si="183"/>
        <v>1.0511551155115511</v>
      </c>
      <c r="I1360" s="36">
        <f t="shared" si="183"/>
        <v>0.81613891726251275</v>
      </c>
      <c r="J1360" s="36">
        <f t="shared" si="183"/>
        <v>0.96467236467236472</v>
      </c>
      <c r="K1360" s="36">
        <f t="shared" si="183"/>
        <v>0.78438228438228441</v>
      </c>
      <c r="L1360" s="36">
        <f t="shared" si="183"/>
        <v>0.93370786516853932</v>
      </c>
      <c r="M1360" s="36">
        <f t="shared" si="183"/>
        <v>1.0034176349965824</v>
      </c>
      <c r="N1360" s="36">
        <f t="shared" si="183"/>
        <v>0.96902654867256632</v>
      </c>
      <c r="O1360" s="36">
        <f t="shared" si="183"/>
        <v>1.0242468772961058</v>
      </c>
      <c r="P1360" s="36">
        <f t="shared" si="183"/>
        <v>1.0147435897435897</v>
      </c>
      <c r="Q1360" s="36">
        <f t="shared" si="183"/>
        <v>0.96620132255694346</v>
      </c>
      <c r="R1360" s="36">
        <f t="shared" si="183"/>
        <v>0.96225165562913906</v>
      </c>
      <c r="S1360" s="36">
        <f t="shared" si="183"/>
        <v>0.95690936106983659</v>
      </c>
      <c r="T1360" s="36">
        <f t="shared" si="183"/>
        <v>0.96969696969696972</v>
      </c>
      <c r="U1360" s="36">
        <f t="shared" si="183"/>
        <v>0.98124531132783199</v>
      </c>
      <c r="V1360" s="36">
        <f t="shared" si="183"/>
        <v>0.96377840909090906</v>
      </c>
      <c r="W1360" s="36">
        <f t="shared" si="183"/>
        <v>0.76875852660300137</v>
      </c>
      <c r="X1360" s="41">
        <f t="shared" si="183"/>
        <v>1.044035228182546</v>
      </c>
      <c r="Y1360" s="41">
        <f t="shared" si="183"/>
        <v>0.85244704163623086</v>
      </c>
      <c r="Z1360" s="41">
        <f t="shared" si="183"/>
        <v>0.80849629130141609</v>
      </c>
      <c r="AA1360" s="41">
        <f t="shared" si="183"/>
        <v>0.85365853658536583</v>
      </c>
      <c r="AB1360" s="41">
        <f t="shared" si="183"/>
        <v>0.8542635658914729</v>
      </c>
      <c r="AC1360" s="42">
        <f t="shared" ref="AC1360:AG1360" si="184">AC715/AC63</f>
        <v>0.82079131109387127</v>
      </c>
      <c r="AD1360" s="42">
        <f t="shared" si="184"/>
        <v>1.2222222222222223</v>
      </c>
      <c r="AE1360" s="42">
        <f t="shared" si="184"/>
        <v>1.0060763888888888</v>
      </c>
      <c r="AF1360" s="43">
        <f t="shared" si="184"/>
        <v>0.79021558872305142</v>
      </c>
      <c r="AG1360" s="43">
        <f t="shared" si="184"/>
        <v>0.7619446772841576</v>
      </c>
      <c r="AH1360" s="44">
        <f t="shared" ref="AH1360:AO1360" si="185">AH715/AH63</f>
        <v>0.88443616029822925</v>
      </c>
      <c r="AI1360" s="44">
        <f t="shared" si="185"/>
        <v>0.81359044995408636</v>
      </c>
      <c r="AJ1360" s="44">
        <f t="shared" si="185"/>
        <v>0.86852207293666028</v>
      </c>
      <c r="AK1360" s="44">
        <f t="shared" si="185"/>
        <v>0.8928571428571429</v>
      </c>
      <c r="AL1360" s="46">
        <f t="shared" si="185"/>
        <v>0.83160322952710497</v>
      </c>
      <c r="AM1360" s="46">
        <f t="shared" si="185"/>
        <v>0.86572769953051643</v>
      </c>
      <c r="AN1360" s="46">
        <f t="shared" si="185"/>
        <v>0.85942492012779548</v>
      </c>
      <c r="AO1360" s="46">
        <f t="shared" si="185"/>
        <v>0.88720930232558137</v>
      </c>
    </row>
    <row r="1361" spans="1:41" x14ac:dyDescent="0.25">
      <c r="A1361" s="36" t="s">
        <v>23</v>
      </c>
      <c r="B1361" s="36">
        <f t="shared" ref="B1361:AB1361" si="186">B716/B64</f>
        <v>0.85</v>
      </c>
      <c r="C1361" s="36">
        <f t="shared" si="186"/>
        <v>0.92152917505030185</v>
      </c>
      <c r="D1361" s="36">
        <f t="shared" si="186"/>
        <v>1.1398467432950192</v>
      </c>
      <c r="E1361" s="36">
        <f t="shared" si="186"/>
        <v>1.5288220551378446</v>
      </c>
      <c r="F1361" s="36">
        <f t="shared" si="186"/>
        <v>1.1278458844133099</v>
      </c>
      <c r="G1361" s="36">
        <f t="shared" si="186"/>
        <v>0.81009296148738374</v>
      </c>
      <c r="H1361" s="36">
        <f t="shared" si="186"/>
        <v>0.86010362694300513</v>
      </c>
      <c r="I1361" s="36">
        <f t="shared" si="186"/>
        <v>1.0838926174496644</v>
      </c>
      <c r="J1361" s="36">
        <f t="shared" si="186"/>
        <v>0.85838150289017345</v>
      </c>
      <c r="K1361" s="36">
        <f t="shared" si="186"/>
        <v>0.84319999999999995</v>
      </c>
      <c r="L1361" s="36">
        <f t="shared" si="186"/>
        <v>0.86950354609929081</v>
      </c>
      <c r="M1361" s="36">
        <f t="shared" si="186"/>
        <v>1.0849056603773586</v>
      </c>
      <c r="N1361" s="36">
        <f t="shared" si="186"/>
        <v>0.99833887043189373</v>
      </c>
      <c r="O1361" s="36">
        <f t="shared" si="186"/>
        <v>0.97499999999999998</v>
      </c>
      <c r="P1361" s="36">
        <f t="shared" si="186"/>
        <v>1.1141552511415524</v>
      </c>
      <c r="Q1361" s="36">
        <f t="shared" si="186"/>
        <v>1.030252100840336</v>
      </c>
      <c r="R1361" s="36">
        <f t="shared" si="186"/>
        <v>0.97712418300653592</v>
      </c>
      <c r="S1361" s="36">
        <f t="shared" si="186"/>
        <v>0.93581081081081086</v>
      </c>
      <c r="T1361" s="36">
        <f t="shared" si="186"/>
        <v>1.0143540669856459</v>
      </c>
      <c r="U1361" s="36">
        <f t="shared" si="186"/>
        <v>0.88336192109777012</v>
      </c>
      <c r="V1361" s="36">
        <f t="shared" si="186"/>
        <v>0.84027777777777779</v>
      </c>
      <c r="W1361" s="36">
        <f t="shared" si="186"/>
        <v>0.98859315589353614</v>
      </c>
      <c r="X1361" s="41">
        <f t="shared" si="186"/>
        <v>1.0129390018484288</v>
      </c>
      <c r="Y1361" s="41">
        <f t="shared" si="186"/>
        <v>0.88809946714031973</v>
      </c>
      <c r="Z1361" s="41">
        <f t="shared" si="186"/>
        <v>0.78869047619047616</v>
      </c>
      <c r="AA1361" s="41">
        <f t="shared" si="186"/>
        <v>0.67988668555240794</v>
      </c>
      <c r="AB1361" s="41">
        <f t="shared" si="186"/>
        <v>0.89165186500888094</v>
      </c>
      <c r="AC1361" s="42">
        <f t="shared" ref="AC1361:AG1361" si="187">AC716/AC64</f>
        <v>1.0042553191489361</v>
      </c>
      <c r="AD1361" s="42">
        <f t="shared" si="187"/>
        <v>1.2724637681159421</v>
      </c>
      <c r="AE1361" s="42">
        <f t="shared" si="187"/>
        <v>0.91947565543071164</v>
      </c>
      <c r="AF1361" s="43">
        <f t="shared" si="187"/>
        <v>0.90095238095238095</v>
      </c>
      <c r="AG1361" s="43">
        <f t="shared" si="187"/>
        <v>0.83491461100569264</v>
      </c>
      <c r="AH1361" s="44">
        <f t="shared" ref="AH1361:AO1361" si="188">AH716/AH64</f>
        <v>0.87603305785123964</v>
      </c>
      <c r="AI1361" s="44">
        <f t="shared" si="188"/>
        <v>0.83396226415094343</v>
      </c>
      <c r="AJ1361" s="44">
        <f t="shared" si="188"/>
        <v>0.93951612903225812</v>
      </c>
      <c r="AK1361" s="44">
        <f t="shared" si="188"/>
        <v>0.84722222222222221</v>
      </c>
      <c r="AL1361" s="46">
        <f t="shared" si="188"/>
        <v>0.78855721393034828</v>
      </c>
      <c r="AM1361" s="46">
        <f t="shared" si="188"/>
        <v>0.7074954296160878</v>
      </c>
      <c r="AN1361" s="46">
        <f t="shared" si="188"/>
        <v>0.72405660377358494</v>
      </c>
      <c r="AO1361" s="46">
        <f t="shared" si="188"/>
        <v>0.92409240924092406</v>
      </c>
    </row>
    <row r="1362" spans="1:41" x14ac:dyDescent="0.25">
      <c r="A1362" s="36" t="s">
        <v>442</v>
      </c>
      <c r="B1362" s="36">
        <f t="shared" ref="B1362:AB1362" si="189">B717/B65</f>
        <v>1.0027855153203342</v>
      </c>
      <c r="C1362" s="36">
        <f t="shared" si="189"/>
        <v>1.0982142857142858</v>
      </c>
      <c r="D1362" s="36">
        <f t="shared" si="189"/>
        <v>1.0580720092915215</v>
      </c>
      <c r="E1362" s="36">
        <f t="shared" si="189"/>
        <v>1.4327956989247312</v>
      </c>
      <c r="F1362" s="36">
        <f t="shared" si="189"/>
        <v>1.3036303630363035</v>
      </c>
      <c r="G1362" s="36">
        <f t="shared" si="189"/>
        <v>1.0333333333333334</v>
      </c>
      <c r="H1362" s="36">
        <f t="shared" si="189"/>
        <v>1.0623885918003566</v>
      </c>
      <c r="I1362" s="36">
        <f t="shared" si="189"/>
        <v>1.0119521912350598</v>
      </c>
      <c r="J1362" s="36">
        <f t="shared" si="189"/>
        <v>0.91918294849023086</v>
      </c>
      <c r="K1362" s="36">
        <f t="shared" si="189"/>
        <v>0.76654064272211719</v>
      </c>
      <c r="L1362" s="36">
        <f t="shared" si="189"/>
        <v>0.95716783216783219</v>
      </c>
      <c r="M1362" s="36">
        <f t="shared" si="189"/>
        <v>0.89717925386715192</v>
      </c>
      <c r="N1362" s="36">
        <f t="shared" si="189"/>
        <v>1.0194552529182879</v>
      </c>
      <c r="O1362" s="36">
        <f t="shared" si="189"/>
        <v>0.94591611479028692</v>
      </c>
      <c r="P1362" s="36">
        <f t="shared" si="189"/>
        <v>1.1104417670682731</v>
      </c>
      <c r="Q1362" s="36">
        <f t="shared" si="189"/>
        <v>1.0132788559754853</v>
      </c>
      <c r="R1362" s="36">
        <f t="shared" si="189"/>
        <v>0.99204771371769385</v>
      </c>
      <c r="S1362" s="36">
        <f t="shared" si="189"/>
        <v>0.96145124716553287</v>
      </c>
      <c r="T1362" s="36">
        <f t="shared" si="189"/>
        <v>0.99536178107606677</v>
      </c>
      <c r="U1362" s="36">
        <f t="shared" si="189"/>
        <v>0.94973262032085559</v>
      </c>
      <c r="V1362" s="36">
        <f t="shared" si="189"/>
        <v>0.85288065843621397</v>
      </c>
      <c r="W1362" s="36">
        <f t="shared" si="189"/>
        <v>0.78880157170923382</v>
      </c>
      <c r="X1362" s="41">
        <f t="shared" si="189"/>
        <v>1.0811724915445322</v>
      </c>
      <c r="Y1362" s="41">
        <f t="shared" si="189"/>
        <v>0.91434262948207168</v>
      </c>
      <c r="Z1362" s="41">
        <f t="shared" si="189"/>
        <v>0.94021215043394402</v>
      </c>
      <c r="AA1362" s="41">
        <f t="shared" si="189"/>
        <v>0.90151515151515149</v>
      </c>
      <c r="AB1362" s="41">
        <f t="shared" si="189"/>
        <v>0.79745596868884538</v>
      </c>
      <c r="AC1362" s="42">
        <f t="shared" ref="AC1362:AG1362" si="190">AC717/AC65</f>
        <v>0.9942987457240593</v>
      </c>
      <c r="AD1362" s="42">
        <f t="shared" si="190"/>
        <v>1.2460063897763578</v>
      </c>
      <c r="AE1362" s="42">
        <f t="shared" si="190"/>
        <v>0.92483660130718959</v>
      </c>
      <c r="AF1362" s="43">
        <f t="shared" si="190"/>
        <v>0.83636363636363631</v>
      </c>
      <c r="AG1362" s="43">
        <f t="shared" si="190"/>
        <v>0.81599999999999995</v>
      </c>
      <c r="AH1362" s="44">
        <f t="shared" ref="AH1362:AO1362" si="191">AH717/AH65</f>
        <v>0.75060532687651327</v>
      </c>
      <c r="AI1362" s="44">
        <f t="shared" si="191"/>
        <v>0.79640718562874246</v>
      </c>
      <c r="AJ1362" s="44">
        <f t="shared" si="191"/>
        <v>1.0398406374501992</v>
      </c>
      <c r="AK1362" s="44">
        <f t="shared" si="191"/>
        <v>0.73648648648648651</v>
      </c>
      <c r="AL1362" s="46">
        <f t="shared" si="191"/>
        <v>0.64110929853181076</v>
      </c>
      <c r="AM1362" s="46">
        <f t="shared" si="191"/>
        <v>0.69826435246995999</v>
      </c>
      <c r="AN1362" s="46">
        <f t="shared" si="191"/>
        <v>0.65445859872611467</v>
      </c>
      <c r="AO1362" s="46">
        <f t="shared" si="191"/>
        <v>0.84532374100719421</v>
      </c>
    </row>
    <row r="1363" spans="1:41" x14ac:dyDescent="0.25">
      <c r="A1363" s="36" t="s">
        <v>591</v>
      </c>
      <c r="B1363" s="36">
        <f t="shared" ref="B1363:AB1363" si="192">B718/B66</f>
        <v>1.1059972105997211</v>
      </c>
      <c r="C1363" s="36">
        <f t="shared" si="192"/>
        <v>0.93514150943396224</v>
      </c>
      <c r="D1363" s="36">
        <f t="shared" si="192"/>
        <v>1.121923937360179</v>
      </c>
      <c r="E1363" s="36">
        <f t="shared" si="192"/>
        <v>1.7955555555555556</v>
      </c>
      <c r="F1363" s="36">
        <f t="shared" si="192"/>
        <v>1.2524271844660195</v>
      </c>
      <c r="G1363" s="36">
        <f t="shared" si="192"/>
        <v>1.0087565674255692</v>
      </c>
      <c r="H1363" s="36">
        <f t="shared" si="192"/>
        <v>0.94269572235673926</v>
      </c>
      <c r="I1363" s="36">
        <f t="shared" si="192"/>
        <v>1.0996784565916398</v>
      </c>
      <c r="J1363" s="36">
        <f t="shared" si="192"/>
        <v>0.79705117085862964</v>
      </c>
      <c r="K1363" s="36">
        <f t="shared" si="192"/>
        <v>0.7558983666061706</v>
      </c>
      <c r="L1363" s="36">
        <f t="shared" si="192"/>
        <v>0.97857142857142854</v>
      </c>
      <c r="M1363" s="36">
        <f t="shared" si="192"/>
        <v>1.0334645669291338</v>
      </c>
      <c r="N1363" s="36">
        <f t="shared" si="192"/>
        <v>0.93939393939393945</v>
      </c>
      <c r="O1363" s="36">
        <f t="shared" si="192"/>
        <v>1.0719499478623566</v>
      </c>
      <c r="P1363" s="36">
        <f t="shared" si="192"/>
        <v>0.99333333333333329</v>
      </c>
      <c r="Q1363" s="36">
        <f t="shared" si="192"/>
        <v>1.0918032786885246</v>
      </c>
      <c r="R1363" s="36">
        <f t="shared" si="192"/>
        <v>0.96132075471698109</v>
      </c>
      <c r="S1363" s="36">
        <f t="shared" si="192"/>
        <v>0.84329089128305579</v>
      </c>
      <c r="T1363" s="36">
        <f t="shared" si="192"/>
        <v>1.0136635354397951</v>
      </c>
      <c r="U1363" s="36">
        <f t="shared" si="192"/>
        <v>1.0761099365750528</v>
      </c>
      <c r="V1363" s="36">
        <f t="shared" si="192"/>
        <v>0.97687224669603523</v>
      </c>
      <c r="W1363" s="36">
        <f t="shared" si="192"/>
        <v>0.85685071574642124</v>
      </c>
      <c r="X1363" s="41">
        <f t="shared" si="192"/>
        <v>0.89396551724137929</v>
      </c>
      <c r="Y1363" s="41">
        <f t="shared" si="192"/>
        <v>1.0368474923234392</v>
      </c>
      <c r="Z1363" s="41">
        <f t="shared" si="192"/>
        <v>0.82337434094903339</v>
      </c>
      <c r="AA1363" s="41">
        <f t="shared" si="192"/>
        <v>0.87357414448669202</v>
      </c>
      <c r="AB1363" s="41">
        <f t="shared" si="192"/>
        <v>0.91776649746192895</v>
      </c>
      <c r="AC1363" s="42">
        <f t="shared" ref="AC1363:AG1363" si="193">AC718/AC66</f>
        <v>0.94905213270142175</v>
      </c>
      <c r="AD1363" s="42">
        <f t="shared" si="193"/>
        <v>1.3585209003215435</v>
      </c>
      <c r="AE1363" s="42">
        <f t="shared" si="193"/>
        <v>0.97631862217438103</v>
      </c>
      <c r="AF1363" s="43">
        <f t="shared" si="193"/>
        <v>0.84887459807073951</v>
      </c>
      <c r="AG1363" s="43">
        <f t="shared" si="193"/>
        <v>0.88568129330254042</v>
      </c>
      <c r="AH1363" s="44">
        <f t="shared" ref="AH1363:AO1363" si="194">AH718/AH66</f>
        <v>0.87909319899244331</v>
      </c>
      <c r="AI1363" s="44">
        <f t="shared" si="194"/>
        <v>0.75869565217391299</v>
      </c>
      <c r="AJ1363" s="44">
        <f t="shared" si="194"/>
        <v>0.91098901098901097</v>
      </c>
      <c r="AK1363" s="44">
        <f t="shared" si="194"/>
        <v>0.88113413304252997</v>
      </c>
      <c r="AL1363" s="46">
        <f t="shared" si="194"/>
        <v>0.90456989247311825</v>
      </c>
      <c r="AM1363" s="46">
        <f t="shared" si="194"/>
        <v>0.82283464566929132</v>
      </c>
      <c r="AN1363" s="46">
        <f t="shared" si="194"/>
        <v>0.93005181347150256</v>
      </c>
      <c r="AO1363" s="46">
        <f t="shared" si="194"/>
        <v>1.0068681318681318</v>
      </c>
    </row>
    <row r="1364" spans="1:41" x14ac:dyDescent="0.25">
      <c r="A1364" s="36" t="s">
        <v>468</v>
      </c>
      <c r="B1364" s="36">
        <f t="shared" ref="B1364:AB1364" si="195">B719/B67</f>
        <v>1.0790884718498659</v>
      </c>
      <c r="C1364" s="36">
        <f t="shared" si="195"/>
        <v>1.1155279503105591</v>
      </c>
      <c r="D1364" s="36">
        <f t="shared" si="195"/>
        <v>1.1889400921658986</v>
      </c>
      <c r="E1364" s="36">
        <f t="shared" si="195"/>
        <v>1.5717948717948718</v>
      </c>
      <c r="F1364" s="36">
        <f t="shared" si="195"/>
        <v>1.2473404255319149</v>
      </c>
      <c r="G1364" s="36">
        <f t="shared" si="195"/>
        <v>1.0142737195633922</v>
      </c>
      <c r="H1364" s="36">
        <f t="shared" si="195"/>
        <v>0.99472891566265065</v>
      </c>
      <c r="I1364" s="36">
        <f t="shared" si="195"/>
        <v>1.0832625318606628</v>
      </c>
      <c r="J1364" s="36">
        <f t="shared" si="195"/>
        <v>0.8696227663798809</v>
      </c>
      <c r="K1364" s="36">
        <f t="shared" si="195"/>
        <v>0.78211920529801326</v>
      </c>
      <c r="L1364" s="36">
        <f t="shared" si="195"/>
        <v>1.0067214339058999</v>
      </c>
      <c r="M1364" s="36">
        <f t="shared" si="195"/>
        <v>1.1176961602671118</v>
      </c>
      <c r="N1364" s="36">
        <f t="shared" si="195"/>
        <v>0.98305084745762716</v>
      </c>
      <c r="O1364" s="36">
        <f t="shared" si="195"/>
        <v>0.89644970414201186</v>
      </c>
      <c r="P1364" s="36">
        <f t="shared" si="195"/>
        <v>1.0504266873545385</v>
      </c>
      <c r="Q1364" s="36">
        <f t="shared" si="195"/>
        <v>1.2971246006389776</v>
      </c>
      <c r="R1364" s="36">
        <f t="shared" si="195"/>
        <v>0.92541196877710319</v>
      </c>
      <c r="S1364" s="36">
        <f t="shared" si="195"/>
        <v>0.8952145214521452</v>
      </c>
      <c r="T1364" s="36">
        <f t="shared" si="195"/>
        <v>0.95376955903271687</v>
      </c>
      <c r="U1364" s="36">
        <f t="shared" si="195"/>
        <v>1.0069721115537849</v>
      </c>
      <c r="V1364" s="36">
        <f t="shared" si="195"/>
        <v>0.83509700176366841</v>
      </c>
      <c r="W1364" s="36">
        <f t="shared" si="195"/>
        <v>0.8234295415959253</v>
      </c>
      <c r="X1364" s="41">
        <f t="shared" si="195"/>
        <v>0.88654781199351707</v>
      </c>
      <c r="Y1364" s="41">
        <f t="shared" si="195"/>
        <v>0.87533156498673736</v>
      </c>
      <c r="Z1364" s="41">
        <f t="shared" si="195"/>
        <v>0.82287529785544078</v>
      </c>
      <c r="AA1364" s="41">
        <f t="shared" si="195"/>
        <v>0.74769938650306744</v>
      </c>
      <c r="AB1364" s="41">
        <f t="shared" si="195"/>
        <v>0.87578757875787583</v>
      </c>
      <c r="AC1364" s="42">
        <f t="shared" ref="AC1364:AG1364" si="196">AC719/AC67</f>
        <v>1.0141458106637649</v>
      </c>
      <c r="AD1364" s="42">
        <f t="shared" si="196"/>
        <v>1.2364394993045897</v>
      </c>
      <c r="AE1364" s="42">
        <f t="shared" si="196"/>
        <v>0.95924453280318089</v>
      </c>
      <c r="AF1364" s="43">
        <f t="shared" si="196"/>
        <v>0.75276752767527677</v>
      </c>
      <c r="AG1364" s="43">
        <f t="shared" si="196"/>
        <v>0.82697947214076251</v>
      </c>
      <c r="AH1364" s="44">
        <f t="shared" ref="AH1364:AO1364" si="197">AH719/AH67</f>
        <v>0.77213822894168471</v>
      </c>
      <c r="AI1364" s="44">
        <f t="shared" si="197"/>
        <v>0.71694417238001962</v>
      </c>
      <c r="AJ1364" s="44">
        <f t="shared" si="197"/>
        <v>0.77851711026615966</v>
      </c>
      <c r="AK1364" s="44">
        <f t="shared" si="197"/>
        <v>0.91262135922330101</v>
      </c>
      <c r="AL1364" s="46">
        <f t="shared" si="197"/>
        <v>0.82453987730061351</v>
      </c>
      <c r="AM1364" s="46">
        <f t="shared" si="197"/>
        <v>0.78481012658227844</v>
      </c>
      <c r="AN1364" s="46">
        <f t="shared" si="197"/>
        <v>0.84615384615384615</v>
      </c>
      <c r="AO1364" s="46">
        <f t="shared" si="197"/>
        <v>0.92405063291139244</v>
      </c>
    </row>
    <row r="1365" spans="1:41" x14ac:dyDescent="0.25">
      <c r="A1365" s="36" t="s">
        <v>24</v>
      </c>
      <c r="B1365" s="36">
        <f t="shared" ref="B1365:AB1365" si="198">B720/B68</f>
        <v>0.94466403162055335</v>
      </c>
      <c r="C1365" s="36">
        <f t="shared" si="198"/>
        <v>0.80263157894736847</v>
      </c>
      <c r="D1365" s="36">
        <f t="shared" si="198"/>
        <v>1.0267062314540059</v>
      </c>
      <c r="E1365" s="36">
        <f t="shared" si="198"/>
        <v>1.4415094339622641</v>
      </c>
      <c r="F1365" s="36">
        <f t="shared" si="198"/>
        <v>1.2694300518134716</v>
      </c>
      <c r="G1365" s="36">
        <f t="shared" si="198"/>
        <v>0.96478873239436624</v>
      </c>
      <c r="H1365" s="36">
        <f t="shared" si="198"/>
        <v>0.98913043478260865</v>
      </c>
      <c r="I1365" s="36">
        <f t="shared" si="198"/>
        <v>1.0309278350515463</v>
      </c>
      <c r="J1365" s="36">
        <f t="shared" si="198"/>
        <v>0.98181818181818181</v>
      </c>
      <c r="K1365" s="36">
        <f t="shared" si="198"/>
        <v>0.80216802168021684</v>
      </c>
      <c r="L1365" s="36">
        <f t="shared" si="198"/>
        <v>1.0588235294117647</v>
      </c>
      <c r="M1365" s="36">
        <f t="shared" si="198"/>
        <v>0.93112947658402201</v>
      </c>
      <c r="N1365" s="36">
        <f t="shared" si="198"/>
        <v>0.89521640091116172</v>
      </c>
      <c r="O1365" s="36">
        <f t="shared" si="198"/>
        <v>1.0687830687830688</v>
      </c>
      <c r="P1365" s="36">
        <f t="shared" si="198"/>
        <v>1.0654450261780104</v>
      </c>
      <c r="Q1365" s="36">
        <f t="shared" si="198"/>
        <v>0.83291139240506329</v>
      </c>
      <c r="R1365" s="36">
        <f t="shared" si="198"/>
        <v>0.96899224806201545</v>
      </c>
      <c r="S1365" s="36">
        <f t="shared" si="198"/>
        <v>0.90909090909090906</v>
      </c>
      <c r="T1365" s="36">
        <f t="shared" si="198"/>
        <v>1.0542005420054201</v>
      </c>
      <c r="U1365" s="36">
        <f t="shared" si="198"/>
        <v>0.99137931034482762</v>
      </c>
      <c r="V1365" s="36">
        <f t="shared" si="198"/>
        <v>0.95714285714285718</v>
      </c>
      <c r="W1365" s="36">
        <f t="shared" si="198"/>
        <v>0.81095890410958904</v>
      </c>
      <c r="X1365" s="41">
        <f t="shared" si="198"/>
        <v>0.97337278106508873</v>
      </c>
      <c r="Y1365" s="41">
        <f t="shared" si="198"/>
        <v>0.88857142857142857</v>
      </c>
      <c r="Z1365" s="41">
        <f t="shared" si="198"/>
        <v>0.967741935483871</v>
      </c>
      <c r="AA1365" s="41">
        <f t="shared" si="198"/>
        <v>0.87341772151898733</v>
      </c>
      <c r="AB1365" s="41">
        <f t="shared" si="198"/>
        <v>0.85057471264367812</v>
      </c>
      <c r="AC1365" s="42">
        <f t="shared" ref="AC1365:AG1365" si="199">AC720/AC68</f>
        <v>0.83221476510067116</v>
      </c>
      <c r="AD1365" s="42">
        <f t="shared" si="199"/>
        <v>1.1735849056603773</v>
      </c>
      <c r="AE1365" s="42">
        <f t="shared" si="199"/>
        <v>0.90257879656160456</v>
      </c>
      <c r="AF1365" s="43">
        <f t="shared" si="199"/>
        <v>0.85373134328358213</v>
      </c>
      <c r="AG1365" s="43">
        <f t="shared" si="199"/>
        <v>1.0035587188612101</v>
      </c>
      <c r="AH1365" s="44">
        <f t="shared" ref="AH1365:AO1365" si="200">AH720/AH68</f>
        <v>0.66225165562913912</v>
      </c>
      <c r="AI1365" s="44">
        <f t="shared" si="200"/>
        <v>0.57910447761194028</v>
      </c>
      <c r="AJ1365" s="44">
        <f t="shared" si="200"/>
        <v>0.7814569536423841</v>
      </c>
      <c r="AK1365" s="44">
        <f t="shared" si="200"/>
        <v>0.85767790262172283</v>
      </c>
      <c r="AL1365" s="46">
        <f t="shared" si="200"/>
        <v>0.75609756097560976</v>
      </c>
      <c r="AM1365" s="46">
        <f t="shared" si="200"/>
        <v>0.89323843416370108</v>
      </c>
      <c r="AN1365" s="46">
        <f t="shared" si="200"/>
        <v>0.9</v>
      </c>
      <c r="AO1365" s="46">
        <f t="shared" si="200"/>
        <v>1.0871794871794871</v>
      </c>
    </row>
    <row r="1366" spans="1:41" x14ac:dyDescent="0.25">
      <c r="A1366" s="36" t="s">
        <v>501</v>
      </c>
      <c r="B1366" s="36">
        <f t="shared" ref="B1366:AB1366" si="201">B721/B69</f>
        <v>1.0636515912897822</v>
      </c>
      <c r="C1366" s="36">
        <f t="shared" si="201"/>
        <v>1.0439739413680782</v>
      </c>
      <c r="D1366" s="36">
        <f t="shared" si="201"/>
        <v>1.0748560460652592</v>
      </c>
      <c r="E1366" s="36">
        <f t="shared" si="201"/>
        <v>1.5541995692749462</v>
      </c>
      <c r="F1366" s="36">
        <f t="shared" si="201"/>
        <v>1.2528195488721805</v>
      </c>
      <c r="G1366" s="36">
        <f t="shared" si="201"/>
        <v>1.0099290780141843</v>
      </c>
      <c r="H1366" s="36">
        <f t="shared" si="201"/>
        <v>0.94229987809833404</v>
      </c>
      <c r="I1366" s="36">
        <f t="shared" si="201"/>
        <v>0.97738951695786225</v>
      </c>
      <c r="J1366" s="36">
        <f t="shared" si="201"/>
        <v>0.90637907296925191</v>
      </c>
      <c r="K1366" s="36">
        <f t="shared" si="201"/>
        <v>0.74048442906574397</v>
      </c>
      <c r="L1366" s="36">
        <f t="shared" si="201"/>
        <v>0.95094863489125403</v>
      </c>
      <c r="M1366" s="36">
        <f t="shared" si="201"/>
        <v>1.0238589211618256</v>
      </c>
      <c r="N1366" s="36">
        <f t="shared" si="201"/>
        <v>0.96940726577437863</v>
      </c>
      <c r="O1366" s="36">
        <f t="shared" si="201"/>
        <v>1.0257997936016512</v>
      </c>
      <c r="P1366" s="36">
        <f t="shared" si="201"/>
        <v>1.0600522193211488</v>
      </c>
      <c r="Q1366" s="36">
        <f t="shared" si="201"/>
        <v>0.95744680851063835</v>
      </c>
      <c r="R1366" s="36">
        <f t="shared" si="201"/>
        <v>0.98848272408612914</v>
      </c>
      <c r="S1366" s="36">
        <f t="shared" si="201"/>
        <v>0.87390829694323147</v>
      </c>
      <c r="T1366" s="36">
        <f t="shared" si="201"/>
        <v>1.063968015992004</v>
      </c>
      <c r="U1366" s="36">
        <f t="shared" si="201"/>
        <v>0.94893617021276599</v>
      </c>
      <c r="V1366" s="36">
        <f t="shared" si="201"/>
        <v>0.84131591678761486</v>
      </c>
      <c r="W1366" s="36">
        <f t="shared" si="201"/>
        <v>0.83076104310803622</v>
      </c>
      <c r="X1366" s="41">
        <f t="shared" si="201"/>
        <v>0.89141949152542377</v>
      </c>
      <c r="Y1366" s="41">
        <f t="shared" si="201"/>
        <v>0.8182294394971189</v>
      </c>
      <c r="Z1366" s="41">
        <f t="shared" si="201"/>
        <v>0.8645886561062851</v>
      </c>
      <c r="AA1366" s="41">
        <f t="shared" si="201"/>
        <v>0.84197407776669986</v>
      </c>
      <c r="AB1366" s="41">
        <f t="shared" si="201"/>
        <v>0.84124472573839659</v>
      </c>
      <c r="AC1366" s="42">
        <f t="shared" ref="AC1366:AG1366" si="202">AC721/AC69</f>
        <v>0.87408312958435208</v>
      </c>
      <c r="AD1366" s="42">
        <f t="shared" si="202"/>
        <v>1.3169129720853858</v>
      </c>
      <c r="AE1366" s="42">
        <f t="shared" si="202"/>
        <v>0.9434180138568129</v>
      </c>
      <c r="AF1366" s="43">
        <f t="shared" si="202"/>
        <v>0.7784702549575071</v>
      </c>
      <c r="AG1366" s="43">
        <f t="shared" si="202"/>
        <v>0.78312499999999996</v>
      </c>
      <c r="AH1366" s="44">
        <f t="shared" ref="AH1366:AO1366" si="203">AH721/AH69</f>
        <v>0.68600000000000005</v>
      </c>
      <c r="AI1366" s="44">
        <f t="shared" si="203"/>
        <v>0.68569636135508161</v>
      </c>
      <c r="AJ1366" s="44">
        <f t="shared" si="203"/>
        <v>0.87962962962962965</v>
      </c>
      <c r="AK1366" s="44">
        <f t="shared" si="203"/>
        <v>0.86802413273001511</v>
      </c>
      <c r="AL1366" s="46">
        <f t="shared" si="203"/>
        <v>0.83071553228621287</v>
      </c>
      <c r="AM1366" s="46">
        <f t="shared" si="203"/>
        <v>0.82861189801699719</v>
      </c>
      <c r="AN1366" s="46">
        <f t="shared" si="203"/>
        <v>0.84550989345509897</v>
      </c>
      <c r="AO1366" s="46">
        <f t="shared" si="203"/>
        <v>0.96983141082519964</v>
      </c>
    </row>
    <row r="1367" spans="1:41" x14ac:dyDescent="0.25">
      <c r="A1367" s="36" t="s">
        <v>506</v>
      </c>
      <c r="B1367" s="36">
        <f t="shared" ref="B1367:AB1367" si="204">B722/B70</f>
        <v>1.0217948717948717</v>
      </c>
      <c r="C1367" s="36">
        <f t="shared" si="204"/>
        <v>1.0753512132822478</v>
      </c>
      <c r="D1367" s="36">
        <f t="shared" si="204"/>
        <v>1.0856123662306778</v>
      </c>
      <c r="E1367" s="36">
        <f t="shared" si="204"/>
        <v>1.1973365617433414</v>
      </c>
      <c r="F1367" s="36">
        <f t="shared" si="204"/>
        <v>1.2349624060150375</v>
      </c>
      <c r="G1367" s="36">
        <f t="shared" si="204"/>
        <v>1.0657439446366781</v>
      </c>
      <c r="H1367" s="36">
        <f t="shared" si="204"/>
        <v>1.1163723916532906</v>
      </c>
      <c r="I1367" s="36">
        <f t="shared" si="204"/>
        <v>0.97039777983348752</v>
      </c>
      <c r="J1367" s="36">
        <f t="shared" si="204"/>
        <v>1.0033085194375517</v>
      </c>
      <c r="K1367" s="36">
        <f t="shared" si="204"/>
        <v>0.85750000000000004</v>
      </c>
      <c r="L1367" s="36">
        <f t="shared" si="204"/>
        <v>1.0246815286624205</v>
      </c>
      <c r="M1367" s="36">
        <f t="shared" si="204"/>
        <v>0.87906588824020016</v>
      </c>
      <c r="N1367" s="36">
        <f t="shared" si="204"/>
        <v>0.91931330472103001</v>
      </c>
      <c r="O1367" s="36">
        <f t="shared" si="204"/>
        <v>0.99792746113989639</v>
      </c>
      <c r="P1367" s="36">
        <f t="shared" si="204"/>
        <v>1.0122873345935728</v>
      </c>
      <c r="Q1367" s="36">
        <f t="shared" si="204"/>
        <v>0.97033492822966505</v>
      </c>
      <c r="R1367" s="36">
        <f t="shared" si="204"/>
        <v>0.98655635987590484</v>
      </c>
      <c r="S1367" s="36">
        <f t="shared" si="204"/>
        <v>0.93306288032454365</v>
      </c>
      <c r="T1367" s="36">
        <f t="shared" si="204"/>
        <v>1.0806451612903225</v>
      </c>
      <c r="U1367" s="36">
        <f t="shared" si="204"/>
        <v>0.91196834817012862</v>
      </c>
      <c r="V1367" s="36">
        <f t="shared" si="204"/>
        <v>0.93036750483558994</v>
      </c>
      <c r="W1367" s="36">
        <f t="shared" si="204"/>
        <v>0.81166837256908908</v>
      </c>
      <c r="X1367" s="41">
        <f t="shared" si="204"/>
        <v>0.92555331991951706</v>
      </c>
      <c r="Y1367" s="41">
        <f t="shared" si="204"/>
        <v>0.90029325513196479</v>
      </c>
      <c r="Z1367" s="41">
        <f t="shared" si="204"/>
        <v>0.91894630192502536</v>
      </c>
      <c r="AA1367" s="41">
        <f t="shared" si="204"/>
        <v>0.83269230769230773</v>
      </c>
      <c r="AB1367" s="41">
        <f t="shared" si="204"/>
        <v>0.86917960088691792</v>
      </c>
      <c r="AC1367" s="42">
        <f t="shared" ref="AC1367:AG1367" si="205">AC722/AC70</f>
        <v>0.8814993954050786</v>
      </c>
      <c r="AD1367" s="42">
        <f t="shared" si="205"/>
        <v>1.0356125356125356</v>
      </c>
      <c r="AE1367" s="42">
        <f t="shared" si="205"/>
        <v>1.0259579728059331</v>
      </c>
      <c r="AF1367" s="43">
        <f t="shared" si="205"/>
        <v>0.94242068155111636</v>
      </c>
      <c r="AG1367" s="43">
        <f t="shared" si="205"/>
        <v>0.83199999999999996</v>
      </c>
      <c r="AH1367" s="44">
        <f t="shared" ref="AH1367:AO1367" si="206">AH722/AH70</f>
        <v>0.81376037959667857</v>
      </c>
      <c r="AI1367" s="44">
        <f t="shared" si="206"/>
        <v>0.83292079207920788</v>
      </c>
      <c r="AJ1367" s="44">
        <f t="shared" si="206"/>
        <v>0.91153846153846152</v>
      </c>
      <c r="AK1367" s="44">
        <f t="shared" si="206"/>
        <v>1.0025542784163475</v>
      </c>
      <c r="AL1367" s="46">
        <f t="shared" si="206"/>
        <v>0.85858585858585856</v>
      </c>
      <c r="AM1367" s="46">
        <f t="shared" si="206"/>
        <v>0.89045936395759717</v>
      </c>
      <c r="AN1367" s="46">
        <f t="shared" si="206"/>
        <v>0.83916990920881973</v>
      </c>
      <c r="AO1367" s="46">
        <f t="shared" si="206"/>
        <v>0.85261707988980717</v>
      </c>
    </row>
    <row r="1368" spans="1:41" x14ac:dyDescent="0.25">
      <c r="A1368" s="36" t="s">
        <v>25</v>
      </c>
      <c r="B1368" s="36">
        <f t="shared" ref="B1368:AB1368" si="207">B723/B71</f>
        <v>0.93401015228426398</v>
      </c>
      <c r="C1368" s="36">
        <f t="shared" si="207"/>
        <v>1.0784313725490196</v>
      </c>
      <c r="D1368" s="36">
        <f t="shared" si="207"/>
        <v>1.25</v>
      </c>
      <c r="E1368" s="36">
        <f t="shared" si="207"/>
        <v>2.9634703196347032</v>
      </c>
      <c r="F1368" s="36">
        <f t="shared" si="207"/>
        <v>1.1589825119236883</v>
      </c>
      <c r="G1368" s="36">
        <f t="shared" si="207"/>
        <v>0.87878787878787878</v>
      </c>
      <c r="H1368" s="36">
        <f t="shared" si="207"/>
        <v>0.94</v>
      </c>
      <c r="I1368" s="36">
        <f t="shared" si="207"/>
        <v>1.1224899598393574</v>
      </c>
      <c r="J1368" s="36">
        <f t="shared" si="207"/>
        <v>0.82042833607907739</v>
      </c>
      <c r="K1368" s="36">
        <f t="shared" si="207"/>
        <v>0.79482439926062842</v>
      </c>
      <c r="L1368" s="36">
        <f t="shared" si="207"/>
        <v>0.87985212569316085</v>
      </c>
      <c r="M1368" s="36">
        <f t="shared" si="207"/>
        <v>1.2025052192066805</v>
      </c>
      <c r="N1368" s="36">
        <f t="shared" si="207"/>
        <v>1.0498154981549817</v>
      </c>
      <c r="O1368" s="36">
        <f t="shared" si="207"/>
        <v>0.88411214953271033</v>
      </c>
      <c r="P1368" s="36">
        <f t="shared" si="207"/>
        <v>0.92323651452282163</v>
      </c>
      <c r="Q1368" s="36">
        <f t="shared" si="207"/>
        <v>1.0377358490566038</v>
      </c>
      <c r="R1368" s="36">
        <f t="shared" si="207"/>
        <v>0.77949709864603478</v>
      </c>
      <c r="S1368" s="36">
        <f t="shared" si="207"/>
        <v>0.87015945330296129</v>
      </c>
      <c r="T1368" s="36">
        <f t="shared" si="207"/>
        <v>0.917184265010352</v>
      </c>
      <c r="U1368" s="36">
        <f t="shared" si="207"/>
        <v>0.99555555555555553</v>
      </c>
      <c r="V1368" s="36">
        <f t="shared" si="207"/>
        <v>0.88520971302428253</v>
      </c>
      <c r="W1368" s="36">
        <f t="shared" si="207"/>
        <v>0.7526427061310782</v>
      </c>
      <c r="X1368" s="41">
        <f t="shared" si="207"/>
        <v>1.0566037735849056</v>
      </c>
      <c r="Y1368" s="41">
        <f t="shared" si="207"/>
        <v>0.79318181818181821</v>
      </c>
      <c r="Z1368" s="41">
        <f t="shared" si="207"/>
        <v>0.78082191780821919</v>
      </c>
      <c r="AA1368" s="41">
        <f t="shared" si="207"/>
        <v>0.71561338289962828</v>
      </c>
      <c r="AB1368" s="41">
        <f t="shared" si="207"/>
        <v>0.81113801452784506</v>
      </c>
      <c r="AC1368" s="42">
        <f t="shared" ref="AC1368:AG1368" si="208">AC723/AC71</f>
        <v>1.0387811634349031</v>
      </c>
      <c r="AD1368" s="42">
        <f t="shared" si="208"/>
        <v>1.524390243902439</v>
      </c>
      <c r="AE1368" s="42">
        <f t="shared" si="208"/>
        <v>0.98275862068965514</v>
      </c>
      <c r="AF1368" s="43">
        <f t="shared" si="208"/>
        <v>0.73443983402489632</v>
      </c>
      <c r="AG1368" s="43">
        <f t="shared" si="208"/>
        <v>0.91586538461538458</v>
      </c>
      <c r="AH1368" s="44">
        <f t="shared" ref="AH1368:AO1368" si="209">AH723/AH71</f>
        <v>0.73047858942065491</v>
      </c>
      <c r="AI1368" s="44">
        <f t="shared" si="209"/>
        <v>0.67990074441687343</v>
      </c>
      <c r="AJ1368" s="44">
        <f t="shared" si="209"/>
        <v>0.93279569892473113</v>
      </c>
      <c r="AK1368" s="44">
        <f t="shared" si="209"/>
        <v>0.703125</v>
      </c>
      <c r="AL1368" s="46">
        <f t="shared" si="209"/>
        <v>0.96515679442508706</v>
      </c>
      <c r="AM1368" s="46">
        <f t="shared" si="209"/>
        <v>0.68641975308641978</v>
      </c>
      <c r="AN1368" s="46">
        <f t="shared" si="209"/>
        <v>0.82407407407407407</v>
      </c>
      <c r="AO1368" s="46">
        <f t="shared" si="209"/>
        <v>0.9460431654676259</v>
      </c>
    </row>
    <row r="1369" spans="1:41" x14ac:dyDescent="0.25">
      <c r="A1369" s="36" t="s">
        <v>26</v>
      </c>
      <c r="B1369" s="36">
        <f t="shared" ref="B1369:AB1369" si="210">B724/B72</f>
        <v>0.93076923076923079</v>
      </c>
      <c r="C1369" s="36">
        <f t="shared" si="210"/>
        <v>0.94324324324324327</v>
      </c>
      <c r="D1369" s="36">
        <f t="shared" si="210"/>
        <v>1.0350109409190371</v>
      </c>
      <c r="E1369" s="36">
        <f t="shared" si="210"/>
        <v>1.6451612903225807</v>
      </c>
      <c r="F1369" s="36">
        <f t="shared" si="210"/>
        <v>1.2006861063464838</v>
      </c>
      <c r="G1369" s="36">
        <f t="shared" si="210"/>
        <v>0.92084006462035539</v>
      </c>
      <c r="H1369" s="36">
        <f t="shared" si="210"/>
        <v>0.92816901408450703</v>
      </c>
      <c r="I1369" s="36">
        <f t="shared" si="210"/>
        <v>1.0515097690941386</v>
      </c>
      <c r="J1369" s="36">
        <f t="shared" si="210"/>
        <v>0.86518518518518517</v>
      </c>
      <c r="K1369" s="36">
        <f t="shared" si="210"/>
        <v>0.79120879120879117</v>
      </c>
      <c r="L1369" s="36">
        <f t="shared" si="210"/>
        <v>1.029654036243822</v>
      </c>
      <c r="M1369" s="36">
        <f t="shared" si="210"/>
        <v>1</v>
      </c>
      <c r="N1369" s="36">
        <f t="shared" si="210"/>
        <v>1.0427631578947369</v>
      </c>
      <c r="O1369" s="36">
        <f t="shared" si="210"/>
        <v>0.91413237924865831</v>
      </c>
      <c r="P1369" s="36">
        <f t="shared" si="210"/>
        <v>0.96187175043327555</v>
      </c>
      <c r="Q1369" s="36">
        <f t="shared" si="210"/>
        <v>1.0576208178438662</v>
      </c>
      <c r="R1369" s="36">
        <f t="shared" si="210"/>
        <v>0.88815789473684215</v>
      </c>
      <c r="S1369" s="36">
        <f t="shared" si="210"/>
        <v>0.88759689922480622</v>
      </c>
      <c r="T1369" s="36">
        <f t="shared" si="210"/>
        <v>1.050259965337955</v>
      </c>
      <c r="U1369" s="36">
        <f t="shared" si="210"/>
        <v>1.0698113207547171</v>
      </c>
      <c r="V1369" s="36">
        <f t="shared" si="210"/>
        <v>0.97864077669902916</v>
      </c>
      <c r="W1369" s="36">
        <f t="shared" si="210"/>
        <v>0.81818181818181823</v>
      </c>
      <c r="X1369" s="41">
        <f t="shared" si="210"/>
        <v>0.839458413926499</v>
      </c>
      <c r="Y1369" s="41">
        <f t="shared" si="210"/>
        <v>0.90170132325141772</v>
      </c>
      <c r="Z1369" s="41">
        <f t="shared" si="210"/>
        <v>0.93333333333333335</v>
      </c>
      <c r="AA1369" s="41">
        <f t="shared" si="210"/>
        <v>0.91714836223506746</v>
      </c>
      <c r="AB1369" s="41">
        <f t="shared" si="210"/>
        <v>0.84912959381044484</v>
      </c>
      <c r="AC1369" s="42">
        <f t="shared" ref="AC1369:AG1369" si="211">AC724/AC72</f>
        <v>0.97459584295612012</v>
      </c>
      <c r="AD1369" s="42">
        <f t="shared" si="211"/>
        <v>1.1590909090909092</v>
      </c>
      <c r="AE1369" s="42">
        <f t="shared" si="211"/>
        <v>0.99789029535864981</v>
      </c>
      <c r="AF1369" s="43">
        <f t="shared" si="211"/>
        <v>0.87252747252747254</v>
      </c>
      <c r="AG1369" s="43">
        <f t="shared" si="211"/>
        <v>0.7</v>
      </c>
      <c r="AH1369" s="44">
        <f t="shared" ref="AH1369:AO1369" si="212">AH724/AH72</f>
        <v>0.74160206718346255</v>
      </c>
      <c r="AI1369" s="44">
        <f t="shared" si="212"/>
        <v>0.65750528541226216</v>
      </c>
      <c r="AJ1369" s="44">
        <f t="shared" si="212"/>
        <v>0.89420654911838793</v>
      </c>
      <c r="AK1369" s="44">
        <f t="shared" si="212"/>
        <v>0.89378238341968907</v>
      </c>
      <c r="AL1369" s="46">
        <f t="shared" si="212"/>
        <v>0.88178913738019171</v>
      </c>
      <c r="AM1369" s="46">
        <f t="shared" si="212"/>
        <v>0.86165048543689315</v>
      </c>
      <c r="AN1369" s="46">
        <f t="shared" si="212"/>
        <v>0.91388888888888886</v>
      </c>
      <c r="AO1369" s="46">
        <f t="shared" si="212"/>
        <v>0.95601173020527863</v>
      </c>
    </row>
    <row r="1370" spans="1:41" x14ac:dyDescent="0.25">
      <c r="A1370" s="36" t="s">
        <v>588</v>
      </c>
      <c r="B1370" s="36">
        <f t="shared" ref="B1370:AB1370" si="213">B725/B73</f>
        <v>0.97571743929359822</v>
      </c>
      <c r="C1370" s="36">
        <f t="shared" si="213"/>
        <v>1</v>
      </c>
      <c r="D1370" s="36">
        <f t="shared" si="213"/>
        <v>1.1307371349095967</v>
      </c>
      <c r="E1370" s="36">
        <f t="shared" si="213"/>
        <v>1.463768115942029</v>
      </c>
      <c r="F1370" s="36">
        <f t="shared" si="213"/>
        <v>1.2091466815393195</v>
      </c>
      <c r="G1370" s="36">
        <f t="shared" si="213"/>
        <v>1.0555836280949975</v>
      </c>
      <c r="H1370" s="36">
        <f t="shared" si="213"/>
        <v>0.97916666666666663</v>
      </c>
      <c r="I1370" s="36">
        <f t="shared" si="213"/>
        <v>0.94941634241245132</v>
      </c>
      <c r="J1370" s="36">
        <f t="shared" si="213"/>
        <v>0.93575282000980875</v>
      </c>
      <c r="K1370" s="36">
        <f t="shared" si="213"/>
        <v>0.77446183953033265</v>
      </c>
      <c r="L1370" s="36">
        <f t="shared" si="213"/>
        <v>1.0073313782991202</v>
      </c>
      <c r="M1370" s="36">
        <f t="shared" si="213"/>
        <v>1.0888764673001676</v>
      </c>
      <c r="N1370" s="36">
        <f t="shared" si="213"/>
        <v>1.0343968095712861</v>
      </c>
      <c r="O1370" s="36">
        <f t="shared" si="213"/>
        <v>0.98145025295109611</v>
      </c>
      <c r="P1370" s="36">
        <f t="shared" si="213"/>
        <v>1.0579487179487179</v>
      </c>
      <c r="Q1370" s="36">
        <f t="shared" si="213"/>
        <v>0.96624472573839659</v>
      </c>
      <c r="R1370" s="36">
        <f t="shared" si="213"/>
        <v>1.0050530570995453</v>
      </c>
      <c r="S1370" s="36">
        <f t="shared" si="213"/>
        <v>0.96954314720812185</v>
      </c>
      <c r="T1370" s="36">
        <f t="shared" si="213"/>
        <v>1.0310114503816794</v>
      </c>
      <c r="U1370" s="36">
        <f t="shared" si="213"/>
        <v>0.99116022099447509</v>
      </c>
      <c r="V1370" s="36">
        <f t="shared" si="213"/>
        <v>0.93492972410203024</v>
      </c>
      <c r="W1370" s="36">
        <f t="shared" si="213"/>
        <v>0.88498045784477941</v>
      </c>
      <c r="X1370" s="41">
        <f t="shared" si="213"/>
        <v>1.0380289234065345</v>
      </c>
      <c r="Y1370" s="41">
        <f t="shared" si="213"/>
        <v>0.97663788725241241</v>
      </c>
      <c r="Z1370" s="41">
        <f t="shared" si="213"/>
        <v>0.91982507288629733</v>
      </c>
      <c r="AA1370" s="41">
        <f t="shared" si="213"/>
        <v>0.84110854503464205</v>
      </c>
      <c r="AB1370" s="41">
        <f t="shared" si="213"/>
        <v>0.81827209533267131</v>
      </c>
      <c r="AC1370" s="42">
        <f t="shared" ref="AC1370:AG1370" si="214">AC725/AC73</f>
        <v>0.9052941176470588</v>
      </c>
      <c r="AD1370" s="42">
        <f t="shared" si="214"/>
        <v>1.4052339413164154</v>
      </c>
      <c r="AE1370" s="42">
        <f t="shared" si="214"/>
        <v>1.1527249683143219</v>
      </c>
      <c r="AF1370" s="43">
        <f t="shared" si="214"/>
        <v>0.85622065727699526</v>
      </c>
      <c r="AG1370" s="43">
        <f t="shared" si="214"/>
        <v>0.95928439235040097</v>
      </c>
      <c r="AH1370" s="44">
        <f t="shared" ref="AH1370:AO1370" si="215">AH725/AH73</f>
        <v>0.80012113870381585</v>
      </c>
      <c r="AI1370" s="44">
        <f t="shared" si="215"/>
        <v>0.79510529311326128</v>
      </c>
      <c r="AJ1370" s="44">
        <f t="shared" si="215"/>
        <v>0.97811131957473418</v>
      </c>
      <c r="AK1370" s="44">
        <f t="shared" si="215"/>
        <v>0.85897435897435892</v>
      </c>
      <c r="AL1370" s="46">
        <f t="shared" si="215"/>
        <v>0.86595174262734587</v>
      </c>
      <c r="AM1370" s="46">
        <f t="shared" si="215"/>
        <v>0.87742651136993899</v>
      </c>
      <c r="AN1370" s="46">
        <f t="shared" si="215"/>
        <v>0.82535885167464118</v>
      </c>
      <c r="AO1370" s="46">
        <f t="shared" si="215"/>
        <v>0.87142857142857144</v>
      </c>
    </row>
    <row r="1371" spans="1:41" x14ac:dyDescent="0.25">
      <c r="A1371" s="36" t="s">
        <v>27</v>
      </c>
      <c r="B1371" s="36">
        <f t="shared" ref="B1371:AB1371" si="216">B726/B74</f>
        <v>1.1137026239067056</v>
      </c>
      <c r="C1371" s="36">
        <f t="shared" si="216"/>
        <v>1.0473684210526315</v>
      </c>
      <c r="D1371" s="36">
        <f t="shared" si="216"/>
        <v>0.95612009237875284</v>
      </c>
      <c r="E1371" s="36">
        <f t="shared" si="216"/>
        <v>1.264935064935065</v>
      </c>
      <c r="F1371" s="36">
        <f t="shared" si="216"/>
        <v>1.0649606299212599</v>
      </c>
      <c r="G1371" s="36">
        <f t="shared" si="216"/>
        <v>0.80843585237258353</v>
      </c>
      <c r="H1371" s="36">
        <f t="shared" si="216"/>
        <v>0.96282527881040891</v>
      </c>
      <c r="I1371" s="36">
        <f t="shared" si="216"/>
        <v>0.875</v>
      </c>
      <c r="J1371" s="36">
        <f t="shared" si="216"/>
        <v>0.88632326820603913</v>
      </c>
      <c r="K1371" s="36">
        <f t="shared" si="216"/>
        <v>0.83763837638376382</v>
      </c>
      <c r="L1371" s="36">
        <f t="shared" si="216"/>
        <v>0.91328413284132837</v>
      </c>
      <c r="M1371" s="36">
        <f t="shared" si="216"/>
        <v>1.08203125</v>
      </c>
      <c r="N1371" s="36">
        <f t="shared" si="216"/>
        <v>1.0238532110091743</v>
      </c>
      <c r="O1371" s="36">
        <f t="shared" si="216"/>
        <v>0.89393939393939392</v>
      </c>
      <c r="P1371" s="36">
        <f t="shared" si="216"/>
        <v>0.9980732177263969</v>
      </c>
      <c r="Q1371" s="36">
        <f t="shared" si="216"/>
        <v>0.94799999999999995</v>
      </c>
      <c r="R1371" s="36">
        <f t="shared" si="216"/>
        <v>1.0556745182012848</v>
      </c>
      <c r="S1371" s="36">
        <f t="shared" si="216"/>
        <v>0.8507157464212679</v>
      </c>
      <c r="T1371" s="36">
        <f t="shared" si="216"/>
        <v>0.84842519685039375</v>
      </c>
      <c r="U1371" s="36">
        <f t="shared" si="216"/>
        <v>1.0232018561484919</v>
      </c>
      <c r="V1371" s="36">
        <f t="shared" si="216"/>
        <v>0.88602150537634405</v>
      </c>
      <c r="W1371" s="36">
        <f t="shared" si="216"/>
        <v>0.82736842105263153</v>
      </c>
      <c r="X1371" s="41">
        <f t="shared" si="216"/>
        <v>0.81458333333333333</v>
      </c>
      <c r="Y1371" s="41">
        <f t="shared" si="216"/>
        <v>0.8101545253863135</v>
      </c>
      <c r="Z1371" s="41">
        <f t="shared" si="216"/>
        <v>0.81449893390191896</v>
      </c>
      <c r="AA1371" s="41">
        <f t="shared" si="216"/>
        <v>0.61250000000000004</v>
      </c>
      <c r="AB1371" s="41">
        <f t="shared" si="216"/>
        <v>0.89588377723970947</v>
      </c>
      <c r="AC1371" s="42">
        <f t="shared" ref="AC1371:AG1371" si="217">AC726/AC74</f>
        <v>0.83238636363636365</v>
      </c>
      <c r="AD1371" s="42">
        <f t="shared" si="217"/>
        <v>1.4531835205992509</v>
      </c>
      <c r="AE1371" s="42">
        <f t="shared" si="217"/>
        <v>1.2267441860465116</v>
      </c>
      <c r="AF1371" s="43">
        <f t="shared" si="217"/>
        <v>0.79468599033816423</v>
      </c>
      <c r="AG1371" s="43">
        <f t="shared" si="217"/>
        <v>0.93103448275862066</v>
      </c>
      <c r="AH1371" s="44">
        <f t="shared" ref="AH1371:AO1371" si="218">AH726/AH74</f>
        <v>0.90447761194029852</v>
      </c>
      <c r="AI1371" s="44">
        <f t="shared" si="218"/>
        <v>0.7458563535911602</v>
      </c>
      <c r="AJ1371" s="44">
        <f t="shared" si="218"/>
        <v>0.85344827586206895</v>
      </c>
      <c r="AK1371" s="44">
        <f t="shared" si="218"/>
        <v>0.90331491712707179</v>
      </c>
      <c r="AL1371" s="46">
        <f t="shared" si="218"/>
        <v>0.7129032258064516</v>
      </c>
      <c r="AM1371" s="46">
        <f t="shared" si="218"/>
        <v>0.71177944862155385</v>
      </c>
      <c r="AN1371" s="46">
        <f t="shared" si="218"/>
        <v>0.83890577507598785</v>
      </c>
      <c r="AO1371" s="46">
        <f t="shared" si="218"/>
        <v>0.80937499999999996</v>
      </c>
    </row>
    <row r="1372" spans="1:41" x14ac:dyDescent="0.25">
      <c r="A1372" s="36" t="s">
        <v>583</v>
      </c>
      <c r="B1372" s="36">
        <f t="shared" ref="B1372:AB1372" si="219">B727/B75</f>
        <v>0.88479262672811065</v>
      </c>
      <c r="C1372" s="36">
        <f t="shared" si="219"/>
        <v>0.9822294022617124</v>
      </c>
      <c r="D1372" s="36">
        <f t="shared" si="219"/>
        <v>1.0387182910547397</v>
      </c>
      <c r="E1372" s="36">
        <f t="shared" si="219"/>
        <v>1.5377697841726619</v>
      </c>
      <c r="F1372" s="36">
        <f t="shared" si="219"/>
        <v>1.1491344873501996</v>
      </c>
      <c r="G1372" s="36">
        <f t="shared" si="219"/>
        <v>0.93734335839598992</v>
      </c>
      <c r="H1372" s="36">
        <f t="shared" si="219"/>
        <v>0.90514285714285714</v>
      </c>
      <c r="I1372" s="36">
        <f t="shared" si="219"/>
        <v>1.0892857142857142</v>
      </c>
      <c r="J1372" s="36">
        <f t="shared" si="219"/>
        <v>0.8513689700130378</v>
      </c>
      <c r="K1372" s="36">
        <f t="shared" si="219"/>
        <v>0.72561768530559168</v>
      </c>
      <c r="L1372" s="36">
        <f t="shared" si="219"/>
        <v>0.98799999999999999</v>
      </c>
      <c r="M1372" s="36">
        <f t="shared" si="219"/>
        <v>0.97039897039897038</v>
      </c>
      <c r="N1372" s="36">
        <f t="shared" si="219"/>
        <v>0.91856677524429964</v>
      </c>
      <c r="O1372" s="36">
        <f t="shared" si="219"/>
        <v>0.93617021276595747</v>
      </c>
      <c r="P1372" s="36">
        <f t="shared" si="219"/>
        <v>1.0118733509234827</v>
      </c>
      <c r="Q1372" s="36">
        <f t="shared" si="219"/>
        <v>0.98556998556998554</v>
      </c>
      <c r="R1372" s="36">
        <f t="shared" si="219"/>
        <v>0.93775372124492562</v>
      </c>
      <c r="S1372" s="36">
        <f t="shared" si="219"/>
        <v>0.95380029806259314</v>
      </c>
      <c r="T1372" s="36">
        <f t="shared" si="219"/>
        <v>0.98658536585365852</v>
      </c>
      <c r="U1372" s="36">
        <f t="shared" si="219"/>
        <v>0.81552162849872778</v>
      </c>
      <c r="V1372" s="36">
        <f t="shared" si="219"/>
        <v>0.84224965706447186</v>
      </c>
      <c r="W1372" s="36">
        <f t="shared" si="219"/>
        <v>0.71070013210039629</v>
      </c>
      <c r="X1372" s="41">
        <f t="shared" si="219"/>
        <v>0.98206896551724143</v>
      </c>
      <c r="Y1372" s="41">
        <f t="shared" si="219"/>
        <v>0.97660818713450293</v>
      </c>
      <c r="Z1372" s="41">
        <f t="shared" si="219"/>
        <v>0.78438228438228441</v>
      </c>
      <c r="AA1372" s="41">
        <f t="shared" si="219"/>
        <v>0.92866941015089166</v>
      </c>
      <c r="AB1372" s="41">
        <f t="shared" si="219"/>
        <v>0.90726429675425035</v>
      </c>
      <c r="AC1372" s="42">
        <f t="shared" ref="AC1372:AG1372" si="220">AC727/AC75</f>
        <v>0.99646643109540634</v>
      </c>
      <c r="AD1372" s="42">
        <f t="shared" si="220"/>
        <v>1.6124401913875599</v>
      </c>
      <c r="AE1372" s="42">
        <f t="shared" si="220"/>
        <v>1.0515463917525774</v>
      </c>
      <c r="AF1372" s="43">
        <f t="shared" si="220"/>
        <v>0.78052325581395354</v>
      </c>
      <c r="AG1372" s="43">
        <f t="shared" si="220"/>
        <v>0.7512116316639742</v>
      </c>
      <c r="AH1372" s="44">
        <f t="shared" ref="AH1372:AO1372" si="221">AH727/AH75</f>
        <v>0.73611111111111116</v>
      </c>
      <c r="AI1372" s="44">
        <f t="shared" si="221"/>
        <v>0.7508090614886731</v>
      </c>
      <c r="AJ1372" s="44">
        <f t="shared" si="221"/>
        <v>0.97349823321554774</v>
      </c>
      <c r="AK1372" s="44">
        <f t="shared" si="221"/>
        <v>0.88115449915110355</v>
      </c>
      <c r="AL1372" s="46">
        <f t="shared" si="221"/>
        <v>0.78156312625250501</v>
      </c>
      <c r="AM1372" s="46">
        <f t="shared" si="221"/>
        <v>0.75510204081632648</v>
      </c>
      <c r="AN1372" s="46">
        <f t="shared" si="221"/>
        <v>0.84408602150537637</v>
      </c>
      <c r="AO1372" s="46">
        <f t="shared" si="221"/>
        <v>0.91925465838509313</v>
      </c>
    </row>
    <row r="1373" spans="1:41" x14ac:dyDescent="0.25">
      <c r="A1373" s="36" t="s">
        <v>672</v>
      </c>
      <c r="B1373" s="36">
        <f t="shared" ref="B1373:AB1373" si="222">B728/B76</f>
        <v>1.02803738317757</v>
      </c>
      <c r="C1373" s="36">
        <f t="shared" si="222"/>
        <v>1.0833333333333333</v>
      </c>
      <c r="D1373" s="36">
        <f t="shared" si="222"/>
        <v>1.1052631578947369</v>
      </c>
      <c r="E1373" s="36">
        <f t="shared" si="222"/>
        <v>1.3333333333333333</v>
      </c>
      <c r="F1373" s="36">
        <f t="shared" si="222"/>
        <v>1.1949685534591195</v>
      </c>
      <c r="G1373" s="36">
        <f t="shared" si="222"/>
        <v>1.3773584905660377</v>
      </c>
      <c r="H1373" s="36">
        <f t="shared" si="222"/>
        <v>0.97942386831275718</v>
      </c>
      <c r="I1373" s="36">
        <f t="shared" si="222"/>
        <v>1.0282485875706215</v>
      </c>
      <c r="J1373" s="36">
        <f t="shared" si="222"/>
        <v>0.96969696969696972</v>
      </c>
      <c r="K1373" s="36">
        <f t="shared" si="222"/>
        <v>0.90721649484536082</v>
      </c>
      <c r="L1373" s="36">
        <f t="shared" si="222"/>
        <v>1.0938775510204082</v>
      </c>
      <c r="M1373" s="36">
        <f t="shared" si="222"/>
        <v>0.81557377049180324</v>
      </c>
      <c r="N1373" s="36">
        <f t="shared" si="222"/>
        <v>1.0102564102564102</v>
      </c>
      <c r="O1373" s="36">
        <f t="shared" si="222"/>
        <v>1.0603015075376885</v>
      </c>
      <c r="P1373" s="36">
        <f t="shared" si="222"/>
        <v>1.058252427184466</v>
      </c>
      <c r="Q1373" s="36">
        <f t="shared" si="222"/>
        <v>0.98224852071005919</v>
      </c>
      <c r="R1373" s="36">
        <f t="shared" si="222"/>
        <v>1.0103626943005182</v>
      </c>
      <c r="S1373" s="36">
        <f t="shared" si="222"/>
        <v>0.88172043010752688</v>
      </c>
      <c r="T1373" s="36">
        <f t="shared" si="222"/>
        <v>0.95901639344262291</v>
      </c>
      <c r="U1373" s="36">
        <f t="shared" si="222"/>
        <v>1.0542168674698795</v>
      </c>
      <c r="V1373" s="36">
        <f t="shared" si="222"/>
        <v>1.0448717948717949</v>
      </c>
      <c r="W1373" s="36">
        <f t="shared" si="222"/>
        <v>0.91111111111111109</v>
      </c>
      <c r="X1373" s="41">
        <f t="shared" si="222"/>
        <v>1.2513661202185793</v>
      </c>
      <c r="Y1373" s="41">
        <f t="shared" si="222"/>
        <v>0.94219653179190754</v>
      </c>
      <c r="Z1373" s="41">
        <f t="shared" si="222"/>
        <v>0.96475770925110127</v>
      </c>
      <c r="AA1373" s="41">
        <f t="shared" si="222"/>
        <v>0.78448275862068961</v>
      </c>
      <c r="AB1373" s="41">
        <f t="shared" si="222"/>
        <v>0.83333333333333337</v>
      </c>
      <c r="AC1373" s="42">
        <f t="shared" ref="AC1373:AG1373" si="223">AC728/AC76</f>
        <v>0.63934426229508201</v>
      </c>
      <c r="AD1373" s="42">
        <f t="shared" si="223"/>
        <v>1.696969696969697</v>
      </c>
      <c r="AE1373" s="42">
        <f t="shared" si="223"/>
        <v>0.8497109826589595</v>
      </c>
      <c r="AF1373" s="43">
        <f t="shared" si="223"/>
        <v>0.8597560975609756</v>
      </c>
      <c r="AG1373" s="43">
        <f t="shared" si="223"/>
        <v>0.6910112359550562</v>
      </c>
      <c r="AH1373" s="44">
        <f t="shared" ref="AH1373:AO1373" si="224">AH728/AH76</f>
        <v>0.78620689655172415</v>
      </c>
      <c r="AI1373" s="44">
        <f t="shared" si="224"/>
        <v>0.72619047619047616</v>
      </c>
      <c r="AJ1373" s="44">
        <f t="shared" si="224"/>
        <v>1.0127388535031847</v>
      </c>
      <c r="AK1373" s="44">
        <f t="shared" si="224"/>
        <v>0.85542168674698793</v>
      </c>
      <c r="AL1373" s="46">
        <f t="shared" si="224"/>
        <v>1.1691176470588236</v>
      </c>
      <c r="AM1373" s="46">
        <f t="shared" si="224"/>
        <v>0.79096045197740117</v>
      </c>
      <c r="AN1373" s="46">
        <f t="shared" si="224"/>
        <v>0.84313725490196079</v>
      </c>
      <c r="AO1373" s="46">
        <f t="shared" si="224"/>
        <v>0.83076923076923082</v>
      </c>
    </row>
    <row r="1374" spans="1:41" x14ac:dyDescent="0.25">
      <c r="A1374" s="36" t="s">
        <v>28</v>
      </c>
      <c r="B1374" s="36">
        <f t="shared" ref="B1374:AB1374" si="225">B729/B77</f>
        <v>1.1730769230769231</v>
      </c>
      <c r="C1374" s="36">
        <f t="shared" si="225"/>
        <v>0.97083333333333333</v>
      </c>
      <c r="D1374" s="36">
        <f t="shared" si="225"/>
        <v>1.2863636363636364</v>
      </c>
      <c r="E1374" s="36">
        <f t="shared" si="225"/>
        <v>1.6818181818181819</v>
      </c>
      <c r="F1374" s="36">
        <f t="shared" si="225"/>
        <v>1.1471321695760599</v>
      </c>
      <c r="G1374" s="36">
        <f t="shared" si="225"/>
        <v>0.82020202020202015</v>
      </c>
      <c r="H1374" s="36">
        <f t="shared" si="225"/>
        <v>1.0764044943820226</v>
      </c>
      <c r="I1374" s="36">
        <f t="shared" si="225"/>
        <v>1.0692307692307692</v>
      </c>
      <c r="J1374" s="36">
        <f t="shared" si="225"/>
        <v>0.96296296296296291</v>
      </c>
      <c r="K1374" s="36">
        <f t="shared" si="225"/>
        <v>0.70322580645161292</v>
      </c>
      <c r="L1374" s="36">
        <f t="shared" si="225"/>
        <v>0.8928571428571429</v>
      </c>
      <c r="M1374" s="36">
        <f t="shared" si="225"/>
        <v>1.0814606741573034</v>
      </c>
      <c r="N1374" s="36">
        <f t="shared" si="225"/>
        <v>0.89366515837104077</v>
      </c>
      <c r="O1374" s="36">
        <f t="shared" si="225"/>
        <v>0.97694524495677237</v>
      </c>
      <c r="P1374" s="36">
        <f t="shared" si="225"/>
        <v>1.1779661016949152</v>
      </c>
      <c r="Q1374" s="36">
        <f t="shared" si="225"/>
        <v>1.0176991150442478</v>
      </c>
      <c r="R1374" s="36">
        <f t="shared" si="225"/>
        <v>0.9451371571072319</v>
      </c>
      <c r="S1374" s="36">
        <f t="shared" si="225"/>
        <v>0.82825484764542934</v>
      </c>
      <c r="T1374" s="36">
        <f t="shared" si="225"/>
        <v>0.97887323943661975</v>
      </c>
      <c r="U1374" s="36">
        <f t="shared" si="225"/>
        <v>1.0565476190476191</v>
      </c>
      <c r="V1374" s="36">
        <f t="shared" si="225"/>
        <v>0.82122905027932958</v>
      </c>
      <c r="W1374" s="36">
        <f t="shared" si="225"/>
        <v>0.72151898734177211</v>
      </c>
      <c r="X1374" s="41">
        <f t="shared" si="225"/>
        <v>0.9046153846153846</v>
      </c>
      <c r="Y1374" s="41">
        <f t="shared" si="225"/>
        <v>0.81547619047619047</v>
      </c>
      <c r="Z1374" s="41">
        <f t="shared" si="225"/>
        <v>0.90591397849462363</v>
      </c>
      <c r="AA1374" s="41">
        <f t="shared" si="225"/>
        <v>0.88379204892966357</v>
      </c>
      <c r="AB1374" s="41">
        <f t="shared" si="225"/>
        <v>0.77089783281733748</v>
      </c>
      <c r="AC1374" s="42">
        <f t="shared" ref="AC1374:AG1374" si="226">AC729/AC77</f>
        <v>0.97966101694915253</v>
      </c>
      <c r="AD1374" s="42">
        <f t="shared" si="226"/>
        <v>1.2376681614349776</v>
      </c>
      <c r="AE1374" s="42">
        <f t="shared" si="226"/>
        <v>0.970873786407767</v>
      </c>
      <c r="AF1374" s="43">
        <f t="shared" si="226"/>
        <v>0.6706586826347305</v>
      </c>
      <c r="AG1374" s="43">
        <f t="shared" si="226"/>
        <v>0.71523178807947019</v>
      </c>
      <c r="AH1374" s="44">
        <f t="shared" ref="AH1374:AO1374" si="227">AH729/AH77</f>
        <v>0.92828685258964139</v>
      </c>
      <c r="AI1374" s="44">
        <f t="shared" si="227"/>
        <v>0.73954983922829587</v>
      </c>
      <c r="AJ1374" s="44">
        <f t="shared" si="227"/>
        <v>1.026431718061674</v>
      </c>
      <c r="AK1374" s="44">
        <f t="shared" si="227"/>
        <v>0.82661290322580649</v>
      </c>
      <c r="AL1374" s="46">
        <f t="shared" si="227"/>
        <v>0.86363636363636365</v>
      </c>
      <c r="AM1374" s="46">
        <f t="shared" si="227"/>
        <v>0.86507936507936511</v>
      </c>
      <c r="AN1374" s="46">
        <f t="shared" si="227"/>
        <v>1.0178571428571428</v>
      </c>
      <c r="AO1374" s="46">
        <f t="shared" si="227"/>
        <v>0.77731092436974791</v>
      </c>
    </row>
    <row r="1375" spans="1:41" x14ac:dyDescent="0.25">
      <c r="A1375" s="36" t="s">
        <v>673</v>
      </c>
      <c r="B1375" s="36">
        <f t="shared" ref="B1375:AB1375" si="228">B730/B78</f>
        <v>0.92622950819672134</v>
      </c>
      <c r="C1375" s="36">
        <f t="shared" si="228"/>
        <v>1.2201834862385321</v>
      </c>
      <c r="D1375" s="36">
        <f t="shared" si="228"/>
        <v>0.98882681564245811</v>
      </c>
      <c r="E1375" s="36">
        <f t="shared" si="228"/>
        <v>1.3046875</v>
      </c>
      <c r="F1375" s="36">
        <f t="shared" si="228"/>
        <v>1.5759493670886076</v>
      </c>
      <c r="G1375" s="36">
        <f t="shared" si="228"/>
        <v>1.0853080568720379</v>
      </c>
      <c r="H1375" s="36">
        <f t="shared" si="228"/>
        <v>1.0564516129032258</v>
      </c>
      <c r="I1375" s="36">
        <f t="shared" si="228"/>
        <v>1.0486486486486486</v>
      </c>
      <c r="J1375" s="36">
        <f t="shared" si="228"/>
        <v>1.0518134715025906</v>
      </c>
      <c r="K1375" s="36">
        <f t="shared" si="228"/>
        <v>0.94067796610169496</v>
      </c>
      <c r="L1375" s="36">
        <f t="shared" si="228"/>
        <v>1.1048387096774193</v>
      </c>
      <c r="M1375" s="36">
        <f t="shared" si="228"/>
        <v>0.75396825396825395</v>
      </c>
      <c r="N1375" s="36">
        <f t="shared" si="228"/>
        <v>0.93832599118942728</v>
      </c>
      <c r="O1375" s="36">
        <f t="shared" si="228"/>
        <v>0.9327731092436975</v>
      </c>
      <c r="P1375" s="36">
        <f t="shared" si="228"/>
        <v>1.006872852233677</v>
      </c>
      <c r="Q1375" s="36">
        <f t="shared" si="228"/>
        <v>0.81081081081081086</v>
      </c>
      <c r="R1375" s="36">
        <f t="shared" si="228"/>
        <v>1.053811659192825</v>
      </c>
      <c r="S1375" s="36">
        <f t="shared" si="228"/>
        <v>0.92129629629629628</v>
      </c>
      <c r="T1375" s="36">
        <f t="shared" si="228"/>
        <v>1.0140350877192983</v>
      </c>
      <c r="U1375" s="36">
        <f t="shared" si="228"/>
        <v>0.91943127962085303</v>
      </c>
      <c r="V1375" s="36">
        <f t="shared" si="228"/>
        <v>1.03125</v>
      </c>
      <c r="W1375" s="36">
        <f t="shared" si="228"/>
        <v>0.7847533632286996</v>
      </c>
      <c r="X1375" s="41">
        <f t="shared" si="228"/>
        <v>1.2436974789915967</v>
      </c>
      <c r="Y1375" s="41">
        <f t="shared" si="228"/>
        <v>1.210762331838565</v>
      </c>
      <c r="Z1375" s="41">
        <f t="shared" si="228"/>
        <v>0.80718954248366015</v>
      </c>
      <c r="AA1375" s="41">
        <f t="shared" si="228"/>
        <v>0.78988326848249024</v>
      </c>
      <c r="AB1375" s="41">
        <f t="shared" si="228"/>
        <v>0.84466019417475724</v>
      </c>
      <c r="AC1375" s="42">
        <f t="shared" ref="AC1375:AG1375" si="229">AC730/AC78</f>
        <v>0.85148514851485146</v>
      </c>
      <c r="AD1375" s="42">
        <f t="shared" si="229"/>
        <v>1.1267605633802817</v>
      </c>
      <c r="AE1375" s="42">
        <f t="shared" si="229"/>
        <v>0.94791666666666663</v>
      </c>
      <c r="AF1375" s="43">
        <f t="shared" si="229"/>
        <v>0.92777777777777781</v>
      </c>
      <c r="AG1375" s="43">
        <f t="shared" si="229"/>
        <v>0.82162162162162167</v>
      </c>
      <c r="AH1375" s="44">
        <f t="shared" ref="AH1375:AO1375" si="230">AH730/AH78</f>
        <v>0.79792746113989632</v>
      </c>
      <c r="AI1375" s="44">
        <f t="shared" si="230"/>
        <v>1.0116279069767442</v>
      </c>
      <c r="AJ1375" s="44">
        <f t="shared" si="230"/>
        <v>1.0876288659793814</v>
      </c>
      <c r="AK1375" s="44">
        <f t="shared" si="230"/>
        <v>1.0045454545454546</v>
      </c>
      <c r="AL1375" s="46">
        <f t="shared" si="230"/>
        <v>0.93181818181818177</v>
      </c>
      <c r="AM1375" s="46">
        <f t="shared" si="230"/>
        <v>0.85407725321888417</v>
      </c>
      <c r="AN1375" s="46">
        <f t="shared" si="230"/>
        <v>0.83157894736842108</v>
      </c>
      <c r="AO1375" s="46">
        <f t="shared" si="230"/>
        <v>0.82258064516129037</v>
      </c>
    </row>
    <row r="1376" spans="1:41" x14ac:dyDescent="0.25">
      <c r="A1376" s="36" t="s">
        <v>496</v>
      </c>
      <c r="B1376" s="36">
        <f t="shared" ref="B1376:AB1376" si="231">B731/B79</f>
        <v>1.0153550863723608</v>
      </c>
      <c r="C1376" s="36">
        <f t="shared" si="231"/>
        <v>1.0236363636363637</v>
      </c>
      <c r="D1376" s="36">
        <f t="shared" si="231"/>
        <v>1.18</v>
      </c>
      <c r="E1376" s="36">
        <f t="shared" si="231"/>
        <v>1.6498316498316499</v>
      </c>
      <c r="F1376" s="36">
        <f t="shared" si="231"/>
        <v>1.378803777544596</v>
      </c>
      <c r="G1376" s="36">
        <f t="shared" si="231"/>
        <v>0.94810009267840589</v>
      </c>
      <c r="H1376" s="36">
        <f t="shared" si="231"/>
        <v>0.93437243642329781</v>
      </c>
      <c r="I1376" s="36">
        <f t="shared" si="231"/>
        <v>0.92653810835629014</v>
      </c>
      <c r="J1376" s="36">
        <f t="shared" si="231"/>
        <v>0.85335542667771336</v>
      </c>
      <c r="K1376" s="36">
        <f t="shared" si="231"/>
        <v>0.76086956521739135</v>
      </c>
      <c r="L1376" s="36">
        <f t="shared" si="231"/>
        <v>0.91097922848664692</v>
      </c>
      <c r="M1376" s="36">
        <f t="shared" si="231"/>
        <v>0.94708423326133906</v>
      </c>
      <c r="N1376" s="36">
        <f t="shared" si="231"/>
        <v>1.0083420229405631</v>
      </c>
      <c r="O1376" s="36">
        <f t="shared" si="231"/>
        <v>0.95319634703196343</v>
      </c>
      <c r="P1376" s="36">
        <f t="shared" si="231"/>
        <v>1.0525751072961373</v>
      </c>
      <c r="Q1376" s="36">
        <f t="shared" si="231"/>
        <v>0.91973969631236441</v>
      </c>
      <c r="R1376" s="36">
        <f t="shared" si="231"/>
        <v>1.0010706638115632</v>
      </c>
      <c r="S1376" s="36">
        <f t="shared" si="231"/>
        <v>0.7678018575851393</v>
      </c>
      <c r="T1376" s="36">
        <f t="shared" si="231"/>
        <v>0.91459781529294937</v>
      </c>
      <c r="U1376" s="36">
        <f t="shared" si="231"/>
        <v>0.93757503001200482</v>
      </c>
      <c r="V1376" s="36">
        <f t="shared" si="231"/>
        <v>0.98169336384439354</v>
      </c>
      <c r="W1376" s="36">
        <f t="shared" si="231"/>
        <v>0.72166105499438837</v>
      </c>
      <c r="X1376" s="41">
        <f t="shared" si="231"/>
        <v>0.99529411764705877</v>
      </c>
      <c r="Y1376" s="41">
        <f t="shared" si="231"/>
        <v>0.81677704194260481</v>
      </c>
      <c r="Z1376" s="41">
        <f t="shared" si="231"/>
        <v>0.79516806722689071</v>
      </c>
      <c r="AA1376" s="41">
        <f t="shared" si="231"/>
        <v>0.68157614483493079</v>
      </c>
      <c r="AB1376" s="41">
        <f t="shared" si="231"/>
        <v>0.90281329923273657</v>
      </c>
      <c r="AC1376" s="42">
        <f t="shared" ref="AC1376:AG1376" si="232">AC731/AC79</f>
        <v>0.82267441860465118</v>
      </c>
      <c r="AD1376" s="42">
        <f t="shared" si="232"/>
        <v>1.2333333333333334</v>
      </c>
      <c r="AE1376" s="42">
        <f t="shared" si="232"/>
        <v>1.0757142857142856</v>
      </c>
      <c r="AF1376" s="43">
        <f t="shared" si="232"/>
        <v>0.76287262872628725</v>
      </c>
      <c r="AG1376" s="43">
        <f t="shared" si="232"/>
        <v>0.73009446693657221</v>
      </c>
      <c r="AH1376" s="44">
        <f t="shared" ref="AH1376:AO1376" si="233">AH731/AH79</f>
        <v>0.71198830409356728</v>
      </c>
      <c r="AI1376" s="44">
        <f t="shared" si="233"/>
        <v>0.8222565687789799</v>
      </c>
      <c r="AJ1376" s="44">
        <f t="shared" si="233"/>
        <v>0.93904448105436578</v>
      </c>
      <c r="AK1376" s="44">
        <f t="shared" si="233"/>
        <v>0.83061889250814336</v>
      </c>
      <c r="AL1376" s="46">
        <f t="shared" si="233"/>
        <v>0.76779026217228463</v>
      </c>
      <c r="AM1376" s="46">
        <f t="shared" si="233"/>
        <v>0.7198142414860681</v>
      </c>
      <c r="AN1376" s="46">
        <f t="shared" si="233"/>
        <v>0.76588628762541811</v>
      </c>
      <c r="AO1376" s="46">
        <f t="shared" si="233"/>
        <v>0.96943231441048039</v>
      </c>
    </row>
    <row r="1377" spans="1:41" x14ac:dyDescent="0.25">
      <c r="A1377" s="36" t="s">
        <v>581</v>
      </c>
      <c r="B1377" s="36">
        <f t="shared" ref="B1377:AB1377" si="234">B732/B80</f>
        <v>0.84615384615384615</v>
      </c>
      <c r="C1377" s="36">
        <f t="shared" si="234"/>
        <v>0.86227544910179643</v>
      </c>
      <c r="D1377" s="36">
        <f t="shared" si="234"/>
        <v>1.1161616161616161</v>
      </c>
      <c r="E1377" s="36">
        <f t="shared" si="234"/>
        <v>1.341317365269461</v>
      </c>
      <c r="F1377" s="36">
        <f t="shared" si="234"/>
        <v>0.88306451612903225</v>
      </c>
      <c r="G1377" s="36">
        <f t="shared" si="234"/>
        <v>1.1369863013698631</v>
      </c>
      <c r="H1377" s="36">
        <f t="shared" si="234"/>
        <v>1.0289256198347108</v>
      </c>
      <c r="I1377" s="36">
        <f t="shared" si="234"/>
        <v>1.281767955801105</v>
      </c>
      <c r="J1377" s="36">
        <f t="shared" si="234"/>
        <v>0.69465648854961837</v>
      </c>
      <c r="K1377" s="36">
        <f t="shared" si="234"/>
        <v>0.84888888888888892</v>
      </c>
      <c r="L1377" s="36">
        <f t="shared" si="234"/>
        <v>1.1302083333333333</v>
      </c>
      <c r="M1377" s="36">
        <f t="shared" si="234"/>
        <v>1.1576354679802956</v>
      </c>
      <c r="N1377" s="36">
        <f t="shared" si="234"/>
        <v>0.86046511627906974</v>
      </c>
      <c r="O1377" s="36">
        <f t="shared" si="234"/>
        <v>0.87203791469194314</v>
      </c>
      <c r="P1377" s="36">
        <f t="shared" si="234"/>
        <v>1.1531531531531531</v>
      </c>
      <c r="Q1377" s="36">
        <f t="shared" si="234"/>
        <v>1.0469483568075117</v>
      </c>
      <c r="R1377" s="36">
        <f t="shared" si="234"/>
        <v>0.83333333333333337</v>
      </c>
      <c r="S1377" s="36">
        <f t="shared" si="234"/>
        <v>0.80097087378640774</v>
      </c>
      <c r="T1377" s="36">
        <f t="shared" si="234"/>
        <v>1.0480769230769231</v>
      </c>
      <c r="U1377" s="36">
        <f t="shared" si="234"/>
        <v>1.2515337423312884</v>
      </c>
      <c r="V1377" s="36">
        <f t="shared" si="234"/>
        <v>0.68103448275862066</v>
      </c>
      <c r="W1377" s="36">
        <f t="shared" si="234"/>
        <v>0.61352657004830913</v>
      </c>
      <c r="X1377" s="41">
        <f t="shared" si="234"/>
        <v>1.0647058823529412</v>
      </c>
      <c r="Y1377" s="41">
        <f t="shared" si="234"/>
        <v>0.90760869565217395</v>
      </c>
      <c r="Z1377" s="41">
        <f t="shared" si="234"/>
        <v>1</v>
      </c>
      <c r="AA1377" s="41">
        <f t="shared" si="234"/>
        <v>0.9689119170984456</v>
      </c>
      <c r="AB1377" s="41">
        <f t="shared" si="234"/>
        <v>1.1858974358974359</v>
      </c>
      <c r="AC1377" s="42">
        <f t="shared" ref="AC1377:AG1377" si="235">AC732/AC80</f>
        <v>1.1418918918918919</v>
      </c>
      <c r="AD1377" s="42">
        <f t="shared" si="235"/>
        <v>1.2241379310344827</v>
      </c>
      <c r="AE1377" s="42">
        <f t="shared" si="235"/>
        <v>0.87845303867403313</v>
      </c>
      <c r="AF1377" s="43">
        <f t="shared" si="235"/>
        <v>0.61904761904761907</v>
      </c>
      <c r="AG1377" s="43">
        <f t="shared" si="235"/>
        <v>0.81502890173410403</v>
      </c>
      <c r="AH1377" s="44">
        <f t="shared" ref="AH1377:AO1377" si="236">AH732/AH80</f>
        <v>0.54166666666666663</v>
      </c>
      <c r="AI1377" s="44">
        <f t="shared" si="236"/>
        <v>0.7290322580645161</v>
      </c>
      <c r="AJ1377" s="44">
        <f t="shared" si="236"/>
        <v>1.1079136690647482</v>
      </c>
      <c r="AK1377" s="44">
        <f t="shared" si="236"/>
        <v>1.0880000000000001</v>
      </c>
      <c r="AL1377" s="46">
        <f t="shared" si="236"/>
        <v>0.952755905511811</v>
      </c>
      <c r="AM1377" s="46">
        <f t="shared" si="236"/>
        <v>1.0595238095238095</v>
      </c>
      <c r="AN1377" s="46">
        <f t="shared" si="236"/>
        <v>0.84313725490196079</v>
      </c>
      <c r="AO1377" s="46">
        <f t="shared" si="236"/>
        <v>1.2118644067796611</v>
      </c>
    </row>
    <row r="1378" spans="1:41" x14ac:dyDescent="0.25">
      <c r="A1378" s="36" t="s">
        <v>29</v>
      </c>
      <c r="B1378" s="36">
        <f t="shared" ref="B1378:AB1378" si="237">B733/B81</f>
        <v>1.0953608247422681</v>
      </c>
      <c r="C1378" s="36">
        <f t="shared" si="237"/>
        <v>0.931924882629108</v>
      </c>
      <c r="D1378" s="36">
        <f t="shared" si="237"/>
        <v>1.1191919191919193</v>
      </c>
      <c r="E1378" s="36">
        <f t="shared" si="237"/>
        <v>1.3685344827586208</v>
      </c>
      <c r="F1378" s="36">
        <f t="shared" si="237"/>
        <v>1.2868217054263567</v>
      </c>
      <c r="G1378" s="36">
        <f t="shared" si="237"/>
        <v>0.97949526813880128</v>
      </c>
      <c r="H1378" s="36">
        <f t="shared" si="237"/>
        <v>0.86524822695035464</v>
      </c>
      <c r="I1378" s="36">
        <f t="shared" si="237"/>
        <v>0.87082066869300911</v>
      </c>
      <c r="J1378" s="36">
        <f t="shared" si="237"/>
        <v>0.76891891891891895</v>
      </c>
      <c r="K1378" s="36">
        <f t="shared" si="237"/>
        <v>0.71002710027100269</v>
      </c>
      <c r="L1378" s="36">
        <f t="shared" si="237"/>
        <v>0.97282608695652173</v>
      </c>
      <c r="M1378" s="36">
        <f t="shared" si="237"/>
        <v>0.99130434782608701</v>
      </c>
      <c r="N1378" s="36">
        <f t="shared" si="237"/>
        <v>0.97435897435897434</v>
      </c>
      <c r="O1378" s="36">
        <f t="shared" si="237"/>
        <v>0.95398773006134974</v>
      </c>
      <c r="P1378" s="36">
        <f t="shared" si="237"/>
        <v>0.91246684350132623</v>
      </c>
      <c r="Q1378" s="36">
        <f t="shared" si="237"/>
        <v>0.96006389776357826</v>
      </c>
      <c r="R1378" s="36">
        <f t="shared" si="237"/>
        <v>0.98048048048048053</v>
      </c>
      <c r="S1378" s="36">
        <f t="shared" si="237"/>
        <v>0.85218702865761686</v>
      </c>
      <c r="T1378" s="36">
        <f t="shared" si="237"/>
        <v>0.93504736129905275</v>
      </c>
      <c r="U1378" s="36">
        <f t="shared" si="237"/>
        <v>0.95791245791245794</v>
      </c>
      <c r="V1378" s="36">
        <f t="shared" si="237"/>
        <v>1.0345963756177925</v>
      </c>
      <c r="W1378" s="36">
        <f t="shared" si="237"/>
        <v>0.80782918149466187</v>
      </c>
      <c r="X1378" s="41">
        <f t="shared" si="237"/>
        <v>0.86833333333333329</v>
      </c>
      <c r="Y1378" s="41">
        <f t="shared" si="237"/>
        <v>0.84250764525993882</v>
      </c>
      <c r="Z1378" s="41">
        <f t="shared" si="237"/>
        <v>0.85365853658536583</v>
      </c>
      <c r="AA1378" s="41">
        <f t="shared" si="237"/>
        <v>0.78189910979228483</v>
      </c>
      <c r="AB1378" s="41">
        <f t="shared" si="237"/>
        <v>0.82989690721649489</v>
      </c>
      <c r="AC1378" s="42">
        <f t="shared" ref="AC1378:AG1378" si="238">AC733/AC81</f>
        <v>0.86811023622047245</v>
      </c>
      <c r="AD1378" s="42">
        <f t="shared" si="238"/>
        <v>1.1838790931989924</v>
      </c>
      <c r="AE1378" s="42">
        <f t="shared" si="238"/>
        <v>0.88277087033747781</v>
      </c>
      <c r="AF1378" s="43">
        <f t="shared" si="238"/>
        <v>0.75618374558303891</v>
      </c>
      <c r="AG1378" s="43">
        <f t="shared" si="238"/>
        <v>0.71626984126984128</v>
      </c>
      <c r="AH1378" s="44">
        <f t="shared" ref="AH1378:AO1378" si="239">AH733/AH81</f>
        <v>0.87648456057007129</v>
      </c>
      <c r="AI1378" s="44">
        <f t="shared" si="239"/>
        <v>0.83333333333333337</v>
      </c>
      <c r="AJ1378" s="44">
        <f t="shared" si="239"/>
        <v>1.0438144329896908</v>
      </c>
      <c r="AK1378" s="44">
        <f t="shared" si="239"/>
        <v>0.94884910485933505</v>
      </c>
      <c r="AL1378" s="46">
        <f t="shared" si="239"/>
        <v>0.95176848874598075</v>
      </c>
      <c r="AM1378" s="46">
        <f t="shared" si="239"/>
        <v>0.8680089485458613</v>
      </c>
      <c r="AN1378" s="46">
        <f t="shared" si="239"/>
        <v>0.92583120204603575</v>
      </c>
      <c r="AO1378" s="46">
        <f t="shared" si="239"/>
        <v>0.84196891191709844</v>
      </c>
    </row>
    <row r="1379" spans="1:41" x14ac:dyDescent="0.25">
      <c r="A1379" s="36" t="s">
        <v>30</v>
      </c>
      <c r="B1379" s="36">
        <f t="shared" ref="B1379:AB1379" si="240">B734/B82</f>
        <v>0.77979274611398963</v>
      </c>
      <c r="C1379" s="36">
        <f t="shared" si="240"/>
        <v>0.96119402985074631</v>
      </c>
      <c r="D1379" s="36">
        <f t="shared" si="240"/>
        <v>1.1778350515463918</v>
      </c>
      <c r="E1379" s="36">
        <f t="shared" si="240"/>
        <v>1.3799019607843137</v>
      </c>
      <c r="F1379" s="36">
        <f t="shared" si="240"/>
        <v>1.3644214162348878</v>
      </c>
      <c r="G1379" s="36">
        <f t="shared" si="240"/>
        <v>0.8727524204702628</v>
      </c>
      <c r="H1379" s="36">
        <f t="shared" si="240"/>
        <v>0.87529691211401428</v>
      </c>
      <c r="I1379" s="36">
        <f t="shared" si="240"/>
        <v>0.86956521739130432</v>
      </c>
      <c r="J1379" s="36">
        <f t="shared" si="240"/>
        <v>0.97347893915756634</v>
      </c>
      <c r="K1379" s="36">
        <f t="shared" si="240"/>
        <v>0.81391585760517804</v>
      </c>
      <c r="L1379" s="36">
        <f t="shared" si="240"/>
        <v>1.0062402496099845</v>
      </c>
      <c r="M1379" s="36">
        <f t="shared" si="240"/>
        <v>1.0055248618784531</v>
      </c>
      <c r="N1379" s="36">
        <f t="shared" si="240"/>
        <v>0.88856729377713461</v>
      </c>
      <c r="O1379" s="36">
        <f t="shared" si="240"/>
        <v>1.1022727272727273</v>
      </c>
      <c r="P1379" s="36">
        <f t="shared" si="240"/>
        <v>0.96054628224582705</v>
      </c>
      <c r="Q1379" s="36">
        <f t="shared" si="240"/>
        <v>0.98655462184873954</v>
      </c>
      <c r="R1379" s="36">
        <f t="shared" si="240"/>
        <v>0.87874015748031498</v>
      </c>
      <c r="S1379" s="36">
        <f t="shared" si="240"/>
        <v>0.85328836424957843</v>
      </c>
      <c r="T1379" s="36">
        <f t="shared" si="240"/>
        <v>0.94436310395314793</v>
      </c>
      <c r="U1379" s="36">
        <f t="shared" si="240"/>
        <v>0.955719557195572</v>
      </c>
      <c r="V1379" s="36">
        <f t="shared" si="240"/>
        <v>0.7720588235294118</v>
      </c>
      <c r="W1379" s="36">
        <f t="shared" si="240"/>
        <v>0.72743055555555558</v>
      </c>
      <c r="X1379" s="41">
        <f t="shared" si="240"/>
        <v>1.0225140712945591</v>
      </c>
      <c r="Y1379" s="41">
        <f t="shared" si="240"/>
        <v>1.01953125</v>
      </c>
      <c r="Z1379" s="41">
        <f t="shared" si="240"/>
        <v>0.86206896551724133</v>
      </c>
      <c r="AA1379" s="41">
        <f t="shared" si="240"/>
        <v>0.74137931034482762</v>
      </c>
      <c r="AB1379" s="41">
        <f t="shared" si="240"/>
        <v>0.83809523809523812</v>
      </c>
      <c r="AC1379" s="42">
        <f t="shared" ref="AC1379:AG1379" si="241">AC734/AC82</f>
        <v>0.74579439252336444</v>
      </c>
      <c r="AD1379" s="42">
        <f t="shared" si="241"/>
        <v>1.2749999999999999</v>
      </c>
      <c r="AE1379" s="42">
        <f t="shared" si="241"/>
        <v>1.0796252927400469</v>
      </c>
      <c r="AF1379" s="43">
        <f t="shared" si="241"/>
        <v>0.9101123595505618</v>
      </c>
      <c r="AG1379" s="43">
        <f t="shared" si="241"/>
        <v>0.75564681724845995</v>
      </c>
      <c r="AH1379" s="44">
        <f t="shared" ref="AH1379:AO1379" si="242">AH734/AH82</f>
        <v>0.68246445497630337</v>
      </c>
      <c r="AI1379" s="44">
        <f t="shared" si="242"/>
        <v>0.67813765182186236</v>
      </c>
      <c r="AJ1379" s="44">
        <f t="shared" si="242"/>
        <v>0.94951923076923073</v>
      </c>
      <c r="AK1379" s="44">
        <f t="shared" si="242"/>
        <v>0.97236180904522618</v>
      </c>
      <c r="AL1379" s="46">
        <f t="shared" si="242"/>
        <v>0.9044943820224719</v>
      </c>
      <c r="AM1379" s="46">
        <f t="shared" si="242"/>
        <v>0.90040650406504064</v>
      </c>
      <c r="AN1379" s="46">
        <f t="shared" si="242"/>
        <v>0.90588235294117647</v>
      </c>
      <c r="AO1379" s="46">
        <f t="shared" si="242"/>
        <v>0.74626865671641796</v>
      </c>
    </row>
    <row r="1380" spans="1:41" x14ac:dyDescent="0.25">
      <c r="A1380" s="36" t="s">
        <v>31</v>
      </c>
      <c r="B1380" s="36">
        <f t="shared" ref="B1380:AB1380" si="243">B735/B83</f>
        <v>0.85260115606936415</v>
      </c>
      <c r="C1380" s="36">
        <f t="shared" si="243"/>
        <v>1.0441640378548895</v>
      </c>
      <c r="D1380" s="36">
        <f t="shared" si="243"/>
        <v>1.1276595744680851</v>
      </c>
      <c r="E1380" s="36">
        <f t="shared" si="243"/>
        <v>1.4220963172804533</v>
      </c>
      <c r="F1380" s="36">
        <f t="shared" si="243"/>
        <v>1.5404761904761906</v>
      </c>
      <c r="G1380" s="36">
        <f t="shared" si="243"/>
        <v>1.0924369747899159</v>
      </c>
      <c r="H1380" s="36">
        <f t="shared" si="243"/>
        <v>0.89763779527559051</v>
      </c>
      <c r="I1380" s="36">
        <f t="shared" si="243"/>
        <v>0.78134556574923553</v>
      </c>
      <c r="J1380" s="36">
        <f t="shared" si="243"/>
        <v>0.81846635367762133</v>
      </c>
      <c r="K1380" s="36">
        <f t="shared" si="243"/>
        <v>0.75498575498575493</v>
      </c>
      <c r="L1380" s="36">
        <f t="shared" si="243"/>
        <v>0.86943620178041547</v>
      </c>
      <c r="M1380" s="36">
        <f t="shared" si="243"/>
        <v>0.9464285714285714</v>
      </c>
      <c r="N1380" s="36">
        <f t="shared" si="243"/>
        <v>0.90566037735849059</v>
      </c>
      <c r="O1380" s="36">
        <f t="shared" si="243"/>
        <v>0.99281867145421898</v>
      </c>
      <c r="P1380" s="36">
        <f t="shared" si="243"/>
        <v>1.0690298507462686</v>
      </c>
      <c r="Q1380" s="36">
        <f t="shared" si="243"/>
        <v>1.0636792452830188</v>
      </c>
      <c r="R1380" s="36">
        <f t="shared" si="243"/>
        <v>0.92260692464358451</v>
      </c>
      <c r="S1380" s="36">
        <f t="shared" si="243"/>
        <v>0.898876404494382</v>
      </c>
      <c r="T1380" s="36">
        <f t="shared" si="243"/>
        <v>1.0021505376344086</v>
      </c>
      <c r="U1380" s="36">
        <f t="shared" si="243"/>
        <v>0.97920997920997921</v>
      </c>
      <c r="V1380" s="36">
        <f t="shared" si="243"/>
        <v>0.80149812734082393</v>
      </c>
      <c r="W1380" s="36">
        <f t="shared" si="243"/>
        <v>0.82543103448275867</v>
      </c>
      <c r="X1380" s="41">
        <f t="shared" si="243"/>
        <v>0.7361702127659574</v>
      </c>
      <c r="Y1380" s="41">
        <f t="shared" si="243"/>
        <v>0.97607655502392343</v>
      </c>
      <c r="Z1380" s="41">
        <f t="shared" si="243"/>
        <v>0.87659574468085111</v>
      </c>
      <c r="AA1380" s="41">
        <f t="shared" si="243"/>
        <v>0.91216216216216217</v>
      </c>
      <c r="AB1380" s="41">
        <f t="shared" si="243"/>
        <v>0.76019184652278182</v>
      </c>
      <c r="AC1380" s="42">
        <f t="shared" ref="AC1380:AG1380" si="244">AC735/AC83</f>
        <v>0.8542199488491049</v>
      </c>
      <c r="AD1380" s="42">
        <f t="shared" si="244"/>
        <v>1.2857142857142858</v>
      </c>
      <c r="AE1380" s="42">
        <f t="shared" si="244"/>
        <v>0.96534653465346532</v>
      </c>
      <c r="AF1380" s="43">
        <f t="shared" si="244"/>
        <v>0.66279069767441856</v>
      </c>
      <c r="AG1380" s="43">
        <f t="shared" si="244"/>
        <v>0.92288557213930345</v>
      </c>
      <c r="AH1380" s="44">
        <f t="shared" ref="AH1380:AO1380" si="245">AH735/AH83</f>
        <v>0.78861788617886175</v>
      </c>
      <c r="AI1380" s="44">
        <f t="shared" si="245"/>
        <v>0.67763157894736847</v>
      </c>
      <c r="AJ1380" s="44">
        <f t="shared" si="245"/>
        <v>0.75117370892018775</v>
      </c>
      <c r="AK1380" s="44">
        <f t="shared" si="245"/>
        <v>0.80833333333333335</v>
      </c>
      <c r="AL1380" s="46">
        <f t="shared" si="245"/>
        <v>0.86423841059602646</v>
      </c>
      <c r="AM1380" s="46">
        <f t="shared" si="245"/>
        <v>0.86980609418282551</v>
      </c>
      <c r="AN1380" s="46">
        <f t="shared" si="245"/>
        <v>0.83828382838283833</v>
      </c>
      <c r="AO1380" s="46">
        <f t="shared" si="245"/>
        <v>1.0912408759124088</v>
      </c>
    </row>
    <row r="1381" spans="1:41" x14ac:dyDescent="0.25">
      <c r="A1381" s="36" t="s">
        <v>32</v>
      </c>
      <c r="B1381" s="36">
        <f t="shared" ref="B1381:AB1381" si="246">B736/B84</f>
        <v>1.0565371024734982</v>
      </c>
      <c r="C1381" s="36">
        <f t="shared" si="246"/>
        <v>1.0860927152317881</v>
      </c>
      <c r="D1381" s="36">
        <f t="shared" si="246"/>
        <v>0.97894736842105268</v>
      </c>
      <c r="E1381" s="36">
        <f t="shared" si="246"/>
        <v>1.8592592592592592</v>
      </c>
      <c r="F1381" s="36">
        <f t="shared" si="246"/>
        <v>1.4161958568738229</v>
      </c>
      <c r="G1381" s="36">
        <f t="shared" si="246"/>
        <v>0.74337517433751743</v>
      </c>
      <c r="H1381" s="36">
        <f t="shared" si="246"/>
        <v>0.99674796747967476</v>
      </c>
      <c r="I1381" s="36">
        <f t="shared" si="246"/>
        <v>0.80604133545310019</v>
      </c>
      <c r="J1381" s="36">
        <f t="shared" si="246"/>
        <v>0.93205574912891986</v>
      </c>
      <c r="K1381" s="36">
        <f t="shared" si="246"/>
        <v>0.71634615384615385</v>
      </c>
      <c r="L1381" s="36">
        <f t="shared" si="246"/>
        <v>0.82376237623762372</v>
      </c>
      <c r="M1381" s="36">
        <f t="shared" si="246"/>
        <v>0.94703389830508478</v>
      </c>
      <c r="N1381" s="36">
        <f t="shared" si="246"/>
        <v>0.87985865724381629</v>
      </c>
      <c r="O1381" s="36">
        <f t="shared" si="246"/>
        <v>0.9850427350427351</v>
      </c>
      <c r="P1381" s="36">
        <f t="shared" si="246"/>
        <v>0.81866197183098588</v>
      </c>
      <c r="Q1381" s="36">
        <f t="shared" si="246"/>
        <v>0.85889570552147243</v>
      </c>
      <c r="R1381" s="36">
        <f t="shared" si="246"/>
        <v>0.92323232323232318</v>
      </c>
      <c r="S1381" s="36">
        <f t="shared" si="246"/>
        <v>0.85106382978723405</v>
      </c>
      <c r="T1381" s="36">
        <f t="shared" si="246"/>
        <v>0.87927565392354123</v>
      </c>
      <c r="U1381" s="36">
        <f t="shared" si="246"/>
        <v>1.0125</v>
      </c>
      <c r="V1381" s="36">
        <f t="shared" si="246"/>
        <v>0.84778012684989434</v>
      </c>
      <c r="W1381" s="36">
        <f t="shared" si="246"/>
        <v>0.80281690140845074</v>
      </c>
      <c r="X1381" s="41">
        <f t="shared" si="246"/>
        <v>0.89663461538461542</v>
      </c>
      <c r="Y1381" s="41">
        <f t="shared" si="246"/>
        <v>0.95372750642673521</v>
      </c>
      <c r="Z1381" s="41">
        <f t="shared" si="246"/>
        <v>0.87350835322195708</v>
      </c>
      <c r="AA1381" s="41">
        <f t="shared" si="246"/>
        <v>0.87244897959183676</v>
      </c>
      <c r="AB1381" s="41">
        <f t="shared" si="246"/>
        <v>0.7978436657681941</v>
      </c>
      <c r="AC1381" s="42">
        <f t="shared" ref="AC1381:AG1381" si="247">AC736/AC84</f>
        <v>0.7848484848484848</v>
      </c>
      <c r="AD1381" s="42">
        <f t="shared" si="247"/>
        <v>1.1285714285714286</v>
      </c>
      <c r="AE1381" s="42">
        <f t="shared" si="247"/>
        <v>0.96636085626911317</v>
      </c>
      <c r="AF1381" s="43">
        <f t="shared" si="247"/>
        <v>0.91014492753623188</v>
      </c>
      <c r="AG1381" s="43">
        <f t="shared" si="247"/>
        <v>0.76923076923076927</v>
      </c>
      <c r="AH1381" s="44">
        <f t="shared" ref="AH1381:AO1381" si="248">AH736/AH84</f>
        <v>0.95744680851063835</v>
      </c>
      <c r="AI1381" s="44">
        <f t="shared" si="248"/>
        <v>0.8267148014440433</v>
      </c>
      <c r="AJ1381" s="44">
        <f t="shared" si="248"/>
        <v>0.93023255813953487</v>
      </c>
      <c r="AK1381" s="44">
        <f t="shared" si="248"/>
        <v>0.91216216216216217</v>
      </c>
      <c r="AL1381" s="46">
        <f t="shared" si="248"/>
        <v>0.73599999999999999</v>
      </c>
      <c r="AM1381" s="46">
        <f t="shared" si="248"/>
        <v>0.86381322957198448</v>
      </c>
      <c r="AN1381" s="46">
        <f t="shared" si="248"/>
        <v>1.0494296577946769</v>
      </c>
      <c r="AO1381" s="46">
        <f t="shared" si="248"/>
        <v>1.0337552742616034</v>
      </c>
    </row>
    <row r="1382" spans="1:41" x14ac:dyDescent="0.25">
      <c r="A1382" s="36" t="s">
        <v>436</v>
      </c>
      <c r="B1382" s="36">
        <f t="shared" ref="B1382:AB1382" si="249">B737/B85</f>
        <v>1.1750924784217016</v>
      </c>
      <c r="C1382" s="36">
        <f t="shared" si="249"/>
        <v>1.0153340635268346</v>
      </c>
      <c r="D1382" s="36">
        <f t="shared" si="249"/>
        <v>1.1591695501730104</v>
      </c>
      <c r="E1382" s="36">
        <f t="shared" si="249"/>
        <v>1.346041055718475</v>
      </c>
      <c r="F1382" s="36">
        <f t="shared" si="249"/>
        <v>1.2281073446327684</v>
      </c>
      <c r="G1382" s="36">
        <f t="shared" si="249"/>
        <v>1.0367892976588629</v>
      </c>
      <c r="H1382" s="36">
        <f t="shared" si="249"/>
        <v>0.94493392070484583</v>
      </c>
      <c r="I1382" s="36">
        <f t="shared" si="249"/>
        <v>0.81967213114754101</v>
      </c>
      <c r="J1382" s="36">
        <f t="shared" si="249"/>
        <v>0.85029585798816565</v>
      </c>
      <c r="K1382" s="36">
        <f t="shared" si="249"/>
        <v>0.88080301129234628</v>
      </c>
      <c r="L1382" s="36">
        <f t="shared" si="249"/>
        <v>0.88135593220338981</v>
      </c>
      <c r="M1382" s="36">
        <f t="shared" si="249"/>
        <v>0.94398340248962653</v>
      </c>
      <c r="N1382" s="36">
        <f t="shared" si="249"/>
        <v>0.89642184557438798</v>
      </c>
      <c r="O1382" s="36">
        <f t="shared" si="249"/>
        <v>0.88498402555910538</v>
      </c>
      <c r="P1382" s="36">
        <f t="shared" si="249"/>
        <v>1.0326231691078562</v>
      </c>
      <c r="Q1382" s="36">
        <f t="shared" si="249"/>
        <v>0.96281951975213009</v>
      </c>
      <c r="R1382" s="36">
        <f t="shared" si="249"/>
        <v>0.84854631507775524</v>
      </c>
      <c r="S1382" s="36">
        <f t="shared" si="249"/>
        <v>0.90695856137607511</v>
      </c>
      <c r="T1382" s="36">
        <f t="shared" si="249"/>
        <v>1.0020949720670391</v>
      </c>
      <c r="U1382" s="36">
        <f t="shared" si="249"/>
        <v>0.9563758389261745</v>
      </c>
      <c r="V1382" s="36">
        <f t="shared" si="249"/>
        <v>0.96890756302521008</v>
      </c>
      <c r="W1382" s="36">
        <f t="shared" si="249"/>
        <v>0.85535117056856191</v>
      </c>
      <c r="X1382" s="41">
        <f t="shared" si="249"/>
        <v>1.0254724732949876</v>
      </c>
      <c r="Y1382" s="41">
        <f t="shared" si="249"/>
        <v>0.96226415094339623</v>
      </c>
      <c r="Z1382" s="41">
        <f t="shared" si="249"/>
        <v>0.9120639534883721</v>
      </c>
      <c r="AA1382" s="41">
        <f t="shared" si="249"/>
        <v>0.79958819492107069</v>
      </c>
      <c r="AB1382" s="41">
        <f t="shared" si="249"/>
        <v>0.8321048321048321</v>
      </c>
      <c r="AC1382" s="42">
        <f t="shared" ref="AC1382:AG1382" si="250">AC737/AC85</f>
        <v>0.87386569872958253</v>
      </c>
      <c r="AD1382" s="42">
        <f t="shared" si="250"/>
        <v>1.2212608158220024</v>
      </c>
      <c r="AE1382" s="42">
        <f t="shared" si="250"/>
        <v>0.97874224977856505</v>
      </c>
      <c r="AF1382" s="43">
        <f t="shared" si="250"/>
        <v>0.79735682819383258</v>
      </c>
      <c r="AG1382" s="43">
        <f t="shared" si="250"/>
        <v>0.75736568457539</v>
      </c>
      <c r="AH1382" s="44">
        <f t="shared" ref="AH1382:AO1382" si="251">AH737/AH85</f>
        <v>0.78093306288032449</v>
      </c>
      <c r="AI1382" s="44">
        <f t="shared" si="251"/>
        <v>0.73345259391771023</v>
      </c>
      <c r="AJ1382" s="44">
        <f t="shared" si="251"/>
        <v>0.87847579814624099</v>
      </c>
      <c r="AK1382" s="44">
        <f t="shared" si="251"/>
        <v>0.77426390403489642</v>
      </c>
      <c r="AL1382" s="46">
        <f t="shared" si="251"/>
        <v>0.72503419972640215</v>
      </c>
      <c r="AM1382" s="46">
        <f t="shared" si="251"/>
        <v>0.83812949640287771</v>
      </c>
      <c r="AN1382" s="46">
        <f t="shared" si="251"/>
        <v>0.76843467011642952</v>
      </c>
      <c r="AO1382" s="46">
        <f t="shared" si="251"/>
        <v>0.65029761904761907</v>
      </c>
    </row>
    <row r="1383" spans="1:41" x14ac:dyDescent="0.25">
      <c r="A1383" s="36" t="s">
        <v>437</v>
      </c>
      <c r="B1383" s="36">
        <f t="shared" ref="B1383:AB1383" si="252">B738/B86</f>
        <v>1.0963488843813387</v>
      </c>
      <c r="C1383" s="36">
        <f t="shared" si="252"/>
        <v>0.91659111514052583</v>
      </c>
      <c r="D1383" s="36">
        <f t="shared" si="252"/>
        <v>1.0408163265306123</v>
      </c>
      <c r="E1383" s="36">
        <f t="shared" si="252"/>
        <v>1.4192139737991267</v>
      </c>
      <c r="F1383" s="36">
        <f t="shared" si="252"/>
        <v>1.1858710562414265</v>
      </c>
      <c r="G1383" s="36">
        <f t="shared" si="252"/>
        <v>1.0361057382333978</v>
      </c>
      <c r="H1383" s="36">
        <f t="shared" si="252"/>
        <v>0.85754451733833181</v>
      </c>
      <c r="I1383" s="36">
        <f t="shared" si="252"/>
        <v>0.83675618746708791</v>
      </c>
      <c r="J1383" s="36">
        <f t="shared" si="252"/>
        <v>0.89070749736008448</v>
      </c>
      <c r="K1383" s="36">
        <f t="shared" si="252"/>
        <v>0.87676056338028174</v>
      </c>
      <c r="L1383" s="36">
        <f t="shared" si="252"/>
        <v>0.99083557951482482</v>
      </c>
      <c r="M1383" s="36">
        <f t="shared" si="252"/>
        <v>0.96221662468513858</v>
      </c>
      <c r="N1383" s="36">
        <f t="shared" si="252"/>
        <v>0.98017492711370258</v>
      </c>
      <c r="O1383" s="36">
        <f t="shared" si="252"/>
        <v>1.0186451211932877</v>
      </c>
      <c r="P1383" s="36">
        <f t="shared" si="252"/>
        <v>1.0496183206106871</v>
      </c>
      <c r="Q1383" s="36">
        <f t="shared" si="252"/>
        <v>0.96827586206896554</v>
      </c>
      <c r="R1383" s="36">
        <f t="shared" si="252"/>
        <v>0.97451374916163647</v>
      </c>
      <c r="S1383" s="36">
        <f t="shared" si="252"/>
        <v>0.89102990033222595</v>
      </c>
      <c r="T1383" s="36">
        <f t="shared" si="252"/>
        <v>0.91651542649727769</v>
      </c>
      <c r="U1383" s="36">
        <f t="shared" si="252"/>
        <v>0.91178406846609616</v>
      </c>
      <c r="V1383" s="36">
        <f t="shared" si="252"/>
        <v>0.81142857142857139</v>
      </c>
      <c r="W1383" s="36">
        <f t="shared" si="252"/>
        <v>0.78170478170478175</v>
      </c>
      <c r="X1383" s="41">
        <f t="shared" si="252"/>
        <v>0.90114324142568936</v>
      </c>
      <c r="Y1383" s="41">
        <f t="shared" si="252"/>
        <v>0.94024950755088643</v>
      </c>
      <c r="Z1383" s="41">
        <f t="shared" si="252"/>
        <v>0.93124246079613993</v>
      </c>
      <c r="AA1383" s="41">
        <f t="shared" si="252"/>
        <v>0.8154320987654321</v>
      </c>
      <c r="AB1383" s="41">
        <f t="shared" si="252"/>
        <v>0.85645272601794342</v>
      </c>
      <c r="AC1383" s="42">
        <f t="shared" ref="AC1383:AG1383" si="253">AC738/AC86</f>
        <v>0.95951107715813599</v>
      </c>
      <c r="AD1383" s="42">
        <f t="shared" si="253"/>
        <v>1.3983050847457628</v>
      </c>
      <c r="AE1383" s="42">
        <f t="shared" si="253"/>
        <v>0.98773448773448769</v>
      </c>
      <c r="AF1383" s="43">
        <f t="shared" si="253"/>
        <v>0.79958246346555328</v>
      </c>
      <c r="AG1383" s="43">
        <f t="shared" si="253"/>
        <v>0.71049046321525888</v>
      </c>
      <c r="AH1383" s="44">
        <f t="shared" ref="AH1383:AO1383" si="254">AH738/AH86</f>
        <v>0.70306362922230947</v>
      </c>
      <c r="AI1383" s="44">
        <f t="shared" si="254"/>
        <v>0.79839357429718871</v>
      </c>
      <c r="AJ1383" s="44">
        <f t="shared" si="254"/>
        <v>0.91798941798941802</v>
      </c>
      <c r="AK1383" s="44">
        <f t="shared" si="254"/>
        <v>0.74620573355817876</v>
      </c>
      <c r="AL1383" s="46">
        <f t="shared" si="254"/>
        <v>0.90692124105011929</v>
      </c>
      <c r="AM1383" s="46">
        <f t="shared" si="254"/>
        <v>0.93743984600577479</v>
      </c>
      <c r="AN1383" s="46">
        <f t="shared" si="254"/>
        <v>0.79616548940464182</v>
      </c>
      <c r="AO1383" s="46">
        <f t="shared" si="254"/>
        <v>0.75088967971530252</v>
      </c>
    </row>
    <row r="1384" spans="1:41" x14ac:dyDescent="0.25">
      <c r="A1384" s="36" t="s">
        <v>33</v>
      </c>
      <c r="B1384" s="36">
        <f t="shared" ref="B1384:AB1384" si="255">B739/B87</f>
        <v>0.91880341880341876</v>
      </c>
      <c r="C1384" s="36">
        <f t="shared" si="255"/>
        <v>0.85176991150442483</v>
      </c>
      <c r="D1384" s="36">
        <f t="shared" si="255"/>
        <v>1.0657894736842106</v>
      </c>
      <c r="E1384" s="36">
        <f t="shared" si="255"/>
        <v>1.3764988009592327</v>
      </c>
      <c r="F1384" s="36">
        <f t="shared" si="255"/>
        <v>1.0992779783393503</v>
      </c>
      <c r="G1384" s="36">
        <f t="shared" si="255"/>
        <v>0.84529505582137165</v>
      </c>
      <c r="H1384" s="36">
        <f t="shared" si="255"/>
        <v>1.0228013029315961</v>
      </c>
      <c r="I1384" s="36">
        <f t="shared" si="255"/>
        <v>0.96705426356589153</v>
      </c>
      <c r="J1384" s="36">
        <f t="shared" si="255"/>
        <v>0.84562607204116635</v>
      </c>
      <c r="K1384" s="36">
        <f t="shared" si="255"/>
        <v>0.78880866425992779</v>
      </c>
      <c r="L1384" s="36">
        <f t="shared" si="255"/>
        <v>1.1371769383697814</v>
      </c>
      <c r="M1384" s="36">
        <f t="shared" si="255"/>
        <v>1.1778290993071594</v>
      </c>
      <c r="N1384" s="36">
        <f t="shared" si="255"/>
        <v>1.1666666666666667</v>
      </c>
      <c r="O1384" s="36">
        <f t="shared" si="255"/>
        <v>0.99428571428571433</v>
      </c>
      <c r="P1384" s="36">
        <f t="shared" si="255"/>
        <v>1.0132827324478177</v>
      </c>
      <c r="Q1384" s="36">
        <f t="shared" si="255"/>
        <v>1.2583120204603579</v>
      </c>
      <c r="R1384" s="36">
        <f t="shared" si="255"/>
        <v>0.84021543985637348</v>
      </c>
      <c r="S1384" s="36">
        <f t="shared" si="255"/>
        <v>0.8236434108527132</v>
      </c>
      <c r="T1384" s="36">
        <f t="shared" si="255"/>
        <v>0.98211091234347048</v>
      </c>
      <c r="U1384" s="36">
        <f t="shared" si="255"/>
        <v>0.96613545816733071</v>
      </c>
      <c r="V1384" s="36">
        <f t="shared" si="255"/>
        <v>0.95167286245353155</v>
      </c>
      <c r="W1384" s="36">
        <f t="shared" si="255"/>
        <v>0.72242647058823528</v>
      </c>
      <c r="X1384" s="41">
        <f t="shared" si="255"/>
        <v>0.78388278388278387</v>
      </c>
      <c r="Y1384" s="41">
        <f t="shared" si="255"/>
        <v>0.91030534351145043</v>
      </c>
      <c r="Z1384" s="41">
        <f t="shared" si="255"/>
        <v>0.90784313725490196</v>
      </c>
      <c r="AA1384" s="41">
        <f t="shared" si="255"/>
        <v>0.85401459854014594</v>
      </c>
      <c r="AB1384" s="41">
        <f t="shared" si="255"/>
        <v>0.74405850091407677</v>
      </c>
      <c r="AC1384" s="42">
        <f t="shared" ref="AC1384:AG1384" si="256">AC739/AC87</f>
        <v>0.87990762124711319</v>
      </c>
      <c r="AD1384" s="42">
        <f t="shared" si="256"/>
        <v>1.5337837837837838</v>
      </c>
      <c r="AE1384" s="42">
        <f t="shared" si="256"/>
        <v>0.99566160520607372</v>
      </c>
      <c r="AF1384" s="43">
        <f t="shared" si="256"/>
        <v>0.85571142284569135</v>
      </c>
      <c r="AG1384" s="43">
        <f t="shared" si="256"/>
        <v>0.9</v>
      </c>
      <c r="AH1384" s="44">
        <f t="shared" ref="AH1384:AO1384" si="257">AH739/AH87</f>
        <v>0.80652680652680653</v>
      </c>
      <c r="AI1384" s="44">
        <f t="shared" si="257"/>
        <v>0.72831050228310501</v>
      </c>
      <c r="AJ1384" s="44">
        <f t="shared" si="257"/>
        <v>0.90237467018469653</v>
      </c>
      <c r="AK1384" s="44">
        <f t="shared" si="257"/>
        <v>0.89267015706806285</v>
      </c>
      <c r="AL1384" s="46">
        <f t="shared" si="257"/>
        <v>0.85209003215434087</v>
      </c>
      <c r="AM1384" s="46">
        <f t="shared" si="257"/>
        <v>0.86842105263157898</v>
      </c>
      <c r="AN1384" s="46">
        <f t="shared" si="257"/>
        <v>0.89095744680851063</v>
      </c>
      <c r="AO1384" s="46">
        <f t="shared" si="257"/>
        <v>0.81767955801104975</v>
      </c>
    </row>
    <row r="1385" spans="1:41" x14ac:dyDescent="0.25">
      <c r="A1385" s="36" t="s">
        <v>34</v>
      </c>
      <c r="B1385" s="36">
        <f t="shared" ref="B1385:AB1385" si="258">B740/B88</f>
        <v>1.0202020202020201</v>
      </c>
      <c r="C1385" s="36">
        <f t="shared" si="258"/>
        <v>0.9285714285714286</v>
      </c>
      <c r="D1385" s="36">
        <f t="shared" si="258"/>
        <v>1.0850202429149798</v>
      </c>
      <c r="E1385" s="36">
        <f t="shared" si="258"/>
        <v>1.5023923444976077</v>
      </c>
      <c r="F1385" s="36">
        <f t="shared" si="258"/>
        <v>1.0828729281767955</v>
      </c>
      <c r="G1385" s="36">
        <f t="shared" si="258"/>
        <v>0.95792079207920788</v>
      </c>
      <c r="H1385" s="36">
        <f t="shared" si="258"/>
        <v>0.90625</v>
      </c>
      <c r="I1385" s="36">
        <f t="shared" si="258"/>
        <v>0.95180722891566261</v>
      </c>
      <c r="J1385" s="36">
        <f t="shared" si="258"/>
        <v>0.94160583941605835</v>
      </c>
      <c r="K1385" s="36">
        <f t="shared" si="258"/>
        <v>0.71387283236994215</v>
      </c>
      <c r="L1385" s="36">
        <f t="shared" si="258"/>
        <v>0.87301587301587302</v>
      </c>
      <c r="M1385" s="36">
        <f t="shared" si="258"/>
        <v>1.0071942446043165</v>
      </c>
      <c r="N1385" s="36">
        <f t="shared" si="258"/>
        <v>0.84782608695652173</v>
      </c>
      <c r="O1385" s="36">
        <f t="shared" si="258"/>
        <v>1.0968858131487889</v>
      </c>
      <c r="P1385" s="36">
        <f t="shared" si="258"/>
        <v>0.94984326018808773</v>
      </c>
      <c r="Q1385" s="36">
        <f t="shared" si="258"/>
        <v>1.213768115942029</v>
      </c>
      <c r="R1385" s="36">
        <f t="shared" si="258"/>
        <v>0.90934844192634556</v>
      </c>
      <c r="S1385" s="36">
        <f t="shared" si="258"/>
        <v>0.80428134556574926</v>
      </c>
      <c r="T1385" s="36">
        <f t="shared" si="258"/>
        <v>1.0498338870431894</v>
      </c>
      <c r="U1385" s="36">
        <f t="shared" si="258"/>
        <v>1.1693548387096775</v>
      </c>
      <c r="V1385" s="36">
        <f t="shared" si="258"/>
        <v>0.71884057971014492</v>
      </c>
      <c r="W1385" s="36">
        <f t="shared" si="258"/>
        <v>0.83703703703703702</v>
      </c>
      <c r="X1385" s="41">
        <f t="shared" si="258"/>
        <v>0.97887323943661975</v>
      </c>
      <c r="Y1385" s="41">
        <f t="shared" si="258"/>
        <v>0.95940959409594095</v>
      </c>
      <c r="Z1385" s="41">
        <f t="shared" si="258"/>
        <v>0.80906148867313921</v>
      </c>
      <c r="AA1385" s="41">
        <f t="shared" si="258"/>
        <v>0.80781758957654726</v>
      </c>
      <c r="AB1385" s="41">
        <f t="shared" si="258"/>
        <v>0.98473282442748089</v>
      </c>
      <c r="AC1385" s="42">
        <f t="shared" ref="AC1385:AG1385" si="259">AC740/AC88</f>
        <v>1.0630252100840336</v>
      </c>
      <c r="AD1385" s="42">
        <f t="shared" si="259"/>
        <v>1.2415458937198067</v>
      </c>
      <c r="AE1385" s="42">
        <f t="shared" si="259"/>
        <v>1.0599250936329587</v>
      </c>
      <c r="AF1385" s="43">
        <f t="shared" si="259"/>
        <v>0.90079365079365081</v>
      </c>
      <c r="AG1385" s="43">
        <f t="shared" si="259"/>
        <v>0.56462585034013602</v>
      </c>
      <c r="AH1385" s="44">
        <f t="shared" ref="AH1385:AO1385" si="260">AH740/AH88</f>
        <v>0.72596153846153844</v>
      </c>
      <c r="AI1385" s="44">
        <f t="shared" si="260"/>
        <v>0.68965517241379315</v>
      </c>
      <c r="AJ1385" s="44">
        <f t="shared" si="260"/>
        <v>0.86224489795918369</v>
      </c>
      <c r="AK1385" s="44">
        <f t="shared" si="260"/>
        <v>1.0052910052910053</v>
      </c>
      <c r="AL1385" s="46">
        <f t="shared" si="260"/>
        <v>0.93023255813953487</v>
      </c>
      <c r="AM1385" s="46">
        <f t="shared" si="260"/>
        <v>0.8571428571428571</v>
      </c>
      <c r="AN1385" s="46">
        <f t="shared" si="260"/>
        <v>1.1162790697674418</v>
      </c>
      <c r="AO1385" s="46">
        <f t="shared" si="260"/>
        <v>0.89500000000000002</v>
      </c>
    </row>
    <row r="1386" spans="1:41" x14ac:dyDescent="0.25">
      <c r="A1386" s="36" t="s">
        <v>35</v>
      </c>
      <c r="B1386" s="36">
        <f t="shared" ref="B1386:AB1386" si="261">B741/B89</f>
        <v>1.0151515151515151</v>
      </c>
      <c r="C1386" s="36">
        <f t="shared" si="261"/>
        <v>1.0218978102189782</v>
      </c>
      <c r="D1386" s="36">
        <f t="shared" si="261"/>
        <v>1.2432432432432432</v>
      </c>
      <c r="E1386" s="36">
        <f t="shared" si="261"/>
        <v>1.8034188034188035</v>
      </c>
      <c r="F1386" s="36">
        <f t="shared" si="261"/>
        <v>1.3700440528634361</v>
      </c>
      <c r="G1386" s="36">
        <f t="shared" si="261"/>
        <v>0.93928571428571428</v>
      </c>
      <c r="H1386" s="36">
        <f t="shared" si="261"/>
        <v>1.0173611111111112</v>
      </c>
      <c r="I1386" s="36">
        <f t="shared" si="261"/>
        <v>0.77931034482758621</v>
      </c>
      <c r="J1386" s="36">
        <f t="shared" si="261"/>
        <v>0.86988847583643125</v>
      </c>
      <c r="K1386" s="36">
        <f t="shared" si="261"/>
        <v>0.84716157205240172</v>
      </c>
      <c r="L1386" s="36">
        <f t="shared" si="261"/>
        <v>0.78819444444444442</v>
      </c>
      <c r="M1386" s="36">
        <f t="shared" si="261"/>
        <v>1.0679611650485437</v>
      </c>
      <c r="N1386" s="36">
        <f t="shared" si="261"/>
        <v>0.97816593886462877</v>
      </c>
      <c r="O1386" s="36">
        <f t="shared" si="261"/>
        <v>0.8704663212435233</v>
      </c>
      <c r="P1386" s="36">
        <f t="shared" si="261"/>
        <v>1.0575221238938053</v>
      </c>
      <c r="Q1386" s="36">
        <f t="shared" si="261"/>
        <v>1.0510204081632653</v>
      </c>
      <c r="R1386" s="36">
        <f t="shared" si="261"/>
        <v>0.87019230769230771</v>
      </c>
      <c r="S1386" s="36">
        <f t="shared" si="261"/>
        <v>1.0108108108108107</v>
      </c>
      <c r="T1386" s="36">
        <f t="shared" si="261"/>
        <v>1.0808080808080809</v>
      </c>
      <c r="U1386" s="36">
        <f t="shared" si="261"/>
        <v>0.89847715736040612</v>
      </c>
      <c r="V1386" s="36">
        <f t="shared" si="261"/>
        <v>0.8528138528138528</v>
      </c>
      <c r="W1386" s="36">
        <f t="shared" si="261"/>
        <v>0.67099567099567103</v>
      </c>
      <c r="X1386" s="41">
        <f t="shared" si="261"/>
        <v>1.0809248554913296</v>
      </c>
      <c r="Y1386" s="41">
        <f t="shared" si="261"/>
        <v>0.86243386243386244</v>
      </c>
      <c r="Z1386" s="41">
        <f t="shared" si="261"/>
        <v>0.93055555555555558</v>
      </c>
      <c r="AA1386" s="41">
        <f t="shared" si="261"/>
        <v>0.84955752212389379</v>
      </c>
      <c r="AB1386" s="41">
        <f t="shared" si="261"/>
        <v>0.9662921348314607</v>
      </c>
      <c r="AC1386" s="42">
        <f t="shared" ref="AC1386:AG1386" si="262">AC741/AC89</f>
        <v>0.70443349753694584</v>
      </c>
      <c r="AD1386" s="42">
        <f t="shared" si="262"/>
        <v>1.2769230769230768</v>
      </c>
      <c r="AE1386" s="42">
        <f t="shared" si="262"/>
        <v>0.96648044692737434</v>
      </c>
      <c r="AF1386" s="43">
        <f t="shared" si="262"/>
        <v>0.589622641509434</v>
      </c>
      <c r="AG1386" s="43">
        <f t="shared" si="262"/>
        <v>0.78787878787878785</v>
      </c>
      <c r="AH1386" s="44">
        <f t="shared" ref="AH1386:AO1386" si="263">AH741/AH89</f>
        <v>0.7415730337078652</v>
      </c>
      <c r="AI1386" s="44">
        <f t="shared" si="263"/>
        <v>0.72327044025157228</v>
      </c>
      <c r="AJ1386" s="44">
        <f t="shared" si="263"/>
        <v>0.77848101265822789</v>
      </c>
      <c r="AK1386" s="44">
        <f t="shared" si="263"/>
        <v>1.0977443609022557</v>
      </c>
      <c r="AL1386" s="46">
        <f t="shared" si="263"/>
        <v>0.8294573643410853</v>
      </c>
      <c r="AM1386" s="46">
        <f t="shared" si="263"/>
        <v>0.85161290322580641</v>
      </c>
      <c r="AN1386" s="46">
        <f t="shared" si="263"/>
        <v>0.89763779527559051</v>
      </c>
      <c r="AO1386" s="46">
        <f t="shared" si="263"/>
        <v>0.84920634920634919</v>
      </c>
    </row>
    <row r="1387" spans="1:41" x14ac:dyDescent="0.25">
      <c r="A1387" s="36" t="s">
        <v>36</v>
      </c>
      <c r="B1387" s="36">
        <f t="shared" ref="B1387:AB1387" si="264">B742/B90</f>
        <v>1.0795847750865053</v>
      </c>
      <c r="C1387" s="36">
        <f t="shared" si="264"/>
        <v>1.0950819672131147</v>
      </c>
      <c r="D1387" s="36">
        <f t="shared" si="264"/>
        <v>1.0245098039215685</v>
      </c>
      <c r="E1387" s="36">
        <f t="shared" si="264"/>
        <v>1.5421348314606742</v>
      </c>
      <c r="F1387" s="36">
        <f t="shared" si="264"/>
        <v>1.2025052192066805</v>
      </c>
      <c r="G1387" s="36">
        <f t="shared" si="264"/>
        <v>0.81981981981981977</v>
      </c>
      <c r="H1387" s="36">
        <f t="shared" si="264"/>
        <v>0.95953757225433522</v>
      </c>
      <c r="I1387" s="36">
        <f t="shared" si="264"/>
        <v>0.94784580498866211</v>
      </c>
      <c r="J1387" s="36">
        <f t="shared" si="264"/>
        <v>0.79927667269439417</v>
      </c>
      <c r="K1387" s="36">
        <f t="shared" si="264"/>
        <v>0.76125244618395305</v>
      </c>
      <c r="L1387" s="36">
        <f t="shared" si="264"/>
        <v>0.92600422832980978</v>
      </c>
      <c r="M1387" s="36">
        <f t="shared" si="264"/>
        <v>0.97285067873303166</v>
      </c>
      <c r="N1387" s="36">
        <f t="shared" si="264"/>
        <v>0.85140562248995988</v>
      </c>
      <c r="O1387" s="36">
        <f t="shared" si="264"/>
        <v>0.90889370932754876</v>
      </c>
      <c r="P1387" s="36">
        <f t="shared" si="264"/>
        <v>1.0249999999999999</v>
      </c>
      <c r="Q1387" s="36">
        <f t="shared" si="264"/>
        <v>1.0235849056603774</v>
      </c>
      <c r="R1387" s="36">
        <f t="shared" si="264"/>
        <v>0.8013392857142857</v>
      </c>
      <c r="S1387" s="36">
        <f t="shared" si="264"/>
        <v>0.8221709006928406</v>
      </c>
      <c r="T1387" s="36">
        <f t="shared" si="264"/>
        <v>0.99796747967479671</v>
      </c>
      <c r="U1387" s="36">
        <f t="shared" si="264"/>
        <v>1.0234375</v>
      </c>
      <c r="V1387" s="36">
        <f t="shared" si="264"/>
        <v>0.87727272727272732</v>
      </c>
      <c r="W1387" s="36">
        <f t="shared" si="264"/>
        <v>1.0078125</v>
      </c>
      <c r="X1387" s="41">
        <f t="shared" si="264"/>
        <v>0.88111888111888115</v>
      </c>
      <c r="Y1387" s="41">
        <f t="shared" si="264"/>
        <v>0.81673306772908372</v>
      </c>
      <c r="Z1387" s="41">
        <f t="shared" si="264"/>
        <v>0.77969348659003834</v>
      </c>
      <c r="AA1387" s="41">
        <f t="shared" si="264"/>
        <v>0.95749440715883671</v>
      </c>
      <c r="AB1387" s="41">
        <f t="shared" si="264"/>
        <v>0.84841075794621024</v>
      </c>
      <c r="AC1387" s="42">
        <f t="shared" ref="AC1387:AG1387" si="265">AC742/AC90</f>
        <v>0.95064935064935063</v>
      </c>
      <c r="AD1387" s="42">
        <f t="shared" si="265"/>
        <v>1.5208333333333333</v>
      </c>
      <c r="AE1387" s="42">
        <f t="shared" si="265"/>
        <v>0.94444444444444442</v>
      </c>
      <c r="AF1387" s="43">
        <f t="shared" si="265"/>
        <v>0.80940594059405946</v>
      </c>
      <c r="AG1387" s="43">
        <f t="shared" si="265"/>
        <v>0.83417085427135673</v>
      </c>
      <c r="AH1387" s="44">
        <f t="shared" ref="AH1387:AO1387" si="266">AH742/AH90</f>
        <v>0.73841961852861038</v>
      </c>
      <c r="AI1387" s="44">
        <f t="shared" si="266"/>
        <v>0.73497267759562845</v>
      </c>
      <c r="AJ1387" s="44">
        <f t="shared" si="266"/>
        <v>1.0477707006369428</v>
      </c>
      <c r="AK1387" s="44">
        <f t="shared" si="266"/>
        <v>0.84477611940298503</v>
      </c>
      <c r="AL1387" s="46">
        <f t="shared" si="266"/>
        <v>0.86742424242424243</v>
      </c>
      <c r="AM1387" s="46">
        <f t="shared" si="266"/>
        <v>0.81791907514450868</v>
      </c>
      <c r="AN1387" s="46">
        <f t="shared" si="266"/>
        <v>0.89824561403508774</v>
      </c>
      <c r="AO1387" s="46">
        <f t="shared" si="266"/>
        <v>0.69547325102880664</v>
      </c>
    </row>
    <row r="1388" spans="1:41" x14ac:dyDescent="0.25">
      <c r="A1388" s="36" t="s">
        <v>37</v>
      </c>
      <c r="B1388" s="36">
        <f t="shared" ref="B1388:AB1388" si="267">B743/B91</f>
        <v>1.1704545454545454</v>
      </c>
      <c r="C1388" s="36">
        <f t="shared" si="267"/>
        <v>1</v>
      </c>
      <c r="D1388" s="36">
        <f t="shared" si="267"/>
        <v>1.423913043478261</v>
      </c>
      <c r="E1388" s="36">
        <f t="shared" si="267"/>
        <v>1.3826086956521739</v>
      </c>
      <c r="F1388" s="36">
        <f t="shared" si="267"/>
        <v>1.125</v>
      </c>
      <c r="G1388" s="36">
        <f t="shared" si="267"/>
        <v>0.85310734463276838</v>
      </c>
      <c r="H1388" s="36">
        <f t="shared" si="267"/>
        <v>0.90607734806629836</v>
      </c>
      <c r="I1388" s="36">
        <f t="shared" si="267"/>
        <v>0.94054054054054059</v>
      </c>
      <c r="J1388" s="36">
        <f t="shared" si="267"/>
        <v>0.85164835164835162</v>
      </c>
      <c r="K1388" s="36">
        <f t="shared" si="267"/>
        <v>0.80851063829787229</v>
      </c>
      <c r="L1388" s="36">
        <f t="shared" si="267"/>
        <v>1.1134751773049645</v>
      </c>
      <c r="M1388" s="36">
        <f t="shared" si="267"/>
        <v>1.0720000000000001</v>
      </c>
      <c r="N1388" s="36">
        <f t="shared" si="267"/>
        <v>0.95705521472392641</v>
      </c>
      <c r="O1388" s="36">
        <f t="shared" si="267"/>
        <v>0.99186991869918695</v>
      </c>
      <c r="P1388" s="36">
        <f t="shared" si="267"/>
        <v>0.95419847328244278</v>
      </c>
      <c r="Q1388" s="36">
        <f t="shared" si="267"/>
        <v>1.0375939849624061</v>
      </c>
      <c r="R1388" s="36">
        <f t="shared" si="267"/>
        <v>1.0529801324503312</v>
      </c>
      <c r="S1388" s="36">
        <f t="shared" si="267"/>
        <v>1.027027027027027</v>
      </c>
      <c r="T1388" s="36">
        <f t="shared" si="267"/>
        <v>0.9</v>
      </c>
      <c r="U1388" s="36">
        <f t="shared" si="267"/>
        <v>1.0818181818181818</v>
      </c>
      <c r="V1388" s="36">
        <f t="shared" si="267"/>
        <v>0.82051282051282048</v>
      </c>
      <c r="W1388" s="36">
        <f t="shared" si="267"/>
        <v>0.72661870503597126</v>
      </c>
      <c r="X1388" s="41">
        <f t="shared" si="267"/>
        <v>0.99180327868852458</v>
      </c>
      <c r="Y1388" s="41">
        <f t="shared" si="267"/>
        <v>0.8848920863309353</v>
      </c>
      <c r="Z1388" s="41">
        <f t="shared" si="267"/>
        <v>0.79411764705882348</v>
      </c>
      <c r="AA1388" s="41">
        <f t="shared" si="267"/>
        <v>0.98058252427184467</v>
      </c>
      <c r="AB1388" s="41">
        <f t="shared" si="267"/>
        <v>1.1214953271028036</v>
      </c>
      <c r="AC1388" s="42">
        <f t="shared" ref="AC1388:AG1388" si="268">AC743/AC91</f>
        <v>1.3723404255319149</v>
      </c>
      <c r="AD1388" s="42">
        <f t="shared" si="268"/>
        <v>1.0212765957446808</v>
      </c>
      <c r="AE1388" s="42">
        <f t="shared" si="268"/>
        <v>0.99130434782608701</v>
      </c>
      <c r="AF1388" s="43">
        <f t="shared" si="268"/>
        <v>1.017391304347826</v>
      </c>
      <c r="AG1388" s="43">
        <f t="shared" si="268"/>
        <v>0.70796460176991149</v>
      </c>
      <c r="AH1388" s="44">
        <f t="shared" ref="AH1388:AO1388" si="269">AH743/AH91</f>
        <v>0.7857142857142857</v>
      </c>
      <c r="AI1388" s="44">
        <f t="shared" si="269"/>
        <v>0.63934426229508201</v>
      </c>
      <c r="AJ1388" s="44">
        <f t="shared" si="269"/>
        <v>0.74712643678160917</v>
      </c>
      <c r="AK1388" s="44">
        <f t="shared" si="269"/>
        <v>0.7831325301204819</v>
      </c>
      <c r="AL1388" s="46">
        <f t="shared" si="269"/>
        <v>0.98360655737704916</v>
      </c>
      <c r="AM1388" s="46">
        <f t="shared" si="269"/>
        <v>1.0273972602739727</v>
      </c>
      <c r="AN1388" s="46">
        <f t="shared" si="269"/>
        <v>0.96052631578947367</v>
      </c>
      <c r="AO1388" s="46">
        <f t="shared" si="269"/>
        <v>1.2</v>
      </c>
    </row>
    <row r="1389" spans="1:41" x14ac:dyDescent="0.25">
      <c r="A1389" s="36" t="s">
        <v>664</v>
      </c>
      <c r="B1389" s="36">
        <f t="shared" ref="B1389:AB1389" si="270">B744/B92</f>
        <v>0.95652173913043481</v>
      </c>
      <c r="C1389" s="36">
        <f t="shared" si="270"/>
        <v>0.77777777777777779</v>
      </c>
      <c r="D1389" s="36">
        <f t="shared" si="270"/>
        <v>1</v>
      </c>
      <c r="E1389" s="36">
        <f t="shared" si="270"/>
        <v>2.1666666666666665</v>
      </c>
      <c r="F1389" s="36">
        <f t="shared" si="270"/>
        <v>2.5714285714285716</v>
      </c>
      <c r="G1389" s="36">
        <f t="shared" si="270"/>
        <v>1.1200000000000001</v>
      </c>
      <c r="H1389" s="36">
        <f t="shared" si="270"/>
        <v>1</v>
      </c>
      <c r="I1389" s="36">
        <f t="shared" si="270"/>
        <v>0.80769230769230771</v>
      </c>
      <c r="J1389" s="36">
        <f t="shared" si="270"/>
        <v>1.0689655172413792</v>
      </c>
      <c r="K1389" s="36">
        <f t="shared" si="270"/>
        <v>0.86956521739130432</v>
      </c>
      <c r="L1389" s="36">
        <f t="shared" si="270"/>
        <v>1.1200000000000001</v>
      </c>
      <c r="M1389" s="36">
        <f t="shared" si="270"/>
        <v>1.0416666666666667</v>
      </c>
      <c r="N1389" s="36">
        <f t="shared" si="270"/>
        <v>0.76190476190476186</v>
      </c>
      <c r="O1389" s="36">
        <f t="shared" si="270"/>
        <v>1.0666666666666667</v>
      </c>
      <c r="P1389" s="36">
        <f t="shared" si="270"/>
        <v>1.0714285714285714</v>
      </c>
      <c r="Q1389" s="36">
        <f t="shared" si="270"/>
        <v>1.375</v>
      </c>
      <c r="R1389" s="36">
        <f t="shared" si="270"/>
        <v>1.25</v>
      </c>
      <c r="S1389" s="36">
        <f t="shared" si="270"/>
        <v>0.90909090909090906</v>
      </c>
      <c r="T1389" s="36">
        <f t="shared" si="270"/>
        <v>1.1499999999999999</v>
      </c>
      <c r="U1389" s="36">
        <f t="shared" si="270"/>
        <v>0.9375</v>
      </c>
      <c r="V1389" s="36">
        <f t="shared" si="270"/>
        <v>0.9</v>
      </c>
      <c r="W1389" s="36">
        <f t="shared" si="270"/>
        <v>1.2777777777777777</v>
      </c>
      <c r="X1389" s="41">
        <f t="shared" si="270"/>
        <v>0.95238095238095233</v>
      </c>
      <c r="Y1389" s="41">
        <f t="shared" si="270"/>
        <v>0.55000000000000004</v>
      </c>
      <c r="Z1389" s="41">
        <f t="shared" si="270"/>
        <v>1.368421052631579</v>
      </c>
      <c r="AA1389" s="41">
        <f t="shared" si="270"/>
        <v>1.1904761904761905</v>
      </c>
      <c r="AB1389" s="41">
        <f t="shared" si="270"/>
        <v>0.77777777777777779</v>
      </c>
      <c r="AC1389" s="42">
        <f t="shared" ref="AC1389:AG1389" si="271">AC744/AC92</f>
        <v>0.61538461538461542</v>
      </c>
      <c r="AD1389" s="42">
        <f t="shared" si="271"/>
        <v>1.3333333333333333</v>
      </c>
      <c r="AE1389" s="42">
        <f t="shared" si="271"/>
        <v>0.86363636363636365</v>
      </c>
      <c r="AF1389" s="43">
        <f t="shared" si="271"/>
        <v>1.3333333333333333</v>
      </c>
      <c r="AG1389" s="43">
        <f t="shared" si="271"/>
        <v>0.61111111111111116</v>
      </c>
      <c r="AH1389" s="44">
        <f t="shared" ref="AH1389:AO1389" si="272">AH744/AH92</f>
        <v>1</v>
      </c>
      <c r="AI1389" s="44">
        <f t="shared" si="272"/>
        <v>0.8</v>
      </c>
      <c r="AJ1389" s="44">
        <f t="shared" si="272"/>
        <v>1</v>
      </c>
      <c r="AK1389" s="44">
        <f t="shared" si="272"/>
        <v>1.2307692307692308</v>
      </c>
      <c r="AL1389" s="46">
        <f t="shared" si="272"/>
        <v>0.7142857142857143</v>
      </c>
      <c r="AM1389" s="46">
        <f t="shared" si="272"/>
        <v>0.47058823529411764</v>
      </c>
      <c r="AN1389" s="46">
        <f t="shared" si="272"/>
        <v>1.4615384615384615</v>
      </c>
      <c r="AO1389" s="46">
        <f t="shared" si="272"/>
        <v>0.66666666666666663</v>
      </c>
    </row>
    <row r="1390" spans="1:41" x14ac:dyDescent="0.25">
      <c r="A1390" s="36" t="s">
        <v>600</v>
      </c>
      <c r="B1390" s="36">
        <f t="shared" ref="B1390:AB1390" si="273">B745/B93</f>
        <v>1.0226244343891402</v>
      </c>
      <c r="C1390" s="36">
        <f t="shared" si="273"/>
        <v>0.97131147540983609</v>
      </c>
      <c r="D1390" s="36">
        <f t="shared" si="273"/>
        <v>0.97199999999999998</v>
      </c>
      <c r="E1390" s="36">
        <f t="shared" si="273"/>
        <v>1.6852791878172588</v>
      </c>
      <c r="F1390" s="36">
        <f t="shared" si="273"/>
        <v>1.3554006968641115</v>
      </c>
      <c r="G1390" s="36">
        <f t="shared" si="273"/>
        <v>0.96056338028169019</v>
      </c>
      <c r="H1390" s="36">
        <f t="shared" si="273"/>
        <v>0.87383177570093462</v>
      </c>
      <c r="I1390" s="36">
        <f t="shared" si="273"/>
        <v>1.1713286713286712</v>
      </c>
      <c r="J1390" s="36">
        <f t="shared" si="273"/>
        <v>0.91761363636363635</v>
      </c>
      <c r="K1390" s="36">
        <f t="shared" si="273"/>
        <v>0.92625368731563418</v>
      </c>
      <c r="L1390" s="36">
        <f t="shared" si="273"/>
        <v>0.85882352941176465</v>
      </c>
      <c r="M1390" s="36">
        <f t="shared" si="273"/>
        <v>1.4823008849557522</v>
      </c>
      <c r="N1390" s="36">
        <f t="shared" si="273"/>
        <v>0.9719626168224299</v>
      </c>
      <c r="O1390" s="36">
        <f t="shared" si="273"/>
        <v>1.1130952380952381</v>
      </c>
      <c r="P1390" s="36">
        <f t="shared" si="273"/>
        <v>0.88767123287671235</v>
      </c>
      <c r="Q1390" s="36">
        <f t="shared" si="273"/>
        <v>1.0615384615384615</v>
      </c>
      <c r="R1390" s="36">
        <f t="shared" si="273"/>
        <v>1.0107142857142857</v>
      </c>
      <c r="S1390" s="36">
        <f t="shared" si="273"/>
        <v>0.88178913738019171</v>
      </c>
      <c r="T1390" s="36">
        <f t="shared" si="273"/>
        <v>0.77040816326530615</v>
      </c>
      <c r="U1390" s="36">
        <f t="shared" si="273"/>
        <v>1.1548117154811715</v>
      </c>
      <c r="V1390" s="36">
        <f t="shared" si="273"/>
        <v>0.94795539033457255</v>
      </c>
      <c r="W1390" s="36">
        <f t="shared" si="273"/>
        <v>0.92413793103448272</v>
      </c>
      <c r="X1390" s="41">
        <f t="shared" si="273"/>
        <v>1.277602523659306</v>
      </c>
      <c r="Y1390" s="41">
        <f t="shared" si="273"/>
        <v>1.0171821305841924</v>
      </c>
      <c r="Z1390" s="41">
        <f t="shared" si="273"/>
        <v>0.68956743002544529</v>
      </c>
      <c r="AA1390" s="41">
        <f t="shared" si="273"/>
        <v>0.84126984126984128</v>
      </c>
      <c r="AB1390" s="41">
        <f t="shared" si="273"/>
        <v>0.90909090909090906</v>
      </c>
      <c r="AC1390" s="42">
        <f t="shared" ref="AC1390:AG1390" si="274">AC745/AC93</f>
        <v>0.90443686006825941</v>
      </c>
      <c r="AD1390" s="42">
        <f t="shared" si="274"/>
        <v>1.2994011976047903</v>
      </c>
      <c r="AE1390" s="42">
        <f t="shared" si="274"/>
        <v>0.96071428571428574</v>
      </c>
      <c r="AF1390" s="43">
        <f t="shared" si="274"/>
        <v>0.88253968253968251</v>
      </c>
      <c r="AG1390" s="43">
        <f t="shared" si="274"/>
        <v>0.84615384615384615</v>
      </c>
      <c r="AH1390" s="44">
        <f t="shared" ref="AH1390:AO1390" si="275">AH745/AH93</f>
        <v>0.8037037037037037</v>
      </c>
      <c r="AI1390" s="44">
        <f t="shared" si="275"/>
        <v>0.94736842105263153</v>
      </c>
      <c r="AJ1390" s="44">
        <f t="shared" si="275"/>
        <v>0.98019801980198018</v>
      </c>
      <c r="AK1390" s="44">
        <f t="shared" si="275"/>
        <v>0.77981651376146788</v>
      </c>
      <c r="AL1390" s="46">
        <f t="shared" si="275"/>
        <v>0.81751824817518248</v>
      </c>
      <c r="AM1390" s="46">
        <f t="shared" si="275"/>
        <v>0.85668789808917201</v>
      </c>
      <c r="AN1390" s="46">
        <f t="shared" si="275"/>
        <v>0.78064516129032258</v>
      </c>
      <c r="AO1390" s="46">
        <f t="shared" si="275"/>
        <v>0.92075471698113209</v>
      </c>
    </row>
    <row r="1391" spans="1:41" x14ac:dyDescent="0.25">
      <c r="A1391" s="36" t="s">
        <v>38</v>
      </c>
      <c r="B1391" s="36">
        <f t="shared" ref="B1391:AB1391" si="276">B746/B94</f>
        <v>1.0993377483443709</v>
      </c>
      <c r="C1391" s="36">
        <f t="shared" si="276"/>
        <v>0.91871455576559546</v>
      </c>
      <c r="D1391" s="36">
        <f t="shared" si="276"/>
        <v>1.0886524822695036</v>
      </c>
      <c r="E1391" s="36">
        <f t="shared" si="276"/>
        <v>1.4040590405904059</v>
      </c>
      <c r="F1391" s="36">
        <f t="shared" si="276"/>
        <v>1.2516914749661705</v>
      </c>
      <c r="G1391" s="36">
        <f t="shared" si="276"/>
        <v>0.9382871536523929</v>
      </c>
      <c r="H1391" s="36">
        <f t="shared" si="276"/>
        <v>0.86170212765957444</v>
      </c>
      <c r="I1391" s="36">
        <f t="shared" si="276"/>
        <v>1.0075282308657465</v>
      </c>
      <c r="J1391" s="36">
        <f t="shared" si="276"/>
        <v>0.91173054587688729</v>
      </c>
      <c r="K1391" s="36">
        <f t="shared" si="276"/>
        <v>0.90568475452196384</v>
      </c>
      <c r="L1391" s="36">
        <f t="shared" si="276"/>
        <v>0.94423320659062104</v>
      </c>
      <c r="M1391" s="36">
        <f t="shared" si="276"/>
        <v>1.1529051987767585</v>
      </c>
      <c r="N1391" s="36">
        <f t="shared" si="276"/>
        <v>1.0039577836411608</v>
      </c>
      <c r="O1391" s="36">
        <f t="shared" si="276"/>
        <v>1.0075642965204237</v>
      </c>
      <c r="P1391" s="36">
        <f t="shared" si="276"/>
        <v>1.0226063829787233</v>
      </c>
      <c r="Q1391" s="36">
        <f t="shared" si="276"/>
        <v>0.99684542586750791</v>
      </c>
      <c r="R1391" s="36">
        <f t="shared" si="276"/>
        <v>0.92182890855457222</v>
      </c>
      <c r="S1391" s="36">
        <f t="shared" si="276"/>
        <v>0.91955835962145105</v>
      </c>
      <c r="T1391" s="36">
        <f t="shared" si="276"/>
        <v>0.90253164556962029</v>
      </c>
      <c r="U1391" s="36">
        <f t="shared" si="276"/>
        <v>0.98422712933753942</v>
      </c>
      <c r="V1391" s="36">
        <f t="shared" si="276"/>
        <v>0.91678420310296194</v>
      </c>
      <c r="W1391" s="36">
        <f t="shared" si="276"/>
        <v>0.80180180180180183</v>
      </c>
      <c r="X1391" s="41">
        <f t="shared" si="276"/>
        <v>0.92458521870286581</v>
      </c>
      <c r="Y1391" s="41">
        <f t="shared" si="276"/>
        <v>1.0245499181669395</v>
      </c>
      <c r="Z1391" s="41">
        <f t="shared" si="276"/>
        <v>0.8581363004172462</v>
      </c>
      <c r="AA1391" s="41">
        <f t="shared" si="276"/>
        <v>0.74332909783989831</v>
      </c>
      <c r="AB1391" s="41">
        <f t="shared" si="276"/>
        <v>0.89004457652303115</v>
      </c>
      <c r="AC1391" s="42">
        <f t="shared" ref="AC1391:AG1391" si="277">AC746/AC94</f>
        <v>0.95740740740740737</v>
      </c>
      <c r="AD1391" s="42">
        <f t="shared" si="277"/>
        <v>1.1236442516268981</v>
      </c>
      <c r="AE1391" s="42">
        <f t="shared" si="277"/>
        <v>0.88349514563106801</v>
      </c>
      <c r="AF1391" s="43">
        <f t="shared" si="277"/>
        <v>0.90804597701149425</v>
      </c>
      <c r="AG1391" s="43">
        <f t="shared" si="277"/>
        <v>0.79406919275123555</v>
      </c>
      <c r="AH1391" s="44">
        <f t="shared" ref="AH1391:AO1391" si="278">AH746/AH94</f>
        <v>0.64054514480408864</v>
      </c>
      <c r="AI1391" s="44">
        <f t="shared" si="278"/>
        <v>0.75183823529411764</v>
      </c>
      <c r="AJ1391" s="44">
        <f t="shared" si="278"/>
        <v>0.84836852207293667</v>
      </c>
      <c r="AK1391" s="44">
        <f t="shared" si="278"/>
        <v>0.94040968342644315</v>
      </c>
      <c r="AL1391" s="46">
        <f t="shared" si="278"/>
        <v>0.89977220956719817</v>
      </c>
      <c r="AM1391" s="46">
        <f t="shared" si="278"/>
        <v>0.78135593220338984</v>
      </c>
      <c r="AN1391" s="46">
        <f t="shared" si="278"/>
        <v>0.87349397590361444</v>
      </c>
      <c r="AO1391" s="46">
        <f t="shared" si="278"/>
        <v>0.88936170212765953</v>
      </c>
    </row>
    <row r="1392" spans="1:41" x14ac:dyDescent="0.25">
      <c r="A1392" s="36" t="s">
        <v>674</v>
      </c>
      <c r="B1392" s="36">
        <f t="shared" ref="B1392:AB1392" si="279">B747/B95</f>
        <v>0.8779342723004695</v>
      </c>
      <c r="C1392" s="36">
        <f t="shared" si="279"/>
        <v>0.93181818181818177</v>
      </c>
      <c r="D1392" s="36">
        <f t="shared" si="279"/>
        <v>1.3831775700934579</v>
      </c>
      <c r="E1392" s="36">
        <f t="shared" si="279"/>
        <v>1.735632183908046</v>
      </c>
      <c r="F1392" s="36">
        <f t="shared" si="279"/>
        <v>0.94983277591973247</v>
      </c>
      <c r="G1392" s="36">
        <f t="shared" si="279"/>
        <v>1.1485943775100402</v>
      </c>
      <c r="H1392" s="36">
        <f t="shared" si="279"/>
        <v>0.99401197604790414</v>
      </c>
      <c r="I1392" s="36">
        <f t="shared" si="279"/>
        <v>1.2610619469026549</v>
      </c>
      <c r="J1392" s="36">
        <f t="shared" si="279"/>
        <v>0.95057034220532322</v>
      </c>
      <c r="K1392" s="36">
        <f t="shared" si="279"/>
        <v>1.0323886639676114</v>
      </c>
      <c r="L1392" s="36">
        <f t="shared" si="279"/>
        <v>0.92660550458715596</v>
      </c>
      <c r="M1392" s="36">
        <f t="shared" si="279"/>
        <v>1.1120689655172413</v>
      </c>
      <c r="N1392" s="36">
        <f t="shared" si="279"/>
        <v>0.81847133757961787</v>
      </c>
      <c r="O1392" s="36">
        <f t="shared" si="279"/>
        <v>0.8920863309352518</v>
      </c>
      <c r="P1392" s="36">
        <f t="shared" si="279"/>
        <v>1.0701219512195121</v>
      </c>
      <c r="Q1392" s="36">
        <f t="shared" si="279"/>
        <v>0.97993311036789299</v>
      </c>
      <c r="R1392" s="36">
        <f t="shared" si="279"/>
        <v>0.79746835443037978</v>
      </c>
      <c r="S1392" s="36">
        <f t="shared" si="279"/>
        <v>0.94799999999999995</v>
      </c>
      <c r="T1392" s="36">
        <f t="shared" si="279"/>
        <v>1.2586872586872586</v>
      </c>
      <c r="U1392" s="36">
        <f t="shared" si="279"/>
        <v>1.3160377358490567</v>
      </c>
      <c r="V1392" s="36">
        <f t="shared" si="279"/>
        <v>0.72483221476510062</v>
      </c>
      <c r="W1392" s="36">
        <f t="shared" si="279"/>
        <v>0.80072463768115942</v>
      </c>
      <c r="X1392" s="41">
        <f t="shared" si="279"/>
        <v>0.87368421052631584</v>
      </c>
      <c r="Y1392" s="41">
        <f t="shared" si="279"/>
        <v>0.98479087452471481</v>
      </c>
      <c r="Z1392" s="41">
        <f t="shared" si="279"/>
        <v>1.0792079207920793</v>
      </c>
      <c r="AA1392" s="41">
        <f t="shared" si="279"/>
        <v>0.96507936507936509</v>
      </c>
      <c r="AB1392" s="41">
        <f t="shared" si="279"/>
        <v>0.92808219178082196</v>
      </c>
      <c r="AC1392" s="42">
        <f t="shared" ref="AC1392:AG1392" si="280">AC747/AC95</f>
        <v>0.98347107438016534</v>
      </c>
      <c r="AD1392" s="42">
        <f t="shared" si="280"/>
        <v>1.4502923976608186</v>
      </c>
      <c r="AE1392" s="42">
        <f t="shared" si="280"/>
        <v>0.7830508474576271</v>
      </c>
      <c r="AF1392" s="43">
        <f t="shared" si="280"/>
        <v>0.625</v>
      </c>
      <c r="AG1392" s="43">
        <f t="shared" si="280"/>
        <v>0.5580645161290323</v>
      </c>
      <c r="AH1392" s="44">
        <f t="shared" ref="AH1392:AO1392" si="281">AH747/AH95</f>
        <v>0.6376811594202898</v>
      </c>
      <c r="AI1392" s="44">
        <f t="shared" si="281"/>
        <v>0.79150579150579148</v>
      </c>
      <c r="AJ1392" s="44">
        <f t="shared" si="281"/>
        <v>1.0431034482758621</v>
      </c>
      <c r="AK1392" s="44">
        <f t="shared" si="281"/>
        <v>1.1022727272727273</v>
      </c>
      <c r="AL1392" s="46">
        <f t="shared" si="281"/>
        <v>1.1907514450867052</v>
      </c>
      <c r="AM1392" s="46">
        <f t="shared" si="281"/>
        <v>1.2177777777777778</v>
      </c>
      <c r="AN1392" s="46">
        <f t="shared" si="281"/>
        <v>1.1280788177339902</v>
      </c>
      <c r="AO1392" s="46">
        <f t="shared" si="281"/>
        <v>0.9455445544554455</v>
      </c>
    </row>
    <row r="1393" spans="1:41" x14ac:dyDescent="0.25">
      <c r="A1393" s="36" t="s">
        <v>576</v>
      </c>
      <c r="B1393" s="36">
        <f t="shared" ref="B1393:AB1393" si="282">B748/B96</f>
        <v>0.84389140271493213</v>
      </c>
      <c r="C1393" s="36">
        <f t="shared" si="282"/>
        <v>0.86405529953917048</v>
      </c>
      <c r="D1393" s="36">
        <f t="shared" si="282"/>
        <v>1.0200892857142858</v>
      </c>
      <c r="E1393" s="36">
        <f t="shared" si="282"/>
        <v>1.6736526946107784</v>
      </c>
      <c r="F1393" s="36">
        <f t="shared" si="282"/>
        <v>0.99250936329588013</v>
      </c>
      <c r="G1393" s="36">
        <f t="shared" si="282"/>
        <v>0.90552584670231728</v>
      </c>
      <c r="H1393" s="36">
        <f t="shared" si="282"/>
        <v>1.1181506849315068</v>
      </c>
      <c r="I1393" s="36">
        <f t="shared" si="282"/>
        <v>1.1308203991130821</v>
      </c>
      <c r="J1393" s="36">
        <f t="shared" si="282"/>
        <v>0.8223583460949464</v>
      </c>
      <c r="K1393" s="36">
        <f t="shared" si="282"/>
        <v>0.77117117117117118</v>
      </c>
      <c r="L1393" s="36">
        <f t="shared" si="282"/>
        <v>0.87040280210157617</v>
      </c>
      <c r="M1393" s="36">
        <f t="shared" si="282"/>
        <v>1.2478448275862069</v>
      </c>
      <c r="N1393" s="36">
        <f t="shared" si="282"/>
        <v>0.81259842519685044</v>
      </c>
      <c r="O1393" s="36">
        <f t="shared" si="282"/>
        <v>1.1132075471698113</v>
      </c>
      <c r="P1393" s="36">
        <f t="shared" si="282"/>
        <v>1.0321199143468951</v>
      </c>
      <c r="Q1393" s="36">
        <f t="shared" si="282"/>
        <v>1.1397849462365592</v>
      </c>
      <c r="R1393" s="36">
        <f t="shared" si="282"/>
        <v>0.76978417266187049</v>
      </c>
      <c r="S1393" s="36">
        <f t="shared" si="282"/>
        <v>0.91752577319587625</v>
      </c>
      <c r="T1393" s="36">
        <f t="shared" si="282"/>
        <v>0.99426386233269604</v>
      </c>
      <c r="U1393" s="36">
        <f t="shared" si="282"/>
        <v>1.1187214611872147</v>
      </c>
      <c r="V1393" s="36">
        <f t="shared" si="282"/>
        <v>0.78125</v>
      </c>
      <c r="W1393" s="36">
        <f t="shared" si="282"/>
        <v>0.79664570230607967</v>
      </c>
      <c r="X1393" s="41">
        <f t="shared" si="282"/>
        <v>1.2063882063882063</v>
      </c>
      <c r="Y1393" s="41">
        <f t="shared" si="282"/>
        <v>0.90605427974947805</v>
      </c>
      <c r="Z1393" s="41">
        <f t="shared" si="282"/>
        <v>0.86998087954110903</v>
      </c>
      <c r="AA1393" s="41">
        <f t="shared" si="282"/>
        <v>0.82738095238095233</v>
      </c>
      <c r="AB1393" s="41">
        <f t="shared" si="282"/>
        <v>1</v>
      </c>
      <c r="AC1393" s="42">
        <f t="shared" ref="AC1393:AG1393" si="283">AC748/AC96</f>
        <v>1.1559888579387188</v>
      </c>
      <c r="AD1393" s="42">
        <f t="shared" si="283"/>
        <v>1.4444444444444444</v>
      </c>
      <c r="AE1393" s="42">
        <f t="shared" si="283"/>
        <v>0.99385245901639341</v>
      </c>
      <c r="AF1393" s="43">
        <f t="shared" si="283"/>
        <v>0.69904761904761903</v>
      </c>
      <c r="AG1393" s="43">
        <f t="shared" si="283"/>
        <v>0.68888888888888888</v>
      </c>
      <c r="AH1393" s="44">
        <f t="shared" ref="AH1393:AO1393" si="284">AH748/AH96</f>
        <v>0.6071428571428571</v>
      </c>
      <c r="AI1393" s="44">
        <f t="shared" si="284"/>
        <v>0.70454545454545459</v>
      </c>
      <c r="AJ1393" s="44">
        <f t="shared" si="284"/>
        <v>0.82178217821782173</v>
      </c>
      <c r="AK1393" s="44">
        <f t="shared" si="284"/>
        <v>0.86746987951807231</v>
      </c>
      <c r="AL1393" s="46">
        <f t="shared" si="284"/>
        <v>0.79624664879356566</v>
      </c>
      <c r="AM1393" s="46">
        <f t="shared" si="284"/>
        <v>0.91463414634146345</v>
      </c>
      <c r="AN1393" s="46">
        <f t="shared" si="284"/>
        <v>1.0972222222222223</v>
      </c>
      <c r="AO1393" s="46">
        <f t="shared" si="284"/>
        <v>1.1415662650602409</v>
      </c>
    </row>
    <row r="1394" spans="1:41" x14ac:dyDescent="0.25">
      <c r="A1394" s="36" t="s">
        <v>675</v>
      </c>
      <c r="B1394" s="36">
        <f t="shared" ref="B1394:AB1394" si="285">B749/B97</f>
        <v>1.1000000000000001</v>
      </c>
      <c r="C1394" s="36">
        <f t="shared" si="285"/>
        <v>1.0108695652173914</v>
      </c>
      <c r="D1394" s="36">
        <f t="shared" si="285"/>
        <v>1.125925925925926</v>
      </c>
      <c r="E1394" s="36">
        <f t="shared" si="285"/>
        <v>1.8191489361702127</v>
      </c>
      <c r="F1394" s="36">
        <f t="shared" si="285"/>
        <v>1.2748091603053435</v>
      </c>
      <c r="G1394" s="36">
        <f t="shared" si="285"/>
        <v>1.2049689440993789</v>
      </c>
      <c r="H1394" s="36">
        <f t="shared" si="285"/>
        <v>1.1793478260869565</v>
      </c>
      <c r="I1394" s="36">
        <f t="shared" si="285"/>
        <v>0.91477272727272729</v>
      </c>
      <c r="J1394" s="36">
        <f t="shared" si="285"/>
        <v>0.79729729729729726</v>
      </c>
      <c r="K1394" s="36">
        <f t="shared" si="285"/>
        <v>1.0670391061452513</v>
      </c>
      <c r="L1394" s="36">
        <f t="shared" si="285"/>
        <v>0.80241935483870963</v>
      </c>
      <c r="M1394" s="36">
        <f t="shared" si="285"/>
        <v>1.2534246575342465</v>
      </c>
      <c r="N1394" s="36">
        <f t="shared" si="285"/>
        <v>0.82051282051282048</v>
      </c>
      <c r="O1394" s="36">
        <f t="shared" si="285"/>
        <v>1.1183431952662721</v>
      </c>
      <c r="P1394" s="36">
        <f t="shared" si="285"/>
        <v>0.76923076923076927</v>
      </c>
      <c r="Q1394" s="36">
        <f t="shared" si="285"/>
        <v>1.0844155844155845</v>
      </c>
      <c r="R1394" s="36">
        <f t="shared" si="285"/>
        <v>1.0299401197604789</v>
      </c>
      <c r="S1394" s="36">
        <f t="shared" si="285"/>
        <v>1.3018867924528301</v>
      </c>
      <c r="T1394" s="36">
        <f t="shared" si="285"/>
        <v>0.91031390134529144</v>
      </c>
      <c r="U1394" s="36">
        <f t="shared" si="285"/>
        <v>0.86363636363636365</v>
      </c>
      <c r="V1394" s="36">
        <f t="shared" si="285"/>
        <v>0.80254777070063699</v>
      </c>
      <c r="W1394" s="36">
        <f t="shared" si="285"/>
        <v>0.94047619047619047</v>
      </c>
      <c r="X1394" s="41">
        <f t="shared" si="285"/>
        <v>1.1153846153846154</v>
      </c>
      <c r="Y1394" s="41">
        <f t="shared" si="285"/>
        <v>1.0068027210884354</v>
      </c>
      <c r="Z1394" s="41">
        <f t="shared" si="285"/>
        <v>0.85128205128205126</v>
      </c>
      <c r="AA1394" s="41">
        <f t="shared" si="285"/>
        <v>0.86138613861386137</v>
      </c>
      <c r="AB1394" s="41">
        <f t="shared" si="285"/>
        <v>0.88666666666666671</v>
      </c>
      <c r="AC1394" s="42">
        <f t="shared" ref="AC1394:AG1394" si="286">AC749/AC97</f>
        <v>1.1000000000000001</v>
      </c>
      <c r="AD1394" s="42">
        <f t="shared" si="286"/>
        <v>1.4583333333333333</v>
      </c>
      <c r="AE1394" s="42">
        <f t="shared" si="286"/>
        <v>0.89570552147239269</v>
      </c>
      <c r="AF1394" s="43">
        <f t="shared" si="286"/>
        <v>0.76470588235294112</v>
      </c>
      <c r="AG1394" s="43">
        <f t="shared" si="286"/>
        <v>0.68711656441717794</v>
      </c>
      <c r="AH1394" s="44">
        <f t="shared" ref="AH1394:AO1394" si="287">AH749/AH97</f>
        <v>0.72499999999999998</v>
      </c>
      <c r="AI1394" s="44">
        <f t="shared" si="287"/>
        <v>0.68108108108108112</v>
      </c>
      <c r="AJ1394" s="44">
        <f t="shared" si="287"/>
        <v>1.2243589743589745</v>
      </c>
      <c r="AK1394" s="44">
        <f t="shared" si="287"/>
        <v>1.0757575757575757</v>
      </c>
      <c r="AL1394" s="46">
        <f t="shared" si="287"/>
        <v>0.70430107526881724</v>
      </c>
      <c r="AM1394" s="46">
        <f t="shared" si="287"/>
        <v>0.95625000000000004</v>
      </c>
      <c r="AN1394" s="46">
        <f t="shared" si="287"/>
        <v>0.84285714285714286</v>
      </c>
      <c r="AO1394" s="46">
        <f t="shared" si="287"/>
        <v>0.85185185185185186</v>
      </c>
    </row>
    <row r="1395" spans="1:41" x14ac:dyDescent="0.25">
      <c r="A1395" s="36" t="s">
        <v>39</v>
      </c>
      <c r="B1395" s="36">
        <f t="shared" ref="B1395:AB1395" si="288">B750/B98</f>
        <v>0.92170818505338081</v>
      </c>
      <c r="C1395" s="36">
        <f t="shared" si="288"/>
        <v>0.91258741258741261</v>
      </c>
      <c r="D1395" s="36">
        <f t="shared" si="288"/>
        <v>1.1580756013745706</v>
      </c>
      <c r="E1395" s="36">
        <f t="shared" si="288"/>
        <v>1.5022831050228311</v>
      </c>
      <c r="F1395" s="36">
        <f t="shared" si="288"/>
        <v>1.0264026402640265</v>
      </c>
      <c r="G1395" s="36">
        <f t="shared" si="288"/>
        <v>1.0427631578947369</v>
      </c>
      <c r="H1395" s="36">
        <f t="shared" si="288"/>
        <v>0.93975903614457834</v>
      </c>
      <c r="I1395" s="36">
        <f t="shared" si="288"/>
        <v>1.0350318471337581</v>
      </c>
      <c r="J1395" s="36">
        <f t="shared" si="288"/>
        <v>0.87020648967551617</v>
      </c>
      <c r="K1395" s="36">
        <f t="shared" si="288"/>
        <v>0.95873015873015877</v>
      </c>
      <c r="L1395" s="36">
        <f t="shared" si="288"/>
        <v>0.88557213930348255</v>
      </c>
      <c r="M1395" s="36">
        <f t="shared" si="288"/>
        <v>1.1921921921921923</v>
      </c>
      <c r="N1395" s="36">
        <f t="shared" si="288"/>
        <v>1.04</v>
      </c>
      <c r="O1395" s="36">
        <f t="shared" si="288"/>
        <v>0.71139240506329116</v>
      </c>
      <c r="P1395" s="36">
        <f t="shared" si="288"/>
        <v>1.2163120567375887</v>
      </c>
      <c r="Q1395" s="36">
        <f t="shared" si="288"/>
        <v>1.1388888888888888</v>
      </c>
      <c r="R1395" s="36">
        <f t="shared" si="288"/>
        <v>0.89328063241106714</v>
      </c>
      <c r="S1395" s="36">
        <f t="shared" si="288"/>
        <v>0.86805555555555558</v>
      </c>
      <c r="T1395" s="36">
        <f t="shared" si="288"/>
        <v>0.94612794612794615</v>
      </c>
      <c r="U1395" s="36">
        <f t="shared" si="288"/>
        <v>0.984375</v>
      </c>
      <c r="V1395" s="36">
        <f t="shared" si="288"/>
        <v>0.76124567474048443</v>
      </c>
      <c r="W1395" s="36">
        <f t="shared" si="288"/>
        <v>0.83720930232558144</v>
      </c>
      <c r="X1395" s="41">
        <f t="shared" si="288"/>
        <v>0.82101167315175094</v>
      </c>
      <c r="Y1395" s="41">
        <f t="shared" si="288"/>
        <v>0.69964664310954061</v>
      </c>
      <c r="Z1395" s="41">
        <f t="shared" si="288"/>
        <v>0.88581314878892736</v>
      </c>
      <c r="AA1395" s="41">
        <f t="shared" si="288"/>
        <v>0.72101449275362317</v>
      </c>
      <c r="AB1395" s="41">
        <f t="shared" si="288"/>
        <v>0.84426229508196726</v>
      </c>
      <c r="AC1395" s="42">
        <f t="shared" ref="AC1395:AG1395" si="289">AC750/AC98</f>
        <v>1.1421319796954315</v>
      </c>
      <c r="AD1395" s="42">
        <f t="shared" si="289"/>
        <v>1.0552486187845305</v>
      </c>
      <c r="AE1395" s="42">
        <f t="shared" si="289"/>
        <v>1.1489361702127661</v>
      </c>
      <c r="AF1395" s="43">
        <f t="shared" si="289"/>
        <v>0.74137931034482762</v>
      </c>
      <c r="AG1395" s="43">
        <f t="shared" si="289"/>
        <v>0.99530516431924887</v>
      </c>
      <c r="AH1395" s="44">
        <f t="shared" ref="AH1395:AO1395" si="290">AH750/AH98</f>
        <v>0.80088495575221241</v>
      </c>
      <c r="AI1395" s="44">
        <f t="shared" si="290"/>
        <v>0.94974874371859297</v>
      </c>
      <c r="AJ1395" s="44">
        <f t="shared" si="290"/>
        <v>0.7432432432432432</v>
      </c>
      <c r="AK1395" s="44">
        <f t="shared" si="290"/>
        <v>0.85915492957746475</v>
      </c>
      <c r="AL1395" s="46">
        <f t="shared" si="290"/>
        <v>0.98984771573604058</v>
      </c>
      <c r="AM1395" s="46">
        <f t="shared" si="290"/>
        <v>0.84615384615384615</v>
      </c>
      <c r="AN1395" s="46">
        <f t="shared" si="290"/>
        <v>0.9124423963133641</v>
      </c>
      <c r="AO1395" s="46">
        <f t="shared" si="290"/>
        <v>1.095890410958904</v>
      </c>
    </row>
    <row r="1396" spans="1:41" x14ac:dyDescent="0.25">
      <c r="A1396" s="36" t="s">
        <v>40</v>
      </c>
      <c r="B1396" s="36">
        <f t="shared" ref="B1396:AB1396" si="291">B751/B99</f>
        <v>1.2579505300353357</v>
      </c>
      <c r="C1396" s="36">
        <f t="shared" si="291"/>
        <v>0.91317365269461082</v>
      </c>
      <c r="D1396" s="36">
        <f t="shared" si="291"/>
        <v>0.84736842105263155</v>
      </c>
      <c r="E1396" s="36">
        <f t="shared" si="291"/>
        <v>1.9121621621621621</v>
      </c>
      <c r="F1396" s="36">
        <f t="shared" si="291"/>
        <v>1.3409610983981692</v>
      </c>
      <c r="G1396" s="36">
        <f t="shared" si="291"/>
        <v>0.84210526315789469</v>
      </c>
      <c r="H1396" s="36">
        <f t="shared" si="291"/>
        <v>1.0078125</v>
      </c>
      <c r="I1396" s="36">
        <f t="shared" si="291"/>
        <v>1.0586854460093897</v>
      </c>
      <c r="J1396" s="36">
        <f t="shared" si="291"/>
        <v>0.90262172284644193</v>
      </c>
      <c r="K1396" s="36">
        <f t="shared" si="291"/>
        <v>0.83030303030303032</v>
      </c>
      <c r="L1396" s="36">
        <f t="shared" si="291"/>
        <v>0.93542074363992167</v>
      </c>
      <c r="M1396" s="36">
        <f t="shared" si="291"/>
        <v>1.0911330049261083</v>
      </c>
      <c r="N1396" s="36">
        <f t="shared" si="291"/>
        <v>1.0527426160337552</v>
      </c>
      <c r="O1396" s="36">
        <f t="shared" si="291"/>
        <v>1.0100502512562815</v>
      </c>
      <c r="P1396" s="36">
        <f t="shared" si="291"/>
        <v>0.96900826446280997</v>
      </c>
      <c r="Q1396" s="36">
        <f t="shared" si="291"/>
        <v>1.1243902439024391</v>
      </c>
      <c r="R1396" s="36">
        <f t="shared" si="291"/>
        <v>1.0775510204081633</v>
      </c>
      <c r="S1396" s="36">
        <f t="shared" si="291"/>
        <v>0.95966029723991508</v>
      </c>
      <c r="T1396" s="36">
        <f t="shared" si="291"/>
        <v>0.84285714285714286</v>
      </c>
      <c r="U1396" s="36">
        <f t="shared" si="291"/>
        <v>1.2391857506361323</v>
      </c>
      <c r="V1396" s="36">
        <f t="shared" si="291"/>
        <v>1.1338028169014085</v>
      </c>
      <c r="W1396" s="36">
        <f t="shared" si="291"/>
        <v>0.8067061143984221</v>
      </c>
      <c r="X1396" s="41">
        <f t="shared" si="291"/>
        <v>0.84148727984344418</v>
      </c>
      <c r="Y1396" s="41">
        <f t="shared" si="291"/>
        <v>0.90946502057613166</v>
      </c>
      <c r="Z1396" s="41">
        <f t="shared" si="291"/>
        <v>0.67641996557659212</v>
      </c>
      <c r="AA1396" s="41">
        <f t="shared" si="291"/>
        <v>0.57603686635944695</v>
      </c>
      <c r="AB1396" s="41">
        <f t="shared" si="291"/>
        <v>0.82197802197802194</v>
      </c>
      <c r="AC1396" s="42">
        <f t="shared" ref="AC1396:AG1396" si="292">AC751/AC99</f>
        <v>0.93796526054590568</v>
      </c>
      <c r="AD1396" s="42">
        <f t="shared" si="292"/>
        <v>1.3569023569023568</v>
      </c>
      <c r="AE1396" s="42">
        <f t="shared" si="292"/>
        <v>1.3309692671394799</v>
      </c>
      <c r="AF1396" s="43">
        <f t="shared" si="292"/>
        <v>0.83002207505518766</v>
      </c>
      <c r="AG1396" s="43">
        <f t="shared" si="292"/>
        <v>1.0521327014218009</v>
      </c>
      <c r="AH1396" s="44">
        <f t="shared" ref="AH1396:AO1396" si="293">AH751/AH99</f>
        <v>1.0211081794195251</v>
      </c>
      <c r="AI1396" s="44">
        <f t="shared" si="293"/>
        <v>0.6155507559395248</v>
      </c>
      <c r="AJ1396" s="44">
        <f t="shared" si="293"/>
        <v>0.86781609195402298</v>
      </c>
      <c r="AK1396" s="44">
        <f t="shared" si="293"/>
        <v>0.77551020408163263</v>
      </c>
      <c r="AL1396" s="46">
        <f t="shared" si="293"/>
        <v>0.58908045977011492</v>
      </c>
      <c r="AM1396" s="46">
        <f t="shared" si="293"/>
        <v>0.66417910447761197</v>
      </c>
      <c r="AN1396" s="46">
        <f t="shared" si="293"/>
        <v>0.7949438202247191</v>
      </c>
      <c r="AO1396" s="46">
        <f t="shared" si="293"/>
        <v>1.0666666666666667</v>
      </c>
    </row>
    <row r="1397" spans="1:41" x14ac:dyDescent="0.25">
      <c r="A1397" s="36" t="s">
        <v>561</v>
      </c>
      <c r="B1397" s="36">
        <f t="shared" ref="B1397:AB1397" si="294">B752/B100</f>
        <v>0.83196944899072556</v>
      </c>
      <c r="C1397" s="36">
        <f t="shared" si="294"/>
        <v>0.88773523685918232</v>
      </c>
      <c r="D1397" s="36">
        <f t="shared" si="294"/>
        <v>1.1088637715645449</v>
      </c>
      <c r="E1397" s="36">
        <f t="shared" si="294"/>
        <v>1.9888111888111888</v>
      </c>
      <c r="F1397" s="36">
        <f t="shared" si="294"/>
        <v>0.85959383753501406</v>
      </c>
      <c r="G1397" s="36">
        <f t="shared" si="294"/>
        <v>0.73076923076923073</v>
      </c>
      <c r="H1397" s="36">
        <f t="shared" si="294"/>
        <v>1.0092320604280318</v>
      </c>
      <c r="I1397" s="36">
        <f t="shared" si="294"/>
        <v>1.2133699633699633</v>
      </c>
      <c r="J1397" s="36">
        <f t="shared" si="294"/>
        <v>0.79450123369756787</v>
      </c>
      <c r="K1397" s="36">
        <f t="shared" si="294"/>
        <v>0.68459752321981426</v>
      </c>
      <c r="L1397" s="36">
        <f t="shared" si="294"/>
        <v>1.096127562642369</v>
      </c>
      <c r="M1397" s="36">
        <f t="shared" si="294"/>
        <v>1.3467618561958186</v>
      </c>
      <c r="N1397" s="36">
        <f t="shared" si="294"/>
        <v>0.83799705449189987</v>
      </c>
      <c r="O1397" s="36">
        <f t="shared" si="294"/>
        <v>0.79665492957746475</v>
      </c>
      <c r="P1397" s="36">
        <f t="shared" si="294"/>
        <v>1.1853932584269662</v>
      </c>
      <c r="Q1397" s="36">
        <f t="shared" si="294"/>
        <v>1.3414130995358433</v>
      </c>
      <c r="R1397" s="36">
        <f t="shared" si="294"/>
        <v>0.82076637824474663</v>
      </c>
      <c r="S1397" s="36">
        <f t="shared" si="294"/>
        <v>0.83151635282457881</v>
      </c>
      <c r="T1397" s="36">
        <f t="shared" si="294"/>
        <v>1.0019120458891013</v>
      </c>
      <c r="U1397" s="36">
        <f t="shared" si="294"/>
        <v>1.2260961436872688</v>
      </c>
      <c r="V1397" s="36">
        <f t="shared" si="294"/>
        <v>0.7204563977180114</v>
      </c>
      <c r="W1397" s="36">
        <f t="shared" si="294"/>
        <v>0.71004784688995215</v>
      </c>
      <c r="X1397" s="41">
        <f t="shared" si="294"/>
        <v>0.7863894139886578</v>
      </c>
      <c r="Y1397" s="41">
        <f t="shared" si="294"/>
        <v>0.80305927342256211</v>
      </c>
      <c r="Z1397" s="41">
        <f t="shared" si="294"/>
        <v>0.88143525741029638</v>
      </c>
      <c r="AA1397" s="41">
        <f t="shared" si="294"/>
        <v>0.98884758364312264</v>
      </c>
      <c r="AB1397" s="41">
        <f t="shared" si="294"/>
        <v>1.1529680365296804</v>
      </c>
      <c r="AC1397" s="42">
        <f t="shared" ref="AC1397:AG1397" si="295">AC752/AC100</f>
        <v>1.1486898232784888</v>
      </c>
      <c r="AD1397" s="42">
        <f t="shared" si="295"/>
        <v>1.3501886792452831</v>
      </c>
      <c r="AE1397" s="42">
        <f t="shared" si="295"/>
        <v>0.99358974358974361</v>
      </c>
      <c r="AF1397" s="43">
        <f t="shared" si="295"/>
        <v>0.65338454152664427</v>
      </c>
      <c r="AG1397" s="43">
        <f t="shared" si="295"/>
        <v>0.63454198473282442</v>
      </c>
      <c r="AH1397" s="44">
        <f t="shared" ref="AH1397:AO1397" si="296">AH752/AH100</f>
        <v>0.65121537591859813</v>
      </c>
      <c r="AI1397" s="44">
        <f t="shared" si="296"/>
        <v>0.68979833926453149</v>
      </c>
      <c r="AJ1397" s="44">
        <f t="shared" si="296"/>
        <v>0.79974076474400524</v>
      </c>
      <c r="AK1397" s="44">
        <f t="shared" si="296"/>
        <v>0.78084962913014155</v>
      </c>
      <c r="AL1397" s="46">
        <f t="shared" si="296"/>
        <v>1.0105820105820107</v>
      </c>
      <c r="AM1397" s="46">
        <f t="shared" si="296"/>
        <v>1.0615835777126099</v>
      </c>
      <c r="AN1397" s="46">
        <f t="shared" si="296"/>
        <v>1.1087405368203715</v>
      </c>
      <c r="AO1397" s="46">
        <f t="shared" si="296"/>
        <v>1.09375</v>
      </c>
    </row>
    <row r="1398" spans="1:41" x14ac:dyDescent="0.25">
      <c r="A1398" s="36" t="s">
        <v>41</v>
      </c>
      <c r="B1398" s="36">
        <f t="shared" ref="B1398:AB1398" si="297">B753/B101</f>
        <v>1.03125</v>
      </c>
      <c r="C1398" s="36">
        <f t="shared" si="297"/>
        <v>0.93162393162393164</v>
      </c>
      <c r="D1398" s="36">
        <f t="shared" si="297"/>
        <v>1.1690140845070423</v>
      </c>
      <c r="E1398" s="36">
        <f t="shared" si="297"/>
        <v>1.2432432432432432</v>
      </c>
      <c r="F1398" s="36">
        <f t="shared" si="297"/>
        <v>1.5193370165745856</v>
      </c>
      <c r="G1398" s="36">
        <f t="shared" si="297"/>
        <v>0.94759825327510916</v>
      </c>
      <c r="H1398" s="36">
        <f t="shared" si="297"/>
        <v>1.0041322314049588</v>
      </c>
      <c r="I1398" s="36">
        <f t="shared" si="297"/>
        <v>0.72473867595818819</v>
      </c>
      <c r="J1398" s="36">
        <f t="shared" si="297"/>
        <v>0.74013157894736847</v>
      </c>
      <c r="K1398" s="36">
        <f t="shared" si="297"/>
        <v>0.87982832618025753</v>
      </c>
      <c r="L1398" s="36">
        <f t="shared" si="297"/>
        <v>0.80971659919028338</v>
      </c>
      <c r="M1398" s="36">
        <f t="shared" si="297"/>
        <v>1.0147783251231528</v>
      </c>
      <c r="N1398" s="36">
        <f t="shared" si="297"/>
        <v>0.81318681318681318</v>
      </c>
      <c r="O1398" s="36">
        <f t="shared" si="297"/>
        <v>0.78538812785388123</v>
      </c>
      <c r="P1398" s="36">
        <f t="shared" si="297"/>
        <v>1.2166666666666666</v>
      </c>
      <c r="Q1398" s="36">
        <f t="shared" si="297"/>
        <v>0.9329896907216495</v>
      </c>
      <c r="R1398" s="36">
        <f t="shared" si="297"/>
        <v>0.97395833333333337</v>
      </c>
      <c r="S1398" s="36">
        <f t="shared" si="297"/>
        <v>0.94936708860759489</v>
      </c>
      <c r="T1398" s="36">
        <f t="shared" si="297"/>
        <v>0.77464788732394363</v>
      </c>
      <c r="U1398" s="36">
        <f t="shared" si="297"/>
        <v>0.90109890109890112</v>
      </c>
      <c r="V1398" s="36">
        <f t="shared" si="297"/>
        <v>0.97368421052631582</v>
      </c>
      <c r="W1398" s="36">
        <f t="shared" si="297"/>
        <v>0.86705202312138729</v>
      </c>
      <c r="X1398" s="41">
        <f t="shared" si="297"/>
        <v>0.74566473988439308</v>
      </c>
      <c r="Y1398" s="41">
        <f t="shared" si="297"/>
        <v>0.89784946236559138</v>
      </c>
      <c r="Z1398" s="41">
        <f t="shared" si="297"/>
        <v>0.87765957446808507</v>
      </c>
      <c r="AA1398" s="41">
        <f t="shared" si="297"/>
        <v>0.8834355828220859</v>
      </c>
      <c r="AB1398" s="41">
        <f t="shared" si="297"/>
        <v>1.0316455696202531</v>
      </c>
      <c r="AC1398" s="42">
        <f t="shared" ref="AC1398:AG1398" si="298">AC753/AC101</f>
        <v>0.92307692307692313</v>
      </c>
      <c r="AD1398" s="42">
        <f t="shared" si="298"/>
        <v>0.97413793103448276</v>
      </c>
      <c r="AE1398" s="42">
        <f t="shared" si="298"/>
        <v>0.98148148148148151</v>
      </c>
      <c r="AF1398" s="43">
        <f t="shared" si="298"/>
        <v>0.8045977011494253</v>
      </c>
      <c r="AG1398" s="43">
        <f t="shared" si="298"/>
        <v>0.79354838709677422</v>
      </c>
      <c r="AH1398" s="44">
        <f t="shared" ref="AH1398:AO1398" si="299">AH753/AH101</f>
        <v>0.73469387755102045</v>
      </c>
      <c r="AI1398" s="44">
        <f t="shared" si="299"/>
        <v>0.76258992805755399</v>
      </c>
      <c r="AJ1398" s="44">
        <f t="shared" si="299"/>
        <v>1.1293103448275863</v>
      </c>
      <c r="AK1398" s="44">
        <f t="shared" si="299"/>
        <v>0.87401574803149606</v>
      </c>
      <c r="AL1398" s="46">
        <f t="shared" si="299"/>
        <v>0.87603305785123964</v>
      </c>
      <c r="AM1398" s="46">
        <f t="shared" si="299"/>
        <v>0.78767123287671237</v>
      </c>
      <c r="AN1398" s="46">
        <f t="shared" si="299"/>
        <v>0.81060606060606055</v>
      </c>
      <c r="AO1398" s="46">
        <f t="shared" si="299"/>
        <v>0.87735849056603776</v>
      </c>
    </row>
    <row r="1399" spans="1:41" x14ac:dyDescent="0.25">
      <c r="A1399" s="36" t="s">
        <v>423</v>
      </c>
      <c r="B1399" s="36">
        <f t="shared" ref="B1399:AB1399" si="300">B754/B102</f>
        <v>0.98418782942022043</v>
      </c>
      <c r="C1399" s="36">
        <f t="shared" si="300"/>
        <v>1.0556070435588507</v>
      </c>
      <c r="D1399" s="36">
        <f t="shared" si="300"/>
        <v>1.2177777777777778</v>
      </c>
      <c r="E1399" s="36">
        <f t="shared" si="300"/>
        <v>1.7661665804449043</v>
      </c>
      <c r="F1399" s="36">
        <f t="shared" si="300"/>
        <v>1.1530112044817926</v>
      </c>
      <c r="G1399" s="36">
        <f t="shared" si="300"/>
        <v>0.88078876605915746</v>
      </c>
      <c r="H1399" s="36">
        <f t="shared" si="300"/>
        <v>0.92855164774300747</v>
      </c>
      <c r="I1399" s="36">
        <f t="shared" si="300"/>
        <v>1</v>
      </c>
      <c r="J1399" s="36">
        <f t="shared" si="300"/>
        <v>0.8125</v>
      </c>
      <c r="K1399" s="36">
        <f t="shared" si="300"/>
        <v>0.85990016638935107</v>
      </c>
      <c r="L1399" s="36">
        <f t="shared" si="300"/>
        <v>1.0223978919631094</v>
      </c>
      <c r="M1399" s="36">
        <f t="shared" si="300"/>
        <v>1.0719190458980845</v>
      </c>
      <c r="N1399" s="36">
        <f t="shared" si="300"/>
        <v>0.98932038834951452</v>
      </c>
      <c r="O1399" s="36">
        <f t="shared" si="300"/>
        <v>0.9095283926852743</v>
      </c>
      <c r="P1399" s="36">
        <f t="shared" si="300"/>
        <v>1.2029914529914529</v>
      </c>
      <c r="Q1399" s="36">
        <f t="shared" si="300"/>
        <v>1.1570680628272252</v>
      </c>
      <c r="R1399" s="36">
        <f t="shared" si="300"/>
        <v>0.98734177215189878</v>
      </c>
      <c r="S1399" s="36">
        <f t="shared" si="300"/>
        <v>0.92474389282899916</v>
      </c>
      <c r="T1399" s="36">
        <f t="shared" si="300"/>
        <v>1.0422442244224421</v>
      </c>
      <c r="U1399" s="36">
        <f t="shared" si="300"/>
        <v>0.96066978193146413</v>
      </c>
      <c r="V1399" s="36">
        <f t="shared" si="300"/>
        <v>0.81062670299727524</v>
      </c>
      <c r="W1399" s="36">
        <f t="shared" si="300"/>
        <v>0.87883320867614056</v>
      </c>
      <c r="X1399" s="41">
        <f t="shared" si="300"/>
        <v>0.9255930984902947</v>
      </c>
      <c r="Y1399" s="41">
        <f t="shared" si="300"/>
        <v>0.90151515151515149</v>
      </c>
      <c r="Z1399" s="41">
        <f t="shared" si="300"/>
        <v>0.81673052362707532</v>
      </c>
      <c r="AA1399" s="41">
        <f t="shared" si="300"/>
        <v>0.80241672109732198</v>
      </c>
      <c r="AB1399" s="41">
        <f t="shared" si="300"/>
        <v>0.86272235112142304</v>
      </c>
      <c r="AC1399" s="42">
        <f t="shared" ref="AC1399:AG1399" si="301">AC754/AC102</f>
        <v>0.93995771670190276</v>
      </c>
      <c r="AD1399" s="42">
        <f t="shared" si="301"/>
        <v>1.2457111234089651</v>
      </c>
      <c r="AE1399" s="42">
        <f t="shared" si="301"/>
        <v>0.9598898938261895</v>
      </c>
      <c r="AF1399" s="43">
        <f t="shared" si="301"/>
        <v>0.75106300734441434</v>
      </c>
      <c r="AG1399" s="43">
        <f t="shared" si="301"/>
        <v>0.79300528670191139</v>
      </c>
      <c r="AH1399" s="44">
        <f t="shared" ref="AH1399:AO1399" si="302">AH754/AH102</f>
        <v>0.71137671536077907</v>
      </c>
      <c r="AI1399" s="44">
        <f t="shared" si="302"/>
        <v>0.71045140300935339</v>
      </c>
      <c r="AJ1399" s="44">
        <f t="shared" si="302"/>
        <v>0.85764654032613485</v>
      </c>
      <c r="AK1399" s="44">
        <f t="shared" si="302"/>
        <v>0.89046270066100097</v>
      </c>
      <c r="AL1399" s="46">
        <f t="shared" si="302"/>
        <v>1.0433070866141732</v>
      </c>
      <c r="AM1399" s="46">
        <f t="shared" si="302"/>
        <v>0.88255175327418678</v>
      </c>
      <c r="AN1399" s="46">
        <f t="shared" si="302"/>
        <v>0.83899042645778943</v>
      </c>
      <c r="AO1399" s="46">
        <f t="shared" si="302"/>
        <v>0.82671829622458859</v>
      </c>
    </row>
    <row r="1400" spans="1:41" x14ac:dyDescent="0.25">
      <c r="A1400" s="36" t="s">
        <v>488</v>
      </c>
      <c r="B1400" s="36">
        <f t="shared" ref="B1400:AB1400" si="303">B755/B103</f>
        <v>1.0990491283676704</v>
      </c>
      <c r="C1400" s="36">
        <f t="shared" si="303"/>
        <v>1.0437756497948016</v>
      </c>
      <c r="D1400" s="36">
        <f t="shared" si="303"/>
        <v>1.0218516388729155</v>
      </c>
      <c r="E1400" s="36">
        <f t="shared" si="303"/>
        <v>1.5584324702589223</v>
      </c>
      <c r="F1400" s="36">
        <f t="shared" si="303"/>
        <v>1.2815884476534296</v>
      </c>
      <c r="G1400" s="36">
        <f t="shared" si="303"/>
        <v>0.97384751773049649</v>
      </c>
      <c r="H1400" s="36">
        <f t="shared" si="303"/>
        <v>1.0735483870967741</v>
      </c>
      <c r="I1400" s="36">
        <f t="shared" si="303"/>
        <v>1.044592516658124</v>
      </c>
      <c r="J1400" s="36">
        <f t="shared" si="303"/>
        <v>0.8400835073068893</v>
      </c>
      <c r="K1400" s="36">
        <f t="shared" si="303"/>
        <v>0.82430587164314972</v>
      </c>
      <c r="L1400" s="36">
        <f t="shared" si="303"/>
        <v>0.97350427350427349</v>
      </c>
      <c r="M1400" s="36">
        <f t="shared" si="303"/>
        <v>0.99758454106280192</v>
      </c>
      <c r="N1400" s="36">
        <f t="shared" si="303"/>
        <v>1.063992359121299</v>
      </c>
      <c r="O1400" s="36">
        <f t="shared" si="303"/>
        <v>0.98075865860362832</v>
      </c>
      <c r="P1400" s="36">
        <f t="shared" si="303"/>
        <v>0.94944944944944942</v>
      </c>
      <c r="Q1400" s="36">
        <f t="shared" si="303"/>
        <v>0.91903827281648676</v>
      </c>
      <c r="R1400" s="36">
        <f t="shared" si="303"/>
        <v>0.9011516314779271</v>
      </c>
      <c r="S1400" s="36">
        <f t="shared" si="303"/>
        <v>0.90919097413318661</v>
      </c>
      <c r="T1400" s="36">
        <f t="shared" si="303"/>
        <v>0.88785481619357842</v>
      </c>
      <c r="U1400" s="36">
        <f t="shared" si="303"/>
        <v>1.0328142380422691</v>
      </c>
      <c r="V1400" s="36">
        <f t="shared" si="303"/>
        <v>0.9064449064449065</v>
      </c>
      <c r="W1400" s="36">
        <f t="shared" si="303"/>
        <v>0.91444759206798865</v>
      </c>
      <c r="X1400" s="41">
        <f t="shared" si="303"/>
        <v>0.93984962406015038</v>
      </c>
      <c r="Y1400" s="41">
        <f t="shared" si="303"/>
        <v>0.84562097971301331</v>
      </c>
      <c r="Z1400" s="41">
        <f t="shared" si="303"/>
        <v>0.86092715231788075</v>
      </c>
      <c r="AA1400" s="41">
        <f t="shared" si="303"/>
        <v>0.84307992202729043</v>
      </c>
      <c r="AB1400" s="41">
        <f t="shared" si="303"/>
        <v>0.85427135678391963</v>
      </c>
      <c r="AC1400" s="42">
        <f t="shared" ref="AC1400:AG1400" si="304">AC755/AC103</f>
        <v>0.96442953020134226</v>
      </c>
      <c r="AD1400" s="42">
        <f t="shared" si="304"/>
        <v>1.0840816326530611</v>
      </c>
      <c r="AE1400" s="42">
        <f t="shared" si="304"/>
        <v>1.0559230306674685</v>
      </c>
      <c r="AF1400" s="43">
        <f t="shared" si="304"/>
        <v>0.88113542282672974</v>
      </c>
      <c r="AG1400" s="43">
        <f t="shared" si="304"/>
        <v>0.82672112018669774</v>
      </c>
      <c r="AH1400" s="44">
        <f t="shared" ref="AH1400:AO1400" si="305">AH755/AH103</f>
        <v>0.80392156862745101</v>
      </c>
      <c r="AI1400" s="44">
        <f t="shared" si="305"/>
        <v>0.76583034647550774</v>
      </c>
      <c r="AJ1400" s="44">
        <f t="shared" si="305"/>
        <v>0.91098115659519163</v>
      </c>
      <c r="AK1400" s="44">
        <f t="shared" si="305"/>
        <v>0.83313253012048194</v>
      </c>
      <c r="AL1400" s="46">
        <f t="shared" si="305"/>
        <v>0.8084648493543759</v>
      </c>
      <c r="AM1400" s="46">
        <f t="shared" si="305"/>
        <v>0.72779369627507162</v>
      </c>
      <c r="AN1400" s="46">
        <f t="shared" si="305"/>
        <v>0.66787658802177863</v>
      </c>
      <c r="AO1400" s="46">
        <f t="shared" si="305"/>
        <v>0.8540540540540541</v>
      </c>
    </row>
    <row r="1401" spans="1:41" x14ac:dyDescent="0.25">
      <c r="A1401" s="36" t="s">
        <v>676</v>
      </c>
      <c r="B1401" s="36">
        <f t="shared" ref="B1401:AB1401" si="306">B756/B104</f>
        <v>1.1672597864768683</v>
      </c>
      <c r="C1401" s="36">
        <f t="shared" si="306"/>
        <v>1.1523178807947019</v>
      </c>
      <c r="D1401" s="36">
        <f t="shared" si="306"/>
        <v>1.0554216867469879</v>
      </c>
      <c r="E1401" s="36">
        <f t="shared" si="306"/>
        <v>1.5067873303167421</v>
      </c>
      <c r="F1401" s="36">
        <f t="shared" si="306"/>
        <v>1.3045977011494252</v>
      </c>
      <c r="G1401" s="36">
        <f t="shared" si="306"/>
        <v>1.2311435523114356</v>
      </c>
      <c r="H1401" s="36">
        <f t="shared" si="306"/>
        <v>1.1095890410958904</v>
      </c>
      <c r="I1401" s="36">
        <f t="shared" si="306"/>
        <v>1.0625</v>
      </c>
      <c r="J1401" s="36">
        <f t="shared" si="306"/>
        <v>0.95174262734584447</v>
      </c>
      <c r="K1401" s="36">
        <f t="shared" si="306"/>
        <v>0.9434389140271493</v>
      </c>
      <c r="L1401" s="36">
        <f t="shared" si="306"/>
        <v>0.89411764705882357</v>
      </c>
      <c r="M1401" s="36">
        <f t="shared" si="306"/>
        <v>1.0303030303030303</v>
      </c>
      <c r="N1401" s="36">
        <f t="shared" si="306"/>
        <v>0.9219088937093276</v>
      </c>
      <c r="O1401" s="36">
        <f t="shared" si="306"/>
        <v>0.95358649789029537</v>
      </c>
      <c r="P1401" s="36">
        <f t="shared" si="306"/>
        <v>0.8045375218150087</v>
      </c>
      <c r="Q1401" s="36">
        <f t="shared" si="306"/>
        <v>1.0831408775981524</v>
      </c>
      <c r="R1401" s="36">
        <f t="shared" si="306"/>
        <v>1.1120162932790223</v>
      </c>
      <c r="S1401" s="36">
        <f t="shared" si="306"/>
        <v>0.99415204678362568</v>
      </c>
      <c r="T1401" s="36">
        <f t="shared" si="306"/>
        <v>0.83616692426584238</v>
      </c>
      <c r="U1401" s="36">
        <f t="shared" si="306"/>
        <v>0.997907949790795</v>
      </c>
      <c r="V1401" s="36">
        <f t="shared" si="306"/>
        <v>1.0576923076923077</v>
      </c>
      <c r="W1401" s="36">
        <f t="shared" si="306"/>
        <v>0.83938814531548755</v>
      </c>
      <c r="X1401" s="41">
        <f t="shared" si="306"/>
        <v>0.98922413793103448</v>
      </c>
      <c r="Y1401" s="41">
        <f t="shared" si="306"/>
        <v>1.1491228070175439</v>
      </c>
      <c r="Z1401" s="41">
        <f t="shared" si="306"/>
        <v>0.85551948051948057</v>
      </c>
      <c r="AA1401" s="41">
        <f t="shared" si="306"/>
        <v>0.86338797814207646</v>
      </c>
      <c r="AB1401" s="41">
        <f t="shared" si="306"/>
        <v>1.0334821428571428</v>
      </c>
      <c r="AC1401" s="42">
        <f t="shared" ref="AC1401:AG1401" si="307">AC756/AC104</f>
        <v>0.84299516908212557</v>
      </c>
      <c r="AD1401" s="42">
        <f t="shared" si="307"/>
        <v>1.4054054054054055</v>
      </c>
      <c r="AE1401" s="42">
        <f t="shared" si="307"/>
        <v>0.9321266968325792</v>
      </c>
      <c r="AF1401" s="43">
        <f t="shared" si="307"/>
        <v>0.88992974238875877</v>
      </c>
      <c r="AG1401" s="43">
        <f t="shared" si="307"/>
        <v>0.9455445544554455</v>
      </c>
      <c r="AH1401" s="44">
        <f t="shared" ref="AH1401:AO1401" si="308">AH756/AH104</f>
        <v>0.66890380313199105</v>
      </c>
      <c r="AI1401" s="44">
        <f t="shared" si="308"/>
        <v>0.75388026607538805</v>
      </c>
      <c r="AJ1401" s="44">
        <f t="shared" si="308"/>
        <v>0.9841688654353562</v>
      </c>
      <c r="AK1401" s="44">
        <f t="shared" si="308"/>
        <v>1.2621359223300972</v>
      </c>
      <c r="AL1401" s="46">
        <f t="shared" si="308"/>
        <v>0.88705234159779611</v>
      </c>
      <c r="AM1401" s="46">
        <f t="shared" si="308"/>
        <v>0.79233870967741937</v>
      </c>
      <c r="AN1401" s="46">
        <f t="shared" si="308"/>
        <v>0.87589498806682575</v>
      </c>
      <c r="AO1401" s="46">
        <f t="shared" si="308"/>
        <v>0.88429752066115708</v>
      </c>
    </row>
    <row r="1402" spans="1:41" x14ac:dyDescent="0.25">
      <c r="A1402" s="36" t="s">
        <v>42</v>
      </c>
      <c r="B1402" s="36">
        <f t="shared" ref="B1402:AB1402" si="309">B757/B105</f>
        <v>0.91304347826086951</v>
      </c>
      <c r="C1402" s="36">
        <f t="shared" si="309"/>
        <v>1.1067961165048543</v>
      </c>
      <c r="D1402" s="36">
        <f t="shared" si="309"/>
        <v>1.1896551724137931</v>
      </c>
      <c r="E1402" s="36">
        <f t="shared" si="309"/>
        <v>1.2121212121212122</v>
      </c>
      <c r="F1402" s="36">
        <f t="shared" si="309"/>
        <v>1.0677966101694916</v>
      </c>
      <c r="G1402" s="36">
        <f t="shared" si="309"/>
        <v>0.86413043478260865</v>
      </c>
      <c r="H1402" s="36">
        <f t="shared" si="309"/>
        <v>1.1090909090909091</v>
      </c>
      <c r="I1402" s="36">
        <f t="shared" si="309"/>
        <v>1.1958041958041958</v>
      </c>
      <c r="J1402" s="36">
        <f t="shared" si="309"/>
        <v>0.77368421052631575</v>
      </c>
      <c r="K1402" s="36">
        <f t="shared" si="309"/>
        <v>0.89795918367346939</v>
      </c>
      <c r="L1402" s="36">
        <f t="shared" si="309"/>
        <v>0.88439306358381498</v>
      </c>
      <c r="M1402" s="36">
        <f t="shared" si="309"/>
        <v>1.1555555555555554</v>
      </c>
      <c r="N1402" s="36">
        <f t="shared" si="309"/>
        <v>1.1351351351351351</v>
      </c>
      <c r="O1402" s="36">
        <f t="shared" si="309"/>
        <v>1.1478260869565218</v>
      </c>
      <c r="P1402" s="36">
        <f t="shared" si="309"/>
        <v>1.0482758620689656</v>
      </c>
      <c r="Q1402" s="36">
        <f t="shared" si="309"/>
        <v>1.2295081967213115</v>
      </c>
      <c r="R1402" s="36">
        <f t="shared" si="309"/>
        <v>1.2661870503597121</v>
      </c>
      <c r="S1402" s="36">
        <f t="shared" si="309"/>
        <v>0.83571428571428574</v>
      </c>
      <c r="T1402" s="36">
        <f t="shared" si="309"/>
        <v>0.8202247191011236</v>
      </c>
      <c r="U1402" s="36">
        <f t="shared" si="309"/>
        <v>0.84827586206896555</v>
      </c>
      <c r="V1402" s="36">
        <f t="shared" si="309"/>
        <v>0.72262773722627738</v>
      </c>
      <c r="W1402" s="36">
        <f t="shared" si="309"/>
        <v>0.97413793103448276</v>
      </c>
      <c r="X1402" s="41">
        <f t="shared" si="309"/>
        <v>0.79878048780487809</v>
      </c>
      <c r="Y1402" s="41">
        <f t="shared" si="309"/>
        <v>0.91818181818181821</v>
      </c>
      <c r="Z1402" s="41">
        <f t="shared" si="309"/>
        <v>0.86428571428571432</v>
      </c>
      <c r="AA1402" s="41">
        <f t="shared" si="309"/>
        <v>1.0588235294117647</v>
      </c>
      <c r="AB1402" s="41">
        <f t="shared" si="309"/>
        <v>0.91666666666666663</v>
      </c>
      <c r="AC1402" s="42">
        <f t="shared" ref="AC1402:AG1402" si="310">AC757/AC105</f>
        <v>0.94545454545454544</v>
      </c>
      <c r="AD1402" s="42">
        <f t="shared" si="310"/>
        <v>1.032258064516129</v>
      </c>
      <c r="AE1402" s="42">
        <f t="shared" si="310"/>
        <v>0.80882352941176472</v>
      </c>
      <c r="AF1402" s="43">
        <f t="shared" si="310"/>
        <v>0.73015873015873012</v>
      </c>
      <c r="AG1402" s="43">
        <f t="shared" si="310"/>
        <v>0.7053571428571429</v>
      </c>
      <c r="AH1402" s="44">
        <f t="shared" ref="AH1402:AO1402" si="311">AH757/AH105</f>
        <v>0.65656565656565657</v>
      </c>
      <c r="AI1402" s="44">
        <f t="shared" si="311"/>
        <v>0.93181818181818177</v>
      </c>
      <c r="AJ1402" s="44">
        <f t="shared" si="311"/>
        <v>0.85263157894736841</v>
      </c>
      <c r="AK1402" s="44">
        <f t="shared" si="311"/>
        <v>0.96875</v>
      </c>
      <c r="AL1402" s="46">
        <f t="shared" si="311"/>
        <v>0.63636363636363635</v>
      </c>
      <c r="AM1402" s="46">
        <f t="shared" si="311"/>
        <v>1.0109890109890109</v>
      </c>
      <c r="AN1402" s="46">
        <f t="shared" si="311"/>
        <v>1.0340909090909092</v>
      </c>
      <c r="AO1402" s="46">
        <f t="shared" si="311"/>
        <v>1.3866666666666667</v>
      </c>
    </row>
    <row r="1403" spans="1:41" x14ac:dyDescent="0.25">
      <c r="A1403" s="36" t="s">
        <v>43</v>
      </c>
      <c r="B1403" s="36">
        <f t="shared" ref="B1403:AB1403" si="312">B758/B106</f>
        <v>1.203125</v>
      </c>
      <c r="C1403" s="36">
        <f t="shared" si="312"/>
        <v>0.92604501607717038</v>
      </c>
      <c r="D1403" s="36">
        <f t="shared" si="312"/>
        <v>1.4767801857585139</v>
      </c>
      <c r="E1403" s="36">
        <f t="shared" si="312"/>
        <v>1.2800982800982801</v>
      </c>
      <c r="F1403" s="36">
        <f t="shared" si="312"/>
        <v>1.1587301587301588</v>
      </c>
      <c r="G1403" s="36">
        <f t="shared" si="312"/>
        <v>0.96381578947368418</v>
      </c>
      <c r="H1403" s="36">
        <f t="shared" si="312"/>
        <v>1.0877192982456141</v>
      </c>
      <c r="I1403" s="36">
        <f t="shared" si="312"/>
        <v>0.892226148409894</v>
      </c>
      <c r="J1403" s="36">
        <f t="shared" si="312"/>
        <v>0.921875</v>
      </c>
      <c r="K1403" s="36">
        <f t="shared" si="312"/>
        <v>0.76666666666666672</v>
      </c>
      <c r="L1403" s="36">
        <f t="shared" si="312"/>
        <v>0.90725126475548057</v>
      </c>
      <c r="M1403" s="36">
        <f t="shared" si="312"/>
        <v>0.96584440227703983</v>
      </c>
      <c r="N1403" s="36">
        <f t="shared" si="312"/>
        <v>0.95540308747855918</v>
      </c>
      <c r="O1403" s="36">
        <f t="shared" si="312"/>
        <v>0.94716242661448136</v>
      </c>
      <c r="P1403" s="36">
        <f t="shared" si="312"/>
        <v>1.0524475524475525</v>
      </c>
      <c r="Q1403" s="36">
        <f t="shared" si="312"/>
        <v>0.90669014084507038</v>
      </c>
      <c r="R1403" s="36">
        <f t="shared" si="312"/>
        <v>0.94378194207836452</v>
      </c>
      <c r="S1403" s="36">
        <f t="shared" si="312"/>
        <v>0.92571428571428571</v>
      </c>
      <c r="T1403" s="36">
        <f t="shared" si="312"/>
        <v>0.94850498338870437</v>
      </c>
      <c r="U1403" s="36">
        <f t="shared" si="312"/>
        <v>0.86011342155009451</v>
      </c>
      <c r="V1403" s="36">
        <f t="shared" si="312"/>
        <v>1</v>
      </c>
      <c r="W1403" s="36">
        <f t="shared" si="312"/>
        <v>0.80584551148225469</v>
      </c>
      <c r="X1403" s="41">
        <f t="shared" si="312"/>
        <v>0.93816631130063965</v>
      </c>
      <c r="Y1403" s="41">
        <f t="shared" si="312"/>
        <v>0.86825053995680346</v>
      </c>
      <c r="Z1403" s="41">
        <f t="shared" si="312"/>
        <v>0.87234042553191493</v>
      </c>
      <c r="AA1403" s="41">
        <f t="shared" si="312"/>
        <v>0.8354166666666667</v>
      </c>
      <c r="AB1403" s="41">
        <f t="shared" si="312"/>
        <v>0.964622641509434</v>
      </c>
      <c r="AC1403" s="42">
        <f t="shared" ref="AC1403:AG1403" si="313">AC758/AC106</f>
        <v>0.96010638297872342</v>
      </c>
      <c r="AD1403" s="42">
        <f t="shared" si="313"/>
        <v>1.1693811074918568</v>
      </c>
      <c r="AE1403" s="42">
        <f t="shared" si="313"/>
        <v>1.2067039106145252</v>
      </c>
      <c r="AF1403" s="43">
        <f t="shared" si="313"/>
        <v>0.86199095022624439</v>
      </c>
      <c r="AG1403" s="43">
        <f t="shared" si="313"/>
        <v>0.86445012787723785</v>
      </c>
      <c r="AH1403" s="44">
        <f t="shared" ref="AH1403:AO1403" si="314">AH758/AH106</f>
        <v>0.77211796246648789</v>
      </c>
      <c r="AI1403" s="44">
        <f t="shared" si="314"/>
        <v>0.60526315789473684</v>
      </c>
      <c r="AJ1403" s="44">
        <f t="shared" si="314"/>
        <v>0.84224598930481287</v>
      </c>
      <c r="AK1403" s="44">
        <f t="shared" si="314"/>
        <v>0.91054313099041528</v>
      </c>
      <c r="AL1403" s="46">
        <f t="shared" si="314"/>
        <v>1.0071684587813621</v>
      </c>
      <c r="AM1403" s="46">
        <f t="shared" si="314"/>
        <v>0.93495934959349591</v>
      </c>
      <c r="AN1403" s="46">
        <f t="shared" si="314"/>
        <v>0.79624664879356566</v>
      </c>
      <c r="AO1403" s="46">
        <f t="shared" si="314"/>
        <v>0.8369905956112853</v>
      </c>
    </row>
    <row r="1404" spans="1:41" x14ac:dyDescent="0.25">
      <c r="A1404" s="36" t="s">
        <v>525</v>
      </c>
      <c r="B1404" s="36">
        <f t="shared" ref="B1404:AB1404" si="315">B759/B107</f>
        <v>0.98298217179902758</v>
      </c>
      <c r="C1404" s="36">
        <f t="shared" si="315"/>
        <v>0.98510796723752792</v>
      </c>
      <c r="D1404" s="36">
        <f t="shared" si="315"/>
        <v>1.0941408821593153</v>
      </c>
      <c r="E1404" s="36">
        <f t="shared" si="315"/>
        <v>1.3777239709443099</v>
      </c>
      <c r="F1404" s="36">
        <f t="shared" si="315"/>
        <v>1.3539772727272728</v>
      </c>
      <c r="G1404" s="36">
        <f t="shared" si="315"/>
        <v>1.0850515463917525</v>
      </c>
      <c r="H1404" s="36">
        <f t="shared" si="315"/>
        <v>1.023764258555133</v>
      </c>
      <c r="I1404" s="36">
        <f t="shared" si="315"/>
        <v>0.92779097387173393</v>
      </c>
      <c r="J1404" s="36">
        <f t="shared" si="315"/>
        <v>0.93568281938325992</v>
      </c>
      <c r="K1404" s="36">
        <f t="shared" si="315"/>
        <v>0.87682481751824815</v>
      </c>
      <c r="L1404" s="36">
        <f t="shared" si="315"/>
        <v>0.98136645962732916</v>
      </c>
      <c r="M1404" s="36">
        <f t="shared" si="315"/>
        <v>1.0152631578947369</v>
      </c>
      <c r="N1404" s="36">
        <f t="shared" si="315"/>
        <v>1.0164225477141589</v>
      </c>
      <c r="O1404" s="36">
        <f t="shared" si="315"/>
        <v>1.0184735051045211</v>
      </c>
      <c r="P1404" s="36">
        <f t="shared" si="315"/>
        <v>1.0857002938295788</v>
      </c>
      <c r="Q1404" s="36">
        <f t="shared" si="315"/>
        <v>1.012965964343598</v>
      </c>
      <c r="R1404" s="36">
        <f t="shared" si="315"/>
        <v>0.93759001440230438</v>
      </c>
      <c r="S1404" s="36">
        <f t="shared" si="315"/>
        <v>0.99191374663072773</v>
      </c>
      <c r="T1404" s="36">
        <f t="shared" si="315"/>
        <v>0.98408488063660482</v>
      </c>
      <c r="U1404" s="36">
        <f t="shared" si="315"/>
        <v>0.93282828282828278</v>
      </c>
      <c r="V1404" s="36">
        <f t="shared" si="315"/>
        <v>0.89525208027410674</v>
      </c>
      <c r="W1404" s="36">
        <f t="shared" si="315"/>
        <v>0.8447671507260891</v>
      </c>
      <c r="X1404" s="41">
        <f t="shared" si="315"/>
        <v>0.8775885872066268</v>
      </c>
      <c r="Y1404" s="41">
        <f t="shared" si="315"/>
        <v>0.87718469532357113</v>
      </c>
      <c r="Z1404" s="41">
        <f t="shared" si="315"/>
        <v>0.85621821544151644</v>
      </c>
      <c r="AA1404" s="41">
        <f t="shared" si="315"/>
        <v>0.79665612291007681</v>
      </c>
      <c r="AB1404" s="41">
        <f t="shared" si="315"/>
        <v>0.84499461786867602</v>
      </c>
      <c r="AC1404" s="42">
        <f t="shared" ref="AC1404:AG1404" si="316">AC759/AC107</f>
        <v>0.83035199076745525</v>
      </c>
      <c r="AD1404" s="42">
        <f t="shared" si="316"/>
        <v>1.0544169611307421</v>
      </c>
      <c r="AE1404" s="42">
        <f t="shared" si="316"/>
        <v>0.99714611872146119</v>
      </c>
      <c r="AF1404" s="43">
        <f t="shared" si="316"/>
        <v>0.88932584269662918</v>
      </c>
      <c r="AG1404" s="43">
        <f t="shared" si="316"/>
        <v>0.82151162790697674</v>
      </c>
      <c r="AH1404" s="44">
        <f t="shared" ref="AH1404:AO1404" si="317">AH759/AH107</f>
        <v>0.85141354372123601</v>
      </c>
      <c r="AI1404" s="44">
        <f t="shared" si="317"/>
        <v>0.76273148148148151</v>
      </c>
      <c r="AJ1404" s="44">
        <f t="shared" si="317"/>
        <v>0.89174641148325362</v>
      </c>
      <c r="AK1404" s="44">
        <f t="shared" si="317"/>
        <v>0.92378610940381067</v>
      </c>
      <c r="AL1404" s="46">
        <f t="shared" si="317"/>
        <v>0.88716814159292035</v>
      </c>
      <c r="AM1404" s="46">
        <f t="shared" si="317"/>
        <v>0.79726651480637811</v>
      </c>
      <c r="AN1404" s="46">
        <f t="shared" si="317"/>
        <v>0.86727391021470401</v>
      </c>
      <c r="AO1404" s="46">
        <f t="shared" si="317"/>
        <v>0.81932773109243695</v>
      </c>
    </row>
    <row r="1405" spans="1:41" x14ac:dyDescent="0.25">
      <c r="A1405" s="36" t="s">
        <v>440</v>
      </c>
      <c r="B1405" s="36">
        <f t="shared" ref="B1405:AB1405" si="318">B760/B108</f>
        <v>0.92526455026455023</v>
      </c>
      <c r="C1405" s="36">
        <f t="shared" si="318"/>
        <v>0.97025016903313044</v>
      </c>
      <c r="D1405" s="36">
        <f t="shared" si="318"/>
        <v>1.0524691358024691</v>
      </c>
      <c r="E1405" s="36">
        <f t="shared" si="318"/>
        <v>1.3552724699221514</v>
      </c>
      <c r="F1405" s="36">
        <f t="shared" si="318"/>
        <v>1.0417515274949083</v>
      </c>
      <c r="G1405" s="36">
        <f t="shared" si="318"/>
        <v>0.94135490394337717</v>
      </c>
      <c r="H1405" s="36">
        <f t="shared" si="318"/>
        <v>0.94310936733692985</v>
      </c>
      <c r="I1405" s="36">
        <f t="shared" si="318"/>
        <v>1.0118495620814014</v>
      </c>
      <c r="J1405" s="36">
        <f t="shared" si="318"/>
        <v>0.85733333333333328</v>
      </c>
      <c r="K1405" s="36">
        <f t="shared" si="318"/>
        <v>0.83127775037000495</v>
      </c>
      <c r="L1405" s="36">
        <f t="shared" si="318"/>
        <v>0.90647810218978098</v>
      </c>
      <c r="M1405" s="36">
        <f t="shared" si="318"/>
        <v>1.0877561744613768</v>
      </c>
      <c r="N1405" s="36">
        <f t="shared" si="318"/>
        <v>1.0013519603424965</v>
      </c>
      <c r="O1405" s="36">
        <f t="shared" si="318"/>
        <v>0.87401938163359483</v>
      </c>
      <c r="P1405" s="36">
        <f t="shared" si="318"/>
        <v>1.0751050420168067</v>
      </c>
      <c r="Q1405" s="36">
        <f t="shared" si="318"/>
        <v>1.0706836616454229</v>
      </c>
      <c r="R1405" s="36">
        <f t="shared" si="318"/>
        <v>0.95206971677559915</v>
      </c>
      <c r="S1405" s="36">
        <f t="shared" si="318"/>
        <v>0.84585635359116018</v>
      </c>
      <c r="T1405" s="36">
        <f t="shared" si="318"/>
        <v>0.97396386822529224</v>
      </c>
      <c r="U1405" s="36">
        <f t="shared" si="318"/>
        <v>0.96401985111662536</v>
      </c>
      <c r="V1405" s="36">
        <f t="shared" si="318"/>
        <v>0.84679203539823011</v>
      </c>
      <c r="W1405" s="36">
        <f t="shared" si="318"/>
        <v>0.82867340868530637</v>
      </c>
      <c r="X1405" s="41">
        <f t="shared" si="318"/>
        <v>0.86183810103469261</v>
      </c>
      <c r="Y1405" s="41">
        <f t="shared" si="318"/>
        <v>0.81006864988558347</v>
      </c>
      <c r="Z1405" s="41">
        <f t="shared" si="318"/>
        <v>0.85787379192723134</v>
      </c>
      <c r="AA1405" s="41">
        <f t="shared" si="318"/>
        <v>0.74894514767932485</v>
      </c>
      <c r="AB1405" s="41">
        <f t="shared" si="318"/>
        <v>0.89348370927318299</v>
      </c>
      <c r="AC1405" s="42">
        <f t="shared" ref="AC1405:AG1405" si="319">AC760/AC108</f>
        <v>1.0086546026750589</v>
      </c>
      <c r="AD1405" s="42">
        <f t="shared" si="319"/>
        <v>1.3108504398826979</v>
      </c>
      <c r="AE1405" s="42">
        <f t="shared" si="319"/>
        <v>1.1293233082706766</v>
      </c>
      <c r="AF1405" s="43">
        <f t="shared" si="319"/>
        <v>0.81245985870263326</v>
      </c>
      <c r="AG1405" s="43">
        <f t="shared" si="319"/>
        <v>0.85056746532156369</v>
      </c>
      <c r="AH1405" s="44">
        <f t="shared" ref="AH1405:AO1405" si="320">AH760/AH108</f>
        <v>0.82306018854242202</v>
      </c>
      <c r="AI1405" s="44">
        <f t="shared" si="320"/>
        <v>0.79985063480209107</v>
      </c>
      <c r="AJ1405" s="44">
        <f t="shared" si="320"/>
        <v>0.86196549137284317</v>
      </c>
      <c r="AK1405" s="44">
        <f t="shared" si="320"/>
        <v>0.88778625954198476</v>
      </c>
      <c r="AL1405" s="46">
        <f t="shared" si="320"/>
        <v>0.88417329796640143</v>
      </c>
      <c r="AM1405" s="46">
        <f t="shared" si="320"/>
        <v>0.84593437945791727</v>
      </c>
      <c r="AN1405" s="46">
        <f t="shared" si="320"/>
        <v>0.92172523961661346</v>
      </c>
      <c r="AO1405" s="46">
        <f t="shared" si="320"/>
        <v>1.0038204393505252</v>
      </c>
    </row>
    <row r="1406" spans="1:41" x14ac:dyDescent="0.25">
      <c r="A1406" s="36" t="s">
        <v>44</v>
      </c>
      <c r="B1406" s="36">
        <f t="shared" ref="B1406:AB1406" si="321">B761/B109</f>
        <v>1.0953757225433527</v>
      </c>
      <c r="C1406" s="36">
        <f t="shared" si="321"/>
        <v>1.1369426751592357</v>
      </c>
      <c r="D1406" s="36">
        <f t="shared" si="321"/>
        <v>1.088235294117647</v>
      </c>
      <c r="E1406" s="36">
        <f t="shared" si="321"/>
        <v>1.1681614349775784</v>
      </c>
      <c r="F1406" s="36">
        <f t="shared" si="321"/>
        <v>1.3534971644612477</v>
      </c>
      <c r="G1406" s="36">
        <f t="shared" si="321"/>
        <v>0.79942279942279937</v>
      </c>
      <c r="H1406" s="36">
        <f t="shared" si="321"/>
        <v>0.85771812080536913</v>
      </c>
      <c r="I1406" s="36">
        <f t="shared" si="321"/>
        <v>0.93313521545319467</v>
      </c>
      <c r="J1406" s="36">
        <f t="shared" si="321"/>
        <v>0.81951871657754005</v>
      </c>
      <c r="K1406" s="36">
        <f t="shared" si="321"/>
        <v>0.76772247360482659</v>
      </c>
      <c r="L1406" s="36">
        <f t="shared" si="321"/>
        <v>0.9453978159126365</v>
      </c>
      <c r="M1406" s="36">
        <f t="shared" si="321"/>
        <v>0.89643463497453313</v>
      </c>
      <c r="N1406" s="36">
        <f t="shared" si="321"/>
        <v>1.0453020134228188</v>
      </c>
      <c r="O1406" s="36">
        <f t="shared" si="321"/>
        <v>0.9981718464351006</v>
      </c>
      <c r="P1406" s="36">
        <f t="shared" si="321"/>
        <v>1.0017094017094017</v>
      </c>
      <c r="Q1406" s="36">
        <f t="shared" si="321"/>
        <v>0.88742964352720455</v>
      </c>
      <c r="R1406" s="36">
        <f t="shared" si="321"/>
        <v>0.92072072072072075</v>
      </c>
      <c r="S1406" s="36">
        <f t="shared" si="321"/>
        <v>0.87044534412955465</v>
      </c>
      <c r="T1406" s="36">
        <f t="shared" si="321"/>
        <v>0.94782608695652171</v>
      </c>
      <c r="U1406" s="36">
        <f t="shared" si="321"/>
        <v>0.93452380952380953</v>
      </c>
      <c r="V1406" s="36">
        <f t="shared" si="321"/>
        <v>0.92842942345924451</v>
      </c>
      <c r="W1406" s="36">
        <f t="shared" si="321"/>
        <v>0.78269617706237427</v>
      </c>
      <c r="X1406" s="41">
        <f t="shared" si="321"/>
        <v>0.92141453831041253</v>
      </c>
      <c r="Y1406" s="41">
        <f t="shared" si="321"/>
        <v>0.90447154471544711</v>
      </c>
      <c r="Z1406" s="41">
        <f t="shared" si="321"/>
        <v>0.7730923694779116</v>
      </c>
      <c r="AA1406" s="41">
        <f t="shared" si="321"/>
        <v>0.81553398058252424</v>
      </c>
      <c r="AB1406" s="41">
        <f t="shared" si="321"/>
        <v>0.85146443514644354</v>
      </c>
      <c r="AC1406" s="42">
        <f t="shared" ref="AC1406:AG1406" si="322">AC761/AC109</f>
        <v>0.85912240184757505</v>
      </c>
      <c r="AD1406" s="42">
        <f t="shared" si="322"/>
        <v>1.403448275862069</v>
      </c>
      <c r="AE1406" s="42">
        <f t="shared" si="322"/>
        <v>1.2033898305084745</v>
      </c>
      <c r="AF1406" s="43">
        <f t="shared" si="322"/>
        <v>0.89686098654708524</v>
      </c>
      <c r="AG1406" s="43">
        <f t="shared" si="322"/>
        <v>0.83448275862068966</v>
      </c>
      <c r="AH1406" s="44">
        <f t="shared" ref="AH1406:AO1406" si="323">AH761/AH109</f>
        <v>0.830952380952381</v>
      </c>
      <c r="AI1406" s="44">
        <f t="shared" si="323"/>
        <v>0.773542600896861</v>
      </c>
      <c r="AJ1406" s="44">
        <f t="shared" si="323"/>
        <v>0.87589498806682575</v>
      </c>
      <c r="AK1406" s="44">
        <f t="shared" si="323"/>
        <v>1.005420054200542</v>
      </c>
      <c r="AL1406" s="46">
        <f t="shared" si="323"/>
        <v>0.76231884057971011</v>
      </c>
      <c r="AM1406" s="46">
        <f t="shared" si="323"/>
        <v>0.92764857881136953</v>
      </c>
      <c r="AN1406" s="46">
        <f t="shared" si="323"/>
        <v>0.87465940054495916</v>
      </c>
      <c r="AO1406" s="46">
        <f t="shared" si="323"/>
        <v>0.92067988668555245</v>
      </c>
    </row>
    <row r="1407" spans="1:41" x14ac:dyDescent="0.25">
      <c r="A1407" s="36" t="s">
        <v>422</v>
      </c>
      <c r="B1407" s="36">
        <f t="shared" ref="B1407:AB1407" si="324">B762/B110</f>
        <v>0.95178197064989523</v>
      </c>
      <c r="C1407" s="36">
        <f t="shared" si="324"/>
        <v>0.91816367265469057</v>
      </c>
      <c r="D1407" s="36">
        <f t="shared" si="324"/>
        <v>1.223463687150838</v>
      </c>
      <c r="E1407" s="36">
        <f t="shared" si="324"/>
        <v>1.6247334754797442</v>
      </c>
      <c r="F1407" s="36">
        <f t="shared" si="324"/>
        <v>1.1556886227544909</v>
      </c>
      <c r="G1407" s="36">
        <f t="shared" si="324"/>
        <v>0.96933333333333338</v>
      </c>
      <c r="H1407" s="36">
        <f t="shared" si="324"/>
        <v>0.90086741016109051</v>
      </c>
      <c r="I1407" s="36">
        <f t="shared" si="324"/>
        <v>1.1017241379310345</v>
      </c>
      <c r="J1407" s="36">
        <f t="shared" si="324"/>
        <v>0.83679114799446752</v>
      </c>
      <c r="K1407" s="36">
        <f t="shared" si="324"/>
        <v>0.85266030013642569</v>
      </c>
      <c r="L1407" s="36">
        <f t="shared" si="324"/>
        <v>1.0595567867036011</v>
      </c>
      <c r="M1407" s="36">
        <f t="shared" si="324"/>
        <v>1.2344013490725128</v>
      </c>
      <c r="N1407" s="36">
        <f t="shared" si="324"/>
        <v>0.94060773480662985</v>
      </c>
      <c r="O1407" s="36">
        <f t="shared" si="324"/>
        <v>1.0121621621621621</v>
      </c>
      <c r="P1407" s="36">
        <f t="shared" si="324"/>
        <v>1.0575035063113605</v>
      </c>
      <c r="Q1407" s="36">
        <f t="shared" si="324"/>
        <v>1.180579216354344</v>
      </c>
      <c r="R1407" s="36">
        <f t="shared" si="324"/>
        <v>0.93591905564924116</v>
      </c>
      <c r="S1407" s="36">
        <f t="shared" si="324"/>
        <v>0.913322632423756</v>
      </c>
      <c r="T1407" s="36">
        <f t="shared" si="324"/>
        <v>1.0516717325227964</v>
      </c>
      <c r="U1407" s="36">
        <f t="shared" si="324"/>
        <v>1.1197053406998159</v>
      </c>
      <c r="V1407" s="36">
        <f t="shared" si="324"/>
        <v>0.85245901639344257</v>
      </c>
      <c r="W1407" s="36">
        <f t="shared" si="324"/>
        <v>0.7910685805422647</v>
      </c>
      <c r="X1407" s="41">
        <f t="shared" si="324"/>
        <v>0.89090909090909087</v>
      </c>
      <c r="Y1407" s="41">
        <f t="shared" si="324"/>
        <v>0.90067340067340063</v>
      </c>
      <c r="Z1407" s="41">
        <f t="shared" si="324"/>
        <v>0.88872620790629575</v>
      </c>
      <c r="AA1407" s="41">
        <f t="shared" si="324"/>
        <v>0.73907455012853474</v>
      </c>
      <c r="AB1407" s="41">
        <f t="shared" si="324"/>
        <v>0.9069020866773676</v>
      </c>
      <c r="AC1407" s="42">
        <f t="shared" ref="AC1407:AG1407" si="325">AC762/AC110</f>
        <v>0.93939393939393945</v>
      </c>
      <c r="AD1407" s="42">
        <f t="shared" si="325"/>
        <v>1.278688524590164</v>
      </c>
      <c r="AE1407" s="42">
        <f t="shared" si="325"/>
        <v>1.0032894736842106</v>
      </c>
      <c r="AF1407" s="43">
        <f t="shared" si="325"/>
        <v>0.82718120805369133</v>
      </c>
      <c r="AG1407" s="43">
        <f t="shared" si="325"/>
        <v>0.85229202037351448</v>
      </c>
      <c r="AH1407" s="44">
        <f t="shared" ref="AH1407:AO1407" si="326">AH762/AH110</f>
        <v>0.74733096085409256</v>
      </c>
      <c r="AI1407" s="44">
        <f t="shared" si="326"/>
        <v>0.7260504201680672</v>
      </c>
      <c r="AJ1407" s="44">
        <f t="shared" si="326"/>
        <v>0.88301886792452833</v>
      </c>
      <c r="AK1407" s="44">
        <f t="shared" si="326"/>
        <v>0.88848263254113347</v>
      </c>
      <c r="AL1407" s="46">
        <f t="shared" si="326"/>
        <v>0.99539170506912444</v>
      </c>
      <c r="AM1407" s="46">
        <f t="shared" si="326"/>
        <v>0.87289719626168227</v>
      </c>
      <c r="AN1407" s="46">
        <f t="shared" si="326"/>
        <v>0.83916083916083917</v>
      </c>
      <c r="AO1407" s="46">
        <f t="shared" si="326"/>
        <v>0.8414414414414414</v>
      </c>
    </row>
    <row r="1408" spans="1:41" x14ac:dyDescent="0.25">
      <c r="A1408" s="36" t="s">
        <v>45</v>
      </c>
      <c r="B1408" s="36">
        <f t="shared" ref="B1408:AB1408" si="327">B763/B111</f>
        <v>1.0038167938931297</v>
      </c>
      <c r="C1408" s="36">
        <f t="shared" si="327"/>
        <v>0.99647887323943662</v>
      </c>
      <c r="D1408" s="36">
        <f t="shared" si="327"/>
        <v>1.2553956834532374</v>
      </c>
      <c r="E1408" s="36">
        <f t="shared" si="327"/>
        <v>1.4572490706319703</v>
      </c>
      <c r="F1408" s="36">
        <f t="shared" si="327"/>
        <v>1.345</v>
      </c>
      <c r="G1408" s="36">
        <f t="shared" si="327"/>
        <v>0.9247787610619469</v>
      </c>
      <c r="H1408" s="36">
        <f t="shared" si="327"/>
        <v>1.1363636363636365</v>
      </c>
      <c r="I1408" s="36">
        <f t="shared" si="327"/>
        <v>0.83111111111111113</v>
      </c>
      <c r="J1408" s="36">
        <f t="shared" si="327"/>
        <v>0.87715517241379315</v>
      </c>
      <c r="K1408" s="36">
        <f t="shared" si="327"/>
        <v>0.69462365591397845</v>
      </c>
      <c r="L1408" s="36">
        <f t="shared" si="327"/>
        <v>0.8268839103869654</v>
      </c>
      <c r="M1408" s="36">
        <f t="shared" si="327"/>
        <v>0.98351648351648346</v>
      </c>
      <c r="N1408" s="36">
        <f t="shared" si="327"/>
        <v>0.99769053117782913</v>
      </c>
      <c r="O1408" s="36">
        <f t="shared" si="327"/>
        <v>0.90045248868778283</v>
      </c>
      <c r="P1408" s="36">
        <f t="shared" si="327"/>
        <v>1.1259445843828715</v>
      </c>
      <c r="Q1408" s="36">
        <f t="shared" si="327"/>
        <v>0.98644986449864502</v>
      </c>
      <c r="R1408" s="36">
        <f t="shared" si="327"/>
        <v>0.98982188295165396</v>
      </c>
      <c r="S1408" s="36">
        <f t="shared" si="327"/>
        <v>0.84149184149184153</v>
      </c>
      <c r="T1408" s="36">
        <f t="shared" si="327"/>
        <v>0.8458149779735683</v>
      </c>
      <c r="U1408" s="36">
        <f t="shared" si="327"/>
        <v>0.92713567839195976</v>
      </c>
      <c r="V1408" s="36">
        <f t="shared" si="327"/>
        <v>0.90726817042606511</v>
      </c>
      <c r="W1408" s="36">
        <f t="shared" si="327"/>
        <v>0.81917808219178079</v>
      </c>
      <c r="X1408" s="41">
        <f t="shared" si="327"/>
        <v>0.91966759002770082</v>
      </c>
      <c r="Y1408" s="41">
        <f t="shared" si="327"/>
        <v>0.83783783783783783</v>
      </c>
      <c r="Z1408" s="41">
        <f t="shared" si="327"/>
        <v>0.9051094890510949</v>
      </c>
      <c r="AA1408" s="41">
        <f t="shared" si="327"/>
        <v>0.86746987951807231</v>
      </c>
      <c r="AB1408" s="41">
        <f t="shared" si="327"/>
        <v>0.87371134020618557</v>
      </c>
      <c r="AC1408" s="42">
        <f t="shared" ref="AC1408:AG1408" si="328">AC763/AC111</f>
        <v>0.85333333333333339</v>
      </c>
      <c r="AD1408" s="42">
        <f t="shared" si="328"/>
        <v>1.2133333333333334</v>
      </c>
      <c r="AE1408" s="42">
        <f t="shared" si="328"/>
        <v>1.1418685121107266</v>
      </c>
      <c r="AF1408" s="43">
        <f t="shared" si="328"/>
        <v>0.7808988764044944</v>
      </c>
      <c r="AG1408" s="43">
        <f t="shared" si="328"/>
        <v>0.88427299703264095</v>
      </c>
      <c r="AH1408" s="44">
        <f t="shared" ref="AH1408:AO1408" si="329">AH763/AH111</f>
        <v>0.93485342019543971</v>
      </c>
      <c r="AI1408" s="44">
        <f t="shared" si="329"/>
        <v>0.73976608187134507</v>
      </c>
      <c r="AJ1408" s="44">
        <f t="shared" si="329"/>
        <v>0.87781350482315113</v>
      </c>
      <c r="AK1408" s="44">
        <f t="shared" si="329"/>
        <v>0.8825503355704698</v>
      </c>
      <c r="AL1408" s="46">
        <f t="shared" si="329"/>
        <v>0.7752808988764045</v>
      </c>
      <c r="AM1408" s="46">
        <f t="shared" si="329"/>
        <v>0.8571428571428571</v>
      </c>
      <c r="AN1408" s="46">
        <f t="shared" si="329"/>
        <v>0.84701492537313428</v>
      </c>
      <c r="AO1408" s="46">
        <f t="shared" si="329"/>
        <v>0.70545454545454545</v>
      </c>
    </row>
    <row r="1409" spans="1:41" x14ac:dyDescent="0.25">
      <c r="A1409" s="36" t="s">
        <v>46</v>
      </c>
      <c r="B1409" s="36">
        <f t="shared" ref="B1409:AB1409" si="330">B764/B112</f>
        <v>1.1578947368421053</v>
      </c>
      <c r="C1409" s="36">
        <f t="shared" si="330"/>
        <v>1.0478468899521531</v>
      </c>
      <c r="D1409" s="36">
        <f t="shared" si="330"/>
        <v>0.93385214007782102</v>
      </c>
      <c r="E1409" s="36">
        <f t="shared" si="330"/>
        <v>1.4652173913043478</v>
      </c>
      <c r="F1409" s="36">
        <f t="shared" si="330"/>
        <v>1.4302670623145401</v>
      </c>
      <c r="G1409" s="36">
        <f t="shared" si="330"/>
        <v>1.0129870129870129</v>
      </c>
      <c r="H1409" s="36">
        <f t="shared" si="330"/>
        <v>0.86031042128603108</v>
      </c>
      <c r="I1409" s="36">
        <f t="shared" si="330"/>
        <v>0.82920110192837471</v>
      </c>
      <c r="J1409" s="36">
        <f t="shared" si="330"/>
        <v>0.84109589041095889</v>
      </c>
      <c r="K1409" s="36">
        <f t="shared" si="330"/>
        <v>0.78393351800554012</v>
      </c>
      <c r="L1409" s="36">
        <f t="shared" si="330"/>
        <v>1.0286532951289398</v>
      </c>
      <c r="M1409" s="36">
        <f t="shared" si="330"/>
        <v>1.0135593220338983</v>
      </c>
      <c r="N1409" s="36">
        <f t="shared" si="330"/>
        <v>0.94545454545454544</v>
      </c>
      <c r="O1409" s="36">
        <f t="shared" si="330"/>
        <v>0.97482014388489213</v>
      </c>
      <c r="P1409" s="36">
        <f t="shared" si="330"/>
        <v>0.90243902439024393</v>
      </c>
      <c r="Q1409" s="36">
        <f t="shared" si="330"/>
        <v>1.2028469750889679</v>
      </c>
      <c r="R1409" s="36">
        <f t="shared" si="330"/>
        <v>1.0379310344827586</v>
      </c>
      <c r="S1409" s="36">
        <f t="shared" si="330"/>
        <v>0.93382352941176472</v>
      </c>
      <c r="T1409" s="36">
        <f t="shared" si="330"/>
        <v>0.93203883495145634</v>
      </c>
      <c r="U1409" s="36">
        <f t="shared" si="330"/>
        <v>1.0728744939271255</v>
      </c>
      <c r="V1409" s="36">
        <f t="shared" si="330"/>
        <v>0.86333333333333329</v>
      </c>
      <c r="W1409" s="36">
        <f t="shared" si="330"/>
        <v>0.85971223021582732</v>
      </c>
      <c r="X1409" s="41">
        <f t="shared" si="330"/>
        <v>1.03690036900369</v>
      </c>
      <c r="Y1409" s="41">
        <f t="shared" si="330"/>
        <v>0.7011173184357542</v>
      </c>
      <c r="Z1409" s="41">
        <f t="shared" si="330"/>
        <v>0.79320987654320985</v>
      </c>
      <c r="AA1409" s="41">
        <f t="shared" si="330"/>
        <v>0.79881656804733725</v>
      </c>
      <c r="AB1409" s="41">
        <f t="shared" si="330"/>
        <v>0.92255892255892258</v>
      </c>
      <c r="AC1409" s="42">
        <f t="shared" ref="AC1409:AG1409" si="331">AC764/AC112</f>
        <v>0.83582089552238803</v>
      </c>
      <c r="AD1409" s="42">
        <f t="shared" si="331"/>
        <v>1.5529411764705883</v>
      </c>
      <c r="AE1409" s="42">
        <f t="shared" si="331"/>
        <v>1.0328467153284671</v>
      </c>
      <c r="AF1409" s="43">
        <f t="shared" si="331"/>
        <v>0.73062730627306272</v>
      </c>
      <c r="AG1409" s="43">
        <f t="shared" si="331"/>
        <v>1.0040650406504066</v>
      </c>
      <c r="AH1409" s="44">
        <f t="shared" ref="AH1409:AO1409" si="332">AH764/AH112</f>
        <v>0.97619047619047616</v>
      </c>
      <c r="AI1409" s="44">
        <f t="shared" si="332"/>
        <v>0.83333333333333337</v>
      </c>
      <c r="AJ1409" s="44">
        <f t="shared" si="332"/>
        <v>0.84552845528455289</v>
      </c>
      <c r="AK1409" s="44">
        <f t="shared" si="332"/>
        <v>0.83606557377049184</v>
      </c>
      <c r="AL1409" s="46">
        <f t="shared" si="332"/>
        <v>0.68279569892473113</v>
      </c>
      <c r="AM1409" s="46">
        <f t="shared" si="332"/>
        <v>0.70916334661354585</v>
      </c>
      <c r="AN1409" s="46">
        <f t="shared" si="332"/>
        <v>0.62393162393162394</v>
      </c>
      <c r="AO1409" s="46">
        <f t="shared" si="332"/>
        <v>0.93333333333333335</v>
      </c>
    </row>
    <row r="1410" spans="1:41" x14ac:dyDescent="0.25">
      <c r="A1410" s="36" t="s">
        <v>577</v>
      </c>
      <c r="B1410" s="36">
        <f t="shared" ref="B1410:AB1410" si="333">B765/B113</f>
        <v>1.0169491525423728</v>
      </c>
      <c r="C1410" s="36">
        <f t="shared" si="333"/>
        <v>0.92063492063492058</v>
      </c>
      <c r="D1410" s="36">
        <f t="shared" si="333"/>
        <v>1.0964187327823691</v>
      </c>
      <c r="E1410" s="36">
        <f t="shared" si="333"/>
        <v>2.0103092783505154</v>
      </c>
      <c r="F1410" s="36">
        <f t="shared" si="333"/>
        <v>1.1146496815286624</v>
      </c>
      <c r="G1410" s="36">
        <f t="shared" si="333"/>
        <v>0.8359375</v>
      </c>
      <c r="H1410" s="36">
        <f t="shared" si="333"/>
        <v>1.0217785843920144</v>
      </c>
      <c r="I1410" s="36">
        <f t="shared" si="333"/>
        <v>1.1362637362637362</v>
      </c>
      <c r="J1410" s="36">
        <f t="shared" si="333"/>
        <v>0.81893687707641194</v>
      </c>
      <c r="K1410" s="36">
        <f t="shared" si="333"/>
        <v>0.79317269076305219</v>
      </c>
      <c r="L1410" s="36">
        <f t="shared" si="333"/>
        <v>1.1149674620390455</v>
      </c>
      <c r="M1410" s="36">
        <f t="shared" si="333"/>
        <v>1.3706666666666667</v>
      </c>
      <c r="N1410" s="36">
        <f t="shared" si="333"/>
        <v>0.85504587155963307</v>
      </c>
      <c r="O1410" s="36">
        <f t="shared" si="333"/>
        <v>0.94117647058823528</v>
      </c>
      <c r="P1410" s="36">
        <f t="shared" si="333"/>
        <v>1.0603248259860789</v>
      </c>
      <c r="Q1410" s="36">
        <f t="shared" si="333"/>
        <v>1.2651933701657458</v>
      </c>
      <c r="R1410" s="36">
        <f t="shared" si="333"/>
        <v>0.82015810276679846</v>
      </c>
      <c r="S1410" s="36">
        <f t="shared" si="333"/>
        <v>0.94061757719714967</v>
      </c>
      <c r="T1410" s="36">
        <f t="shared" si="333"/>
        <v>0.9773755656108597</v>
      </c>
      <c r="U1410" s="36">
        <f t="shared" si="333"/>
        <v>1.2311435523114356</v>
      </c>
      <c r="V1410" s="36">
        <f t="shared" si="333"/>
        <v>0.62135922330097082</v>
      </c>
      <c r="W1410" s="36">
        <f t="shared" si="333"/>
        <v>0.70794392523364491</v>
      </c>
      <c r="X1410" s="41">
        <f t="shared" si="333"/>
        <v>0.94160583941605835</v>
      </c>
      <c r="Y1410" s="41">
        <f t="shared" si="333"/>
        <v>0.87760416666666663</v>
      </c>
      <c r="Z1410" s="41">
        <f t="shared" si="333"/>
        <v>0.84184914841849146</v>
      </c>
      <c r="AA1410" s="41">
        <f t="shared" si="333"/>
        <v>0.90414507772020725</v>
      </c>
      <c r="AB1410" s="41">
        <f t="shared" si="333"/>
        <v>1.1666666666666667</v>
      </c>
      <c r="AC1410" s="42">
        <f t="shared" ref="AC1410:AG1410" si="334">AC765/AC113</f>
        <v>1.2875399361022364</v>
      </c>
      <c r="AD1410" s="42">
        <f t="shared" si="334"/>
        <v>1.2218430034129693</v>
      </c>
      <c r="AE1410" s="42">
        <f t="shared" si="334"/>
        <v>0.93255813953488376</v>
      </c>
      <c r="AF1410" s="43">
        <f t="shared" si="334"/>
        <v>0.6723768736616702</v>
      </c>
      <c r="AG1410" s="43">
        <f t="shared" si="334"/>
        <v>0.74336283185840712</v>
      </c>
      <c r="AH1410" s="44">
        <f t="shared" ref="AH1410:AO1410" si="335">AH765/AH113</f>
        <v>0.68797953964194369</v>
      </c>
      <c r="AI1410" s="44">
        <f t="shared" si="335"/>
        <v>0.75531914893617025</v>
      </c>
      <c r="AJ1410" s="44">
        <f t="shared" si="335"/>
        <v>0.98019801980198018</v>
      </c>
      <c r="AK1410" s="44">
        <f t="shared" si="335"/>
        <v>0.77545691906005221</v>
      </c>
      <c r="AL1410" s="46">
        <f t="shared" si="335"/>
        <v>0.79016393442622945</v>
      </c>
      <c r="AM1410" s="46">
        <f t="shared" si="335"/>
        <v>0.96726190476190477</v>
      </c>
      <c r="AN1410" s="46">
        <f t="shared" si="335"/>
        <v>1.0498338870431894</v>
      </c>
      <c r="AO1410" s="46">
        <f t="shared" si="335"/>
        <v>1.537037037037037</v>
      </c>
    </row>
    <row r="1411" spans="1:41" x14ac:dyDescent="0.25">
      <c r="A1411" s="36" t="s">
        <v>472</v>
      </c>
      <c r="B1411" s="36">
        <f t="shared" ref="B1411:AB1411" si="336">B766/B114</f>
        <v>0.99817518248175185</v>
      </c>
      <c r="C1411" s="36">
        <f t="shared" si="336"/>
        <v>0.97955555555555551</v>
      </c>
      <c r="D1411" s="36">
        <f t="shared" si="336"/>
        <v>1.1174999999999999</v>
      </c>
      <c r="E1411" s="36">
        <f t="shared" si="336"/>
        <v>1.3799086757990868</v>
      </c>
      <c r="F1411" s="36">
        <f t="shared" si="336"/>
        <v>1.1912817176317501</v>
      </c>
      <c r="G1411" s="36">
        <f t="shared" si="336"/>
        <v>0.92874251497005988</v>
      </c>
      <c r="H1411" s="36">
        <f t="shared" si="336"/>
        <v>0.99093655589123864</v>
      </c>
      <c r="I1411" s="36">
        <f t="shared" si="336"/>
        <v>1.0921332388377039</v>
      </c>
      <c r="J1411" s="36">
        <f t="shared" si="336"/>
        <v>0.9406880189798339</v>
      </c>
      <c r="K1411" s="36">
        <f t="shared" si="336"/>
        <v>0.82195121951219507</v>
      </c>
      <c r="L1411" s="36">
        <f t="shared" si="336"/>
        <v>0.91858506457046607</v>
      </c>
      <c r="M1411" s="36">
        <f t="shared" si="336"/>
        <v>1.0401069518716577</v>
      </c>
      <c r="N1411" s="36">
        <f t="shared" si="336"/>
        <v>0.99876847290640391</v>
      </c>
      <c r="O1411" s="36">
        <f t="shared" si="336"/>
        <v>1.0953716690042077</v>
      </c>
      <c r="P1411" s="36">
        <f t="shared" si="336"/>
        <v>1.0388669301712781</v>
      </c>
      <c r="Q1411" s="36">
        <f t="shared" si="336"/>
        <v>1.0712015257469802</v>
      </c>
      <c r="R1411" s="36">
        <f t="shared" si="336"/>
        <v>1.0521792510742787</v>
      </c>
      <c r="S1411" s="36">
        <f t="shared" si="336"/>
        <v>0.88144329896907214</v>
      </c>
      <c r="T1411" s="36">
        <f t="shared" si="336"/>
        <v>0.95476190476190481</v>
      </c>
      <c r="U1411" s="36">
        <f t="shared" si="336"/>
        <v>0.89784946236559138</v>
      </c>
      <c r="V1411" s="36">
        <f t="shared" si="336"/>
        <v>0.89730745147150903</v>
      </c>
      <c r="W1411" s="36">
        <f t="shared" si="336"/>
        <v>0.77647823261858351</v>
      </c>
      <c r="X1411" s="41">
        <f t="shared" si="336"/>
        <v>0.8317520556609741</v>
      </c>
      <c r="Y1411" s="41">
        <f t="shared" si="336"/>
        <v>0.89885367498314228</v>
      </c>
      <c r="Z1411" s="41">
        <f t="shared" si="336"/>
        <v>0.82079510703363912</v>
      </c>
      <c r="AA1411" s="41">
        <f t="shared" si="336"/>
        <v>0.78711307643714468</v>
      </c>
      <c r="AB1411" s="41">
        <f t="shared" si="336"/>
        <v>0.77065432914738929</v>
      </c>
      <c r="AC1411" s="42">
        <f t="shared" ref="AC1411:AG1411" si="337">AC766/AC114</f>
        <v>0.90046296296296291</v>
      </c>
      <c r="AD1411" s="42">
        <f t="shared" si="337"/>
        <v>1.2367303609341826</v>
      </c>
      <c r="AE1411" s="42">
        <f t="shared" si="337"/>
        <v>1.1494345718901453</v>
      </c>
      <c r="AF1411" s="43">
        <f t="shared" si="337"/>
        <v>0.87473610133708657</v>
      </c>
      <c r="AG1411" s="43">
        <f t="shared" si="337"/>
        <v>0.79517241379310344</v>
      </c>
      <c r="AH1411" s="44">
        <f t="shared" ref="AH1411:AO1411" si="338">AH766/AH114</f>
        <v>0.80182421227197342</v>
      </c>
      <c r="AI1411" s="44">
        <f t="shared" si="338"/>
        <v>0.87608318890814563</v>
      </c>
      <c r="AJ1411" s="44">
        <f t="shared" si="338"/>
        <v>0.89070567986230642</v>
      </c>
      <c r="AK1411" s="44">
        <f t="shared" si="338"/>
        <v>0.73769287288758267</v>
      </c>
      <c r="AL1411" s="46">
        <f t="shared" si="338"/>
        <v>0.78174976481655689</v>
      </c>
      <c r="AM1411" s="46">
        <f t="shared" si="338"/>
        <v>0.8529411764705882</v>
      </c>
      <c r="AN1411" s="46">
        <f t="shared" si="338"/>
        <v>0.69297484822202948</v>
      </c>
      <c r="AO1411" s="46">
        <f t="shared" si="338"/>
        <v>0.73246024321796066</v>
      </c>
    </row>
    <row r="1412" spans="1:41" x14ac:dyDescent="0.25">
      <c r="A1412" s="36" t="s">
        <v>476</v>
      </c>
      <c r="B1412" s="36">
        <f t="shared" ref="B1412:AB1412" si="339">B767/B115</f>
        <v>0.95589447650453419</v>
      </c>
      <c r="C1412" s="36">
        <f t="shared" si="339"/>
        <v>0.99957894736842101</v>
      </c>
      <c r="D1412" s="36">
        <f t="shared" si="339"/>
        <v>1.1373565346168086</v>
      </c>
      <c r="E1412" s="36">
        <f t="shared" si="339"/>
        <v>1.6332250203086922</v>
      </c>
      <c r="F1412" s="36">
        <f t="shared" si="339"/>
        <v>1.181994459833795</v>
      </c>
      <c r="G1412" s="36">
        <f t="shared" si="339"/>
        <v>0.8888327438100051</v>
      </c>
      <c r="H1412" s="36">
        <f t="shared" si="339"/>
        <v>0.94780896110290502</v>
      </c>
      <c r="I1412" s="36">
        <f t="shared" si="339"/>
        <v>1.0598820058997049</v>
      </c>
      <c r="J1412" s="36">
        <f t="shared" si="339"/>
        <v>0.82312227633940016</v>
      </c>
      <c r="K1412" s="36">
        <f t="shared" si="339"/>
        <v>0.7707696582383996</v>
      </c>
      <c r="L1412" s="36">
        <f t="shared" si="339"/>
        <v>1.0222283967768824</v>
      </c>
      <c r="M1412" s="36">
        <f t="shared" si="339"/>
        <v>1.1355077336919972</v>
      </c>
      <c r="N1412" s="36">
        <f t="shared" si="339"/>
        <v>1.0817056396148557</v>
      </c>
      <c r="O1412" s="36">
        <f t="shared" si="339"/>
        <v>0.97097288676236049</v>
      </c>
      <c r="P1412" s="36">
        <f t="shared" si="339"/>
        <v>1.0181605155243116</v>
      </c>
      <c r="Q1412" s="36">
        <f t="shared" si="339"/>
        <v>1.0443365695792881</v>
      </c>
      <c r="R1412" s="36">
        <f t="shared" si="339"/>
        <v>0.93208221626452192</v>
      </c>
      <c r="S1412" s="36">
        <f t="shared" si="339"/>
        <v>0.84254556319091722</v>
      </c>
      <c r="T1412" s="36">
        <f t="shared" si="339"/>
        <v>0.91821663019693656</v>
      </c>
      <c r="U1412" s="36">
        <f t="shared" si="339"/>
        <v>0.93109927967428752</v>
      </c>
      <c r="V1412" s="36">
        <f t="shared" si="339"/>
        <v>0.90157597383288735</v>
      </c>
      <c r="W1412" s="36">
        <f t="shared" si="339"/>
        <v>0.75905463474524248</v>
      </c>
      <c r="X1412" s="41">
        <f t="shared" si="339"/>
        <v>0.86950986632718019</v>
      </c>
      <c r="Y1412" s="41">
        <f t="shared" si="339"/>
        <v>0.92680481283422456</v>
      </c>
      <c r="Z1412" s="41">
        <f t="shared" si="339"/>
        <v>0.86990595611285271</v>
      </c>
      <c r="AA1412" s="41">
        <f t="shared" si="339"/>
        <v>0.79939759036144575</v>
      </c>
      <c r="AB1412" s="41">
        <f t="shared" si="339"/>
        <v>0.79080459770114941</v>
      </c>
      <c r="AC1412" s="42">
        <f t="shared" ref="AC1412:AG1412" si="340">AC767/AC115</f>
        <v>0.94247959580256513</v>
      </c>
      <c r="AD1412" s="42">
        <f t="shared" si="340"/>
        <v>1.4066702528240991</v>
      </c>
      <c r="AE1412" s="42">
        <f t="shared" si="340"/>
        <v>1.0165137614678899</v>
      </c>
      <c r="AF1412" s="43">
        <f t="shared" si="340"/>
        <v>0.86505190311418689</v>
      </c>
      <c r="AG1412" s="43">
        <f t="shared" si="340"/>
        <v>0.80797366495976586</v>
      </c>
      <c r="AH1412" s="44">
        <f t="shared" ref="AH1412:AO1412" si="341">AH767/AH115</f>
        <v>0.79038613081166276</v>
      </c>
      <c r="AI1412" s="44">
        <f t="shared" si="341"/>
        <v>0.7537982080249318</v>
      </c>
      <c r="AJ1412" s="44">
        <f t="shared" si="341"/>
        <v>0.90666100975816721</v>
      </c>
      <c r="AK1412" s="44">
        <f t="shared" si="341"/>
        <v>0.85127775450356091</v>
      </c>
      <c r="AL1412" s="46">
        <f t="shared" si="341"/>
        <v>0.84453565931246788</v>
      </c>
      <c r="AM1412" s="46">
        <f t="shared" si="341"/>
        <v>0.87171185754755165</v>
      </c>
      <c r="AN1412" s="46">
        <f t="shared" si="341"/>
        <v>0.83145051965657479</v>
      </c>
      <c r="AO1412" s="46">
        <f t="shared" si="341"/>
        <v>0.88340122199592663</v>
      </c>
    </row>
    <row r="1413" spans="1:41" x14ac:dyDescent="0.25">
      <c r="A1413" s="36" t="s">
        <v>47</v>
      </c>
      <c r="B1413" s="36">
        <f t="shared" ref="B1413:AB1413" si="342">B768/B116</f>
        <v>0.99152542372881358</v>
      </c>
      <c r="C1413" s="36">
        <f t="shared" si="342"/>
        <v>0.84313725490196079</v>
      </c>
      <c r="D1413" s="36">
        <f t="shared" si="342"/>
        <v>1.4271844660194175</v>
      </c>
      <c r="E1413" s="36">
        <f t="shared" si="342"/>
        <v>1.6390977443609023</v>
      </c>
      <c r="F1413" s="36">
        <f t="shared" si="342"/>
        <v>1.0717948717948718</v>
      </c>
      <c r="G1413" s="36">
        <f t="shared" si="342"/>
        <v>0.90338164251207731</v>
      </c>
      <c r="H1413" s="36">
        <f t="shared" si="342"/>
        <v>0.8883928571428571</v>
      </c>
      <c r="I1413" s="36">
        <f t="shared" si="342"/>
        <v>0.9526627218934911</v>
      </c>
      <c r="J1413" s="36">
        <f t="shared" si="342"/>
        <v>0.70588235294117652</v>
      </c>
      <c r="K1413" s="36">
        <f t="shared" si="342"/>
        <v>0.71823204419889508</v>
      </c>
      <c r="L1413" s="36">
        <f t="shared" si="342"/>
        <v>1.1158536585365855</v>
      </c>
      <c r="M1413" s="36">
        <f t="shared" si="342"/>
        <v>1.2785714285714285</v>
      </c>
      <c r="N1413" s="36">
        <f t="shared" si="342"/>
        <v>0.87684729064039413</v>
      </c>
      <c r="O1413" s="36">
        <f t="shared" si="342"/>
        <v>0.95205479452054798</v>
      </c>
      <c r="P1413" s="36">
        <f t="shared" si="342"/>
        <v>1.1741935483870967</v>
      </c>
      <c r="Q1413" s="36">
        <f t="shared" si="342"/>
        <v>1.0687500000000001</v>
      </c>
      <c r="R1413" s="36">
        <f t="shared" si="342"/>
        <v>0.99401197604790414</v>
      </c>
      <c r="S1413" s="36">
        <f t="shared" si="342"/>
        <v>0.67231638418079098</v>
      </c>
      <c r="T1413" s="36">
        <f t="shared" si="342"/>
        <v>0.87317073170731707</v>
      </c>
      <c r="U1413" s="36">
        <f t="shared" si="342"/>
        <v>0.98692810457516345</v>
      </c>
      <c r="V1413" s="36">
        <f t="shared" si="342"/>
        <v>0.78918918918918923</v>
      </c>
      <c r="W1413" s="36">
        <f t="shared" si="342"/>
        <v>0.86805555555555558</v>
      </c>
      <c r="X1413" s="41">
        <f t="shared" si="342"/>
        <v>1.0821917808219179</v>
      </c>
      <c r="Y1413" s="41">
        <f t="shared" si="342"/>
        <v>0.85815602836879434</v>
      </c>
      <c r="Z1413" s="41">
        <f t="shared" si="342"/>
        <v>1.0273972602739727</v>
      </c>
      <c r="AA1413" s="41">
        <f t="shared" si="342"/>
        <v>0.67052023121387283</v>
      </c>
      <c r="AB1413" s="41">
        <f t="shared" si="342"/>
        <v>0.84962406015037595</v>
      </c>
      <c r="AC1413" s="42">
        <f t="shared" ref="AC1413:AG1413" si="343">AC768/AC116</f>
        <v>0.9826086956521739</v>
      </c>
      <c r="AD1413" s="42">
        <f t="shared" si="343"/>
        <v>1.6708860759493671</v>
      </c>
      <c r="AE1413" s="42">
        <f t="shared" si="343"/>
        <v>0.93859649122807021</v>
      </c>
      <c r="AF1413" s="43">
        <f t="shared" si="343"/>
        <v>0.86330935251798557</v>
      </c>
      <c r="AG1413" s="43">
        <f t="shared" si="343"/>
        <v>0.56849315068493156</v>
      </c>
      <c r="AH1413" s="44">
        <f t="shared" ref="AH1413:AO1413" si="344">AH768/AH116</f>
        <v>0.61475409836065575</v>
      </c>
      <c r="AI1413" s="44">
        <f t="shared" si="344"/>
        <v>0.83720930232558144</v>
      </c>
      <c r="AJ1413" s="44">
        <f t="shared" si="344"/>
        <v>0.93181818181818177</v>
      </c>
      <c r="AK1413" s="44">
        <f t="shared" si="344"/>
        <v>0.95652173913043481</v>
      </c>
      <c r="AL1413" s="46">
        <f t="shared" si="344"/>
        <v>0.75609756097560976</v>
      </c>
      <c r="AM1413" s="46">
        <f t="shared" si="344"/>
        <v>0.90099009900990101</v>
      </c>
      <c r="AN1413" s="46">
        <f t="shared" si="344"/>
        <v>0.7722772277227723</v>
      </c>
      <c r="AO1413" s="46">
        <f t="shared" si="344"/>
        <v>1.1492537313432836</v>
      </c>
    </row>
    <row r="1414" spans="1:41" x14ac:dyDescent="0.25">
      <c r="A1414" s="36" t="s">
        <v>677</v>
      </c>
      <c r="B1414" s="36">
        <f t="shared" ref="B1414:AB1414" si="345">B769/B117</f>
        <v>0.96383363471971062</v>
      </c>
      <c r="C1414" s="36">
        <f t="shared" si="345"/>
        <v>1.2823275862068966</v>
      </c>
      <c r="D1414" s="36">
        <f t="shared" si="345"/>
        <v>1.09478672985782</v>
      </c>
      <c r="E1414" s="36">
        <f t="shared" si="345"/>
        <v>1.3185654008438819</v>
      </c>
      <c r="F1414" s="36">
        <f t="shared" si="345"/>
        <v>1.2623853211009175</v>
      </c>
      <c r="G1414" s="36">
        <f t="shared" si="345"/>
        <v>1.2563237774030354</v>
      </c>
      <c r="H1414" s="36">
        <f t="shared" si="345"/>
        <v>0.97146739130434778</v>
      </c>
      <c r="I1414" s="36">
        <f t="shared" si="345"/>
        <v>1.1357142857142857</v>
      </c>
      <c r="J1414" s="36">
        <f t="shared" si="345"/>
        <v>0.99846390168970811</v>
      </c>
      <c r="K1414" s="36">
        <f t="shared" si="345"/>
        <v>1.1435562805872757</v>
      </c>
      <c r="L1414" s="36">
        <f t="shared" si="345"/>
        <v>1.07125</v>
      </c>
      <c r="M1414" s="36">
        <f t="shared" si="345"/>
        <v>0.93150684931506844</v>
      </c>
      <c r="N1414" s="36">
        <f t="shared" si="345"/>
        <v>0.98435277382645803</v>
      </c>
      <c r="O1414" s="36">
        <f t="shared" si="345"/>
        <v>1.0619718309859154</v>
      </c>
      <c r="P1414" s="36">
        <f t="shared" si="345"/>
        <v>1.1969057665260197</v>
      </c>
      <c r="Q1414" s="36">
        <f t="shared" si="345"/>
        <v>0.81845688350983359</v>
      </c>
      <c r="R1414" s="36">
        <f t="shared" si="345"/>
        <v>0.76749999999999996</v>
      </c>
      <c r="S1414" s="36">
        <f t="shared" si="345"/>
        <v>1.064516129032258</v>
      </c>
      <c r="T1414" s="36">
        <f t="shared" si="345"/>
        <v>0.98083832335329346</v>
      </c>
      <c r="U1414" s="36">
        <f t="shared" si="345"/>
        <v>0.8796147672552167</v>
      </c>
      <c r="V1414" s="36">
        <f t="shared" si="345"/>
        <v>0.91710758377425039</v>
      </c>
      <c r="W1414" s="36">
        <f t="shared" si="345"/>
        <v>1.1322033898305084</v>
      </c>
      <c r="X1414" s="41">
        <f t="shared" si="345"/>
        <v>1.198707592891761</v>
      </c>
      <c r="Y1414" s="41">
        <f t="shared" si="345"/>
        <v>1.358288770053476</v>
      </c>
      <c r="Z1414" s="41">
        <f t="shared" si="345"/>
        <v>1.0317460317460319</v>
      </c>
      <c r="AA1414" s="41">
        <f t="shared" si="345"/>
        <v>0.78589743589743588</v>
      </c>
      <c r="AB1414" s="41">
        <f t="shared" si="345"/>
        <v>0.85462555066079293</v>
      </c>
      <c r="AC1414" s="42">
        <f t="shared" ref="AC1414:AG1414" si="346">AC769/AC117</f>
        <v>0.84668989547038331</v>
      </c>
      <c r="AD1414" s="42">
        <f t="shared" si="346"/>
        <v>1.5709876543209877</v>
      </c>
      <c r="AE1414" s="42">
        <f t="shared" si="346"/>
        <v>1.0257731958762886</v>
      </c>
      <c r="AF1414" s="43">
        <f t="shared" si="346"/>
        <v>0.83713850837138504</v>
      </c>
      <c r="AG1414" s="43">
        <f t="shared" si="346"/>
        <v>0.8359872611464968</v>
      </c>
      <c r="AH1414" s="44">
        <f t="shared" ref="AH1414:AO1414" si="347">AH769/AH117</f>
        <v>0.76699029126213591</v>
      </c>
      <c r="AI1414" s="44">
        <f t="shared" si="347"/>
        <v>0.956989247311828</v>
      </c>
      <c r="AJ1414" s="44">
        <f t="shared" si="347"/>
        <v>0.9866071428571429</v>
      </c>
      <c r="AK1414" s="44">
        <f t="shared" si="347"/>
        <v>1.275179856115108</v>
      </c>
      <c r="AL1414" s="46">
        <f t="shared" si="347"/>
        <v>0.94711538461538458</v>
      </c>
      <c r="AM1414" s="46">
        <f t="shared" si="347"/>
        <v>0.84406294706723894</v>
      </c>
      <c r="AN1414" s="46">
        <f t="shared" si="347"/>
        <v>0.75766871165644167</v>
      </c>
      <c r="AO1414" s="46">
        <f t="shared" si="347"/>
        <v>0.78735632183908044</v>
      </c>
    </row>
    <row r="1415" spans="1:41" x14ac:dyDescent="0.25">
      <c r="A1415" s="36" t="s">
        <v>570</v>
      </c>
      <c r="B1415" s="36">
        <f t="shared" ref="B1415:AB1415" si="348">B770/B118</f>
        <v>0.81782178217821777</v>
      </c>
      <c r="C1415" s="36">
        <f t="shared" si="348"/>
        <v>0.98057073466909528</v>
      </c>
      <c r="D1415" s="36">
        <f t="shared" si="348"/>
        <v>1.0098268600842302</v>
      </c>
      <c r="E1415" s="36">
        <f t="shared" si="348"/>
        <v>1.8306045340050379</v>
      </c>
      <c r="F1415" s="36">
        <f t="shared" si="348"/>
        <v>1.0343537414965986</v>
      </c>
      <c r="G1415" s="36">
        <f t="shared" si="348"/>
        <v>0.76869233216671973</v>
      </c>
      <c r="H1415" s="36">
        <f t="shared" si="348"/>
        <v>0.93632464533157378</v>
      </c>
      <c r="I1415" s="36">
        <f t="shared" si="348"/>
        <v>0.96259625962596262</v>
      </c>
      <c r="J1415" s="36">
        <f t="shared" si="348"/>
        <v>0.8418041063614945</v>
      </c>
      <c r="K1415" s="36">
        <f t="shared" si="348"/>
        <v>0.82350644279578289</v>
      </c>
      <c r="L1415" s="36">
        <f t="shared" si="348"/>
        <v>0.98708697303456139</v>
      </c>
      <c r="M1415" s="36">
        <f t="shared" si="348"/>
        <v>1.1030927835051547</v>
      </c>
      <c r="N1415" s="36">
        <f t="shared" si="348"/>
        <v>0.94051784464660604</v>
      </c>
      <c r="O1415" s="36">
        <f t="shared" si="348"/>
        <v>0.93551088777219427</v>
      </c>
      <c r="P1415" s="36">
        <f t="shared" si="348"/>
        <v>1.0778938207136641</v>
      </c>
      <c r="Q1415" s="36">
        <f t="shared" si="348"/>
        <v>1.1788726142920551</v>
      </c>
      <c r="R1415" s="36">
        <f t="shared" si="348"/>
        <v>0.88528769118718131</v>
      </c>
      <c r="S1415" s="36">
        <f t="shared" si="348"/>
        <v>0.83140053523639612</v>
      </c>
      <c r="T1415" s="36">
        <f t="shared" si="348"/>
        <v>0.92398855741724562</v>
      </c>
      <c r="U1415" s="36">
        <f t="shared" si="348"/>
        <v>1.0338186942226397</v>
      </c>
      <c r="V1415" s="36">
        <f t="shared" si="348"/>
        <v>0.91237942122186499</v>
      </c>
      <c r="W1415" s="36">
        <f t="shared" si="348"/>
        <v>0.78620689655172415</v>
      </c>
      <c r="X1415" s="41">
        <f t="shared" si="348"/>
        <v>0.89736477115117896</v>
      </c>
      <c r="Y1415" s="41">
        <f t="shared" si="348"/>
        <v>0.86181993259508904</v>
      </c>
      <c r="Z1415" s="41">
        <f t="shared" si="348"/>
        <v>0.82427695004382118</v>
      </c>
      <c r="AA1415" s="41">
        <f t="shared" si="348"/>
        <v>0.93230625583566762</v>
      </c>
      <c r="AB1415" s="41">
        <f t="shared" si="348"/>
        <v>1.0482546201232033</v>
      </c>
      <c r="AC1415" s="42">
        <f t="shared" ref="AC1415:AG1415" si="349">AC770/AC118</f>
        <v>1.0724958494742667</v>
      </c>
      <c r="AD1415" s="42">
        <f t="shared" si="349"/>
        <v>1.3434881949733435</v>
      </c>
      <c r="AE1415" s="42">
        <f t="shared" si="349"/>
        <v>1.0243271221532091</v>
      </c>
      <c r="AF1415" s="43">
        <f t="shared" si="349"/>
        <v>0.71667440780306546</v>
      </c>
      <c r="AG1415" s="43">
        <f t="shared" si="349"/>
        <v>0.67060491493383745</v>
      </c>
      <c r="AH1415" s="44">
        <f t="shared" ref="AH1415:AO1415" si="350">AH770/AH118</f>
        <v>0.74686431014823262</v>
      </c>
      <c r="AI1415" s="44">
        <f t="shared" si="350"/>
        <v>0.71790633608815424</v>
      </c>
      <c r="AJ1415" s="44">
        <f t="shared" si="350"/>
        <v>0.85292380389840516</v>
      </c>
      <c r="AK1415" s="44">
        <f t="shared" si="350"/>
        <v>0.85758900687070583</v>
      </c>
      <c r="AL1415" s="46">
        <f t="shared" si="350"/>
        <v>0.906035141329259</v>
      </c>
      <c r="AM1415" s="46">
        <f t="shared" si="350"/>
        <v>0.93777498428661221</v>
      </c>
      <c r="AN1415" s="46">
        <f t="shared" si="350"/>
        <v>0.9522272433828276</v>
      </c>
      <c r="AO1415" s="46">
        <f t="shared" si="350"/>
        <v>0.99166087560806115</v>
      </c>
    </row>
    <row r="1416" spans="1:41" x14ac:dyDescent="0.25">
      <c r="A1416" s="36" t="s">
        <v>464</v>
      </c>
      <c r="B1416" s="36">
        <f t="shared" ref="B1416:AB1416" si="351">B771/B119</f>
        <v>1.01285140562249</v>
      </c>
      <c r="C1416" s="36">
        <f t="shared" si="351"/>
        <v>1.0441298917568693</v>
      </c>
      <c r="D1416" s="36">
        <f t="shared" si="351"/>
        <v>1.1388329979879275</v>
      </c>
      <c r="E1416" s="36">
        <f t="shared" si="351"/>
        <v>1.5056179775280898</v>
      </c>
      <c r="F1416" s="36">
        <f t="shared" si="351"/>
        <v>1.2554572271386431</v>
      </c>
      <c r="G1416" s="36">
        <f t="shared" si="351"/>
        <v>1.0069965017491254</v>
      </c>
      <c r="H1416" s="36">
        <f t="shared" si="351"/>
        <v>0.93024366937410419</v>
      </c>
      <c r="I1416" s="36">
        <f t="shared" si="351"/>
        <v>1.1312569521690767</v>
      </c>
      <c r="J1416" s="36">
        <f t="shared" si="351"/>
        <v>0.96144089294774226</v>
      </c>
      <c r="K1416" s="36">
        <f t="shared" si="351"/>
        <v>0.77517899761336517</v>
      </c>
      <c r="L1416" s="36">
        <f t="shared" si="351"/>
        <v>0.98817733990147782</v>
      </c>
      <c r="M1416" s="36">
        <f t="shared" si="351"/>
        <v>1.0282455187398154</v>
      </c>
      <c r="N1416" s="36">
        <f t="shared" si="351"/>
        <v>0.98133198789101916</v>
      </c>
      <c r="O1416" s="36">
        <f t="shared" si="351"/>
        <v>1.0073863636363636</v>
      </c>
      <c r="P1416" s="36">
        <f t="shared" si="351"/>
        <v>1.0490797546012269</v>
      </c>
      <c r="Q1416" s="36">
        <f t="shared" si="351"/>
        <v>0.99565453557848993</v>
      </c>
      <c r="R1416" s="36">
        <f t="shared" si="351"/>
        <v>0.97921225382932164</v>
      </c>
      <c r="S1416" s="36">
        <f t="shared" si="351"/>
        <v>1.0333889816360602</v>
      </c>
      <c r="T1416" s="36">
        <f t="shared" si="351"/>
        <v>0.91606016496846188</v>
      </c>
      <c r="U1416" s="36">
        <f t="shared" si="351"/>
        <v>1.0541813898704357</v>
      </c>
      <c r="V1416" s="36">
        <f t="shared" si="351"/>
        <v>0.83441074092491296</v>
      </c>
      <c r="W1416" s="36">
        <f t="shared" si="351"/>
        <v>0.85136612021857927</v>
      </c>
      <c r="X1416" s="41">
        <f t="shared" si="351"/>
        <v>0.87399030694668822</v>
      </c>
      <c r="Y1416" s="41">
        <f t="shared" si="351"/>
        <v>0.90181430096051229</v>
      </c>
      <c r="Z1416" s="41">
        <f t="shared" si="351"/>
        <v>0.8632075471698113</v>
      </c>
      <c r="AA1416" s="41">
        <f t="shared" si="351"/>
        <v>0.79830810329474622</v>
      </c>
      <c r="AB1416" s="41">
        <f t="shared" si="351"/>
        <v>0.78751258811681768</v>
      </c>
      <c r="AC1416" s="42">
        <f t="shared" ref="AC1416:AG1416" si="352">AC771/AC119</f>
        <v>1.106312292358804</v>
      </c>
      <c r="AD1416" s="42">
        <f t="shared" si="352"/>
        <v>1.6085790884718498</v>
      </c>
      <c r="AE1416" s="42">
        <f t="shared" si="352"/>
        <v>1.0629119233073696</v>
      </c>
      <c r="AF1416" s="43">
        <f t="shared" si="352"/>
        <v>0.92138177486599171</v>
      </c>
      <c r="AG1416" s="43">
        <f t="shared" si="352"/>
        <v>0.76246023329798518</v>
      </c>
      <c r="AH1416" s="44">
        <f t="shared" ref="AH1416:AO1416" si="353">AH771/AH119</f>
        <v>0.77228847245883026</v>
      </c>
      <c r="AI1416" s="44">
        <f t="shared" si="353"/>
        <v>0.78263473053892219</v>
      </c>
      <c r="AJ1416" s="44">
        <f t="shared" si="353"/>
        <v>0.84239462431276724</v>
      </c>
      <c r="AK1416" s="44">
        <f t="shared" si="353"/>
        <v>0.83201058201058198</v>
      </c>
      <c r="AL1416" s="46">
        <f t="shared" si="353"/>
        <v>0.88470588235294123</v>
      </c>
      <c r="AM1416" s="46">
        <f t="shared" si="353"/>
        <v>0.90671885192433133</v>
      </c>
      <c r="AN1416" s="46">
        <f t="shared" si="353"/>
        <v>0.84009993753903811</v>
      </c>
      <c r="AO1416" s="46">
        <f t="shared" si="353"/>
        <v>1.0165484633569739</v>
      </c>
    </row>
    <row r="1417" spans="1:41" x14ac:dyDescent="0.25">
      <c r="A1417" s="36" t="s">
        <v>571</v>
      </c>
      <c r="B1417" s="36">
        <f t="shared" ref="B1417:AB1417" si="354">B772/B120</f>
        <v>0.83538083538083541</v>
      </c>
      <c r="C1417" s="36">
        <f t="shared" si="354"/>
        <v>0.9955817378497791</v>
      </c>
      <c r="D1417" s="36">
        <f t="shared" si="354"/>
        <v>1.2851511169513798</v>
      </c>
      <c r="E1417" s="36">
        <f t="shared" si="354"/>
        <v>1.5522914218566393</v>
      </c>
      <c r="F1417" s="36">
        <f t="shared" si="354"/>
        <v>1.1411229135053111</v>
      </c>
      <c r="G1417" s="36">
        <f t="shared" si="354"/>
        <v>0.87682832948421863</v>
      </c>
      <c r="H1417" s="36">
        <f t="shared" si="354"/>
        <v>0.89400278940027889</v>
      </c>
      <c r="I1417" s="36">
        <f t="shared" si="354"/>
        <v>1.1112956810631229</v>
      </c>
      <c r="J1417" s="36">
        <f t="shared" si="354"/>
        <v>0.7501601537475977</v>
      </c>
      <c r="K1417" s="36">
        <f t="shared" si="354"/>
        <v>0.70257966616084977</v>
      </c>
      <c r="L1417" s="36">
        <f t="shared" si="354"/>
        <v>0.99578414839797635</v>
      </c>
      <c r="M1417" s="36">
        <f t="shared" si="354"/>
        <v>1.2154545454545456</v>
      </c>
      <c r="N1417" s="36">
        <f t="shared" si="354"/>
        <v>0.82380013149243914</v>
      </c>
      <c r="O1417" s="36">
        <f t="shared" si="354"/>
        <v>0.90824129141886156</v>
      </c>
      <c r="P1417" s="36">
        <f t="shared" si="354"/>
        <v>1.1116236162361623</v>
      </c>
      <c r="Q1417" s="36">
        <f t="shared" si="354"/>
        <v>1.2136279926335174</v>
      </c>
      <c r="R1417" s="36">
        <f t="shared" si="354"/>
        <v>0.85400425230333099</v>
      </c>
      <c r="S1417" s="36">
        <f t="shared" si="354"/>
        <v>0.84028393966282167</v>
      </c>
      <c r="T1417" s="36">
        <f t="shared" si="354"/>
        <v>0.99543378995433784</v>
      </c>
      <c r="U1417" s="36">
        <f t="shared" si="354"/>
        <v>1.181998021760633</v>
      </c>
      <c r="V1417" s="36">
        <f t="shared" si="354"/>
        <v>0.81990131578947367</v>
      </c>
      <c r="W1417" s="36">
        <f t="shared" si="354"/>
        <v>0.81307550644567217</v>
      </c>
      <c r="X1417" s="41">
        <f t="shared" si="354"/>
        <v>0.91247484909456744</v>
      </c>
      <c r="Y1417" s="41">
        <f t="shared" si="354"/>
        <v>0.82758620689655171</v>
      </c>
      <c r="Z1417" s="41">
        <f t="shared" si="354"/>
        <v>0.92926356589147285</v>
      </c>
      <c r="AA1417" s="41">
        <f t="shared" si="354"/>
        <v>0.88166828322017454</v>
      </c>
      <c r="AB1417" s="41">
        <f t="shared" si="354"/>
        <v>1.1391694725028059</v>
      </c>
      <c r="AC1417" s="42">
        <f t="shared" ref="AC1417:AG1417" si="355">AC772/AC120</f>
        <v>1.1299638989169676</v>
      </c>
      <c r="AD1417" s="42">
        <f t="shared" si="355"/>
        <v>1.0953020134228189</v>
      </c>
      <c r="AE1417" s="42">
        <f t="shared" si="355"/>
        <v>0.98057259713701428</v>
      </c>
      <c r="AF1417" s="43">
        <f t="shared" si="355"/>
        <v>0.78737864077669906</v>
      </c>
      <c r="AG1417" s="43">
        <f t="shared" si="355"/>
        <v>0.74399164054336464</v>
      </c>
      <c r="AH1417" s="44">
        <f t="shared" ref="AH1417:AO1417" si="356">AH772/AH120</f>
        <v>0.68524970963995357</v>
      </c>
      <c r="AI1417" s="44">
        <f t="shared" si="356"/>
        <v>0.66002344665885115</v>
      </c>
      <c r="AJ1417" s="44">
        <f t="shared" si="356"/>
        <v>0.79211956521739135</v>
      </c>
      <c r="AK1417" s="44">
        <f t="shared" si="356"/>
        <v>0.93372606774668632</v>
      </c>
      <c r="AL1417" s="46">
        <f t="shared" si="356"/>
        <v>0.92346938775510201</v>
      </c>
      <c r="AM1417" s="46">
        <f t="shared" si="356"/>
        <v>0.9805970149253731</v>
      </c>
      <c r="AN1417" s="46">
        <f t="shared" si="356"/>
        <v>1.0860719874804381</v>
      </c>
      <c r="AO1417" s="46">
        <f t="shared" si="356"/>
        <v>1.1956521739130435</v>
      </c>
    </row>
    <row r="1418" spans="1:41" x14ac:dyDescent="0.25">
      <c r="A1418" s="36" t="s">
        <v>48</v>
      </c>
      <c r="B1418" s="36">
        <f t="shared" ref="B1418:AB1418" si="357">B773/B121</f>
        <v>0.86363636363636365</v>
      </c>
      <c r="C1418" s="36">
        <f t="shared" si="357"/>
        <v>0.85096153846153844</v>
      </c>
      <c r="D1418" s="36">
        <f t="shared" si="357"/>
        <v>1.2576530612244898</v>
      </c>
      <c r="E1418" s="36">
        <f t="shared" si="357"/>
        <v>1.5695538057742782</v>
      </c>
      <c r="F1418" s="36">
        <f t="shared" si="357"/>
        <v>1.0726577437858509</v>
      </c>
      <c r="G1418" s="36">
        <f t="shared" si="357"/>
        <v>0.76811594202898548</v>
      </c>
      <c r="H1418" s="36">
        <f t="shared" si="357"/>
        <v>0.92705167173252279</v>
      </c>
      <c r="I1418" s="36">
        <f t="shared" si="357"/>
        <v>1.1879049676025919</v>
      </c>
      <c r="J1418" s="36">
        <f t="shared" si="357"/>
        <v>0.87792642140468224</v>
      </c>
      <c r="K1418" s="36">
        <f t="shared" si="357"/>
        <v>0.76801405975395431</v>
      </c>
      <c r="L1418" s="36">
        <f t="shared" si="357"/>
        <v>0.90100671140939592</v>
      </c>
      <c r="M1418" s="36">
        <f t="shared" si="357"/>
        <v>1.1574642126789365</v>
      </c>
      <c r="N1418" s="36">
        <f t="shared" si="357"/>
        <v>0.97792869269949068</v>
      </c>
      <c r="O1418" s="36">
        <f t="shared" si="357"/>
        <v>0.85769230769230764</v>
      </c>
      <c r="P1418" s="36">
        <f t="shared" si="357"/>
        <v>1.2302483069977426</v>
      </c>
      <c r="Q1418" s="36">
        <f t="shared" si="357"/>
        <v>1.2207207207207207</v>
      </c>
      <c r="R1418" s="36">
        <f t="shared" si="357"/>
        <v>1.0055555555555555</v>
      </c>
      <c r="S1418" s="36">
        <f t="shared" si="357"/>
        <v>0.91028037383177574</v>
      </c>
      <c r="T1418" s="36">
        <f t="shared" si="357"/>
        <v>0.86795491143317227</v>
      </c>
      <c r="U1418" s="36">
        <f t="shared" si="357"/>
        <v>1.2211981566820276</v>
      </c>
      <c r="V1418" s="36">
        <f t="shared" si="357"/>
        <v>0.8932584269662921</v>
      </c>
      <c r="W1418" s="36">
        <f t="shared" si="357"/>
        <v>0.67712177121771222</v>
      </c>
      <c r="X1418" s="41">
        <f t="shared" si="357"/>
        <v>0.82264957264957261</v>
      </c>
      <c r="Y1418" s="41">
        <f t="shared" si="357"/>
        <v>0.77189409368635442</v>
      </c>
      <c r="Z1418" s="41">
        <f t="shared" si="357"/>
        <v>0.85222672064777327</v>
      </c>
      <c r="AA1418" s="41">
        <f t="shared" si="357"/>
        <v>0.92783505154639179</v>
      </c>
      <c r="AB1418" s="41">
        <f t="shared" si="357"/>
        <v>1.1497584541062802</v>
      </c>
      <c r="AC1418" s="42">
        <f t="shared" ref="AC1418:AG1418" si="358">AC773/AC121</f>
        <v>1.1585014409221901</v>
      </c>
      <c r="AD1418" s="42">
        <f t="shared" si="358"/>
        <v>1.1921824104234529</v>
      </c>
      <c r="AE1418" s="42">
        <f t="shared" si="358"/>
        <v>1.0926430517711172</v>
      </c>
      <c r="AF1418" s="43">
        <f t="shared" si="358"/>
        <v>0.96</v>
      </c>
      <c r="AG1418" s="43">
        <f t="shared" si="358"/>
        <v>0.82352941176470584</v>
      </c>
      <c r="AH1418" s="44">
        <f t="shared" ref="AH1418:AO1418" si="359">AH773/AH121</f>
        <v>0.6433734939759036</v>
      </c>
      <c r="AI1418" s="44">
        <f t="shared" si="359"/>
        <v>0.63516483516483513</v>
      </c>
      <c r="AJ1418" s="44">
        <f t="shared" si="359"/>
        <v>0.89265536723163841</v>
      </c>
      <c r="AK1418" s="44">
        <f t="shared" si="359"/>
        <v>0.72881355932203384</v>
      </c>
      <c r="AL1418" s="46">
        <f t="shared" si="359"/>
        <v>0.83168316831683164</v>
      </c>
      <c r="AM1418" s="46">
        <f t="shared" si="359"/>
        <v>0.9559228650137741</v>
      </c>
      <c r="AN1418" s="46">
        <f t="shared" si="359"/>
        <v>1.0201729106628241</v>
      </c>
      <c r="AO1418" s="46">
        <f t="shared" si="359"/>
        <v>1.0207100591715976</v>
      </c>
    </row>
    <row r="1419" spans="1:41" x14ac:dyDescent="0.25">
      <c r="A1419" s="36" t="s">
        <v>678</v>
      </c>
      <c r="B1419" s="36">
        <f t="shared" ref="B1419:AB1419" si="360">B774/B122</f>
        <v>0.92063492063492058</v>
      </c>
      <c r="C1419" s="36">
        <f t="shared" si="360"/>
        <v>1.1902439024390243</v>
      </c>
      <c r="D1419" s="36">
        <f t="shared" si="360"/>
        <v>1.3147410358565736</v>
      </c>
      <c r="E1419" s="36">
        <f t="shared" si="360"/>
        <v>1.4854368932038835</v>
      </c>
      <c r="F1419" s="36">
        <f t="shared" si="360"/>
        <v>1.1768953068592058</v>
      </c>
      <c r="G1419" s="36">
        <f t="shared" si="360"/>
        <v>1.0759493670886076</v>
      </c>
      <c r="H1419" s="36">
        <f t="shared" si="360"/>
        <v>1.139240506329114</v>
      </c>
      <c r="I1419" s="36">
        <f t="shared" si="360"/>
        <v>1.3378995433789955</v>
      </c>
      <c r="J1419" s="36">
        <f t="shared" si="360"/>
        <v>0.98576512455516019</v>
      </c>
      <c r="K1419" s="36">
        <f t="shared" si="360"/>
        <v>1</v>
      </c>
      <c r="L1419" s="36">
        <f t="shared" si="360"/>
        <v>1.039787798408488</v>
      </c>
      <c r="M1419" s="36">
        <f t="shared" si="360"/>
        <v>1.1308724832214765</v>
      </c>
      <c r="N1419" s="36">
        <f t="shared" si="360"/>
        <v>0.93175074183976259</v>
      </c>
      <c r="O1419" s="36">
        <f t="shared" si="360"/>
        <v>1.0085714285714287</v>
      </c>
      <c r="P1419" s="36">
        <f t="shared" si="360"/>
        <v>1.035175879396985</v>
      </c>
      <c r="Q1419" s="36">
        <f t="shared" si="360"/>
        <v>1.0955882352941178</v>
      </c>
      <c r="R1419" s="36">
        <f t="shared" si="360"/>
        <v>0.95128939828080228</v>
      </c>
      <c r="S1419" s="36">
        <f t="shared" si="360"/>
        <v>1.0094043887147335</v>
      </c>
      <c r="T1419" s="36">
        <f t="shared" si="360"/>
        <v>0.99282296650717705</v>
      </c>
      <c r="U1419" s="36">
        <f t="shared" si="360"/>
        <v>1.0893470790378006</v>
      </c>
      <c r="V1419" s="36">
        <f t="shared" si="360"/>
        <v>0.85567010309278346</v>
      </c>
      <c r="W1419" s="36">
        <f t="shared" si="360"/>
        <v>0.80112044817927175</v>
      </c>
      <c r="X1419" s="41">
        <f t="shared" si="360"/>
        <v>1.1130742049469964</v>
      </c>
      <c r="Y1419" s="41">
        <f t="shared" si="360"/>
        <v>1.0461538461538462</v>
      </c>
      <c r="Z1419" s="41">
        <f t="shared" si="360"/>
        <v>0.80526315789473679</v>
      </c>
      <c r="AA1419" s="41">
        <f t="shared" si="360"/>
        <v>0.67142857142857137</v>
      </c>
      <c r="AB1419" s="41">
        <f t="shared" si="360"/>
        <v>0.94197952218430037</v>
      </c>
      <c r="AC1419" s="42">
        <f t="shared" ref="AC1419:AG1419" si="361">AC774/AC122</f>
        <v>1.0069930069930071</v>
      </c>
      <c r="AD1419" s="42">
        <f t="shared" si="361"/>
        <v>1.411764705882353</v>
      </c>
      <c r="AE1419" s="42">
        <f t="shared" si="361"/>
        <v>0.88737201365187712</v>
      </c>
      <c r="AF1419" s="43">
        <f t="shared" si="361"/>
        <v>0.70347003154574128</v>
      </c>
      <c r="AG1419" s="43">
        <f t="shared" si="361"/>
        <v>0.88537549407114624</v>
      </c>
      <c r="AH1419" s="44">
        <f t="shared" ref="AH1419:AO1419" si="362">AH774/AH122</f>
        <v>0.95769230769230773</v>
      </c>
      <c r="AI1419" s="44">
        <f t="shared" si="362"/>
        <v>0.78593272171253825</v>
      </c>
      <c r="AJ1419" s="44">
        <f t="shared" si="362"/>
        <v>0.90878378378378377</v>
      </c>
      <c r="AK1419" s="44">
        <f t="shared" si="362"/>
        <v>1.2766798418972332</v>
      </c>
      <c r="AL1419" s="46">
        <f t="shared" si="362"/>
        <v>0.92800000000000005</v>
      </c>
      <c r="AM1419" s="46">
        <f t="shared" si="362"/>
        <v>0.80769230769230771</v>
      </c>
      <c r="AN1419" s="46">
        <f t="shared" si="362"/>
        <v>1.15625</v>
      </c>
      <c r="AO1419" s="46">
        <f t="shared" si="362"/>
        <v>0.67400881057268724</v>
      </c>
    </row>
    <row r="1420" spans="1:41" x14ac:dyDescent="0.25">
      <c r="A1420" s="36" t="s">
        <v>489</v>
      </c>
      <c r="B1420" s="36">
        <f t="shared" ref="B1420:AB1420" si="363">B775/B123</f>
        <v>0.93620178041543023</v>
      </c>
      <c r="C1420" s="36">
        <f t="shared" si="363"/>
        <v>1.0464419475655431</v>
      </c>
      <c r="D1420" s="36">
        <f t="shared" si="363"/>
        <v>1.1433518005540166</v>
      </c>
      <c r="E1420" s="36">
        <f t="shared" si="363"/>
        <v>1.6691542288557213</v>
      </c>
      <c r="F1420" s="36">
        <f t="shared" si="363"/>
        <v>1.2644483362521892</v>
      </c>
      <c r="G1420" s="36">
        <f t="shared" si="363"/>
        <v>1.0455311973018551</v>
      </c>
      <c r="H1420" s="36">
        <f t="shared" si="363"/>
        <v>1.0515297906602254</v>
      </c>
      <c r="I1420" s="36">
        <f t="shared" si="363"/>
        <v>0.98307210031347958</v>
      </c>
      <c r="J1420" s="36">
        <f t="shared" si="363"/>
        <v>0.75748930099857348</v>
      </c>
      <c r="K1420" s="36">
        <f t="shared" si="363"/>
        <v>0.79086021505376347</v>
      </c>
      <c r="L1420" s="36">
        <f t="shared" si="363"/>
        <v>0.98177083333333337</v>
      </c>
      <c r="M1420" s="36">
        <f t="shared" si="363"/>
        <v>1.0759728227300802</v>
      </c>
      <c r="N1420" s="36">
        <f t="shared" si="363"/>
        <v>0.97386759581881532</v>
      </c>
      <c r="O1420" s="36">
        <f t="shared" si="363"/>
        <v>0.94352363413136897</v>
      </c>
      <c r="P1420" s="36">
        <f t="shared" si="363"/>
        <v>1.0227790432801822</v>
      </c>
      <c r="Q1420" s="36">
        <f t="shared" si="363"/>
        <v>1.0617035546613012</v>
      </c>
      <c r="R1420" s="36">
        <f t="shared" si="363"/>
        <v>0.95708955223880599</v>
      </c>
      <c r="S1420" s="36">
        <f t="shared" si="363"/>
        <v>0.97035991531404375</v>
      </c>
      <c r="T1420" s="36">
        <f t="shared" si="363"/>
        <v>0.97683397683397688</v>
      </c>
      <c r="U1420" s="36">
        <f t="shared" si="363"/>
        <v>0.9966009517335146</v>
      </c>
      <c r="V1420" s="36">
        <f t="shared" si="363"/>
        <v>0.96192259675405745</v>
      </c>
      <c r="W1420" s="36">
        <f t="shared" si="363"/>
        <v>0.84362680683311431</v>
      </c>
      <c r="X1420" s="41">
        <f t="shared" si="363"/>
        <v>0.97328990228013035</v>
      </c>
      <c r="Y1420" s="41">
        <f t="shared" si="363"/>
        <v>0.90072202166064985</v>
      </c>
      <c r="Z1420" s="41">
        <f t="shared" si="363"/>
        <v>0.81626016260162604</v>
      </c>
      <c r="AA1420" s="41">
        <f t="shared" si="363"/>
        <v>0.83586284429454749</v>
      </c>
      <c r="AB1420" s="41">
        <f t="shared" si="363"/>
        <v>0.75759312320916905</v>
      </c>
      <c r="AC1420" s="42">
        <f t="shared" ref="AC1420:AG1420" si="364">AC775/AC123</f>
        <v>0.87302725968436157</v>
      </c>
      <c r="AD1420" s="42">
        <f t="shared" si="364"/>
        <v>1.3022794846382557</v>
      </c>
      <c r="AE1420" s="42">
        <f t="shared" si="364"/>
        <v>0.99787083037615332</v>
      </c>
      <c r="AF1420" s="43">
        <f t="shared" si="364"/>
        <v>0.83746556473829203</v>
      </c>
      <c r="AG1420" s="43">
        <f t="shared" si="364"/>
        <v>0.78535891968727789</v>
      </c>
      <c r="AH1420" s="44">
        <f t="shared" ref="AH1420:AO1420" si="365">AH775/AH123</f>
        <v>0.78515007898894151</v>
      </c>
      <c r="AI1420" s="44">
        <f t="shared" si="365"/>
        <v>0.79010600706713785</v>
      </c>
      <c r="AJ1420" s="44">
        <f t="shared" si="365"/>
        <v>0.89631176061238693</v>
      </c>
      <c r="AK1420" s="44">
        <f t="shared" si="365"/>
        <v>0.81876332622601278</v>
      </c>
      <c r="AL1420" s="46">
        <f t="shared" si="365"/>
        <v>0.89765828274067649</v>
      </c>
      <c r="AM1420" s="46">
        <f t="shared" si="365"/>
        <v>0.81831085876508158</v>
      </c>
      <c r="AN1420" s="46">
        <f t="shared" si="365"/>
        <v>0.76014760147601479</v>
      </c>
      <c r="AO1420" s="46">
        <f t="shared" si="365"/>
        <v>0.92034632034632036</v>
      </c>
    </row>
    <row r="1421" spans="1:41" x14ac:dyDescent="0.25">
      <c r="A1421" s="36" t="s">
        <v>601</v>
      </c>
      <c r="B1421" s="36">
        <f t="shared" ref="B1421:AB1421" si="366">B776/B124</f>
        <v>0.80865224625623955</v>
      </c>
      <c r="C1421" s="36">
        <f t="shared" si="366"/>
        <v>1.0421686746987953</v>
      </c>
      <c r="D1421" s="36">
        <f t="shared" si="366"/>
        <v>1.024671052631579</v>
      </c>
      <c r="E1421" s="36">
        <f t="shared" si="366"/>
        <v>1.43687374749499</v>
      </c>
      <c r="F1421" s="36">
        <f t="shared" si="366"/>
        <v>0.87862796833773082</v>
      </c>
      <c r="G1421" s="36">
        <f t="shared" si="366"/>
        <v>1.0137741046831956</v>
      </c>
      <c r="H1421" s="36">
        <f t="shared" si="366"/>
        <v>0.8447058823529412</v>
      </c>
      <c r="I1421" s="36">
        <f t="shared" si="366"/>
        <v>1.2120689655172414</v>
      </c>
      <c r="J1421" s="36">
        <f t="shared" si="366"/>
        <v>0.84507042253521125</v>
      </c>
      <c r="K1421" s="36">
        <f t="shared" si="366"/>
        <v>0.83333333333333337</v>
      </c>
      <c r="L1421" s="36">
        <f t="shared" si="366"/>
        <v>0.78680800942285045</v>
      </c>
      <c r="M1421" s="36">
        <f t="shared" si="366"/>
        <v>1.052991452991453</v>
      </c>
      <c r="N1421" s="36">
        <f t="shared" si="366"/>
        <v>1.0875370919881306</v>
      </c>
      <c r="O1421" s="36">
        <f t="shared" si="366"/>
        <v>0.97054009819967269</v>
      </c>
      <c r="P1421" s="36">
        <f t="shared" si="366"/>
        <v>0.83670715249662619</v>
      </c>
      <c r="Q1421" s="36">
        <f t="shared" si="366"/>
        <v>1.2551210428305399</v>
      </c>
      <c r="R1421" s="36">
        <f t="shared" si="366"/>
        <v>0.99522292993630568</v>
      </c>
      <c r="S1421" s="36">
        <f t="shared" si="366"/>
        <v>0.93309859154929575</v>
      </c>
      <c r="T1421" s="36">
        <f t="shared" si="366"/>
        <v>0.73907615480649191</v>
      </c>
      <c r="U1421" s="36">
        <f t="shared" si="366"/>
        <v>1.2334630350194553</v>
      </c>
      <c r="V1421" s="36">
        <f t="shared" si="366"/>
        <v>1.0032000000000001</v>
      </c>
      <c r="W1421" s="36">
        <f t="shared" si="366"/>
        <v>0.890625</v>
      </c>
      <c r="X1421" s="41">
        <f t="shared" si="366"/>
        <v>1.0739130434782609</v>
      </c>
      <c r="Y1421" s="41">
        <f t="shared" si="366"/>
        <v>0.90559999999999996</v>
      </c>
      <c r="Z1421" s="41">
        <f t="shared" si="366"/>
        <v>0.6593279258400927</v>
      </c>
      <c r="AA1421" s="41">
        <f t="shared" si="366"/>
        <v>0.83656957928802589</v>
      </c>
      <c r="AB1421" s="41">
        <f t="shared" si="366"/>
        <v>0.90937500000000004</v>
      </c>
      <c r="AC1421" s="42">
        <f t="shared" ref="AC1421:AG1421" si="367">AC776/AC124</f>
        <v>0.94259259259259254</v>
      </c>
      <c r="AD1421" s="42">
        <f t="shared" si="367"/>
        <v>1.3625</v>
      </c>
      <c r="AE1421" s="42">
        <f t="shared" si="367"/>
        <v>1.0864197530864197</v>
      </c>
      <c r="AF1421" s="43">
        <f t="shared" si="367"/>
        <v>0.9176276771004942</v>
      </c>
      <c r="AG1421" s="43">
        <f t="shared" si="367"/>
        <v>0.75344563552833077</v>
      </c>
      <c r="AH1421" s="44">
        <f t="shared" ref="AH1421:AO1421" si="368">AH776/AH124</f>
        <v>0.67984934086629001</v>
      </c>
      <c r="AI1421" s="44">
        <f t="shared" si="368"/>
        <v>0.79813084112149535</v>
      </c>
      <c r="AJ1421" s="44">
        <f t="shared" si="368"/>
        <v>1.1777301927194861</v>
      </c>
      <c r="AK1421" s="44">
        <f t="shared" si="368"/>
        <v>0.81474103585657376</v>
      </c>
      <c r="AL1421" s="46">
        <f t="shared" si="368"/>
        <v>0.63147792706333972</v>
      </c>
      <c r="AM1421" s="46">
        <f t="shared" si="368"/>
        <v>0.76406533575317603</v>
      </c>
      <c r="AN1421" s="46">
        <f t="shared" si="368"/>
        <v>0.8547169811320755</v>
      </c>
      <c r="AO1421" s="46">
        <f t="shared" si="368"/>
        <v>0.90692124105011929</v>
      </c>
    </row>
    <row r="1422" spans="1:41" x14ac:dyDescent="0.25">
      <c r="A1422" s="36" t="s">
        <v>602</v>
      </c>
      <c r="B1422" s="36">
        <f t="shared" ref="B1422:AB1422" si="369">B777/B125</f>
        <v>1.0366624525916561</v>
      </c>
      <c r="C1422" s="36">
        <f t="shared" si="369"/>
        <v>1.0417690417690417</v>
      </c>
      <c r="D1422" s="36">
        <f t="shared" si="369"/>
        <v>0.8403846153846154</v>
      </c>
      <c r="E1422" s="36">
        <f t="shared" si="369"/>
        <v>1.4091603053435116</v>
      </c>
      <c r="F1422" s="36">
        <f t="shared" si="369"/>
        <v>1.1312309257375381</v>
      </c>
      <c r="G1422" s="36">
        <f t="shared" si="369"/>
        <v>1.0009514747859183</v>
      </c>
      <c r="H1422" s="36">
        <f t="shared" si="369"/>
        <v>0.71834061135371174</v>
      </c>
      <c r="I1422" s="36">
        <f t="shared" si="369"/>
        <v>1.0746432491767288</v>
      </c>
      <c r="J1422" s="36">
        <f t="shared" si="369"/>
        <v>0.87311446317657493</v>
      </c>
      <c r="K1422" s="36">
        <f t="shared" si="369"/>
        <v>1.0038424591738713</v>
      </c>
      <c r="L1422" s="36">
        <f t="shared" si="369"/>
        <v>0.722632639355272</v>
      </c>
      <c r="M1422" s="36">
        <f t="shared" si="369"/>
        <v>1.3559322033898304</v>
      </c>
      <c r="N1422" s="36">
        <f t="shared" si="369"/>
        <v>0.92035398230088494</v>
      </c>
      <c r="O1422" s="36">
        <f t="shared" si="369"/>
        <v>1.1163245356793743</v>
      </c>
      <c r="P1422" s="36">
        <f t="shared" si="369"/>
        <v>0.68401759530791784</v>
      </c>
      <c r="Q1422" s="36">
        <f t="shared" si="369"/>
        <v>1.0048780487804878</v>
      </c>
      <c r="R1422" s="36">
        <f t="shared" si="369"/>
        <v>0.96559905100830368</v>
      </c>
      <c r="S1422" s="36">
        <f t="shared" si="369"/>
        <v>1.4465648854961832</v>
      </c>
      <c r="T1422" s="36">
        <f t="shared" si="369"/>
        <v>0.61769115442278866</v>
      </c>
      <c r="U1422" s="36">
        <f t="shared" si="369"/>
        <v>0.89144316730523632</v>
      </c>
      <c r="V1422" s="36">
        <f t="shared" si="369"/>
        <v>0.93832020997375332</v>
      </c>
      <c r="W1422" s="36">
        <f t="shared" si="369"/>
        <v>1.2815217391304348</v>
      </c>
      <c r="X1422" s="41">
        <f t="shared" si="369"/>
        <v>0.87070524412296568</v>
      </c>
      <c r="Y1422" s="41">
        <f t="shared" si="369"/>
        <v>0.84397905759162306</v>
      </c>
      <c r="Z1422" s="41">
        <f t="shared" si="369"/>
        <v>0.6191860465116279</v>
      </c>
      <c r="AA1422" s="41">
        <f t="shared" si="369"/>
        <v>0.74567650050864698</v>
      </c>
      <c r="AB1422" s="41">
        <f t="shared" si="369"/>
        <v>0.84367816091954018</v>
      </c>
      <c r="AC1422" s="42">
        <f t="shared" ref="AC1422:AG1422" si="370">AC777/AC125</f>
        <v>1.1358778625954198</v>
      </c>
      <c r="AD1422" s="42">
        <f t="shared" si="370"/>
        <v>1.4344569288389513</v>
      </c>
      <c r="AE1422" s="42">
        <f t="shared" si="370"/>
        <v>1.0644753476611883</v>
      </c>
      <c r="AF1422" s="43">
        <f t="shared" si="370"/>
        <v>0.83660933660933656</v>
      </c>
      <c r="AG1422" s="43">
        <f t="shared" si="370"/>
        <v>0.77644230769230771</v>
      </c>
      <c r="AH1422" s="44">
        <f t="shared" ref="AH1422:AO1422" si="371">AH777/AH125</f>
        <v>0.80478087649402386</v>
      </c>
      <c r="AI1422" s="44">
        <f t="shared" si="371"/>
        <v>1.1569115815691158</v>
      </c>
      <c r="AJ1422" s="44">
        <f t="shared" si="371"/>
        <v>0.8437146092865232</v>
      </c>
      <c r="AK1422" s="44">
        <f t="shared" si="371"/>
        <v>0.87696335078534027</v>
      </c>
      <c r="AL1422" s="46">
        <f t="shared" si="371"/>
        <v>0.62814645308924488</v>
      </c>
      <c r="AM1422" s="46">
        <f t="shared" si="371"/>
        <v>0.7990314769975787</v>
      </c>
      <c r="AN1422" s="46">
        <f t="shared" si="371"/>
        <v>0.85578231292517004</v>
      </c>
      <c r="AO1422" s="46">
        <f t="shared" si="371"/>
        <v>1.0519877675840978</v>
      </c>
    </row>
    <row r="1423" spans="1:41" x14ac:dyDescent="0.25">
      <c r="A1423" s="36" t="s">
        <v>679</v>
      </c>
      <c r="B1423" s="36">
        <f t="shared" ref="B1423:AB1423" si="372">B778/B126</f>
        <v>1.0232558139534884</v>
      </c>
      <c r="C1423" s="36">
        <f t="shared" si="372"/>
        <v>1.0955414012738853</v>
      </c>
      <c r="D1423" s="36">
        <f t="shared" si="372"/>
        <v>1.0051546391752577</v>
      </c>
      <c r="E1423" s="36">
        <f t="shared" si="372"/>
        <v>2.0787401574803148</v>
      </c>
      <c r="F1423" s="36">
        <f t="shared" si="372"/>
        <v>1.401639344262295</v>
      </c>
      <c r="G1423" s="36">
        <f t="shared" si="372"/>
        <v>1.1058823529411765</v>
      </c>
      <c r="H1423" s="36">
        <f t="shared" si="372"/>
        <v>0.84384384384384381</v>
      </c>
      <c r="I1423" s="36">
        <f t="shared" si="372"/>
        <v>1.5052083333333333</v>
      </c>
      <c r="J1423" s="36">
        <f t="shared" si="372"/>
        <v>0.89312977099236646</v>
      </c>
      <c r="K1423" s="36">
        <f t="shared" si="372"/>
        <v>0.98888888888888893</v>
      </c>
      <c r="L1423" s="36">
        <f t="shared" si="372"/>
        <v>1.0780856423173804</v>
      </c>
      <c r="M1423" s="36">
        <f t="shared" si="372"/>
        <v>0.97551020408163269</v>
      </c>
      <c r="N1423" s="36">
        <f t="shared" si="372"/>
        <v>1.0185185185185186</v>
      </c>
      <c r="O1423" s="36">
        <f t="shared" si="372"/>
        <v>0.8398876404494382</v>
      </c>
      <c r="P1423" s="36">
        <f t="shared" si="372"/>
        <v>0.98927613941018766</v>
      </c>
      <c r="Q1423" s="36">
        <f t="shared" si="372"/>
        <v>1.0490566037735849</v>
      </c>
      <c r="R1423" s="36">
        <f t="shared" si="372"/>
        <v>0.94285714285714284</v>
      </c>
      <c r="S1423" s="36">
        <f t="shared" si="372"/>
        <v>1.1452282157676348</v>
      </c>
      <c r="T1423" s="36">
        <f t="shared" si="372"/>
        <v>0.90704225352112677</v>
      </c>
      <c r="U1423" s="36">
        <f t="shared" si="372"/>
        <v>1.02</v>
      </c>
      <c r="V1423" s="36">
        <f t="shared" si="372"/>
        <v>0.70570570570570568</v>
      </c>
      <c r="W1423" s="36">
        <f t="shared" si="372"/>
        <v>1.0892857142857142</v>
      </c>
      <c r="X1423" s="41">
        <f t="shared" si="372"/>
        <v>1.2162162162162162</v>
      </c>
      <c r="Y1423" s="41">
        <f t="shared" si="372"/>
        <v>1.0077519379844961</v>
      </c>
      <c r="Z1423" s="41">
        <f t="shared" si="372"/>
        <v>0.91428571428571426</v>
      </c>
      <c r="AA1423" s="41">
        <f t="shared" si="372"/>
        <v>0.90273556231003038</v>
      </c>
      <c r="AB1423" s="41">
        <f t="shared" si="372"/>
        <v>0.84306569343065696</v>
      </c>
      <c r="AC1423" s="42">
        <f t="shared" ref="AC1423:AG1423" si="373">AC778/AC126</f>
        <v>1.0841584158415842</v>
      </c>
      <c r="AD1423" s="42">
        <f t="shared" si="373"/>
        <v>1.3125</v>
      </c>
      <c r="AE1423" s="42">
        <f t="shared" si="373"/>
        <v>0.8546712802768166</v>
      </c>
      <c r="AF1423" s="43">
        <f t="shared" si="373"/>
        <v>0.71821305841924399</v>
      </c>
      <c r="AG1423" s="43">
        <f t="shared" si="373"/>
        <v>0.83856502242152464</v>
      </c>
      <c r="AH1423" s="44">
        <f t="shared" ref="AH1423:AO1423" si="374">AH778/AH126</f>
        <v>0.71153846153846156</v>
      </c>
      <c r="AI1423" s="44">
        <f t="shared" si="374"/>
        <v>0.69741697416974169</v>
      </c>
      <c r="AJ1423" s="44">
        <f t="shared" si="374"/>
        <v>0.82239382239382242</v>
      </c>
      <c r="AK1423" s="44">
        <f t="shared" si="374"/>
        <v>1.0295566502463054</v>
      </c>
      <c r="AL1423" s="46">
        <f t="shared" si="374"/>
        <v>0.82377049180327866</v>
      </c>
      <c r="AM1423" s="46">
        <f t="shared" si="374"/>
        <v>1.0622222222222222</v>
      </c>
      <c r="AN1423" s="46">
        <f t="shared" si="374"/>
        <v>0.93243243243243246</v>
      </c>
      <c r="AO1423" s="46">
        <f t="shared" si="374"/>
        <v>0.87</v>
      </c>
    </row>
    <row r="1424" spans="1:41" x14ac:dyDescent="0.25">
      <c r="A1424" s="36" t="s">
        <v>526</v>
      </c>
      <c r="B1424" s="36">
        <f t="shared" ref="B1424:AB1424" si="375">B779/B127</f>
        <v>0.97608503100088573</v>
      </c>
      <c r="C1424" s="36">
        <f t="shared" si="375"/>
        <v>1.0383080606544293</v>
      </c>
      <c r="D1424" s="36">
        <f t="shared" si="375"/>
        <v>1.1689708141321045</v>
      </c>
      <c r="E1424" s="36">
        <f t="shared" si="375"/>
        <v>1.3849480968858132</v>
      </c>
      <c r="F1424" s="36">
        <f t="shared" si="375"/>
        <v>1.3143893591293834</v>
      </c>
      <c r="G1424" s="36">
        <f t="shared" si="375"/>
        <v>1.064153066966798</v>
      </c>
      <c r="H1424" s="36">
        <f t="shared" si="375"/>
        <v>1.2036405005688282</v>
      </c>
      <c r="I1424" s="36">
        <f t="shared" si="375"/>
        <v>1.0053222945002958</v>
      </c>
      <c r="J1424" s="36">
        <f t="shared" si="375"/>
        <v>0.98322851153039836</v>
      </c>
      <c r="K1424" s="36">
        <f t="shared" si="375"/>
        <v>0.87455379908210096</v>
      </c>
      <c r="L1424" s="36">
        <f t="shared" si="375"/>
        <v>1.0327543424317618</v>
      </c>
      <c r="M1424" s="36">
        <f t="shared" si="375"/>
        <v>0.84502032520325199</v>
      </c>
      <c r="N1424" s="36">
        <f t="shared" si="375"/>
        <v>1.0740740740740742</v>
      </c>
      <c r="O1424" s="36">
        <f t="shared" si="375"/>
        <v>0.96262740656851642</v>
      </c>
      <c r="P1424" s="36">
        <f t="shared" si="375"/>
        <v>1.084140435835351</v>
      </c>
      <c r="Q1424" s="36">
        <f t="shared" si="375"/>
        <v>0.89994148624926862</v>
      </c>
      <c r="R1424" s="36">
        <f t="shared" si="375"/>
        <v>0.98789346246973364</v>
      </c>
      <c r="S1424" s="36">
        <f t="shared" si="375"/>
        <v>0.88520845231296397</v>
      </c>
      <c r="T1424" s="36">
        <f t="shared" si="375"/>
        <v>1.0714690867838912</v>
      </c>
      <c r="U1424" s="36">
        <f t="shared" si="375"/>
        <v>0.93487522824102254</v>
      </c>
      <c r="V1424" s="36">
        <f t="shared" si="375"/>
        <v>1.0180645161290323</v>
      </c>
      <c r="W1424" s="36">
        <f t="shared" si="375"/>
        <v>0.89723076923076928</v>
      </c>
      <c r="X1424" s="41">
        <f t="shared" si="375"/>
        <v>0.97524154589371981</v>
      </c>
      <c r="Y1424" s="41">
        <f t="shared" si="375"/>
        <v>0.91788856304985333</v>
      </c>
      <c r="Z1424" s="41">
        <f t="shared" si="375"/>
        <v>0.90173087660524842</v>
      </c>
      <c r="AA1424" s="41">
        <f t="shared" si="375"/>
        <v>0.78590640129101663</v>
      </c>
      <c r="AB1424" s="41">
        <f t="shared" si="375"/>
        <v>0.84708737864077666</v>
      </c>
      <c r="AC1424" s="42">
        <f t="shared" ref="AC1424:AG1424" si="376">AC779/AC127</f>
        <v>0.83824537354352291</v>
      </c>
      <c r="AD1424" s="42">
        <f t="shared" si="376"/>
        <v>1.0562180579216354</v>
      </c>
      <c r="AE1424" s="42">
        <f t="shared" si="376"/>
        <v>0.98099117447386286</v>
      </c>
      <c r="AF1424" s="43">
        <f t="shared" si="376"/>
        <v>0.84941013185287995</v>
      </c>
      <c r="AG1424" s="43">
        <f t="shared" si="376"/>
        <v>0.9096683133380381</v>
      </c>
      <c r="AH1424" s="44">
        <f t="shared" ref="AH1424:AO1424" si="377">AH779/AH127</f>
        <v>0.81577008106116433</v>
      </c>
      <c r="AI1424" s="44">
        <f t="shared" si="377"/>
        <v>0.7587343441001978</v>
      </c>
      <c r="AJ1424" s="44">
        <f t="shared" si="377"/>
        <v>0.94236111111111109</v>
      </c>
      <c r="AK1424" s="44">
        <f t="shared" si="377"/>
        <v>0.94575303354746609</v>
      </c>
      <c r="AL1424" s="46">
        <f t="shared" si="377"/>
        <v>0.8855160450997398</v>
      </c>
      <c r="AM1424" s="46">
        <f t="shared" si="377"/>
        <v>0.78032786885245897</v>
      </c>
      <c r="AN1424" s="46">
        <f t="shared" si="377"/>
        <v>0.8782742681047766</v>
      </c>
      <c r="AO1424" s="46">
        <f t="shared" si="377"/>
        <v>0.82755966127790603</v>
      </c>
    </row>
    <row r="1425" spans="1:41" x14ac:dyDescent="0.25">
      <c r="A1425" s="36" t="s">
        <v>603</v>
      </c>
      <c r="B1425" s="36">
        <f t="shared" ref="B1425:AB1425" si="378">B780/B128</f>
        <v>0.98299845440494593</v>
      </c>
      <c r="C1425" s="36">
        <f t="shared" si="378"/>
        <v>1.032871972318339</v>
      </c>
      <c r="D1425" s="36">
        <f t="shared" si="378"/>
        <v>1.0230040595399188</v>
      </c>
      <c r="E1425" s="36">
        <f t="shared" si="378"/>
        <v>1.813102119460501</v>
      </c>
      <c r="F1425" s="36">
        <f t="shared" si="378"/>
        <v>1.0895522388059702</v>
      </c>
      <c r="G1425" s="36">
        <f t="shared" si="378"/>
        <v>0.96270161290322576</v>
      </c>
      <c r="H1425" s="36">
        <f t="shared" si="378"/>
        <v>0.85624999999999996</v>
      </c>
      <c r="I1425" s="36">
        <f t="shared" si="378"/>
        <v>1.0940525587828493</v>
      </c>
      <c r="J1425" s="36">
        <f t="shared" si="378"/>
        <v>0.91786903440621537</v>
      </c>
      <c r="K1425" s="36">
        <f t="shared" si="378"/>
        <v>0.95066185318892904</v>
      </c>
      <c r="L1425" s="36">
        <f t="shared" si="378"/>
        <v>0.72680412371134018</v>
      </c>
      <c r="M1425" s="36">
        <f t="shared" si="378"/>
        <v>1.3780025284450064</v>
      </c>
      <c r="N1425" s="36">
        <f t="shared" si="378"/>
        <v>0.89859762675296651</v>
      </c>
      <c r="O1425" s="36">
        <f t="shared" si="378"/>
        <v>1.1877667140825034</v>
      </c>
      <c r="P1425" s="36">
        <f t="shared" si="378"/>
        <v>0.65707434052757796</v>
      </c>
      <c r="Q1425" s="36">
        <f t="shared" si="378"/>
        <v>1.1224489795918366</v>
      </c>
      <c r="R1425" s="36">
        <f t="shared" si="378"/>
        <v>0.91111111111111109</v>
      </c>
      <c r="S1425" s="36">
        <f t="shared" si="378"/>
        <v>1.2610015174506828</v>
      </c>
      <c r="T1425" s="36">
        <f t="shared" si="378"/>
        <v>0.64710884353741494</v>
      </c>
      <c r="U1425" s="36">
        <f t="shared" si="378"/>
        <v>1.0474732006125573</v>
      </c>
      <c r="V1425" s="36">
        <f t="shared" si="378"/>
        <v>0.8571428571428571</v>
      </c>
      <c r="W1425" s="36">
        <f t="shared" si="378"/>
        <v>0.96465390279823271</v>
      </c>
      <c r="X1425" s="41">
        <f t="shared" si="378"/>
        <v>1.1771084337349398</v>
      </c>
      <c r="Y1425" s="41">
        <f t="shared" si="378"/>
        <v>0.91615289765721331</v>
      </c>
      <c r="Z1425" s="41">
        <f t="shared" si="378"/>
        <v>0.68059181897302001</v>
      </c>
      <c r="AA1425" s="41">
        <f t="shared" si="378"/>
        <v>0.88456712672521953</v>
      </c>
      <c r="AB1425" s="41">
        <f t="shared" si="378"/>
        <v>1.0228898426323318</v>
      </c>
      <c r="AC1425" s="42">
        <f t="shared" ref="AC1425:AG1425" si="379">AC780/AC128</f>
        <v>1.0302013422818792</v>
      </c>
      <c r="AD1425" s="42">
        <f t="shared" si="379"/>
        <v>1.3377192982456141</v>
      </c>
      <c r="AE1425" s="42">
        <f t="shared" si="379"/>
        <v>1.009273570324575</v>
      </c>
      <c r="AF1425" s="43">
        <f t="shared" si="379"/>
        <v>0.8</v>
      </c>
      <c r="AG1425" s="43">
        <f t="shared" si="379"/>
        <v>0.7101631116687579</v>
      </c>
      <c r="AH1425" s="44">
        <f t="shared" ref="AH1425:AO1425" si="380">AH780/AH128</f>
        <v>0.74752475247524752</v>
      </c>
      <c r="AI1425" s="44">
        <f t="shared" si="380"/>
        <v>0.79809004092769442</v>
      </c>
      <c r="AJ1425" s="44">
        <f t="shared" si="380"/>
        <v>1.2527624309392265</v>
      </c>
      <c r="AK1425" s="44">
        <f t="shared" si="380"/>
        <v>0.95481927710843373</v>
      </c>
      <c r="AL1425" s="46">
        <f t="shared" si="380"/>
        <v>0.59208899876390608</v>
      </c>
      <c r="AM1425" s="46">
        <f t="shared" si="380"/>
        <v>0.84507042253521125</v>
      </c>
      <c r="AN1425" s="46">
        <f t="shared" si="380"/>
        <v>0.86686390532544377</v>
      </c>
      <c r="AO1425" s="46">
        <f t="shared" si="380"/>
        <v>0.93950850661625707</v>
      </c>
    </row>
    <row r="1426" spans="1:41" x14ac:dyDescent="0.25">
      <c r="A1426" s="36" t="s">
        <v>49</v>
      </c>
      <c r="B1426" s="36">
        <f t="shared" ref="B1426:AB1426" si="381">B781/B129</f>
        <v>1.0551724137931036</v>
      </c>
      <c r="C1426" s="36">
        <f t="shared" si="381"/>
        <v>1.1266666666666667</v>
      </c>
      <c r="D1426" s="36">
        <f t="shared" si="381"/>
        <v>1.1013824884792627</v>
      </c>
      <c r="E1426" s="36">
        <f t="shared" si="381"/>
        <v>1.4578947368421054</v>
      </c>
      <c r="F1426" s="36">
        <f t="shared" si="381"/>
        <v>1.3204633204633205</v>
      </c>
      <c r="G1426" s="36">
        <f t="shared" si="381"/>
        <v>1.0339622641509434</v>
      </c>
      <c r="H1426" s="36">
        <f t="shared" si="381"/>
        <v>0.9853479853479854</v>
      </c>
      <c r="I1426" s="36">
        <f t="shared" si="381"/>
        <v>0.91176470588235292</v>
      </c>
      <c r="J1426" s="36">
        <f t="shared" si="381"/>
        <v>0.98013245033112584</v>
      </c>
      <c r="K1426" s="36">
        <f t="shared" si="381"/>
        <v>0.73741007194244601</v>
      </c>
      <c r="L1426" s="36">
        <f t="shared" si="381"/>
        <v>1.0116731517509727</v>
      </c>
      <c r="M1426" s="36">
        <f t="shared" si="381"/>
        <v>0.9919028340080972</v>
      </c>
      <c r="N1426" s="36">
        <f t="shared" si="381"/>
        <v>1.097457627118644</v>
      </c>
      <c r="O1426" s="36">
        <f t="shared" si="381"/>
        <v>1.2107843137254901</v>
      </c>
      <c r="P1426" s="36">
        <f t="shared" si="381"/>
        <v>0.93625498007968122</v>
      </c>
      <c r="Q1426" s="36">
        <f t="shared" si="381"/>
        <v>1.1714285714285715</v>
      </c>
      <c r="R1426" s="36">
        <f t="shared" si="381"/>
        <v>0.88931297709923662</v>
      </c>
      <c r="S1426" s="36">
        <f t="shared" si="381"/>
        <v>0.77865612648221338</v>
      </c>
      <c r="T1426" s="36">
        <f t="shared" si="381"/>
        <v>1.0472440944881889</v>
      </c>
      <c r="U1426" s="36">
        <f t="shared" si="381"/>
        <v>1.051643192488263</v>
      </c>
      <c r="V1426" s="36">
        <f t="shared" si="381"/>
        <v>0.87984496124031009</v>
      </c>
      <c r="W1426" s="36">
        <f t="shared" si="381"/>
        <v>0.92056074766355145</v>
      </c>
      <c r="X1426" s="41">
        <f t="shared" si="381"/>
        <v>0.90454545454545454</v>
      </c>
      <c r="Y1426" s="41">
        <f t="shared" si="381"/>
        <v>0.79629629629629628</v>
      </c>
      <c r="Z1426" s="41">
        <f t="shared" si="381"/>
        <v>0.79467680608365021</v>
      </c>
      <c r="AA1426" s="41">
        <f t="shared" si="381"/>
        <v>0.76923076923076927</v>
      </c>
      <c r="AB1426" s="41">
        <f t="shared" si="381"/>
        <v>0.96803652968036524</v>
      </c>
      <c r="AC1426" s="42">
        <f t="shared" ref="AC1426:AG1426" si="382">AC781/AC129</f>
        <v>0.93500000000000005</v>
      </c>
      <c r="AD1426" s="42">
        <f t="shared" si="382"/>
        <v>1.4379084967320261</v>
      </c>
      <c r="AE1426" s="42">
        <f t="shared" si="382"/>
        <v>0.84716157205240172</v>
      </c>
      <c r="AF1426" s="43">
        <f t="shared" si="382"/>
        <v>0.69198312236286919</v>
      </c>
      <c r="AG1426" s="43">
        <f t="shared" si="382"/>
        <v>0.76649746192893398</v>
      </c>
      <c r="AH1426" s="44">
        <f t="shared" ref="AH1426:AO1426" si="383">AH781/AH129</f>
        <v>0.64795918367346939</v>
      </c>
      <c r="AI1426" s="44">
        <f t="shared" si="383"/>
        <v>0.83908045977011492</v>
      </c>
      <c r="AJ1426" s="44">
        <f t="shared" si="383"/>
        <v>0.74301675977653636</v>
      </c>
      <c r="AK1426" s="44">
        <f t="shared" si="383"/>
        <v>0.79428571428571426</v>
      </c>
      <c r="AL1426" s="46">
        <f t="shared" si="383"/>
        <v>0.84558823529411764</v>
      </c>
      <c r="AM1426" s="46">
        <f t="shared" si="383"/>
        <v>0.78531073446327682</v>
      </c>
      <c r="AN1426" s="46">
        <f t="shared" si="383"/>
        <v>0.87931034482758619</v>
      </c>
      <c r="AO1426" s="46">
        <f t="shared" si="383"/>
        <v>1.1000000000000001</v>
      </c>
    </row>
    <row r="1427" spans="1:41" x14ac:dyDescent="0.25">
      <c r="A1427" s="36" t="s">
        <v>50</v>
      </c>
      <c r="B1427" s="36">
        <f t="shared" ref="B1427:AB1427" si="384">B782/B130</f>
        <v>0.76363636363636367</v>
      </c>
      <c r="C1427" s="36">
        <f t="shared" si="384"/>
        <v>0.97989949748743721</v>
      </c>
      <c r="D1427" s="36">
        <f t="shared" si="384"/>
        <v>0.94076655052264813</v>
      </c>
      <c r="E1427" s="36">
        <f t="shared" si="384"/>
        <v>1.863849765258216</v>
      </c>
      <c r="F1427" s="36">
        <f t="shared" si="384"/>
        <v>0.97254004576659037</v>
      </c>
      <c r="G1427" s="36">
        <f t="shared" si="384"/>
        <v>0.71052631578947367</v>
      </c>
      <c r="H1427" s="36">
        <f t="shared" si="384"/>
        <v>0.95227272727272727</v>
      </c>
      <c r="I1427" s="36">
        <f t="shared" si="384"/>
        <v>0.98236775818639799</v>
      </c>
      <c r="J1427" s="36">
        <f t="shared" si="384"/>
        <v>0.76586433260393871</v>
      </c>
      <c r="K1427" s="36">
        <f t="shared" si="384"/>
        <v>0.81739130434782614</v>
      </c>
      <c r="L1427" s="36">
        <f t="shared" si="384"/>
        <v>0.9813829787234043</v>
      </c>
      <c r="M1427" s="36">
        <f t="shared" si="384"/>
        <v>1.1117478510028653</v>
      </c>
      <c r="N1427" s="36">
        <f t="shared" si="384"/>
        <v>0.93086419753086425</v>
      </c>
      <c r="O1427" s="36">
        <f t="shared" si="384"/>
        <v>0.92024539877300615</v>
      </c>
      <c r="P1427" s="36">
        <f t="shared" si="384"/>
        <v>1.1627118644067798</v>
      </c>
      <c r="Q1427" s="36">
        <f t="shared" si="384"/>
        <v>1.3117283950617284</v>
      </c>
      <c r="R1427" s="36">
        <f t="shared" si="384"/>
        <v>0.79861111111111116</v>
      </c>
      <c r="S1427" s="36">
        <f t="shared" si="384"/>
        <v>0.84668989547038331</v>
      </c>
      <c r="T1427" s="36">
        <f t="shared" si="384"/>
        <v>0.81213872832369938</v>
      </c>
      <c r="U1427" s="36">
        <f t="shared" si="384"/>
        <v>0.89751552795031053</v>
      </c>
      <c r="V1427" s="36">
        <f t="shared" si="384"/>
        <v>0.97560975609756095</v>
      </c>
      <c r="W1427" s="36">
        <f t="shared" si="384"/>
        <v>0.67549668874172186</v>
      </c>
      <c r="X1427" s="41">
        <f t="shared" si="384"/>
        <v>0.86440677966101698</v>
      </c>
      <c r="Y1427" s="41">
        <f t="shared" si="384"/>
        <v>0.86348122866894195</v>
      </c>
      <c r="Z1427" s="41">
        <f t="shared" si="384"/>
        <v>0.87213114754098364</v>
      </c>
      <c r="AA1427" s="41">
        <f t="shared" si="384"/>
        <v>1.0072727272727273</v>
      </c>
      <c r="AB1427" s="41">
        <f t="shared" si="384"/>
        <v>1.1254752851711027</v>
      </c>
      <c r="AC1427" s="42">
        <f t="shared" ref="AC1427:AG1427" si="385">AC782/AC130</f>
        <v>1.375</v>
      </c>
      <c r="AD1427" s="42">
        <f t="shared" si="385"/>
        <v>1.3282051282051281</v>
      </c>
      <c r="AE1427" s="42">
        <f t="shared" si="385"/>
        <v>0.88297872340425532</v>
      </c>
      <c r="AF1427" s="43">
        <f t="shared" si="385"/>
        <v>0.72607260726072609</v>
      </c>
      <c r="AG1427" s="43">
        <f t="shared" si="385"/>
        <v>0.68120805369127513</v>
      </c>
      <c r="AH1427" s="44">
        <f t="shared" ref="AH1427:AO1427" si="386">AH782/AH130</f>
        <v>0.73684210526315785</v>
      </c>
      <c r="AI1427" s="44">
        <f t="shared" si="386"/>
        <v>0.75206611570247939</v>
      </c>
      <c r="AJ1427" s="44">
        <f t="shared" si="386"/>
        <v>0.8125</v>
      </c>
      <c r="AK1427" s="44">
        <f t="shared" si="386"/>
        <v>0.90277777777777779</v>
      </c>
      <c r="AL1427" s="46">
        <f t="shared" si="386"/>
        <v>0.86206896551724133</v>
      </c>
      <c r="AM1427" s="46">
        <f t="shared" si="386"/>
        <v>1.0289855072463767</v>
      </c>
      <c r="AN1427" s="46">
        <f t="shared" si="386"/>
        <v>1.0780487804878049</v>
      </c>
      <c r="AO1427" s="46">
        <f t="shared" si="386"/>
        <v>1.0952380952380953</v>
      </c>
    </row>
    <row r="1428" spans="1:41" x14ac:dyDescent="0.25">
      <c r="A1428" s="36" t="s">
        <v>51</v>
      </c>
      <c r="B1428" s="36">
        <f t="shared" ref="B1428:AB1428" si="387">B783/B131</f>
        <v>0.98165137614678899</v>
      </c>
      <c r="C1428" s="36">
        <f t="shared" si="387"/>
        <v>1.1789473684210525</v>
      </c>
      <c r="D1428" s="36">
        <f t="shared" si="387"/>
        <v>1.2302158273381294</v>
      </c>
      <c r="E1428" s="36">
        <f t="shared" si="387"/>
        <v>1.4464285714285714</v>
      </c>
      <c r="F1428" s="36">
        <f t="shared" si="387"/>
        <v>1.1333333333333333</v>
      </c>
      <c r="G1428" s="36">
        <f t="shared" si="387"/>
        <v>1.1214953271028036</v>
      </c>
      <c r="H1428" s="36">
        <f t="shared" si="387"/>
        <v>0.93515358361774747</v>
      </c>
      <c r="I1428" s="36">
        <f t="shared" si="387"/>
        <v>0.83650190114068446</v>
      </c>
      <c r="J1428" s="36">
        <f t="shared" si="387"/>
        <v>0.77007299270072993</v>
      </c>
      <c r="K1428" s="36">
        <f t="shared" si="387"/>
        <v>0.65187713310580209</v>
      </c>
      <c r="L1428" s="36">
        <f t="shared" si="387"/>
        <v>0.95964125560538116</v>
      </c>
      <c r="M1428" s="36">
        <f t="shared" si="387"/>
        <v>1.1243243243243244</v>
      </c>
      <c r="N1428" s="36">
        <f t="shared" si="387"/>
        <v>0.82203389830508478</v>
      </c>
      <c r="O1428" s="36">
        <f t="shared" si="387"/>
        <v>0.85308056872037918</v>
      </c>
      <c r="P1428" s="36">
        <f t="shared" si="387"/>
        <v>1.1185567010309279</v>
      </c>
      <c r="Q1428" s="36">
        <f t="shared" si="387"/>
        <v>0.91089108910891092</v>
      </c>
      <c r="R1428" s="36">
        <f t="shared" si="387"/>
        <v>1.0103092783505154</v>
      </c>
      <c r="S1428" s="36">
        <f t="shared" si="387"/>
        <v>0.94674556213017746</v>
      </c>
      <c r="T1428" s="36">
        <f t="shared" si="387"/>
        <v>0.93034825870646765</v>
      </c>
      <c r="U1428" s="36">
        <f t="shared" si="387"/>
        <v>1.0817610062893082</v>
      </c>
      <c r="V1428" s="36">
        <f t="shared" si="387"/>
        <v>0.76881720430107525</v>
      </c>
      <c r="W1428" s="36">
        <f t="shared" si="387"/>
        <v>0.93251533742331283</v>
      </c>
      <c r="X1428" s="41">
        <f t="shared" si="387"/>
        <v>0.87356321839080464</v>
      </c>
      <c r="Y1428" s="41">
        <f t="shared" si="387"/>
        <v>0.76086956521739135</v>
      </c>
      <c r="Z1428" s="41">
        <f t="shared" si="387"/>
        <v>0.76344086021505375</v>
      </c>
      <c r="AA1428" s="41">
        <f t="shared" si="387"/>
        <v>0.97093023255813948</v>
      </c>
      <c r="AB1428" s="41">
        <f t="shared" si="387"/>
        <v>0.94078947368421051</v>
      </c>
      <c r="AC1428" s="42">
        <f t="shared" ref="AC1428:AG1428" si="388">AC783/AC131</f>
        <v>0.95945945945945943</v>
      </c>
      <c r="AD1428" s="42">
        <f t="shared" si="388"/>
        <v>0.9576271186440678</v>
      </c>
      <c r="AE1428" s="42">
        <f t="shared" si="388"/>
        <v>1.0121951219512195</v>
      </c>
      <c r="AF1428" s="43">
        <f t="shared" si="388"/>
        <v>0.76704545454545459</v>
      </c>
      <c r="AG1428" s="43">
        <f t="shared" si="388"/>
        <v>0.78431372549019607</v>
      </c>
      <c r="AH1428" s="44">
        <f t="shared" ref="AH1428:AO1428" si="389">AH783/AH131</f>
        <v>0.64393939393939392</v>
      </c>
      <c r="AI1428" s="44">
        <f t="shared" si="389"/>
        <v>0.703125</v>
      </c>
      <c r="AJ1428" s="44">
        <f t="shared" si="389"/>
        <v>0.79439252336448596</v>
      </c>
      <c r="AK1428" s="44">
        <f t="shared" si="389"/>
        <v>1.0297029702970297</v>
      </c>
      <c r="AL1428" s="46">
        <f t="shared" si="389"/>
        <v>0.93269230769230771</v>
      </c>
      <c r="AM1428" s="46">
        <f t="shared" si="389"/>
        <v>0.7862595419847328</v>
      </c>
      <c r="AN1428" s="46">
        <f t="shared" si="389"/>
        <v>1.0879120879120878</v>
      </c>
      <c r="AO1428" s="46">
        <f t="shared" si="389"/>
        <v>0.85046728971962615</v>
      </c>
    </row>
    <row r="1429" spans="1:41" x14ac:dyDescent="0.25">
      <c r="A1429" s="36" t="s">
        <v>604</v>
      </c>
      <c r="B1429" s="36">
        <f t="shared" ref="B1429:AB1429" si="390">B784/B132</f>
        <v>1</v>
      </c>
      <c r="C1429" s="36">
        <f t="shared" si="390"/>
        <v>1.1265306122448979</v>
      </c>
      <c r="D1429" s="36">
        <f t="shared" si="390"/>
        <v>1.083076923076923</v>
      </c>
      <c r="E1429" s="36">
        <f t="shared" si="390"/>
        <v>1.3516483516483517</v>
      </c>
      <c r="F1429" s="36">
        <f t="shared" si="390"/>
        <v>1.1277777777777778</v>
      </c>
      <c r="G1429" s="36">
        <f t="shared" si="390"/>
        <v>1.1469072164948453</v>
      </c>
      <c r="H1429" s="36">
        <f t="shared" si="390"/>
        <v>0.90151515151515149</v>
      </c>
      <c r="I1429" s="36">
        <f t="shared" si="390"/>
        <v>0.95320197044334976</v>
      </c>
      <c r="J1429" s="36">
        <f t="shared" si="390"/>
        <v>0.92575406032482599</v>
      </c>
      <c r="K1429" s="36">
        <f t="shared" si="390"/>
        <v>0.95370370370370372</v>
      </c>
      <c r="L1429" s="36">
        <f t="shared" si="390"/>
        <v>0.7773972602739726</v>
      </c>
      <c r="M1429" s="36">
        <f t="shared" si="390"/>
        <v>0.99726027397260275</v>
      </c>
      <c r="N1429" s="36">
        <f t="shared" si="390"/>
        <v>0.98099762470308793</v>
      </c>
      <c r="O1429" s="36">
        <f t="shared" si="390"/>
        <v>1.0316301703163018</v>
      </c>
      <c r="P1429" s="36">
        <f t="shared" si="390"/>
        <v>0.76</v>
      </c>
      <c r="Q1429" s="36">
        <f t="shared" si="390"/>
        <v>0.94369973190348522</v>
      </c>
      <c r="R1429" s="36">
        <f t="shared" si="390"/>
        <v>0.93922651933701662</v>
      </c>
      <c r="S1429" s="36">
        <f t="shared" si="390"/>
        <v>1.0938511326860842</v>
      </c>
      <c r="T1429" s="36">
        <f t="shared" si="390"/>
        <v>0.7661290322580645</v>
      </c>
      <c r="U1429" s="36">
        <f t="shared" si="390"/>
        <v>0.86803519061583578</v>
      </c>
      <c r="V1429" s="36">
        <f t="shared" si="390"/>
        <v>0.90555555555555556</v>
      </c>
      <c r="W1429" s="36">
        <f t="shared" si="390"/>
        <v>0.88668555240793201</v>
      </c>
      <c r="X1429" s="41">
        <f t="shared" si="390"/>
        <v>1.0718390804597702</v>
      </c>
      <c r="Y1429" s="41">
        <f t="shared" si="390"/>
        <v>1.0380116959064327</v>
      </c>
      <c r="Z1429" s="41">
        <f t="shared" si="390"/>
        <v>0.67735042735042739</v>
      </c>
      <c r="AA1429" s="41">
        <f t="shared" si="390"/>
        <v>0.74146341463414633</v>
      </c>
      <c r="AB1429" s="41">
        <f t="shared" si="390"/>
        <v>0.79056047197640122</v>
      </c>
      <c r="AC1429" s="42">
        <f t="shared" ref="AC1429:AG1429" si="391">AC784/AC132</f>
        <v>0.82258064516129037</v>
      </c>
      <c r="AD1429" s="42">
        <f t="shared" si="391"/>
        <v>1.375</v>
      </c>
      <c r="AE1429" s="42">
        <f t="shared" si="391"/>
        <v>1.0657439446366781</v>
      </c>
      <c r="AF1429" s="43">
        <f t="shared" si="391"/>
        <v>0.79411764705882348</v>
      </c>
      <c r="AG1429" s="43">
        <f t="shared" si="391"/>
        <v>0.75159235668789814</v>
      </c>
      <c r="AH1429" s="44">
        <f t="shared" ref="AH1429:AO1429" si="392">AH784/AH132</f>
        <v>0.85258964143426297</v>
      </c>
      <c r="AI1429" s="44">
        <f t="shared" si="392"/>
        <v>0.83783783783783783</v>
      </c>
      <c r="AJ1429" s="44">
        <f t="shared" si="392"/>
        <v>1.143939393939394</v>
      </c>
      <c r="AK1429" s="44">
        <f t="shared" si="392"/>
        <v>1.0035460992907801</v>
      </c>
      <c r="AL1429" s="46">
        <f t="shared" si="392"/>
        <v>0.66296296296296298</v>
      </c>
      <c r="AM1429" s="46">
        <f t="shared" si="392"/>
        <v>1.1150793650793651</v>
      </c>
      <c r="AN1429" s="46">
        <f t="shared" si="392"/>
        <v>0.92452830188679247</v>
      </c>
      <c r="AO1429" s="46">
        <f t="shared" si="392"/>
        <v>0.88847583643122674</v>
      </c>
    </row>
    <row r="1430" spans="1:41" x14ac:dyDescent="0.25">
      <c r="A1430" s="36" t="s">
        <v>52</v>
      </c>
      <c r="B1430" s="36">
        <f t="shared" ref="B1430:AB1430" si="393">B785/B133</f>
        <v>0.92352941176470593</v>
      </c>
      <c r="C1430" s="36">
        <f t="shared" si="393"/>
        <v>1.3661971830985915</v>
      </c>
      <c r="D1430" s="36">
        <f t="shared" si="393"/>
        <v>1.1666666666666667</v>
      </c>
      <c r="E1430" s="36">
        <f t="shared" si="393"/>
        <v>1.4807692307692308</v>
      </c>
      <c r="F1430" s="36">
        <f t="shared" si="393"/>
        <v>1.3042253521126761</v>
      </c>
      <c r="G1430" s="36">
        <f t="shared" si="393"/>
        <v>1.055921052631579</v>
      </c>
      <c r="H1430" s="36">
        <f t="shared" si="393"/>
        <v>0.92207792207792205</v>
      </c>
      <c r="I1430" s="36">
        <f t="shared" si="393"/>
        <v>0.98722044728434499</v>
      </c>
      <c r="J1430" s="36">
        <f t="shared" si="393"/>
        <v>0.921875</v>
      </c>
      <c r="K1430" s="36">
        <f t="shared" si="393"/>
        <v>0.64651162790697669</v>
      </c>
      <c r="L1430" s="36">
        <f t="shared" si="393"/>
        <v>1.0854430379746836</v>
      </c>
      <c r="M1430" s="36">
        <f t="shared" si="393"/>
        <v>1.0909090909090908</v>
      </c>
      <c r="N1430" s="36">
        <f t="shared" si="393"/>
        <v>0.79420289855072468</v>
      </c>
      <c r="O1430" s="36">
        <f t="shared" si="393"/>
        <v>0.91760299625468167</v>
      </c>
      <c r="P1430" s="36">
        <f t="shared" si="393"/>
        <v>1</v>
      </c>
      <c r="Q1430" s="36">
        <f t="shared" si="393"/>
        <v>0.88513513513513509</v>
      </c>
      <c r="R1430" s="36">
        <f t="shared" si="393"/>
        <v>0.97368421052631582</v>
      </c>
      <c r="S1430" s="36">
        <f t="shared" si="393"/>
        <v>0.74904942965779464</v>
      </c>
      <c r="T1430" s="36">
        <f t="shared" si="393"/>
        <v>1.0437710437710437</v>
      </c>
      <c r="U1430" s="36">
        <f t="shared" si="393"/>
        <v>1.2297872340425533</v>
      </c>
      <c r="V1430" s="36">
        <f t="shared" si="393"/>
        <v>0.77742946708463945</v>
      </c>
      <c r="W1430" s="36">
        <f t="shared" si="393"/>
        <v>0.83544303797468356</v>
      </c>
      <c r="X1430" s="41">
        <f t="shared" si="393"/>
        <v>1</v>
      </c>
      <c r="Y1430" s="41">
        <f t="shared" si="393"/>
        <v>0.90517241379310343</v>
      </c>
      <c r="Z1430" s="41">
        <f t="shared" si="393"/>
        <v>0.93258426966292129</v>
      </c>
      <c r="AA1430" s="41">
        <f t="shared" si="393"/>
        <v>1.088560885608856</v>
      </c>
      <c r="AB1430" s="41">
        <f t="shared" si="393"/>
        <v>0.88546255506607929</v>
      </c>
      <c r="AC1430" s="42">
        <f t="shared" ref="AC1430:AG1430" si="394">AC785/AC133</f>
        <v>0.78205128205128205</v>
      </c>
      <c r="AD1430" s="42">
        <f t="shared" si="394"/>
        <v>1.1189189189189188</v>
      </c>
      <c r="AE1430" s="42">
        <f t="shared" si="394"/>
        <v>0.8867924528301887</v>
      </c>
      <c r="AF1430" s="43">
        <f t="shared" si="394"/>
        <v>0.76</v>
      </c>
      <c r="AG1430" s="43">
        <f t="shared" si="394"/>
        <v>0.81278538812785384</v>
      </c>
      <c r="AH1430" s="44">
        <f t="shared" ref="AH1430:AO1430" si="395">AH785/AH133</f>
        <v>0.71122994652406413</v>
      </c>
      <c r="AI1430" s="44">
        <f t="shared" si="395"/>
        <v>0.71065989847715738</v>
      </c>
      <c r="AJ1430" s="44">
        <f t="shared" si="395"/>
        <v>0.89729729729729735</v>
      </c>
      <c r="AK1430" s="44">
        <f t="shared" si="395"/>
        <v>0.97826086956521741</v>
      </c>
      <c r="AL1430" s="46">
        <f t="shared" si="395"/>
        <v>0.95205479452054798</v>
      </c>
      <c r="AM1430" s="46">
        <f t="shared" si="395"/>
        <v>0.96341463414634143</v>
      </c>
      <c r="AN1430" s="46">
        <f t="shared" si="395"/>
        <v>0.92638036809815949</v>
      </c>
      <c r="AO1430" s="46">
        <f t="shared" si="395"/>
        <v>0.89743589743589747</v>
      </c>
    </row>
    <row r="1431" spans="1:41" x14ac:dyDescent="0.25">
      <c r="A1431" s="36" t="s">
        <v>53</v>
      </c>
      <c r="B1431" s="36">
        <f t="shared" ref="B1431:AB1431" si="396">B786/B134</f>
        <v>0.94444444444444442</v>
      </c>
      <c r="C1431" s="36">
        <f t="shared" si="396"/>
        <v>1.1443850267379678</v>
      </c>
      <c r="D1431" s="36">
        <f t="shared" si="396"/>
        <v>1.2592592592592593</v>
      </c>
      <c r="E1431" s="36">
        <f t="shared" si="396"/>
        <v>1.7093023255813953</v>
      </c>
      <c r="F1431" s="36">
        <f t="shared" si="396"/>
        <v>1.2647058823529411</v>
      </c>
      <c r="G1431" s="36">
        <f t="shared" si="396"/>
        <v>0.90814196242171186</v>
      </c>
      <c r="H1431" s="36">
        <f t="shared" si="396"/>
        <v>1.0038461538461538</v>
      </c>
      <c r="I1431" s="36">
        <f t="shared" si="396"/>
        <v>0.91686460807600945</v>
      </c>
      <c r="J1431" s="36">
        <f t="shared" si="396"/>
        <v>0.7583333333333333</v>
      </c>
      <c r="K1431" s="36">
        <f t="shared" si="396"/>
        <v>0.7180616740088106</v>
      </c>
      <c r="L1431" s="36">
        <f t="shared" si="396"/>
        <v>0.88402625820568925</v>
      </c>
      <c r="M1431" s="36">
        <f t="shared" si="396"/>
        <v>1.0492753623188407</v>
      </c>
      <c r="N1431" s="36">
        <f t="shared" si="396"/>
        <v>1.0703125</v>
      </c>
      <c r="O1431" s="36">
        <f t="shared" si="396"/>
        <v>1.0864197530864197</v>
      </c>
      <c r="P1431" s="36">
        <f t="shared" si="396"/>
        <v>0.88671023965141615</v>
      </c>
      <c r="Q1431" s="36">
        <f t="shared" si="396"/>
        <v>1.2545454545454546</v>
      </c>
      <c r="R1431" s="36">
        <f t="shared" si="396"/>
        <v>1.032171581769437</v>
      </c>
      <c r="S1431" s="36">
        <f t="shared" si="396"/>
        <v>0.85507246376811596</v>
      </c>
      <c r="T1431" s="36">
        <f t="shared" si="396"/>
        <v>0.90046296296296291</v>
      </c>
      <c r="U1431" s="36">
        <f t="shared" si="396"/>
        <v>0.93072289156626509</v>
      </c>
      <c r="V1431" s="36">
        <f t="shared" si="396"/>
        <v>0.89408866995073888</v>
      </c>
      <c r="W1431" s="36">
        <f t="shared" si="396"/>
        <v>0.78238341968911918</v>
      </c>
      <c r="X1431" s="41">
        <f t="shared" si="396"/>
        <v>1.0180180180180181</v>
      </c>
      <c r="Y1431" s="41">
        <f t="shared" si="396"/>
        <v>0.87647058823529411</v>
      </c>
      <c r="Z1431" s="41">
        <f t="shared" si="396"/>
        <v>0.79365079365079361</v>
      </c>
      <c r="AA1431" s="41">
        <f t="shared" si="396"/>
        <v>0.89750692520775621</v>
      </c>
      <c r="AB1431" s="41">
        <f t="shared" si="396"/>
        <v>0.82066869300911849</v>
      </c>
      <c r="AC1431" s="42">
        <f t="shared" ref="AC1431:AG1431" si="397">AC786/AC134</f>
        <v>0.9595588235294118</v>
      </c>
      <c r="AD1431" s="42">
        <f t="shared" si="397"/>
        <v>1.224669603524229</v>
      </c>
      <c r="AE1431" s="42">
        <f t="shared" si="397"/>
        <v>0.96794871794871795</v>
      </c>
      <c r="AF1431" s="43">
        <f t="shared" si="397"/>
        <v>0.78749999999999998</v>
      </c>
      <c r="AG1431" s="43">
        <f t="shared" si="397"/>
        <v>0.8754448398576512</v>
      </c>
      <c r="AH1431" s="44">
        <f t="shared" ref="AH1431:AO1431" si="398">AH786/AH134</f>
        <v>0.72516556291390732</v>
      </c>
      <c r="AI1431" s="44">
        <f t="shared" si="398"/>
        <v>0.78892733564013839</v>
      </c>
      <c r="AJ1431" s="44">
        <f t="shared" si="398"/>
        <v>0.95604395604395609</v>
      </c>
      <c r="AK1431" s="44">
        <f t="shared" si="398"/>
        <v>0.95038167938931295</v>
      </c>
      <c r="AL1431" s="46">
        <f t="shared" si="398"/>
        <v>0.79007633587786263</v>
      </c>
      <c r="AM1431" s="46">
        <f t="shared" si="398"/>
        <v>0.96678966789667897</v>
      </c>
      <c r="AN1431" s="46">
        <f t="shared" si="398"/>
        <v>0.75378787878787878</v>
      </c>
      <c r="AO1431" s="46">
        <f t="shared" si="398"/>
        <v>0.8571428571428571</v>
      </c>
    </row>
    <row r="1432" spans="1:41" x14ac:dyDescent="0.25">
      <c r="A1432" s="36" t="s">
        <v>54</v>
      </c>
      <c r="B1432" s="36">
        <f t="shared" ref="B1432:AB1432" si="399">B787/B135</f>
        <v>0.66047297297297303</v>
      </c>
      <c r="C1432" s="36">
        <f t="shared" si="399"/>
        <v>0.97339246119733924</v>
      </c>
      <c r="D1432" s="36">
        <f t="shared" si="399"/>
        <v>1.2433628318584071</v>
      </c>
      <c r="E1432" s="36">
        <f t="shared" si="399"/>
        <v>1.9576470588235295</v>
      </c>
      <c r="F1432" s="36">
        <f t="shared" si="399"/>
        <v>0.85317460317460314</v>
      </c>
      <c r="G1432" s="36">
        <f t="shared" si="399"/>
        <v>0.80330330330330335</v>
      </c>
      <c r="H1432" s="36">
        <f t="shared" si="399"/>
        <v>0.96018376722817766</v>
      </c>
      <c r="I1432" s="36">
        <f t="shared" si="399"/>
        <v>1.6446280991735538</v>
      </c>
      <c r="J1432" s="36">
        <f t="shared" si="399"/>
        <v>0.70491803278688525</v>
      </c>
      <c r="K1432" s="36">
        <f t="shared" si="399"/>
        <v>0.7539936102236422</v>
      </c>
      <c r="L1432" s="36">
        <f t="shared" si="399"/>
        <v>1.2119089316987741</v>
      </c>
      <c r="M1432" s="36">
        <f t="shared" si="399"/>
        <v>1.5495327102803738</v>
      </c>
      <c r="N1432" s="36">
        <f t="shared" si="399"/>
        <v>0.78546307151230954</v>
      </c>
      <c r="O1432" s="36">
        <f t="shared" si="399"/>
        <v>0.80841121495327106</v>
      </c>
      <c r="P1432" s="36">
        <f t="shared" si="399"/>
        <v>1.1410714285714285</v>
      </c>
      <c r="Q1432" s="36">
        <f t="shared" si="399"/>
        <v>1.6198019801980199</v>
      </c>
      <c r="R1432" s="36">
        <f t="shared" si="399"/>
        <v>0.71788079470198674</v>
      </c>
      <c r="S1432" s="36">
        <f t="shared" si="399"/>
        <v>0.79616724738675959</v>
      </c>
      <c r="T1432" s="36">
        <f t="shared" si="399"/>
        <v>1.1535353535353536</v>
      </c>
      <c r="U1432" s="36">
        <f t="shared" si="399"/>
        <v>1.6777777777777778</v>
      </c>
      <c r="V1432" s="36">
        <f t="shared" si="399"/>
        <v>0.61058344640434192</v>
      </c>
      <c r="W1432" s="36">
        <f t="shared" si="399"/>
        <v>0.69579831932773106</v>
      </c>
      <c r="X1432" s="41">
        <f t="shared" si="399"/>
        <v>0.82363636363636361</v>
      </c>
      <c r="Y1432" s="41">
        <f t="shared" si="399"/>
        <v>0.76114081996434935</v>
      </c>
      <c r="Z1432" s="41">
        <f t="shared" si="399"/>
        <v>0.97450980392156861</v>
      </c>
      <c r="AA1432" s="41">
        <f t="shared" si="399"/>
        <v>1.2533039647577093</v>
      </c>
      <c r="AB1432" s="41">
        <f t="shared" si="399"/>
        <v>1.7240566037735849</v>
      </c>
      <c r="AC1432" s="42">
        <f t="shared" ref="AC1432:AG1432" si="400">AC787/AC135</f>
        <v>1.8505434782608696</v>
      </c>
      <c r="AD1432" s="42">
        <f t="shared" si="400"/>
        <v>1.2734806629834254</v>
      </c>
      <c r="AE1432" s="42">
        <f t="shared" si="400"/>
        <v>1.0619834710743801</v>
      </c>
      <c r="AF1432" s="43">
        <f t="shared" si="400"/>
        <v>0.5934959349593496</v>
      </c>
      <c r="AG1432" s="43">
        <f t="shared" si="400"/>
        <v>0.43093270365997638</v>
      </c>
      <c r="AH1432" s="44">
        <f t="shared" ref="AH1432:AO1432" si="401">AH787/AH135</f>
        <v>0.54512635379061369</v>
      </c>
      <c r="AI1432" s="44">
        <f t="shared" si="401"/>
        <v>0.65019011406844107</v>
      </c>
      <c r="AJ1432" s="44">
        <f t="shared" si="401"/>
        <v>0.71176470588235297</v>
      </c>
      <c r="AK1432" s="44">
        <f t="shared" si="401"/>
        <v>0.67413441955193487</v>
      </c>
      <c r="AL1432" s="46">
        <f t="shared" si="401"/>
        <v>0.95714285714285718</v>
      </c>
      <c r="AM1432" s="46">
        <f t="shared" si="401"/>
        <v>1.3618784530386741</v>
      </c>
      <c r="AN1432" s="46">
        <f t="shared" si="401"/>
        <v>1.6945169712793733</v>
      </c>
      <c r="AO1432" s="46">
        <f t="shared" si="401"/>
        <v>1.6716867469879517</v>
      </c>
    </row>
    <row r="1433" spans="1:41" x14ac:dyDescent="0.25">
      <c r="A1433" s="36" t="s">
        <v>605</v>
      </c>
      <c r="B1433" s="36">
        <f t="shared" ref="B1433:AB1433" si="402">B788/B136</f>
        <v>1.0043668122270741</v>
      </c>
      <c r="C1433" s="36">
        <f t="shared" si="402"/>
        <v>0.9274809160305344</v>
      </c>
      <c r="D1433" s="36">
        <f t="shared" si="402"/>
        <v>1.0726072607260726</v>
      </c>
      <c r="E1433" s="36">
        <f t="shared" si="402"/>
        <v>1.5602836879432624</v>
      </c>
      <c r="F1433" s="36">
        <f t="shared" si="402"/>
        <v>1.090293453724605</v>
      </c>
      <c r="G1433" s="36">
        <f t="shared" si="402"/>
        <v>1.0413625304136254</v>
      </c>
      <c r="H1433" s="36">
        <f t="shared" si="402"/>
        <v>0.83476394849785407</v>
      </c>
      <c r="I1433" s="36">
        <f t="shared" si="402"/>
        <v>1.3028571428571429</v>
      </c>
      <c r="J1433" s="36">
        <f t="shared" si="402"/>
        <v>0.9779411764705882</v>
      </c>
      <c r="K1433" s="36">
        <f t="shared" si="402"/>
        <v>0.92079207920792083</v>
      </c>
      <c r="L1433" s="36">
        <f t="shared" si="402"/>
        <v>0.74080267558528423</v>
      </c>
      <c r="M1433" s="36">
        <f t="shared" si="402"/>
        <v>1.546075085324232</v>
      </c>
      <c r="N1433" s="36">
        <f t="shared" si="402"/>
        <v>0.9658848614072495</v>
      </c>
      <c r="O1433" s="36">
        <f t="shared" si="402"/>
        <v>0.87291666666666667</v>
      </c>
      <c r="P1433" s="36">
        <f t="shared" si="402"/>
        <v>0.86897880539499039</v>
      </c>
      <c r="Q1433" s="36">
        <f t="shared" si="402"/>
        <v>1.2581521739130435</v>
      </c>
      <c r="R1433" s="36">
        <f t="shared" si="402"/>
        <v>0.83298097251585623</v>
      </c>
      <c r="S1433" s="36">
        <f t="shared" si="402"/>
        <v>0.89629629629629626</v>
      </c>
      <c r="T1433" s="36">
        <f t="shared" si="402"/>
        <v>0.92261904761904767</v>
      </c>
      <c r="U1433" s="36">
        <f t="shared" si="402"/>
        <v>1.0133689839572193</v>
      </c>
      <c r="V1433" s="36">
        <f t="shared" si="402"/>
        <v>0.87238979118329463</v>
      </c>
      <c r="W1433" s="36">
        <f t="shared" si="402"/>
        <v>0.75821596244131451</v>
      </c>
      <c r="X1433" s="41">
        <f t="shared" si="402"/>
        <v>0.9516483516483516</v>
      </c>
      <c r="Y1433" s="41">
        <f t="shared" si="402"/>
        <v>0.8571428571428571</v>
      </c>
      <c r="Z1433" s="41">
        <f t="shared" si="402"/>
        <v>0.6924643584521385</v>
      </c>
      <c r="AA1433" s="41">
        <f t="shared" si="402"/>
        <v>0.92037470725995318</v>
      </c>
      <c r="AB1433" s="41">
        <f t="shared" si="402"/>
        <v>1.1628571428571428</v>
      </c>
      <c r="AC1433" s="42">
        <f t="shared" ref="AC1433:AG1433" si="403">AC788/AC136</f>
        <v>1.0870967741935484</v>
      </c>
      <c r="AD1433" s="42">
        <f t="shared" si="403"/>
        <v>1.1512915129151291</v>
      </c>
      <c r="AE1433" s="42">
        <f t="shared" si="403"/>
        <v>1.0686813186813187</v>
      </c>
      <c r="AF1433" s="43">
        <f t="shared" si="403"/>
        <v>0.88948787061994605</v>
      </c>
      <c r="AG1433" s="43">
        <f t="shared" si="403"/>
        <v>0.75066312997347484</v>
      </c>
      <c r="AH1433" s="44">
        <f t="shared" ref="AH1433:AO1433" si="404">AH788/AH136</f>
        <v>0.76899696048632216</v>
      </c>
      <c r="AI1433" s="44">
        <f t="shared" si="404"/>
        <v>0.86</v>
      </c>
      <c r="AJ1433" s="44">
        <f t="shared" si="404"/>
        <v>0.93409742120343842</v>
      </c>
      <c r="AK1433" s="44">
        <f t="shared" si="404"/>
        <v>0.80674846625766872</v>
      </c>
      <c r="AL1433" s="46">
        <f t="shared" si="404"/>
        <v>0.80586080586080588</v>
      </c>
      <c r="AM1433" s="46">
        <f t="shared" si="404"/>
        <v>0.86688311688311692</v>
      </c>
      <c r="AN1433" s="46">
        <f t="shared" si="404"/>
        <v>0.88524590163934425</v>
      </c>
      <c r="AO1433" s="46">
        <f t="shared" si="404"/>
        <v>1.0304182509505704</v>
      </c>
    </row>
    <row r="1434" spans="1:41" x14ac:dyDescent="0.25">
      <c r="A1434" s="36" t="s">
        <v>55</v>
      </c>
      <c r="B1434" s="36">
        <f t="shared" ref="B1434:AB1434" si="405">B789/B137</f>
        <v>1.0326530612244897</v>
      </c>
      <c r="C1434" s="36">
        <f t="shared" si="405"/>
        <v>1.0640000000000001</v>
      </c>
      <c r="D1434" s="36">
        <f t="shared" si="405"/>
        <v>0.92492492492492495</v>
      </c>
      <c r="E1434" s="36">
        <f t="shared" si="405"/>
        <v>1.7975708502024292</v>
      </c>
      <c r="F1434" s="36">
        <f t="shared" si="405"/>
        <v>1.1724941724941724</v>
      </c>
      <c r="G1434" s="36">
        <f t="shared" si="405"/>
        <v>0.8571428571428571</v>
      </c>
      <c r="H1434" s="36">
        <f t="shared" si="405"/>
        <v>0.91051454138702459</v>
      </c>
      <c r="I1434" s="36">
        <f t="shared" si="405"/>
        <v>0.94146341463414629</v>
      </c>
      <c r="J1434" s="36">
        <f t="shared" si="405"/>
        <v>0.78970917225950787</v>
      </c>
      <c r="K1434" s="36">
        <f t="shared" si="405"/>
        <v>0.81571815718157181</v>
      </c>
      <c r="L1434" s="36">
        <f t="shared" si="405"/>
        <v>0.86732186732186733</v>
      </c>
      <c r="M1434" s="36">
        <f t="shared" si="405"/>
        <v>0.99376947040498442</v>
      </c>
      <c r="N1434" s="36">
        <f t="shared" si="405"/>
        <v>1.0634517766497462</v>
      </c>
      <c r="O1434" s="36">
        <f t="shared" si="405"/>
        <v>0.85078534031413611</v>
      </c>
      <c r="P1434" s="36">
        <f t="shared" si="405"/>
        <v>1.037037037037037</v>
      </c>
      <c r="Q1434" s="36">
        <f t="shared" si="405"/>
        <v>1.0089820359281436</v>
      </c>
      <c r="R1434" s="36">
        <f t="shared" si="405"/>
        <v>0.97050147492625372</v>
      </c>
      <c r="S1434" s="36">
        <f t="shared" si="405"/>
        <v>0.81268882175226587</v>
      </c>
      <c r="T1434" s="36">
        <f t="shared" si="405"/>
        <v>0.91361256544502623</v>
      </c>
      <c r="U1434" s="36">
        <f t="shared" si="405"/>
        <v>1.047945205479452</v>
      </c>
      <c r="V1434" s="36">
        <f t="shared" si="405"/>
        <v>0.91737891737891741</v>
      </c>
      <c r="W1434" s="36">
        <f t="shared" si="405"/>
        <v>0.85163204747774479</v>
      </c>
      <c r="X1434" s="41">
        <f t="shared" si="405"/>
        <v>0.92048929663608559</v>
      </c>
      <c r="Y1434" s="41">
        <f t="shared" si="405"/>
        <v>0.85757575757575755</v>
      </c>
      <c r="Z1434" s="41">
        <f t="shared" si="405"/>
        <v>0.74594594594594599</v>
      </c>
      <c r="AA1434" s="41">
        <f t="shared" si="405"/>
        <v>0.68020304568527923</v>
      </c>
      <c r="AB1434" s="41">
        <f t="shared" si="405"/>
        <v>0.83333333333333337</v>
      </c>
      <c r="AC1434" s="42">
        <f t="shared" ref="AC1434:AG1434" si="406">AC789/AC137</f>
        <v>0.73356401384083048</v>
      </c>
      <c r="AD1434" s="42">
        <f t="shared" si="406"/>
        <v>1.2344497607655502</v>
      </c>
      <c r="AE1434" s="42">
        <f t="shared" si="406"/>
        <v>1.0307167235494881</v>
      </c>
      <c r="AF1434" s="43">
        <f t="shared" si="406"/>
        <v>0.75490196078431371</v>
      </c>
      <c r="AG1434" s="43">
        <f t="shared" si="406"/>
        <v>0.91164658634538154</v>
      </c>
      <c r="AH1434" s="44">
        <f t="shared" ref="AH1434:AO1434" si="407">AH789/AH137</f>
        <v>0.91379310344827591</v>
      </c>
      <c r="AI1434" s="44">
        <f t="shared" si="407"/>
        <v>0.81040892193308545</v>
      </c>
      <c r="AJ1434" s="44">
        <f t="shared" si="407"/>
        <v>0.8188405797101449</v>
      </c>
      <c r="AK1434" s="44">
        <f t="shared" si="407"/>
        <v>0.89655172413793105</v>
      </c>
      <c r="AL1434" s="46">
        <f t="shared" si="407"/>
        <v>0.69957081545064381</v>
      </c>
      <c r="AM1434" s="46">
        <f t="shared" si="407"/>
        <v>0.80811808118081185</v>
      </c>
      <c r="AN1434" s="46">
        <f t="shared" si="407"/>
        <v>0.7665369649805448</v>
      </c>
      <c r="AO1434" s="46">
        <f t="shared" si="407"/>
        <v>0.9</v>
      </c>
    </row>
    <row r="1435" spans="1:41" x14ac:dyDescent="0.25">
      <c r="A1435" s="36" t="s">
        <v>606</v>
      </c>
      <c r="B1435" s="36">
        <f t="shared" ref="B1435:AB1435" si="408">B790/B138</f>
        <v>0.98979591836734693</v>
      </c>
      <c r="C1435" s="36">
        <f t="shared" si="408"/>
        <v>1.1388888888888888</v>
      </c>
      <c r="D1435" s="36">
        <f t="shared" si="408"/>
        <v>0.8984375</v>
      </c>
      <c r="E1435" s="36">
        <f t="shared" si="408"/>
        <v>1.1244444444444444</v>
      </c>
      <c r="F1435" s="36">
        <f t="shared" si="408"/>
        <v>1.4143426294820718</v>
      </c>
      <c r="G1435" s="36">
        <f t="shared" si="408"/>
        <v>1.2483443708609272</v>
      </c>
      <c r="H1435" s="36">
        <f t="shared" si="408"/>
        <v>0.87347931873479323</v>
      </c>
      <c r="I1435" s="36">
        <f t="shared" si="408"/>
        <v>1.1242603550295858</v>
      </c>
      <c r="J1435" s="36">
        <f t="shared" si="408"/>
        <v>0.88365650969529086</v>
      </c>
      <c r="K1435" s="36">
        <f t="shared" si="408"/>
        <v>0.91139240506329111</v>
      </c>
      <c r="L1435" s="36">
        <f t="shared" si="408"/>
        <v>0.69767441860465118</v>
      </c>
      <c r="M1435" s="36">
        <f t="shared" si="408"/>
        <v>1.0729927007299269</v>
      </c>
      <c r="N1435" s="36">
        <f t="shared" si="408"/>
        <v>0.92877492877492873</v>
      </c>
      <c r="O1435" s="36">
        <f t="shared" si="408"/>
        <v>1.1550632911392404</v>
      </c>
      <c r="P1435" s="36">
        <f t="shared" si="408"/>
        <v>0.85539215686274506</v>
      </c>
      <c r="Q1435" s="36">
        <f t="shared" si="408"/>
        <v>0.85852090032154338</v>
      </c>
      <c r="R1435" s="36">
        <f t="shared" si="408"/>
        <v>0.94845360824742264</v>
      </c>
      <c r="S1435" s="36">
        <f t="shared" si="408"/>
        <v>1.0140845070422535</v>
      </c>
      <c r="T1435" s="36">
        <f t="shared" si="408"/>
        <v>0.71502590673575128</v>
      </c>
      <c r="U1435" s="36">
        <f t="shared" si="408"/>
        <v>0.8529411764705882</v>
      </c>
      <c r="V1435" s="36">
        <f t="shared" si="408"/>
        <v>0.76551724137931032</v>
      </c>
      <c r="W1435" s="36">
        <f t="shared" si="408"/>
        <v>0.92988929889298888</v>
      </c>
      <c r="X1435" s="41">
        <f t="shared" si="408"/>
        <v>1.0879478827361564</v>
      </c>
      <c r="Y1435" s="41">
        <f t="shared" si="408"/>
        <v>1.0549828178694158</v>
      </c>
      <c r="Z1435" s="41">
        <f t="shared" si="408"/>
        <v>0.62315270935960587</v>
      </c>
      <c r="AA1435" s="41">
        <f t="shared" si="408"/>
        <v>0.71935483870967742</v>
      </c>
      <c r="AB1435" s="41">
        <f t="shared" si="408"/>
        <v>0.86738351254480284</v>
      </c>
      <c r="AC1435" s="42">
        <f t="shared" ref="AC1435:AG1435" si="409">AC790/AC138</f>
        <v>0.84482758620689657</v>
      </c>
      <c r="AD1435" s="42">
        <f t="shared" si="409"/>
        <v>1.4375</v>
      </c>
      <c r="AE1435" s="42">
        <f t="shared" si="409"/>
        <v>0.96721311475409832</v>
      </c>
      <c r="AF1435" s="43">
        <f t="shared" si="409"/>
        <v>0.80632411067193677</v>
      </c>
      <c r="AG1435" s="43">
        <f t="shared" si="409"/>
        <v>0.94308943089430897</v>
      </c>
      <c r="AH1435" s="44">
        <f t="shared" ref="AH1435:AO1435" si="410">AH790/AH138</f>
        <v>0.83856502242152464</v>
      </c>
      <c r="AI1435" s="44">
        <f t="shared" si="410"/>
        <v>0.806949806949807</v>
      </c>
      <c r="AJ1435" s="44">
        <f t="shared" si="410"/>
        <v>1.2533333333333334</v>
      </c>
      <c r="AK1435" s="44">
        <f t="shared" si="410"/>
        <v>0.92333333333333334</v>
      </c>
      <c r="AL1435" s="46">
        <f t="shared" si="410"/>
        <v>0.7649572649572649</v>
      </c>
      <c r="AM1435" s="46">
        <f t="shared" si="410"/>
        <v>0.81180811808118081</v>
      </c>
      <c r="AN1435" s="46">
        <f t="shared" si="410"/>
        <v>0.9568965517241379</v>
      </c>
      <c r="AO1435" s="46">
        <f t="shared" si="410"/>
        <v>0.97499999999999998</v>
      </c>
    </row>
    <row r="1436" spans="1:41" x14ac:dyDescent="0.25">
      <c r="A1436" s="36" t="s">
        <v>457</v>
      </c>
      <c r="B1436" s="36">
        <f t="shared" ref="B1436:AB1436" si="411">B791/B139</f>
        <v>0.86007827788649704</v>
      </c>
      <c r="C1436" s="36">
        <f t="shared" si="411"/>
        <v>0.99492385786802029</v>
      </c>
      <c r="D1436" s="36">
        <f t="shared" si="411"/>
        <v>1.0775646371976648</v>
      </c>
      <c r="E1436" s="36">
        <f t="shared" si="411"/>
        <v>1.7753396029258097</v>
      </c>
      <c r="F1436" s="36">
        <f t="shared" si="411"/>
        <v>1.1131713554987213</v>
      </c>
      <c r="G1436" s="36">
        <f t="shared" si="411"/>
        <v>0.91483025610482427</v>
      </c>
      <c r="H1436" s="36">
        <f t="shared" si="411"/>
        <v>1.0006024096385542</v>
      </c>
      <c r="I1436" s="36">
        <f t="shared" si="411"/>
        <v>1.1168048229088168</v>
      </c>
      <c r="J1436" s="36">
        <f t="shared" si="411"/>
        <v>0.8314606741573034</v>
      </c>
      <c r="K1436" s="36">
        <f t="shared" si="411"/>
        <v>0.70757180156657962</v>
      </c>
      <c r="L1436" s="36">
        <f t="shared" si="411"/>
        <v>1.0199312714776632</v>
      </c>
      <c r="M1436" s="36">
        <f t="shared" si="411"/>
        <v>1.2776831345826236</v>
      </c>
      <c r="N1436" s="36">
        <f t="shared" si="411"/>
        <v>0.94539682539682535</v>
      </c>
      <c r="O1436" s="36">
        <f t="shared" si="411"/>
        <v>0.88191881918819193</v>
      </c>
      <c r="P1436" s="36">
        <f t="shared" si="411"/>
        <v>1.1643933955491745</v>
      </c>
      <c r="Q1436" s="36">
        <f t="shared" si="411"/>
        <v>1.1668022782750203</v>
      </c>
      <c r="R1436" s="36">
        <f t="shared" si="411"/>
        <v>0.84944751381215466</v>
      </c>
      <c r="S1436" s="36">
        <f t="shared" si="411"/>
        <v>0.9036624203821656</v>
      </c>
      <c r="T1436" s="36">
        <f t="shared" si="411"/>
        <v>0.94238156209987201</v>
      </c>
      <c r="U1436" s="36">
        <f t="shared" si="411"/>
        <v>1.1000820344544708</v>
      </c>
      <c r="V1436" s="36">
        <f t="shared" si="411"/>
        <v>0.78473177441540576</v>
      </c>
      <c r="W1436" s="36">
        <f t="shared" si="411"/>
        <v>0.82239382239382242</v>
      </c>
      <c r="X1436" s="41">
        <f t="shared" si="411"/>
        <v>0.91477716966379985</v>
      </c>
      <c r="Y1436" s="41">
        <f t="shared" si="411"/>
        <v>0.9213483146067416</v>
      </c>
      <c r="Z1436" s="41">
        <f t="shared" si="411"/>
        <v>0.91508052708638365</v>
      </c>
      <c r="AA1436" s="41">
        <f t="shared" si="411"/>
        <v>0.94682422451994097</v>
      </c>
      <c r="AB1436" s="41">
        <f t="shared" si="411"/>
        <v>1.0329218106995885</v>
      </c>
      <c r="AC1436" s="42">
        <f t="shared" ref="AC1436:AG1436" si="412">AC791/AC139</f>
        <v>1.0884543761638734</v>
      </c>
      <c r="AD1436" s="42">
        <f t="shared" si="412"/>
        <v>1.1623449830890642</v>
      </c>
      <c r="AE1436" s="42">
        <f t="shared" si="412"/>
        <v>0.89163346613545813</v>
      </c>
      <c r="AF1436" s="43">
        <f t="shared" si="412"/>
        <v>0.73231939163498094</v>
      </c>
      <c r="AG1436" s="43">
        <f t="shared" si="412"/>
        <v>0.72727272727272729</v>
      </c>
      <c r="AH1436" s="44">
        <f t="shared" ref="AH1436:AO1436" si="413">AH791/AH139</f>
        <v>0.71308411214953271</v>
      </c>
      <c r="AI1436" s="44">
        <f t="shared" si="413"/>
        <v>0.80235988200589969</v>
      </c>
      <c r="AJ1436" s="44">
        <f t="shared" si="413"/>
        <v>0.93211752786220869</v>
      </c>
      <c r="AK1436" s="44">
        <f t="shared" si="413"/>
        <v>0.92580982236154652</v>
      </c>
      <c r="AL1436" s="46">
        <f t="shared" si="413"/>
        <v>0.89864864864864868</v>
      </c>
      <c r="AM1436" s="46">
        <f t="shared" si="413"/>
        <v>0.93637226970560306</v>
      </c>
      <c r="AN1436" s="46">
        <f t="shared" si="413"/>
        <v>0.98740818467995806</v>
      </c>
      <c r="AO1436" s="46">
        <f t="shared" si="413"/>
        <v>1.0397727272727273</v>
      </c>
    </row>
    <row r="1437" spans="1:41" x14ac:dyDescent="0.25">
      <c r="A1437" s="36" t="s">
        <v>56</v>
      </c>
      <c r="B1437" s="36">
        <f t="shared" ref="B1437:AB1437" si="414">B792/B140</f>
        <v>0.9274447949526814</v>
      </c>
      <c r="C1437" s="36">
        <f t="shared" si="414"/>
        <v>1.1230769230769231</v>
      </c>
      <c r="D1437" s="36">
        <f t="shared" si="414"/>
        <v>1.1897435897435897</v>
      </c>
      <c r="E1437" s="36">
        <f t="shared" si="414"/>
        <v>2.318840579710145</v>
      </c>
      <c r="F1437" s="36">
        <f t="shared" si="414"/>
        <v>1.3309222423146474</v>
      </c>
      <c r="G1437" s="36">
        <f t="shared" si="414"/>
        <v>0.77176781002638517</v>
      </c>
      <c r="H1437" s="36">
        <f t="shared" si="414"/>
        <v>1.0015360983102919</v>
      </c>
      <c r="I1437" s="36">
        <f t="shared" si="414"/>
        <v>1.0895238095238096</v>
      </c>
      <c r="J1437" s="36">
        <f t="shared" si="414"/>
        <v>0.87518355359765054</v>
      </c>
      <c r="K1437" s="36">
        <f t="shared" si="414"/>
        <v>0.66982622432859396</v>
      </c>
      <c r="L1437" s="36">
        <f t="shared" si="414"/>
        <v>0.76992481203007523</v>
      </c>
      <c r="M1437" s="36">
        <f t="shared" si="414"/>
        <v>1.0269749518304432</v>
      </c>
      <c r="N1437" s="36">
        <f t="shared" si="414"/>
        <v>1.0287253141831239</v>
      </c>
      <c r="O1437" s="36">
        <f t="shared" si="414"/>
        <v>0.90450450450450448</v>
      </c>
      <c r="P1437" s="36">
        <f t="shared" si="414"/>
        <v>0.85616438356164382</v>
      </c>
      <c r="Q1437" s="36">
        <f t="shared" si="414"/>
        <v>1.0320754716981133</v>
      </c>
      <c r="R1437" s="36">
        <f t="shared" si="414"/>
        <v>1.0496183206106871</v>
      </c>
      <c r="S1437" s="36">
        <f t="shared" si="414"/>
        <v>0.79087452471482889</v>
      </c>
      <c r="T1437" s="36">
        <f t="shared" si="414"/>
        <v>0.83196046128500822</v>
      </c>
      <c r="U1437" s="36">
        <f t="shared" si="414"/>
        <v>0.97040169133192389</v>
      </c>
      <c r="V1437" s="36">
        <f t="shared" si="414"/>
        <v>1.0234234234234234</v>
      </c>
      <c r="W1437" s="36">
        <f t="shared" si="414"/>
        <v>0.73992673992673996</v>
      </c>
      <c r="X1437" s="41">
        <f t="shared" si="414"/>
        <v>0.79541108986615683</v>
      </c>
      <c r="Y1437" s="41">
        <f t="shared" si="414"/>
        <v>0.85440613026819923</v>
      </c>
      <c r="Z1437" s="41">
        <f t="shared" si="414"/>
        <v>0.75126050420168067</v>
      </c>
      <c r="AA1437" s="41">
        <f t="shared" si="414"/>
        <v>0.76702508960573479</v>
      </c>
      <c r="AB1437" s="41">
        <f t="shared" si="414"/>
        <v>0.78278688524590168</v>
      </c>
      <c r="AC1437" s="42">
        <f t="shared" ref="AC1437:AG1437" si="415">AC792/AC140</f>
        <v>0.95250000000000001</v>
      </c>
      <c r="AD1437" s="42">
        <f t="shared" si="415"/>
        <v>1.6866197183098592</v>
      </c>
      <c r="AE1437" s="42">
        <f t="shared" si="415"/>
        <v>1.3443708609271523</v>
      </c>
      <c r="AF1437" s="43">
        <f t="shared" si="415"/>
        <v>0.68190127970749548</v>
      </c>
      <c r="AG1437" s="43">
        <f t="shared" si="415"/>
        <v>0.8915929203539823</v>
      </c>
      <c r="AH1437" s="44">
        <f t="shared" ref="AH1437:AO1437" si="416">AH792/AH140</f>
        <v>0.76303317535545023</v>
      </c>
      <c r="AI1437" s="44">
        <f t="shared" si="416"/>
        <v>0.88782816229116945</v>
      </c>
      <c r="AJ1437" s="44">
        <f t="shared" si="416"/>
        <v>0.92788461538461542</v>
      </c>
      <c r="AK1437" s="44">
        <f t="shared" si="416"/>
        <v>0.81565656565656564</v>
      </c>
      <c r="AL1437" s="46">
        <f t="shared" si="416"/>
        <v>0.80804953560371517</v>
      </c>
      <c r="AM1437" s="46">
        <f t="shared" si="416"/>
        <v>0.75125628140703515</v>
      </c>
      <c r="AN1437" s="46">
        <f t="shared" si="416"/>
        <v>0.80243161094224924</v>
      </c>
      <c r="AO1437" s="46">
        <f t="shared" si="416"/>
        <v>0.91449814126394047</v>
      </c>
    </row>
    <row r="1438" spans="1:41" x14ac:dyDescent="0.25">
      <c r="A1438" s="36" t="s">
        <v>552</v>
      </c>
      <c r="B1438" s="36">
        <f t="shared" ref="B1438:AB1438" si="417">B793/B141</f>
        <v>0.84850691915513476</v>
      </c>
      <c r="C1438" s="36">
        <f t="shared" si="417"/>
        <v>0.99577762139338499</v>
      </c>
      <c r="D1438" s="36">
        <f t="shared" si="417"/>
        <v>1.063921327596804</v>
      </c>
      <c r="E1438" s="36">
        <f t="shared" si="417"/>
        <v>1.4761245674740484</v>
      </c>
      <c r="F1438" s="36">
        <f t="shared" si="417"/>
        <v>1.0990099009900991</v>
      </c>
      <c r="G1438" s="36">
        <f t="shared" si="417"/>
        <v>0.78592937311798516</v>
      </c>
      <c r="H1438" s="36">
        <f t="shared" si="417"/>
        <v>0.98684828558008453</v>
      </c>
      <c r="I1438" s="36">
        <f t="shared" si="417"/>
        <v>1.1689905186837701</v>
      </c>
      <c r="J1438" s="36">
        <f t="shared" si="417"/>
        <v>0.83922973578145987</v>
      </c>
      <c r="K1438" s="36">
        <f t="shared" si="417"/>
        <v>0.74951550387596899</v>
      </c>
      <c r="L1438" s="36">
        <f t="shared" si="417"/>
        <v>0.94581971041569357</v>
      </c>
      <c r="M1438" s="36">
        <f t="shared" si="417"/>
        <v>1.1216141514648976</v>
      </c>
      <c r="N1438" s="36">
        <f t="shared" si="417"/>
        <v>1.0282087447108603</v>
      </c>
      <c r="O1438" s="36">
        <f t="shared" si="417"/>
        <v>0.86363636363636365</v>
      </c>
      <c r="P1438" s="36">
        <f t="shared" si="417"/>
        <v>1.0774393391843056</v>
      </c>
      <c r="Q1438" s="36">
        <f t="shared" si="417"/>
        <v>1.1533505154639174</v>
      </c>
      <c r="R1438" s="36">
        <f t="shared" si="417"/>
        <v>0.99014492753623184</v>
      </c>
      <c r="S1438" s="36">
        <f t="shared" si="417"/>
        <v>0.91718170580964153</v>
      </c>
      <c r="T1438" s="36">
        <f t="shared" si="417"/>
        <v>1.0010167768174885</v>
      </c>
      <c r="U1438" s="36">
        <f t="shared" si="417"/>
        <v>1.0652431791221826</v>
      </c>
      <c r="V1438" s="36">
        <f t="shared" si="417"/>
        <v>0.81189189189189193</v>
      </c>
      <c r="W1438" s="36">
        <f t="shared" si="417"/>
        <v>0.76490630323679731</v>
      </c>
      <c r="X1438" s="41">
        <f t="shared" si="417"/>
        <v>0.84929971988795516</v>
      </c>
      <c r="Y1438" s="41">
        <f t="shared" si="417"/>
        <v>0.92435530085959883</v>
      </c>
      <c r="Z1438" s="41">
        <f t="shared" si="417"/>
        <v>0.89891304347826084</v>
      </c>
      <c r="AA1438" s="41">
        <f t="shared" si="417"/>
        <v>0.92699115044247793</v>
      </c>
      <c r="AB1438" s="41">
        <f t="shared" si="417"/>
        <v>1.0178117048346056</v>
      </c>
      <c r="AC1438" s="42">
        <f t="shared" ref="AC1438:AG1438" si="418">AC793/AC141</f>
        <v>0.9726123595505618</v>
      </c>
      <c r="AD1438" s="42">
        <f t="shared" si="418"/>
        <v>1.1524590163934427</v>
      </c>
      <c r="AE1438" s="42">
        <f t="shared" si="418"/>
        <v>1.0210135970333745</v>
      </c>
      <c r="AF1438" s="43">
        <f t="shared" si="418"/>
        <v>0.8010440835266821</v>
      </c>
      <c r="AG1438" s="43">
        <f t="shared" si="418"/>
        <v>0.70395869191049909</v>
      </c>
      <c r="AH1438" s="44">
        <f t="shared" ref="AH1438:AO1438" si="419">AH793/AH141</f>
        <v>0.65432098765432101</v>
      </c>
      <c r="AI1438" s="44">
        <f t="shared" si="419"/>
        <v>0.76763485477178428</v>
      </c>
      <c r="AJ1438" s="44">
        <f t="shared" si="419"/>
        <v>0.93813682678311494</v>
      </c>
      <c r="AK1438" s="44">
        <f t="shared" si="419"/>
        <v>0.932295719844358</v>
      </c>
      <c r="AL1438" s="46">
        <f t="shared" si="419"/>
        <v>0.85327510917030569</v>
      </c>
      <c r="AM1438" s="46">
        <f t="shared" si="419"/>
        <v>0.87822349570200575</v>
      </c>
      <c r="AN1438" s="46">
        <f t="shared" si="419"/>
        <v>0.94448669201520907</v>
      </c>
      <c r="AO1438" s="46">
        <f t="shared" si="419"/>
        <v>1.1382327209098864</v>
      </c>
    </row>
    <row r="1439" spans="1:41" x14ac:dyDescent="0.25">
      <c r="A1439" s="36" t="s">
        <v>57</v>
      </c>
      <c r="B1439" s="36">
        <f t="shared" ref="B1439:AB1439" si="420">B794/B142</f>
        <v>0.88073394495412849</v>
      </c>
      <c r="C1439" s="36">
        <f t="shared" si="420"/>
        <v>1.0865671641791044</v>
      </c>
      <c r="D1439" s="36">
        <f t="shared" si="420"/>
        <v>1.0863309352517985</v>
      </c>
      <c r="E1439" s="36">
        <f t="shared" si="420"/>
        <v>1.2887139107611549</v>
      </c>
      <c r="F1439" s="36">
        <f t="shared" si="420"/>
        <v>1.0719557195571956</v>
      </c>
      <c r="G1439" s="36">
        <f t="shared" si="420"/>
        <v>0.72417251755265799</v>
      </c>
      <c r="H1439" s="36">
        <f t="shared" si="420"/>
        <v>1.0128205128205128</v>
      </c>
      <c r="I1439" s="36">
        <f t="shared" si="420"/>
        <v>1.1463414634146341</v>
      </c>
      <c r="J1439" s="36">
        <f t="shared" si="420"/>
        <v>0.93665158371040724</v>
      </c>
      <c r="K1439" s="36">
        <f t="shared" si="420"/>
        <v>0.77916666666666667</v>
      </c>
      <c r="L1439" s="36">
        <f t="shared" si="420"/>
        <v>1.0479166666666666</v>
      </c>
      <c r="M1439" s="36">
        <f t="shared" si="420"/>
        <v>1.0299539170506913</v>
      </c>
      <c r="N1439" s="36">
        <f t="shared" si="420"/>
        <v>1.0470588235294118</v>
      </c>
      <c r="O1439" s="36">
        <f t="shared" si="420"/>
        <v>0.95823095823095827</v>
      </c>
      <c r="P1439" s="36">
        <f t="shared" si="420"/>
        <v>1.0416666666666667</v>
      </c>
      <c r="Q1439" s="36">
        <f t="shared" si="420"/>
        <v>1.1183098591549296</v>
      </c>
      <c r="R1439" s="36">
        <f t="shared" si="420"/>
        <v>1.0888888888888888</v>
      </c>
      <c r="S1439" s="36">
        <f t="shared" si="420"/>
        <v>0.96551724137931039</v>
      </c>
      <c r="T1439" s="36">
        <f t="shared" si="420"/>
        <v>0.88185654008438819</v>
      </c>
      <c r="U1439" s="36">
        <f t="shared" si="420"/>
        <v>1.015228426395939</v>
      </c>
      <c r="V1439" s="36">
        <f t="shared" si="420"/>
        <v>0.86935866983372923</v>
      </c>
      <c r="W1439" s="36">
        <f t="shared" si="420"/>
        <v>0.72431077694235591</v>
      </c>
      <c r="X1439" s="41">
        <f t="shared" si="420"/>
        <v>0.77701149425287352</v>
      </c>
      <c r="Y1439" s="41">
        <f t="shared" si="420"/>
        <v>0.95833333333333337</v>
      </c>
      <c r="Z1439" s="41">
        <f t="shared" si="420"/>
        <v>0.89170506912442393</v>
      </c>
      <c r="AA1439" s="41">
        <f t="shared" si="420"/>
        <v>0.93925233644859818</v>
      </c>
      <c r="AB1439" s="41">
        <f t="shared" si="420"/>
        <v>1.0114613180515759</v>
      </c>
      <c r="AC1439" s="42">
        <f t="shared" ref="AC1439:AG1439" si="421">AC794/AC142</f>
        <v>0.96250000000000002</v>
      </c>
      <c r="AD1439" s="42">
        <f t="shared" si="421"/>
        <v>1.5066666666666666</v>
      </c>
      <c r="AE1439" s="42">
        <f t="shared" si="421"/>
        <v>1.1686746987951808</v>
      </c>
      <c r="AF1439" s="43">
        <f t="shared" si="421"/>
        <v>0.82195121951219507</v>
      </c>
      <c r="AG1439" s="43">
        <f t="shared" si="421"/>
        <v>0.77128953771289532</v>
      </c>
      <c r="AH1439" s="44">
        <f t="shared" ref="AH1439:AO1439" si="422">AH794/AH142</f>
        <v>0.65</v>
      </c>
      <c r="AI1439" s="44">
        <f t="shared" si="422"/>
        <v>0.71714285714285719</v>
      </c>
      <c r="AJ1439" s="44">
        <f t="shared" si="422"/>
        <v>0.8848314606741573</v>
      </c>
      <c r="AK1439" s="44">
        <f t="shared" si="422"/>
        <v>0.83768115942028987</v>
      </c>
      <c r="AL1439" s="46">
        <f t="shared" si="422"/>
        <v>0.88727272727272732</v>
      </c>
      <c r="AM1439" s="46">
        <f t="shared" si="422"/>
        <v>0.79369627507163321</v>
      </c>
      <c r="AN1439" s="46">
        <f t="shared" si="422"/>
        <v>0.88379204892966357</v>
      </c>
      <c r="AO1439" s="46">
        <f t="shared" si="422"/>
        <v>1.0256410256410255</v>
      </c>
    </row>
    <row r="1440" spans="1:41" x14ac:dyDescent="0.25">
      <c r="A1440" s="36" t="s">
        <v>58</v>
      </c>
      <c r="B1440" s="36">
        <f t="shared" ref="B1440:AB1440" si="423">B795/B143</f>
        <v>0.99033816425120769</v>
      </c>
      <c r="C1440" s="36">
        <f t="shared" si="423"/>
        <v>1.2592592592592593</v>
      </c>
      <c r="D1440" s="36">
        <f t="shared" si="423"/>
        <v>1.2584269662921348</v>
      </c>
      <c r="E1440" s="36">
        <f t="shared" si="423"/>
        <v>1.3699059561128526</v>
      </c>
      <c r="F1440" s="36">
        <f t="shared" si="423"/>
        <v>1.1604938271604939</v>
      </c>
      <c r="G1440" s="36">
        <f t="shared" si="423"/>
        <v>1.0403022670025188</v>
      </c>
      <c r="H1440" s="36">
        <f t="shared" si="423"/>
        <v>0.87388987566607457</v>
      </c>
      <c r="I1440" s="36">
        <f t="shared" si="423"/>
        <v>0.88814317673378074</v>
      </c>
      <c r="J1440" s="36">
        <f t="shared" si="423"/>
        <v>0.76572327044025157</v>
      </c>
      <c r="K1440" s="36">
        <f t="shared" si="423"/>
        <v>0.77075098814229248</v>
      </c>
      <c r="L1440" s="36">
        <f t="shared" si="423"/>
        <v>0.80343511450381677</v>
      </c>
      <c r="M1440" s="36">
        <f t="shared" si="423"/>
        <v>1.1176470588235294</v>
      </c>
      <c r="N1440" s="36">
        <f t="shared" si="423"/>
        <v>1.0670859538784068</v>
      </c>
      <c r="O1440" s="36">
        <f t="shared" si="423"/>
        <v>0.79953917050691248</v>
      </c>
      <c r="P1440" s="36">
        <f t="shared" si="423"/>
        <v>1.0737704918032787</v>
      </c>
      <c r="Q1440" s="36">
        <f t="shared" si="423"/>
        <v>1.1759259259259258</v>
      </c>
      <c r="R1440" s="36">
        <f t="shared" si="423"/>
        <v>1.0165289256198347</v>
      </c>
      <c r="S1440" s="36">
        <f t="shared" si="423"/>
        <v>0.84</v>
      </c>
      <c r="T1440" s="36">
        <f t="shared" si="423"/>
        <v>0.96682464454976302</v>
      </c>
      <c r="U1440" s="36">
        <f t="shared" si="423"/>
        <v>0.88659793814432986</v>
      </c>
      <c r="V1440" s="36">
        <f t="shared" si="423"/>
        <v>0.97720797720797725</v>
      </c>
      <c r="W1440" s="36">
        <f t="shared" si="423"/>
        <v>0.64578313253012043</v>
      </c>
      <c r="X1440" s="41">
        <f t="shared" si="423"/>
        <v>0.87193460490463215</v>
      </c>
      <c r="Y1440" s="41">
        <f t="shared" si="423"/>
        <v>0.98895027624309395</v>
      </c>
      <c r="Z1440" s="41">
        <f t="shared" si="423"/>
        <v>0.8257575757575758</v>
      </c>
      <c r="AA1440" s="41">
        <f t="shared" si="423"/>
        <v>0.852054794520548</v>
      </c>
      <c r="AB1440" s="41">
        <f t="shared" si="423"/>
        <v>0.89320388349514568</v>
      </c>
      <c r="AC1440" s="42">
        <f t="shared" ref="AC1440:AG1440" si="424">AC795/AC143</f>
        <v>1.0836363636363637</v>
      </c>
      <c r="AD1440" s="42">
        <f t="shared" si="424"/>
        <v>1.1611570247933884</v>
      </c>
      <c r="AE1440" s="42">
        <f t="shared" si="424"/>
        <v>0.94285714285714284</v>
      </c>
      <c r="AF1440" s="43">
        <f t="shared" si="424"/>
        <v>0.78947368421052633</v>
      </c>
      <c r="AG1440" s="43">
        <f t="shared" si="424"/>
        <v>0.85053380782918153</v>
      </c>
      <c r="AH1440" s="44">
        <f t="shared" ref="AH1440:AO1440" si="425">AH795/AH143</f>
        <v>0.70522388059701491</v>
      </c>
      <c r="AI1440" s="44">
        <f t="shared" si="425"/>
        <v>0.81654676258992809</v>
      </c>
      <c r="AJ1440" s="44">
        <f t="shared" si="425"/>
        <v>0.79051383399209485</v>
      </c>
      <c r="AK1440" s="44">
        <f t="shared" si="425"/>
        <v>1.1304347826086956</v>
      </c>
      <c r="AL1440" s="46">
        <f t="shared" si="425"/>
        <v>0.99459459459459465</v>
      </c>
      <c r="AM1440" s="46">
        <f t="shared" si="425"/>
        <v>1.0288065843621399</v>
      </c>
      <c r="AN1440" s="46">
        <f t="shared" si="425"/>
        <v>0.87704918032786883</v>
      </c>
      <c r="AO1440" s="46">
        <f t="shared" si="425"/>
        <v>0.79047619047619044</v>
      </c>
    </row>
    <row r="1441" spans="1:41" x14ac:dyDescent="0.25">
      <c r="A1441" s="36" t="s">
        <v>59</v>
      </c>
      <c r="B1441" s="36">
        <f t="shared" ref="B1441:AB1441" si="426">B796/B144</f>
        <v>0.71578947368421053</v>
      </c>
      <c r="C1441" s="36">
        <f t="shared" si="426"/>
        <v>0.95890410958904104</v>
      </c>
      <c r="D1441" s="36">
        <f t="shared" si="426"/>
        <v>1.2465753424657535</v>
      </c>
      <c r="E1441" s="36">
        <f t="shared" si="426"/>
        <v>1.6413043478260869</v>
      </c>
      <c r="F1441" s="36">
        <f t="shared" si="426"/>
        <v>1.0137931034482759</v>
      </c>
      <c r="G1441" s="36">
        <f t="shared" si="426"/>
        <v>0.79259259259259263</v>
      </c>
      <c r="H1441" s="36">
        <f t="shared" si="426"/>
        <v>0.91034482758620694</v>
      </c>
      <c r="I1441" s="36">
        <f t="shared" si="426"/>
        <v>1.0686274509803921</v>
      </c>
      <c r="J1441" s="36">
        <f t="shared" si="426"/>
        <v>0.56497175141242939</v>
      </c>
      <c r="K1441" s="36">
        <f t="shared" si="426"/>
        <v>0.80701754385964908</v>
      </c>
      <c r="L1441" s="36">
        <f t="shared" si="426"/>
        <v>0.83333333333333337</v>
      </c>
      <c r="M1441" s="36">
        <f t="shared" si="426"/>
        <v>1.1603773584905661</v>
      </c>
      <c r="N1441" s="36">
        <f t="shared" si="426"/>
        <v>0.79640718562874246</v>
      </c>
      <c r="O1441" s="36">
        <f t="shared" si="426"/>
        <v>0.875</v>
      </c>
      <c r="P1441" s="36">
        <f t="shared" si="426"/>
        <v>0.89743589743589747</v>
      </c>
      <c r="Q1441" s="36">
        <f t="shared" si="426"/>
        <v>1.2736842105263158</v>
      </c>
      <c r="R1441" s="36">
        <f t="shared" si="426"/>
        <v>0.94262295081967218</v>
      </c>
      <c r="S1441" s="36">
        <f t="shared" si="426"/>
        <v>0.75490196078431371</v>
      </c>
      <c r="T1441" s="36">
        <f t="shared" si="426"/>
        <v>0.98290598290598286</v>
      </c>
      <c r="U1441" s="36">
        <f t="shared" si="426"/>
        <v>0.8529411764705882</v>
      </c>
      <c r="V1441" s="36">
        <f t="shared" si="426"/>
        <v>0.88785046728971961</v>
      </c>
      <c r="W1441" s="36">
        <f t="shared" si="426"/>
        <v>0.84615384615384615</v>
      </c>
      <c r="X1441" s="41">
        <f t="shared" si="426"/>
        <v>0.81111111111111112</v>
      </c>
      <c r="Y1441" s="41">
        <f t="shared" si="426"/>
        <v>0.87272727272727268</v>
      </c>
      <c r="Z1441" s="41">
        <f t="shared" si="426"/>
        <v>0.92233009708737868</v>
      </c>
      <c r="AA1441" s="41">
        <f t="shared" si="426"/>
        <v>0.97169811320754718</v>
      </c>
      <c r="AB1441" s="41">
        <f t="shared" si="426"/>
        <v>1.03125</v>
      </c>
      <c r="AC1441" s="42">
        <f t="shared" ref="AC1441:AG1441" si="427">AC796/AC144</f>
        <v>0.8571428571428571</v>
      </c>
      <c r="AD1441" s="42">
        <f t="shared" si="427"/>
        <v>1.3064516129032258</v>
      </c>
      <c r="AE1441" s="42">
        <f t="shared" si="427"/>
        <v>1.0684931506849316</v>
      </c>
      <c r="AF1441" s="43">
        <f t="shared" si="427"/>
        <v>0.81720430107526887</v>
      </c>
      <c r="AG1441" s="43">
        <f t="shared" si="427"/>
        <v>0.65714285714285714</v>
      </c>
      <c r="AH1441" s="44">
        <f t="shared" ref="AH1441:AO1441" si="428">AH796/AH144</f>
        <v>0.83544303797468356</v>
      </c>
      <c r="AI1441" s="44">
        <f t="shared" si="428"/>
        <v>0.93650793650793651</v>
      </c>
      <c r="AJ1441" s="44">
        <f t="shared" si="428"/>
        <v>0.85897435897435892</v>
      </c>
      <c r="AK1441" s="44">
        <f t="shared" si="428"/>
        <v>0.95061728395061729</v>
      </c>
      <c r="AL1441" s="46">
        <f t="shared" si="428"/>
        <v>0.55128205128205132</v>
      </c>
      <c r="AM1441" s="46">
        <f t="shared" si="428"/>
        <v>1.078125</v>
      </c>
      <c r="AN1441" s="46">
        <f t="shared" si="428"/>
        <v>0.83750000000000002</v>
      </c>
      <c r="AO1441" s="46">
        <f t="shared" si="428"/>
        <v>1.3829787234042554</v>
      </c>
    </row>
    <row r="1442" spans="1:41" x14ac:dyDescent="0.25">
      <c r="A1442" s="36" t="s">
        <v>607</v>
      </c>
      <c r="B1442" s="36">
        <f t="shared" ref="B1442:AB1442" si="429">B797/B145</f>
        <v>0.9954574951330305</v>
      </c>
      <c r="C1442" s="36">
        <f t="shared" si="429"/>
        <v>1.077020202020202</v>
      </c>
      <c r="D1442" s="36">
        <f t="shared" si="429"/>
        <v>1.000537345513165</v>
      </c>
      <c r="E1442" s="36">
        <f t="shared" si="429"/>
        <v>1.288622754491018</v>
      </c>
      <c r="F1442" s="36">
        <f t="shared" si="429"/>
        <v>1.2627970749542961</v>
      </c>
      <c r="G1442" s="36">
        <f t="shared" si="429"/>
        <v>1.1019965277777777</v>
      </c>
      <c r="H1442" s="36">
        <f t="shared" si="429"/>
        <v>0.91144314868804666</v>
      </c>
      <c r="I1442" s="36">
        <f t="shared" si="429"/>
        <v>0.91202090592334495</v>
      </c>
      <c r="J1442" s="36">
        <f t="shared" si="429"/>
        <v>0.99134948096885811</v>
      </c>
      <c r="K1442" s="36">
        <f t="shared" si="429"/>
        <v>0.88125496425734706</v>
      </c>
      <c r="L1442" s="36">
        <f t="shared" si="429"/>
        <v>0.81409601634320738</v>
      </c>
      <c r="M1442" s="36">
        <f t="shared" si="429"/>
        <v>1.1095890410958904</v>
      </c>
      <c r="N1442" s="36">
        <f t="shared" si="429"/>
        <v>1.0145278450363195</v>
      </c>
      <c r="O1442" s="36">
        <f t="shared" si="429"/>
        <v>0.97575757575757571</v>
      </c>
      <c r="P1442" s="36">
        <f t="shared" si="429"/>
        <v>0.88864549105512958</v>
      </c>
      <c r="Q1442" s="36">
        <f t="shared" si="429"/>
        <v>0.99468085106382975</v>
      </c>
      <c r="R1442" s="36">
        <f t="shared" si="429"/>
        <v>0.96381438910174544</v>
      </c>
      <c r="S1442" s="36">
        <f t="shared" si="429"/>
        <v>0.96008968609865475</v>
      </c>
      <c r="T1442" s="36">
        <f t="shared" si="429"/>
        <v>0.89187116564417179</v>
      </c>
      <c r="U1442" s="36">
        <f t="shared" si="429"/>
        <v>0.93680811808118081</v>
      </c>
      <c r="V1442" s="36">
        <f t="shared" si="429"/>
        <v>0.98067188219052004</v>
      </c>
      <c r="W1442" s="36">
        <f t="shared" si="429"/>
        <v>0.87262872628726285</v>
      </c>
      <c r="X1442" s="41">
        <f t="shared" si="429"/>
        <v>0.92662046473705661</v>
      </c>
      <c r="Y1442" s="41">
        <f t="shared" si="429"/>
        <v>0.79984393289114319</v>
      </c>
      <c r="Z1442" s="41">
        <f t="shared" si="429"/>
        <v>0.80317940953822864</v>
      </c>
      <c r="AA1442" s="41">
        <f t="shared" si="429"/>
        <v>0.9381397418780596</v>
      </c>
      <c r="AB1442" s="41">
        <f t="shared" si="429"/>
        <v>0.94503375120540023</v>
      </c>
      <c r="AC1442" s="42">
        <f t="shared" ref="AC1442:AG1442" si="430">AC797/AC145</f>
        <v>0.91887675507020283</v>
      </c>
      <c r="AD1442" s="42">
        <f t="shared" si="430"/>
        <v>1.2165898617511521</v>
      </c>
      <c r="AE1442" s="42">
        <f t="shared" si="430"/>
        <v>1.0663716814159292</v>
      </c>
      <c r="AF1442" s="43">
        <f t="shared" si="430"/>
        <v>0.89460784313725494</v>
      </c>
      <c r="AG1442" s="43">
        <f t="shared" si="430"/>
        <v>0.91086065573770492</v>
      </c>
      <c r="AH1442" s="44">
        <f t="shared" ref="AH1442:AO1442" si="431">AH797/AH145</f>
        <v>0.80967570441254655</v>
      </c>
      <c r="AI1442" s="44">
        <f t="shared" si="431"/>
        <v>0.80182780182780178</v>
      </c>
      <c r="AJ1442" s="44">
        <f t="shared" si="431"/>
        <v>0.96044624746450302</v>
      </c>
      <c r="AK1442" s="44">
        <f t="shared" si="431"/>
        <v>0.84105960264900659</v>
      </c>
      <c r="AL1442" s="46">
        <f t="shared" si="431"/>
        <v>0.75114155251141557</v>
      </c>
      <c r="AM1442" s="46">
        <f t="shared" si="431"/>
        <v>0.83533090151120371</v>
      </c>
      <c r="AN1442" s="46">
        <f t="shared" si="431"/>
        <v>0.8571428571428571</v>
      </c>
      <c r="AO1442" s="46">
        <f t="shared" si="431"/>
        <v>0.79485714285714282</v>
      </c>
    </row>
    <row r="1443" spans="1:41" x14ac:dyDescent="0.25">
      <c r="A1443" s="36" t="s">
        <v>608</v>
      </c>
      <c r="B1443" s="36">
        <f t="shared" ref="B1443:AB1443" si="432">B798/B146</f>
        <v>0.82524271844660191</v>
      </c>
      <c r="C1443" s="36">
        <f t="shared" si="432"/>
        <v>1.1341463414634145</v>
      </c>
      <c r="D1443" s="36">
        <f t="shared" si="432"/>
        <v>1.0348837209302326</v>
      </c>
      <c r="E1443" s="36">
        <f t="shared" si="432"/>
        <v>1.7681159420289856</v>
      </c>
      <c r="F1443" s="36">
        <f t="shared" si="432"/>
        <v>1.2574257425742574</v>
      </c>
      <c r="G1443" s="36">
        <f t="shared" si="432"/>
        <v>0.83211678832116787</v>
      </c>
      <c r="H1443" s="36">
        <f t="shared" si="432"/>
        <v>0.75352112676056338</v>
      </c>
      <c r="I1443" s="36">
        <f t="shared" si="432"/>
        <v>1.1836734693877551</v>
      </c>
      <c r="J1443" s="36">
        <f t="shared" si="432"/>
        <v>0.75757575757575757</v>
      </c>
      <c r="K1443" s="36">
        <f t="shared" si="432"/>
        <v>0.61842105263157898</v>
      </c>
      <c r="L1443" s="36">
        <f t="shared" si="432"/>
        <v>0.52095808383233533</v>
      </c>
      <c r="M1443" s="36">
        <f t="shared" si="432"/>
        <v>1.6515151515151516</v>
      </c>
      <c r="N1443" s="36">
        <f t="shared" si="432"/>
        <v>0.75912408759124084</v>
      </c>
      <c r="O1443" s="36">
        <f t="shared" si="432"/>
        <v>0.70634920634920639</v>
      </c>
      <c r="P1443" s="36">
        <f t="shared" si="432"/>
        <v>1.0256410256410255</v>
      </c>
      <c r="Q1443" s="36">
        <f t="shared" si="432"/>
        <v>1.1578947368421053</v>
      </c>
      <c r="R1443" s="36">
        <f t="shared" si="432"/>
        <v>0.85882352941176465</v>
      </c>
      <c r="S1443" s="36">
        <f t="shared" si="432"/>
        <v>1.2280701754385965</v>
      </c>
      <c r="T1443" s="36">
        <f t="shared" si="432"/>
        <v>0.62962962962962965</v>
      </c>
      <c r="U1443" s="36">
        <f t="shared" si="432"/>
        <v>1.2567567567567568</v>
      </c>
      <c r="V1443" s="36">
        <f t="shared" si="432"/>
        <v>0.82178217821782173</v>
      </c>
      <c r="W1443" s="36">
        <f t="shared" si="432"/>
        <v>0.8</v>
      </c>
      <c r="X1443" s="41">
        <f t="shared" si="432"/>
        <v>1.2837837837837838</v>
      </c>
      <c r="Y1443" s="41">
        <f t="shared" si="432"/>
        <v>0.84931506849315064</v>
      </c>
      <c r="Z1443" s="41">
        <f t="shared" si="432"/>
        <v>0.72499999999999998</v>
      </c>
      <c r="AA1443" s="41">
        <f t="shared" si="432"/>
        <v>1.2837837837837838</v>
      </c>
      <c r="AB1443" s="41">
        <f t="shared" si="432"/>
        <v>1.5151515151515151</v>
      </c>
      <c r="AC1443" s="42">
        <f t="shared" ref="AC1443:AG1443" si="433">AC798/AC146</f>
        <v>1.0933333333333333</v>
      </c>
      <c r="AD1443" s="42">
        <f t="shared" si="433"/>
        <v>1.1666666666666667</v>
      </c>
      <c r="AE1443" s="42">
        <f t="shared" si="433"/>
        <v>0.97222222222222221</v>
      </c>
      <c r="AF1443" s="43">
        <f t="shared" si="433"/>
        <v>1.1081081081081081</v>
      </c>
      <c r="AG1443" s="43">
        <f t="shared" si="433"/>
        <v>0.69230769230769229</v>
      </c>
      <c r="AH1443" s="44">
        <f t="shared" ref="AH1443:AO1443" si="434">AH798/AH146</f>
        <v>0.39583333333333331</v>
      </c>
      <c r="AI1443" s="44">
        <f t="shared" si="434"/>
        <v>0.6</v>
      </c>
      <c r="AJ1443" s="44">
        <f t="shared" si="434"/>
        <v>0.93055555555555558</v>
      </c>
      <c r="AK1443" s="44">
        <f t="shared" si="434"/>
        <v>0.83333333333333337</v>
      </c>
      <c r="AL1443" s="46">
        <f t="shared" si="434"/>
        <v>0.76315789473684215</v>
      </c>
      <c r="AM1443" s="46">
        <f t="shared" si="434"/>
        <v>0.95454545454545459</v>
      </c>
      <c r="AN1443" s="46">
        <f t="shared" si="434"/>
        <v>1.2142857142857142</v>
      </c>
      <c r="AO1443" s="46">
        <f t="shared" si="434"/>
        <v>1.2432432432432432</v>
      </c>
    </row>
    <row r="1444" spans="1:41" x14ac:dyDescent="0.25">
      <c r="A1444" s="36" t="s">
        <v>60</v>
      </c>
      <c r="B1444" s="36">
        <f t="shared" ref="B1444:AB1444" si="435">B799/B147</f>
        <v>0.89595375722543358</v>
      </c>
      <c r="C1444" s="36">
        <f t="shared" si="435"/>
        <v>1.0130718954248366</v>
      </c>
      <c r="D1444" s="36">
        <f t="shared" si="435"/>
        <v>1.1624365482233503</v>
      </c>
      <c r="E1444" s="36">
        <f t="shared" si="435"/>
        <v>1.7444444444444445</v>
      </c>
      <c r="F1444" s="36">
        <f t="shared" si="435"/>
        <v>1.5679012345679013</v>
      </c>
      <c r="G1444" s="36">
        <f t="shared" si="435"/>
        <v>0.92266666666666663</v>
      </c>
      <c r="H1444" s="36">
        <f t="shared" si="435"/>
        <v>1.1703703703703703</v>
      </c>
      <c r="I1444" s="36">
        <f t="shared" si="435"/>
        <v>0.80693069306930698</v>
      </c>
      <c r="J1444" s="36">
        <f t="shared" si="435"/>
        <v>0.8133971291866029</v>
      </c>
      <c r="K1444" s="36">
        <f t="shared" si="435"/>
        <v>0.73529411764705888</v>
      </c>
      <c r="L1444" s="36">
        <f t="shared" si="435"/>
        <v>1.0539083557951483</v>
      </c>
      <c r="M1444" s="36">
        <f t="shared" si="435"/>
        <v>0.93274853801169588</v>
      </c>
      <c r="N1444" s="36">
        <f t="shared" si="435"/>
        <v>0.92528735632183912</v>
      </c>
      <c r="O1444" s="36">
        <f t="shared" si="435"/>
        <v>0.86267605633802813</v>
      </c>
      <c r="P1444" s="36">
        <f t="shared" si="435"/>
        <v>1.02</v>
      </c>
      <c r="Q1444" s="36">
        <f t="shared" si="435"/>
        <v>0.97841726618705038</v>
      </c>
      <c r="R1444" s="36">
        <f t="shared" si="435"/>
        <v>1.0996309963099631</v>
      </c>
      <c r="S1444" s="36">
        <f t="shared" si="435"/>
        <v>0.85599999999999998</v>
      </c>
      <c r="T1444" s="36">
        <f t="shared" si="435"/>
        <v>0.9487951807228916</v>
      </c>
      <c r="U1444" s="36">
        <f t="shared" si="435"/>
        <v>0.90943396226415096</v>
      </c>
      <c r="V1444" s="36">
        <f t="shared" si="435"/>
        <v>0.95774647887323938</v>
      </c>
      <c r="W1444" s="36">
        <f t="shared" si="435"/>
        <v>0.72826086956521741</v>
      </c>
      <c r="X1444" s="41">
        <f t="shared" si="435"/>
        <v>0.91843971631205679</v>
      </c>
      <c r="Y1444" s="41">
        <f t="shared" si="435"/>
        <v>0.96958174904942962</v>
      </c>
      <c r="Z1444" s="41">
        <f t="shared" si="435"/>
        <v>0.76012461059190028</v>
      </c>
      <c r="AA1444" s="41">
        <f t="shared" si="435"/>
        <v>0.96282527881040891</v>
      </c>
      <c r="AB1444" s="41">
        <f t="shared" si="435"/>
        <v>0.85657370517928288</v>
      </c>
      <c r="AC1444" s="42">
        <f t="shared" ref="AC1444:AG1444" si="436">AC799/AC147</f>
        <v>0.87244897959183676</v>
      </c>
      <c r="AD1444" s="42">
        <f t="shared" si="436"/>
        <v>1.2</v>
      </c>
      <c r="AE1444" s="42">
        <f t="shared" si="436"/>
        <v>1.140625</v>
      </c>
      <c r="AF1444" s="43">
        <f t="shared" si="436"/>
        <v>0.86792452830188682</v>
      </c>
      <c r="AG1444" s="43">
        <f t="shared" si="436"/>
        <v>0.74609375</v>
      </c>
      <c r="AH1444" s="44">
        <f t="shared" ref="AH1444:AO1444" si="437">AH799/AH147</f>
        <v>0.94444444444444442</v>
      </c>
      <c r="AI1444" s="44">
        <f t="shared" si="437"/>
        <v>0.83163265306122447</v>
      </c>
      <c r="AJ1444" s="44">
        <f t="shared" si="437"/>
        <v>0.7901785714285714</v>
      </c>
      <c r="AK1444" s="44">
        <f t="shared" si="437"/>
        <v>0.86802030456852797</v>
      </c>
      <c r="AL1444" s="46">
        <f t="shared" si="437"/>
        <v>0.86301369863013699</v>
      </c>
      <c r="AM1444" s="46">
        <f t="shared" si="437"/>
        <v>0.86315789473684212</v>
      </c>
      <c r="AN1444" s="46">
        <f t="shared" si="437"/>
        <v>0.66842105263157892</v>
      </c>
      <c r="AO1444" s="46">
        <f t="shared" si="437"/>
        <v>0.85624999999999996</v>
      </c>
    </row>
    <row r="1445" spans="1:41" x14ac:dyDescent="0.25">
      <c r="A1445" s="36" t="s">
        <v>527</v>
      </c>
      <c r="B1445" s="36">
        <f t="shared" ref="B1445:AB1445" si="438">B800/B148</f>
        <v>0.83356164383561648</v>
      </c>
      <c r="C1445" s="36">
        <f t="shared" si="438"/>
        <v>1.0702054794520548</v>
      </c>
      <c r="D1445" s="36">
        <f t="shared" si="438"/>
        <v>1.0895833333333333</v>
      </c>
      <c r="E1445" s="36">
        <f t="shared" si="438"/>
        <v>1.287365813377374</v>
      </c>
      <c r="F1445" s="36">
        <f t="shared" si="438"/>
        <v>1.3827971109652002</v>
      </c>
      <c r="G1445" s="36">
        <f t="shared" si="438"/>
        <v>1.0471478463329453</v>
      </c>
      <c r="H1445" s="36">
        <f t="shared" si="438"/>
        <v>1.1889550622631293</v>
      </c>
      <c r="I1445" s="36">
        <f t="shared" si="438"/>
        <v>0.96610169491525422</v>
      </c>
      <c r="J1445" s="36">
        <f t="shared" si="438"/>
        <v>1.0540688148552704</v>
      </c>
      <c r="K1445" s="36">
        <f t="shared" si="438"/>
        <v>0.86871360508205397</v>
      </c>
      <c r="L1445" s="36">
        <f t="shared" si="438"/>
        <v>1.0247035573122529</v>
      </c>
      <c r="M1445" s="36">
        <f t="shared" si="438"/>
        <v>0.95307262569832407</v>
      </c>
      <c r="N1445" s="36">
        <f t="shared" si="438"/>
        <v>1.0535331905781584</v>
      </c>
      <c r="O1445" s="36">
        <f t="shared" si="438"/>
        <v>0.91504981646565287</v>
      </c>
      <c r="P1445" s="36">
        <f t="shared" si="438"/>
        <v>1.1348703170028818</v>
      </c>
      <c r="Q1445" s="36">
        <f t="shared" si="438"/>
        <v>1.0261437908496731</v>
      </c>
      <c r="R1445" s="36">
        <f t="shared" si="438"/>
        <v>0.85520125457396756</v>
      </c>
      <c r="S1445" s="36">
        <f t="shared" si="438"/>
        <v>0.98155619596541788</v>
      </c>
      <c r="T1445" s="36">
        <f t="shared" si="438"/>
        <v>1.0671602326811211</v>
      </c>
      <c r="U1445" s="36">
        <f t="shared" si="438"/>
        <v>1.0049999999999999</v>
      </c>
      <c r="V1445" s="36">
        <f t="shared" si="438"/>
        <v>0.83696837513631406</v>
      </c>
      <c r="W1445" s="36">
        <f t="shared" si="438"/>
        <v>0.83630097645031587</v>
      </c>
      <c r="X1445" s="41">
        <f t="shared" si="438"/>
        <v>0.85312500000000002</v>
      </c>
      <c r="Y1445" s="41">
        <f t="shared" si="438"/>
        <v>0.87479316050744627</v>
      </c>
      <c r="Z1445" s="41">
        <f t="shared" si="438"/>
        <v>0.88351063829787235</v>
      </c>
      <c r="AA1445" s="41">
        <f t="shared" si="438"/>
        <v>0.86447856008470092</v>
      </c>
      <c r="AB1445" s="41">
        <f t="shared" si="438"/>
        <v>0.83122119815668205</v>
      </c>
      <c r="AC1445" s="42">
        <f t="shared" ref="AC1445:AG1445" si="439">AC800/AC148</f>
        <v>0.78580097087378642</v>
      </c>
      <c r="AD1445" s="42">
        <f t="shared" si="439"/>
        <v>1.004078303425775</v>
      </c>
      <c r="AE1445" s="42">
        <f t="shared" si="439"/>
        <v>1.0732394366197182</v>
      </c>
      <c r="AF1445" s="43">
        <f t="shared" si="439"/>
        <v>0.89422452952628162</v>
      </c>
      <c r="AG1445" s="43">
        <f t="shared" si="439"/>
        <v>0.74788273615635181</v>
      </c>
      <c r="AH1445" s="44">
        <f t="shared" ref="AH1445:AO1445" si="440">AH800/AH148</f>
        <v>0.80164670658682635</v>
      </c>
      <c r="AI1445" s="44">
        <f t="shared" si="440"/>
        <v>0.77748861418347426</v>
      </c>
      <c r="AJ1445" s="44">
        <f t="shared" si="440"/>
        <v>0.89402173913043481</v>
      </c>
      <c r="AK1445" s="44">
        <f t="shared" si="440"/>
        <v>0.83959044368600677</v>
      </c>
      <c r="AL1445" s="46">
        <f t="shared" si="440"/>
        <v>0.90512174643157006</v>
      </c>
      <c r="AM1445" s="46">
        <f t="shared" si="440"/>
        <v>0.80517137702946484</v>
      </c>
      <c r="AN1445" s="46">
        <f t="shared" si="440"/>
        <v>0.88760806916426516</v>
      </c>
      <c r="AO1445" s="46">
        <f t="shared" si="440"/>
        <v>0.78665632273079911</v>
      </c>
    </row>
    <row r="1446" spans="1:41" x14ac:dyDescent="0.25">
      <c r="A1446" s="36" t="s">
        <v>61</v>
      </c>
      <c r="B1446" s="36">
        <f t="shared" ref="B1446:AB1446" si="441">B801/B149</f>
        <v>0.86486486486486491</v>
      </c>
      <c r="C1446" s="36">
        <f t="shared" si="441"/>
        <v>1.0539568345323742</v>
      </c>
      <c r="D1446" s="36">
        <f t="shared" si="441"/>
        <v>1.2826086956521738</v>
      </c>
      <c r="E1446" s="36">
        <f t="shared" si="441"/>
        <v>1.5718954248366013</v>
      </c>
      <c r="F1446" s="36">
        <f t="shared" si="441"/>
        <v>1.2860411899313502</v>
      </c>
      <c r="G1446" s="36">
        <f t="shared" si="441"/>
        <v>0.97276264591439687</v>
      </c>
      <c r="H1446" s="36">
        <f t="shared" si="441"/>
        <v>1.0053667262969588</v>
      </c>
      <c r="I1446" s="36">
        <f t="shared" si="441"/>
        <v>0.8990476190476191</v>
      </c>
      <c r="J1446" s="36">
        <f t="shared" si="441"/>
        <v>0.88907849829351537</v>
      </c>
      <c r="K1446" s="36">
        <f t="shared" si="441"/>
        <v>0.77777777777777779</v>
      </c>
      <c r="L1446" s="36">
        <f t="shared" si="441"/>
        <v>0.94052044609665431</v>
      </c>
      <c r="M1446" s="36">
        <f t="shared" si="441"/>
        <v>1.0402010050251256</v>
      </c>
      <c r="N1446" s="36">
        <f t="shared" si="441"/>
        <v>0.94578313253012047</v>
      </c>
      <c r="O1446" s="36">
        <f t="shared" si="441"/>
        <v>1.013477088948787</v>
      </c>
      <c r="P1446" s="36">
        <f t="shared" si="441"/>
        <v>1.0622317596566524</v>
      </c>
      <c r="Q1446" s="36">
        <f t="shared" si="441"/>
        <v>1.0380047505938241</v>
      </c>
      <c r="R1446" s="36">
        <f t="shared" si="441"/>
        <v>0.85119047619047616</v>
      </c>
      <c r="S1446" s="36">
        <f t="shared" si="441"/>
        <v>0.78384279475982532</v>
      </c>
      <c r="T1446" s="36">
        <f t="shared" si="441"/>
        <v>1.0279569892473119</v>
      </c>
      <c r="U1446" s="36">
        <f t="shared" si="441"/>
        <v>1.0287958115183247</v>
      </c>
      <c r="V1446" s="36">
        <f t="shared" si="441"/>
        <v>0.95348837209302328</v>
      </c>
      <c r="W1446" s="36">
        <f t="shared" si="441"/>
        <v>0.83170731707317069</v>
      </c>
      <c r="X1446" s="41">
        <f t="shared" si="441"/>
        <v>0.87671232876712324</v>
      </c>
      <c r="Y1446" s="41">
        <f t="shared" si="441"/>
        <v>0.9675174013921114</v>
      </c>
      <c r="Z1446" s="41">
        <f t="shared" si="441"/>
        <v>0.84444444444444444</v>
      </c>
      <c r="AA1446" s="41">
        <f t="shared" si="441"/>
        <v>0.86966824644549767</v>
      </c>
      <c r="AB1446" s="41">
        <f t="shared" si="441"/>
        <v>0.8530120481927711</v>
      </c>
      <c r="AC1446" s="42">
        <f t="shared" ref="AC1446:AG1446" si="442">AC801/AC149</f>
        <v>0.78624078624078619</v>
      </c>
      <c r="AD1446" s="42">
        <f t="shared" si="442"/>
        <v>1.1479999999999999</v>
      </c>
      <c r="AE1446" s="42">
        <f t="shared" si="442"/>
        <v>0.9185750636132316</v>
      </c>
      <c r="AF1446" s="43">
        <f t="shared" si="442"/>
        <v>0.86522911051212936</v>
      </c>
      <c r="AG1446" s="43">
        <f t="shared" si="442"/>
        <v>0.66666666666666663</v>
      </c>
      <c r="AH1446" s="44">
        <f t="shared" ref="AH1446:AO1446" si="443">AH801/AH149</f>
        <v>0.8454258675078864</v>
      </c>
      <c r="AI1446" s="44">
        <f t="shared" si="443"/>
        <v>0.76280323450134768</v>
      </c>
      <c r="AJ1446" s="44">
        <f t="shared" si="443"/>
        <v>0.96699669966996704</v>
      </c>
      <c r="AK1446" s="44">
        <f t="shared" si="443"/>
        <v>0.71542553191489366</v>
      </c>
      <c r="AL1446" s="46">
        <f t="shared" si="443"/>
        <v>0.92460317460317465</v>
      </c>
      <c r="AM1446" s="46">
        <f t="shared" si="443"/>
        <v>0.96107784431137722</v>
      </c>
      <c r="AN1446" s="46">
        <f t="shared" si="443"/>
        <v>0.85034013605442171</v>
      </c>
      <c r="AO1446" s="46">
        <f t="shared" si="443"/>
        <v>0.81784386617100369</v>
      </c>
    </row>
    <row r="1447" spans="1:41" x14ac:dyDescent="0.25">
      <c r="A1447" s="36" t="s">
        <v>62</v>
      </c>
      <c r="B1447" s="36">
        <f t="shared" ref="B1447:AB1447" si="444">B802/B150</f>
        <v>0.71844660194174759</v>
      </c>
      <c r="C1447" s="36">
        <f t="shared" si="444"/>
        <v>1.26</v>
      </c>
      <c r="D1447" s="36">
        <f t="shared" si="444"/>
        <v>1.203125</v>
      </c>
      <c r="E1447" s="36">
        <f t="shared" si="444"/>
        <v>1.2538461538461538</v>
      </c>
      <c r="F1447" s="36">
        <f t="shared" si="444"/>
        <v>1.1898148148148149</v>
      </c>
      <c r="G1447" s="36">
        <f t="shared" si="444"/>
        <v>0.8663967611336032</v>
      </c>
      <c r="H1447" s="36">
        <f t="shared" si="444"/>
        <v>1.0823970037453183</v>
      </c>
      <c r="I1447" s="36">
        <f t="shared" si="444"/>
        <v>0.84555984555984554</v>
      </c>
      <c r="J1447" s="36">
        <f t="shared" si="444"/>
        <v>0.823943661971831</v>
      </c>
      <c r="K1447" s="36">
        <f t="shared" si="444"/>
        <v>0.7963800904977375</v>
      </c>
      <c r="L1447" s="36">
        <f t="shared" si="444"/>
        <v>0.94285714285714284</v>
      </c>
      <c r="M1447" s="36">
        <f t="shared" si="444"/>
        <v>0.95238095238095233</v>
      </c>
      <c r="N1447" s="36">
        <f t="shared" si="444"/>
        <v>1.0599078341013826</v>
      </c>
      <c r="O1447" s="36">
        <f t="shared" si="444"/>
        <v>0.73333333333333328</v>
      </c>
      <c r="P1447" s="36">
        <f t="shared" si="444"/>
        <v>1.1196172248803828</v>
      </c>
      <c r="Q1447" s="36">
        <f t="shared" si="444"/>
        <v>1.2397260273972603</v>
      </c>
      <c r="R1447" s="36">
        <f t="shared" si="444"/>
        <v>1.1904761904761905</v>
      </c>
      <c r="S1447" s="36">
        <f t="shared" si="444"/>
        <v>1.0135135135135136</v>
      </c>
      <c r="T1447" s="36">
        <f t="shared" si="444"/>
        <v>1.1256038647342994</v>
      </c>
      <c r="U1447" s="36">
        <f t="shared" si="444"/>
        <v>0.84375</v>
      </c>
      <c r="V1447" s="36">
        <f t="shared" si="444"/>
        <v>0.91111111111111109</v>
      </c>
      <c r="W1447" s="36">
        <f t="shared" si="444"/>
        <v>0.91145833333333337</v>
      </c>
      <c r="X1447" s="41">
        <f t="shared" si="444"/>
        <v>0.93181818181818177</v>
      </c>
      <c r="Y1447" s="41">
        <f t="shared" si="444"/>
        <v>0.87557603686635943</v>
      </c>
      <c r="Z1447" s="41">
        <f t="shared" si="444"/>
        <v>0.98351648351648346</v>
      </c>
      <c r="AA1447" s="41">
        <f t="shared" si="444"/>
        <v>0.78500000000000003</v>
      </c>
      <c r="AB1447" s="41">
        <f t="shared" si="444"/>
        <v>0.89570552147239269</v>
      </c>
      <c r="AC1447" s="42">
        <f t="shared" ref="AC1447:AG1447" si="445">AC802/AC150</f>
        <v>0.69186046511627908</v>
      </c>
      <c r="AD1447" s="42">
        <f t="shared" si="445"/>
        <v>1.2636363636363637</v>
      </c>
      <c r="AE1447" s="42">
        <f t="shared" si="445"/>
        <v>0.95061728395061729</v>
      </c>
      <c r="AF1447" s="43">
        <f t="shared" si="445"/>
        <v>0.68023255813953487</v>
      </c>
      <c r="AG1447" s="43">
        <f t="shared" si="445"/>
        <v>0.63218390804597702</v>
      </c>
      <c r="AH1447" s="44">
        <f t="shared" ref="AH1447:AO1447" si="446">AH802/AH150</f>
        <v>0.90909090909090906</v>
      </c>
      <c r="AI1447" s="44">
        <f t="shared" si="446"/>
        <v>0.72932330827067671</v>
      </c>
      <c r="AJ1447" s="44">
        <f t="shared" si="446"/>
        <v>1.1186440677966101</v>
      </c>
      <c r="AK1447" s="44">
        <f t="shared" si="446"/>
        <v>0.8671875</v>
      </c>
      <c r="AL1447" s="46">
        <f t="shared" si="446"/>
        <v>1.0103092783505154</v>
      </c>
      <c r="AM1447" s="46">
        <f t="shared" si="446"/>
        <v>0.91538461538461535</v>
      </c>
      <c r="AN1447" s="46">
        <f t="shared" si="446"/>
        <v>0.86290322580645162</v>
      </c>
      <c r="AO1447" s="46">
        <f t="shared" si="446"/>
        <v>0.79661016949152541</v>
      </c>
    </row>
    <row r="1448" spans="1:41" x14ac:dyDescent="0.25">
      <c r="A1448" s="36" t="s">
        <v>63</v>
      </c>
      <c r="B1448" s="36">
        <f t="shared" ref="B1448:AB1448" si="447">B803/B151</f>
        <v>0.94680851063829785</v>
      </c>
      <c r="C1448" s="36">
        <f t="shared" si="447"/>
        <v>1.0409638554216867</v>
      </c>
      <c r="D1448" s="36">
        <f t="shared" si="447"/>
        <v>1.2116630669546435</v>
      </c>
      <c r="E1448" s="36">
        <f t="shared" si="447"/>
        <v>1.5112107623318385</v>
      </c>
      <c r="F1448" s="36">
        <f t="shared" si="447"/>
        <v>1.2057823129251701</v>
      </c>
      <c r="G1448" s="36">
        <f t="shared" si="447"/>
        <v>0.82794117647058818</v>
      </c>
      <c r="H1448" s="36">
        <f t="shared" si="447"/>
        <v>1.0546875</v>
      </c>
      <c r="I1448" s="36">
        <f t="shared" si="447"/>
        <v>1.1535776614310647</v>
      </c>
      <c r="J1448" s="36">
        <f t="shared" si="447"/>
        <v>0.78055555555555556</v>
      </c>
      <c r="K1448" s="36">
        <f t="shared" si="447"/>
        <v>0.88380281690140849</v>
      </c>
      <c r="L1448" s="36">
        <f t="shared" si="447"/>
        <v>1.0754147812971342</v>
      </c>
      <c r="M1448" s="36">
        <f t="shared" si="447"/>
        <v>1.0629251700680271</v>
      </c>
      <c r="N1448" s="36">
        <f t="shared" si="447"/>
        <v>1.0014836795252227</v>
      </c>
      <c r="O1448" s="36">
        <f t="shared" si="447"/>
        <v>0.956989247311828</v>
      </c>
      <c r="P1448" s="36">
        <f t="shared" si="447"/>
        <v>1.1043165467625899</v>
      </c>
      <c r="Q1448" s="36">
        <f t="shared" si="447"/>
        <v>0.95076400679117146</v>
      </c>
      <c r="R1448" s="36">
        <f t="shared" si="447"/>
        <v>0.94250871080139376</v>
      </c>
      <c r="S1448" s="36">
        <f t="shared" si="447"/>
        <v>0.86890756302521011</v>
      </c>
      <c r="T1448" s="36">
        <f t="shared" si="447"/>
        <v>1.0198347107438017</v>
      </c>
      <c r="U1448" s="36">
        <f t="shared" si="447"/>
        <v>0.85874799357945431</v>
      </c>
      <c r="V1448" s="36">
        <f t="shared" si="447"/>
        <v>0.89330922242314648</v>
      </c>
      <c r="W1448" s="36">
        <f t="shared" si="447"/>
        <v>0.77798165137614683</v>
      </c>
      <c r="X1448" s="41">
        <f t="shared" si="447"/>
        <v>0.81214421252371916</v>
      </c>
      <c r="Y1448" s="41">
        <f t="shared" si="447"/>
        <v>1.0455486542443064</v>
      </c>
      <c r="Z1448" s="41">
        <f t="shared" si="447"/>
        <v>0.86535008976660677</v>
      </c>
      <c r="AA1448" s="41">
        <f t="shared" si="447"/>
        <v>0.81538461538461537</v>
      </c>
      <c r="AB1448" s="41">
        <f t="shared" si="447"/>
        <v>0.78202676864244747</v>
      </c>
      <c r="AC1448" s="42">
        <f t="shared" ref="AC1448:AG1448" si="448">AC803/AC151</f>
        <v>0.85507246376811596</v>
      </c>
      <c r="AD1448" s="42">
        <f t="shared" si="448"/>
        <v>1.1246684350132625</v>
      </c>
      <c r="AE1448" s="42">
        <f t="shared" si="448"/>
        <v>1</v>
      </c>
      <c r="AF1448" s="43">
        <f t="shared" si="448"/>
        <v>0.9</v>
      </c>
      <c r="AG1448" s="43">
        <f t="shared" si="448"/>
        <v>0.87010309278350517</v>
      </c>
      <c r="AH1448" s="44">
        <f t="shared" ref="AH1448:AO1448" si="449">AH803/AH151</f>
        <v>0.88716814159292035</v>
      </c>
      <c r="AI1448" s="44">
        <f t="shared" si="449"/>
        <v>0.78993435448577676</v>
      </c>
      <c r="AJ1448" s="44">
        <f t="shared" si="449"/>
        <v>0.86590909090909096</v>
      </c>
      <c r="AK1448" s="44">
        <f t="shared" si="449"/>
        <v>0.89327146171693739</v>
      </c>
      <c r="AL1448" s="46">
        <f t="shared" si="449"/>
        <v>0.95238095238095233</v>
      </c>
      <c r="AM1448" s="46">
        <f t="shared" si="449"/>
        <v>0.91529411764705881</v>
      </c>
      <c r="AN1448" s="46">
        <f t="shared" si="449"/>
        <v>0.80562659846547313</v>
      </c>
      <c r="AO1448" s="46">
        <f t="shared" si="449"/>
        <v>0.78272980501392753</v>
      </c>
    </row>
    <row r="1449" spans="1:41" x14ac:dyDescent="0.25">
      <c r="A1449" s="36" t="s">
        <v>502</v>
      </c>
      <c r="B1449" s="36">
        <f t="shared" ref="B1449:AB1449" si="450">B804/B152</f>
        <v>0.95152505446623092</v>
      </c>
      <c r="C1449" s="36">
        <f t="shared" si="450"/>
        <v>0.97596941561987982</v>
      </c>
      <c r="D1449" s="36">
        <f t="shared" si="450"/>
        <v>1.1574144486692015</v>
      </c>
      <c r="E1449" s="36">
        <f t="shared" si="450"/>
        <v>1.6047888081786388</v>
      </c>
      <c r="F1449" s="36">
        <f t="shared" si="450"/>
        <v>1.2837619133249416</v>
      </c>
      <c r="G1449" s="36">
        <f t="shared" si="450"/>
        <v>0.92876923076923079</v>
      </c>
      <c r="H1449" s="36">
        <f t="shared" si="450"/>
        <v>0.91385251550654722</v>
      </c>
      <c r="I1449" s="36">
        <f t="shared" si="450"/>
        <v>0.99459724950884087</v>
      </c>
      <c r="J1449" s="36">
        <f t="shared" si="450"/>
        <v>0.90511159107271422</v>
      </c>
      <c r="K1449" s="36">
        <f t="shared" si="450"/>
        <v>0.81900016074586079</v>
      </c>
      <c r="L1449" s="36">
        <f t="shared" si="450"/>
        <v>0.9304700162074554</v>
      </c>
      <c r="M1449" s="36">
        <f t="shared" si="450"/>
        <v>1.0754385964912281</v>
      </c>
      <c r="N1449" s="36">
        <f t="shared" si="450"/>
        <v>0.93345036706032558</v>
      </c>
      <c r="O1449" s="36">
        <f t="shared" si="450"/>
        <v>0.97928068803752932</v>
      </c>
      <c r="P1449" s="36">
        <f t="shared" si="450"/>
        <v>1.0584566031010516</v>
      </c>
      <c r="Q1449" s="36">
        <f t="shared" si="450"/>
        <v>1.0486646884272997</v>
      </c>
      <c r="R1449" s="36">
        <f t="shared" si="450"/>
        <v>0.91511035653650252</v>
      </c>
      <c r="S1449" s="36">
        <f t="shared" si="450"/>
        <v>0.86365286855482937</v>
      </c>
      <c r="T1449" s="36">
        <f t="shared" si="450"/>
        <v>0.98081131122706611</v>
      </c>
      <c r="U1449" s="36">
        <f t="shared" si="450"/>
        <v>1.0525365951473833</v>
      </c>
      <c r="V1449" s="36">
        <f t="shared" si="450"/>
        <v>0.91604477611940294</v>
      </c>
      <c r="W1449" s="36">
        <f t="shared" si="450"/>
        <v>0.79026651216685984</v>
      </c>
      <c r="X1449" s="41">
        <f t="shared" si="450"/>
        <v>0.89948698460953824</v>
      </c>
      <c r="Y1449" s="41">
        <f t="shared" si="450"/>
        <v>0.92215682551737232</v>
      </c>
      <c r="Z1449" s="41">
        <f t="shared" si="450"/>
        <v>0.87991422444603284</v>
      </c>
      <c r="AA1449" s="41">
        <f t="shared" si="450"/>
        <v>0.81576163610719321</v>
      </c>
      <c r="AB1449" s="41">
        <f t="shared" si="450"/>
        <v>0.88762054713639049</v>
      </c>
      <c r="AC1449" s="42">
        <f t="shared" ref="AC1449:AG1449" si="451">AC804/AC152</f>
        <v>0.8712892281594572</v>
      </c>
      <c r="AD1449" s="42">
        <f t="shared" si="451"/>
        <v>1.155680224403927</v>
      </c>
      <c r="AE1449" s="42">
        <f t="shared" si="451"/>
        <v>0.9812486682292777</v>
      </c>
      <c r="AF1449" s="43">
        <f t="shared" si="451"/>
        <v>0.84181141439205953</v>
      </c>
      <c r="AG1449" s="43">
        <f t="shared" si="451"/>
        <v>0.7164927768860353</v>
      </c>
      <c r="AH1449" s="44">
        <f t="shared" ref="AH1449:AO1449" si="452">AH804/AH152</f>
        <v>0.73210161662817552</v>
      </c>
      <c r="AI1449" s="44">
        <f t="shared" si="452"/>
        <v>0.71474773609314357</v>
      </c>
      <c r="AJ1449" s="44">
        <f t="shared" si="452"/>
        <v>0.85653308038890208</v>
      </c>
      <c r="AK1449" s="44">
        <f t="shared" si="452"/>
        <v>0.86903914590747333</v>
      </c>
      <c r="AL1449" s="46">
        <f t="shared" si="452"/>
        <v>0.90259348612786494</v>
      </c>
      <c r="AM1449" s="46">
        <f t="shared" si="452"/>
        <v>0.88556297490214142</v>
      </c>
      <c r="AN1449" s="46">
        <f t="shared" si="452"/>
        <v>0.93581780538302273</v>
      </c>
      <c r="AO1449" s="46">
        <f t="shared" si="452"/>
        <v>0.8996425625515535</v>
      </c>
    </row>
    <row r="1450" spans="1:41" x14ac:dyDescent="0.25">
      <c r="A1450" s="36" t="s">
        <v>64</v>
      </c>
      <c r="B1450" s="36">
        <f t="shared" ref="B1450:AB1450" si="453">B805/B153</f>
        <v>0.95316804407713496</v>
      </c>
      <c r="C1450" s="36">
        <f t="shared" si="453"/>
        <v>1.1012269938650308</v>
      </c>
      <c r="D1450" s="36">
        <f t="shared" si="453"/>
        <v>0.96280087527352298</v>
      </c>
      <c r="E1450" s="36">
        <f t="shared" si="453"/>
        <v>1.3234421364985163</v>
      </c>
      <c r="F1450" s="36">
        <f t="shared" si="453"/>
        <v>1.2296015180265654</v>
      </c>
      <c r="G1450" s="36">
        <f t="shared" si="453"/>
        <v>0.7819314641744548</v>
      </c>
      <c r="H1450" s="36">
        <f t="shared" si="453"/>
        <v>1.0049586776859505</v>
      </c>
      <c r="I1450" s="36">
        <f t="shared" si="453"/>
        <v>0.875</v>
      </c>
      <c r="J1450" s="36">
        <f t="shared" si="453"/>
        <v>0.98765432098765427</v>
      </c>
      <c r="K1450" s="36">
        <f t="shared" si="453"/>
        <v>0.85615251299826689</v>
      </c>
      <c r="L1450" s="36">
        <f t="shared" si="453"/>
        <v>0.8743633276740238</v>
      </c>
      <c r="M1450" s="36">
        <f t="shared" si="453"/>
        <v>1.0437375745526838</v>
      </c>
      <c r="N1450" s="36">
        <f t="shared" si="453"/>
        <v>0.99103942652329746</v>
      </c>
      <c r="O1450" s="36">
        <f t="shared" si="453"/>
        <v>1.0165631469979297</v>
      </c>
      <c r="P1450" s="36">
        <f t="shared" si="453"/>
        <v>1.0529531568228105</v>
      </c>
      <c r="Q1450" s="36">
        <f t="shared" si="453"/>
        <v>0.9452054794520548</v>
      </c>
      <c r="R1450" s="36">
        <f t="shared" si="453"/>
        <v>1.0181451612903225</v>
      </c>
      <c r="S1450" s="36">
        <f t="shared" si="453"/>
        <v>0.80334728033472802</v>
      </c>
      <c r="T1450" s="36">
        <f t="shared" si="453"/>
        <v>0.89668615984405453</v>
      </c>
      <c r="U1450" s="36">
        <f t="shared" si="453"/>
        <v>0.86236559139784941</v>
      </c>
      <c r="V1450" s="36">
        <f t="shared" si="453"/>
        <v>0.9476861167002012</v>
      </c>
      <c r="W1450" s="36">
        <f t="shared" si="453"/>
        <v>0.85152838427947597</v>
      </c>
      <c r="X1450" s="41">
        <f t="shared" si="453"/>
        <v>0.85144124168514412</v>
      </c>
      <c r="Y1450" s="41">
        <f t="shared" si="453"/>
        <v>0.8383371824480369</v>
      </c>
      <c r="Z1450" s="41">
        <f t="shared" si="453"/>
        <v>0.82969432314410485</v>
      </c>
      <c r="AA1450" s="41">
        <f t="shared" si="453"/>
        <v>0.90752688172043006</v>
      </c>
      <c r="AB1450" s="41">
        <f t="shared" si="453"/>
        <v>1</v>
      </c>
      <c r="AC1450" s="42">
        <f t="shared" ref="AC1450:AG1450" si="454">AC805/AC153</f>
        <v>0.902676399026764</v>
      </c>
      <c r="AD1450" s="42">
        <f t="shared" si="454"/>
        <v>1.4038461538461537</v>
      </c>
      <c r="AE1450" s="42">
        <f t="shared" si="454"/>
        <v>0.98522167487684731</v>
      </c>
      <c r="AF1450" s="43">
        <f t="shared" si="454"/>
        <v>0.75161987041036715</v>
      </c>
      <c r="AG1450" s="43">
        <f t="shared" si="454"/>
        <v>0.72235294117647064</v>
      </c>
      <c r="AH1450" s="44">
        <f t="shared" ref="AH1450:AO1450" si="455">AH805/AH153</f>
        <v>0.74867724867724872</v>
      </c>
      <c r="AI1450" s="44">
        <f t="shared" si="455"/>
        <v>0.81962864721485407</v>
      </c>
      <c r="AJ1450" s="44">
        <f t="shared" si="455"/>
        <v>0.85488126649076512</v>
      </c>
      <c r="AK1450" s="44">
        <f t="shared" si="455"/>
        <v>0.81842818428184283</v>
      </c>
      <c r="AL1450" s="46">
        <f t="shared" si="455"/>
        <v>0.8682432432432432</v>
      </c>
      <c r="AM1450" s="46">
        <f t="shared" si="455"/>
        <v>0.91354466858789629</v>
      </c>
      <c r="AN1450" s="46">
        <f t="shared" si="455"/>
        <v>0.74680306905370841</v>
      </c>
      <c r="AO1450" s="46">
        <f t="shared" si="455"/>
        <v>0.92409240924092406</v>
      </c>
    </row>
    <row r="1451" spans="1:41" x14ac:dyDescent="0.25">
      <c r="A1451" s="36" t="s">
        <v>609</v>
      </c>
      <c r="B1451" s="36">
        <f t="shared" ref="B1451:AB1451" si="456">B806/B154</f>
        <v>0.94308943089430897</v>
      </c>
      <c r="C1451" s="36">
        <f t="shared" si="456"/>
        <v>1.1168384879725086</v>
      </c>
      <c r="D1451" s="36">
        <f t="shared" si="456"/>
        <v>1.217125382262997</v>
      </c>
      <c r="E1451" s="36">
        <f t="shared" si="456"/>
        <v>1.6130653266331658</v>
      </c>
      <c r="F1451" s="36">
        <f t="shared" si="456"/>
        <v>1.3052763819095476</v>
      </c>
      <c r="G1451" s="36">
        <f t="shared" si="456"/>
        <v>0.99149840595111582</v>
      </c>
      <c r="H1451" s="36">
        <f t="shared" si="456"/>
        <v>0.8561584840654608</v>
      </c>
      <c r="I1451" s="36">
        <f t="shared" si="456"/>
        <v>1.1076388888888888</v>
      </c>
      <c r="J1451" s="36">
        <f t="shared" si="456"/>
        <v>0.79344858962693354</v>
      </c>
      <c r="K1451" s="36">
        <f t="shared" si="456"/>
        <v>0.93862433862433858</v>
      </c>
      <c r="L1451" s="36">
        <f t="shared" si="456"/>
        <v>0.9662288930581614</v>
      </c>
      <c r="M1451" s="36">
        <f t="shared" si="456"/>
        <v>1.7159863945578231</v>
      </c>
      <c r="N1451" s="36">
        <f t="shared" si="456"/>
        <v>1.0496535796766744</v>
      </c>
      <c r="O1451" s="36">
        <f t="shared" si="456"/>
        <v>1.061124694376528</v>
      </c>
      <c r="P1451" s="36">
        <f t="shared" si="456"/>
        <v>0.77690802348336596</v>
      </c>
      <c r="Q1451" s="36">
        <f t="shared" si="456"/>
        <v>1.075136612021858</v>
      </c>
      <c r="R1451" s="36">
        <f t="shared" si="456"/>
        <v>0.94095940959409596</v>
      </c>
      <c r="S1451" s="36">
        <f t="shared" si="456"/>
        <v>1.0418994413407821</v>
      </c>
      <c r="T1451" s="36">
        <f t="shared" si="456"/>
        <v>0.74509803921568629</v>
      </c>
      <c r="U1451" s="36">
        <f t="shared" si="456"/>
        <v>1.1181818181818182</v>
      </c>
      <c r="V1451" s="36">
        <f t="shared" si="456"/>
        <v>0.93628088426527956</v>
      </c>
      <c r="W1451" s="36">
        <f t="shared" si="456"/>
        <v>0.83227445997458704</v>
      </c>
      <c r="X1451" s="41">
        <f t="shared" si="456"/>
        <v>1.0683760683760684</v>
      </c>
      <c r="Y1451" s="41">
        <f t="shared" si="456"/>
        <v>0.89505428226779249</v>
      </c>
      <c r="Z1451" s="41">
        <f t="shared" si="456"/>
        <v>0.70164609053497939</v>
      </c>
      <c r="AA1451" s="41">
        <f t="shared" si="456"/>
        <v>0.85230024213075062</v>
      </c>
      <c r="AB1451" s="41">
        <f t="shared" si="456"/>
        <v>0.94486215538847118</v>
      </c>
      <c r="AC1451" s="42">
        <f t="shared" ref="AC1451:AG1451" si="457">AC806/AC154</f>
        <v>1.0949464012251149</v>
      </c>
      <c r="AD1451" s="42">
        <f t="shared" si="457"/>
        <v>1.3884615384615384</v>
      </c>
      <c r="AE1451" s="42">
        <f t="shared" si="457"/>
        <v>0.95736434108527135</v>
      </c>
      <c r="AF1451" s="43">
        <f t="shared" si="457"/>
        <v>0.69555796316359697</v>
      </c>
      <c r="AG1451" s="43">
        <f t="shared" si="457"/>
        <v>0.67594654788418707</v>
      </c>
      <c r="AH1451" s="44">
        <f t="shared" ref="AH1451:AO1451" si="458">AH806/AH154</f>
        <v>0.8408450704225352</v>
      </c>
      <c r="AI1451" s="44">
        <f t="shared" si="458"/>
        <v>0.84291187739463602</v>
      </c>
      <c r="AJ1451" s="44">
        <f t="shared" si="458"/>
        <v>0.89158163265306123</v>
      </c>
      <c r="AK1451" s="44">
        <f t="shared" si="458"/>
        <v>0.85943775100401609</v>
      </c>
      <c r="AL1451" s="46">
        <f t="shared" si="458"/>
        <v>0.72727272727272729</v>
      </c>
      <c r="AM1451" s="46">
        <f t="shared" si="458"/>
        <v>0.89445196211096079</v>
      </c>
      <c r="AN1451" s="46">
        <f t="shared" si="458"/>
        <v>0.86603518267929636</v>
      </c>
      <c r="AO1451" s="46">
        <f t="shared" si="458"/>
        <v>1.1012269938650308</v>
      </c>
    </row>
    <row r="1452" spans="1:41" x14ac:dyDescent="0.25">
      <c r="A1452" s="36" t="s">
        <v>65</v>
      </c>
      <c r="B1452" s="36">
        <f t="shared" ref="B1452:AB1452" si="459">B807/B155</f>
        <v>0.93782383419689119</v>
      </c>
      <c r="C1452" s="36">
        <f t="shared" si="459"/>
        <v>1.4779411764705883</v>
      </c>
      <c r="D1452" s="36">
        <f t="shared" si="459"/>
        <v>0.91467576791808869</v>
      </c>
      <c r="E1452" s="36">
        <f t="shared" si="459"/>
        <v>1.1535714285714285</v>
      </c>
      <c r="F1452" s="36">
        <f t="shared" si="459"/>
        <v>1.0332594235033259</v>
      </c>
      <c r="G1452" s="36">
        <f t="shared" si="459"/>
        <v>1.0919881305637982</v>
      </c>
      <c r="H1452" s="36">
        <f t="shared" si="459"/>
        <v>0.92490118577075098</v>
      </c>
      <c r="I1452" s="36">
        <f t="shared" si="459"/>
        <v>0.79756097560975614</v>
      </c>
      <c r="J1452" s="36">
        <f t="shared" si="459"/>
        <v>0.82892057026476573</v>
      </c>
      <c r="K1452" s="36">
        <f t="shared" si="459"/>
        <v>0.70327102803738317</v>
      </c>
      <c r="L1452" s="36">
        <f t="shared" si="459"/>
        <v>0.86341463414634145</v>
      </c>
      <c r="M1452" s="36">
        <f t="shared" si="459"/>
        <v>0.94462540716612375</v>
      </c>
      <c r="N1452" s="36">
        <f t="shared" si="459"/>
        <v>0.90841584158415845</v>
      </c>
      <c r="O1452" s="36">
        <f t="shared" si="459"/>
        <v>0.87222222222222223</v>
      </c>
      <c r="P1452" s="36">
        <f t="shared" si="459"/>
        <v>0.98399999999999999</v>
      </c>
      <c r="Q1452" s="36">
        <f t="shared" si="459"/>
        <v>0.86468646864686471</v>
      </c>
      <c r="R1452" s="36">
        <f t="shared" si="459"/>
        <v>1.1286764705882353</v>
      </c>
      <c r="S1452" s="36">
        <f t="shared" si="459"/>
        <v>0.80756013745704469</v>
      </c>
      <c r="T1452" s="36">
        <f t="shared" si="459"/>
        <v>0.98915989159891604</v>
      </c>
      <c r="U1452" s="36">
        <f t="shared" si="459"/>
        <v>0.85</v>
      </c>
      <c r="V1452" s="36">
        <f t="shared" si="459"/>
        <v>0.86826347305389218</v>
      </c>
      <c r="W1452" s="36">
        <f t="shared" si="459"/>
        <v>0.69905956112852663</v>
      </c>
      <c r="X1452" s="41">
        <f t="shared" si="459"/>
        <v>1.0802919708029197</v>
      </c>
      <c r="Y1452" s="41">
        <f t="shared" si="459"/>
        <v>1.0419847328244274</v>
      </c>
      <c r="Z1452" s="41">
        <f t="shared" si="459"/>
        <v>0.81395348837209303</v>
      </c>
      <c r="AA1452" s="41">
        <f t="shared" si="459"/>
        <v>0.82386363636363635</v>
      </c>
      <c r="AB1452" s="41">
        <f t="shared" si="459"/>
        <v>0.86092715231788075</v>
      </c>
      <c r="AC1452" s="42">
        <f t="shared" ref="AC1452:AG1452" si="460">AC807/AC155</f>
        <v>0.87159533073929962</v>
      </c>
      <c r="AD1452" s="42">
        <f t="shared" si="460"/>
        <v>1.1971153846153846</v>
      </c>
      <c r="AE1452" s="42">
        <f t="shared" si="460"/>
        <v>0.98550724637681164</v>
      </c>
      <c r="AF1452" s="43">
        <f t="shared" si="460"/>
        <v>0.77580071174377219</v>
      </c>
      <c r="AG1452" s="43">
        <f t="shared" si="460"/>
        <v>0.74226804123711343</v>
      </c>
      <c r="AH1452" s="44">
        <f t="shared" ref="AH1452:AO1452" si="461">AH807/AH155</f>
        <v>0.71984435797665369</v>
      </c>
      <c r="AI1452" s="44">
        <f t="shared" si="461"/>
        <v>0.95024875621890548</v>
      </c>
      <c r="AJ1452" s="44">
        <f t="shared" si="461"/>
        <v>1.0792079207920793</v>
      </c>
      <c r="AK1452" s="44">
        <f t="shared" si="461"/>
        <v>0.94859813084112155</v>
      </c>
      <c r="AL1452" s="46">
        <f t="shared" si="461"/>
        <v>0.97727272727272729</v>
      </c>
      <c r="AM1452" s="46">
        <f t="shared" si="461"/>
        <v>0.94059405940594054</v>
      </c>
      <c r="AN1452" s="46">
        <f t="shared" si="461"/>
        <v>0.91219512195121955</v>
      </c>
      <c r="AO1452" s="46">
        <f t="shared" si="461"/>
        <v>0.96296296296296291</v>
      </c>
    </row>
    <row r="1453" spans="1:41" x14ac:dyDescent="0.25">
      <c r="A1453" s="36" t="s">
        <v>66</v>
      </c>
      <c r="B1453" s="36">
        <f t="shared" ref="B1453:AB1453" si="462">B808/B156</f>
        <v>1.0778210116731517</v>
      </c>
      <c r="C1453" s="36">
        <f t="shared" si="462"/>
        <v>1.0804195804195804</v>
      </c>
      <c r="D1453" s="36">
        <f t="shared" si="462"/>
        <v>1.1944444444444444</v>
      </c>
      <c r="E1453" s="36">
        <f t="shared" si="462"/>
        <v>1.8103448275862069</v>
      </c>
      <c r="F1453" s="36">
        <f t="shared" si="462"/>
        <v>1.1205073995771671</v>
      </c>
      <c r="G1453" s="36">
        <f t="shared" si="462"/>
        <v>1.1522842639593909</v>
      </c>
      <c r="H1453" s="36">
        <f t="shared" si="462"/>
        <v>1.0313152400835073</v>
      </c>
      <c r="I1453" s="36">
        <f t="shared" si="462"/>
        <v>1.1649484536082475</v>
      </c>
      <c r="J1453" s="36">
        <f t="shared" si="462"/>
        <v>0.86480686695278974</v>
      </c>
      <c r="K1453" s="36">
        <f t="shared" si="462"/>
        <v>0.75113122171945701</v>
      </c>
      <c r="L1453" s="36">
        <f t="shared" si="462"/>
        <v>0.86585365853658536</v>
      </c>
      <c r="M1453" s="36">
        <f t="shared" si="462"/>
        <v>1.0861244019138756</v>
      </c>
      <c r="N1453" s="36">
        <f t="shared" si="462"/>
        <v>1.0350877192982457</v>
      </c>
      <c r="O1453" s="36">
        <f t="shared" si="462"/>
        <v>1.0990566037735849</v>
      </c>
      <c r="P1453" s="36">
        <f t="shared" si="462"/>
        <v>0.95078299776286357</v>
      </c>
      <c r="Q1453" s="36">
        <f t="shared" si="462"/>
        <v>0.93816631130063965</v>
      </c>
      <c r="R1453" s="36">
        <f t="shared" si="462"/>
        <v>0.97701149425287359</v>
      </c>
      <c r="S1453" s="36">
        <f t="shared" si="462"/>
        <v>0.90585241730279897</v>
      </c>
      <c r="T1453" s="36">
        <f t="shared" si="462"/>
        <v>1.0763723150357996</v>
      </c>
      <c r="U1453" s="36">
        <f t="shared" si="462"/>
        <v>0.94774346793349173</v>
      </c>
      <c r="V1453" s="36">
        <f t="shared" si="462"/>
        <v>0.7432432432432432</v>
      </c>
      <c r="W1453" s="36">
        <f t="shared" si="462"/>
        <v>0.78947368421052633</v>
      </c>
      <c r="X1453" s="41">
        <f t="shared" si="462"/>
        <v>0.83114035087719296</v>
      </c>
      <c r="Y1453" s="41">
        <f t="shared" si="462"/>
        <v>0.69396551724137934</v>
      </c>
      <c r="Z1453" s="41">
        <f t="shared" si="462"/>
        <v>0.88297872340425532</v>
      </c>
      <c r="AA1453" s="41">
        <f t="shared" si="462"/>
        <v>0.81798245614035092</v>
      </c>
      <c r="AB1453" s="41">
        <f t="shared" si="462"/>
        <v>0.81521739130434778</v>
      </c>
      <c r="AC1453" s="42">
        <f t="shared" ref="AC1453:AG1453" si="463">AC808/AC156</f>
        <v>0.83571428571428574</v>
      </c>
      <c r="AD1453" s="42">
        <f t="shared" si="463"/>
        <v>1.4375</v>
      </c>
      <c r="AE1453" s="42">
        <f t="shared" si="463"/>
        <v>1.0278481012658227</v>
      </c>
      <c r="AF1453" s="43">
        <f t="shared" si="463"/>
        <v>0.75662650602409642</v>
      </c>
      <c r="AG1453" s="43">
        <f t="shared" si="463"/>
        <v>0.73618090452261309</v>
      </c>
      <c r="AH1453" s="44">
        <f t="shared" ref="AH1453:AO1453" si="464">AH808/AH156</f>
        <v>0.70129870129870131</v>
      </c>
      <c r="AI1453" s="44">
        <f t="shared" si="464"/>
        <v>0.70761670761670759</v>
      </c>
      <c r="AJ1453" s="44">
        <f t="shared" si="464"/>
        <v>0.75920679886685549</v>
      </c>
      <c r="AK1453" s="44">
        <f t="shared" si="464"/>
        <v>0.88544891640866874</v>
      </c>
      <c r="AL1453" s="46">
        <f t="shared" si="464"/>
        <v>0.79505300353356889</v>
      </c>
      <c r="AM1453" s="46">
        <f t="shared" si="464"/>
        <v>0.74780058651026393</v>
      </c>
      <c r="AN1453" s="46">
        <f t="shared" si="464"/>
        <v>0.84740259740259738</v>
      </c>
      <c r="AO1453" s="46">
        <f t="shared" si="464"/>
        <v>0.84892086330935257</v>
      </c>
    </row>
    <row r="1454" spans="1:41" x14ac:dyDescent="0.25">
      <c r="A1454" s="36" t="s">
        <v>680</v>
      </c>
      <c r="B1454" s="36">
        <f t="shared" ref="B1454:AB1454" si="465">B809/B157</f>
        <v>0.80927835051546393</v>
      </c>
      <c r="C1454" s="36">
        <f t="shared" si="465"/>
        <v>1.10062893081761</v>
      </c>
      <c r="D1454" s="36">
        <f t="shared" si="465"/>
        <v>1.2509363295880149</v>
      </c>
      <c r="E1454" s="36">
        <f t="shared" si="465"/>
        <v>1.3566878980891719</v>
      </c>
      <c r="F1454" s="36">
        <f t="shared" si="465"/>
        <v>1.2903225806451613</v>
      </c>
      <c r="G1454" s="36">
        <f t="shared" si="465"/>
        <v>1.1092436974789917</v>
      </c>
      <c r="H1454" s="36">
        <f t="shared" si="465"/>
        <v>1.1732673267326732</v>
      </c>
      <c r="I1454" s="36">
        <f t="shared" si="465"/>
        <v>0.85375494071146241</v>
      </c>
      <c r="J1454" s="36">
        <f t="shared" si="465"/>
        <v>0.9887640449438202</v>
      </c>
      <c r="K1454" s="36">
        <f t="shared" si="465"/>
        <v>1.2076271186440677</v>
      </c>
      <c r="L1454" s="36">
        <f t="shared" si="465"/>
        <v>0.91825613079019075</v>
      </c>
      <c r="M1454" s="36">
        <f t="shared" si="465"/>
        <v>0.89803921568627454</v>
      </c>
      <c r="N1454" s="36">
        <f t="shared" si="465"/>
        <v>1.0205761316872428</v>
      </c>
      <c r="O1454" s="36">
        <f t="shared" si="465"/>
        <v>1.1416666666666666</v>
      </c>
      <c r="P1454" s="36">
        <f t="shared" si="465"/>
        <v>1.0496688741721854</v>
      </c>
      <c r="Q1454" s="36">
        <f t="shared" si="465"/>
        <v>0.93004115226337447</v>
      </c>
      <c r="R1454" s="36">
        <f t="shared" si="465"/>
        <v>0.77622377622377625</v>
      </c>
      <c r="S1454" s="36">
        <f t="shared" si="465"/>
        <v>1.0805860805860805</v>
      </c>
      <c r="T1454" s="36">
        <f t="shared" si="465"/>
        <v>0.97368421052631582</v>
      </c>
      <c r="U1454" s="36">
        <f t="shared" si="465"/>
        <v>1.1137254901960785</v>
      </c>
      <c r="V1454" s="36">
        <f t="shared" si="465"/>
        <v>0.78274760383386577</v>
      </c>
      <c r="W1454" s="36">
        <f t="shared" si="465"/>
        <v>0.98054474708171202</v>
      </c>
      <c r="X1454" s="41">
        <f t="shared" si="465"/>
        <v>1.164179104477612</v>
      </c>
      <c r="Y1454" s="41">
        <f t="shared" si="465"/>
        <v>1.0194552529182879</v>
      </c>
      <c r="Z1454" s="41">
        <f t="shared" si="465"/>
        <v>0.8944281524926686</v>
      </c>
      <c r="AA1454" s="41">
        <f t="shared" si="465"/>
        <v>0.7994505494505495</v>
      </c>
      <c r="AB1454" s="41">
        <f t="shared" si="465"/>
        <v>0.87924528301886795</v>
      </c>
      <c r="AC1454" s="42">
        <f t="shared" ref="AC1454:AG1454" si="466">AC809/AC157</f>
        <v>0.88709677419354838</v>
      </c>
      <c r="AD1454" s="42">
        <f t="shared" si="466"/>
        <v>1.2848484848484849</v>
      </c>
      <c r="AE1454" s="42">
        <f t="shared" si="466"/>
        <v>1.0133333333333334</v>
      </c>
      <c r="AF1454" s="43">
        <f t="shared" si="466"/>
        <v>0.75324675324675328</v>
      </c>
      <c r="AG1454" s="43">
        <f t="shared" si="466"/>
        <v>0.7155963302752294</v>
      </c>
      <c r="AH1454" s="44">
        <f t="shared" ref="AH1454:AO1454" si="467">AH809/AH157</f>
        <v>0.5854700854700855</v>
      </c>
      <c r="AI1454" s="44">
        <f t="shared" si="467"/>
        <v>0.9732142857142857</v>
      </c>
      <c r="AJ1454" s="44">
        <f t="shared" si="467"/>
        <v>1.1909090909090909</v>
      </c>
      <c r="AK1454" s="44">
        <f t="shared" si="467"/>
        <v>1.25</v>
      </c>
      <c r="AL1454" s="46">
        <f t="shared" si="467"/>
        <v>0.8771186440677966</v>
      </c>
      <c r="AM1454" s="46">
        <f t="shared" si="467"/>
        <v>0.97424892703862664</v>
      </c>
      <c r="AN1454" s="46">
        <f t="shared" si="467"/>
        <v>0.84834123222748814</v>
      </c>
      <c r="AO1454" s="46">
        <f t="shared" si="467"/>
        <v>1.0116279069767442</v>
      </c>
    </row>
    <row r="1455" spans="1:41" x14ac:dyDescent="0.25">
      <c r="A1455" s="36" t="s">
        <v>610</v>
      </c>
      <c r="B1455" s="36">
        <f t="shared" ref="B1455:AB1455" si="468">B810/B158</f>
        <v>0.92088042831647832</v>
      </c>
      <c r="C1455" s="36">
        <f t="shared" si="468"/>
        <v>1.0555555555555556</v>
      </c>
      <c r="D1455" s="36">
        <f t="shared" si="468"/>
        <v>0.81497797356828194</v>
      </c>
      <c r="E1455" s="36">
        <f t="shared" si="468"/>
        <v>1.2949735449735449</v>
      </c>
      <c r="F1455" s="36">
        <f t="shared" si="468"/>
        <v>1.2175754367390152</v>
      </c>
      <c r="G1455" s="36">
        <f t="shared" si="468"/>
        <v>1.100293542074364</v>
      </c>
      <c r="H1455" s="36">
        <f t="shared" si="468"/>
        <v>0.71912751677852349</v>
      </c>
      <c r="I1455" s="36">
        <f t="shared" si="468"/>
        <v>1.0763710917478215</v>
      </c>
      <c r="J1455" s="36">
        <f t="shared" si="468"/>
        <v>0.91794409377817854</v>
      </c>
      <c r="K1455" s="36">
        <f t="shared" si="468"/>
        <v>0.99051490514905149</v>
      </c>
      <c r="L1455" s="36">
        <f t="shared" si="468"/>
        <v>0.77583124776546297</v>
      </c>
      <c r="M1455" s="36">
        <f t="shared" si="468"/>
        <v>1.2219584569732937</v>
      </c>
      <c r="N1455" s="36">
        <f t="shared" si="468"/>
        <v>0.93321769297484825</v>
      </c>
      <c r="O1455" s="36">
        <f t="shared" si="468"/>
        <v>1.0993083003952568</v>
      </c>
      <c r="P1455" s="36">
        <f t="shared" si="468"/>
        <v>0.7191898386543083</v>
      </c>
      <c r="Q1455" s="36">
        <f t="shared" si="468"/>
        <v>0.96886351842241825</v>
      </c>
      <c r="R1455" s="36">
        <f t="shared" si="468"/>
        <v>0.89045226130653266</v>
      </c>
      <c r="S1455" s="36">
        <f t="shared" si="468"/>
        <v>1.1046312178387649</v>
      </c>
      <c r="T1455" s="36">
        <f t="shared" si="468"/>
        <v>0.6616915422885572</v>
      </c>
      <c r="U1455" s="36">
        <f t="shared" si="468"/>
        <v>0.97764449291166844</v>
      </c>
      <c r="V1455" s="36">
        <f t="shared" si="468"/>
        <v>0.98</v>
      </c>
      <c r="W1455" s="36">
        <f t="shared" si="468"/>
        <v>1.0465367965367964</v>
      </c>
      <c r="X1455" s="41">
        <f t="shared" si="468"/>
        <v>1.0706214689265536</v>
      </c>
      <c r="Y1455" s="41">
        <f t="shared" si="468"/>
        <v>0.89136760426770123</v>
      </c>
      <c r="Z1455" s="41">
        <f t="shared" si="468"/>
        <v>0.58097771865646819</v>
      </c>
      <c r="AA1455" s="41">
        <f t="shared" si="468"/>
        <v>0.76494565217391308</v>
      </c>
      <c r="AB1455" s="41">
        <f t="shared" si="468"/>
        <v>0.80749170222854438</v>
      </c>
      <c r="AC1455" s="42">
        <f t="shared" ref="AC1455:AG1455" si="469">AC810/AC158</f>
        <v>0.92542918454935619</v>
      </c>
      <c r="AD1455" s="42">
        <f t="shared" si="469"/>
        <v>1.4822167080231596</v>
      </c>
      <c r="AE1455" s="42">
        <f t="shared" si="469"/>
        <v>1.1684149184149184</v>
      </c>
      <c r="AF1455" s="43">
        <f t="shared" si="469"/>
        <v>0.83288117200217038</v>
      </c>
      <c r="AG1455" s="43">
        <f t="shared" si="469"/>
        <v>0.70815677966101698</v>
      </c>
      <c r="AH1455" s="44">
        <f t="shared" ref="AH1455:AO1455" si="470">AH810/AH158</f>
        <v>0.80429447852760738</v>
      </c>
      <c r="AI1455" s="44">
        <f t="shared" si="470"/>
        <v>0.84997179921037791</v>
      </c>
      <c r="AJ1455" s="44">
        <f t="shared" si="470"/>
        <v>1.1492046077893583</v>
      </c>
      <c r="AK1455" s="44">
        <f t="shared" si="470"/>
        <v>0.90296339337594422</v>
      </c>
      <c r="AL1455" s="46">
        <f t="shared" si="470"/>
        <v>0.60823754789272033</v>
      </c>
      <c r="AM1455" s="46">
        <f t="shared" si="470"/>
        <v>0.88888888888888884</v>
      </c>
      <c r="AN1455" s="46">
        <f t="shared" si="470"/>
        <v>0.8601156069364162</v>
      </c>
      <c r="AO1455" s="46">
        <f t="shared" si="470"/>
        <v>0.98196948682385576</v>
      </c>
    </row>
    <row r="1456" spans="1:41" x14ac:dyDescent="0.25">
      <c r="A1456" s="36" t="s">
        <v>578</v>
      </c>
      <c r="B1456" s="36">
        <f t="shared" ref="B1456:AB1456" si="471">B811/B159</f>
        <v>1.0903225806451613</v>
      </c>
      <c r="C1456" s="36">
        <f t="shared" si="471"/>
        <v>0.90207156308851222</v>
      </c>
      <c r="D1456" s="36">
        <f t="shared" si="471"/>
        <v>1.0965250965250966</v>
      </c>
      <c r="E1456" s="36">
        <f t="shared" si="471"/>
        <v>1.6825396825396826</v>
      </c>
      <c r="F1456" s="36">
        <f t="shared" si="471"/>
        <v>1.2402402402402402</v>
      </c>
      <c r="G1456" s="36">
        <f t="shared" si="471"/>
        <v>0.82558139534883723</v>
      </c>
      <c r="H1456" s="36">
        <f t="shared" si="471"/>
        <v>0.94394618834080712</v>
      </c>
      <c r="I1456" s="36">
        <f t="shared" si="471"/>
        <v>1.018413597733711</v>
      </c>
      <c r="J1456" s="36">
        <f t="shared" si="471"/>
        <v>0.98857868020304573</v>
      </c>
      <c r="K1456" s="36">
        <f t="shared" si="471"/>
        <v>0.7249698431845597</v>
      </c>
      <c r="L1456" s="36">
        <f t="shared" si="471"/>
        <v>0.86128625472887765</v>
      </c>
      <c r="M1456" s="36">
        <f t="shared" si="471"/>
        <v>1.0944</v>
      </c>
      <c r="N1456" s="36">
        <f t="shared" si="471"/>
        <v>1.0328767123287672</v>
      </c>
      <c r="O1456" s="36">
        <f t="shared" si="471"/>
        <v>0.98126801152737753</v>
      </c>
      <c r="P1456" s="36">
        <f t="shared" si="471"/>
        <v>0.94489247311827962</v>
      </c>
      <c r="Q1456" s="36">
        <f t="shared" si="471"/>
        <v>0.96355685131195334</v>
      </c>
      <c r="R1456" s="36">
        <f t="shared" si="471"/>
        <v>0.92721979621542938</v>
      </c>
      <c r="S1456" s="36">
        <f t="shared" si="471"/>
        <v>0.88055130168453288</v>
      </c>
      <c r="T1456" s="36">
        <f t="shared" si="471"/>
        <v>0.88567839195979903</v>
      </c>
      <c r="U1456" s="36">
        <f t="shared" si="471"/>
        <v>1.0379537953795379</v>
      </c>
      <c r="V1456" s="36">
        <f t="shared" si="471"/>
        <v>0.93948562783661116</v>
      </c>
      <c r="W1456" s="36">
        <f t="shared" si="471"/>
        <v>0.88157894736842102</v>
      </c>
      <c r="X1456" s="41">
        <f t="shared" si="471"/>
        <v>1.0218750000000001</v>
      </c>
      <c r="Y1456" s="41">
        <f t="shared" si="471"/>
        <v>1.0811688311688312</v>
      </c>
      <c r="Z1456" s="41">
        <f t="shared" si="471"/>
        <v>0.8059125964010283</v>
      </c>
      <c r="AA1456" s="41">
        <f t="shared" si="471"/>
        <v>0.87645348837209303</v>
      </c>
      <c r="AB1456" s="41">
        <f t="shared" si="471"/>
        <v>0.88361408882082693</v>
      </c>
      <c r="AC1456" s="42">
        <f t="shared" ref="AC1456:AG1456" si="472">AC811/AC159</f>
        <v>0.87728026533996684</v>
      </c>
      <c r="AD1456" s="42">
        <f t="shared" si="472"/>
        <v>1.3414043583535109</v>
      </c>
      <c r="AE1456" s="42">
        <f t="shared" si="472"/>
        <v>1.0225694444444444</v>
      </c>
      <c r="AF1456" s="43">
        <f t="shared" si="472"/>
        <v>0.81818181818181823</v>
      </c>
      <c r="AG1456" s="43">
        <f t="shared" si="472"/>
        <v>0.75573770491803283</v>
      </c>
      <c r="AH1456" s="44">
        <f t="shared" ref="AH1456:AO1456" si="473">AH811/AH159</f>
        <v>0.68229166666666663</v>
      </c>
      <c r="AI1456" s="44">
        <f t="shared" si="473"/>
        <v>0.72859744990892528</v>
      </c>
      <c r="AJ1456" s="44">
        <f t="shared" si="473"/>
        <v>1.0148936170212766</v>
      </c>
      <c r="AK1456" s="44">
        <f t="shared" si="473"/>
        <v>0.84586466165413532</v>
      </c>
      <c r="AL1456" s="46">
        <f t="shared" si="473"/>
        <v>0.70235546038543895</v>
      </c>
      <c r="AM1456" s="46">
        <f t="shared" si="473"/>
        <v>0.77689243027888444</v>
      </c>
      <c r="AN1456" s="46">
        <f t="shared" si="473"/>
        <v>0.80865603644646922</v>
      </c>
      <c r="AO1456" s="46">
        <f t="shared" si="473"/>
        <v>1.1114285714285714</v>
      </c>
    </row>
    <row r="1457" spans="1:41" x14ac:dyDescent="0.25">
      <c r="A1457" s="36" t="s">
        <v>67</v>
      </c>
      <c r="B1457" s="36">
        <f t="shared" ref="B1457:AB1457" si="474">B812/B160</f>
        <v>1</v>
      </c>
      <c r="C1457" s="36">
        <f t="shared" si="474"/>
        <v>0.87096774193548387</v>
      </c>
      <c r="D1457" s="36">
        <f t="shared" si="474"/>
        <v>1.1372549019607843</v>
      </c>
      <c r="E1457" s="36">
        <f t="shared" si="474"/>
        <v>1.6279069767441861</v>
      </c>
      <c r="F1457" s="36">
        <f t="shared" si="474"/>
        <v>1.7028301886792452</v>
      </c>
      <c r="G1457" s="36">
        <f t="shared" si="474"/>
        <v>0.75895765472312704</v>
      </c>
      <c r="H1457" s="36">
        <f t="shared" si="474"/>
        <v>0.96995708154506433</v>
      </c>
      <c r="I1457" s="36">
        <f t="shared" si="474"/>
        <v>1.1202185792349726</v>
      </c>
      <c r="J1457" s="36">
        <f t="shared" si="474"/>
        <v>0.71604938271604934</v>
      </c>
      <c r="K1457" s="36">
        <f t="shared" si="474"/>
        <v>0.58536585365853655</v>
      </c>
      <c r="L1457" s="36">
        <f t="shared" si="474"/>
        <v>1.0297029702970297</v>
      </c>
      <c r="M1457" s="36">
        <f t="shared" si="474"/>
        <v>0.98029556650246308</v>
      </c>
      <c r="N1457" s="36">
        <f t="shared" si="474"/>
        <v>0.96595744680851059</v>
      </c>
      <c r="O1457" s="36">
        <f t="shared" si="474"/>
        <v>0.84862385321100919</v>
      </c>
      <c r="P1457" s="36">
        <f t="shared" si="474"/>
        <v>0.84688995215311003</v>
      </c>
      <c r="Q1457" s="36">
        <f t="shared" si="474"/>
        <v>1.2303370786516854</v>
      </c>
      <c r="R1457" s="36">
        <f t="shared" si="474"/>
        <v>0.99038461538461542</v>
      </c>
      <c r="S1457" s="36">
        <f t="shared" si="474"/>
        <v>0.77826086956521734</v>
      </c>
      <c r="T1457" s="36">
        <f t="shared" si="474"/>
        <v>1.1028037383177569</v>
      </c>
      <c r="U1457" s="36">
        <f t="shared" si="474"/>
        <v>1.1488095238095237</v>
      </c>
      <c r="V1457" s="36">
        <f t="shared" si="474"/>
        <v>0.95073891625615758</v>
      </c>
      <c r="W1457" s="36">
        <f t="shared" si="474"/>
        <v>0.76444444444444448</v>
      </c>
      <c r="X1457" s="41">
        <f t="shared" si="474"/>
        <v>0.73451327433628322</v>
      </c>
      <c r="Y1457" s="41">
        <f t="shared" si="474"/>
        <v>0.81770833333333337</v>
      </c>
      <c r="Z1457" s="41">
        <f t="shared" si="474"/>
        <v>0.77578475336322872</v>
      </c>
      <c r="AA1457" s="41">
        <f t="shared" si="474"/>
        <v>0.84466019417475724</v>
      </c>
      <c r="AB1457" s="41">
        <f t="shared" si="474"/>
        <v>1.01875</v>
      </c>
      <c r="AC1457" s="42">
        <f t="shared" ref="AC1457:AG1457" si="475">AC812/AC160</f>
        <v>0.86875000000000002</v>
      </c>
      <c r="AD1457" s="42">
        <f t="shared" si="475"/>
        <v>1.2335766423357664</v>
      </c>
      <c r="AE1457" s="42">
        <f t="shared" si="475"/>
        <v>0.80808080808080807</v>
      </c>
      <c r="AF1457" s="43">
        <f t="shared" si="475"/>
        <v>0.76502732240437155</v>
      </c>
      <c r="AG1457" s="43">
        <f t="shared" si="475"/>
        <v>0.77717391304347827</v>
      </c>
      <c r="AH1457" s="44">
        <f t="shared" ref="AH1457:AO1457" si="476">AH812/AH160</f>
        <v>0.56944444444444442</v>
      </c>
      <c r="AI1457" s="44">
        <f t="shared" si="476"/>
        <v>0.67808219178082196</v>
      </c>
      <c r="AJ1457" s="44">
        <f t="shared" si="476"/>
        <v>0.96992481203007519</v>
      </c>
      <c r="AK1457" s="44">
        <f t="shared" si="476"/>
        <v>0.8928571428571429</v>
      </c>
      <c r="AL1457" s="46">
        <f t="shared" si="476"/>
        <v>0.97297297297297303</v>
      </c>
      <c r="AM1457" s="46">
        <f t="shared" si="476"/>
        <v>0.99295774647887325</v>
      </c>
      <c r="AN1457" s="46">
        <f t="shared" si="476"/>
        <v>0.88721804511278191</v>
      </c>
      <c r="AO1457" s="46">
        <f t="shared" si="476"/>
        <v>0.88461538461538458</v>
      </c>
    </row>
    <row r="1458" spans="1:41" x14ac:dyDescent="0.25">
      <c r="A1458" s="36" t="s">
        <v>68</v>
      </c>
      <c r="B1458" s="36">
        <f t="shared" ref="B1458:AB1458" si="477">B813/B161</f>
        <v>0.9447004608294931</v>
      </c>
      <c r="C1458" s="36">
        <f t="shared" si="477"/>
        <v>1.125</v>
      </c>
      <c r="D1458" s="36">
        <f t="shared" si="477"/>
        <v>1.2595419847328244</v>
      </c>
      <c r="E1458" s="36">
        <f t="shared" si="477"/>
        <v>1.841628959276018</v>
      </c>
      <c r="F1458" s="36">
        <f t="shared" si="477"/>
        <v>1.4358974358974359</v>
      </c>
      <c r="G1458" s="36">
        <f t="shared" si="477"/>
        <v>1.0140845070422535</v>
      </c>
      <c r="H1458" s="36">
        <f t="shared" si="477"/>
        <v>0.81377551020408168</v>
      </c>
      <c r="I1458" s="36">
        <f t="shared" si="477"/>
        <v>0.92146596858638741</v>
      </c>
      <c r="J1458" s="36">
        <f t="shared" si="477"/>
        <v>0.71171171171171166</v>
      </c>
      <c r="K1458" s="36">
        <f t="shared" si="477"/>
        <v>0.81871345029239762</v>
      </c>
      <c r="L1458" s="36">
        <f t="shared" si="477"/>
        <v>0.84275184275184278</v>
      </c>
      <c r="M1458" s="36">
        <f t="shared" si="477"/>
        <v>1.0267857142857142</v>
      </c>
      <c r="N1458" s="36">
        <f t="shared" si="477"/>
        <v>0.91935483870967738</v>
      </c>
      <c r="O1458" s="36">
        <f t="shared" si="477"/>
        <v>0.91503267973856206</v>
      </c>
      <c r="P1458" s="36">
        <f t="shared" si="477"/>
        <v>1.0548387096774194</v>
      </c>
      <c r="Q1458" s="36">
        <f t="shared" si="477"/>
        <v>0.96610169491525422</v>
      </c>
      <c r="R1458" s="36">
        <f t="shared" si="477"/>
        <v>1.0033222591362125</v>
      </c>
      <c r="S1458" s="36">
        <f t="shared" si="477"/>
        <v>0.86486486486486491</v>
      </c>
      <c r="T1458" s="36">
        <f t="shared" si="477"/>
        <v>0.93015873015873018</v>
      </c>
      <c r="U1458" s="36">
        <f t="shared" si="477"/>
        <v>1.0182481751824817</v>
      </c>
      <c r="V1458" s="36">
        <f t="shared" si="477"/>
        <v>0.89930555555555558</v>
      </c>
      <c r="W1458" s="36">
        <f t="shared" si="477"/>
        <v>0.74652777777777779</v>
      </c>
      <c r="X1458" s="41">
        <f t="shared" si="477"/>
        <v>0.8817567567567568</v>
      </c>
      <c r="Y1458" s="41">
        <f t="shared" si="477"/>
        <v>1.1035714285714286</v>
      </c>
      <c r="Z1458" s="41">
        <f t="shared" si="477"/>
        <v>0.88307692307692309</v>
      </c>
      <c r="AA1458" s="41">
        <f t="shared" si="477"/>
        <v>0.80530973451327437</v>
      </c>
      <c r="AB1458" s="41">
        <f t="shared" si="477"/>
        <v>0.86363636363636365</v>
      </c>
      <c r="AC1458" s="42">
        <f t="shared" ref="AC1458:AG1458" si="478">AC813/AC161</f>
        <v>0.98412698412698407</v>
      </c>
      <c r="AD1458" s="42">
        <f t="shared" si="478"/>
        <v>1.0252525252525253</v>
      </c>
      <c r="AE1458" s="42">
        <f t="shared" si="478"/>
        <v>0.90277777777777779</v>
      </c>
      <c r="AF1458" s="43">
        <f t="shared" si="478"/>
        <v>0.81923076923076921</v>
      </c>
      <c r="AG1458" s="43">
        <f t="shared" si="478"/>
        <v>0.79600000000000004</v>
      </c>
      <c r="AH1458" s="44">
        <f t="shared" ref="AH1458:AO1458" si="479">AH813/AH161</f>
        <v>0.69140625</v>
      </c>
      <c r="AI1458" s="44">
        <f t="shared" si="479"/>
        <v>0.80603448275862066</v>
      </c>
      <c r="AJ1458" s="44">
        <f t="shared" si="479"/>
        <v>0.75</v>
      </c>
      <c r="AK1458" s="44">
        <f t="shared" si="479"/>
        <v>0.90140845070422537</v>
      </c>
      <c r="AL1458" s="46">
        <f t="shared" si="479"/>
        <v>0.9157303370786517</v>
      </c>
      <c r="AM1458" s="46">
        <f t="shared" si="479"/>
        <v>0.91089108910891092</v>
      </c>
      <c r="AN1458" s="46">
        <f t="shared" si="479"/>
        <v>0.93333333333333335</v>
      </c>
      <c r="AO1458" s="46">
        <f t="shared" si="479"/>
        <v>0.8012048192771084</v>
      </c>
    </row>
    <row r="1459" spans="1:41" x14ac:dyDescent="0.25">
      <c r="A1459" s="36" t="s">
        <v>69</v>
      </c>
      <c r="B1459" s="36">
        <f t="shared" ref="B1459:AB1459" si="480">B814/B162</f>
        <v>0.84745762711864403</v>
      </c>
      <c r="C1459" s="36">
        <f t="shared" si="480"/>
        <v>0.78735632183908044</v>
      </c>
      <c r="D1459" s="36">
        <f t="shared" si="480"/>
        <v>1.1538461538461537</v>
      </c>
      <c r="E1459" s="36">
        <f t="shared" si="480"/>
        <v>1.6797385620915033</v>
      </c>
      <c r="F1459" s="36">
        <f t="shared" si="480"/>
        <v>1.2884615384615385</v>
      </c>
      <c r="G1459" s="36">
        <f t="shared" si="480"/>
        <v>0.77230769230769236</v>
      </c>
      <c r="H1459" s="36">
        <f t="shared" si="480"/>
        <v>0.9563758389261745</v>
      </c>
      <c r="I1459" s="36">
        <f t="shared" si="480"/>
        <v>1.0528455284552845</v>
      </c>
      <c r="J1459" s="36">
        <f t="shared" si="480"/>
        <v>0.62827225130890052</v>
      </c>
      <c r="K1459" s="36">
        <f t="shared" si="480"/>
        <v>0.91240875912408759</v>
      </c>
      <c r="L1459" s="36">
        <f t="shared" si="480"/>
        <v>1.144486692015209</v>
      </c>
      <c r="M1459" s="36">
        <f t="shared" si="480"/>
        <v>1.0588235294117647</v>
      </c>
      <c r="N1459" s="36">
        <f t="shared" si="480"/>
        <v>0.85043988269794724</v>
      </c>
      <c r="O1459" s="36">
        <f t="shared" si="480"/>
        <v>0.93639575971731448</v>
      </c>
      <c r="P1459" s="36">
        <f t="shared" si="480"/>
        <v>0.86261980830670926</v>
      </c>
      <c r="Q1459" s="36">
        <f t="shared" si="480"/>
        <v>1.13215859030837</v>
      </c>
      <c r="R1459" s="36">
        <f t="shared" si="480"/>
        <v>0.87209302325581395</v>
      </c>
      <c r="S1459" s="36">
        <f t="shared" si="480"/>
        <v>0.88163265306122451</v>
      </c>
      <c r="T1459" s="36">
        <f t="shared" si="480"/>
        <v>0.94863013698630139</v>
      </c>
      <c r="U1459" s="36">
        <f t="shared" si="480"/>
        <v>1.1039603960396041</v>
      </c>
      <c r="V1459" s="36">
        <f t="shared" si="480"/>
        <v>0.98181818181818181</v>
      </c>
      <c r="W1459" s="36">
        <f t="shared" si="480"/>
        <v>0.86462882096069871</v>
      </c>
      <c r="X1459" s="41">
        <f t="shared" si="480"/>
        <v>1.1125</v>
      </c>
      <c r="Y1459" s="41">
        <f t="shared" si="480"/>
        <v>0.89837398373983735</v>
      </c>
      <c r="Z1459" s="41">
        <f t="shared" si="480"/>
        <v>0.85882352941176465</v>
      </c>
      <c r="AA1459" s="41">
        <f t="shared" si="480"/>
        <v>0.94656488549618323</v>
      </c>
      <c r="AB1459" s="41">
        <f t="shared" si="480"/>
        <v>0.94418604651162785</v>
      </c>
      <c r="AC1459" s="42">
        <f t="shared" ref="AC1459:AG1459" si="481">AC814/AC162</f>
        <v>1.1851851851851851</v>
      </c>
      <c r="AD1459" s="42">
        <f t="shared" si="481"/>
        <v>1.2121212121212122</v>
      </c>
      <c r="AE1459" s="42">
        <f t="shared" si="481"/>
        <v>0.976303317535545</v>
      </c>
      <c r="AF1459" s="43">
        <f t="shared" si="481"/>
        <v>0.71331058020477811</v>
      </c>
      <c r="AG1459" s="43">
        <f t="shared" si="481"/>
        <v>0.640625</v>
      </c>
      <c r="AH1459" s="44">
        <f t="shared" ref="AH1459:AO1459" si="482">AH814/AH162</f>
        <v>0.71300448430493268</v>
      </c>
      <c r="AI1459" s="44">
        <f t="shared" si="482"/>
        <v>0.75784753363228696</v>
      </c>
      <c r="AJ1459" s="44">
        <f t="shared" si="482"/>
        <v>0.86432160804020097</v>
      </c>
      <c r="AK1459" s="44">
        <f t="shared" si="482"/>
        <v>0.93048128342245995</v>
      </c>
      <c r="AL1459" s="46">
        <f t="shared" si="482"/>
        <v>0.85632183908045978</v>
      </c>
      <c r="AM1459" s="46">
        <f t="shared" si="482"/>
        <v>0.7767857142857143</v>
      </c>
      <c r="AN1459" s="46">
        <f t="shared" si="482"/>
        <v>1.0919540229885059</v>
      </c>
      <c r="AO1459" s="46">
        <f t="shared" si="482"/>
        <v>0.97419354838709682</v>
      </c>
    </row>
    <row r="1460" spans="1:41" x14ac:dyDescent="0.25">
      <c r="A1460" s="36" t="s">
        <v>429</v>
      </c>
      <c r="B1460" s="36">
        <f t="shared" ref="B1460:AB1460" si="483">B815/B163</f>
        <v>1.0962800875273524</v>
      </c>
      <c r="C1460" s="36">
        <f t="shared" si="483"/>
        <v>1.0766871165644172</v>
      </c>
      <c r="D1460" s="36">
        <f t="shared" si="483"/>
        <v>1.1374538745387455</v>
      </c>
      <c r="E1460" s="36">
        <f t="shared" si="483"/>
        <v>1.6222760290556901</v>
      </c>
      <c r="F1460" s="36">
        <f t="shared" si="483"/>
        <v>1.0861943024105187</v>
      </c>
      <c r="G1460" s="36">
        <f t="shared" si="483"/>
        <v>0.93224299065420557</v>
      </c>
      <c r="H1460" s="36">
        <f t="shared" si="483"/>
        <v>0.99929873772791022</v>
      </c>
      <c r="I1460" s="36">
        <f t="shared" si="483"/>
        <v>1.0742358078602621</v>
      </c>
      <c r="J1460" s="36">
        <f t="shared" si="483"/>
        <v>0.91513437057991509</v>
      </c>
      <c r="K1460" s="36">
        <f t="shared" si="483"/>
        <v>0.8495639534883721</v>
      </c>
      <c r="L1460" s="36">
        <f t="shared" si="483"/>
        <v>0.94510907811400424</v>
      </c>
      <c r="M1460" s="36">
        <f t="shared" si="483"/>
        <v>1.0754545454545454</v>
      </c>
      <c r="N1460" s="36">
        <f t="shared" si="483"/>
        <v>0.94942528735632181</v>
      </c>
      <c r="O1460" s="36">
        <f t="shared" si="483"/>
        <v>0.83707458363504705</v>
      </c>
      <c r="P1460" s="36">
        <f t="shared" si="483"/>
        <v>1.0401211203633611</v>
      </c>
      <c r="Q1460" s="36">
        <f t="shared" si="483"/>
        <v>1.0855670103092783</v>
      </c>
      <c r="R1460" s="36">
        <f t="shared" si="483"/>
        <v>1.1029551954242136</v>
      </c>
      <c r="S1460" s="36">
        <f t="shared" si="483"/>
        <v>0.94825964252116646</v>
      </c>
      <c r="T1460" s="36">
        <f t="shared" si="483"/>
        <v>0.98968253968253972</v>
      </c>
      <c r="U1460" s="36">
        <f t="shared" si="483"/>
        <v>0.90459363957597172</v>
      </c>
      <c r="V1460" s="36">
        <f t="shared" si="483"/>
        <v>0.86643233743409487</v>
      </c>
      <c r="W1460" s="36">
        <f t="shared" si="483"/>
        <v>0.83576956147893378</v>
      </c>
      <c r="X1460" s="41">
        <f t="shared" si="483"/>
        <v>0.98345588235294112</v>
      </c>
      <c r="Y1460" s="41">
        <f t="shared" si="483"/>
        <v>0.90338983050847455</v>
      </c>
      <c r="Z1460" s="41">
        <f t="shared" si="483"/>
        <v>0.92269736842105265</v>
      </c>
      <c r="AA1460" s="41">
        <f t="shared" si="483"/>
        <v>0.87709030100334451</v>
      </c>
      <c r="AB1460" s="41">
        <f t="shared" si="483"/>
        <v>0.7779690189328744</v>
      </c>
      <c r="AC1460" s="42">
        <f t="shared" ref="AC1460:AG1460" si="484">AC815/AC163</f>
        <v>0.83970177073625352</v>
      </c>
      <c r="AD1460" s="42">
        <f t="shared" si="484"/>
        <v>1.5579710144927537</v>
      </c>
      <c r="AE1460" s="42">
        <f t="shared" si="484"/>
        <v>1.025390625</v>
      </c>
      <c r="AF1460" s="43">
        <f t="shared" si="484"/>
        <v>0.85551330798479086</v>
      </c>
      <c r="AG1460" s="43">
        <f t="shared" si="484"/>
        <v>0.84052532833020643</v>
      </c>
      <c r="AH1460" s="44">
        <f t="shared" ref="AH1460:AO1460" si="485">AH815/AH163</f>
        <v>0.70227497527200788</v>
      </c>
      <c r="AI1460" s="44">
        <f t="shared" si="485"/>
        <v>0.74713740458015265</v>
      </c>
      <c r="AJ1460" s="44">
        <f t="shared" si="485"/>
        <v>1.0011160714285714</v>
      </c>
      <c r="AK1460" s="44">
        <f t="shared" si="485"/>
        <v>0.95693277310924374</v>
      </c>
      <c r="AL1460" s="46">
        <f t="shared" si="485"/>
        <v>0.94825511432009624</v>
      </c>
      <c r="AM1460" s="46">
        <f t="shared" si="485"/>
        <v>0.8662674650698603</v>
      </c>
      <c r="AN1460" s="46">
        <f t="shared" si="485"/>
        <v>0.80812182741116756</v>
      </c>
      <c r="AO1460" s="46">
        <f t="shared" si="485"/>
        <v>0.86906141367323286</v>
      </c>
    </row>
    <row r="1461" spans="1:41" x14ac:dyDescent="0.25">
      <c r="A1461" s="36" t="s">
        <v>70</v>
      </c>
      <c r="B1461" s="36">
        <f t="shared" ref="B1461:AB1461" si="486">B816/B164</f>
        <v>1.1632653061224489</v>
      </c>
      <c r="C1461" s="36">
        <f t="shared" si="486"/>
        <v>0.95695364238410596</v>
      </c>
      <c r="D1461" s="36">
        <f t="shared" si="486"/>
        <v>1.1065573770491803</v>
      </c>
      <c r="E1461" s="36">
        <f t="shared" si="486"/>
        <v>1.3798219584569733</v>
      </c>
      <c r="F1461" s="36">
        <f t="shared" si="486"/>
        <v>1.3644859813084111</v>
      </c>
      <c r="G1461" s="36">
        <f t="shared" si="486"/>
        <v>0.88715953307392992</v>
      </c>
      <c r="H1461" s="36">
        <f t="shared" si="486"/>
        <v>1.0019120458891013</v>
      </c>
      <c r="I1461" s="36">
        <f t="shared" si="486"/>
        <v>1.0571428571428572</v>
      </c>
      <c r="J1461" s="36">
        <f t="shared" si="486"/>
        <v>0.85272727272727278</v>
      </c>
      <c r="K1461" s="36">
        <f t="shared" si="486"/>
        <v>0.79654510556621883</v>
      </c>
      <c r="L1461" s="36">
        <f t="shared" si="486"/>
        <v>0.97619047619047616</v>
      </c>
      <c r="M1461" s="36">
        <f t="shared" si="486"/>
        <v>1.0903361344537814</v>
      </c>
      <c r="N1461" s="36">
        <f t="shared" si="486"/>
        <v>1.0374015748031495</v>
      </c>
      <c r="O1461" s="36">
        <f t="shared" si="486"/>
        <v>0.906183368869936</v>
      </c>
      <c r="P1461" s="36">
        <f t="shared" si="486"/>
        <v>1.1018711018711018</v>
      </c>
      <c r="Q1461" s="36">
        <f t="shared" si="486"/>
        <v>1.0816777041942605</v>
      </c>
      <c r="R1461" s="36">
        <f t="shared" si="486"/>
        <v>0.90712742980561556</v>
      </c>
      <c r="S1461" s="36">
        <f t="shared" si="486"/>
        <v>0.839458413926499</v>
      </c>
      <c r="T1461" s="36">
        <f t="shared" si="486"/>
        <v>0.92167577413479052</v>
      </c>
      <c r="U1461" s="36">
        <f t="shared" si="486"/>
        <v>0.89795918367346939</v>
      </c>
      <c r="V1461" s="36">
        <f t="shared" si="486"/>
        <v>0.85097192224622031</v>
      </c>
      <c r="W1461" s="36">
        <f t="shared" si="486"/>
        <v>0.8325892857142857</v>
      </c>
      <c r="X1461" s="41">
        <f t="shared" si="486"/>
        <v>0.8902439024390244</v>
      </c>
      <c r="Y1461" s="41">
        <f t="shared" si="486"/>
        <v>0.95670103092783509</v>
      </c>
      <c r="Z1461" s="41">
        <f t="shared" si="486"/>
        <v>0.79809523809523808</v>
      </c>
      <c r="AA1461" s="41">
        <f t="shared" si="486"/>
        <v>0.73793103448275865</v>
      </c>
      <c r="AB1461" s="41">
        <f t="shared" si="486"/>
        <v>0.84810126582278478</v>
      </c>
      <c r="AC1461" s="42">
        <f t="shared" ref="AC1461:AG1461" si="487">AC816/AC164</f>
        <v>0.81455399061032863</v>
      </c>
      <c r="AD1461" s="42">
        <f t="shared" si="487"/>
        <v>1.3275261324041812</v>
      </c>
      <c r="AE1461" s="42">
        <f t="shared" si="487"/>
        <v>1.0319634703196348</v>
      </c>
      <c r="AF1461" s="43">
        <f t="shared" si="487"/>
        <v>0.73755656108597289</v>
      </c>
      <c r="AG1461" s="43">
        <f t="shared" si="487"/>
        <v>0.83887468030690537</v>
      </c>
      <c r="AH1461" s="44">
        <f t="shared" ref="AH1461:AO1461" si="488">AH816/AH164</f>
        <v>0.70823529411764707</v>
      </c>
      <c r="AI1461" s="44">
        <f t="shared" si="488"/>
        <v>0.8586387434554974</v>
      </c>
      <c r="AJ1461" s="44">
        <f t="shared" si="488"/>
        <v>1.02710027100271</v>
      </c>
      <c r="AK1461" s="44">
        <f t="shared" si="488"/>
        <v>0.91066997518610426</v>
      </c>
      <c r="AL1461" s="46">
        <f t="shared" si="488"/>
        <v>0.81987577639751552</v>
      </c>
      <c r="AM1461" s="46">
        <f t="shared" si="488"/>
        <v>0.93523316062176165</v>
      </c>
      <c r="AN1461" s="46">
        <f t="shared" si="488"/>
        <v>0.8025316455696202</v>
      </c>
      <c r="AO1461" s="46">
        <f t="shared" si="488"/>
        <v>0.86604361370716509</v>
      </c>
    </row>
    <row r="1462" spans="1:41" x14ac:dyDescent="0.25">
      <c r="A1462" s="36" t="s">
        <v>611</v>
      </c>
      <c r="B1462" s="36">
        <f t="shared" ref="B1462:AB1462" si="489">B817/B165</f>
        <v>1.0096875000000001</v>
      </c>
      <c r="C1462" s="36">
        <f t="shared" si="489"/>
        <v>1.1524663677130045</v>
      </c>
      <c r="D1462" s="36">
        <f t="shared" si="489"/>
        <v>0.91418820087762065</v>
      </c>
      <c r="E1462" s="36">
        <f t="shared" si="489"/>
        <v>1.2495778453225261</v>
      </c>
      <c r="F1462" s="36">
        <f t="shared" si="489"/>
        <v>1.2296015180265654</v>
      </c>
      <c r="G1462" s="36">
        <f t="shared" si="489"/>
        <v>1.2304558186911128</v>
      </c>
      <c r="H1462" s="36">
        <f t="shared" si="489"/>
        <v>0.87343635025754229</v>
      </c>
      <c r="I1462" s="36">
        <f t="shared" si="489"/>
        <v>1.0335766423357664</v>
      </c>
      <c r="J1462" s="36">
        <f t="shared" si="489"/>
        <v>0.9632794457274827</v>
      </c>
      <c r="K1462" s="36">
        <f t="shared" si="489"/>
        <v>1.0650072498791687</v>
      </c>
      <c r="L1462" s="36">
        <f t="shared" si="489"/>
        <v>0.77768166089965396</v>
      </c>
      <c r="M1462" s="36">
        <f t="shared" si="489"/>
        <v>1.0743993800051665</v>
      </c>
      <c r="N1462" s="36">
        <f t="shared" si="489"/>
        <v>0.93466807165437304</v>
      </c>
      <c r="O1462" s="36">
        <f t="shared" si="489"/>
        <v>1.0226146887788068</v>
      </c>
      <c r="P1462" s="36">
        <f t="shared" si="489"/>
        <v>0.78582487527954581</v>
      </c>
      <c r="Q1462" s="36">
        <f t="shared" si="489"/>
        <v>0.99049385578483651</v>
      </c>
      <c r="R1462" s="36">
        <f t="shared" si="489"/>
        <v>0.95546292233435715</v>
      </c>
      <c r="S1462" s="36">
        <f t="shared" si="489"/>
        <v>1.0881556266929329</v>
      </c>
      <c r="T1462" s="36">
        <f t="shared" si="489"/>
        <v>0.7641711229946524</v>
      </c>
      <c r="U1462" s="36">
        <f t="shared" si="489"/>
        <v>0.94387627837365928</v>
      </c>
      <c r="V1462" s="36">
        <f t="shared" si="489"/>
        <v>0.9005223171889839</v>
      </c>
      <c r="W1462" s="36">
        <f t="shared" si="489"/>
        <v>0.97611163670766321</v>
      </c>
      <c r="X1462" s="41">
        <f t="shared" si="489"/>
        <v>1.0193682268849436</v>
      </c>
      <c r="Y1462" s="41">
        <f t="shared" si="489"/>
        <v>0.9471575256699224</v>
      </c>
      <c r="Z1462" s="41">
        <f t="shared" si="489"/>
        <v>0.65250622111624601</v>
      </c>
      <c r="AA1462" s="41">
        <f t="shared" si="489"/>
        <v>0.77825303917154431</v>
      </c>
      <c r="AB1462" s="41">
        <f t="shared" si="489"/>
        <v>0.86970010341261639</v>
      </c>
      <c r="AC1462" s="42">
        <f t="shared" ref="AC1462:AG1462" si="490">AC817/AC165</f>
        <v>0.94204578383077364</v>
      </c>
      <c r="AD1462" s="42">
        <f t="shared" si="490"/>
        <v>1.3172043010752688</v>
      </c>
      <c r="AE1462" s="42">
        <f t="shared" si="490"/>
        <v>0.99458434876793933</v>
      </c>
      <c r="AF1462" s="43">
        <f t="shared" si="490"/>
        <v>0.88777717685235258</v>
      </c>
      <c r="AG1462" s="43">
        <f t="shared" si="490"/>
        <v>0.85238475885957898</v>
      </c>
      <c r="AH1462" s="44">
        <f t="shared" ref="AH1462:AO1462" si="491">AH817/AH165</f>
        <v>0.85444126074498572</v>
      </c>
      <c r="AI1462" s="44">
        <f t="shared" si="491"/>
        <v>0.92248473586408286</v>
      </c>
      <c r="AJ1462" s="44">
        <f t="shared" si="491"/>
        <v>0.95571151984511138</v>
      </c>
      <c r="AK1462" s="44">
        <f t="shared" si="491"/>
        <v>0.96381493926079087</v>
      </c>
      <c r="AL1462" s="46">
        <f t="shared" si="491"/>
        <v>0.81925287356321841</v>
      </c>
      <c r="AM1462" s="46">
        <f t="shared" si="491"/>
        <v>0.92375662711436501</v>
      </c>
      <c r="AN1462" s="46">
        <f t="shared" si="491"/>
        <v>0.94995685936151852</v>
      </c>
      <c r="AO1462" s="46">
        <f t="shared" si="491"/>
        <v>0.9431065623118603</v>
      </c>
    </row>
    <row r="1463" spans="1:41" x14ac:dyDescent="0.25">
      <c r="A1463" s="36" t="s">
        <v>71</v>
      </c>
      <c r="B1463" s="36">
        <f t="shared" ref="B1463:AB1463" si="492">B818/B166</f>
        <v>1.0209973753280841</v>
      </c>
      <c r="C1463" s="36">
        <f t="shared" si="492"/>
        <v>1.1947368421052631</v>
      </c>
      <c r="D1463" s="36">
        <f t="shared" si="492"/>
        <v>0.9507575757575758</v>
      </c>
      <c r="E1463" s="36">
        <f t="shared" si="492"/>
        <v>1.3972602739726028</v>
      </c>
      <c r="F1463" s="36">
        <f t="shared" si="492"/>
        <v>1.6120689655172413</v>
      </c>
      <c r="G1463" s="36">
        <f t="shared" si="492"/>
        <v>1.1251931993817619</v>
      </c>
      <c r="H1463" s="36">
        <f t="shared" si="492"/>
        <v>0.94610778443113774</v>
      </c>
      <c r="I1463" s="36">
        <f t="shared" si="492"/>
        <v>0.90042674253200572</v>
      </c>
      <c r="J1463" s="36">
        <f t="shared" si="492"/>
        <v>0.87977369165487973</v>
      </c>
      <c r="K1463" s="36">
        <f t="shared" si="492"/>
        <v>0.80570652173913049</v>
      </c>
      <c r="L1463" s="36">
        <f t="shared" si="492"/>
        <v>0.86887254901960786</v>
      </c>
      <c r="M1463" s="36">
        <f t="shared" si="492"/>
        <v>1.0117820324005891</v>
      </c>
      <c r="N1463" s="36">
        <f t="shared" si="492"/>
        <v>1.0193637621023512</v>
      </c>
      <c r="O1463" s="36">
        <f t="shared" si="492"/>
        <v>0.88294797687861271</v>
      </c>
      <c r="P1463" s="36">
        <f t="shared" si="492"/>
        <v>1.0536512667660209</v>
      </c>
      <c r="Q1463" s="36">
        <f t="shared" si="492"/>
        <v>0.93939393939393945</v>
      </c>
      <c r="R1463" s="36">
        <f t="shared" si="492"/>
        <v>0.96784565916398713</v>
      </c>
      <c r="S1463" s="36">
        <f t="shared" si="492"/>
        <v>0.95150501672240806</v>
      </c>
      <c r="T1463" s="36">
        <f t="shared" si="492"/>
        <v>0.95245641838351824</v>
      </c>
      <c r="U1463" s="36">
        <f t="shared" si="492"/>
        <v>0.92775041050903118</v>
      </c>
      <c r="V1463" s="36">
        <f t="shared" si="492"/>
        <v>0.99024390243902438</v>
      </c>
      <c r="W1463" s="36">
        <f t="shared" si="492"/>
        <v>0.87606112054329377</v>
      </c>
      <c r="X1463" s="41">
        <f t="shared" si="492"/>
        <v>0.88235294117647056</v>
      </c>
      <c r="Y1463" s="41">
        <f t="shared" si="492"/>
        <v>0.82903225806451608</v>
      </c>
      <c r="Z1463" s="41">
        <f t="shared" si="492"/>
        <v>0.799405646359584</v>
      </c>
      <c r="AA1463" s="41">
        <f t="shared" si="492"/>
        <v>0.78148710166919577</v>
      </c>
      <c r="AB1463" s="41">
        <f t="shared" si="492"/>
        <v>0.80937499999999996</v>
      </c>
      <c r="AC1463" s="42">
        <f t="shared" ref="AC1463:AG1463" si="493">AC818/AC166</f>
        <v>0.8547169811320755</v>
      </c>
      <c r="AD1463" s="42">
        <f t="shared" si="493"/>
        <v>1.3213367609254498</v>
      </c>
      <c r="AE1463" s="42">
        <f t="shared" si="493"/>
        <v>1.2600422832980973</v>
      </c>
      <c r="AF1463" s="43">
        <f t="shared" si="493"/>
        <v>0.84386617100371752</v>
      </c>
      <c r="AG1463" s="43">
        <f t="shared" si="493"/>
        <v>0.86749116607773846</v>
      </c>
      <c r="AH1463" s="44">
        <f t="shared" ref="AH1463:AO1463" si="494">AH818/AH166</f>
        <v>0.74950298210735589</v>
      </c>
      <c r="AI1463" s="44">
        <f t="shared" si="494"/>
        <v>0.75</v>
      </c>
      <c r="AJ1463" s="44">
        <f t="shared" si="494"/>
        <v>0.68593448940269752</v>
      </c>
      <c r="AK1463" s="44">
        <f t="shared" si="494"/>
        <v>0.81854838709677424</v>
      </c>
      <c r="AL1463" s="46">
        <f t="shared" si="494"/>
        <v>0.8044554455445545</v>
      </c>
      <c r="AM1463" s="46">
        <f t="shared" si="494"/>
        <v>0.81065088757396453</v>
      </c>
      <c r="AN1463" s="46">
        <f t="shared" si="494"/>
        <v>0.81514476614699327</v>
      </c>
      <c r="AO1463" s="46">
        <f t="shared" si="494"/>
        <v>0.89537712895377131</v>
      </c>
    </row>
    <row r="1464" spans="1:41" x14ac:dyDescent="0.25">
      <c r="A1464" s="36" t="s">
        <v>572</v>
      </c>
      <c r="B1464" s="36">
        <f t="shared" ref="B1464:AB1464" si="495">B819/B167</f>
        <v>0.90958531611148874</v>
      </c>
      <c r="C1464" s="36">
        <f t="shared" si="495"/>
        <v>1.0744757772957338</v>
      </c>
      <c r="D1464" s="36">
        <f t="shared" si="495"/>
        <v>1.0856507230255841</v>
      </c>
      <c r="E1464" s="36">
        <f t="shared" si="495"/>
        <v>1.4734848484848484</v>
      </c>
      <c r="F1464" s="36">
        <f t="shared" si="495"/>
        <v>1.5916485900216919</v>
      </c>
      <c r="G1464" s="36">
        <f t="shared" si="495"/>
        <v>1.0682285244554048</v>
      </c>
      <c r="H1464" s="36">
        <f t="shared" si="495"/>
        <v>0.94066254095376778</v>
      </c>
      <c r="I1464" s="36">
        <f t="shared" si="495"/>
        <v>0.81805603597371157</v>
      </c>
      <c r="J1464" s="36">
        <f t="shared" si="495"/>
        <v>0.80610533378061056</v>
      </c>
      <c r="K1464" s="36">
        <f t="shared" si="495"/>
        <v>0.78727207722559889</v>
      </c>
      <c r="L1464" s="36">
        <f t="shared" si="495"/>
        <v>0.85443037974683544</v>
      </c>
      <c r="M1464" s="36">
        <f t="shared" si="495"/>
        <v>0.98459667612484802</v>
      </c>
      <c r="N1464" s="36">
        <f t="shared" si="495"/>
        <v>0.9474650991917708</v>
      </c>
      <c r="O1464" s="36">
        <f t="shared" si="495"/>
        <v>0.92193919474116681</v>
      </c>
      <c r="P1464" s="36">
        <f t="shared" si="495"/>
        <v>1.0723962743437765</v>
      </c>
      <c r="Q1464" s="36">
        <f t="shared" si="495"/>
        <v>0.99119373776908026</v>
      </c>
      <c r="R1464" s="36">
        <f t="shared" si="495"/>
        <v>0.9820193637621023</v>
      </c>
      <c r="S1464" s="36">
        <f t="shared" si="495"/>
        <v>0.92056530214424948</v>
      </c>
      <c r="T1464" s="36">
        <f t="shared" si="495"/>
        <v>0.93402777777777779</v>
      </c>
      <c r="U1464" s="36">
        <f t="shared" si="495"/>
        <v>0.93271028037383175</v>
      </c>
      <c r="V1464" s="36">
        <f t="shared" si="495"/>
        <v>0.890249433106576</v>
      </c>
      <c r="W1464" s="36">
        <f t="shared" si="495"/>
        <v>0.82761904761904759</v>
      </c>
      <c r="X1464" s="41">
        <f t="shared" si="495"/>
        <v>0.84560906515580736</v>
      </c>
      <c r="Y1464" s="41">
        <f t="shared" si="495"/>
        <v>0.94509232264334309</v>
      </c>
      <c r="Z1464" s="41">
        <f t="shared" si="495"/>
        <v>0.86298292902066487</v>
      </c>
      <c r="AA1464" s="41">
        <f t="shared" si="495"/>
        <v>0.83075523202911739</v>
      </c>
      <c r="AB1464" s="41">
        <f t="shared" si="495"/>
        <v>0.84102060843964677</v>
      </c>
      <c r="AC1464" s="42">
        <f t="shared" ref="AC1464:AG1464" si="496">AC819/AC167</f>
        <v>0.88680287134180014</v>
      </c>
      <c r="AD1464" s="42">
        <f t="shared" si="496"/>
        <v>1.2250755287009063</v>
      </c>
      <c r="AE1464" s="42">
        <f t="shared" si="496"/>
        <v>1.0688524590163935</v>
      </c>
      <c r="AF1464" s="43">
        <f t="shared" si="496"/>
        <v>0.76710334788937407</v>
      </c>
      <c r="AG1464" s="43">
        <f t="shared" si="496"/>
        <v>0.86346863468634683</v>
      </c>
      <c r="AH1464" s="44">
        <f t="shared" ref="AH1464:AO1464" si="497">AH819/AH167</f>
        <v>0.72951289398280805</v>
      </c>
      <c r="AI1464" s="44">
        <f t="shared" si="497"/>
        <v>0.72036637931034486</v>
      </c>
      <c r="AJ1464" s="44">
        <f t="shared" si="497"/>
        <v>0.78804960541149949</v>
      </c>
      <c r="AK1464" s="44">
        <f t="shared" si="497"/>
        <v>0.83834586466165417</v>
      </c>
      <c r="AL1464" s="46">
        <f t="shared" si="497"/>
        <v>0.84604316546762592</v>
      </c>
      <c r="AM1464" s="46">
        <f t="shared" si="497"/>
        <v>0.85212569316081332</v>
      </c>
      <c r="AN1464" s="46">
        <f t="shared" si="497"/>
        <v>0.82673942701227832</v>
      </c>
      <c r="AO1464" s="46">
        <f t="shared" si="497"/>
        <v>0.96699923254029163</v>
      </c>
    </row>
    <row r="1465" spans="1:41" x14ac:dyDescent="0.25">
      <c r="A1465" s="36" t="s">
        <v>72</v>
      </c>
      <c r="B1465" s="36">
        <f t="shared" ref="B1465:AB1465" si="498">B820/B168</f>
        <v>0.94023904382470125</v>
      </c>
      <c r="C1465" s="36">
        <f t="shared" si="498"/>
        <v>1.0912863070539418</v>
      </c>
      <c r="D1465" s="36">
        <f t="shared" si="498"/>
        <v>1.0830670926517572</v>
      </c>
      <c r="E1465" s="36">
        <f t="shared" si="498"/>
        <v>1.4257425742574257</v>
      </c>
      <c r="F1465" s="36">
        <f t="shared" si="498"/>
        <v>1.0833333333333333</v>
      </c>
      <c r="G1465" s="36">
        <f t="shared" si="498"/>
        <v>0.94029850746268662</v>
      </c>
      <c r="H1465" s="36">
        <f t="shared" si="498"/>
        <v>0.92324093816631125</v>
      </c>
      <c r="I1465" s="36">
        <f t="shared" si="498"/>
        <v>0.88235294117647056</v>
      </c>
      <c r="J1465" s="36">
        <f t="shared" si="498"/>
        <v>0.86553030303030298</v>
      </c>
      <c r="K1465" s="36">
        <f t="shared" si="498"/>
        <v>0.74894514767932485</v>
      </c>
      <c r="L1465" s="36">
        <f t="shared" si="498"/>
        <v>1.0024038461538463</v>
      </c>
      <c r="M1465" s="36">
        <f t="shared" si="498"/>
        <v>1.096875</v>
      </c>
      <c r="N1465" s="36">
        <f t="shared" si="498"/>
        <v>0.93532338308457708</v>
      </c>
      <c r="O1465" s="36">
        <f t="shared" si="498"/>
        <v>0.96195652173913049</v>
      </c>
      <c r="P1465" s="36">
        <f t="shared" si="498"/>
        <v>1.1378299120234605</v>
      </c>
      <c r="Q1465" s="36">
        <f t="shared" si="498"/>
        <v>1.2891156462585034</v>
      </c>
      <c r="R1465" s="36">
        <f t="shared" si="498"/>
        <v>0.97142857142857142</v>
      </c>
      <c r="S1465" s="36">
        <f t="shared" si="498"/>
        <v>0.80851063829787229</v>
      </c>
      <c r="T1465" s="36">
        <f t="shared" si="498"/>
        <v>1.0227272727272727</v>
      </c>
      <c r="U1465" s="36">
        <f t="shared" si="498"/>
        <v>0.92722371967654982</v>
      </c>
      <c r="V1465" s="36">
        <f t="shared" si="498"/>
        <v>0.79767441860465116</v>
      </c>
      <c r="W1465" s="36">
        <f t="shared" si="498"/>
        <v>0.97383720930232553</v>
      </c>
      <c r="X1465" s="41">
        <f t="shared" si="498"/>
        <v>0.96132596685082872</v>
      </c>
      <c r="Y1465" s="41">
        <f t="shared" si="498"/>
        <v>0.84813753581661888</v>
      </c>
      <c r="Z1465" s="41">
        <f t="shared" si="498"/>
        <v>0.82107843137254899</v>
      </c>
      <c r="AA1465" s="41">
        <f t="shared" si="498"/>
        <v>1.0231958762886597</v>
      </c>
      <c r="AB1465" s="41">
        <f t="shared" si="498"/>
        <v>0.80874316939890711</v>
      </c>
      <c r="AC1465" s="42">
        <f t="shared" ref="AC1465:AG1465" si="499">AC820/AC168</f>
        <v>0.93428571428571427</v>
      </c>
      <c r="AD1465" s="42">
        <f t="shared" si="499"/>
        <v>1.1234567901234569</v>
      </c>
      <c r="AE1465" s="42">
        <f t="shared" si="499"/>
        <v>1.0642201834862386</v>
      </c>
      <c r="AF1465" s="43">
        <f t="shared" si="499"/>
        <v>0.71087533156498672</v>
      </c>
      <c r="AG1465" s="43">
        <f t="shared" si="499"/>
        <v>0.78593272171253825</v>
      </c>
      <c r="AH1465" s="44">
        <f t="shared" ref="AH1465:AO1465" si="500">AH820/AH168</f>
        <v>0.75426621160409557</v>
      </c>
      <c r="AI1465" s="44">
        <f t="shared" si="500"/>
        <v>0.68791946308724827</v>
      </c>
      <c r="AJ1465" s="44">
        <f t="shared" si="500"/>
        <v>1.0162601626016261</v>
      </c>
      <c r="AK1465" s="44">
        <f t="shared" si="500"/>
        <v>0.91636363636363638</v>
      </c>
      <c r="AL1465" s="46">
        <f t="shared" si="500"/>
        <v>1.0723981900452488</v>
      </c>
      <c r="AM1465" s="46">
        <f t="shared" si="500"/>
        <v>0.9315589353612167</v>
      </c>
      <c r="AN1465" s="46">
        <f t="shared" si="500"/>
        <v>1</v>
      </c>
      <c r="AO1465" s="46">
        <f t="shared" si="500"/>
        <v>0.93014705882352944</v>
      </c>
    </row>
    <row r="1466" spans="1:41" x14ac:dyDescent="0.25">
      <c r="A1466" s="36" t="s">
        <v>73</v>
      </c>
      <c r="B1466" s="36">
        <f t="shared" ref="B1466:AB1466" si="501">B821/B169</f>
        <v>1.1661237785016287</v>
      </c>
      <c r="C1466" s="36">
        <f t="shared" si="501"/>
        <v>0.93830334190231357</v>
      </c>
      <c r="D1466" s="36">
        <f t="shared" si="501"/>
        <v>1.1000000000000001</v>
      </c>
      <c r="E1466" s="36">
        <f t="shared" si="501"/>
        <v>1.7987012987012987</v>
      </c>
      <c r="F1466" s="36">
        <f t="shared" si="501"/>
        <v>1.1970534069981584</v>
      </c>
      <c r="G1466" s="36">
        <f t="shared" si="501"/>
        <v>0.92845257903494172</v>
      </c>
      <c r="H1466" s="36">
        <f t="shared" si="501"/>
        <v>1.1334622823984526</v>
      </c>
      <c r="I1466" s="36">
        <f t="shared" si="501"/>
        <v>0.97860962566844922</v>
      </c>
      <c r="J1466" s="36">
        <f t="shared" si="501"/>
        <v>0.93027210884353739</v>
      </c>
      <c r="K1466" s="36">
        <f t="shared" si="501"/>
        <v>0.7030497592295345</v>
      </c>
      <c r="L1466" s="36">
        <f t="shared" si="501"/>
        <v>0.84194528875379937</v>
      </c>
      <c r="M1466" s="36">
        <f t="shared" si="501"/>
        <v>1.2134570765661252</v>
      </c>
      <c r="N1466" s="36">
        <f t="shared" si="501"/>
        <v>1.1393939393939394</v>
      </c>
      <c r="O1466" s="36">
        <f t="shared" si="501"/>
        <v>0.971830985915493</v>
      </c>
      <c r="P1466" s="36">
        <f t="shared" si="501"/>
        <v>0.98281786941580751</v>
      </c>
      <c r="Q1466" s="36">
        <f t="shared" si="501"/>
        <v>1.0963597430406853</v>
      </c>
      <c r="R1466" s="36">
        <f t="shared" si="501"/>
        <v>1.0467625899280575</v>
      </c>
      <c r="S1466" s="36">
        <f t="shared" si="501"/>
        <v>0.82285714285714284</v>
      </c>
      <c r="T1466" s="36">
        <f t="shared" si="501"/>
        <v>0.87234042553191493</v>
      </c>
      <c r="U1466" s="36">
        <f t="shared" si="501"/>
        <v>0.94432989690721647</v>
      </c>
      <c r="V1466" s="36">
        <f t="shared" si="501"/>
        <v>0.84090909090909094</v>
      </c>
      <c r="W1466" s="36">
        <f t="shared" si="501"/>
        <v>0.86221294363256784</v>
      </c>
      <c r="X1466" s="41">
        <f t="shared" si="501"/>
        <v>0.8011152416356877</v>
      </c>
      <c r="Y1466" s="41">
        <f t="shared" si="501"/>
        <v>0.88844621513944222</v>
      </c>
      <c r="Z1466" s="41">
        <f t="shared" si="501"/>
        <v>0.93727598566308246</v>
      </c>
      <c r="AA1466" s="41">
        <f t="shared" si="501"/>
        <v>0.88138686131386856</v>
      </c>
      <c r="AB1466" s="41">
        <f t="shared" si="501"/>
        <v>0.7871198568872988</v>
      </c>
      <c r="AC1466" s="42">
        <f t="shared" ref="AC1466:AG1466" si="502">AC821/AC169</f>
        <v>1.036319612590799</v>
      </c>
      <c r="AD1466" s="42">
        <f t="shared" si="502"/>
        <v>1.3501577287066246</v>
      </c>
      <c r="AE1466" s="42">
        <f t="shared" si="502"/>
        <v>1.1230769230769231</v>
      </c>
      <c r="AF1466" s="43">
        <f t="shared" si="502"/>
        <v>0.82952182952182951</v>
      </c>
      <c r="AG1466" s="43">
        <f t="shared" si="502"/>
        <v>0.82553191489361699</v>
      </c>
      <c r="AH1466" s="44">
        <f t="shared" ref="AH1466:AO1466" si="503">AH821/AH169</f>
        <v>0.66445916114790282</v>
      </c>
      <c r="AI1466" s="44">
        <f t="shared" si="503"/>
        <v>0.77149321266968329</v>
      </c>
      <c r="AJ1466" s="44">
        <f t="shared" si="503"/>
        <v>0.83254716981132071</v>
      </c>
      <c r="AK1466" s="44">
        <f t="shared" si="503"/>
        <v>0.89805825242718451</v>
      </c>
      <c r="AL1466" s="46">
        <f t="shared" si="503"/>
        <v>0.94321766561514198</v>
      </c>
      <c r="AM1466" s="46">
        <f t="shared" si="503"/>
        <v>0.74004683840749419</v>
      </c>
      <c r="AN1466" s="46">
        <f t="shared" si="503"/>
        <v>0.85567010309278346</v>
      </c>
      <c r="AO1466" s="46">
        <f t="shared" si="503"/>
        <v>0.95076923076923081</v>
      </c>
    </row>
    <row r="1467" spans="1:41" x14ac:dyDescent="0.25">
      <c r="A1467" s="36" t="s">
        <v>74</v>
      </c>
      <c r="B1467" s="36">
        <f t="shared" ref="B1467:AB1467" si="504">B822/B170</f>
        <v>0.75816993464052285</v>
      </c>
      <c r="C1467" s="36">
        <f t="shared" si="504"/>
        <v>0.84564860426929389</v>
      </c>
      <c r="D1467" s="36">
        <f t="shared" si="504"/>
        <v>1.2239130434782608</v>
      </c>
      <c r="E1467" s="36">
        <f t="shared" si="504"/>
        <v>1.6957403651115619</v>
      </c>
      <c r="F1467" s="36">
        <f t="shared" si="504"/>
        <v>0.94444444444444442</v>
      </c>
      <c r="G1467" s="36">
        <f t="shared" si="504"/>
        <v>0.80263157894736847</v>
      </c>
      <c r="H1467" s="36">
        <f t="shared" si="504"/>
        <v>1.0031347962382444</v>
      </c>
      <c r="I1467" s="36">
        <f t="shared" si="504"/>
        <v>1.4043321299638989</v>
      </c>
      <c r="J1467" s="36">
        <f t="shared" si="504"/>
        <v>0.72373540856031127</v>
      </c>
      <c r="K1467" s="36">
        <f t="shared" si="504"/>
        <v>0.63521126760563384</v>
      </c>
      <c r="L1467" s="36">
        <f t="shared" si="504"/>
        <v>1.0817051509769093</v>
      </c>
      <c r="M1467" s="36">
        <f t="shared" si="504"/>
        <v>1.4010327022375215</v>
      </c>
      <c r="N1467" s="36">
        <f t="shared" si="504"/>
        <v>0.79975728155339809</v>
      </c>
      <c r="O1467" s="36">
        <f t="shared" si="504"/>
        <v>0.82027649769585254</v>
      </c>
      <c r="P1467" s="36">
        <f t="shared" si="504"/>
        <v>1.0051635111876076</v>
      </c>
      <c r="Q1467" s="36">
        <f t="shared" si="504"/>
        <v>1.5418326693227091</v>
      </c>
      <c r="R1467" s="36">
        <f t="shared" si="504"/>
        <v>0.83282674772036469</v>
      </c>
      <c r="S1467" s="36">
        <f t="shared" si="504"/>
        <v>0.79251700680272108</v>
      </c>
      <c r="T1467" s="36">
        <f t="shared" si="504"/>
        <v>1.1639999999999999</v>
      </c>
      <c r="U1467" s="36">
        <f t="shared" si="504"/>
        <v>1.4186507936507937</v>
      </c>
      <c r="V1467" s="36">
        <f t="shared" si="504"/>
        <v>0.8667687595712098</v>
      </c>
      <c r="W1467" s="36">
        <f t="shared" si="504"/>
        <v>0.66718027734976892</v>
      </c>
      <c r="X1467" s="41">
        <f t="shared" si="504"/>
        <v>0.70788253477588869</v>
      </c>
      <c r="Y1467" s="41">
        <f t="shared" si="504"/>
        <v>0.68102073365231264</v>
      </c>
      <c r="Z1467" s="41">
        <f t="shared" si="504"/>
        <v>0.88590604026845643</v>
      </c>
      <c r="AA1467" s="41">
        <f t="shared" si="504"/>
        <v>0.91052631578947374</v>
      </c>
      <c r="AB1467" s="41">
        <f t="shared" si="504"/>
        <v>1.4063116370808679</v>
      </c>
      <c r="AC1467" s="42">
        <f t="shared" ref="AC1467:AG1467" si="505">AC822/AC170</f>
        <v>1.2584033613445378</v>
      </c>
      <c r="AD1467" s="42">
        <f t="shared" si="505"/>
        <v>1.6426666666666667</v>
      </c>
      <c r="AE1467" s="42">
        <f t="shared" si="505"/>
        <v>0.99455535390199634</v>
      </c>
      <c r="AF1467" s="43">
        <f t="shared" si="505"/>
        <v>0.58563535911602205</v>
      </c>
      <c r="AG1467" s="43">
        <f t="shared" si="505"/>
        <v>0.46251441753171857</v>
      </c>
      <c r="AH1467" s="44">
        <f t="shared" ref="AH1467:AO1467" si="506">AH822/AH170</f>
        <v>0.62640901771336555</v>
      </c>
      <c r="AI1467" s="44">
        <f t="shared" si="506"/>
        <v>0.61020036429872493</v>
      </c>
      <c r="AJ1467" s="44">
        <f t="shared" si="506"/>
        <v>0.76540755467196819</v>
      </c>
      <c r="AK1467" s="44">
        <f t="shared" si="506"/>
        <v>0.72556390977443608</v>
      </c>
      <c r="AL1467" s="46">
        <f t="shared" si="506"/>
        <v>0.83291139240506329</v>
      </c>
      <c r="AM1467" s="46">
        <f t="shared" si="506"/>
        <v>1.1088435374149659</v>
      </c>
      <c r="AN1467" s="46">
        <f t="shared" si="506"/>
        <v>1.2929936305732483</v>
      </c>
      <c r="AO1467" s="46">
        <f t="shared" si="506"/>
        <v>1.0858895705521472</v>
      </c>
    </row>
    <row r="1468" spans="1:41" x14ac:dyDescent="0.25">
      <c r="A1468" s="36" t="s">
        <v>528</v>
      </c>
      <c r="B1468" s="36">
        <f t="shared" ref="B1468:AB1468" si="507">B823/B171</f>
        <v>0.96746411483253592</v>
      </c>
      <c r="C1468" s="36">
        <f t="shared" si="507"/>
        <v>1.0127272727272727</v>
      </c>
      <c r="D1468" s="36">
        <f t="shared" si="507"/>
        <v>1.6833130328867234</v>
      </c>
      <c r="E1468" s="36">
        <f t="shared" si="507"/>
        <v>1.6141439205955335</v>
      </c>
      <c r="F1468" s="36">
        <f t="shared" si="507"/>
        <v>1.2914798206278026</v>
      </c>
      <c r="G1468" s="36">
        <f t="shared" si="507"/>
        <v>0.86715246636771304</v>
      </c>
      <c r="H1468" s="36">
        <f t="shared" si="507"/>
        <v>1.1252163877668782</v>
      </c>
      <c r="I1468" s="36">
        <f t="shared" si="507"/>
        <v>1.0163505559189012</v>
      </c>
      <c r="J1468" s="36">
        <f t="shared" si="507"/>
        <v>0.99289940828402368</v>
      </c>
      <c r="K1468" s="36">
        <f t="shared" si="507"/>
        <v>1.0231607629427792</v>
      </c>
      <c r="L1468" s="36">
        <f t="shared" si="507"/>
        <v>1.0540223135642983</v>
      </c>
      <c r="M1468" s="36">
        <f t="shared" si="507"/>
        <v>0.97701149425287359</v>
      </c>
      <c r="N1468" s="36">
        <f t="shared" si="507"/>
        <v>1.0590909090909091</v>
      </c>
      <c r="O1468" s="36">
        <f t="shared" si="507"/>
        <v>0.93145654834761327</v>
      </c>
      <c r="P1468" s="36">
        <f t="shared" si="507"/>
        <v>1.0671865626874626</v>
      </c>
      <c r="Q1468" s="36">
        <f t="shared" si="507"/>
        <v>0.95988740323715693</v>
      </c>
      <c r="R1468" s="36">
        <f t="shared" si="507"/>
        <v>0.93766404199475062</v>
      </c>
      <c r="S1468" s="36">
        <f t="shared" si="507"/>
        <v>0.84775742261528741</v>
      </c>
      <c r="T1468" s="36">
        <f t="shared" si="507"/>
        <v>1.1625806451612903</v>
      </c>
      <c r="U1468" s="36">
        <f t="shared" si="507"/>
        <v>0.94979079497907948</v>
      </c>
      <c r="V1468" s="36">
        <f t="shared" si="507"/>
        <v>0.89018843404808312</v>
      </c>
      <c r="W1468" s="36">
        <f t="shared" si="507"/>
        <v>0.81997282608695654</v>
      </c>
      <c r="X1468" s="41">
        <f t="shared" si="507"/>
        <v>0.85282522996057819</v>
      </c>
      <c r="Y1468" s="41">
        <f t="shared" si="507"/>
        <v>0.86282578875171467</v>
      </c>
      <c r="Z1468" s="41">
        <f t="shared" si="507"/>
        <v>0.86990801576872534</v>
      </c>
      <c r="AA1468" s="41">
        <f t="shared" si="507"/>
        <v>0.80422264875239924</v>
      </c>
      <c r="AB1468" s="41">
        <f t="shared" si="507"/>
        <v>0.83021483021483022</v>
      </c>
      <c r="AC1468" s="42">
        <f t="shared" ref="AC1468:AG1468" si="508">AC823/AC171</f>
        <v>0.98442906574394462</v>
      </c>
      <c r="AD1468" s="42">
        <f t="shared" si="508"/>
        <v>1.0488534396809572</v>
      </c>
      <c r="AE1468" s="42">
        <f t="shared" si="508"/>
        <v>1.0331983805668017</v>
      </c>
      <c r="AF1468" s="43">
        <f t="shared" si="508"/>
        <v>0.83445692883895128</v>
      </c>
      <c r="AG1468" s="43">
        <f t="shared" si="508"/>
        <v>0.87210231814548367</v>
      </c>
      <c r="AH1468" s="44">
        <f t="shared" ref="AH1468:AO1468" si="509">AH823/AH171</f>
        <v>0.86826347305389218</v>
      </c>
      <c r="AI1468" s="44">
        <f t="shared" si="509"/>
        <v>0.74885145482388971</v>
      </c>
      <c r="AJ1468" s="44">
        <f t="shared" si="509"/>
        <v>0.87490347490347486</v>
      </c>
      <c r="AK1468" s="44">
        <f t="shared" si="509"/>
        <v>1.0247524752475248</v>
      </c>
      <c r="AL1468" s="46">
        <f t="shared" si="509"/>
        <v>0.90212373037857807</v>
      </c>
      <c r="AM1468" s="46">
        <f t="shared" si="509"/>
        <v>0.8449389806173726</v>
      </c>
      <c r="AN1468" s="46">
        <f t="shared" si="509"/>
        <v>0.84132231404958679</v>
      </c>
      <c r="AO1468" s="46">
        <f t="shared" si="509"/>
        <v>0.87673772011121409</v>
      </c>
    </row>
    <row r="1469" spans="1:41" x14ac:dyDescent="0.25">
      <c r="A1469" s="36" t="s">
        <v>75</v>
      </c>
      <c r="B1469" s="36">
        <f t="shared" ref="B1469:AB1469" si="510">B824/B172</f>
        <v>0.86877828054298645</v>
      </c>
      <c r="C1469" s="36">
        <f t="shared" si="510"/>
        <v>0.88260869565217392</v>
      </c>
      <c r="D1469" s="36">
        <f t="shared" si="510"/>
        <v>1.12109375</v>
      </c>
      <c r="E1469" s="36">
        <f t="shared" si="510"/>
        <v>1.2366412213740459</v>
      </c>
      <c r="F1469" s="36">
        <f t="shared" si="510"/>
        <v>1.2868421052631578</v>
      </c>
      <c r="G1469" s="36">
        <f t="shared" si="510"/>
        <v>1.1492957746478873</v>
      </c>
      <c r="H1469" s="36">
        <f t="shared" si="510"/>
        <v>1.088235294117647</v>
      </c>
      <c r="I1469" s="36">
        <f t="shared" si="510"/>
        <v>0.949238578680203</v>
      </c>
      <c r="J1469" s="36">
        <f t="shared" si="510"/>
        <v>0.81004366812227069</v>
      </c>
      <c r="K1469" s="36">
        <f t="shared" si="510"/>
        <v>0.78934624697336564</v>
      </c>
      <c r="L1469" s="36">
        <f t="shared" si="510"/>
        <v>0.88984881209503242</v>
      </c>
      <c r="M1469" s="36">
        <f t="shared" si="510"/>
        <v>0.90933333333333333</v>
      </c>
      <c r="N1469" s="36">
        <f t="shared" si="510"/>
        <v>0.89200863930885532</v>
      </c>
      <c r="O1469" s="36">
        <f t="shared" si="510"/>
        <v>0.90801186943620182</v>
      </c>
      <c r="P1469" s="36">
        <f t="shared" si="510"/>
        <v>0.99029126213592233</v>
      </c>
      <c r="Q1469" s="36">
        <f t="shared" si="510"/>
        <v>1.0030120481927711</v>
      </c>
      <c r="R1469" s="36">
        <f t="shared" si="510"/>
        <v>1.1299999999999999</v>
      </c>
      <c r="S1469" s="36">
        <f t="shared" si="510"/>
        <v>0.91588785046728971</v>
      </c>
      <c r="T1469" s="36">
        <f t="shared" si="510"/>
        <v>0.96690307328605196</v>
      </c>
      <c r="U1469" s="36">
        <f t="shared" si="510"/>
        <v>0.93617021276595747</v>
      </c>
      <c r="V1469" s="36">
        <f t="shared" si="510"/>
        <v>0.92168674698795183</v>
      </c>
      <c r="W1469" s="36">
        <f t="shared" si="510"/>
        <v>0.81081081081081086</v>
      </c>
      <c r="X1469" s="41">
        <f t="shared" si="510"/>
        <v>0.98830409356725146</v>
      </c>
      <c r="Y1469" s="41">
        <f t="shared" si="510"/>
        <v>1.0347003154574133</v>
      </c>
      <c r="Z1469" s="41">
        <f t="shared" si="510"/>
        <v>0.81315789473684208</v>
      </c>
      <c r="AA1469" s="41">
        <f t="shared" si="510"/>
        <v>0.87564766839378239</v>
      </c>
      <c r="AB1469" s="41">
        <f t="shared" si="510"/>
        <v>0.8354037267080745</v>
      </c>
      <c r="AC1469" s="42">
        <f t="shared" ref="AC1469:AG1469" si="511">AC824/AC172</f>
        <v>0.7385057471264368</v>
      </c>
      <c r="AD1469" s="42">
        <f t="shared" si="511"/>
        <v>1.1310043668122272</v>
      </c>
      <c r="AE1469" s="42">
        <f t="shared" si="511"/>
        <v>0.97247706422018354</v>
      </c>
      <c r="AF1469" s="43">
        <f t="shared" si="511"/>
        <v>0.778169014084507</v>
      </c>
      <c r="AG1469" s="43">
        <f t="shared" si="511"/>
        <v>0.85767790262172283</v>
      </c>
      <c r="AH1469" s="44">
        <f t="shared" ref="AH1469:AO1469" si="512">AH824/AH172</f>
        <v>0.73493975903614461</v>
      </c>
      <c r="AI1469" s="44">
        <f t="shared" si="512"/>
        <v>0.87203791469194314</v>
      </c>
      <c r="AJ1469" s="44">
        <f t="shared" si="512"/>
        <v>0.83406113537117899</v>
      </c>
      <c r="AK1469" s="44">
        <f t="shared" si="512"/>
        <v>0.94954128440366969</v>
      </c>
      <c r="AL1469" s="46">
        <f t="shared" si="512"/>
        <v>0.9521276595744681</v>
      </c>
      <c r="AM1469" s="46">
        <f t="shared" si="512"/>
        <v>0.94782608695652171</v>
      </c>
      <c r="AN1469" s="46">
        <f t="shared" si="512"/>
        <v>1.0566037735849056</v>
      </c>
      <c r="AO1469" s="46">
        <f t="shared" si="512"/>
        <v>0.97959183673469385</v>
      </c>
    </row>
    <row r="1470" spans="1:41" x14ac:dyDescent="0.25">
      <c r="A1470" s="36" t="s">
        <v>575</v>
      </c>
      <c r="B1470" s="36">
        <f t="shared" ref="B1470:AB1470" si="513">B825/B173</f>
        <v>0.82558139534883723</v>
      </c>
      <c r="C1470" s="36">
        <f t="shared" si="513"/>
        <v>0.9185750636132316</v>
      </c>
      <c r="D1470" s="36">
        <f t="shared" si="513"/>
        <v>1.0591133004926108</v>
      </c>
      <c r="E1470" s="36">
        <f t="shared" si="513"/>
        <v>1.7104557640750671</v>
      </c>
      <c r="F1470" s="36">
        <f t="shared" si="513"/>
        <v>0.98708487084870844</v>
      </c>
      <c r="G1470" s="36">
        <f t="shared" si="513"/>
        <v>0.82551594746716694</v>
      </c>
      <c r="H1470" s="36">
        <f t="shared" si="513"/>
        <v>1.0527426160337552</v>
      </c>
      <c r="I1470" s="36">
        <f t="shared" si="513"/>
        <v>1.5375302663438257</v>
      </c>
      <c r="J1470" s="36">
        <f t="shared" si="513"/>
        <v>0.68346456692913382</v>
      </c>
      <c r="K1470" s="36">
        <f t="shared" si="513"/>
        <v>0.76540755467196819</v>
      </c>
      <c r="L1470" s="36">
        <f t="shared" si="513"/>
        <v>0.75609756097560976</v>
      </c>
      <c r="M1470" s="36">
        <f t="shared" si="513"/>
        <v>1.4817518248175183</v>
      </c>
      <c r="N1470" s="36">
        <f t="shared" si="513"/>
        <v>0.69742813918305602</v>
      </c>
      <c r="O1470" s="36">
        <f t="shared" si="513"/>
        <v>0.97522522522522526</v>
      </c>
      <c r="P1470" s="36">
        <f t="shared" si="513"/>
        <v>1.0954653937947494</v>
      </c>
      <c r="Q1470" s="36">
        <f t="shared" si="513"/>
        <v>1.5049261083743843</v>
      </c>
      <c r="R1470" s="36">
        <f t="shared" si="513"/>
        <v>0.72241379310344822</v>
      </c>
      <c r="S1470" s="36">
        <f t="shared" si="513"/>
        <v>0.90486725663716816</v>
      </c>
      <c r="T1470" s="36">
        <f t="shared" si="513"/>
        <v>1.1362637362637362</v>
      </c>
      <c r="U1470" s="36">
        <f t="shared" si="513"/>
        <v>1.544378698224852</v>
      </c>
      <c r="V1470" s="36">
        <f t="shared" si="513"/>
        <v>0.64048865619546247</v>
      </c>
      <c r="W1470" s="36">
        <f t="shared" si="513"/>
        <v>0.75057208237986273</v>
      </c>
      <c r="X1470" s="41">
        <f t="shared" si="513"/>
        <v>0.85411764705882354</v>
      </c>
      <c r="Y1470" s="41">
        <f t="shared" si="513"/>
        <v>1.0204603580562659</v>
      </c>
      <c r="Z1470" s="41">
        <f t="shared" si="513"/>
        <v>0.94607843137254899</v>
      </c>
      <c r="AA1470" s="41">
        <f t="shared" si="513"/>
        <v>0.89171974522292996</v>
      </c>
      <c r="AB1470" s="41">
        <f t="shared" si="513"/>
        <v>1.3818681318681318</v>
      </c>
      <c r="AC1470" s="42">
        <f t="shared" ref="AC1470:AG1470" si="514">AC825/AC173</f>
        <v>1.440625</v>
      </c>
      <c r="AD1470" s="42">
        <f t="shared" si="514"/>
        <v>2.1225296442687749</v>
      </c>
      <c r="AE1470" s="42">
        <f t="shared" si="514"/>
        <v>0.93859649122807021</v>
      </c>
      <c r="AF1470" s="43">
        <f t="shared" si="514"/>
        <v>0.5264116575591985</v>
      </c>
      <c r="AG1470" s="43">
        <f t="shared" si="514"/>
        <v>0.57831325301204817</v>
      </c>
      <c r="AH1470" s="44">
        <f t="shared" ref="AH1470:AO1470" si="515">AH825/AH173</f>
        <v>0.56904761904761902</v>
      </c>
      <c r="AI1470" s="44">
        <f t="shared" si="515"/>
        <v>0.68090452261306533</v>
      </c>
      <c r="AJ1470" s="44">
        <f t="shared" si="515"/>
        <v>0.83852691218130315</v>
      </c>
      <c r="AK1470" s="44">
        <f t="shared" si="515"/>
        <v>0.80055401662049863</v>
      </c>
      <c r="AL1470" s="46">
        <f t="shared" si="515"/>
        <v>1.051660516605166</v>
      </c>
      <c r="AM1470" s="46">
        <f t="shared" si="515"/>
        <v>0.82262210796915169</v>
      </c>
      <c r="AN1470" s="46">
        <f t="shared" si="515"/>
        <v>1.2838283828382839</v>
      </c>
      <c r="AO1470" s="46">
        <f t="shared" si="515"/>
        <v>1.4098939929328622</v>
      </c>
    </row>
    <row r="1471" spans="1:41" x14ac:dyDescent="0.25">
      <c r="A1471" s="36" t="s">
        <v>508</v>
      </c>
      <c r="B1471" s="36">
        <f t="shared" ref="B1471:AB1471" si="516">B826/B174</f>
        <v>0.88630136986301367</v>
      </c>
      <c r="C1471" s="36">
        <f t="shared" si="516"/>
        <v>1.088030888030888</v>
      </c>
      <c r="D1471" s="36">
        <f t="shared" si="516"/>
        <v>1.1026722925457102</v>
      </c>
      <c r="E1471" s="36">
        <f t="shared" si="516"/>
        <v>1.1935246504782928</v>
      </c>
      <c r="F1471" s="36">
        <f t="shared" si="516"/>
        <v>1.3667820069204153</v>
      </c>
      <c r="G1471" s="36">
        <f t="shared" si="516"/>
        <v>0.95745721271393647</v>
      </c>
      <c r="H1471" s="36">
        <f t="shared" si="516"/>
        <v>1.0245167373880246</v>
      </c>
      <c r="I1471" s="36">
        <f t="shared" si="516"/>
        <v>0.95452024403771496</v>
      </c>
      <c r="J1471" s="36">
        <f t="shared" si="516"/>
        <v>0.87708947885939037</v>
      </c>
      <c r="K1471" s="36">
        <f t="shared" si="516"/>
        <v>0.90183440753594446</v>
      </c>
      <c r="L1471" s="36">
        <f t="shared" si="516"/>
        <v>1.0866700456158134</v>
      </c>
      <c r="M1471" s="36">
        <f t="shared" si="516"/>
        <v>0.94944150499706059</v>
      </c>
      <c r="N1471" s="36">
        <f t="shared" si="516"/>
        <v>1.0829694323144106</v>
      </c>
      <c r="O1471" s="36">
        <f t="shared" si="516"/>
        <v>1.0071047957371226</v>
      </c>
      <c r="P1471" s="36">
        <f t="shared" si="516"/>
        <v>1.0757834757834759</v>
      </c>
      <c r="Q1471" s="36">
        <f t="shared" si="516"/>
        <v>0.9427480916030534</v>
      </c>
      <c r="R1471" s="36">
        <f t="shared" si="516"/>
        <v>0.83538873994638074</v>
      </c>
      <c r="S1471" s="36">
        <f t="shared" si="516"/>
        <v>0.87506971556051316</v>
      </c>
      <c r="T1471" s="36">
        <f t="shared" si="516"/>
        <v>1.1654432523997742</v>
      </c>
      <c r="U1471" s="36">
        <f t="shared" si="516"/>
        <v>0.85626911314984711</v>
      </c>
      <c r="V1471" s="36">
        <f t="shared" si="516"/>
        <v>0.93654667480170839</v>
      </c>
      <c r="W1471" s="36">
        <f t="shared" si="516"/>
        <v>0.86281377699941619</v>
      </c>
      <c r="X1471" s="41">
        <f t="shared" si="516"/>
        <v>0.84225195094760308</v>
      </c>
      <c r="Y1471" s="41">
        <f t="shared" si="516"/>
        <v>0.91801450083658676</v>
      </c>
      <c r="Z1471" s="41">
        <f t="shared" si="516"/>
        <v>0.92113733905579398</v>
      </c>
      <c r="AA1471" s="41">
        <f t="shared" si="516"/>
        <v>0.88455103179029559</v>
      </c>
      <c r="AB1471" s="41">
        <f t="shared" si="516"/>
        <v>0.84719654959950708</v>
      </c>
      <c r="AC1471" s="42">
        <f t="shared" ref="AC1471:AG1471" si="517">AC826/AC174</f>
        <v>0.85695187165775399</v>
      </c>
      <c r="AD1471" s="42">
        <f t="shared" si="517"/>
        <v>1.028169014084507</v>
      </c>
      <c r="AE1471" s="42">
        <f t="shared" si="517"/>
        <v>1.0587808417997098</v>
      </c>
      <c r="AF1471" s="43">
        <f t="shared" si="517"/>
        <v>0.86111111111111116</v>
      </c>
      <c r="AG1471" s="43">
        <f t="shared" si="517"/>
        <v>0.77108433734939763</v>
      </c>
      <c r="AH1471" s="44">
        <f t="shared" ref="AH1471:AO1471" si="518">AH826/AH174</f>
        <v>0.86086309523809523</v>
      </c>
      <c r="AI1471" s="44">
        <f t="shared" si="518"/>
        <v>0.79843444227005866</v>
      </c>
      <c r="AJ1471" s="44">
        <f t="shared" si="518"/>
        <v>0.85553997194950915</v>
      </c>
      <c r="AK1471" s="44">
        <f t="shared" si="518"/>
        <v>0.93497109826589597</v>
      </c>
      <c r="AL1471" s="46">
        <f t="shared" si="518"/>
        <v>0.8516242317822651</v>
      </c>
      <c r="AM1471" s="46">
        <f t="shared" si="518"/>
        <v>0.93181818181818177</v>
      </c>
      <c r="AN1471" s="46">
        <f t="shared" si="518"/>
        <v>0.82416011436740533</v>
      </c>
      <c r="AO1471" s="46">
        <f t="shared" si="518"/>
        <v>0.8562644119907763</v>
      </c>
    </row>
    <row r="1472" spans="1:41" x14ac:dyDescent="0.25">
      <c r="A1472" s="36" t="s">
        <v>438</v>
      </c>
      <c r="B1472" s="36">
        <f t="shared" ref="B1472:AB1472" si="519">B827/B175</f>
        <v>0.91304347826086951</v>
      </c>
      <c r="C1472" s="36">
        <f t="shared" si="519"/>
        <v>1.0492845786963434</v>
      </c>
      <c r="D1472" s="36">
        <f t="shared" si="519"/>
        <v>1.0418848167539267</v>
      </c>
      <c r="E1472" s="36">
        <f t="shared" si="519"/>
        <v>1.8120567375886525</v>
      </c>
      <c r="F1472" s="36">
        <f t="shared" si="519"/>
        <v>1.2966101694915255</v>
      </c>
      <c r="G1472" s="36">
        <f t="shared" si="519"/>
        <v>1.0325288562434418</v>
      </c>
      <c r="H1472" s="36">
        <f t="shared" si="519"/>
        <v>0.94386298763082777</v>
      </c>
      <c r="I1472" s="36">
        <f t="shared" si="519"/>
        <v>1.0525727069351229</v>
      </c>
      <c r="J1472" s="36">
        <f t="shared" si="519"/>
        <v>0.76088888888888884</v>
      </c>
      <c r="K1472" s="36">
        <f t="shared" si="519"/>
        <v>0.7831431079894644</v>
      </c>
      <c r="L1472" s="36">
        <f t="shared" si="519"/>
        <v>1.0109343936381709</v>
      </c>
      <c r="M1472" s="36">
        <f t="shared" si="519"/>
        <v>1.2229219143576826</v>
      </c>
      <c r="N1472" s="36">
        <f t="shared" si="519"/>
        <v>1.0320987654320988</v>
      </c>
      <c r="O1472" s="36">
        <f t="shared" si="519"/>
        <v>1.0269396551724137</v>
      </c>
      <c r="P1472" s="36">
        <f t="shared" si="519"/>
        <v>1.1003671970624236</v>
      </c>
      <c r="Q1472" s="36">
        <f t="shared" si="519"/>
        <v>0.953307392996109</v>
      </c>
      <c r="R1472" s="36">
        <f t="shared" si="519"/>
        <v>0.81024447031431901</v>
      </c>
      <c r="S1472" s="36">
        <f t="shared" si="519"/>
        <v>1.0503978779840848</v>
      </c>
      <c r="T1472" s="36">
        <f t="shared" si="519"/>
        <v>0.98025551684088275</v>
      </c>
      <c r="U1472" s="36">
        <f t="shared" si="519"/>
        <v>0.85897435897435892</v>
      </c>
      <c r="V1472" s="36">
        <f t="shared" si="519"/>
        <v>0.89480692410119844</v>
      </c>
      <c r="W1472" s="36">
        <f t="shared" si="519"/>
        <v>0.86979166666666663</v>
      </c>
      <c r="X1472" s="41">
        <f t="shared" si="519"/>
        <v>0.99622166246851385</v>
      </c>
      <c r="Y1472" s="41">
        <f t="shared" si="519"/>
        <v>0.82155688622754486</v>
      </c>
      <c r="Z1472" s="41">
        <f t="shared" si="519"/>
        <v>0.89182692307692313</v>
      </c>
      <c r="AA1472" s="41">
        <f t="shared" si="519"/>
        <v>0.8444180522565321</v>
      </c>
      <c r="AB1472" s="41">
        <f t="shared" si="519"/>
        <v>0.82547169811320753</v>
      </c>
      <c r="AC1472" s="42">
        <f t="shared" ref="AC1472:AG1472" si="520">AC827/AC175</f>
        <v>1.0268987341772151</v>
      </c>
      <c r="AD1472" s="42">
        <f t="shared" si="520"/>
        <v>1.0935875216637783</v>
      </c>
      <c r="AE1472" s="42">
        <f t="shared" si="520"/>
        <v>1</v>
      </c>
      <c r="AF1472" s="43">
        <f t="shared" si="520"/>
        <v>0.87784090909090906</v>
      </c>
      <c r="AG1472" s="43">
        <f t="shared" si="520"/>
        <v>0.77468706536856746</v>
      </c>
      <c r="AH1472" s="44">
        <f t="shared" ref="AH1472:AO1472" si="521">AH827/AH175</f>
        <v>0.71682626538987693</v>
      </c>
      <c r="AI1472" s="44">
        <f t="shared" si="521"/>
        <v>0.78266666666666662</v>
      </c>
      <c r="AJ1472" s="44">
        <f t="shared" si="521"/>
        <v>0.80292942743009321</v>
      </c>
      <c r="AK1472" s="44">
        <f t="shared" si="521"/>
        <v>0.86311239193083578</v>
      </c>
      <c r="AL1472" s="46">
        <f t="shared" si="521"/>
        <v>0.967741935483871</v>
      </c>
      <c r="AM1472" s="46">
        <f t="shared" si="521"/>
        <v>0.83431952662721898</v>
      </c>
      <c r="AN1472" s="46">
        <f t="shared" si="521"/>
        <v>0.98278829604130813</v>
      </c>
      <c r="AO1472" s="46">
        <f t="shared" si="521"/>
        <v>0.61371841155234652</v>
      </c>
    </row>
    <row r="1473" spans="1:41" x14ac:dyDescent="0.25">
      <c r="A1473" s="36" t="s">
        <v>76</v>
      </c>
      <c r="B1473" s="36">
        <f t="shared" ref="B1473:AB1473" si="522">B828/B176</f>
        <v>0.86440677966101698</v>
      </c>
      <c r="C1473" s="36">
        <f t="shared" si="522"/>
        <v>0.9526627218934911</v>
      </c>
      <c r="D1473" s="36">
        <f t="shared" si="522"/>
        <v>1.1306532663316582</v>
      </c>
      <c r="E1473" s="36">
        <f t="shared" si="522"/>
        <v>1.672514619883041</v>
      </c>
      <c r="F1473" s="36">
        <f t="shared" si="522"/>
        <v>1.2250000000000001</v>
      </c>
      <c r="G1473" s="36">
        <f t="shared" si="522"/>
        <v>0.77287066246056779</v>
      </c>
      <c r="H1473" s="36">
        <f t="shared" si="522"/>
        <v>0.81578947368421051</v>
      </c>
      <c r="I1473" s="36">
        <f t="shared" si="522"/>
        <v>0.91603053435114501</v>
      </c>
      <c r="J1473" s="36">
        <f t="shared" si="522"/>
        <v>0.7917888563049853</v>
      </c>
      <c r="K1473" s="36">
        <f t="shared" si="522"/>
        <v>0.75609756097560976</v>
      </c>
      <c r="L1473" s="36">
        <f t="shared" si="522"/>
        <v>0.92380952380952386</v>
      </c>
      <c r="M1473" s="36">
        <f t="shared" si="522"/>
        <v>1.1589958158995817</v>
      </c>
      <c r="N1473" s="36">
        <f t="shared" si="522"/>
        <v>0.85855263157894735</v>
      </c>
      <c r="O1473" s="36">
        <f t="shared" si="522"/>
        <v>0.87596899224806202</v>
      </c>
      <c r="P1473" s="36">
        <f t="shared" si="522"/>
        <v>1.2054263565891472</v>
      </c>
      <c r="Q1473" s="36">
        <f t="shared" si="522"/>
        <v>0.94017094017094016</v>
      </c>
      <c r="R1473" s="36">
        <f t="shared" si="522"/>
        <v>0.90671641791044777</v>
      </c>
      <c r="S1473" s="36">
        <f t="shared" si="522"/>
        <v>0.72868217054263562</v>
      </c>
      <c r="T1473" s="36">
        <f t="shared" si="522"/>
        <v>0.92226148409893993</v>
      </c>
      <c r="U1473" s="36">
        <f t="shared" si="522"/>
        <v>1.1232227488151658</v>
      </c>
      <c r="V1473" s="36">
        <f t="shared" si="522"/>
        <v>0.67013888888888884</v>
      </c>
      <c r="W1473" s="36">
        <f t="shared" si="522"/>
        <v>0.91787439613526567</v>
      </c>
      <c r="X1473" s="41">
        <f t="shared" si="522"/>
        <v>0.93388429752066116</v>
      </c>
      <c r="Y1473" s="41">
        <f t="shared" si="522"/>
        <v>0.8666666666666667</v>
      </c>
      <c r="Z1473" s="41">
        <f t="shared" si="522"/>
        <v>0.97468354430379744</v>
      </c>
      <c r="AA1473" s="41">
        <f t="shared" si="522"/>
        <v>0.89539748953974896</v>
      </c>
      <c r="AB1473" s="41">
        <f t="shared" si="522"/>
        <v>0.86301369863013699</v>
      </c>
      <c r="AC1473" s="42">
        <f t="shared" ref="AC1473:AG1473" si="523">AC828/AC176</f>
        <v>1.0662983425414365</v>
      </c>
      <c r="AD1473" s="42">
        <f t="shared" si="523"/>
        <v>1.4222222222222223</v>
      </c>
      <c r="AE1473" s="42">
        <f t="shared" si="523"/>
        <v>0.91324200913242004</v>
      </c>
      <c r="AF1473" s="43">
        <f t="shared" si="523"/>
        <v>0.82407407407407407</v>
      </c>
      <c r="AG1473" s="43">
        <f t="shared" si="523"/>
        <v>0.74180327868852458</v>
      </c>
      <c r="AH1473" s="44">
        <f t="shared" ref="AH1473:AO1473" si="524">AH828/AH176</f>
        <v>0.80208333333333337</v>
      </c>
      <c r="AI1473" s="44">
        <f t="shared" si="524"/>
        <v>0.7103825136612022</v>
      </c>
      <c r="AJ1473" s="44">
        <f t="shared" si="524"/>
        <v>0.76795580110497241</v>
      </c>
      <c r="AK1473" s="44">
        <f t="shared" si="524"/>
        <v>1.1836734693877551</v>
      </c>
      <c r="AL1473" s="46">
        <f t="shared" si="524"/>
        <v>0.95333333333333337</v>
      </c>
      <c r="AM1473" s="46">
        <f t="shared" si="524"/>
        <v>1.0691823899371069</v>
      </c>
      <c r="AN1473" s="46">
        <f t="shared" si="524"/>
        <v>0.87368421052631584</v>
      </c>
      <c r="AO1473" s="46">
        <f t="shared" si="524"/>
        <v>0.9464285714285714</v>
      </c>
    </row>
    <row r="1474" spans="1:41" x14ac:dyDescent="0.25">
      <c r="A1474" s="36" t="s">
        <v>509</v>
      </c>
      <c r="B1474" s="36">
        <f t="shared" ref="B1474:AB1474" si="525">B829/B177</f>
        <v>1.0678466076696165</v>
      </c>
      <c r="C1474" s="36">
        <f t="shared" si="525"/>
        <v>0.98947368421052628</v>
      </c>
      <c r="D1474" s="36">
        <f t="shared" si="525"/>
        <v>1.1701030927835052</v>
      </c>
      <c r="E1474" s="36">
        <f t="shared" si="525"/>
        <v>1.3491379310344827</v>
      </c>
      <c r="F1474" s="36">
        <f t="shared" si="525"/>
        <v>1.2645502645502646</v>
      </c>
      <c r="G1474" s="36">
        <f t="shared" si="525"/>
        <v>0.99621570482497634</v>
      </c>
      <c r="H1474" s="36">
        <f t="shared" si="525"/>
        <v>1.1915492957746479</v>
      </c>
      <c r="I1474" s="36">
        <f t="shared" si="525"/>
        <v>1.011156186612576</v>
      </c>
      <c r="J1474" s="36">
        <f t="shared" si="525"/>
        <v>1.0230905861456483</v>
      </c>
      <c r="K1474" s="36">
        <f t="shared" si="525"/>
        <v>0.89519230769230773</v>
      </c>
      <c r="L1474" s="36">
        <f t="shared" si="525"/>
        <v>1.1292735042735043</v>
      </c>
      <c r="M1474" s="36">
        <f t="shared" si="525"/>
        <v>1.0120048019207684</v>
      </c>
      <c r="N1474" s="36">
        <f t="shared" si="525"/>
        <v>1.0199370409233999</v>
      </c>
      <c r="O1474" s="36">
        <f t="shared" si="525"/>
        <v>0.99154589371980673</v>
      </c>
      <c r="P1474" s="36">
        <f t="shared" si="525"/>
        <v>1.0162513542795233</v>
      </c>
      <c r="Q1474" s="36">
        <f t="shared" si="525"/>
        <v>0.92666666666666664</v>
      </c>
      <c r="R1474" s="36">
        <f t="shared" si="525"/>
        <v>1.0045300113250284</v>
      </c>
      <c r="S1474" s="36">
        <f t="shared" si="525"/>
        <v>0.97303370786516852</v>
      </c>
      <c r="T1474" s="36">
        <f t="shared" si="525"/>
        <v>1.1192468619246863</v>
      </c>
      <c r="U1474" s="36">
        <f t="shared" si="525"/>
        <v>0.95108077360637089</v>
      </c>
      <c r="V1474" s="36">
        <f t="shared" si="525"/>
        <v>1.0330578512396693</v>
      </c>
      <c r="W1474" s="36">
        <f t="shared" si="525"/>
        <v>0.94228356336260977</v>
      </c>
      <c r="X1474" s="41">
        <f t="shared" si="525"/>
        <v>0.95210946408209807</v>
      </c>
      <c r="Y1474" s="41">
        <f t="shared" si="525"/>
        <v>1.0602409638554218</v>
      </c>
      <c r="Z1474" s="41">
        <f t="shared" si="525"/>
        <v>0.86652763295099067</v>
      </c>
      <c r="AA1474" s="41">
        <f t="shared" si="525"/>
        <v>0.82658959537572252</v>
      </c>
      <c r="AB1474" s="41">
        <f t="shared" si="525"/>
        <v>0.78774120317820662</v>
      </c>
      <c r="AC1474" s="42">
        <f t="shared" ref="AC1474:AG1474" si="526">AC829/AC177</f>
        <v>0.83285714285714285</v>
      </c>
      <c r="AD1474" s="42">
        <f t="shared" si="526"/>
        <v>0.98557692307692313</v>
      </c>
      <c r="AE1474" s="42">
        <f t="shared" si="526"/>
        <v>0.92885375494071143</v>
      </c>
      <c r="AF1474" s="43">
        <f t="shared" si="526"/>
        <v>0.82416107382550341</v>
      </c>
      <c r="AG1474" s="43">
        <f t="shared" si="526"/>
        <v>0.90428571428571425</v>
      </c>
      <c r="AH1474" s="44">
        <f t="shared" ref="AH1474:AO1474" si="527">AH829/AH177</f>
        <v>0.96723868954758185</v>
      </c>
      <c r="AI1474" s="44">
        <f t="shared" si="527"/>
        <v>0.76217765042979946</v>
      </c>
      <c r="AJ1474" s="44">
        <f t="shared" si="527"/>
        <v>0.86608442503639005</v>
      </c>
      <c r="AK1474" s="44">
        <f t="shared" si="527"/>
        <v>0.88636363636363635</v>
      </c>
      <c r="AL1474" s="46">
        <f t="shared" si="527"/>
        <v>0.94666666666666666</v>
      </c>
      <c r="AM1474" s="46">
        <f t="shared" si="527"/>
        <v>0.88712011577424021</v>
      </c>
      <c r="AN1474" s="46">
        <f t="shared" si="527"/>
        <v>0.80523255813953487</v>
      </c>
      <c r="AO1474" s="46">
        <f t="shared" si="527"/>
        <v>0.84134615384615385</v>
      </c>
    </row>
    <row r="1475" spans="1:41" x14ac:dyDescent="0.25">
      <c r="A1475" s="36" t="s">
        <v>553</v>
      </c>
      <c r="B1475" s="36">
        <f t="shared" ref="B1475:AB1475" si="528">B830/B178</f>
        <v>0.93320312500000002</v>
      </c>
      <c r="C1475" s="36">
        <f t="shared" si="528"/>
        <v>1.2044626593806922</v>
      </c>
      <c r="D1475" s="36">
        <f t="shared" si="528"/>
        <v>1.1574167507568114</v>
      </c>
      <c r="E1475" s="36">
        <f t="shared" si="528"/>
        <v>1.3628318584070795</v>
      </c>
      <c r="F1475" s="36">
        <f t="shared" si="528"/>
        <v>1.1902408894379246</v>
      </c>
      <c r="G1475" s="36">
        <f t="shared" si="528"/>
        <v>1.0233573455577385</v>
      </c>
      <c r="H1475" s="36">
        <f t="shared" si="528"/>
        <v>0.90456503014642553</v>
      </c>
      <c r="I1475" s="36">
        <f t="shared" si="528"/>
        <v>0.93444018731375056</v>
      </c>
      <c r="J1475" s="36">
        <f t="shared" si="528"/>
        <v>0.84481341443366764</v>
      </c>
      <c r="K1475" s="36">
        <f t="shared" si="528"/>
        <v>0.71762325239146429</v>
      </c>
      <c r="L1475" s="36">
        <f t="shared" si="528"/>
        <v>0.92565359477124187</v>
      </c>
      <c r="M1475" s="36">
        <f t="shared" si="528"/>
        <v>1.0368946963873944</v>
      </c>
      <c r="N1475" s="36">
        <f t="shared" si="528"/>
        <v>0.92299979947864452</v>
      </c>
      <c r="O1475" s="36">
        <f t="shared" si="528"/>
        <v>0.85804049336746568</v>
      </c>
      <c r="P1475" s="36">
        <f t="shared" si="528"/>
        <v>1.0477888730385163</v>
      </c>
      <c r="Q1475" s="36">
        <f t="shared" si="528"/>
        <v>1.051948051948052</v>
      </c>
      <c r="R1475" s="36">
        <f t="shared" si="528"/>
        <v>1.0191387559808613</v>
      </c>
      <c r="S1475" s="36">
        <f t="shared" si="528"/>
        <v>0.88598130841121492</v>
      </c>
      <c r="T1475" s="36">
        <f t="shared" si="528"/>
        <v>0.98482849604221634</v>
      </c>
      <c r="U1475" s="36">
        <f t="shared" si="528"/>
        <v>0.9840722059994691</v>
      </c>
      <c r="V1475" s="36">
        <f t="shared" si="528"/>
        <v>0.85877417851316706</v>
      </c>
      <c r="W1475" s="36">
        <f t="shared" si="528"/>
        <v>0.76741879494173071</v>
      </c>
      <c r="X1475" s="41">
        <f t="shared" si="528"/>
        <v>0.9262963937878389</v>
      </c>
      <c r="Y1475" s="41">
        <f t="shared" si="528"/>
        <v>0.97290502793296085</v>
      </c>
      <c r="Z1475" s="41">
        <f t="shared" si="528"/>
        <v>0.87267005567659162</v>
      </c>
      <c r="AA1475" s="41">
        <f t="shared" si="528"/>
        <v>0.9588695432752965</v>
      </c>
      <c r="AB1475" s="41">
        <f t="shared" si="528"/>
        <v>0.86750615932110597</v>
      </c>
      <c r="AC1475" s="42">
        <f t="shared" ref="AC1475:AG1475" si="529">AC830/AC178</f>
        <v>0.87303436225975539</v>
      </c>
      <c r="AD1475" s="42">
        <f t="shared" si="529"/>
        <v>1.1434994379917571</v>
      </c>
      <c r="AE1475" s="42">
        <f t="shared" si="529"/>
        <v>0.98997995991983967</v>
      </c>
      <c r="AF1475" s="43">
        <f t="shared" si="529"/>
        <v>0.76786719189645469</v>
      </c>
      <c r="AG1475" s="43">
        <f t="shared" si="529"/>
        <v>0.77934272300469487</v>
      </c>
      <c r="AH1475" s="44">
        <f t="shared" ref="AH1475:AO1475" si="530">AH830/AH178</f>
        <v>0.76184122748498995</v>
      </c>
      <c r="AI1475" s="44">
        <f t="shared" si="530"/>
        <v>0.7649156939040207</v>
      </c>
      <c r="AJ1475" s="44">
        <f t="shared" si="530"/>
        <v>0.93572984749455335</v>
      </c>
      <c r="AK1475" s="44">
        <f t="shared" si="530"/>
        <v>0.90962527553269656</v>
      </c>
      <c r="AL1475" s="46">
        <f t="shared" si="530"/>
        <v>0.98432457353619174</v>
      </c>
      <c r="AM1475" s="46">
        <f t="shared" si="530"/>
        <v>0.93819393042190968</v>
      </c>
      <c r="AN1475" s="46">
        <f t="shared" si="530"/>
        <v>0.89764661935001866</v>
      </c>
      <c r="AO1475" s="46">
        <f t="shared" si="530"/>
        <v>0.86427708417237215</v>
      </c>
    </row>
    <row r="1476" spans="1:41" x14ac:dyDescent="0.25">
      <c r="A1476" s="36" t="s">
        <v>77</v>
      </c>
      <c r="B1476" s="36">
        <f t="shared" ref="B1476:AB1476" si="531">B831/B179</f>
        <v>0.68493150684931503</v>
      </c>
      <c r="C1476" s="36">
        <f t="shared" si="531"/>
        <v>1.1228070175438596</v>
      </c>
      <c r="D1476" s="36">
        <f t="shared" si="531"/>
        <v>1.2176470588235293</v>
      </c>
      <c r="E1476" s="36">
        <f t="shared" si="531"/>
        <v>1.403225806451613</v>
      </c>
      <c r="F1476" s="36">
        <f t="shared" si="531"/>
        <v>1.3505535055350553</v>
      </c>
      <c r="G1476" s="36">
        <f t="shared" si="531"/>
        <v>0.92910447761194026</v>
      </c>
      <c r="H1476" s="36">
        <f t="shared" si="531"/>
        <v>0.81653746770025837</v>
      </c>
      <c r="I1476" s="36">
        <f t="shared" si="531"/>
        <v>0.76744186046511631</v>
      </c>
      <c r="J1476" s="36">
        <f t="shared" si="531"/>
        <v>0.73870967741935489</v>
      </c>
      <c r="K1476" s="36">
        <f t="shared" si="531"/>
        <v>0.79268292682926833</v>
      </c>
      <c r="L1476" s="36">
        <f t="shared" si="531"/>
        <v>0.88888888888888884</v>
      </c>
      <c r="M1476" s="36">
        <f t="shared" si="531"/>
        <v>1.1326530612244898</v>
      </c>
      <c r="N1476" s="36">
        <f t="shared" si="531"/>
        <v>0.9282511210762332</v>
      </c>
      <c r="O1476" s="36">
        <f t="shared" si="531"/>
        <v>1.2138728323699421</v>
      </c>
      <c r="P1476" s="36">
        <f t="shared" si="531"/>
        <v>1.0042194092827004</v>
      </c>
      <c r="Q1476" s="36">
        <f t="shared" si="531"/>
        <v>0.98122065727699526</v>
      </c>
      <c r="R1476" s="36">
        <f t="shared" si="531"/>
        <v>0.96153846153846156</v>
      </c>
      <c r="S1476" s="36">
        <f t="shared" si="531"/>
        <v>0.98895027624309395</v>
      </c>
      <c r="T1476" s="36">
        <f t="shared" si="531"/>
        <v>0.87159533073929962</v>
      </c>
      <c r="U1476" s="36">
        <f t="shared" si="531"/>
        <v>0.99029126213592233</v>
      </c>
      <c r="V1476" s="36">
        <f t="shared" si="531"/>
        <v>0.98156682027649766</v>
      </c>
      <c r="W1476" s="36">
        <f t="shared" si="531"/>
        <v>0.8540540540540541</v>
      </c>
      <c r="X1476" s="41">
        <f t="shared" si="531"/>
        <v>1.0847457627118644</v>
      </c>
      <c r="Y1476" s="41">
        <f t="shared" si="531"/>
        <v>0.8616071428571429</v>
      </c>
      <c r="Z1476" s="41">
        <f t="shared" si="531"/>
        <v>0.76095617529880477</v>
      </c>
      <c r="AA1476" s="41">
        <f t="shared" si="531"/>
        <v>0.77732793522267207</v>
      </c>
      <c r="AB1476" s="41">
        <f t="shared" si="531"/>
        <v>0.7844036697247706</v>
      </c>
      <c r="AC1476" s="42">
        <f t="shared" ref="AC1476:AG1476" si="532">AC831/AC179</f>
        <v>0.86111111111111116</v>
      </c>
      <c r="AD1476" s="42">
        <f t="shared" si="532"/>
        <v>1.4910714285714286</v>
      </c>
      <c r="AE1476" s="42">
        <f t="shared" si="532"/>
        <v>1.0109289617486339</v>
      </c>
      <c r="AF1476" s="43">
        <f t="shared" si="532"/>
        <v>0.82080924855491333</v>
      </c>
      <c r="AG1476" s="43">
        <f t="shared" si="532"/>
        <v>0.76433121019108285</v>
      </c>
      <c r="AH1476" s="44">
        <f t="shared" ref="AH1476:AO1476" si="533">AH831/AH179</f>
        <v>0.79720279720279719</v>
      </c>
      <c r="AI1476" s="44">
        <f t="shared" si="533"/>
        <v>0.74264705882352944</v>
      </c>
      <c r="AJ1476" s="44">
        <f t="shared" si="533"/>
        <v>1.0141843971631206</v>
      </c>
      <c r="AK1476" s="44">
        <f t="shared" si="533"/>
        <v>1.0285714285714285</v>
      </c>
      <c r="AL1476" s="46">
        <f t="shared" si="533"/>
        <v>0.85483870967741937</v>
      </c>
      <c r="AM1476" s="46">
        <f t="shared" si="533"/>
        <v>0.85119047619047616</v>
      </c>
      <c r="AN1476" s="46">
        <f t="shared" si="533"/>
        <v>0.8854961832061069</v>
      </c>
      <c r="AO1476" s="46">
        <f t="shared" si="533"/>
        <v>0.67153284671532842</v>
      </c>
    </row>
    <row r="1477" spans="1:41" x14ac:dyDescent="0.25">
      <c r="A1477" s="36" t="s">
        <v>510</v>
      </c>
      <c r="B1477" s="36">
        <f t="shared" ref="B1477:AB1477" si="534">B832/B180</f>
        <v>0.96041171813143311</v>
      </c>
      <c r="C1477" s="36">
        <f t="shared" si="534"/>
        <v>1.0570247933884298</v>
      </c>
      <c r="D1477" s="36">
        <f t="shared" si="534"/>
        <v>1.072280178837556</v>
      </c>
      <c r="E1477" s="36">
        <f t="shared" si="534"/>
        <v>1.2641666666666667</v>
      </c>
      <c r="F1477" s="36">
        <f t="shared" si="534"/>
        <v>1.3647540983606556</v>
      </c>
      <c r="G1477" s="36">
        <f t="shared" si="534"/>
        <v>1.1661341853035143</v>
      </c>
      <c r="H1477" s="36">
        <f t="shared" si="534"/>
        <v>1.1721548238012709</v>
      </c>
      <c r="I1477" s="36">
        <f t="shared" si="534"/>
        <v>0.96035502958579877</v>
      </c>
      <c r="J1477" s="36">
        <f t="shared" si="534"/>
        <v>1.1153612629022465</v>
      </c>
      <c r="K1477" s="36">
        <f t="shared" si="534"/>
        <v>0.87840785169029445</v>
      </c>
      <c r="L1477" s="36">
        <f t="shared" si="534"/>
        <v>1.0615133369624388</v>
      </c>
      <c r="M1477" s="36">
        <f t="shared" si="534"/>
        <v>1.0012779552715656</v>
      </c>
      <c r="N1477" s="36">
        <f t="shared" si="534"/>
        <v>1.0695187165775402</v>
      </c>
      <c r="O1477" s="36">
        <f t="shared" si="534"/>
        <v>1.0718484650555193</v>
      </c>
      <c r="P1477" s="36">
        <f t="shared" si="534"/>
        <v>0.89743589743589747</v>
      </c>
      <c r="Q1477" s="36">
        <f t="shared" si="534"/>
        <v>0.98450134770889486</v>
      </c>
      <c r="R1477" s="36">
        <f t="shared" si="534"/>
        <v>0.90016920473773265</v>
      </c>
      <c r="S1477" s="36">
        <f t="shared" si="534"/>
        <v>1.0017281105990783</v>
      </c>
      <c r="T1477" s="36">
        <f t="shared" si="534"/>
        <v>1.0435695538057743</v>
      </c>
      <c r="U1477" s="36">
        <f t="shared" si="534"/>
        <v>0.95697602950215122</v>
      </c>
      <c r="V1477" s="36">
        <f t="shared" si="534"/>
        <v>0.87791027825099377</v>
      </c>
      <c r="W1477" s="36">
        <f t="shared" si="534"/>
        <v>0.80707762557077622</v>
      </c>
      <c r="X1477" s="41">
        <f t="shared" si="534"/>
        <v>0.88085827216262003</v>
      </c>
      <c r="Y1477" s="41">
        <f t="shared" si="534"/>
        <v>0.92624854819976776</v>
      </c>
      <c r="Z1477" s="41">
        <f t="shared" si="534"/>
        <v>0.88122605363984674</v>
      </c>
      <c r="AA1477" s="41">
        <f t="shared" si="534"/>
        <v>0.79396462018730485</v>
      </c>
      <c r="AB1477" s="41">
        <f t="shared" si="534"/>
        <v>0.8660035108250439</v>
      </c>
      <c r="AC1477" s="42">
        <f t="shared" ref="AC1477:AG1477" si="535">AC832/AC180</f>
        <v>0.87619047619047619</v>
      </c>
      <c r="AD1477" s="42">
        <f t="shared" si="535"/>
        <v>1.1071428571428572</v>
      </c>
      <c r="AE1477" s="42">
        <f t="shared" si="535"/>
        <v>0.98512289780077622</v>
      </c>
      <c r="AF1477" s="43">
        <f t="shared" si="535"/>
        <v>0.92500000000000004</v>
      </c>
      <c r="AG1477" s="43">
        <f t="shared" si="535"/>
        <v>0.84546084546084543</v>
      </c>
      <c r="AH1477" s="44">
        <f t="shared" ref="AH1477:AO1477" si="536">AH832/AH180</f>
        <v>0.81127982646420826</v>
      </c>
      <c r="AI1477" s="44">
        <f t="shared" si="536"/>
        <v>0.71317829457364346</v>
      </c>
      <c r="AJ1477" s="44">
        <f t="shared" si="536"/>
        <v>0.92439372325249647</v>
      </c>
      <c r="AK1477" s="44">
        <f t="shared" si="536"/>
        <v>0.87703804347826086</v>
      </c>
      <c r="AL1477" s="46">
        <f t="shared" si="536"/>
        <v>0.88532883642495785</v>
      </c>
      <c r="AM1477" s="46">
        <f t="shared" si="536"/>
        <v>0.81691919191919193</v>
      </c>
      <c r="AN1477" s="46">
        <f t="shared" si="536"/>
        <v>0.86015037593984967</v>
      </c>
      <c r="AO1477" s="46">
        <f t="shared" si="536"/>
        <v>0.8611570247933884</v>
      </c>
    </row>
    <row r="1478" spans="1:41" x14ac:dyDescent="0.25">
      <c r="A1478" s="36" t="s">
        <v>78</v>
      </c>
      <c r="B1478" s="36">
        <f t="shared" ref="B1478:AB1478" si="537">B833/B181</f>
        <v>0.77377892030848328</v>
      </c>
      <c r="C1478" s="36">
        <f t="shared" si="537"/>
        <v>1.0718390804597702</v>
      </c>
      <c r="D1478" s="36">
        <f t="shared" si="537"/>
        <v>1.1228571428571428</v>
      </c>
      <c r="E1478" s="36">
        <f t="shared" si="537"/>
        <v>1.6688741721854305</v>
      </c>
      <c r="F1478" s="36">
        <f t="shared" si="537"/>
        <v>1.28125</v>
      </c>
      <c r="G1478" s="36">
        <f t="shared" si="537"/>
        <v>0.92114695340501795</v>
      </c>
      <c r="H1478" s="36">
        <f t="shared" si="537"/>
        <v>0.88</v>
      </c>
      <c r="I1478" s="36">
        <f t="shared" si="537"/>
        <v>1.0433070866141732</v>
      </c>
      <c r="J1478" s="36">
        <f t="shared" si="537"/>
        <v>0.83490566037735847</v>
      </c>
      <c r="K1478" s="36">
        <f t="shared" si="537"/>
        <v>0.79576107899807325</v>
      </c>
      <c r="L1478" s="36">
        <f t="shared" si="537"/>
        <v>0.89215686274509809</v>
      </c>
      <c r="M1478" s="36">
        <f t="shared" si="537"/>
        <v>0.91592920353982299</v>
      </c>
      <c r="N1478" s="36">
        <f t="shared" si="537"/>
        <v>0.96261682242990654</v>
      </c>
      <c r="O1478" s="36">
        <f t="shared" si="537"/>
        <v>1.0130718954248366</v>
      </c>
      <c r="P1478" s="36">
        <f t="shared" si="537"/>
        <v>1.0566893424036281</v>
      </c>
      <c r="Q1478" s="36">
        <f t="shared" si="537"/>
        <v>1.0509708737864079</v>
      </c>
      <c r="R1478" s="36">
        <f t="shared" si="537"/>
        <v>0.89776951672862448</v>
      </c>
      <c r="S1478" s="36">
        <f t="shared" si="537"/>
        <v>0.82857142857142863</v>
      </c>
      <c r="T1478" s="36">
        <f t="shared" si="537"/>
        <v>0.97161572052401746</v>
      </c>
      <c r="U1478" s="36">
        <f t="shared" si="537"/>
        <v>1.2401847575057736</v>
      </c>
      <c r="V1478" s="36">
        <f t="shared" si="537"/>
        <v>0.99198396793587174</v>
      </c>
      <c r="W1478" s="36">
        <f t="shared" si="537"/>
        <v>0.79871520342612423</v>
      </c>
      <c r="X1478" s="41">
        <f t="shared" si="537"/>
        <v>0.93087557603686633</v>
      </c>
      <c r="Y1478" s="41">
        <f t="shared" si="537"/>
        <v>1.0227272727272727</v>
      </c>
      <c r="Z1478" s="41">
        <f t="shared" si="537"/>
        <v>0.84719535783365574</v>
      </c>
      <c r="AA1478" s="41">
        <f t="shared" si="537"/>
        <v>0.91702127659574473</v>
      </c>
      <c r="AB1478" s="41">
        <f t="shared" si="537"/>
        <v>0.83064516129032262</v>
      </c>
      <c r="AC1478" s="42">
        <f t="shared" ref="AC1478:AG1478" si="538">AC833/AC181</f>
        <v>0.88809523809523805</v>
      </c>
      <c r="AD1478" s="42">
        <f t="shared" si="538"/>
        <v>1.0284090909090908</v>
      </c>
      <c r="AE1478" s="42">
        <f t="shared" si="538"/>
        <v>0.95058823529411762</v>
      </c>
      <c r="AF1478" s="43">
        <f t="shared" si="538"/>
        <v>0.79075425790754261</v>
      </c>
      <c r="AG1478" s="43">
        <f t="shared" si="538"/>
        <v>0.71767241379310343</v>
      </c>
      <c r="AH1478" s="44">
        <f t="shared" ref="AH1478:AO1478" si="539">AH833/AH181</f>
        <v>0.84848484848484851</v>
      </c>
      <c r="AI1478" s="44">
        <f t="shared" si="539"/>
        <v>0.76500000000000001</v>
      </c>
      <c r="AJ1478" s="44">
        <f t="shared" si="539"/>
        <v>0.92479108635097496</v>
      </c>
      <c r="AK1478" s="44">
        <f t="shared" si="539"/>
        <v>0.75879396984924619</v>
      </c>
      <c r="AL1478" s="46">
        <f t="shared" si="539"/>
        <v>0.93283582089552242</v>
      </c>
      <c r="AM1478" s="46">
        <f t="shared" si="539"/>
        <v>0.81296758104738154</v>
      </c>
      <c r="AN1478" s="46">
        <f t="shared" si="539"/>
        <v>0.81606217616580312</v>
      </c>
      <c r="AO1478" s="46">
        <f t="shared" si="539"/>
        <v>0.79939209726443772</v>
      </c>
    </row>
    <row r="1479" spans="1:41" x14ac:dyDescent="0.25">
      <c r="A1479" s="36" t="s">
        <v>79</v>
      </c>
      <c r="B1479" s="36">
        <f t="shared" ref="B1479:AB1479" si="540">B834/B182</f>
        <v>0.92476489028213171</v>
      </c>
      <c r="C1479" s="36">
        <f t="shared" si="540"/>
        <v>1.1174377224199288</v>
      </c>
      <c r="D1479" s="36">
        <f t="shared" si="540"/>
        <v>1.0886426592797784</v>
      </c>
      <c r="E1479" s="36">
        <f t="shared" si="540"/>
        <v>1.3782991202346042</v>
      </c>
      <c r="F1479" s="36">
        <f t="shared" si="540"/>
        <v>1.1856866537717601</v>
      </c>
      <c r="G1479" s="36">
        <f t="shared" si="540"/>
        <v>0.76518883415435135</v>
      </c>
      <c r="H1479" s="36">
        <f t="shared" si="540"/>
        <v>0.98715596330275235</v>
      </c>
      <c r="I1479" s="36">
        <f t="shared" si="540"/>
        <v>0.91960784313725485</v>
      </c>
      <c r="J1479" s="36">
        <f t="shared" si="540"/>
        <v>0.70846394984326022</v>
      </c>
      <c r="K1479" s="36">
        <f t="shared" si="540"/>
        <v>0.85185185185185186</v>
      </c>
      <c r="L1479" s="36">
        <f t="shared" si="540"/>
        <v>0.96275605214152704</v>
      </c>
      <c r="M1479" s="36">
        <f t="shared" si="540"/>
        <v>1.1578947368421053</v>
      </c>
      <c r="N1479" s="36">
        <f t="shared" si="540"/>
        <v>0.93617021276595747</v>
      </c>
      <c r="O1479" s="36">
        <f t="shared" si="540"/>
        <v>1.0861244019138756</v>
      </c>
      <c r="P1479" s="36">
        <f t="shared" si="540"/>
        <v>1.1148936170212767</v>
      </c>
      <c r="Q1479" s="36">
        <f t="shared" si="540"/>
        <v>0.997907949790795</v>
      </c>
      <c r="R1479" s="36">
        <f t="shared" si="540"/>
        <v>0.86592178770949724</v>
      </c>
      <c r="S1479" s="36">
        <f t="shared" si="540"/>
        <v>0.75094339622641515</v>
      </c>
      <c r="T1479" s="36">
        <f t="shared" si="540"/>
        <v>0.93601462522851919</v>
      </c>
      <c r="U1479" s="36">
        <f t="shared" si="540"/>
        <v>0.90801886792452835</v>
      </c>
      <c r="V1479" s="36">
        <f t="shared" si="540"/>
        <v>0.79800000000000004</v>
      </c>
      <c r="W1479" s="36">
        <f t="shared" si="540"/>
        <v>0.86682808716707027</v>
      </c>
      <c r="X1479" s="41">
        <f t="shared" si="540"/>
        <v>0.93367346938775508</v>
      </c>
      <c r="Y1479" s="41">
        <f t="shared" si="540"/>
        <v>0.94772727272727275</v>
      </c>
      <c r="Z1479" s="41">
        <f t="shared" si="540"/>
        <v>0.86946902654867253</v>
      </c>
      <c r="AA1479" s="41">
        <f t="shared" si="540"/>
        <v>0.93430656934306566</v>
      </c>
      <c r="AB1479" s="41">
        <f t="shared" si="540"/>
        <v>0.744131455399061</v>
      </c>
      <c r="AC1479" s="42">
        <f t="shared" ref="AC1479:AG1479" si="541">AC834/AC182</f>
        <v>0.98726114649681529</v>
      </c>
      <c r="AD1479" s="42">
        <f t="shared" si="541"/>
        <v>1.3395522388059702</v>
      </c>
      <c r="AE1479" s="42">
        <f t="shared" si="541"/>
        <v>1.0106100795755968</v>
      </c>
      <c r="AF1479" s="43">
        <f t="shared" si="541"/>
        <v>0.64583333333333337</v>
      </c>
      <c r="AG1479" s="43">
        <f t="shared" si="541"/>
        <v>0.60303030303030303</v>
      </c>
      <c r="AH1479" s="44">
        <f t="shared" ref="AH1479:AO1479" si="542">AH834/AH182</f>
        <v>0.75294117647058822</v>
      </c>
      <c r="AI1479" s="44">
        <f t="shared" si="542"/>
        <v>0.7230215827338129</v>
      </c>
      <c r="AJ1479" s="44">
        <f t="shared" si="542"/>
        <v>0.7364016736401674</v>
      </c>
      <c r="AK1479" s="44">
        <f t="shared" si="542"/>
        <v>0.77130044843049328</v>
      </c>
      <c r="AL1479" s="46">
        <f t="shared" si="542"/>
        <v>0.80978260869565222</v>
      </c>
      <c r="AM1479" s="46">
        <f t="shared" si="542"/>
        <v>0.88265306122448983</v>
      </c>
      <c r="AN1479" s="46">
        <f t="shared" si="542"/>
        <v>0.91836734693877553</v>
      </c>
      <c r="AO1479" s="46">
        <f t="shared" si="542"/>
        <v>0.83152173913043481</v>
      </c>
    </row>
    <row r="1480" spans="1:41" x14ac:dyDescent="0.25">
      <c r="A1480" s="36" t="s">
        <v>529</v>
      </c>
      <c r="B1480" s="36">
        <f t="shared" ref="B1480:AB1480" si="543">B835/B183</f>
        <v>1.1291946308724832</v>
      </c>
      <c r="C1480" s="36">
        <f t="shared" si="543"/>
        <v>1.0153846153846153</v>
      </c>
      <c r="D1480" s="36">
        <f t="shared" si="543"/>
        <v>1.1787175989085947</v>
      </c>
      <c r="E1480" s="36">
        <f t="shared" si="543"/>
        <v>1.4076433121019107</v>
      </c>
      <c r="F1480" s="36">
        <f t="shared" si="543"/>
        <v>1.3336933045356372</v>
      </c>
      <c r="G1480" s="36">
        <f t="shared" si="543"/>
        <v>0.9859154929577465</v>
      </c>
      <c r="H1480" s="36">
        <f t="shared" si="543"/>
        <v>1.0226320201173513</v>
      </c>
      <c r="I1480" s="36">
        <f t="shared" si="543"/>
        <v>0.87410714285714286</v>
      </c>
      <c r="J1480" s="36">
        <f t="shared" si="543"/>
        <v>0.93100358422939067</v>
      </c>
      <c r="K1480" s="36">
        <f t="shared" si="543"/>
        <v>0.8599221789883269</v>
      </c>
      <c r="L1480" s="36">
        <f t="shared" si="543"/>
        <v>0.98395270270270274</v>
      </c>
      <c r="M1480" s="36">
        <f t="shared" si="543"/>
        <v>0.90418604651162793</v>
      </c>
      <c r="N1480" s="36">
        <f t="shared" si="543"/>
        <v>0.9689557855126999</v>
      </c>
      <c r="O1480" s="36">
        <f t="shared" si="543"/>
        <v>0.83918128654970758</v>
      </c>
      <c r="P1480" s="36">
        <f t="shared" si="543"/>
        <v>1.1590656284760845</v>
      </c>
      <c r="Q1480" s="36">
        <f t="shared" si="543"/>
        <v>0.98461538461538467</v>
      </c>
      <c r="R1480" s="36">
        <f t="shared" si="543"/>
        <v>1.008139534883721</v>
      </c>
      <c r="S1480" s="36">
        <f t="shared" si="543"/>
        <v>0.92535675082327118</v>
      </c>
      <c r="T1480" s="36">
        <f t="shared" si="543"/>
        <v>1.0820895522388059</v>
      </c>
      <c r="U1480" s="36">
        <f t="shared" si="543"/>
        <v>0.85108695652173916</v>
      </c>
      <c r="V1480" s="36">
        <f t="shared" si="543"/>
        <v>0.96420047732696901</v>
      </c>
      <c r="W1480" s="36">
        <f t="shared" si="543"/>
        <v>0.90706806282722519</v>
      </c>
      <c r="X1480" s="41">
        <f t="shared" si="543"/>
        <v>1.0804749340369393</v>
      </c>
      <c r="Y1480" s="41">
        <f t="shared" si="543"/>
        <v>1.0071770334928229</v>
      </c>
      <c r="Z1480" s="41">
        <f t="shared" si="543"/>
        <v>0.89057421451787644</v>
      </c>
      <c r="AA1480" s="41">
        <f t="shared" si="543"/>
        <v>0.81963713980789754</v>
      </c>
      <c r="AB1480" s="41">
        <f t="shared" si="543"/>
        <v>0.78250303766707174</v>
      </c>
      <c r="AC1480" s="42">
        <f t="shared" ref="AC1480:AG1480" si="544">AC835/AC183</f>
        <v>0.75092936802973975</v>
      </c>
      <c r="AD1480" s="42">
        <f t="shared" si="544"/>
        <v>1.0696864111498259</v>
      </c>
      <c r="AE1480" s="42">
        <f t="shared" si="544"/>
        <v>1.0327169274537695</v>
      </c>
      <c r="AF1480" s="43">
        <f t="shared" si="544"/>
        <v>0.92877906976744184</v>
      </c>
      <c r="AG1480" s="43">
        <f t="shared" si="544"/>
        <v>0.94117647058823528</v>
      </c>
      <c r="AH1480" s="44">
        <f t="shared" ref="AH1480:AO1480" si="545">AH835/AH183</f>
        <v>0.86222222222222222</v>
      </c>
      <c r="AI1480" s="44">
        <f t="shared" si="545"/>
        <v>0.77460770328102713</v>
      </c>
      <c r="AJ1480" s="44">
        <f t="shared" si="545"/>
        <v>0.95492957746478868</v>
      </c>
      <c r="AK1480" s="44">
        <f t="shared" si="545"/>
        <v>0.90976331360946749</v>
      </c>
      <c r="AL1480" s="46">
        <f t="shared" si="545"/>
        <v>0.90769230769230769</v>
      </c>
      <c r="AM1480" s="46">
        <f t="shared" si="545"/>
        <v>0.94721825962910133</v>
      </c>
      <c r="AN1480" s="46">
        <f t="shared" si="545"/>
        <v>0.85967503692762182</v>
      </c>
      <c r="AO1480" s="46">
        <f t="shared" si="545"/>
        <v>0.9251247920133111</v>
      </c>
    </row>
    <row r="1481" spans="1:41" x14ac:dyDescent="0.25">
      <c r="A1481" s="36" t="s">
        <v>80</v>
      </c>
      <c r="B1481" s="36">
        <f t="shared" ref="B1481:AB1481" si="546">B836/B184</f>
        <v>0.85833333333333328</v>
      </c>
      <c r="C1481" s="36">
        <f t="shared" si="546"/>
        <v>1.3333333333333333</v>
      </c>
      <c r="D1481" s="36">
        <f t="shared" si="546"/>
        <v>1.1805555555555556</v>
      </c>
      <c r="E1481" s="36">
        <f t="shared" si="546"/>
        <v>1.2913907284768211</v>
      </c>
      <c r="F1481" s="36">
        <f t="shared" si="546"/>
        <v>1.3150684931506849</v>
      </c>
      <c r="G1481" s="36">
        <f t="shared" si="546"/>
        <v>1.1302521008403361</v>
      </c>
      <c r="H1481" s="36">
        <f t="shared" si="546"/>
        <v>1.0193548387096774</v>
      </c>
      <c r="I1481" s="36">
        <f t="shared" si="546"/>
        <v>0.9653846153846154</v>
      </c>
      <c r="J1481" s="36">
        <f t="shared" si="546"/>
        <v>0.83286118980169976</v>
      </c>
      <c r="K1481" s="36">
        <f t="shared" si="546"/>
        <v>0.71372549019607845</v>
      </c>
      <c r="L1481" s="36">
        <f t="shared" si="546"/>
        <v>0.95599999999999996</v>
      </c>
      <c r="M1481" s="36">
        <f t="shared" si="546"/>
        <v>0.7678571428571429</v>
      </c>
      <c r="N1481" s="36">
        <f t="shared" si="546"/>
        <v>0.94690265486725667</v>
      </c>
      <c r="O1481" s="36">
        <f t="shared" si="546"/>
        <v>0.79144385026737973</v>
      </c>
      <c r="P1481" s="36">
        <f t="shared" si="546"/>
        <v>1.1557788944723617</v>
      </c>
      <c r="Q1481" s="36">
        <f t="shared" si="546"/>
        <v>0.98843930635838151</v>
      </c>
      <c r="R1481" s="36">
        <f t="shared" si="546"/>
        <v>0.95454545454545459</v>
      </c>
      <c r="S1481" s="36">
        <f t="shared" si="546"/>
        <v>1.0755813953488371</v>
      </c>
      <c r="T1481" s="36">
        <f t="shared" si="546"/>
        <v>0.9606986899563319</v>
      </c>
      <c r="U1481" s="36">
        <f t="shared" si="546"/>
        <v>0.95027624309392267</v>
      </c>
      <c r="V1481" s="36">
        <f t="shared" si="546"/>
        <v>0.75536480686695284</v>
      </c>
      <c r="W1481" s="36">
        <f t="shared" si="546"/>
        <v>0.76963350785340312</v>
      </c>
      <c r="X1481" s="41">
        <f t="shared" si="546"/>
        <v>0.96721311475409832</v>
      </c>
      <c r="Y1481" s="41">
        <f t="shared" si="546"/>
        <v>0.97354497354497349</v>
      </c>
      <c r="Z1481" s="41">
        <f t="shared" si="546"/>
        <v>0.87368421052631584</v>
      </c>
      <c r="AA1481" s="41">
        <f t="shared" si="546"/>
        <v>0.9838709677419355</v>
      </c>
      <c r="AB1481" s="41">
        <f t="shared" si="546"/>
        <v>0.9</v>
      </c>
      <c r="AC1481" s="42">
        <f t="shared" ref="AC1481:AG1481" si="547">AC836/AC184</f>
        <v>0.77631578947368418</v>
      </c>
      <c r="AD1481" s="42">
        <f t="shared" si="547"/>
        <v>1.361904761904762</v>
      </c>
      <c r="AE1481" s="42">
        <f t="shared" si="547"/>
        <v>1.0179640718562875</v>
      </c>
      <c r="AF1481" s="43">
        <f t="shared" si="547"/>
        <v>0.89873417721518989</v>
      </c>
      <c r="AG1481" s="43">
        <f t="shared" si="547"/>
        <v>0.74675324675324672</v>
      </c>
      <c r="AH1481" s="44">
        <f t="shared" ref="AH1481:AO1481" si="548">AH836/AH184</f>
        <v>0.77049180327868849</v>
      </c>
      <c r="AI1481" s="44">
        <f t="shared" si="548"/>
        <v>0.78911564625850339</v>
      </c>
      <c r="AJ1481" s="44">
        <f t="shared" si="548"/>
        <v>0.9642857142857143</v>
      </c>
      <c r="AK1481" s="44">
        <f t="shared" si="548"/>
        <v>0.75177304964539005</v>
      </c>
      <c r="AL1481" s="46">
        <f t="shared" si="548"/>
        <v>1.1590909090909092</v>
      </c>
      <c r="AM1481" s="46">
        <f t="shared" si="548"/>
        <v>1.125</v>
      </c>
      <c r="AN1481" s="46">
        <f t="shared" si="548"/>
        <v>0.83941605839416056</v>
      </c>
      <c r="AO1481" s="46">
        <f t="shared" si="548"/>
        <v>0.80909090909090908</v>
      </c>
    </row>
    <row r="1482" spans="1:41" x14ac:dyDescent="0.25">
      <c r="A1482" s="36" t="s">
        <v>424</v>
      </c>
      <c r="B1482" s="36">
        <f t="shared" ref="B1482:AB1482" si="549">B837/B185</f>
        <v>1.1006600660066006</v>
      </c>
      <c r="C1482" s="36">
        <f t="shared" si="549"/>
        <v>1.0119047619047619</v>
      </c>
      <c r="D1482" s="36">
        <f t="shared" si="549"/>
        <v>1.0501567398119123</v>
      </c>
      <c r="E1482" s="36">
        <f t="shared" si="549"/>
        <v>1.5181644359464628</v>
      </c>
      <c r="F1482" s="36">
        <f t="shared" si="549"/>
        <v>1.1395348837209303</v>
      </c>
      <c r="G1482" s="36">
        <f t="shared" si="549"/>
        <v>1.0081967213114753</v>
      </c>
      <c r="H1482" s="36">
        <f t="shared" si="549"/>
        <v>1.1212500000000001</v>
      </c>
      <c r="I1482" s="36">
        <f t="shared" si="549"/>
        <v>1.194107452339688</v>
      </c>
      <c r="J1482" s="36">
        <f t="shared" si="549"/>
        <v>0.84019975031210992</v>
      </c>
      <c r="K1482" s="36">
        <f t="shared" si="549"/>
        <v>1.3157894736842106</v>
      </c>
      <c r="L1482" s="36">
        <f t="shared" si="549"/>
        <v>1.0152173913043478</v>
      </c>
      <c r="M1482" s="36">
        <f t="shared" si="549"/>
        <v>1.0964797913950457</v>
      </c>
      <c r="N1482" s="36">
        <f t="shared" si="549"/>
        <v>1.0536828963795255</v>
      </c>
      <c r="O1482" s="36">
        <f t="shared" si="549"/>
        <v>0.94750000000000001</v>
      </c>
      <c r="P1482" s="36">
        <f t="shared" si="549"/>
        <v>1.0362116991643453</v>
      </c>
      <c r="Q1482" s="36">
        <f t="shared" si="549"/>
        <v>1.3864915572232646</v>
      </c>
      <c r="R1482" s="36">
        <f t="shared" si="549"/>
        <v>0.98527004909983629</v>
      </c>
      <c r="S1482" s="36">
        <f t="shared" si="549"/>
        <v>0.87326120556414222</v>
      </c>
      <c r="T1482" s="36">
        <f t="shared" si="549"/>
        <v>1.1207729468599035</v>
      </c>
      <c r="U1482" s="36">
        <f t="shared" si="549"/>
        <v>1.0289330922242315</v>
      </c>
      <c r="V1482" s="36">
        <f t="shared" si="549"/>
        <v>0.80733944954128445</v>
      </c>
      <c r="W1482" s="36">
        <f t="shared" si="549"/>
        <v>0.93660855784469099</v>
      </c>
      <c r="X1482" s="41">
        <f t="shared" si="549"/>
        <v>0.86885245901639341</v>
      </c>
      <c r="Y1482" s="41">
        <f t="shared" si="549"/>
        <v>0.88544891640866874</v>
      </c>
      <c r="Z1482" s="41">
        <f t="shared" si="549"/>
        <v>0.93333333333333335</v>
      </c>
      <c r="AA1482" s="41">
        <f t="shared" si="549"/>
        <v>0.87318361955085866</v>
      </c>
      <c r="AB1482" s="41">
        <f t="shared" si="549"/>
        <v>0.90291262135922334</v>
      </c>
      <c r="AC1482" s="42">
        <f t="shared" ref="AC1482:AG1482" si="550">AC837/AC185</f>
        <v>1.0836065573770493</v>
      </c>
      <c r="AD1482" s="42">
        <f t="shared" si="550"/>
        <v>1.0811881188118813</v>
      </c>
      <c r="AE1482" s="42">
        <f t="shared" si="550"/>
        <v>0.83795620437956209</v>
      </c>
      <c r="AF1482" s="43">
        <f t="shared" si="550"/>
        <v>0.66494845360824739</v>
      </c>
      <c r="AG1482" s="43">
        <f t="shared" si="550"/>
        <v>0.81767180925666194</v>
      </c>
      <c r="AH1482" s="44">
        <f t="shared" ref="AH1482:AO1482" si="551">AH837/AH185</f>
        <v>0.72881355932203384</v>
      </c>
      <c r="AI1482" s="44">
        <f t="shared" si="551"/>
        <v>0.75494672754946723</v>
      </c>
      <c r="AJ1482" s="44">
        <f t="shared" si="551"/>
        <v>0.84490398818316104</v>
      </c>
      <c r="AK1482" s="44">
        <f t="shared" si="551"/>
        <v>0.85400313971742547</v>
      </c>
      <c r="AL1482" s="46">
        <f t="shared" si="551"/>
        <v>0.93692022263450836</v>
      </c>
      <c r="AM1482" s="46">
        <f t="shared" si="551"/>
        <v>0.80412371134020622</v>
      </c>
      <c r="AN1482" s="46">
        <f t="shared" si="551"/>
        <v>0.88050314465408808</v>
      </c>
      <c r="AO1482" s="46">
        <f t="shared" si="551"/>
        <v>0.98412698412698407</v>
      </c>
    </row>
    <row r="1483" spans="1:41" x14ac:dyDescent="0.25">
      <c r="A1483" s="36" t="s">
        <v>81</v>
      </c>
      <c r="B1483" s="36">
        <f t="shared" ref="B1483:AB1483" si="552">B838/B186</f>
        <v>0.87962962962962965</v>
      </c>
      <c r="C1483" s="36">
        <f t="shared" si="552"/>
        <v>0.99244332493702769</v>
      </c>
      <c r="D1483" s="36">
        <f t="shared" si="552"/>
        <v>1.0243362831858407</v>
      </c>
      <c r="E1483" s="36">
        <f t="shared" si="552"/>
        <v>1.4888337468982631</v>
      </c>
      <c r="F1483" s="36">
        <f t="shared" si="552"/>
        <v>1.1111111111111112</v>
      </c>
      <c r="G1483" s="36">
        <f t="shared" si="552"/>
        <v>0.96695652173913038</v>
      </c>
      <c r="H1483" s="36">
        <f t="shared" si="552"/>
        <v>0.93772893772893773</v>
      </c>
      <c r="I1483" s="36">
        <f t="shared" si="552"/>
        <v>1.3558139534883722</v>
      </c>
      <c r="J1483" s="36">
        <f t="shared" si="552"/>
        <v>0.84641068447412349</v>
      </c>
      <c r="K1483" s="36">
        <f t="shared" si="552"/>
        <v>0.75090252707581229</v>
      </c>
      <c r="L1483" s="36">
        <f t="shared" si="552"/>
        <v>0.97822445561139026</v>
      </c>
      <c r="M1483" s="36">
        <f t="shared" si="552"/>
        <v>1.2693110647181629</v>
      </c>
      <c r="N1483" s="36">
        <f t="shared" si="552"/>
        <v>1.051926298157454</v>
      </c>
      <c r="O1483" s="36">
        <f t="shared" si="552"/>
        <v>0.84242424242424241</v>
      </c>
      <c r="P1483" s="36">
        <f t="shared" si="552"/>
        <v>0.99479166666666663</v>
      </c>
      <c r="Q1483" s="36">
        <f t="shared" si="552"/>
        <v>1.3002309468822171</v>
      </c>
      <c r="R1483" s="36">
        <f t="shared" si="552"/>
        <v>0.85904761904761906</v>
      </c>
      <c r="S1483" s="36">
        <f t="shared" si="552"/>
        <v>0.9817351598173516</v>
      </c>
      <c r="T1483" s="36">
        <f t="shared" si="552"/>
        <v>1.0446096654275092</v>
      </c>
      <c r="U1483" s="36">
        <f t="shared" si="552"/>
        <v>1.162037037037037</v>
      </c>
      <c r="V1483" s="36">
        <f t="shared" si="552"/>
        <v>0.72504708097928439</v>
      </c>
      <c r="W1483" s="36">
        <f t="shared" si="552"/>
        <v>0.82840236686390534</v>
      </c>
      <c r="X1483" s="41">
        <f t="shared" si="552"/>
        <v>0.9137254901960784</v>
      </c>
      <c r="Y1483" s="41">
        <f t="shared" si="552"/>
        <v>0.83595113438045376</v>
      </c>
      <c r="Z1483" s="41">
        <f t="shared" si="552"/>
        <v>0.90135396518375244</v>
      </c>
      <c r="AA1483" s="41">
        <f t="shared" si="552"/>
        <v>0.86879432624113473</v>
      </c>
      <c r="AB1483" s="41">
        <f t="shared" si="552"/>
        <v>1.0642570281124497</v>
      </c>
      <c r="AC1483" s="42">
        <f t="shared" ref="AC1483:AG1483" si="553">AC838/AC186</f>
        <v>0.95378151260504207</v>
      </c>
      <c r="AD1483" s="42">
        <f t="shared" si="553"/>
        <v>0.86199095022624439</v>
      </c>
      <c r="AE1483" s="42">
        <f t="shared" si="553"/>
        <v>0.95289855072463769</v>
      </c>
      <c r="AF1483" s="43">
        <f t="shared" si="553"/>
        <v>0.79120879120879117</v>
      </c>
      <c r="AG1483" s="43">
        <f t="shared" si="553"/>
        <v>0.69287020109689212</v>
      </c>
      <c r="AH1483" s="44">
        <f t="shared" ref="AH1483:AO1483" si="554">AH838/AH186</f>
        <v>0.67338709677419351</v>
      </c>
      <c r="AI1483" s="44">
        <f t="shared" si="554"/>
        <v>0.74385245901639341</v>
      </c>
      <c r="AJ1483" s="44">
        <f t="shared" si="554"/>
        <v>0.92628992628992624</v>
      </c>
      <c r="AK1483" s="44">
        <f t="shared" si="554"/>
        <v>0.98087431693989069</v>
      </c>
      <c r="AL1483" s="46">
        <f t="shared" si="554"/>
        <v>0.86626139817629177</v>
      </c>
      <c r="AM1483" s="46">
        <f t="shared" si="554"/>
        <v>0.91851851851851851</v>
      </c>
      <c r="AN1483" s="46">
        <f t="shared" si="554"/>
        <v>1.0427807486631016</v>
      </c>
      <c r="AO1483" s="46">
        <f t="shared" si="554"/>
        <v>1.2058823529411764</v>
      </c>
    </row>
    <row r="1484" spans="1:41" x14ac:dyDescent="0.25">
      <c r="A1484" s="36" t="s">
        <v>82</v>
      </c>
      <c r="B1484" s="36">
        <f t="shared" ref="B1484:AB1484" si="555">B839/B187</f>
        <v>1.0053619302949062</v>
      </c>
      <c r="C1484" s="36">
        <f t="shared" si="555"/>
        <v>0.91450777202072542</v>
      </c>
      <c r="D1484" s="36">
        <f t="shared" si="555"/>
        <v>1.2582417582417582</v>
      </c>
      <c r="E1484" s="36">
        <f t="shared" si="555"/>
        <v>1.9838709677419355</v>
      </c>
      <c r="F1484" s="36">
        <f t="shared" si="555"/>
        <v>1.2077702702702702</v>
      </c>
      <c r="G1484" s="36">
        <f t="shared" si="555"/>
        <v>0.93819334389857367</v>
      </c>
      <c r="H1484" s="36">
        <f t="shared" si="555"/>
        <v>1.0031595576619274</v>
      </c>
      <c r="I1484" s="36">
        <f t="shared" si="555"/>
        <v>1.015625</v>
      </c>
      <c r="J1484" s="36">
        <f t="shared" si="555"/>
        <v>0.85738255033557043</v>
      </c>
      <c r="K1484" s="36">
        <f t="shared" si="555"/>
        <v>0.73076923076923073</v>
      </c>
      <c r="L1484" s="36">
        <f t="shared" si="555"/>
        <v>0.94387755102040816</v>
      </c>
      <c r="M1484" s="36">
        <f t="shared" si="555"/>
        <v>1.101923076923077</v>
      </c>
      <c r="N1484" s="36">
        <f t="shared" si="555"/>
        <v>0.96779141104294475</v>
      </c>
      <c r="O1484" s="36">
        <f t="shared" si="555"/>
        <v>0.95446265938069219</v>
      </c>
      <c r="P1484" s="36">
        <f t="shared" si="555"/>
        <v>1.0284090909090908</v>
      </c>
      <c r="Q1484" s="36">
        <f t="shared" si="555"/>
        <v>1.2136563876651982</v>
      </c>
      <c r="R1484" s="36">
        <f t="shared" si="555"/>
        <v>0.90714285714285714</v>
      </c>
      <c r="S1484" s="36">
        <f t="shared" si="555"/>
        <v>0.84317343173431736</v>
      </c>
      <c r="T1484" s="36">
        <f t="shared" si="555"/>
        <v>0.95876288659793818</v>
      </c>
      <c r="U1484" s="36">
        <f t="shared" si="555"/>
        <v>1.0333333333333334</v>
      </c>
      <c r="V1484" s="36">
        <f t="shared" si="555"/>
        <v>0.89560439560439564</v>
      </c>
      <c r="W1484" s="36">
        <f t="shared" si="555"/>
        <v>0.71028037383177567</v>
      </c>
      <c r="X1484" s="41">
        <f t="shared" si="555"/>
        <v>0.92543859649122806</v>
      </c>
      <c r="Y1484" s="41">
        <f t="shared" si="555"/>
        <v>0.92456896551724133</v>
      </c>
      <c r="Z1484" s="41">
        <f t="shared" si="555"/>
        <v>0.87372708757637474</v>
      </c>
      <c r="AA1484" s="41">
        <f t="shared" si="555"/>
        <v>1.0343347639484979</v>
      </c>
      <c r="AB1484" s="41">
        <f t="shared" si="555"/>
        <v>0.89717741935483875</v>
      </c>
      <c r="AC1484" s="42">
        <f t="shared" ref="AC1484:AG1484" si="556">AC839/AC187</f>
        <v>0.97649572649572647</v>
      </c>
      <c r="AD1484" s="42">
        <f t="shared" si="556"/>
        <v>1.267100977198697</v>
      </c>
      <c r="AE1484" s="42">
        <f t="shared" si="556"/>
        <v>0.91422594142259417</v>
      </c>
      <c r="AF1484" s="43">
        <f t="shared" si="556"/>
        <v>0.82067510548523204</v>
      </c>
      <c r="AG1484" s="43">
        <f t="shared" si="556"/>
        <v>0.76694915254237284</v>
      </c>
      <c r="AH1484" s="44">
        <f t="shared" ref="AH1484:AO1484" si="557">AH839/AH187</f>
        <v>0.84473684210526312</v>
      </c>
      <c r="AI1484" s="44">
        <f t="shared" si="557"/>
        <v>0.6776859504132231</v>
      </c>
      <c r="AJ1484" s="44">
        <f t="shared" si="557"/>
        <v>0.89607390300230949</v>
      </c>
      <c r="AK1484" s="44">
        <f t="shared" si="557"/>
        <v>0.8524173027989822</v>
      </c>
      <c r="AL1484" s="46">
        <f t="shared" si="557"/>
        <v>0.9838709677419355</v>
      </c>
      <c r="AM1484" s="46">
        <f t="shared" si="557"/>
        <v>1.0657534246575342</v>
      </c>
      <c r="AN1484" s="46">
        <f t="shared" si="557"/>
        <v>0.88409703504043125</v>
      </c>
      <c r="AO1484" s="46">
        <f t="shared" si="557"/>
        <v>0.94308943089430897</v>
      </c>
    </row>
    <row r="1485" spans="1:41" x14ac:dyDescent="0.25">
      <c r="A1485" s="36" t="s">
        <v>530</v>
      </c>
      <c r="B1485" s="36">
        <f t="shared" ref="B1485:AB1485" si="558">B840/B188</f>
        <v>0.98587127158555732</v>
      </c>
      <c r="C1485" s="36">
        <f t="shared" si="558"/>
        <v>1.1200631911532386</v>
      </c>
      <c r="D1485" s="36">
        <f t="shared" si="558"/>
        <v>1.1840731070496084</v>
      </c>
      <c r="E1485" s="36">
        <f t="shared" si="558"/>
        <v>1.3350515463917525</v>
      </c>
      <c r="F1485" s="36">
        <f t="shared" si="558"/>
        <v>1.5156398104265403</v>
      </c>
      <c r="G1485" s="36">
        <f t="shared" si="558"/>
        <v>1.0297565374211002</v>
      </c>
      <c r="H1485" s="36">
        <f t="shared" si="558"/>
        <v>0.95480631276901007</v>
      </c>
      <c r="I1485" s="36">
        <f t="shared" si="558"/>
        <v>1.2105788423153692</v>
      </c>
      <c r="J1485" s="36">
        <f t="shared" si="558"/>
        <v>1.0034188034188034</v>
      </c>
      <c r="K1485" s="36">
        <f t="shared" si="558"/>
        <v>0.76663927691043554</v>
      </c>
      <c r="L1485" s="36">
        <f t="shared" si="558"/>
        <v>1.044425817267393</v>
      </c>
      <c r="M1485" s="36">
        <f t="shared" si="558"/>
        <v>0.8359649122807018</v>
      </c>
      <c r="N1485" s="36">
        <f t="shared" si="558"/>
        <v>0.97138184791496318</v>
      </c>
      <c r="O1485" s="36">
        <f t="shared" si="558"/>
        <v>0.92177191328934971</v>
      </c>
      <c r="P1485" s="36">
        <f t="shared" si="558"/>
        <v>1.0984848484848484</v>
      </c>
      <c r="Q1485" s="36">
        <f t="shared" si="558"/>
        <v>1.0207100591715976</v>
      </c>
      <c r="R1485" s="36">
        <f t="shared" si="558"/>
        <v>0.96548592188919169</v>
      </c>
      <c r="S1485" s="36">
        <f t="shared" si="558"/>
        <v>0.83364661654135341</v>
      </c>
      <c r="T1485" s="36">
        <f t="shared" si="558"/>
        <v>1.122673434856176</v>
      </c>
      <c r="U1485" s="36">
        <f t="shared" si="558"/>
        <v>0.88794726930320156</v>
      </c>
      <c r="V1485" s="36">
        <f t="shared" si="558"/>
        <v>0.91582799634034762</v>
      </c>
      <c r="W1485" s="36">
        <f t="shared" si="558"/>
        <v>0.75802016498625113</v>
      </c>
      <c r="X1485" s="41">
        <f t="shared" si="558"/>
        <v>0.80099502487562191</v>
      </c>
      <c r="Y1485" s="41">
        <f t="shared" si="558"/>
        <v>0.97148288973384034</v>
      </c>
      <c r="Z1485" s="41">
        <f t="shared" si="558"/>
        <v>0.82504288164665518</v>
      </c>
      <c r="AA1485" s="41">
        <f t="shared" si="558"/>
        <v>0.80288870008496172</v>
      </c>
      <c r="AB1485" s="41">
        <f t="shared" si="558"/>
        <v>0.82592242194891197</v>
      </c>
      <c r="AC1485" s="42">
        <f t="shared" ref="AC1485:AG1485" si="559">AC840/AC188</f>
        <v>0.82513661202185795</v>
      </c>
      <c r="AD1485" s="42">
        <f t="shared" si="559"/>
        <v>1.1842105263157894</v>
      </c>
      <c r="AE1485" s="42">
        <f t="shared" si="559"/>
        <v>1.0171673819742488</v>
      </c>
      <c r="AF1485" s="43">
        <f t="shared" si="559"/>
        <v>0.87130801687763715</v>
      </c>
      <c r="AG1485" s="43">
        <f t="shared" si="559"/>
        <v>0.8453364817001181</v>
      </c>
      <c r="AH1485" s="44">
        <f t="shared" ref="AH1485:AO1485" si="560">AH840/AH188</f>
        <v>0.80212014134275622</v>
      </c>
      <c r="AI1485" s="44">
        <f t="shared" si="560"/>
        <v>0.73154362416107388</v>
      </c>
      <c r="AJ1485" s="44">
        <f t="shared" si="560"/>
        <v>0.97846567967698517</v>
      </c>
      <c r="AK1485" s="44">
        <f t="shared" si="560"/>
        <v>0.96498054474708173</v>
      </c>
      <c r="AL1485" s="46">
        <f t="shared" si="560"/>
        <v>0.88613138686131387</v>
      </c>
      <c r="AM1485" s="46">
        <f t="shared" si="560"/>
        <v>0.87717121588089331</v>
      </c>
      <c r="AN1485" s="46">
        <f t="shared" si="560"/>
        <v>0.84634448574969023</v>
      </c>
      <c r="AO1485" s="46">
        <f t="shared" si="560"/>
        <v>0.81210592686002525</v>
      </c>
    </row>
    <row r="1486" spans="1:41" x14ac:dyDescent="0.25">
      <c r="A1486" s="36" t="s">
        <v>481</v>
      </c>
      <c r="B1486" s="36">
        <f t="shared" ref="B1486:AB1486" si="561">B841/B189</f>
        <v>1.0179372197309418</v>
      </c>
      <c r="C1486" s="36">
        <f t="shared" si="561"/>
        <v>0.99201596806387227</v>
      </c>
      <c r="D1486" s="36">
        <f t="shared" si="561"/>
        <v>1.040219378427788</v>
      </c>
      <c r="E1486" s="36">
        <f t="shared" si="561"/>
        <v>1.5098039215686274</v>
      </c>
      <c r="F1486" s="36">
        <f t="shared" si="561"/>
        <v>1.1984435797665369</v>
      </c>
      <c r="G1486" s="36">
        <f t="shared" si="561"/>
        <v>1.0042432814710043</v>
      </c>
      <c r="H1486" s="36">
        <f t="shared" si="561"/>
        <v>0.92474489795918369</v>
      </c>
      <c r="I1486" s="36">
        <f t="shared" si="561"/>
        <v>1.0547337278106508</v>
      </c>
      <c r="J1486" s="36">
        <f t="shared" si="561"/>
        <v>0.81328320802005016</v>
      </c>
      <c r="K1486" s="36">
        <f t="shared" si="561"/>
        <v>0.84740740740740739</v>
      </c>
      <c r="L1486" s="36">
        <f t="shared" si="561"/>
        <v>0.92533333333333334</v>
      </c>
      <c r="M1486" s="36">
        <f t="shared" si="561"/>
        <v>1.0847723704866561</v>
      </c>
      <c r="N1486" s="36">
        <f t="shared" si="561"/>
        <v>0.9098360655737705</v>
      </c>
      <c r="O1486" s="36">
        <f t="shared" si="561"/>
        <v>0.83931133428981353</v>
      </c>
      <c r="P1486" s="36">
        <f t="shared" si="561"/>
        <v>0.9244755244755245</v>
      </c>
      <c r="Q1486" s="36">
        <f t="shared" si="561"/>
        <v>1.0522022838499185</v>
      </c>
      <c r="R1486" s="36">
        <f t="shared" si="561"/>
        <v>0.92621664050235475</v>
      </c>
      <c r="S1486" s="36">
        <f t="shared" si="561"/>
        <v>0.91304347826086951</v>
      </c>
      <c r="T1486" s="36">
        <f t="shared" si="561"/>
        <v>0.94602698650674666</v>
      </c>
      <c r="U1486" s="36">
        <f t="shared" si="561"/>
        <v>0.9305785123966942</v>
      </c>
      <c r="V1486" s="36">
        <f t="shared" si="561"/>
        <v>0.89384615384615385</v>
      </c>
      <c r="W1486" s="36">
        <f t="shared" si="561"/>
        <v>0.79585326953748003</v>
      </c>
      <c r="X1486" s="41">
        <f t="shared" si="561"/>
        <v>1.0128205128205128</v>
      </c>
      <c r="Y1486" s="41">
        <f t="shared" si="561"/>
        <v>0.87622149837133545</v>
      </c>
      <c r="Z1486" s="41">
        <f t="shared" si="561"/>
        <v>0.82912332838038638</v>
      </c>
      <c r="AA1486" s="41">
        <f t="shared" si="561"/>
        <v>0.73559822747415071</v>
      </c>
      <c r="AB1486" s="41">
        <f t="shared" si="561"/>
        <v>0.858603066439523</v>
      </c>
      <c r="AC1486" s="42">
        <f t="shared" ref="AC1486:AG1486" si="562">AC841/AC189</f>
        <v>0.90683229813664601</v>
      </c>
      <c r="AD1486" s="42">
        <f t="shared" si="562"/>
        <v>1.4716981132075471</v>
      </c>
      <c r="AE1486" s="42">
        <f t="shared" si="562"/>
        <v>0.95578231292517002</v>
      </c>
      <c r="AF1486" s="43">
        <f t="shared" si="562"/>
        <v>0.76811594202898548</v>
      </c>
      <c r="AG1486" s="43">
        <f t="shared" si="562"/>
        <v>0.66432337434094901</v>
      </c>
      <c r="AH1486" s="44">
        <f t="shared" ref="AH1486:AO1486" si="563">AH841/AH189</f>
        <v>0.6556420233463035</v>
      </c>
      <c r="AI1486" s="44">
        <f t="shared" si="563"/>
        <v>0.67489711934156382</v>
      </c>
      <c r="AJ1486" s="44">
        <f t="shared" si="563"/>
        <v>0.8928571428571429</v>
      </c>
      <c r="AK1486" s="44">
        <f t="shared" si="563"/>
        <v>0.9386189258312021</v>
      </c>
      <c r="AL1486" s="46">
        <f t="shared" si="563"/>
        <v>0.8262032085561497</v>
      </c>
      <c r="AM1486" s="46">
        <f t="shared" si="563"/>
        <v>0.90887290167865709</v>
      </c>
      <c r="AN1486" s="46">
        <f t="shared" si="563"/>
        <v>0.76200873362445409</v>
      </c>
      <c r="AO1486" s="46">
        <f t="shared" si="563"/>
        <v>1.1261538461538461</v>
      </c>
    </row>
    <row r="1487" spans="1:41" x14ac:dyDescent="0.25">
      <c r="A1487" s="36" t="s">
        <v>503</v>
      </c>
      <c r="B1487" s="36">
        <f t="shared" ref="B1487:AB1487" si="564">B842/B190</f>
        <v>1.0349999999999999</v>
      </c>
      <c r="C1487" s="36">
        <f t="shared" si="564"/>
        <v>1.0195182724252492</v>
      </c>
      <c r="D1487" s="36">
        <f t="shared" si="564"/>
        <v>1.1195579370395177</v>
      </c>
      <c r="E1487" s="36">
        <f t="shared" si="564"/>
        <v>1.4807417974322397</v>
      </c>
      <c r="F1487" s="36">
        <f t="shared" si="564"/>
        <v>1.3140703517587939</v>
      </c>
      <c r="G1487" s="36">
        <f t="shared" si="564"/>
        <v>0.9297227595099935</v>
      </c>
      <c r="H1487" s="36">
        <f t="shared" si="564"/>
        <v>0.96085545159442431</v>
      </c>
      <c r="I1487" s="36">
        <f t="shared" si="564"/>
        <v>0.93477282950967167</v>
      </c>
      <c r="J1487" s="36">
        <f t="shared" si="564"/>
        <v>0.86621132985134597</v>
      </c>
      <c r="K1487" s="36">
        <f t="shared" si="564"/>
        <v>0.77475450081833064</v>
      </c>
      <c r="L1487" s="36">
        <f t="shared" si="564"/>
        <v>0.94205084015510554</v>
      </c>
      <c r="M1487" s="36">
        <f t="shared" si="564"/>
        <v>0.95592556317335942</v>
      </c>
      <c r="N1487" s="36">
        <f t="shared" si="564"/>
        <v>0.96390312063344197</v>
      </c>
      <c r="O1487" s="36">
        <f t="shared" si="564"/>
        <v>0.95634721525338684</v>
      </c>
      <c r="P1487" s="36">
        <f t="shared" si="564"/>
        <v>1.0342778793418648</v>
      </c>
      <c r="Q1487" s="36">
        <f t="shared" si="564"/>
        <v>0.9785932721712538</v>
      </c>
      <c r="R1487" s="36">
        <f t="shared" si="564"/>
        <v>0.91475095785440608</v>
      </c>
      <c r="S1487" s="36">
        <f t="shared" si="564"/>
        <v>0.86260304771421437</v>
      </c>
      <c r="T1487" s="36">
        <f t="shared" si="564"/>
        <v>1.0100454436737623</v>
      </c>
      <c r="U1487" s="36">
        <f t="shared" si="564"/>
        <v>0.96492160510231195</v>
      </c>
      <c r="V1487" s="36">
        <f t="shared" si="564"/>
        <v>0.91869716558925907</v>
      </c>
      <c r="W1487" s="36">
        <f t="shared" si="564"/>
        <v>0.83580479913723371</v>
      </c>
      <c r="X1487" s="41">
        <f t="shared" si="564"/>
        <v>0.93001033057851235</v>
      </c>
      <c r="Y1487" s="41">
        <f t="shared" si="564"/>
        <v>0.9522240527182867</v>
      </c>
      <c r="Z1487" s="41">
        <f t="shared" si="564"/>
        <v>0.8497896560257362</v>
      </c>
      <c r="AA1487" s="41">
        <f t="shared" si="564"/>
        <v>0.800969696969697</v>
      </c>
      <c r="AB1487" s="41">
        <f t="shared" si="564"/>
        <v>0.7908972691807542</v>
      </c>
      <c r="AC1487" s="42">
        <f t="shared" ref="AC1487:AG1487" si="565">AC842/AC190</f>
        <v>0.8502705953096813</v>
      </c>
      <c r="AD1487" s="42">
        <f t="shared" si="565"/>
        <v>1.2300252312867956</v>
      </c>
      <c r="AE1487" s="42">
        <f t="shared" si="565"/>
        <v>1.0539332538736592</v>
      </c>
      <c r="AF1487" s="43">
        <f t="shared" si="565"/>
        <v>0.90102595051297529</v>
      </c>
      <c r="AG1487" s="43">
        <f t="shared" si="565"/>
        <v>0.81154551007941356</v>
      </c>
      <c r="AH1487" s="44">
        <f t="shared" ref="AH1487:AO1487" si="566">AH842/AH190</f>
        <v>0.82052128010557568</v>
      </c>
      <c r="AI1487" s="44">
        <f t="shared" si="566"/>
        <v>0.75748225856217222</v>
      </c>
      <c r="AJ1487" s="44">
        <f t="shared" si="566"/>
        <v>0.90083472454090152</v>
      </c>
      <c r="AK1487" s="44">
        <f t="shared" si="566"/>
        <v>0.93712680014049876</v>
      </c>
      <c r="AL1487" s="46">
        <f t="shared" si="566"/>
        <v>0.82297403619197484</v>
      </c>
      <c r="AM1487" s="46">
        <f t="shared" si="566"/>
        <v>0.85853976531942633</v>
      </c>
      <c r="AN1487" s="46">
        <f t="shared" si="566"/>
        <v>0.83156028368794321</v>
      </c>
      <c r="AO1487" s="46">
        <f t="shared" si="566"/>
        <v>0.86620262954369687</v>
      </c>
    </row>
    <row r="1488" spans="1:41" x14ac:dyDescent="0.25">
      <c r="A1488" s="36" t="s">
        <v>83</v>
      </c>
      <c r="B1488" s="36">
        <f t="shared" ref="B1488:AB1488" si="567">B843/B191</f>
        <v>0.8595744680851064</v>
      </c>
      <c r="C1488" s="36">
        <f t="shared" si="567"/>
        <v>1.1220657276995305</v>
      </c>
      <c r="D1488" s="36">
        <f t="shared" si="567"/>
        <v>1.147887323943662</v>
      </c>
      <c r="E1488" s="36">
        <f t="shared" si="567"/>
        <v>1.5755102040816327</v>
      </c>
      <c r="F1488" s="36">
        <f t="shared" si="567"/>
        <v>1.3715083798882681</v>
      </c>
      <c r="G1488" s="36">
        <f t="shared" si="567"/>
        <v>0.89408866995073888</v>
      </c>
      <c r="H1488" s="36">
        <f t="shared" si="567"/>
        <v>1.0223713646532437</v>
      </c>
      <c r="I1488" s="36">
        <f t="shared" si="567"/>
        <v>1.0416666666666667</v>
      </c>
      <c r="J1488" s="36">
        <f t="shared" si="567"/>
        <v>0.90062111801242239</v>
      </c>
      <c r="K1488" s="36">
        <f t="shared" si="567"/>
        <v>0.85649202733485197</v>
      </c>
      <c r="L1488" s="36">
        <f t="shared" si="567"/>
        <v>0.96410256410256412</v>
      </c>
      <c r="M1488" s="36">
        <f t="shared" si="567"/>
        <v>0.99447513812154698</v>
      </c>
      <c r="N1488" s="36">
        <f t="shared" si="567"/>
        <v>0.91421568627450978</v>
      </c>
      <c r="O1488" s="36">
        <f t="shared" si="567"/>
        <v>0.92326732673267331</v>
      </c>
      <c r="P1488" s="36">
        <f t="shared" si="567"/>
        <v>1.037037037037037</v>
      </c>
      <c r="Q1488" s="36">
        <f t="shared" si="567"/>
        <v>0.9287598944591029</v>
      </c>
      <c r="R1488" s="36">
        <f t="shared" si="567"/>
        <v>0.89890710382513661</v>
      </c>
      <c r="S1488" s="36">
        <f t="shared" si="567"/>
        <v>0.88471849865951746</v>
      </c>
      <c r="T1488" s="36">
        <f t="shared" si="567"/>
        <v>1.0890804597701149</v>
      </c>
      <c r="U1488" s="36">
        <f t="shared" si="567"/>
        <v>1.0115273775216138</v>
      </c>
      <c r="V1488" s="36">
        <f t="shared" si="567"/>
        <v>0.97376093294460642</v>
      </c>
      <c r="W1488" s="36">
        <f t="shared" si="567"/>
        <v>0.79651162790697672</v>
      </c>
      <c r="X1488" s="41">
        <f t="shared" si="567"/>
        <v>0.86149584487534625</v>
      </c>
      <c r="Y1488" s="41">
        <f t="shared" si="567"/>
        <v>1.024390243902439</v>
      </c>
      <c r="Z1488" s="41">
        <f t="shared" si="567"/>
        <v>0.92082111436950143</v>
      </c>
      <c r="AA1488" s="41">
        <f t="shared" si="567"/>
        <v>0.83240223463687146</v>
      </c>
      <c r="AB1488" s="41">
        <f t="shared" si="567"/>
        <v>0.77437325905292476</v>
      </c>
      <c r="AC1488" s="42">
        <f t="shared" ref="AC1488:AG1488" si="568">AC843/AC191</f>
        <v>0.80592105263157898</v>
      </c>
      <c r="AD1488" s="42">
        <f t="shared" si="568"/>
        <v>1.45</v>
      </c>
      <c r="AE1488" s="42">
        <f t="shared" si="568"/>
        <v>0.99649122807017543</v>
      </c>
      <c r="AF1488" s="43">
        <f t="shared" si="568"/>
        <v>0.85324232081911267</v>
      </c>
      <c r="AG1488" s="43">
        <f t="shared" si="568"/>
        <v>0.84126984126984128</v>
      </c>
      <c r="AH1488" s="44">
        <f t="shared" ref="AH1488:AO1488" si="569">AH843/AH191</f>
        <v>0.77192982456140347</v>
      </c>
      <c r="AI1488" s="44">
        <f t="shared" si="569"/>
        <v>0.77192982456140347</v>
      </c>
      <c r="AJ1488" s="44">
        <f t="shared" si="569"/>
        <v>0.95220588235294112</v>
      </c>
      <c r="AK1488" s="44">
        <f t="shared" si="569"/>
        <v>1.032520325203252</v>
      </c>
      <c r="AL1488" s="46">
        <f t="shared" si="569"/>
        <v>0.90404040404040409</v>
      </c>
      <c r="AM1488" s="46">
        <f t="shared" si="569"/>
        <v>0.89144736842105265</v>
      </c>
      <c r="AN1488" s="46">
        <f t="shared" si="569"/>
        <v>0.84030418250950567</v>
      </c>
      <c r="AO1488" s="46">
        <f t="shared" si="569"/>
        <v>0.81960784313725488</v>
      </c>
    </row>
    <row r="1489" spans="1:41" x14ac:dyDescent="0.25">
      <c r="A1489" s="36" t="s">
        <v>84</v>
      </c>
      <c r="B1489" s="36">
        <f t="shared" ref="B1489:AB1489" si="570">B844/B192</f>
        <v>1.052</v>
      </c>
      <c r="C1489" s="36">
        <f t="shared" si="570"/>
        <v>0.82437275985663083</v>
      </c>
      <c r="D1489" s="36">
        <f t="shared" si="570"/>
        <v>1.069078947368421</v>
      </c>
      <c r="E1489" s="36">
        <f t="shared" si="570"/>
        <v>1.7781818181818181</v>
      </c>
      <c r="F1489" s="36">
        <f t="shared" si="570"/>
        <v>1.1931818181818181</v>
      </c>
      <c r="G1489" s="36">
        <f t="shared" si="570"/>
        <v>0.871244635193133</v>
      </c>
      <c r="H1489" s="36">
        <f t="shared" si="570"/>
        <v>0.86319845857418109</v>
      </c>
      <c r="I1489" s="36">
        <f t="shared" si="570"/>
        <v>0.96813725490196079</v>
      </c>
      <c r="J1489" s="36">
        <f t="shared" si="570"/>
        <v>0.7656565656565657</v>
      </c>
      <c r="K1489" s="36">
        <f t="shared" si="570"/>
        <v>0.7295454545454545</v>
      </c>
      <c r="L1489" s="36">
        <f t="shared" si="570"/>
        <v>0.97761194029850751</v>
      </c>
      <c r="M1489" s="36">
        <f t="shared" si="570"/>
        <v>1.3810975609756098</v>
      </c>
      <c r="N1489" s="36">
        <f t="shared" si="570"/>
        <v>0.94663573085846864</v>
      </c>
      <c r="O1489" s="36">
        <f t="shared" si="570"/>
        <v>0.9614325068870524</v>
      </c>
      <c r="P1489" s="36">
        <f t="shared" si="570"/>
        <v>0.98095238095238091</v>
      </c>
      <c r="Q1489" s="36">
        <f t="shared" si="570"/>
        <v>0.90298507462686572</v>
      </c>
      <c r="R1489" s="36">
        <f t="shared" si="570"/>
        <v>0.94656488549618323</v>
      </c>
      <c r="S1489" s="36">
        <f t="shared" si="570"/>
        <v>1.0451977401129944</v>
      </c>
      <c r="T1489" s="36">
        <f t="shared" si="570"/>
        <v>0.84825870646766166</v>
      </c>
      <c r="U1489" s="36">
        <f t="shared" si="570"/>
        <v>0.90082644628099173</v>
      </c>
      <c r="V1489" s="36">
        <f t="shared" si="570"/>
        <v>0.83835616438356164</v>
      </c>
      <c r="W1489" s="36">
        <f t="shared" si="570"/>
        <v>0.74927113702623904</v>
      </c>
      <c r="X1489" s="41">
        <f t="shared" si="570"/>
        <v>1.0207100591715976</v>
      </c>
      <c r="Y1489" s="41">
        <f t="shared" si="570"/>
        <v>0.93678160919540232</v>
      </c>
      <c r="Z1489" s="41">
        <f t="shared" si="570"/>
        <v>0.8671875</v>
      </c>
      <c r="AA1489" s="41">
        <f t="shared" si="570"/>
        <v>0.79581151832460728</v>
      </c>
      <c r="AB1489" s="41">
        <f t="shared" si="570"/>
        <v>0.85227272727272729</v>
      </c>
      <c r="AC1489" s="42">
        <f t="shared" ref="AC1489:AG1489" si="571">AC844/AC192</f>
        <v>0.96808510638297873</v>
      </c>
      <c r="AD1489" s="42">
        <f t="shared" si="571"/>
        <v>1.2307692307692308</v>
      </c>
      <c r="AE1489" s="42">
        <f t="shared" si="571"/>
        <v>0.77008310249307477</v>
      </c>
      <c r="AF1489" s="43">
        <f t="shared" si="571"/>
        <v>1.0106382978723405</v>
      </c>
      <c r="AG1489" s="43">
        <f t="shared" si="571"/>
        <v>0.72668810289389063</v>
      </c>
      <c r="AH1489" s="44">
        <f t="shared" ref="AH1489:AO1489" si="572">AH844/AH192</f>
        <v>0.6953125</v>
      </c>
      <c r="AI1489" s="44">
        <f t="shared" si="572"/>
        <v>0.69927536231884058</v>
      </c>
      <c r="AJ1489" s="44">
        <f t="shared" si="572"/>
        <v>0.95951417004048578</v>
      </c>
      <c r="AK1489" s="44">
        <f t="shared" si="572"/>
        <v>0.81467181467181471</v>
      </c>
      <c r="AL1489" s="46">
        <f t="shared" si="572"/>
        <v>0.85779816513761464</v>
      </c>
      <c r="AM1489" s="46">
        <f t="shared" si="572"/>
        <v>0.96168582375478928</v>
      </c>
      <c r="AN1489" s="46">
        <f t="shared" si="572"/>
        <v>0.94893617021276599</v>
      </c>
      <c r="AO1489" s="46">
        <f t="shared" si="572"/>
        <v>0.87111111111111106</v>
      </c>
    </row>
    <row r="1490" spans="1:41" x14ac:dyDescent="0.25">
      <c r="A1490" s="36" t="s">
        <v>612</v>
      </c>
      <c r="B1490" s="36">
        <f t="shared" ref="B1490:AB1490" si="573">B845/B193</f>
        <v>0.83110571081409479</v>
      </c>
      <c r="C1490" s="36">
        <f t="shared" si="573"/>
        <v>0.88101604278074863</v>
      </c>
      <c r="D1490" s="36">
        <f t="shared" si="573"/>
        <v>1.0838068181818181</v>
      </c>
      <c r="E1490" s="36">
        <f t="shared" si="573"/>
        <v>1.4758308157099698</v>
      </c>
      <c r="F1490" s="36">
        <f t="shared" si="573"/>
        <v>1.0830291970802919</v>
      </c>
      <c r="G1490" s="36">
        <f t="shared" si="573"/>
        <v>0.92843691148775898</v>
      </c>
      <c r="H1490" s="36">
        <f t="shared" si="573"/>
        <v>0.86911890504704881</v>
      </c>
      <c r="I1490" s="36">
        <f t="shared" si="573"/>
        <v>1.2607296137339057</v>
      </c>
      <c r="J1490" s="36">
        <f t="shared" si="573"/>
        <v>0.95073465859982709</v>
      </c>
      <c r="K1490" s="36">
        <f t="shared" si="573"/>
        <v>0.88030160226201692</v>
      </c>
      <c r="L1490" s="36">
        <f t="shared" si="573"/>
        <v>0.71462829736211031</v>
      </c>
      <c r="M1490" s="36">
        <f t="shared" si="573"/>
        <v>1.6822857142857144</v>
      </c>
      <c r="N1490" s="36">
        <f t="shared" si="573"/>
        <v>0.83589329021826997</v>
      </c>
      <c r="O1490" s="36">
        <f t="shared" si="573"/>
        <v>1</v>
      </c>
      <c r="P1490" s="36">
        <f t="shared" si="573"/>
        <v>0.77192982456140347</v>
      </c>
      <c r="Q1490" s="36">
        <f t="shared" si="573"/>
        <v>1.2975778546712802</v>
      </c>
      <c r="R1490" s="36">
        <f t="shared" si="573"/>
        <v>1</v>
      </c>
      <c r="S1490" s="36">
        <f t="shared" si="573"/>
        <v>1.03646408839779</v>
      </c>
      <c r="T1490" s="36">
        <f t="shared" si="573"/>
        <v>0.82013047530288907</v>
      </c>
      <c r="U1490" s="36">
        <f t="shared" si="573"/>
        <v>1.2353689567430026</v>
      </c>
      <c r="V1490" s="36">
        <f t="shared" si="573"/>
        <v>0.72166817769718949</v>
      </c>
      <c r="W1490" s="36">
        <f t="shared" si="573"/>
        <v>0.85010940919037203</v>
      </c>
      <c r="X1490" s="41">
        <f t="shared" si="573"/>
        <v>0.86497890295358648</v>
      </c>
      <c r="Y1490" s="41">
        <f t="shared" si="573"/>
        <v>0.76887871853546907</v>
      </c>
      <c r="Z1490" s="41">
        <f t="shared" si="573"/>
        <v>0.77598385469223008</v>
      </c>
      <c r="AA1490" s="41">
        <f t="shared" si="573"/>
        <v>0.88428745432399514</v>
      </c>
      <c r="AB1490" s="41">
        <f t="shared" si="573"/>
        <v>1.3543543543543544</v>
      </c>
      <c r="AC1490" s="42">
        <f t="shared" ref="AC1490:AG1490" si="574">AC845/AC193</f>
        <v>1.25</v>
      </c>
      <c r="AD1490" s="42">
        <f t="shared" si="574"/>
        <v>1.2197802197802199</v>
      </c>
      <c r="AE1490" s="42">
        <f t="shared" si="574"/>
        <v>1.1229868228404098</v>
      </c>
      <c r="AF1490" s="43">
        <f t="shared" si="574"/>
        <v>0.79950799507995085</v>
      </c>
      <c r="AG1490" s="43">
        <f t="shared" si="574"/>
        <v>0.54485049833887045</v>
      </c>
      <c r="AH1490" s="44">
        <f t="shared" ref="AH1490:AO1490" si="575">AH845/AH193</f>
        <v>0.67170329670329665</v>
      </c>
      <c r="AI1490" s="44">
        <f t="shared" si="575"/>
        <v>0.64507422402159242</v>
      </c>
      <c r="AJ1490" s="44">
        <f t="shared" si="575"/>
        <v>0.76714513556618824</v>
      </c>
      <c r="AK1490" s="44">
        <f t="shared" si="575"/>
        <v>0.83185840707964598</v>
      </c>
      <c r="AL1490" s="46">
        <f t="shared" si="575"/>
        <v>0.71580817051509771</v>
      </c>
      <c r="AM1490" s="46">
        <f t="shared" si="575"/>
        <v>0.92843326885880073</v>
      </c>
      <c r="AN1490" s="46">
        <f t="shared" si="575"/>
        <v>1.3864628820960698</v>
      </c>
      <c r="AO1490" s="46">
        <f t="shared" si="575"/>
        <v>1.588095238095238</v>
      </c>
    </row>
    <row r="1491" spans="1:41" x14ac:dyDescent="0.25">
      <c r="A1491" s="36" t="s">
        <v>531</v>
      </c>
      <c r="B1491" s="36">
        <f t="shared" ref="B1491:AB1491" si="576">B846/B194</f>
        <v>1.0013698630136987</v>
      </c>
      <c r="C1491" s="36">
        <f t="shared" si="576"/>
        <v>1.0410783055198973</v>
      </c>
      <c r="D1491" s="36">
        <f t="shared" si="576"/>
        <v>1.0084656084656085</v>
      </c>
      <c r="E1491" s="36">
        <f t="shared" si="576"/>
        <v>1.5842391304347827</v>
      </c>
      <c r="F1491" s="36">
        <f t="shared" si="576"/>
        <v>1.3982532751091703</v>
      </c>
      <c r="G1491" s="36">
        <f t="shared" si="576"/>
        <v>1.0318570318570319</v>
      </c>
      <c r="H1491" s="36">
        <f t="shared" si="576"/>
        <v>1.0689424364123159</v>
      </c>
      <c r="I1491" s="36">
        <f t="shared" si="576"/>
        <v>1.0127490039840636</v>
      </c>
      <c r="J1491" s="36">
        <f t="shared" si="576"/>
        <v>0.92143349414197107</v>
      </c>
      <c r="K1491" s="36">
        <f t="shared" si="576"/>
        <v>0.73328831870357869</v>
      </c>
      <c r="L1491" s="36">
        <f t="shared" si="576"/>
        <v>0.96402877697841727</v>
      </c>
      <c r="M1491" s="36">
        <f t="shared" si="576"/>
        <v>0.89556962025316456</v>
      </c>
      <c r="N1491" s="36">
        <f t="shared" si="576"/>
        <v>0.92430769230769227</v>
      </c>
      <c r="O1491" s="36">
        <f t="shared" si="576"/>
        <v>0.93254262416604894</v>
      </c>
      <c r="P1491" s="36">
        <f t="shared" si="576"/>
        <v>1.1148867313915858</v>
      </c>
      <c r="Q1491" s="36">
        <f t="shared" si="576"/>
        <v>1.0025684931506849</v>
      </c>
      <c r="R1491" s="36">
        <f t="shared" si="576"/>
        <v>0.94891640866873062</v>
      </c>
      <c r="S1491" s="36">
        <f t="shared" si="576"/>
        <v>0.87520798668885191</v>
      </c>
      <c r="T1491" s="36">
        <f t="shared" si="576"/>
        <v>0.99534161490683226</v>
      </c>
      <c r="U1491" s="36">
        <f t="shared" si="576"/>
        <v>0.94402673350041766</v>
      </c>
      <c r="V1491" s="36">
        <f t="shared" si="576"/>
        <v>1.0318257956448911</v>
      </c>
      <c r="W1491" s="36">
        <f t="shared" si="576"/>
        <v>0.80434782608695654</v>
      </c>
      <c r="X1491" s="41">
        <f t="shared" si="576"/>
        <v>0.97275922671353254</v>
      </c>
      <c r="Y1491" s="41">
        <f t="shared" si="576"/>
        <v>0.92808798646362101</v>
      </c>
      <c r="Z1491" s="41">
        <f t="shared" si="576"/>
        <v>0.93179950698438785</v>
      </c>
      <c r="AA1491" s="41">
        <f t="shared" si="576"/>
        <v>0.85496866606982991</v>
      </c>
      <c r="AB1491" s="41">
        <f t="shared" si="576"/>
        <v>0.87314085739282588</v>
      </c>
      <c r="AC1491" s="42">
        <f t="shared" ref="AC1491:AG1491" si="577">AC846/AC194</f>
        <v>0.90536585365853661</v>
      </c>
      <c r="AD1491" s="42">
        <f t="shared" si="577"/>
        <v>1.08375</v>
      </c>
      <c r="AE1491" s="42">
        <f t="shared" si="577"/>
        <v>0.99619771863117867</v>
      </c>
      <c r="AF1491" s="43">
        <f t="shared" si="577"/>
        <v>0.86496350364963503</v>
      </c>
      <c r="AG1491" s="43">
        <f t="shared" si="577"/>
        <v>0.86469989827060023</v>
      </c>
      <c r="AH1491" s="44">
        <f t="shared" ref="AH1491:AO1491" si="578">AH846/AH194</f>
        <v>0.80652173913043479</v>
      </c>
      <c r="AI1491" s="44">
        <f t="shared" si="578"/>
        <v>0.76162215628091001</v>
      </c>
      <c r="AJ1491" s="44">
        <f t="shared" si="578"/>
        <v>0.96644295302013428</v>
      </c>
      <c r="AK1491" s="44">
        <f t="shared" si="578"/>
        <v>0.94144144144144148</v>
      </c>
      <c r="AL1491" s="46">
        <f t="shared" si="578"/>
        <v>0.84034653465346532</v>
      </c>
      <c r="AM1491" s="46">
        <f t="shared" si="578"/>
        <v>0.92742796157950902</v>
      </c>
      <c r="AN1491" s="46">
        <f t="shared" si="578"/>
        <v>0.85667034178610801</v>
      </c>
      <c r="AO1491" s="46">
        <f t="shared" si="578"/>
        <v>0.90816326530612246</v>
      </c>
    </row>
    <row r="1492" spans="1:41" x14ac:dyDescent="0.25">
      <c r="A1492" s="36" t="s">
        <v>85</v>
      </c>
      <c r="B1492" s="36">
        <f t="shared" ref="B1492:AB1492" si="579">B847/B195</f>
        <v>0.99300699300699302</v>
      </c>
      <c r="C1492" s="36">
        <f t="shared" si="579"/>
        <v>0.82986111111111116</v>
      </c>
      <c r="D1492" s="36">
        <f t="shared" si="579"/>
        <v>1.1159420289855073</v>
      </c>
      <c r="E1492" s="36">
        <f t="shared" si="579"/>
        <v>1.4498381877022655</v>
      </c>
      <c r="F1492" s="36">
        <f t="shared" si="579"/>
        <v>1.2167381974248928</v>
      </c>
      <c r="G1492" s="36">
        <f t="shared" si="579"/>
        <v>1.0395348837209302</v>
      </c>
      <c r="H1492" s="36">
        <f t="shared" si="579"/>
        <v>0.80983606557377052</v>
      </c>
      <c r="I1492" s="36">
        <f t="shared" si="579"/>
        <v>1.0523809523809524</v>
      </c>
      <c r="J1492" s="36">
        <f t="shared" si="579"/>
        <v>0.79226069246435848</v>
      </c>
      <c r="K1492" s="36">
        <f t="shared" si="579"/>
        <v>0.68763557483731019</v>
      </c>
      <c r="L1492" s="36">
        <f t="shared" si="579"/>
        <v>0.84969939879759515</v>
      </c>
      <c r="M1492" s="36">
        <f t="shared" si="579"/>
        <v>1.0251396648044693</v>
      </c>
      <c r="N1492" s="36">
        <f t="shared" si="579"/>
        <v>0.89639639639639634</v>
      </c>
      <c r="O1492" s="36">
        <f t="shared" si="579"/>
        <v>1.027363184079602</v>
      </c>
      <c r="P1492" s="36">
        <f t="shared" si="579"/>
        <v>0.94967177242888401</v>
      </c>
      <c r="Q1492" s="36">
        <f t="shared" si="579"/>
        <v>0.96551724137931039</v>
      </c>
      <c r="R1492" s="36">
        <f t="shared" si="579"/>
        <v>0.97518610421836227</v>
      </c>
      <c r="S1492" s="36">
        <f t="shared" si="579"/>
        <v>0.88157894736842102</v>
      </c>
      <c r="T1492" s="36">
        <f t="shared" si="579"/>
        <v>0.99056603773584906</v>
      </c>
      <c r="U1492" s="36">
        <f t="shared" si="579"/>
        <v>0.94705882352941173</v>
      </c>
      <c r="V1492" s="36">
        <f t="shared" si="579"/>
        <v>0.90933333333333333</v>
      </c>
      <c r="W1492" s="36">
        <f t="shared" si="579"/>
        <v>0.84011627906976749</v>
      </c>
      <c r="X1492" s="41">
        <f t="shared" si="579"/>
        <v>1.0591715976331362</v>
      </c>
      <c r="Y1492" s="41">
        <f t="shared" si="579"/>
        <v>0.92492492492492495</v>
      </c>
      <c r="Z1492" s="41">
        <f t="shared" si="579"/>
        <v>0.75066312997347484</v>
      </c>
      <c r="AA1492" s="41">
        <f t="shared" si="579"/>
        <v>0.72154963680387407</v>
      </c>
      <c r="AB1492" s="41">
        <f t="shared" si="579"/>
        <v>0.84894259818731121</v>
      </c>
      <c r="AC1492" s="42">
        <f t="shared" ref="AC1492:AG1492" si="580">AC847/AC195</f>
        <v>0.84640522875816993</v>
      </c>
      <c r="AD1492" s="42">
        <f t="shared" si="580"/>
        <v>1.2398190045248869</v>
      </c>
      <c r="AE1492" s="42">
        <f t="shared" si="580"/>
        <v>0.86127167630057799</v>
      </c>
      <c r="AF1492" s="43">
        <f t="shared" si="580"/>
        <v>0.75297619047619047</v>
      </c>
      <c r="AG1492" s="43">
        <f t="shared" si="580"/>
        <v>0.78260869565217395</v>
      </c>
      <c r="AH1492" s="44">
        <f t="shared" ref="AH1492:AO1492" si="581">AH847/AH195</f>
        <v>0.66428571428571426</v>
      </c>
      <c r="AI1492" s="44">
        <f t="shared" si="581"/>
        <v>0.77407407407407403</v>
      </c>
      <c r="AJ1492" s="44">
        <f t="shared" si="581"/>
        <v>0.8443579766536965</v>
      </c>
      <c r="AK1492" s="44">
        <f t="shared" si="581"/>
        <v>0.97854077253218885</v>
      </c>
      <c r="AL1492" s="46">
        <f t="shared" si="581"/>
        <v>0.91826923076923073</v>
      </c>
      <c r="AM1492" s="46">
        <f t="shared" si="581"/>
        <v>0.78006872852233677</v>
      </c>
      <c r="AN1492" s="46">
        <f t="shared" si="581"/>
        <v>0.89795918367346939</v>
      </c>
      <c r="AO1492" s="46">
        <f t="shared" si="581"/>
        <v>0.7963800904977375</v>
      </c>
    </row>
    <row r="1493" spans="1:41" x14ac:dyDescent="0.25">
      <c r="A1493" s="36" t="s">
        <v>86</v>
      </c>
      <c r="B1493" s="36">
        <f t="shared" ref="B1493:AB1493" si="582">B848/B196</f>
        <v>1.0732984293193717</v>
      </c>
      <c r="C1493" s="36">
        <f t="shared" si="582"/>
        <v>1.1082474226804124</v>
      </c>
      <c r="D1493" s="36">
        <f t="shared" si="582"/>
        <v>1.0583657587548638</v>
      </c>
      <c r="E1493" s="36">
        <f t="shared" si="582"/>
        <v>1.359375</v>
      </c>
      <c r="F1493" s="36">
        <f t="shared" si="582"/>
        <v>1.2512953367875648</v>
      </c>
      <c r="G1493" s="36">
        <f t="shared" si="582"/>
        <v>0.87284482758620685</v>
      </c>
      <c r="H1493" s="36">
        <f t="shared" si="582"/>
        <v>0.94455852156057496</v>
      </c>
      <c r="I1493" s="36">
        <f t="shared" si="582"/>
        <v>0.96325459317585305</v>
      </c>
      <c r="J1493" s="36">
        <f t="shared" si="582"/>
        <v>0.83266129032258063</v>
      </c>
      <c r="K1493" s="36">
        <f t="shared" si="582"/>
        <v>0.71199999999999997</v>
      </c>
      <c r="L1493" s="36">
        <f t="shared" si="582"/>
        <v>1.0793201133144477</v>
      </c>
      <c r="M1493" s="36">
        <f t="shared" si="582"/>
        <v>1.0471380471380471</v>
      </c>
      <c r="N1493" s="36">
        <f t="shared" si="582"/>
        <v>0.97252747252747251</v>
      </c>
      <c r="O1493" s="36">
        <f t="shared" si="582"/>
        <v>0.88615384615384618</v>
      </c>
      <c r="P1493" s="36">
        <f t="shared" si="582"/>
        <v>0.88365650969529086</v>
      </c>
      <c r="Q1493" s="36">
        <f t="shared" si="582"/>
        <v>1.0548387096774194</v>
      </c>
      <c r="R1493" s="36">
        <f t="shared" si="582"/>
        <v>0.83977900552486184</v>
      </c>
      <c r="S1493" s="36">
        <f t="shared" si="582"/>
        <v>0.91640866873065019</v>
      </c>
      <c r="T1493" s="36">
        <f t="shared" si="582"/>
        <v>1.0560224089635855</v>
      </c>
      <c r="U1493" s="36">
        <f t="shared" si="582"/>
        <v>0.85333333333333339</v>
      </c>
      <c r="V1493" s="36">
        <f t="shared" si="582"/>
        <v>0.78236914600550966</v>
      </c>
      <c r="W1493" s="36">
        <f t="shared" si="582"/>
        <v>0.84341637010676151</v>
      </c>
      <c r="X1493" s="41">
        <f t="shared" si="582"/>
        <v>0.88955223880597012</v>
      </c>
      <c r="Y1493" s="41">
        <f t="shared" si="582"/>
        <v>0.87730061349693256</v>
      </c>
      <c r="Z1493" s="41">
        <f t="shared" si="582"/>
        <v>0.88996763754045305</v>
      </c>
      <c r="AA1493" s="41">
        <f t="shared" si="582"/>
        <v>0.9096774193548387</v>
      </c>
      <c r="AB1493" s="41">
        <f t="shared" si="582"/>
        <v>0.80836236933797911</v>
      </c>
      <c r="AC1493" s="42">
        <f t="shared" ref="AC1493:AG1493" si="583">AC848/AC196</f>
        <v>0.84790874524714832</v>
      </c>
      <c r="AD1493" s="42">
        <f t="shared" si="583"/>
        <v>1.1704545454545454</v>
      </c>
      <c r="AE1493" s="42">
        <f t="shared" si="583"/>
        <v>1.0156862745098039</v>
      </c>
      <c r="AF1493" s="43">
        <f t="shared" si="583"/>
        <v>0.91666666666666663</v>
      </c>
      <c r="AG1493" s="43">
        <f t="shared" si="583"/>
        <v>0.7137404580152672</v>
      </c>
      <c r="AH1493" s="44">
        <f t="shared" ref="AH1493:AO1493" si="584">AH848/AH196</f>
        <v>0.81497797356828194</v>
      </c>
      <c r="AI1493" s="44">
        <f t="shared" si="584"/>
        <v>0.72687224669603523</v>
      </c>
      <c r="AJ1493" s="44">
        <f t="shared" si="584"/>
        <v>1.0310880829015545</v>
      </c>
      <c r="AK1493" s="44">
        <f t="shared" si="584"/>
        <v>0.95813953488372094</v>
      </c>
      <c r="AL1493" s="46">
        <f t="shared" si="584"/>
        <v>0.82564102564102559</v>
      </c>
      <c r="AM1493" s="46">
        <f t="shared" si="584"/>
        <v>0.80086580086580084</v>
      </c>
      <c r="AN1493" s="46">
        <f t="shared" si="584"/>
        <v>0.94835680751173712</v>
      </c>
      <c r="AO1493" s="46">
        <f t="shared" si="584"/>
        <v>0.90322580645161288</v>
      </c>
    </row>
    <row r="1494" spans="1:41" x14ac:dyDescent="0.25">
      <c r="A1494" s="36" t="s">
        <v>532</v>
      </c>
      <c r="B1494" s="36">
        <f t="shared" ref="B1494:AB1494" si="585">B849/B197</f>
        <v>1.0061274509803921</v>
      </c>
      <c r="C1494" s="36">
        <f t="shared" si="585"/>
        <v>0.96533613445378152</v>
      </c>
      <c r="D1494" s="36">
        <f t="shared" si="585"/>
        <v>1.1513859275053304</v>
      </c>
      <c r="E1494" s="36">
        <f t="shared" si="585"/>
        <v>1.3659466327827192</v>
      </c>
      <c r="F1494" s="36">
        <f t="shared" si="585"/>
        <v>1.3022113022113022</v>
      </c>
      <c r="G1494" s="36">
        <f t="shared" si="585"/>
        <v>0.93595730486991324</v>
      </c>
      <c r="H1494" s="36">
        <f t="shared" si="585"/>
        <v>1.0810631229235881</v>
      </c>
      <c r="I1494" s="36">
        <f t="shared" si="585"/>
        <v>1.1534733441033926</v>
      </c>
      <c r="J1494" s="36">
        <f t="shared" si="585"/>
        <v>1.0509164969450102</v>
      </c>
      <c r="K1494" s="36">
        <f t="shared" si="585"/>
        <v>0.90829399865138238</v>
      </c>
      <c r="L1494" s="36">
        <f t="shared" si="585"/>
        <v>1.0078947368421052</v>
      </c>
      <c r="M1494" s="36">
        <f t="shared" si="585"/>
        <v>0.96417197452229297</v>
      </c>
      <c r="N1494" s="36">
        <f t="shared" si="585"/>
        <v>1.0987031700288183</v>
      </c>
      <c r="O1494" s="36">
        <f t="shared" si="585"/>
        <v>0.91929567131327949</v>
      </c>
      <c r="P1494" s="36">
        <f t="shared" si="585"/>
        <v>1.0702314445331205</v>
      </c>
      <c r="Q1494" s="36">
        <f t="shared" si="585"/>
        <v>0.96020321761219307</v>
      </c>
      <c r="R1494" s="36">
        <f t="shared" si="585"/>
        <v>0.98094512195121952</v>
      </c>
      <c r="S1494" s="36">
        <f t="shared" si="585"/>
        <v>0.88169464428457234</v>
      </c>
      <c r="T1494" s="36">
        <f t="shared" si="585"/>
        <v>1.043338683788122</v>
      </c>
      <c r="U1494" s="36">
        <f t="shared" si="585"/>
        <v>0.96064400715563503</v>
      </c>
      <c r="V1494" s="36">
        <f t="shared" si="585"/>
        <v>1.0562851782363978</v>
      </c>
      <c r="W1494" s="36">
        <f t="shared" si="585"/>
        <v>0.89069990412272293</v>
      </c>
      <c r="X1494" s="41">
        <f t="shared" si="585"/>
        <v>0.97732793522267203</v>
      </c>
      <c r="Y1494" s="41">
        <f t="shared" si="585"/>
        <v>0.90131578947368418</v>
      </c>
      <c r="Z1494" s="41">
        <f t="shared" si="585"/>
        <v>0.92796610169491522</v>
      </c>
      <c r="AA1494" s="41">
        <f t="shared" si="585"/>
        <v>0.85669041963578785</v>
      </c>
      <c r="AB1494" s="41">
        <f t="shared" si="585"/>
        <v>0.88686481303930964</v>
      </c>
      <c r="AC1494" s="42">
        <f t="shared" ref="AC1494:AG1494" si="586">AC849/AC197</f>
        <v>0.77126099706744866</v>
      </c>
      <c r="AD1494" s="42">
        <f t="shared" si="586"/>
        <v>1.1424657534246576</v>
      </c>
      <c r="AE1494" s="42">
        <f t="shared" si="586"/>
        <v>1.0583153347732182</v>
      </c>
      <c r="AF1494" s="43">
        <f t="shared" si="586"/>
        <v>0.91975308641975306</v>
      </c>
      <c r="AG1494" s="43">
        <f t="shared" si="586"/>
        <v>0.88051668460710442</v>
      </c>
      <c r="AH1494" s="44">
        <f t="shared" ref="AH1494:AO1494" si="587">AH849/AH197</f>
        <v>0.76171485543369888</v>
      </c>
      <c r="AI1494" s="44">
        <f t="shared" si="587"/>
        <v>0.8162267839687195</v>
      </c>
      <c r="AJ1494" s="44">
        <f t="shared" si="587"/>
        <v>1.0630841121495327</v>
      </c>
      <c r="AK1494" s="44">
        <f t="shared" si="587"/>
        <v>0.91812227074235808</v>
      </c>
      <c r="AL1494" s="46">
        <f t="shared" si="587"/>
        <v>1.0464135021097047</v>
      </c>
      <c r="AM1494" s="46">
        <f t="shared" si="587"/>
        <v>0.83415112855740925</v>
      </c>
      <c r="AN1494" s="46">
        <f t="shared" si="587"/>
        <v>0.88574793875147229</v>
      </c>
      <c r="AO1494" s="46">
        <f t="shared" si="587"/>
        <v>0.90658682634730536</v>
      </c>
    </row>
    <row r="1495" spans="1:41" x14ac:dyDescent="0.25">
      <c r="A1495" s="36" t="s">
        <v>87</v>
      </c>
      <c r="B1495" s="36">
        <f t="shared" ref="B1495:AB1495" si="588">B850/B198</f>
        <v>1.1609195402298851</v>
      </c>
      <c r="C1495" s="36">
        <f t="shared" si="588"/>
        <v>1.0852941176470587</v>
      </c>
      <c r="D1495" s="36">
        <f t="shared" si="588"/>
        <v>0.99369747899159666</v>
      </c>
      <c r="E1495" s="36">
        <f t="shared" si="588"/>
        <v>1.6045340050377834</v>
      </c>
      <c r="F1495" s="36">
        <f t="shared" si="588"/>
        <v>1.3457792207792207</v>
      </c>
      <c r="G1495" s="36">
        <f t="shared" si="588"/>
        <v>0.96681749622926094</v>
      </c>
      <c r="H1495" s="36">
        <f t="shared" si="588"/>
        <v>0.85119798234552335</v>
      </c>
      <c r="I1495" s="36">
        <f t="shared" si="588"/>
        <v>0.93084112149532705</v>
      </c>
      <c r="J1495" s="36">
        <f t="shared" si="588"/>
        <v>0.89883913764510781</v>
      </c>
      <c r="K1495" s="36">
        <f t="shared" si="588"/>
        <v>0.74316939890710387</v>
      </c>
      <c r="L1495" s="36">
        <f t="shared" si="588"/>
        <v>0.88519637462235645</v>
      </c>
      <c r="M1495" s="36">
        <f t="shared" si="588"/>
        <v>1.0333919156414764</v>
      </c>
      <c r="N1495" s="36">
        <f t="shared" si="588"/>
        <v>0.96830985915492962</v>
      </c>
      <c r="O1495" s="36">
        <f t="shared" si="588"/>
        <v>0.95491143317230276</v>
      </c>
      <c r="P1495" s="36">
        <f t="shared" si="588"/>
        <v>1.232421875</v>
      </c>
      <c r="Q1495" s="36">
        <f t="shared" si="588"/>
        <v>0.97363465160075324</v>
      </c>
      <c r="R1495" s="36">
        <f t="shared" si="588"/>
        <v>1.0274914089347078</v>
      </c>
      <c r="S1495" s="36">
        <f t="shared" si="588"/>
        <v>0.84027777777777779</v>
      </c>
      <c r="T1495" s="36">
        <f t="shared" si="588"/>
        <v>1.0285714285714285</v>
      </c>
      <c r="U1495" s="36">
        <f t="shared" si="588"/>
        <v>0.88155668358714045</v>
      </c>
      <c r="V1495" s="36">
        <f t="shared" si="588"/>
        <v>0.85167464114832536</v>
      </c>
      <c r="W1495" s="36">
        <f t="shared" si="588"/>
        <v>0.810126582278481</v>
      </c>
      <c r="X1495" s="41">
        <f t="shared" si="588"/>
        <v>0.82547993019197208</v>
      </c>
      <c r="Y1495" s="41">
        <f t="shared" si="588"/>
        <v>0.89137931034482754</v>
      </c>
      <c r="Z1495" s="41">
        <f t="shared" si="588"/>
        <v>0.83859649122807023</v>
      </c>
      <c r="AA1495" s="41">
        <f t="shared" si="588"/>
        <v>0.87080536912751683</v>
      </c>
      <c r="AB1495" s="41">
        <f t="shared" si="588"/>
        <v>0.83272058823529416</v>
      </c>
      <c r="AC1495" s="42">
        <f t="shared" ref="AC1495:AG1495" si="589">AC850/AC198</f>
        <v>0.92407809110629069</v>
      </c>
      <c r="AD1495" s="42">
        <f t="shared" si="589"/>
        <v>1.3044776119402985</v>
      </c>
      <c r="AE1495" s="42">
        <f t="shared" si="589"/>
        <v>0.90744466800804824</v>
      </c>
      <c r="AF1495" s="43">
        <f t="shared" si="589"/>
        <v>0.86767895878524948</v>
      </c>
      <c r="AG1495" s="43">
        <f t="shared" si="589"/>
        <v>0.68588469184890655</v>
      </c>
      <c r="AH1495" s="44">
        <f t="shared" ref="AH1495:AO1495" si="590">AH850/AH198</f>
        <v>0.67654320987654326</v>
      </c>
      <c r="AI1495" s="44">
        <f t="shared" si="590"/>
        <v>0.69811320754716977</v>
      </c>
      <c r="AJ1495" s="44">
        <f t="shared" si="590"/>
        <v>1.0831099195710456</v>
      </c>
      <c r="AK1495" s="44">
        <f t="shared" si="590"/>
        <v>0.82170542635658916</v>
      </c>
      <c r="AL1495" s="46">
        <f t="shared" si="590"/>
        <v>0.85483870967741937</v>
      </c>
      <c r="AM1495" s="46">
        <f t="shared" si="590"/>
        <v>0.83879093198992438</v>
      </c>
      <c r="AN1495" s="46">
        <f t="shared" si="590"/>
        <v>0.80263157894736847</v>
      </c>
      <c r="AO1495" s="46">
        <f t="shared" si="590"/>
        <v>0.99085365853658536</v>
      </c>
    </row>
    <row r="1496" spans="1:41" x14ac:dyDescent="0.25">
      <c r="A1496" s="36" t="s">
        <v>88</v>
      </c>
      <c r="B1496" s="36">
        <f t="shared" ref="B1496:AB1496" si="591">B851/B199</f>
        <v>0.99423631123919309</v>
      </c>
      <c r="C1496" s="36">
        <f t="shared" si="591"/>
        <v>1.0731707317073171</v>
      </c>
      <c r="D1496" s="36">
        <f t="shared" si="591"/>
        <v>1.0694789081885856</v>
      </c>
      <c r="E1496" s="36">
        <f t="shared" si="591"/>
        <v>1.574468085106383</v>
      </c>
      <c r="F1496" s="36">
        <f t="shared" si="591"/>
        <v>1.1914460285132382</v>
      </c>
      <c r="G1496" s="36">
        <f t="shared" si="591"/>
        <v>0.84090909090909094</v>
      </c>
      <c r="H1496" s="36">
        <f t="shared" si="591"/>
        <v>0.89331210191082799</v>
      </c>
      <c r="I1496" s="36">
        <f t="shared" si="591"/>
        <v>1.1644444444444444</v>
      </c>
      <c r="J1496" s="36">
        <f t="shared" si="591"/>
        <v>0.8369175627240143</v>
      </c>
      <c r="K1496" s="36">
        <f t="shared" si="591"/>
        <v>0.896484375</v>
      </c>
      <c r="L1496" s="36">
        <f t="shared" si="591"/>
        <v>0.83533447684391082</v>
      </c>
      <c r="M1496" s="36">
        <f t="shared" si="591"/>
        <v>1.1421800947867298</v>
      </c>
      <c r="N1496" s="36">
        <f t="shared" si="591"/>
        <v>1.0515653775322285</v>
      </c>
      <c r="O1496" s="36">
        <f t="shared" si="591"/>
        <v>0.75043936731107208</v>
      </c>
      <c r="P1496" s="36">
        <f t="shared" si="591"/>
        <v>0.99449541284403675</v>
      </c>
      <c r="Q1496" s="36">
        <f t="shared" si="591"/>
        <v>1.0572033898305084</v>
      </c>
      <c r="R1496" s="36">
        <f t="shared" si="591"/>
        <v>1.0985324947589099</v>
      </c>
      <c r="S1496" s="36">
        <f t="shared" si="591"/>
        <v>1.0860000000000001</v>
      </c>
      <c r="T1496" s="36">
        <f t="shared" si="591"/>
        <v>0.84154929577464788</v>
      </c>
      <c r="U1496" s="36">
        <f t="shared" si="591"/>
        <v>1.1577669902912622</v>
      </c>
      <c r="V1496" s="36">
        <f t="shared" si="591"/>
        <v>0.94639175257731956</v>
      </c>
      <c r="W1496" s="36">
        <f t="shared" si="591"/>
        <v>0.79629629629629628</v>
      </c>
      <c r="X1496" s="41">
        <f t="shared" si="591"/>
        <v>0.93707865168539328</v>
      </c>
      <c r="Y1496" s="41">
        <f t="shared" si="591"/>
        <v>0.95681818181818179</v>
      </c>
      <c r="Z1496" s="41">
        <f t="shared" si="591"/>
        <v>0.68222621184919208</v>
      </c>
      <c r="AA1496" s="41">
        <f t="shared" si="591"/>
        <v>0.93418259023354566</v>
      </c>
      <c r="AB1496" s="41">
        <f t="shared" si="591"/>
        <v>0.85941043083900226</v>
      </c>
      <c r="AC1496" s="42">
        <f t="shared" ref="AC1496:AG1496" si="592">AC851/AC199</f>
        <v>1.0118764845605701</v>
      </c>
      <c r="AD1496" s="42">
        <f t="shared" si="592"/>
        <v>1.3649122807017544</v>
      </c>
      <c r="AE1496" s="42">
        <f t="shared" si="592"/>
        <v>1.0022522522522523</v>
      </c>
      <c r="AF1496" s="43">
        <f t="shared" si="592"/>
        <v>0.75381263616557737</v>
      </c>
      <c r="AG1496" s="43">
        <f t="shared" si="592"/>
        <v>0.97922077922077921</v>
      </c>
      <c r="AH1496" s="44">
        <f t="shared" ref="AH1496:AO1496" si="593">AH851/AH199</f>
        <v>0.74689826302729534</v>
      </c>
      <c r="AI1496" s="44">
        <f t="shared" si="593"/>
        <v>0.73551637279596982</v>
      </c>
      <c r="AJ1496" s="44">
        <f t="shared" si="593"/>
        <v>1.0920245398773005</v>
      </c>
      <c r="AK1496" s="44">
        <f t="shared" si="593"/>
        <v>0.8411764705882353</v>
      </c>
      <c r="AL1496" s="46">
        <f t="shared" si="593"/>
        <v>0.91216216216216217</v>
      </c>
      <c r="AM1496" s="46">
        <f t="shared" si="593"/>
        <v>0.772020725388601</v>
      </c>
      <c r="AN1496" s="46">
        <f t="shared" si="593"/>
        <v>0.6283783783783784</v>
      </c>
      <c r="AO1496" s="46">
        <f t="shared" si="593"/>
        <v>0.87684729064039413</v>
      </c>
    </row>
    <row r="1497" spans="1:41" x14ac:dyDescent="0.25">
      <c r="A1497" s="36" t="s">
        <v>613</v>
      </c>
      <c r="B1497" s="36">
        <f t="shared" ref="B1497:AB1497" si="594">B852/B200</f>
        <v>0.88709677419354838</v>
      </c>
      <c r="C1497" s="36">
        <f t="shared" si="594"/>
        <v>1.0650759219088937</v>
      </c>
      <c r="D1497" s="36">
        <f t="shared" si="594"/>
        <v>0.76400679117147707</v>
      </c>
      <c r="E1497" s="36">
        <f t="shared" si="594"/>
        <v>1.2108843537414966</v>
      </c>
      <c r="F1497" s="36">
        <f t="shared" si="594"/>
        <v>1.0699029126213593</v>
      </c>
      <c r="G1497" s="36">
        <f t="shared" si="594"/>
        <v>1.2648148148148148</v>
      </c>
      <c r="H1497" s="36">
        <f t="shared" si="594"/>
        <v>0.81930693069306926</v>
      </c>
      <c r="I1497" s="36">
        <f t="shared" si="594"/>
        <v>0.79712460063897761</v>
      </c>
      <c r="J1497" s="36">
        <f t="shared" si="594"/>
        <v>0.91454545454545455</v>
      </c>
      <c r="K1497" s="36">
        <f t="shared" si="594"/>
        <v>0.96461824953445063</v>
      </c>
      <c r="L1497" s="36">
        <f t="shared" si="594"/>
        <v>0.60266370699223082</v>
      </c>
      <c r="M1497" s="36">
        <f t="shared" si="594"/>
        <v>0.80886426592797789</v>
      </c>
      <c r="N1497" s="36">
        <f t="shared" si="594"/>
        <v>0.98066783831282955</v>
      </c>
      <c r="O1497" s="36">
        <f t="shared" si="594"/>
        <v>1.0327552986512525</v>
      </c>
      <c r="P1497" s="36">
        <f t="shared" si="594"/>
        <v>0.70883054892601427</v>
      </c>
      <c r="Q1497" s="36">
        <f t="shared" si="594"/>
        <v>0.90298507462686572</v>
      </c>
      <c r="R1497" s="36">
        <f t="shared" si="594"/>
        <v>0.92438563327032142</v>
      </c>
      <c r="S1497" s="36">
        <f t="shared" si="594"/>
        <v>0.9135338345864662</v>
      </c>
      <c r="T1497" s="36">
        <f t="shared" si="594"/>
        <v>0.72072072072072069</v>
      </c>
      <c r="U1497" s="36">
        <f t="shared" si="594"/>
        <v>0.78142076502732238</v>
      </c>
      <c r="V1497" s="36">
        <f t="shared" si="594"/>
        <v>0.83844580777096112</v>
      </c>
      <c r="W1497" s="36">
        <f t="shared" si="594"/>
        <v>1.0275049115913557</v>
      </c>
      <c r="X1497" s="41">
        <f t="shared" si="594"/>
        <v>1.0301003344481605</v>
      </c>
      <c r="Y1497" s="41">
        <f t="shared" si="594"/>
        <v>0.82764811490125678</v>
      </c>
      <c r="Z1497" s="41">
        <f t="shared" si="594"/>
        <v>0.61519302615193028</v>
      </c>
      <c r="AA1497" s="41">
        <f t="shared" si="594"/>
        <v>0.79629629629629628</v>
      </c>
      <c r="AB1497" s="41">
        <f t="shared" si="594"/>
        <v>0.70394736842105265</v>
      </c>
      <c r="AC1497" s="42">
        <f t="shared" ref="AC1497:AG1497" si="595">AC852/AC200</f>
        <v>0.6029411764705882</v>
      </c>
      <c r="AD1497" s="42">
        <f t="shared" si="595"/>
        <v>2.3728222996515678</v>
      </c>
      <c r="AE1497" s="42">
        <f t="shared" si="595"/>
        <v>1.1261061946902655</v>
      </c>
      <c r="AF1497" s="43">
        <f t="shared" si="595"/>
        <v>0.8666666666666667</v>
      </c>
      <c r="AG1497" s="43">
        <f t="shared" si="595"/>
        <v>0.84968684759916491</v>
      </c>
      <c r="AH1497" s="44">
        <f t="shared" ref="AH1497:AO1497" si="596">AH852/AH200</f>
        <v>0.81441048034934493</v>
      </c>
      <c r="AI1497" s="44">
        <f t="shared" si="596"/>
        <v>0.82911392405063289</v>
      </c>
      <c r="AJ1497" s="44">
        <f t="shared" si="596"/>
        <v>1.2137096774193548</v>
      </c>
      <c r="AK1497" s="44">
        <f t="shared" si="596"/>
        <v>0.9057017543859649</v>
      </c>
      <c r="AL1497" s="46">
        <f t="shared" si="596"/>
        <v>0.7923728813559322</v>
      </c>
      <c r="AM1497" s="46">
        <f t="shared" si="596"/>
        <v>0.77490039840637448</v>
      </c>
      <c r="AN1497" s="46">
        <f t="shared" si="596"/>
        <v>0.68656716417910446</v>
      </c>
      <c r="AO1497" s="46">
        <f t="shared" si="596"/>
        <v>1.0172839506172839</v>
      </c>
    </row>
    <row r="1498" spans="1:41" x14ac:dyDescent="0.25">
      <c r="A1498" s="36" t="s">
        <v>89</v>
      </c>
      <c r="B1498" s="36">
        <f t="shared" ref="B1498:AB1498" si="597">B853/B201</f>
        <v>0.98659003831417624</v>
      </c>
      <c r="C1498" s="36">
        <f t="shared" si="597"/>
        <v>1.08008658008658</v>
      </c>
      <c r="D1498" s="36">
        <f t="shared" si="597"/>
        <v>0.93198263386396529</v>
      </c>
      <c r="E1498" s="36">
        <f t="shared" si="597"/>
        <v>1.3634651600753296</v>
      </c>
      <c r="F1498" s="36">
        <f t="shared" si="597"/>
        <v>1.2865013774104683</v>
      </c>
      <c r="G1498" s="36">
        <f t="shared" si="597"/>
        <v>0.95982627578718782</v>
      </c>
      <c r="H1498" s="36">
        <f t="shared" si="597"/>
        <v>1.0092059838895282</v>
      </c>
      <c r="I1498" s="36">
        <f t="shared" si="597"/>
        <v>0.98193548387096774</v>
      </c>
      <c r="J1498" s="36">
        <f t="shared" si="597"/>
        <v>0.87651598676956999</v>
      </c>
      <c r="K1498" s="36">
        <f t="shared" si="597"/>
        <v>0.80996068152031453</v>
      </c>
      <c r="L1498" s="36">
        <f t="shared" si="597"/>
        <v>0.88641975308641974</v>
      </c>
      <c r="M1498" s="36">
        <f t="shared" si="597"/>
        <v>0.97130559540889527</v>
      </c>
      <c r="N1498" s="36">
        <f t="shared" si="597"/>
        <v>1.0792349726775956</v>
      </c>
      <c r="O1498" s="36">
        <f t="shared" si="597"/>
        <v>1.0524781341107872</v>
      </c>
      <c r="P1498" s="36">
        <f t="shared" si="597"/>
        <v>1.0405209840810419</v>
      </c>
      <c r="Q1498" s="36">
        <f t="shared" si="597"/>
        <v>1.1344000000000001</v>
      </c>
      <c r="R1498" s="36">
        <f t="shared" si="597"/>
        <v>0.96458923512747874</v>
      </c>
      <c r="S1498" s="36">
        <f t="shared" si="597"/>
        <v>0.9591527987897126</v>
      </c>
      <c r="T1498" s="36">
        <f t="shared" si="597"/>
        <v>0.96769851951547781</v>
      </c>
      <c r="U1498" s="36">
        <f t="shared" si="597"/>
        <v>0.910948905109489</v>
      </c>
      <c r="V1498" s="36">
        <f t="shared" si="597"/>
        <v>0.89699570815450647</v>
      </c>
      <c r="W1498" s="36">
        <f t="shared" si="597"/>
        <v>0.86482334869431643</v>
      </c>
      <c r="X1498" s="41">
        <f t="shared" si="597"/>
        <v>0.91215226939970717</v>
      </c>
      <c r="Y1498" s="41">
        <f t="shared" si="597"/>
        <v>0.90434782608695652</v>
      </c>
      <c r="Z1498" s="41">
        <f t="shared" si="597"/>
        <v>0.87757731958762886</v>
      </c>
      <c r="AA1498" s="41">
        <f t="shared" si="597"/>
        <v>0.77613941018766752</v>
      </c>
      <c r="AB1498" s="41">
        <f t="shared" si="597"/>
        <v>0.85087719298245612</v>
      </c>
      <c r="AC1498" s="42">
        <f t="shared" ref="AC1498:AG1498" si="598">AC853/AC201</f>
        <v>1.0320855614973261</v>
      </c>
      <c r="AD1498" s="42">
        <f t="shared" si="598"/>
        <v>1.1924686192468619</v>
      </c>
      <c r="AE1498" s="42">
        <f t="shared" si="598"/>
        <v>1.014516129032258</v>
      </c>
      <c r="AF1498" s="43">
        <f t="shared" si="598"/>
        <v>0.85603715170278638</v>
      </c>
      <c r="AG1498" s="43">
        <f t="shared" si="598"/>
        <v>0.71091445427728617</v>
      </c>
      <c r="AH1498" s="44">
        <f t="shared" ref="AH1498:AO1498" si="599">AH853/AH201</f>
        <v>0.72561983471074376</v>
      </c>
      <c r="AI1498" s="44">
        <f t="shared" si="599"/>
        <v>0.75986842105263153</v>
      </c>
      <c r="AJ1498" s="44">
        <f t="shared" si="599"/>
        <v>0.93256262042389215</v>
      </c>
      <c r="AK1498" s="44">
        <f t="shared" si="599"/>
        <v>0.87410071942446044</v>
      </c>
      <c r="AL1498" s="46">
        <f t="shared" si="599"/>
        <v>0.73189823874755378</v>
      </c>
      <c r="AM1498" s="46">
        <f t="shared" si="599"/>
        <v>0.82793867120954001</v>
      </c>
      <c r="AN1498" s="46">
        <f t="shared" si="599"/>
        <v>0.91604477611940294</v>
      </c>
      <c r="AO1498" s="46">
        <f t="shared" si="599"/>
        <v>0.92592592592592593</v>
      </c>
    </row>
    <row r="1499" spans="1:41" x14ac:dyDescent="0.25">
      <c r="A1499" s="36" t="s">
        <v>541</v>
      </c>
      <c r="B1499" s="36">
        <f t="shared" ref="B1499:AB1499" si="600">B854/B202</f>
        <v>0.62171628721541161</v>
      </c>
      <c r="C1499" s="36">
        <f t="shared" si="600"/>
        <v>0.71097046413502107</v>
      </c>
      <c r="D1499" s="36">
        <f t="shared" si="600"/>
        <v>1.3136729222520107</v>
      </c>
      <c r="E1499" s="36">
        <f t="shared" si="600"/>
        <v>2.0675324675324673</v>
      </c>
      <c r="F1499" s="36">
        <f t="shared" si="600"/>
        <v>0.97070572569906788</v>
      </c>
      <c r="G1499" s="36">
        <f t="shared" si="600"/>
        <v>0.78231292517006801</v>
      </c>
      <c r="H1499" s="36">
        <f t="shared" si="600"/>
        <v>0.99854227405247808</v>
      </c>
      <c r="I1499" s="36">
        <f t="shared" si="600"/>
        <v>1.3055555555555556</v>
      </c>
      <c r="J1499" s="36">
        <f t="shared" si="600"/>
        <v>0.75153751537515379</v>
      </c>
      <c r="K1499" s="36">
        <f t="shared" si="600"/>
        <v>0.69161290322580649</v>
      </c>
      <c r="L1499" s="36">
        <f t="shared" si="600"/>
        <v>1.1456140350877193</v>
      </c>
      <c r="M1499" s="36">
        <f t="shared" si="600"/>
        <v>1.5601503759398496</v>
      </c>
      <c r="N1499" s="36">
        <f t="shared" si="600"/>
        <v>0.83028083028083033</v>
      </c>
      <c r="O1499" s="36">
        <f t="shared" si="600"/>
        <v>0.76580459770114939</v>
      </c>
      <c r="P1499" s="36">
        <f t="shared" si="600"/>
        <v>1.2802303262955854</v>
      </c>
      <c r="Q1499" s="36">
        <f t="shared" si="600"/>
        <v>1.5153374233128833</v>
      </c>
      <c r="R1499" s="36">
        <f t="shared" si="600"/>
        <v>0.72765363128491622</v>
      </c>
      <c r="S1499" s="36">
        <f t="shared" si="600"/>
        <v>0.80610412926391384</v>
      </c>
      <c r="T1499" s="36">
        <f t="shared" si="600"/>
        <v>1.0560928433268859</v>
      </c>
      <c r="U1499" s="36">
        <f t="shared" si="600"/>
        <v>1.3992015968063871</v>
      </c>
      <c r="V1499" s="36">
        <f t="shared" si="600"/>
        <v>0.65556978233034569</v>
      </c>
      <c r="W1499" s="36">
        <f t="shared" si="600"/>
        <v>0.630527817403709</v>
      </c>
      <c r="X1499" s="41">
        <f t="shared" si="600"/>
        <v>0.81874039938556065</v>
      </c>
      <c r="Y1499" s="41">
        <f t="shared" si="600"/>
        <v>0.87418300653594772</v>
      </c>
      <c r="Z1499" s="41">
        <f t="shared" si="600"/>
        <v>0.94424460431654678</v>
      </c>
      <c r="AA1499" s="41">
        <f t="shared" si="600"/>
        <v>1.2041984732824427</v>
      </c>
      <c r="AB1499" s="41">
        <f t="shared" si="600"/>
        <v>1.4211576846307385</v>
      </c>
      <c r="AC1499" s="42">
        <f t="shared" ref="AC1499:AG1499" si="601">AC854/AC202</f>
        <v>1.1336898395721926</v>
      </c>
      <c r="AD1499" s="42">
        <f t="shared" si="601"/>
        <v>1.1995661605206074</v>
      </c>
      <c r="AE1499" s="42">
        <f t="shared" si="601"/>
        <v>0.81129032258064515</v>
      </c>
      <c r="AF1499" s="43">
        <f t="shared" si="601"/>
        <v>0.53096179183135706</v>
      </c>
      <c r="AG1499" s="43">
        <f t="shared" si="601"/>
        <v>0.47619047619047616</v>
      </c>
      <c r="AH1499" s="44">
        <f t="shared" ref="AH1499:AO1499" si="602">AH854/AH202</f>
        <v>0.55016722408026753</v>
      </c>
      <c r="AI1499" s="44">
        <f t="shared" si="602"/>
        <v>0.5757575757575758</v>
      </c>
      <c r="AJ1499" s="44">
        <f t="shared" si="602"/>
        <v>0.71120689655172409</v>
      </c>
      <c r="AK1499" s="44">
        <f t="shared" si="602"/>
        <v>0.75352112676056338</v>
      </c>
      <c r="AL1499" s="46">
        <f t="shared" si="602"/>
        <v>0.90625</v>
      </c>
      <c r="AM1499" s="46">
        <f t="shared" si="602"/>
        <v>1.4268292682926829</v>
      </c>
      <c r="AN1499" s="46">
        <f t="shared" si="602"/>
        <v>1.4841269841269842</v>
      </c>
      <c r="AO1499" s="46">
        <f t="shared" si="602"/>
        <v>1.4835164835164836</v>
      </c>
    </row>
    <row r="1500" spans="1:41" x14ac:dyDescent="0.25">
      <c r="A1500" s="36" t="s">
        <v>562</v>
      </c>
      <c r="B1500" s="36">
        <f t="shared" ref="B1500:AB1500" si="603">B855/B203</f>
        <v>0</v>
      </c>
      <c r="C1500" s="36" t="e">
        <f t="shared" si="603"/>
        <v>#VALUE!</v>
      </c>
      <c r="D1500" s="36" t="e">
        <f t="shared" si="603"/>
        <v>#VALUE!</v>
      </c>
      <c r="E1500" s="36" t="e">
        <f t="shared" si="603"/>
        <v>#VALUE!</v>
      </c>
      <c r="F1500" s="36" t="e">
        <f t="shared" si="603"/>
        <v>#VALUE!</v>
      </c>
      <c r="G1500" s="36">
        <f t="shared" si="603"/>
        <v>0</v>
      </c>
      <c r="H1500" s="36" t="e">
        <f t="shared" si="603"/>
        <v>#DIV/0!</v>
      </c>
      <c r="I1500" s="36" t="e">
        <f t="shared" si="603"/>
        <v>#VALUE!</v>
      </c>
      <c r="J1500" s="36" t="e">
        <f t="shared" si="603"/>
        <v>#VALUE!</v>
      </c>
      <c r="K1500" s="36" t="e">
        <f t="shared" si="603"/>
        <v>#DIV/0!</v>
      </c>
      <c r="L1500" s="36" t="e">
        <f t="shared" si="603"/>
        <v>#VALUE!</v>
      </c>
      <c r="M1500" s="36" t="e">
        <f t="shared" si="603"/>
        <v>#VALUE!</v>
      </c>
      <c r="N1500" s="36" t="e">
        <f t="shared" si="603"/>
        <v>#VALUE!</v>
      </c>
      <c r="O1500" s="36" t="e">
        <f t="shared" si="603"/>
        <v>#VALUE!</v>
      </c>
      <c r="P1500" s="36" t="e">
        <f t="shared" si="603"/>
        <v>#VALUE!</v>
      </c>
      <c r="Q1500" s="36" t="e">
        <f t="shared" si="603"/>
        <v>#VALUE!</v>
      </c>
      <c r="R1500" s="36" t="e">
        <f t="shared" si="603"/>
        <v>#VALUE!</v>
      </c>
      <c r="S1500" s="36" t="e">
        <f t="shared" si="603"/>
        <v>#VALUE!</v>
      </c>
      <c r="T1500" s="36" t="e">
        <f t="shared" si="603"/>
        <v>#VALUE!</v>
      </c>
      <c r="U1500" s="36" t="e">
        <f t="shared" si="603"/>
        <v>#VALUE!</v>
      </c>
      <c r="V1500" s="36" t="e">
        <f t="shared" si="603"/>
        <v>#VALUE!</v>
      </c>
      <c r="W1500" s="36" t="e">
        <f t="shared" si="603"/>
        <v>#VALUE!</v>
      </c>
      <c r="X1500" s="41">
        <f t="shared" si="603"/>
        <v>1</v>
      </c>
      <c r="Y1500" s="41" t="e">
        <f t="shared" si="603"/>
        <v>#VALUE!</v>
      </c>
      <c r="Z1500" s="41" t="e">
        <f t="shared" si="603"/>
        <v>#VALUE!</v>
      </c>
      <c r="AA1500" s="41" t="e">
        <f t="shared" si="603"/>
        <v>#VALUE!</v>
      </c>
      <c r="AB1500" s="41" t="e">
        <f t="shared" si="603"/>
        <v>#VALUE!</v>
      </c>
      <c r="AC1500" s="42" t="e">
        <f t="shared" ref="AC1500:AG1500" si="604">AC855/AC203</f>
        <v>#DIV/0!</v>
      </c>
      <c r="AD1500" s="42" t="e">
        <f t="shared" si="604"/>
        <v>#VALUE!</v>
      </c>
      <c r="AE1500" s="42" t="e">
        <f t="shared" si="604"/>
        <v>#DIV/0!</v>
      </c>
      <c r="AF1500" s="43" t="e">
        <f t="shared" si="604"/>
        <v>#VALUE!</v>
      </c>
      <c r="AG1500" s="43" t="e">
        <f t="shared" si="604"/>
        <v>#VALUE!</v>
      </c>
      <c r="AH1500" s="44" t="e">
        <f t="shared" ref="AH1500:AO1500" si="605">AH855/AH203</f>
        <v>#VALUE!</v>
      </c>
      <c r="AI1500" s="44" t="e">
        <f t="shared" si="605"/>
        <v>#DIV/0!</v>
      </c>
      <c r="AJ1500" s="44" t="e">
        <f t="shared" si="605"/>
        <v>#DIV/0!</v>
      </c>
      <c r="AK1500" s="44" t="e">
        <f t="shared" si="605"/>
        <v>#VALUE!</v>
      </c>
      <c r="AL1500" s="46" t="e">
        <f t="shared" si="605"/>
        <v>#VALUE!</v>
      </c>
      <c r="AM1500" s="46" t="e">
        <f t="shared" si="605"/>
        <v>#VALUE!</v>
      </c>
      <c r="AN1500" s="46" t="e">
        <f t="shared" si="605"/>
        <v>#VALUE!</v>
      </c>
      <c r="AO1500" s="46" t="e">
        <f t="shared" si="605"/>
        <v>#VALUE!</v>
      </c>
    </row>
    <row r="1501" spans="1:41" x14ac:dyDescent="0.25">
      <c r="A1501" s="36" t="s">
        <v>511</v>
      </c>
      <c r="B1501" s="36">
        <f t="shared" ref="B1501:AB1501" si="606">B856/B204</f>
        <v>0.99357601713062094</v>
      </c>
      <c r="C1501" s="36">
        <f t="shared" si="606"/>
        <v>1.059652928416486</v>
      </c>
      <c r="D1501" s="36">
        <f t="shared" si="606"/>
        <v>1.1062618595825426</v>
      </c>
      <c r="E1501" s="36">
        <f t="shared" si="606"/>
        <v>1.3865096359743041</v>
      </c>
      <c r="F1501" s="36">
        <f t="shared" si="606"/>
        <v>1.3046532045654082</v>
      </c>
      <c r="G1501" s="36">
        <f t="shared" si="606"/>
        <v>1.0538694992412747</v>
      </c>
      <c r="H1501" s="36">
        <f t="shared" si="606"/>
        <v>1.2473997028231798</v>
      </c>
      <c r="I1501" s="36">
        <f t="shared" si="606"/>
        <v>0.96262458471760792</v>
      </c>
      <c r="J1501" s="36">
        <f t="shared" si="606"/>
        <v>0.87017310252996005</v>
      </c>
      <c r="K1501" s="36">
        <f t="shared" si="606"/>
        <v>0.82807017543859651</v>
      </c>
      <c r="L1501" s="36">
        <f t="shared" si="606"/>
        <v>1.0281786941580755</v>
      </c>
      <c r="M1501" s="36">
        <f t="shared" si="606"/>
        <v>0.88068181818181823</v>
      </c>
      <c r="N1501" s="36">
        <f t="shared" si="606"/>
        <v>0.92852280462899928</v>
      </c>
      <c r="O1501" s="36">
        <f t="shared" si="606"/>
        <v>1.0183180682764363</v>
      </c>
      <c r="P1501" s="36">
        <f t="shared" si="606"/>
        <v>1.0565286624203822</v>
      </c>
      <c r="Q1501" s="36">
        <f t="shared" si="606"/>
        <v>1.0071111111111111</v>
      </c>
      <c r="R1501" s="36">
        <f t="shared" si="606"/>
        <v>0.88338192419825068</v>
      </c>
      <c r="S1501" s="36">
        <f t="shared" si="606"/>
        <v>0.91714520098441343</v>
      </c>
      <c r="T1501" s="36">
        <f t="shared" si="606"/>
        <v>1.1503637833468068</v>
      </c>
      <c r="U1501" s="36">
        <f t="shared" si="606"/>
        <v>0.86155063291139244</v>
      </c>
      <c r="V1501" s="36">
        <f t="shared" si="606"/>
        <v>0.98807495741056217</v>
      </c>
      <c r="W1501" s="36">
        <f t="shared" si="606"/>
        <v>0.84484228473998291</v>
      </c>
      <c r="X1501" s="41">
        <f t="shared" si="606"/>
        <v>0.89697465249386754</v>
      </c>
      <c r="Y1501" s="41">
        <f t="shared" si="606"/>
        <v>0.9153354632587859</v>
      </c>
      <c r="Z1501" s="41">
        <f t="shared" si="606"/>
        <v>0.84761182714177408</v>
      </c>
      <c r="AA1501" s="41">
        <f t="shared" si="606"/>
        <v>0.89498069498069499</v>
      </c>
      <c r="AB1501" s="41">
        <f t="shared" si="606"/>
        <v>0.87511150758251566</v>
      </c>
      <c r="AC1501" s="42">
        <f t="shared" ref="AC1501:AG1501" si="607">AC856/AC204</f>
        <v>0.85686465433300874</v>
      </c>
      <c r="AD1501" s="42">
        <f t="shared" si="607"/>
        <v>1.1990111248454882</v>
      </c>
      <c r="AE1501" s="42">
        <f t="shared" si="607"/>
        <v>0.98539435248296003</v>
      </c>
      <c r="AF1501" s="43">
        <f t="shared" si="607"/>
        <v>0.84719535783365574</v>
      </c>
      <c r="AG1501" s="43">
        <f t="shared" si="607"/>
        <v>0.82526115859449189</v>
      </c>
      <c r="AH1501" s="44">
        <f t="shared" ref="AH1501:AO1501" si="608">AH856/AH204</f>
        <v>0.87748691099476439</v>
      </c>
      <c r="AI1501" s="44">
        <f t="shared" si="608"/>
        <v>0.82653061224489799</v>
      </c>
      <c r="AJ1501" s="44">
        <f t="shared" si="608"/>
        <v>0.99254526091586792</v>
      </c>
      <c r="AK1501" s="44">
        <f t="shared" si="608"/>
        <v>0.9431472081218274</v>
      </c>
      <c r="AL1501" s="46">
        <f t="shared" si="608"/>
        <v>0.85783132530120487</v>
      </c>
      <c r="AM1501" s="46">
        <f t="shared" si="608"/>
        <v>0.89766970618034447</v>
      </c>
      <c r="AN1501" s="46">
        <f t="shared" si="608"/>
        <v>0.72769516728624539</v>
      </c>
      <c r="AO1501" s="46">
        <f t="shared" si="608"/>
        <v>0.88567990373044525</v>
      </c>
    </row>
    <row r="1502" spans="1:41" x14ac:dyDescent="0.25">
      <c r="A1502" s="36" t="s">
        <v>512</v>
      </c>
      <c r="B1502" s="36">
        <f t="shared" ref="B1502:AB1502" si="609">B857/B205</f>
        <v>1.0507246376811594</v>
      </c>
      <c r="C1502" s="36">
        <f t="shared" si="609"/>
        <v>1.0607375271149675</v>
      </c>
      <c r="D1502" s="36">
        <f t="shared" si="609"/>
        <v>1.1504065040650406</v>
      </c>
      <c r="E1502" s="36">
        <f t="shared" si="609"/>
        <v>1.2350230414746544</v>
      </c>
      <c r="F1502" s="36">
        <f t="shared" si="609"/>
        <v>1.3292469352014011</v>
      </c>
      <c r="G1502" s="36">
        <f t="shared" si="609"/>
        <v>0.97071742313323572</v>
      </c>
      <c r="H1502" s="36">
        <f t="shared" si="609"/>
        <v>1.1789940828402368</v>
      </c>
      <c r="I1502" s="36">
        <f t="shared" si="609"/>
        <v>0.94086021505376349</v>
      </c>
      <c r="J1502" s="36">
        <f t="shared" si="609"/>
        <v>1.0132890365448506</v>
      </c>
      <c r="K1502" s="36">
        <f t="shared" si="609"/>
        <v>0.8584070796460177</v>
      </c>
      <c r="L1502" s="36">
        <f t="shared" si="609"/>
        <v>1.1330203442879498</v>
      </c>
      <c r="M1502" s="36">
        <f t="shared" si="609"/>
        <v>1.0746003552397869</v>
      </c>
      <c r="N1502" s="36">
        <f t="shared" si="609"/>
        <v>0.90981012658227844</v>
      </c>
      <c r="O1502" s="36">
        <f t="shared" si="609"/>
        <v>1.0440366972477064</v>
      </c>
      <c r="P1502" s="36">
        <f t="shared" si="609"/>
        <v>0.99052132701421802</v>
      </c>
      <c r="Q1502" s="36">
        <f t="shared" si="609"/>
        <v>1.0510805500982319</v>
      </c>
      <c r="R1502" s="36">
        <f t="shared" si="609"/>
        <v>0.92845257903494172</v>
      </c>
      <c r="S1502" s="36">
        <f t="shared" si="609"/>
        <v>0.91085899513776336</v>
      </c>
      <c r="T1502" s="36">
        <f t="shared" si="609"/>
        <v>1.1055999999999999</v>
      </c>
      <c r="U1502" s="36">
        <f t="shared" si="609"/>
        <v>0.86722689075630255</v>
      </c>
      <c r="V1502" s="36">
        <f t="shared" si="609"/>
        <v>0.92307692307692313</v>
      </c>
      <c r="W1502" s="36">
        <f t="shared" si="609"/>
        <v>0.81149012567324952</v>
      </c>
      <c r="X1502" s="41">
        <f t="shared" si="609"/>
        <v>0.86224489795918369</v>
      </c>
      <c r="Y1502" s="41">
        <f t="shared" si="609"/>
        <v>0.92746113989637302</v>
      </c>
      <c r="Z1502" s="41">
        <f t="shared" si="609"/>
        <v>0.87213114754098364</v>
      </c>
      <c r="AA1502" s="41">
        <f t="shared" si="609"/>
        <v>0.90939597315436238</v>
      </c>
      <c r="AB1502" s="41">
        <f t="shared" si="609"/>
        <v>0.84770642201834867</v>
      </c>
      <c r="AC1502" s="42">
        <f t="shared" ref="AC1502:AG1502" si="610">AC857/AC205</f>
        <v>0.87394957983193278</v>
      </c>
      <c r="AD1502" s="42">
        <f t="shared" si="610"/>
        <v>0.88069414316702821</v>
      </c>
      <c r="AE1502" s="42">
        <f t="shared" si="610"/>
        <v>1.132118451025057</v>
      </c>
      <c r="AF1502" s="43">
        <f t="shared" si="610"/>
        <v>0.92407809110629069</v>
      </c>
      <c r="AG1502" s="43">
        <f t="shared" si="610"/>
        <v>0.77272727272727271</v>
      </c>
      <c r="AH1502" s="44">
        <f t="shared" ref="AH1502:AO1502" si="611">AH857/AH205</f>
        <v>0.79690949227373065</v>
      </c>
      <c r="AI1502" s="44">
        <f t="shared" si="611"/>
        <v>0.88793103448275867</v>
      </c>
      <c r="AJ1502" s="44">
        <f t="shared" si="611"/>
        <v>0.90283400809716596</v>
      </c>
      <c r="AK1502" s="44">
        <f t="shared" si="611"/>
        <v>0.83466135458167334</v>
      </c>
      <c r="AL1502" s="46">
        <f t="shared" si="611"/>
        <v>0.96256684491978606</v>
      </c>
      <c r="AM1502" s="46">
        <f t="shared" si="611"/>
        <v>0.91772151898734178</v>
      </c>
      <c r="AN1502" s="46">
        <f t="shared" si="611"/>
        <v>0.85407725321888417</v>
      </c>
      <c r="AO1502" s="46">
        <f t="shared" si="611"/>
        <v>1.0110192837465564</v>
      </c>
    </row>
    <row r="1503" spans="1:41" x14ac:dyDescent="0.25">
      <c r="A1503" s="36" t="s">
        <v>554</v>
      </c>
      <c r="B1503" s="36">
        <f t="shared" ref="B1503:AB1503" si="612">B858/B206</f>
        <v>1.0208386277001271</v>
      </c>
      <c r="C1503" s="36">
        <f t="shared" si="612"/>
        <v>0.9569424286405418</v>
      </c>
      <c r="D1503" s="36">
        <f t="shared" si="612"/>
        <v>1.1125387682764731</v>
      </c>
      <c r="E1503" s="36">
        <f t="shared" si="612"/>
        <v>1.6181445412608919</v>
      </c>
      <c r="F1503" s="36">
        <f t="shared" si="612"/>
        <v>1.2184189079054604</v>
      </c>
      <c r="G1503" s="36">
        <f t="shared" si="612"/>
        <v>0.85793949532970859</v>
      </c>
      <c r="H1503" s="36">
        <f t="shared" si="612"/>
        <v>1.0059389140271493</v>
      </c>
      <c r="I1503" s="36">
        <f t="shared" si="612"/>
        <v>1.044771018455229</v>
      </c>
      <c r="J1503" s="36">
        <f t="shared" si="612"/>
        <v>0.90047257625662325</v>
      </c>
      <c r="K1503" s="36">
        <f t="shared" si="612"/>
        <v>0.74717729630759844</v>
      </c>
      <c r="L1503" s="36">
        <f t="shared" si="612"/>
        <v>0.95248800959232616</v>
      </c>
      <c r="M1503" s="36">
        <f t="shared" si="612"/>
        <v>1.0717205499814195</v>
      </c>
      <c r="N1503" s="36">
        <f t="shared" si="612"/>
        <v>0.97966843916171409</v>
      </c>
      <c r="O1503" s="36">
        <f t="shared" si="612"/>
        <v>0.9029901461094122</v>
      </c>
      <c r="P1503" s="36">
        <f t="shared" si="612"/>
        <v>1.0956551605701528</v>
      </c>
      <c r="Q1503" s="36">
        <f t="shared" si="612"/>
        <v>1.1135354315504924</v>
      </c>
      <c r="R1503" s="36">
        <f t="shared" si="612"/>
        <v>0.93893006767644216</v>
      </c>
      <c r="S1503" s="36">
        <f t="shared" si="612"/>
        <v>0.89079950363410743</v>
      </c>
      <c r="T1503" s="36">
        <f t="shared" si="612"/>
        <v>0.94536631183469</v>
      </c>
      <c r="U1503" s="36">
        <f t="shared" si="612"/>
        <v>0.97826086956521741</v>
      </c>
      <c r="V1503" s="36">
        <f t="shared" si="612"/>
        <v>0.89086083927682869</v>
      </c>
      <c r="W1503" s="36">
        <f t="shared" si="612"/>
        <v>0.79922165222006014</v>
      </c>
      <c r="X1503" s="41">
        <f t="shared" si="612"/>
        <v>0.87719934699800473</v>
      </c>
      <c r="Y1503" s="41">
        <f t="shared" si="612"/>
        <v>0.87345902828136335</v>
      </c>
      <c r="Z1503" s="41">
        <f t="shared" si="612"/>
        <v>0.8728813559322034</v>
      </c>
      <c r="AA1503" s="41">
        <f t="shared" si="612"/>
        <v>0.89824982841455048</v>
      </c>
      <c r="AB1503" s="41">
        <f t="shared" si="612"/>
        <v>0.91227085671530117</v>
      </c>
      <c r="AC1503" s="42">
        <f t="shared" ref="AC1503:AG1503" si="613">AC858/AC206</f>
        <v>0.99045671438309479</v>
      </c>
      <c r="AD1503" s="42">
        <f t="shared" si="613"/>
        <v>1.2272855133614626</v>
      </c>
      <c r="AE1503" s="42">
        <f t="shared" si="613"/>
        <v>1.049093973872735</v>
      </c>
      <c r="AF1503" s="43">
        <f t="shared" si="613"/>
        <v>0.82482758620689656</v>
      </c>
      <c r="AG1503" s="43">
        <f t="shared" si="613"/>
        <v>0.77225923682616593</v>
      </c>
      <c r="AH1503" s="44">
        <f t="shared" ref="AH1503:AO1503" si="614">AH858/AH206</f>
        <v>0.76733879902503876</v>
      </c>
      <c r="AI1503" s="44">
        <f t="shared" si="614"/>
        <v>0.73685300207039339</v>
      </c>
      <c r="AJ1503" s="44">
        <f t="shared" si="614"/>
        <v>0.8592677345537757</v>
      </c>
      <c r="AK1503" s="44">
        <f t="shared" si="614"/>
        <v>0.84670231729055256</v>
      </c>
      <c r="AL1503" s="46">
        <f t="shared" si="614"/>
        <v>0.86101882613510516</v>
      </c>
      <c r="AM1503" s="46">
        <f t="shared" si="614"/>
        <v>0.86367816091954019</v>
      </c>
      <c r="AN1503" s="46">
        <f t="shared" si="614"/>
        <v>0.92603773584905658</v>
      </c>
      <c r="AO1503" s="46">
        <f t="shared" si="614"/>
        <v>0.91038751345532831</v>
      </c>
    </row>
    <row r="1504" spans="1:41" x14ac:dyDescent="0.25">
      <c r="A1504" s="36" t="s">
        <v>90</v>
      </c>
      <c r="B1504" s="36">
        <f t="shared" ref="B1504:AB1504" si="615">B859/B207</f>
        <v>1.141025641025641</v>
      </c>
      <c r="C1504" s="36">
        <f t="shared" si="615"/>
        <v>1.0622837370242215</v>
      </c>
      <c r="D1504" s="36">
        <f t="shared" si="615"/>
        <v>1.0691489361702127</v>
      </c>
      <c r="E1504" s="36">
        <f t="shared" si="615"/>
        <v>1.6119402985074627</v>
      </c>
      <c r="F1504" s="36">
        <f t="shared" si="615"/>
        <v>1.0824949698189135</v>
      </c>
      <c r="G1504" s="36">
        <f t="shared" si="615"/>
        <v>0.8834355828220859</v>
      </c>
      <c r="H1504" s="36">
        <f t="shared" si="615"/>
        <v>0.81157024793388433</v>
      </c>
      <c r="I1504" s="36">
        <f t="shared" si="615"/>
        <v>0.90809628008752741</v>
      </c>
      <c r="J1504" s="36">
        <f t="shared" si="615"/>
        <v>0.93568464730290457</v>
      </c>
      <c r="K1504" s="36">
        <f t="shared" si="615"/>
        <v>0.89438202247191012</v>
      </c>
      <c r="L1504" s="36">
        <f t="shared" si="615"/>
        <v>0.99624765478424016</v>
      </c>
      <c r="M1504" s="36">
        <f t="shared" si="615"/>
        <v>1.0924170616113744</v>
      </c>
      <c r="N1504" s="36">
        <f t="shared" si="615"/>
        <v>1.184510250569476</v>
      </c>
      <c r="O1504" s="36">
        <f t="shared" si="615"/>
        <v>1.0411899313501145</v>
      </c>
      <c r="P1504" s="36">
        <f t="shared" si="615"/>
        <v>1.1176470588235294</v>
      </c>
      <c r="Q1504" s="36">
        <f t="shared" si="615"/>
        <v>1.0625</v>
      </c>
      <c r="R1504" s="36">
        <f t="shared" si="615"/>
        <v>1.1674876847290641</v>
      </c>
      <c r="S1504" s="36">
        <f t="shared" si="615"/>
        <v>1.0916030534351144</v>
      </c>
      <c r="T1504" s="36">
        <f t="shared" si="615"/>
        <v>0.92125984251968507</v>
      </c>
      <c r="U1504" s="36">
        <f t="shared" si="615"/>
        <v>0.98034398034398029</v>
      </c>
      <c r="V1504" s="36">
        <f t="shared" si="615"/>
        <v>1.0714285714285714</v>
      </c>
      <c r="W1504" s="36">
        <f t="shared" si="615"/>
        <v>0.7478813559322034</v>
      </c>
      <c r="X1504" s="41">
        <f t="shared" si="615"/>
        <v>0.89519650655021832</v>
      </c>
      <c r="Y1504" s="41">
        <f t="shared" si="615"/>
        <v>0.96336206896551724</v>
      </c>
      <c r="Z1504" s="41">
        <f t="shared" si="615"/>
        <v>0.70620437956204385</v>
      </c>
      <c r="AA1504" s="41">
        <f t="shared" si="615"/>
        <v>0.75555555555555554</v>
      </c>
      <c r="AB1504" s="41">
        <f t="shared" si="615"/>
        <v>0.77155172413793105</v>
      </c>
      <c r="AC1504" s="42">
        <f t="shared" ref="AC1504:AG1504" si="616">AC859/AC207</f>
        <v>0.98209718670076729</v>
      </c>
      <c r="AD1504" s="42">
        <f t="shared" si="616"/>
        <v>1.2</v>
      </c>
      <c r="AE1504" s="42">
        <f t="shared" si="616"/>
        <v>1.0045351473922903</v>
      </c>
      <c r="AF1504" s="43">
        <f t="shared" si="616"/>
        <v>0.8867924528301887</v>
      </c>
      <c r="AG1504" s="43">
        <f t="shared" si="616"/>
        <v>0.8527131782945736</v>
      </c>
      <c r="AH1504" s="44">
        <f t="shared" ref="AH1504:AO1504" si="617">AH859/AH207</f>
        <v>0.98224852071005919</v>
      </c>
      <c r="AI1504" s="44">
        <f t="shared" si="617"/>
        <v>0.70515970515970516</v>
      </c>
      <c r="AJ1504" s="44">
        <f t="shared" si="617"/>
        <v>0.91056910569105687</v>
      </c>
      <c r="AK1504" s="44">
        <f t="shared" si="617"/>
        <v>0.85277777777777775</v>
      </c>
      <c r="AL1504" s="46">
        <f t="shared" si="617"/>
        <v>0.76234567901234573</v>
      </c>
      <c r="AM1504" s="46">
        <f t="shared" si="617"/>
        <v>0.67361111111111116</v>
      </c>
      <c r="AN1504" s="46">
        <f t="shared" si="617"/>
        <v>0.81818181818181823</v>
      </c>
      <c r="AO1504" s="46">
        <f t="shared" si="617"/>
        <v>0.75920679886685549</v>
      </c>
    </row>
    <row r="1505" spans="1:41" x14ac:dyDescent="0.25">
      <c r="A1505" s="36" t="s">
        <v>629</v>
      </c>
      <c r="B1505" s="36">
        <f t="shared" ref="B1505:AB1505" si="618">B860/B208</f>
        <v>1.0196936542669583</v>
      </c>
      <c r="C1505" s="36">
        <f t="shared" si="618"/>
        <v>0.90300230946882221</v>
      </c>
      <c r="D1505" s="36">
        <f t="shared" si="618"/>
        <v>1.0471092077087794</v>
      </c>
      <c r="E1505" s="36">
        <f t="shared" si="618"/>
        <v>1.7604456824512535</v>
      </c>
      <c r="F1505" s="36">
        <f t="shared" si="618"/>
        <v>1.1299999999999999</v>
      </c>
      <c r="G1505" s="36">
        <f t="shared" si="618"/>
        <v>0.88983050847457623</v>
      </c>
      <c r="H1505" s="36">
        <f t="shared" si="618"/>
        <v>0.90948905109489053</v>
      </c>
      <c r="I1505" s="36">
        <f t="shared" si="618"/>
        <v>1.1318267419962336</v>
      </c>
      <c r="J1505" s="36">
        <f t="shared" si="618"/>
        <v>0.81566820276497698</v>
      </c>
      <c r="K1505" s="36">
        <f t="shared" si="618"/>
        <v>0.71104387291981841</v>
      </c>
      <c r="L1505" s="36">
        <f t="shared" si="618"/>
        <v>1.0551181102362204</v>
      </c>
      <c r="M1505" s="36">
        <f t="shared" si="618"/>
        <v>1.1955307262569832</v>
      </c>
      <c r="N1505" s="36">
        <f t="shared" si="618"/>
        <v>1.0663650075414781</v>
      </c>
      <c r="O1505" s="36">
        <f t="shared" si="618"/>
        <v>0.9553264604810997</v>
      </c>
      <c r="P1505" s="36">
        <f t="shared" si="618"/>
        <v>1.133567662565905</v>
      </c>
      <c r="Q1505" s="36">
        <f t="shared" si="618"/>
        <v>1.208955223880597</v>
      </c>
      <c r="R1505" s="36">
        <f t="shared" si="618"/>
        <v>1.0404217926186292</v>
      </c>
      <c r="S1505" s="36">
        <f t="shared" si="618"/>
        <v>0.90293040293040294</v>
      </c>
      <c r="T1505" s="36">
        <f t="shared" si="618"/>
        <v>1.0641247833622183</v>
      </c>
      <c r="U1505" s="36">
        <f t="shared" si="618"/>
        <v>1.0798479087452471</v>
      </c>
      <c r="V1505" s="36">
        <f t="shared" si="618"/>
        <v>0.95017182130584188</v>
      </c>
      <c r="W1505" s="36">
        <f t="shared" si="618"/>
        <v>0.7960644007155635</v>
      </c>
      <c r="X1505" s="41">
        <f t="shared" si="618"/>
        <v>0.85263157894736841</v>
      </c>
      <c r="Y1505" s="41">
        <f t="shared" si="618"/>
        <v>0.72413793103448276</v>
      </c>
      <c r="Z1505" s="41">
        <f t="shared" si="618"/>
        <v>0.86643233743409487</v>
      </c>
      <c r="AA1505" s="41">
        <f t="shared" si="618"/>
        <v>0.95036764705882348</v>
      </c>
      <c r="AB1505" s="41">
        <f t="shared" si="618"/>
        <v>0.9349112426035503</v>
      </c>
      <c r="AC1505" s="42">
        <f t="shared" ref="AC1505:AG1505" si="619">AC860/AC208</f>
        <v>1.1554524361948957</v>
      </c>
      <c r="AD1505" s="42">
        <f t="shared" si="619"/>
        <v>1.1353383458646618</v>
      </c>
      <c r="AE1505" s="42">
        <f t="shared" si="619"/>
        <v>1.0466417910447761</v>
      </c>
      <c r="AF1505" s="43">
        <f t="shared" si="619"/>
        <v>0.91477272727272729</v>
      </c>
      <c r="AG1505" s="43">
        <f t="shared" si="619"/>
        <v>0.62843295638126007</v>
      </c>
      <c r="AH1505" s="44">
        <f t="shared" ref="AH1505:AO1505" si="620">AH860/AH208</f>
        <v>0.6160714285714286</v>
      </c>
      <c r="AI1505" s="44">
        <f t="shared" si="620"/>
        <v>0.66468253968253965</v>
      </c>
      <c r="AJ1505" s="44">
        <f t="shared" si="620"/>
        <v>0.76008492569002128</v>
      </c>
      <c r="AK1505" s="44">
        <f t="shared" si="620"/>
        <v>0.69476082004555806</v>
      </c>
      <c r="AL1505" s="46">
        <f t="shared" si="620"/>
        <v>0.77011494252873558</v>
      </c>
      <c r="AM1505" s="46">
        <f t="shared" si="620"/>
        <v>0.73670886075949371</v>
      </c>
      <c r="AN1505" s="46">
        <f t="shared" si="620"/>
        <v>0.96969696969696972</v>
      </c>
      <c r="AO1505" s="46">
        <f t="shared" si="620"/>
        <v>0.8413793103448276</v>
      </c>
    </row>
    <row r="1506" spans="1:41" x14ac:dyDescent="0.25">
      <c r="A1506" s="36" t="s">
        <v>458</v>
      </c>
      <c r="B1506" s="36">
        <f t="shared" ref="B1506:AB1506" si="621">B861/B209</f>
        <v>1.0022497187851518</v>
      </c>
      <c r="C1506" s="36">
        <f t="shared" si="621"/>
        <v>1.1084670724958494</v>
      </c>
      <c r="D1506" s="36">
        <f t="shared" si="621"/>
        <v>1.1967385586533403</v>
      </c>
      <c r="E1506" s="36">
        <f t="shared" si="621"/>
        <v>1.6757410768300061</v>
      </c>
      <c r="F1506" s="36">
        <f t="shared" si="621"/>
        <v>1.1241379310344828</v>
      </c>
      <c r="G1506" s="36">
        <f t="shared" si="621"/>
        <v>0.92630385487528344</v>
      </c>
      <c r="H1506" s="36">
        <f t="shared" si="621"/>
        <v>1.1929583904892547</v>
      </c>
      <c r="I1506" s="36">
        <f t="shared" si="621"/>
        <v>1.1077225774717168</v>
      </c>
      <c r="J1506" s="36">
        <f t="shared" si="621"/>
        <v>0.9504643962848297</v>
      </c>
      <c r="K1506" s="36">
        <f t="shared" si="621"/>
        <v>0.80226975120034916</v>
      </c>
      <c r="L1506" s="36">
        <f t="shared" si="621"/>
        <v>0.91582229150428685</v>
      </c>
      <c r="M1506" s="36">
        <f t="shared" si="621"/>
        <v>1.2244897959183674</v>
      </c>
      <c r="N1506" s="36">
        <f t="shared" si="621"/>
        <v>1.0295260295260296</v>
      </c>
      <c r="O1506" s="36">
        <f t="shared" si="621"/>
        <v>0.93604651162790697</v>
      </c>
      <c r="P1506" s="36">
        <f t="shared" si="621"/>
        <v>1.0377524143985952</v>
      </c>
      <c r="Q1506" s="36">
        <f t="shared" si="621"/>
        <v>1.1758301578660859</v>
      </c>
      <c r="R1506" s="36">
        <f t="shared" si="621"/>
        <v>0.92602616147947681</v>
      </c>
      <c r="S1506" s="36">
        <f t="shared" si="621"/>
        <v>0.90202391904323831</v>
      </c>
      <c r="T1506" s="36">
        <f t="shared" si="621"/>
        <v>1.0418074324324325</v>
      </c>
      <c r="U1506" s="36">
        <f t="shared" si="621"/>
        <v>1.0348039215686275</v>
      </c>
      <c r="V1506" s="36">
        <f t="shared" si="621"/>
        <v>0.85523978685612789</v>
      </c>
      <c r="W1506" s="36">
        <f t="shared" si="621"/>
        <v>0.87832699619771859</v>
      </c>
      <c r="X1506" s="41">
        <f t="shared" si="621"/>
        <v>0.89876316994961059</v>
      </c>
      <c r="Y1506" s="41">
        <f t="shared" si="621"/>
        <v>0.88746690203000878</v>
      </c>
      <c r="Z1506" s="41">
        <f t="shared" si="621"/>
        <v>0.81522181522181525</v>
      </c>
      <c r="AA1506" s="41">
        <f t="shared" si="621"/>
        <v>0.73017107309486784</v>
      </c>
      <c r="AB1506" s="41">
        <f t="shared" si="621"/>
        <v>0.88290398126463698</v>
      </c>
      <c r="AC1506" s="42">
        <f t="shared" ref="AC1506:AG1506" si="622">AC861/AC209</f>
        <v>0.9612768184196756</v>
      </c>
      <c r="AD1506" s="42">
        <f t="shared" si="622"/>
        <v>1.1903870162297128</v>
      </c>
      <c r="AE1506" s="42">
        <f t="shared" si="622"/>
        <v>1.0300450676014021</v>
      </c>
      <c r="AF1506" s="43">
        <f t="shared" si="622"/>
        <v>0.81261510128913439</v>
      </c>
      <c r="AG1506" s="43">
        <f t="shared" si="622"/>
        <v>0.80311890838206623</v>
      </c>
      <c r="AH1506" s="44">
        <f t="shared" ref="AH1506:AO1506" si="623">AH861/AH209</f>
        <v>0.7060621497707591</v>
      </c>
      <c r="AI1506" s="44">
        <f t="shared" si="623"/>
        <v>0.75544554455445545</v>
      </c>
      <c r="AJ1506" s="44">
        <f t="shared" si="623"/>
        <v>0.78485864877815048</v>
      </c>
      <c r="AK1506" s="44">
        <f t="shared" si="623"/>
        <v>0.81143965099369852</v>
      </c>
      <c r="AL1506" s="46">
        <f t="shared" si="623"/>
        <v>0.80603948896631827</v>
      </c>
      <c r="AM1506" s="46">
        <f t="shared" si="623"/>
        <v>0.85341074020319307</v>
      </c>
      <c r="AN1506" s="46">
        <f t="shared" si="623"/>
        <v>0.89307479224376729</v>
      </c>
      <c r="AO1506" s="46">
        <f t="shared" si="623"/>
        <v>0.99504950495049505</v>
      </c>
    </row>
    <row r="1507" spans="1:41" x14ac:dyDescent="0.25">
      <c r="A1507" s="36" t="s">
        <v>533</v>
      </c>
      <c r="B1507" s="36">
        <f t="shared" ref="B1507:AB1507" si="624">B862/B210</f>
        <v>0.8004866180048662</v>
      </c>
      <c r="C1507" s="36">
        <f t="shared" si="624"/>
        <v>0.89373297002724794</v>
      </c>
      <c r="D1507" s="36">
        <f t="shared" si="624"/>
        <v>0.97453703703703709</v>
      </c>
      <c r="E1507" s="36">
        <f t="shared" si="624"/>
        <v>1.3884057971014492</v>
      </c>
      <c r="F1507" s="36">
        <f t="shared" si="624"/>
        <v>1.5792682926829269</v>
      </c>
      <c r="G1507" s="36">
        <f t="shared" si="624"/>
        <v>0.90184049079754602</v>
      </c>
      <c r="H1507" s="36">
        <f t="shared" si="624"/>
        <v>0.84758364312267653</v>
      </c>
      <c r="I1507" s="36">
        <f t="shared" si="624"/>
        <v>0.74903474903474898</v>
      </c>
      <c r="J1507" s="36">
        <f t="shared" si="624"/>
        <v>0.80810810810810807</v>
      </c>
      <c r="K1507" s="36">
        <f t="shared" si="624"/>
        <v>0.69584569732937684</v>
      </c>
      <c r="L1507" s="36">
        <f t="shared" si="624"/>
        <v>0.99669421487603305</v>
      </c>
      <c r="M1507" s="36">
        <f t="shared" si="624"/>
        <v>0.85890652557319225</v>
      </c>
      <c r="N1507" s="36">
        <f t="shared" si="624"/>
        <v>0.98275862068965514</v>
      </c>
      <c r="O1507" s="36">
        <f t="shared" si="624"/>
        <v>0.94388777555110226</v>
      </c>
      <c r="P1507" s="36">
        <f t="shared" si="624"/>
        <v>1.1194029850746268</v>
      </c>
      <c r="Q1507" s="36">
        <f t="shared" si="624"/>
        <v>1.0138067061143985</v>
      </c>
      <c r="R1507" s="36">
        <f t="shared" si="624"/>
        <v>0.98605577689243029</v>
      </c>
      <c r="S1507" s="36">
        <f t="shared" si="624"/>
        <v>0.89270386266094426</v>
      </c>
      <c r="T1507" s="36">
        <f t="shared" si="624"/>
        <v>1.1920668058455115</v>
      </c>
      <c r="U1507" s="36">
        <f t="shared" si="624"/>
        <v>0.9887640449438202</v>
      </c>
      <c r="V1507" s="36">
        <f t="shared" si="624"/>
        <v>0.79710144927536231</v>
      </c>
      <c r="W1507" s="36">
        <f t="shared" si="624"/>
        <v>0.96052631578947367</v>
      </c>
      <c r="X1507" s="41">
        <f t="shared" si="624"/>
        <v>0.9933035714285714</v>
      </c>
      <c r="Y1507" s="41">
        <f t="shared" si="624"/>
        <v>1.0255863539445629</v>
      </c>
      <c r="Z1507" s="41">
        <f t="shared" si="624"/>
        <v>0.94202898550724634</v>
      </c>
      <c r="AA1507" s="41">
        <f t="shared" si="624"/>
        <v>0.89696969696969697</v>
      </c>
      <c r="AB1507" s="41">
        <f t="shared" si="624"/>
        <v>0.86056644880174293</v>
      </c>
      <c r="AC1507" s="42">
        <f t="shared" ref="AC1507:AG1507" si="625">AC862/AC210</f>
        <v>0.83941605839416056</v>
      </c>
      <c r="AD1507" s="42">
        <f t="shared" si="625"/>
        <v>1.0220820189274449</v>
      </c>
      <c r="AE1507" s="42">
        <f t="shared" si="625"/>
        <v>1.1266149870801034</v>
      </c>
      <c r="AF1507" s="43">
        <f t="shared" si="625"/>
        <v>0.81861575178997614</v>
      </c>
      <c r="AG1507" s="43">
        <f t="shared" si="625"/>
        <v>0.72978723404255319</v>
      </c>
      <c r="AH1507" s="44">
        <f t="shared" ref="AH1507:AO1507" si="626">AH862/AH210</f>
        <v>0.94658753709198817</v>
      </c>
      <c r="AI1507" s="44">
        <f t="shared" si="626"/>
        <v>0.81818181818181823</v>
      </c>
      <c r="AJ1507" s="44">
        <f t="shared" si="626"/>
        <v>1.0461095100864553</v>
      </c>
      <c r="AK1507" s="44">
        <f t="shared" si="626"/>
        <v>1.008695652173913</v>
      </c>
      <c r="AL1507" s="46">
        <f t="shared" si="626"/>
        <v>1.0895522388059702</v>
      </c>
      <c r="AM1507" s="46">
        <f t="shared" si="626"/>
        <v>0.87222222222222223</v>
      </c>
      <c r="AN1507" s="46">
        <f t="shared" si="626"/>
        <v>0.89420654911838793</v>
      </c>
      <c r="AO1507" s="46">
        <f t="shared" si="626"/>
        <v>0.81369863013698629</v>
      </c>
    </row>
    <row r="1508" spans="1:41" x14ac:dyDescent="0.25">
      <c r="A1508" s="36" t="s">
        <v>469</v>
      </c>
      <c r="B1508" s="36">
        <f t="shared" ref="B1508:AB1508" si="627">B863/B211</f>
        <v>1.1048906048906049</v>
      </c>
      <c r="C1508" s="36">
        <f t="shared" si="627"/>
        <v>1.0825977301387137</v>
      </c>
      <c r="D1508" s="36">
        <f t="shared" si="627"/>
        <v>1.1522566612289287</v>
      </c>
      <c r="E1508" s="36">
        <f t="shared" si="627"/>
        <v>1.8103792415169662</v>
      </c>
      <c r="F1508" s="36">
        <f t="shared" si="627"/>
        <v>1.1789564467442863</v>
      </c>
      <c r="G1508" s="36">
        <f t="shared" si="627"/>
        <v>1.0491452991452992</v>
      </c>
      <c r="H1508" s="36">
        <f t="shared" si="627"/>
        <v>0.99748563218390807</v>
      </c>
      <c r="I1508" s="36">
        <f t="shared" si="627"/>
        <v>1.1187005414410662</v>
      </c>
      <c r="J1508" s="36">
        <f t="shared" si="627"/>
        <v>0.81989881956155142</v>
      </c>
      <c r="K1508" s="36">
        <f t="shared" si="627"/>
        <v>0.81684587813620069</v>
      </c>
      <c r="L1508" s="36">
        <f t="shared" si="627"/>
        <v>0.97306525037936265</v>
      </c>
      <c r="M1508" s="36">
        <f t="shared" si="627"/>
        <v>1.0823101409731697</v>
      </c>
      <c r="N1508" s="36">
        <f t="shared" si="627"/>
        <v>0.96265560165975106</v>
      </c>
      <c r="O1508" s="36">
        <f t="shared" si="627"/>
        <v>0.96631059983566148</v>
      </c>
      <c r="P1508" s="36">
        <f t="shared" si="627"/>
        <v>0.99841521394611732</v>
      </c>
      <c r="Q1508" s="36">
        <f t="shared" si="627"/>
        <v>1.2287747839349263</v>
      </c>
      <c r="R1508" s="36">
        <f t="shared" si="627"/>
        <v>0.93511111111111112</v>
      </c>
      <c r="S1508" s="36">
        <f t="shared" si="627"/>
        <v>0.91296625222024863</v>
      </c>
      <c r="T1508" s="36">
        <f t="shared" si="627"/>
        <v>1.0087440381558028</v>
      </c>
      <c r="U1508" s="36">
        <f t="shared" si="627"/>
        <v>1.0603318250377074</v>
      </c>
      <c r="V1508" s="36">
        <f t="shared" si="627"/>
        <v>0.99400299850074958</v>
      </c>
      <c r="W1508" s="36">
        <f t="shared" si="627"/>
        <v>0.84873188405797106</v>
      </c>
      <c r="X1508" s="41">
        <f t="shared" si="627"/>
        <v>0.95093062605752965</v>
      </c>
      <c r="Y1508" s="41">
        <f t="shared" si="627"/>
        <v>0.89890710382513661</v>
      </c>
      <c r="Z1508" s="41">
        <f t="shared" si="627"/>
        <v>0.74779411764705883</v>
      </c>
      <c r="AA1508" s="41">
        <f t="shared" si="627"/>
        <v>0.72123893805309736</v>
      </c>
      <c r="AB1508" s="41">
        <f t="shared" si="627"/>
        <v>0.82676443629697527</v>
      </c>
      <c r="AC1508" s="42">
        <f t="shared" ref="AC1508:AG1508" si="628">AC863/AC211</f>
        <v>0.93772893772893773</v>
      </c>
      <c r="AD1508" s="42">
        <f t="shared" si="628"/>
        <v>1.1629479377958081</v>
      </c>
      <c r="AE1508" s="42">
        <f t="shared" si="628"/>
        <v>0.99338758901322477</v>
      </c>
      <c r="AF1508" s="43">
        <f t="shared" si="628"/>
        <v>0.88469827586206895</v>
      </c>
      <c r="AG1508" s="43">
        <f t="shared" si="628"/>
        <v>0.85206481965499214</v>
      </c>
      <c r="AH1508" s="44">
        <f t="shared" ref="AH1508:AO1508" si="629">AH863/AH211</f>
        <v>0.7478070175438597</v>
      </c>
      <c r="AI1508" s="44">
        <f t="shared" si="629"/>
        <v>0.7398665982555156</v>
      </c>
      <c r="AJ1508" s="44">
        <f t="shared" si="629"/>
        <v>0.86199794026776522</v>
      </c>
      <c r="AK1508" s="44">
        <f t="shared" si="629"/>
        <v>0.92810457516339873</v>
      </c>
      <c r="AL1508" s="46">
        <f t="shared" si="629"/>
        <v>0.87484586929716401</v>
      </c>
      <c r="AM1508" s="46">
        <f t="shared" si="629"/>
        <v>0.78411306042884987</v>
      </c>
      <c r="AN1508" s="46">
        <f t="shared" si="629"/>
        <v>0.85498652291105126</v>
      </c>
      <c r="AO1508" s="46">
        <f t="shared" si="629"/>
        <v>0.99873976055450531</v>
      </c>
    </row>
    <row r="1509" spans="1:41" x14ac:dyDescent="0.25">
      <c r="A1509" s="36" t="s">
        <v>452</v>
      </c>
      <c r="B1509" s="36">
        <f t="shared" ref="B1509:AB1509" si="630">B864/B212</f>
        <v>0.9527896995708155</v>
      </c>
      <c r="C1509" s="36">
        <f t="shared" si="630"/>
        <v>0.9775160599571735</v>
      </c>
      <c r="D1509" s="36">
        <f t="shared" si="630"/>
        <v>1.0782013685239491</v>
      </c>
      <c r="E1509" s="36">
        <f t="shared" si="630"/>
        <v>1.4616321559074299</v>
      </c>
      <c r="F1509" s="36">
        <f t="shared" si="630"/>
        <v>1.2512030798845044</v>
      </c>
      <c r="G1509" s="36">
        <f t="shared" si="630"/>
        <v>0.99830076465590489</v>
      </c>
      <c r="H1509" s="36">
        <f t="shared" si="630"/>
        <v>0.94448449891852915</v>
      </c>
      <c r="I1509" s="36">
        <f t="shared" si="630"/>
        <v>0.97674418604651159</v>
      </c>
      <c r="J1509" s="36">
        <f t="shared" si="630"/>
        <v>0.81526104417670686</v>
      </c>
      <c r="K1509" s="36">
        <f t="shared" si="630"/>
        <v>0.81235697940503437</v>
      </c>
      <c r="L1509" s="36">
        <f t="shared" si="630"/>
        <v>1.0314176245210729</v>
      </c>
      <c r="M1509" s="36">
        <f t="shared" si="630"/>
        <v>1.0381355932203389</v>
      </c>
      <c r="N1509" s="36">
        <f t="shared" si="630"/>
        <v>1.0031720856463124</v>
      </c>
      <c r="O1509" s="36">
        <f t="shared" si="630"/>
        <v>0.78090255068672332</v>
      </c>
      <c r="P1509" s="36">
        <f t="shared" si="630"/>
        <v>1.2473867595818815</v>
      </c>
      <c r="Q1509" s="36">
        <f t="shared" si="630"/>
        <v>1.0236220472440944</v>
      </c>
      <c r="R1509" s="36">
        <f t="shared" si="630"/>
        <v>0.90319792566983581</v>
      </c>
      <c r="S1509" s="36">
        <f t="shared" si="630"/>
        <v>0.91242180518319926</v>
      </c>
      <c r="T1509" s="36">
        <f t="shared" si="630"/>
        <v>1.0621761658031088</v>
      </c>
      <c r="U1509" s="36">
        <f t="shared" si="630"/>
        <v>0.90170132325141772</v>
      </c>
      <c r="V1509" s="36">
        <f t="shared" si="630"/>
        <v>0.83032490974729245</v>
      </c>
      <c r="W1509" s="36">
        <f t="shared" si="630"/>
        <v>0.7861692447679709</v>
      </c>
      <c r="X1509" s="41">
        <f t="shared" si="630"/>
        <v>0.89721421709894333</v>
      </c>
      <c r="Y1509" s="41">
        <f t="shared" si="630"/>
        <v>0.87155963302752293</v>
      </c>
      <c r="Z1509" s="41">
        <f t="shared" si="630"/>
        <v>0.89539007092198586</v>
      </c>
      <c r="AA1509" s="41">
        <f t="shared" si="630"/>
        <v>0.76592224979321755</v>
      </c>
      <c r="AB1509" s="41">
        <f t="shared" si="630"/>
        <v>0.90041067761806981</v>
      </c>
      <c r="AC1509" s="42">
        <f t="shared" ref="AC1509:AG1509" si="631">AC864/AC212</f>
        <v>1.0807453416149069</v>
      </c>
      <c r="AD1509" s="42">
        <f t="shared" si="631"/>
        <v>1.200278164116829</v>
      </c>
      <c r="AE1509" s="42">
        <f t="shared" si="631"/>
        <v>0.99894403379091867</v>
      </c>
      <c r="AF1509" s="43">
        <f t="shared" si="631"/>
        <v>0.8035714285714286</v>
      </c>
      <c r="AG1509" s="43">
        <f t="shared" si="631"/>
        <v>0.73673870333988212</v>
      </c>
      <c r="AH1509" s="44">
        <f t="shared" ref="AH1509:AO1509" si="632">AH864/AH212</f>
        <v>0.78657865786578662</v>
      </c>
      <c r="AI1509" s="44">
        <f t="shared" si="632"/>
        <v>0.68403908794788271</v>
      </c>
      <c r="AJ1509" s="44">
        <f t="shared" si="632"/>
        <v>0.85064177362893811</v>
      </c>
      <c r="AK1509" s="44">
        <f t="shared" si="632"/>
        <v>0.63579474342928666</v>
      </c>
      <c r="AL1509" s="46">
        <f t="shared" si="632"/>
        <v>0.73863636363636365</v>
      </c>
      <c r="AM1509" s="46">
        <f t="shared" si="632"/>
        <v>0.70588235294117652</v>
      </c>
      <c r="AN1509" s="46">
        <f t="shared" si="632"/>
        <v>0.69478527607361962</v>
      </c>
      <c r="AO1509" s="46">
        <f t="shared" si="632"/>
        <v>0.78508771929824561</v>
      </c>
    </row>
    <row r="1510" spans="1:41" x14ac:dyDescent="0.25">
      <c r="A1510" s="36" t="s">
        <v>513</v>
      </c>
      <c r="B1510" s="36">
        <f t="shared" ref="B1510:AB1510" si="633">B865/B213</f>
        <v>0.97679477882523569</v>
      </c>
      <c r="C1510" s="36">
        <f t="shared" si="633"/>
        <v>0.98849104859335035</v>
      </c>
      <c r="D1510" s="36">
        <f t="shared" si="633"/>
        <v>1.0538033395176252</v>
      </c>
      <c r="E1510" s="36">
        <f t="shared" si="633"/>
        <v>1.3631578947368421</v>
      </c>
      <c r="F1510" s="36">
        <f t="shared" si="633"/>
        <v>1.3193370165745857</v>
      </c>
      <c r="G1510" s="36">
        <f t="shared" si="633"/>
        <v>1.0779520295202951</v>
      </c>
      <c r="H1510" s="36">
        <f t="shared" si="633"/>
        <v>1.0066666666666666</v>
      </c>
      <c r="I1510" s="36">
        <f t="shared" si="633"/>
        <v>0.9004484304932735</v>
      </c>
      <c r="J1510" s="36">
        <f t="shared" si="633"/>
        <v>0.97121007647323432</v>
      </c>
      <c r="K1510" s="36">
        <f t="shared" si="633"/>
        <v>0.78209086898985447</v>
      </c>
      <c r="L1510" s="36">
        <f t="shared" si="633"/>
        <v>0.98461538461538467</v>
      </c>
      <c r="M1510" s="36">
        <f t="shared" si="633"/>
        <v>1.0066090493136757</v>
      </c>
      <c r="N1510" s="36">
        <f t="shared" si="633"/>
        <v>1.0584208124144225</v>
      </c>
      <c r="O1510" s="36">
        <f t="shared" si="633"/>
        <v>0.9609731373542828</v>
      </c>
      <c r="P1510" s="36">
        <f t="shared" si="633"/>
        <v>1.0527404343329887</v>
      </c>
      <c r="Q1510" s="36">
        <f t="shared" si="633"/>
        <v>1.0242937853107346</v>
      </c>
      <c r="R1510" s="36">
        <f t="shared" si="633"/>
        <v>1</v>
      </c>
      <c r="S1510" s="36">
        <f t="shared" si="633"/>
        <v>0.9812072892938497</v>
      </c>
      <c r="T1510" s="36">
        <f t="shared" si="633"/>
        <v>1.0138312586445366</v>
      </c>
      <c r="U1510" s="36">
        <f t="shared" si="633"/>
        <v>0.89590075512405609</v>
      </c>
      <c r="V1510" s="36">
        <f t="shared" si="633"/>
        <v>0.98342245989304811</v>
      </c>
      <c r="W1510" s="36">
        <f t="shared" si="633"/>
        <v>0.84776613348041918</v>
      </c>
      <c r="X1510" s="41">
        <f t="shared" si="633"/>
        <v>0.86686991869918695</v>
      </c>
      <c r="Y1510" s="41">
        <f t="shared" si="633"/>
        <v>0.93643162393162394</v>
      </c>
      <c r="Z1510" s="41">
        <f t="shared" si="633"/>
        <v>0.89913397860417732</v>
      </c>
      <c r="AA1510" s="41">
        <f t="shared" si="633"/>
        <v>0.81436858545292279</v>
      </c>
      <c r="AB1510" s="41">
        <f t="shared" si="633"/>
        <v>0.79212598425196845</v>
      </c>
      <c r="AC1510" s="42">
        <f t="shared" ref="AC1510:AG1510" si="634">AC865/AC213</f>
        <v>0.8815871047737136</v>
      </c>
      <c r="AD1510" s="42">
        <f t="shared" si="634"/>
        <v>0.99637155297532654</v>
      </c>
      <c r="AE1510" s="42">
        <f t="shared" si="634"/>
        <v>0.98110979929161746</v>
      </c>
      <c r="AF1510" s="43">
        <f t="shared" si="634"/>
        <v>0.9</v>
      </c>
      <c r="AG1510" s="43">
        <f t="shared" si="634"/>
        <v>0.86026200873362446</v>
      </c>
      <c r="AH1510" s="44">
        <f t="shared" ref="AH1510:AO1510" si="635">AH865/AH213</f>
        <v>0.8118939883645766</v>
      </c>
      <c r="AI1510" s="44">
        <f t="shared" si="635"/>
        <v>0.79601406799531071</v>
      </c>
      <c r="AJ1510" s="44">
        <f t="shared" si="635"/>
        <v>0.8808484092326887</v>
      </c>
      <c r="AK1510" s="44">
        <f t="shared" si="635"/>
        <v>0.87981711299804055</v>
      </c>
      <c r="AL1510" s="46">
        <f t="shared" si="635"/>
        <v>0.8743211792086889</v>
      </c>
      <c r="AM1510" s="46">
        <f t="shared" si="635"/>
        <v>0.82721893491124265</v>
      </c>
      <c r="AN1510" s="46">
        <f t="shared" si="635"/>
        <v>0.88926630434782605</v>
      </c>
      <c r="AO1510" s="46">
        <f t="shared" si="635"/>
        <v>0.8610526315789474</v>
      </c>
    </row>
    <row r="1511" spans="1:41" x14ac:dyDescent="0.25">
      <c r="A1511" s="36" t="s">
        <v>451</v>
      </c>
      <c r="B1511" s="36">
        <f t="shared" ref="B1511:AB1511" si="636">B866/B214</f>
        <v>0.95338457723778824</v>
      </c>
      <c r="C1511" s="36">
        <f t="shared" si="636"/>
        <v>0.97364046544763716</v>
      </c>
      <c r="D1511" s="36">
        <f t="shared" si="636"/>
        <v>1.0917293233082708</v>
      </c>
      <c r="E1511" s="36">
        <f t="shared" si="636"/>
        <v>1.5727554179566563</v>
      </c>
      <c r="F1511" s="36">
        <f t="shared" si="636"/>
        <v>1.2578846153846155</v>
      </c>
      <c r="G1511" s="36">
        <f t="shared" si="636"/>
        <v>0.85905750108084733</v>
      </c>
      <c r="H1511" s="36">
        <f t="shared" si="636"/>
        <v>0.88896837888109892</v>
      </c>
      <c r="I1511" s="36">
        <f t="shared" si="636"/>
        <v>0.99928341096381224</v>
      </c>
      <c r="J1511" s="36">
        <f t="shared" si="636"/>
        <v>0.81660032434026242</v>
      </c>
      <c r="K1511" s="36">
        <f t="shared" si="636"/>
        <v>0.83288770053475936</v>
      </c>
      <c r="L1511" s="36">
        <f t="shared" si="636"/>
        <v>0.94518760195758567</v>
      </c>
      <c r="M1511" s="36">
        <f t="shared" si="636"/>
        <v>1.0396375990939977</v>
      </c>
      <c r="N1511" s="36">
        <f t="shared" si="636"/>
        <v>0.96879084967320261</v>
      </c>
      <c r="O1511" s="36">
        <f t="shared" si="636"/>
        <v>0.95063469675599432</v>
      </c>
      <c r="P1511" s="36">
        <f t="shared" si="636"/>
        <v>1.0600961538461537</v>
      </c>
      <c r="Q1511" s="36">
        <f t="shared" si="636"/>
        <v>1.0395849346656418</v>
      </c>
      <c r="R1511" s="36">
        <f t="shared" si="636"/>
        <v>0.90658285315173737</v>
      </c>
      <c r="S1511" s="36">
        <f t="shared" si="636"/>
        <v>0.93354255122761676</v>
      </c>
      <c r="T1511" s="36">
        <f t="shared" si="636"/>
        <v>0.95144157814871022</v>
      </c>
      <c r="U1511" s="36">
        <f t="shared" si="636"/>
        <v>0.97860647693817471</v>
      </c>
      <c r="V1511" s="36">
        <f t="shared" si="636"/>
        <v>0.90508602760446211</v>
      </c>
      <c r="W1511" s="36">
        <f t="shared" si="636"/>
        <v>0.89597724502234866</v>
      </c>
      <c r="X1511" s="41">
        <f t="shared" si="636"/>
        <v>0.95537848605577691</v>
      </c>
      <c r="Y1511" s="41">
        <f t="shared" si="636"/>
        <v>0.91230391230391228</v>
      </c>
      <c r="Z1511" s="41">
        <f t="shared" si="636"/>
        <v>0.84343347639484978</v>
      </c>
      <c r="AA1511" s="41">
        <f t="shared" si="636"/>
        <v>0.83350676378772115</v>
      </c>
      <c r="AB1511" s="41">
        <f t="shared" si="636"/>
        <v>0.89854784165506263</v>
      </c>
      <c r="AC1511" s="42">
        <f t="shared" ref="AC1511:AG1511" si="637">AC866/AC214</f>
        <v>0.93736407133536315</v>
      </c>
      <c r="AD1511" s="42">
        <f t="shared" si="637"/>
        <v>1.269803454437165</v>
      </c>
      <c r="AE1511" s="42">
        <f t="shared" si="637"/>
        <v>0.96720973396576615</v>
      </c>
      <c r="AF1511" s="43">
        <f t="shared" si="637"/>
        <v>0.8341135762263383</v>
      </c>
      <c r="AG1511" s="43">
        <f t="shared" si="637"/>
        <v>0.82841249465126232</v>
      </c>
      <c r="AH1511" s="44">
        <f t="shared" ref="AH1511:AO1511" si="638">AH866/AH214</f>
        <v>0.79193400549954174</v>
      </c>
      <c r="AI1511" s="44">
        <f t="shared" si="638"/>
        <v>0.75634954799827814</v>
      </c>
      <c r="AJ1511" s="44">
        <f t="shared" si="638"/>
        <v>0.93513513513513513</v>
      </c>
      <c r="AK1511" s="44">
        <f t="shared" si="638"/>
        <v>0.82629342664333916</v>
      </c>
      <c r="AL1511" s="46">
        <f t="shared" si="638"/>
        <v>0.82379654859218887</v>
      </c>
      <c r="AM1511" s="46">
        <f t="shared" si="638"/>
        <v>0.77365446055541898</v>
      </c>
      <c r="AN1511" s="46">
        <f t="shared" si="638"/>
        <v>0.77510853835021709</v>
      </c>
      <c r="AO1511" s="46">
        <f t="shared" si="638"/>
        <v>0.85094752186588918</v>
      </c>
    </row>
    <row r="1512" spans="1:41" x14ac:dyDescent="0.25">
      <c r="A1512" s="36" t="s">
        <v>92</v>
      </c>
      <c r="B1512" s="36">
        <f t="shared" ref="B1512:AB1512" si="639">B867/B215</f>
        <v>0.9580152671755725</v>
      </c>
      <c r="C1512" s="36">
        <f t="shared" si="639"/>
        <v>0.89253187613843354</v>
      </c>
      <c r="D1512" s="36">
        <f t="shared" si="639"/>
        <v>1.0975609756097562</v>
      </c>
      <c r="E1512" s="36">
        <f t="shared" si="639"/>
        <v>1.5707964601769913</v>
      </c>
      <c r="F1512" s="36">
        <f t="shared" si="639"/>
        <v>1.2134646962233169</v>
      </c>
      <c r="G1512" s="36">
        <f t="shared" si="639"/>
        <v>0.96783216783216786</v>
      </c>
      <c r="H1512" s="36">
        <f t="shared" si="639"/>
        <v>0.95329670329670335</v>
      </c>
      <c r="I1512" s="36">
        <f t="shared" si="639"/>
        <v>1.0772870662460567</v>
      </c>
      <c r="J1512" s="36">
        <f t="shared" si="639"/>
        <v>0.78846153846153844</v>
      </c>
      <c r="K1512" s="36">
        <f t="shared" si="639"/>
        <v>0.94395280235988199</v>
      </c>
      <c r="L1512" s="36">
        <f t="shared" si="639"/>
        <v>1.00974930362117</v>
      </c>
      <c r="M1512" s="36">
        <f t="shared" si="639"/>
        <v>1.0895008605851979</v>
      </c>
      <c r="N1512" s="36">
        <f t="shared" si="639"/>
        <v>0.91727140783744554</v>
      </c>
      <c r="O1512" s="36">
        <f t="shared" si="639"/>
        <v>0.99079754601226999</v>
      </c>
      <c r="P1512" s="36">
        <f t="shared" si="639"/>
        <v>1.1788617886178863</v>
      </c>
      <c r="Q1512" s="36">
        <f t="shared" si="639"/>
        <v>1.0438596491228069</v>
      </c>
      <c r="R1512" s="36">
        <f t="shared" si="639"/>
        <v>0.804953560371517</v>
      </c>
      <c r="S1512" s="36">
        <f t="shared" si="639"/>
        <v>0.97094017094017093</v>
      </c>
      <c r="T1512" s="36">
        <f t="shared" si="639"/>
        <v>0.98096632503660319</v>
      </c>
      <c r="U1512" s="36">
        <f t="shared" si="639"/>
        <v>0.95431472081218272</v>
      </c>
      <c r="V1512" s="36">
        <f t="shared" si="639"/>
        <v>0.95957820738137078</v>
      </c>
      <c r="W1512" s="36">
        <f t="shared" si="639"/>
        <v>0.85043478260869565</v>
      </c>
      <c r="X1512" s="41">
        <f t="shared" si="639"/>
        <v>0.9190647482014388</v>
      </c>
      <c r="Y1512" s="41">
        <f t="shared" si="639"/>
        <v>0.83828382838283833</v>
      </c>
      <c r="Z1512" s="41">
        <f t="shared" si="639"/>
        <v>0.87938931297709921</v>
      </c>
      <c r="AA1512" s="41">
        <f t="shared" si="639"/>
        <v>0.83177570093457942</v>
      </c>
      <c r="AB1512" s="41">
        <f t="shared" si="639"/>
        <v>1.0355140186915888</v>
      </c>
      <c r="AC1512" s="42">
        <f t="shared" ref="AC1512:AG1512" si="640">AC867/AC215</f>
        <v>1.0608519269776877</v>
      </c>
      <c r="AD1512" s="42">
        <f t="shared" si="640"/>
        <v>1.193384223918575</v>
      </c>
      <c r="AE1512" s="42">
        <f t="shared" si="640"/>
        <v>0.90925925925925921</v>
      </c>
      <c r="AF1512" s="43">
        <f t="shared" si="640"/>
        <v>0.76116838487972505</v>
      </c>
      <c r="AG1512" s="43">
        <f t="shared" si="640"/>
        <v>0.76232394366197187</v>
      </c>
      <c r="AH1512" s="44">
        <f t="shared" ref="AH1512:AO1512" si="641">AH867/AH215</f>
        <v>0.87809917355371903</v>
      </c>
      <c r="AI1512" s="44">
        <f t="shared" si="641"/>
        <v>0.78976234003656309</v>
      </c>
      <c r="AJ1512" s="44">
        <f t="shared" si="641"/>
        <v>0.91733870967741937</v>
      </c>
      <c r="AK1512" s="44">
        <f t="shared" si="641"/>
        <v>0.79275653923541245</v>
      </c>
      <c r="AL1512" s="46">
        <f t="shared" si="641"/>
        <v>0.83750000000000002</v>
      </c>
      <c r="AM1512" s="46">
        <f t="shared" si="641"/>
        <v>1.0258620689655173</v>
      </c>
      <c r="AN1512" s="46">
        <f t="shared" si="641"/>
        <v>0.93926247288503251</v>
      </c>
      <c r="AO1512" s="46">
        <f t="shared" si="641"/>
        <v>1.0333333333333334</v>
      </c>
    </row>
    <row r="1513" spans="1:41" x14ac:dyDescent="0.25">
      <c r="A1513" s="36" t="s">
        <v>681</v>
      </c>
      <c r="B1513" s="36">
        <f t="shared" ref="B1513:AB1513" si="642">B868/B216</f>
        <v>0.84615384615384615</v>
      </c>
      <c r="C1513" s="36">
        <f t="shared" si="642"/>
        <v>0.94285714285714284</v>
      </c>
      <c r="D1513" s="36">
        <f t="shared" si="642"/>
        <v>1.2843137254901962</v>
      </c>
      <c r="E1513" s="36">
        <f t="shared" si="642"/>
        <v>1.3235294117647058</v>
      </c>
      <c r="F1513" s="36">
        <f t="shared" si="642"/>
        <v>1.4523809523809523</v>
      </c>
      <c r="G1513" s="36">
        <f t="shared" si="642"/>
        <v>1.0551724137931036</v>
      </c>
      <c r="H1513" s="36">
        <f t="shared" si="642"/>
        <v>0.93975903614457834</v>
      </c>
      <c r="I1513" s="36">
        <f t="shared" si="642"/>
        <v>1.1180124223602483</v>
      </c>
      <c r="J1513" s="36">
        <f t="shared" si="642"/>
        <v>0.83597883597883593</v>
      </c>
      <c r="K1513" s="36">
        <f t="shared" si="642"/>
        <v>0.84864864864864864</v>
      </c>
      <c r="L1513" s="36">
        <f t="shared" si="642"/>
        <v>0.78034682080924855</v>
      </c>
      <c r="M1513" s="36">
        <f t="shared" si="642"/>
        <v>0.84713375796178347</v>
      </c>
      <c r="N1513" s="36">
        <f t="shared" si="642"/>
        <v>0.81034482758620685</v>
      </c>
      <c r="O1513" s="36">
        <f t="shared" si="642"/>
        <v>1.08843537414966</v>
      </c>
      <c r="P1513" s="36">
        <f t="shared" si="642"/>
        <v>1.0225988700564972</v>
      </c>
      <c r="Q1513" s="36">
        <f t="shared" si="642"/>
        <v>1</v>
      </c>
      <c r="R1513" s="36">
        <f t="shared" si="642"/>
        <v>1.1366906474820144</v>
      </c>
      <c r="S1513" s="36">
        <f t="shared" si="642"/>
        <v>0.89542483660130723</v>
      </c>
      <c r="T1513" s="36">
        <f t="shared" si="642"/>
        <v>1.1604938271604939</v>
      </c>
      <c r="U1513" s="36">
        <f t="shared" si="642"/>
        <v>1.390625</v>
      </c>
      <c r="V1513" s="36">
        <f t="shared" si="642"/>
        <v>0.88157894736842102</v>
      </c>
      <c r="W1513" s="36">
        <f t="shared" si="642"/>
        <v>0.68390804597701149</v>
      </c>
      <c r="X1513" s="41">
        <f t="shared" si="642"/>
        <v>1.0069444444444444</v>
      </c>
      <c r="Y1513" s="41">
        <f t="shared" si="642"/>
        <v>0.84276729559748431</v>
      </c>
      <c r="Z1513" s="41">
        <f t="shared" si="642"/>
        <v>0.8571428571428571</v>
      </c>
      <c r="AA1513" s="41">
        <f t="shared" si="642"/>
        <v>0.96932515337423308</v>
      </c>
      <c r="AB1513" s="41">
        <f t="shared" si="642"/>
        <v>1.0555555555555556</v>
      </c>
      <c r="AC1513" s="42">
        <f t="shared" ref="AC1513:AG1513" si="643">AC868/AC216</f>
        <v>0.95804195804195802</v>
      </c>
      <c r="AD1513" s="42">
        <f t="shared" si="643"/>
        <v>1.4851485148514851</v>
      </c>
      <c r="AE1513" s="42">
        <f t="shared" si="643"/>
        <v>0.96969696969696972</v>
      </c>
      <c r="AF1513" s="43">
        <f t="shared" si="643"/>
        <v>0.90277777777777779</v>
      </c>
      <c r="AG1513" s="43">
        <f t="shared" si="643"/>
        <v>0.59756097560975607</v>
      </c>
      <c r="AH1513" s="44">
        <f t="shared" ref="AH1513:AO1513" si="644">AH868/AH216</f>
        <v>0.71212121212121215</v>
      </c>
      <c r="AI1513" s="44">
        <f t="shared" si="644"/>
        <v>0.72602739726027399</v>
      </c>
      <c r="AJ1513" s="44">
        <f t="shared" si="644"/>
        <v>1</v>
      </c>
      <c r="AK1513" s="44">
        <f t="shared" si="644"/>
        <v>1.0877192982456141</v>
      </c>
      <c r="AL1513" s="46">
        <f t="shared" si="644"/>
        <v>0.72180451127819545</v>
      </c>
      <c r="AM1513" s="46">
        <f t="shared" si="644"/>
        <v>0.94405594405594406</v>
      </c>
      <c r="AN1513" s="46">
        <f t="shared" si="644"/>
        <v>0.81599999999999995</v>
      </c>
      <c r="AO1513" s="46">
        <f t="shared" si="644"/>
        <v>0.91304347826086951</v>
      </c>
    </row>
    <row r="1514" spans="1:41" x14ac:dyDescent="0.25">
      <c r="A1514" s="36" t="s">
        <v>470</v>
      </c>
      <c r="B1514" s="36">
        <f t="shared" ref="B1514:AB1514" si="645">B869/B217</f>
        <v>0.97859116022099446</v>
      </c>
      <c r="C1514" s="36">
        <f t="shared" si="645"/>
        <v>1.0570642832588519</v>
      </c>
      <c r="D1514" s="36">
        <f t="shared" si="645"/>
        <v>1.1528450363196125</v>
      </c>
      <c r="E1514" s="36">
        <f t="shared" si="645"/>
        <v>1.5386914646296912</v>
      </c>
      <c r="F1514" s="36">
        <f t="shared" si="645"/>
        <v>1.2467409338705855</v>
      </c>
      <c r="G1514" s="36">
        <f t="shared" si="645"/>
        <v>1.02307366638442</v>
      </c>
      <c r="H1514" s="36">
        <f t="shared" si="645"/>
        <v>0.95388304740822727</v>
      </c>
      <c r="I1514" s="36">
        <f t="shared" si="645"/>
        <v>1.0859481582537518</v>
      </c>
      <c r="J1514" s="36">
        <f t="shared" si="645"/>
        <v>0.91098484848484851</v>
      </c>
      <c r="K1514" s="36">
        <f t="shared" si="645"/>
        <v>0.67878601140040051</v>
      </c>
      <c r="L1514" s="36">
        <f t="shared" si="645"/>
        <v>0.97389085198272474</v>
      </c>
      <c r="M1514" s="36">
        <f t="shared" si="645"/>
        <v>1.0311266988163086</v>
      </c>
      <c r="N1514" s="36">
        <f t="shared" si="645"/>
        <v>0.97560491868306232</v>
      </c>
      <c r="O1514" s="36">
        <f t="shared" si="645"/>
        <v>0.96736749890494966</v>
      </c>
      <c r="P1514" s="36">
        <f t="shared" si="645"/>
        <v>1.0057768924302788</v>
      </c>
      <c r="Q1514" s="36">
        <f t="shared" si="645"/>
        <v>1.0750469043151969</v>
      </c>
      <c r="R1514" s="36">
        <f t="shared" si="645"/>
        <v>0.94431098493120769</v>
      </c>
      <c r="S1514" s="36">
        <f t="shared" si="645"/>
        <v>0.95315877972615903</v>
      </c>
      <c r="T1514" s="36">
        <f t="shared" si="645"/>
        <v>0.95367207514944496</v>
      </c>
      <c r="U1514" s="36">
        <f t="shared" si="645"/>
        <v>1.0114971257185703</v>
      </c>
      <c r="V1514" s="36">
        <f t="shared" si="645"/>
        <v>0.91111632270168852</v>
      </c>
      <c r="W1514" s="36">
        <f t="shared" si="645"/>
        <v>0.8931736526946108</v>
      </c>
      <c r="X1514" s="41">
        <f t="shared" si="645"/>
        <v>0.90805369127516777</v>
      </c>
      <c r="Y1514" s="41">
        <f t="shared" si="645"/>
        <v>0.83908561183325858</v>
      </c>
      <c r="Z1514" s="41">
        <f t="shared" si="645"/>
        <v>0.88558201058201058</v>
      </c>
      <c r="AA1514" s="41">
        <f t="shared" si="645"/>
        <v>0.88006792613033324</v>
      </c>
      <c r="AB1514" s="41">
        <f t="shared" si="645"/>
        <v>0.82084468664850141</v>
      </c>
      <c r="AC1514" s="42">
        <f t="shared" ref="AC1514:AG1514" si="646">AC869/AC217</f>
        <v>0.86330017852588625</v>
      </c>
      <c r="AD1514" s="42">
        <f t="shared" si="646"/>
        <v>1.306275579809004</v>
      </c>
      <c r="AE1514" s="42">
        <f t="shared" si="646"/>
        <v>1.044799176107106</v>
      </c>
      <c r="AF1514" s="43">
        <f t="shared" si="646"/>
        <v>0.82058896312793861</v>
      </c>
      <c r="AG1514" s="43">
        <f t="shared" si="646"/>
        <v>0.8270020533880903</v>
      </c>
      <c r="AH1514" s="44">
        <f t="shared" ref="AH1514:AO1514" si="647">AH869/AH217</f>
        <v>0.77719491993373824</v>
      </c>
      <c r="AI1514" s="44">
        <f t="shared" si="647"/>
        <v>0.79588607594936711</v>
      </c>
      <c r="AJ1514" s="44">
        <f t="shared" si="647"/>
        <v>0.87077005062616575</v>
      </c>
      <c r="AK1514" s="44">
        <f t="shared" si="647"/>
        <v>0.86051502145922742</v>
      </c>
      <c r="AL1514" s="46">
        <f t="shared" si="647"/>
        <v>0.9158997143763884</v>
      </c>
      <c r="AM1514" s="46">
        <f t="shared" si="647"/>
        <v>0.91739803820340737</v>
      </c>
      <c r="AN1514" s="46">
        <f t="shared" si="647"/>
        <v>0.85666235446313066</v>
      </c>
      <c r="AO1514" s="46">
        <f t="shared" si="647"/>
        <v>0.85180055401662047</v>
      </c>
    </row>
    <row r="1515" spans="1:41" x14ac:dyDescent="0.25">
      <c r="A1515" s="36" t="s">
        <v>473</v>
      </c>
      <c r="B1515" s="36">
        <f t="shared" ref="B1515:AB1515" si="648">B870/B218</f>
        <v>1.1097883597883598</v>
      </c>
      <c r="C1515" s="36">
        <f t="shared" si="648"/>
        <v>1.0933583959899749</v>
      </c>
      <c r="D1515" s="36">
        <f t="shared" si="648"/>
        <v>1.0173592845870594</v>
      </c>
      <c r="E1515" s="36">
        <f t="shared" si="648"/>
        <v>1.2892966360856268</v>
      </c>
      <c r="F1515" s="36">
        <f t="shared" si="648"/>
        <v>1.1854243542435425</v>
      </c>
      <c r="G1515" s="36">
        <f t="shared" si="648"/>
        <v>1.0382101558572148</v>
      </c>
      <c r="H1515" s="36">
        <f t="shared" si="648"/>
        <v>1.0403870424905344</v>
      </c>
      <c r="I1515" s="36">
        <f t="shared" si="648"/>
        <v>0.91008316008316004</v>
      </c>
      <c r="J1515" s="36">
        <f t="shared" si="648"/>
        <v>0.92575618698441797</v>
      </c>
      <c r="K1515" s="36">
        <f t="shared" si="648"/>
        <v>0.73330479452054798</v>
      </c>
      <c r="L1515" s="36">
        <f t="shared" si="648"/>
        <v>0.95920889987639057</v>
      </c>
      <c r="M1515" s="36">
        <f t="shared" si="648"/>
        <v>1.0068933823529411</v>
      </c>
      <c r="N1515" s="36">
        <f t="shared" si="648"/>
        <v>1.0646661031276416</v>
      </c>
      <c r="O1515" s="36">
        <f t="shared" si="648"/>
        <v>1.0556900726392251</v>
      </c>
      <c r="P1515" s="36">
        <f t="shared" si="648"/>
        <v>0.95106035889070151</v>
      </c>
      <c r="Q1515" s="36">
        <f t="shared" si="648"/>
        <v>1.0484344422700587</v>
      </c>
      <c r="R1515" s="36">
        <f t="shared" si="648"/>
        <v>1.0472479298587434</v>
      </c>
      <c r="S1515" s="36">
        <f t="shared" si="648"/>
        <v>0.93310034947578635</v>
      </c>
      <c r="T1515" s="36">
        <f t="shared" si="648"/>
        <v>0.97659841203510234</v>
      </c>
      <c r="U1515" s="36">
        <f t="shared" si="648"/>
        <v>0.93497536945812809</v>
      </c>
      <c r="V1515" s="36">
        <f t="shared" si="648"/>
        <v>1.0648734177215189</v>
      </c>
      <c r="W1515" s="36">
        <f t="shared" si="648"/>
        <v>0.85030241935483875</v>
      </c>
      <c r="X1515" s="41">
        <f t="shared" si="648"/>
        <v>0.94714881780250348</v>
      </c>
      <c r="Y1515" s="41">
        <f t="shared" si="648"/>
        <v>0.86324786324786329</v>
      </c>
      <c r="Z1515" s="41">
        <f t="shared" si="648"/>
        <v>0.87020905923344949</v>
      </c>
      <c r="AA1515" s="41">
        <f t="shared" si="648"/>
        <v>0.67202925045703843</v>
      </c>
      <c r="AB1515" s="41">
        <f t="shared" si="648"/>
        <v>0.73164335664335667</v>
      </c>
      <c r="AC1515" s="42">
        <f t="shared" ref="AC1515:AG1515" si="649">AC870/AC218</f>
        <v>0.87533297815663291</v>
      </c>
      <c r="AD1515" s="42">
        <f t="shared" si="649"/>
        <v>1.2117731514716439</v>
      </c>
      <c r="AE1515" s="42">
        <f t="shared" si="649"/>
        <v>0.96446199407699906</v>
      </c>
      <c r="AF1515" s="43">
        <f t="shared" si="649"/>
        <v>0.73586654309545874</v>
      </c>
      <c r="AG1515" s="43">
        <f t="shared" si="649"/>
        <v>0.79013588324106698</v>
      </c>
      <c r="AH1515" s="44">
        <f t="shared" ref="AH1515:AO1515" si="650">AH870/AH218</f>
        <v>0.74741988049972841</v>
      </c>
      <c r="AI1515" s="44">
        <f t="shared" si="650"/>
        <v>0.74673202614379086</v>
      </c>
      <c r="AJ1515" s="44">
        <f t="shared" si="650"/>
        <v>0.89932126696832582</v>
      </c>
      <c r="AK1515" s="44">
        <f t="shared" si="650"/>
        <v>0.85666104553119726</v>
      </c>
      <c r="AL1515" s="46">
        <f t="shared" si="650"/>
        <v>0.90678546949965733</v>
      </c>
      <c r="AM1515" s="46">
        <f t="shared" si="650"/>
        <v>0.78008298755186722</v>
      </c>
      <c r="AN1515" s="46">
        <f t="shared" si="650"/>
        <v>0.84011461318051572</v>
      </c>
      <c r="AO1515" s="46">
        <f t="shared" si="650"/>
        <v>0.82728948985863549</v>
      </c>
    </row>
    <row r="1516" spans="1:41" x14ac:dyDescent="0.25">
      <c r="A1516" s="36" t="s">
        <v>477</v>
      </c>
      <c r="B1516" s="36">
        <f t="shared" ref="B1516:AB1516" si="651">B871/B219</f>
        <v>1.0145127850725639</v>
      </c>
      <c r="C1516" s="36">
        <f t="shared" si="651"/>
        <v>1.0020604395604396</v>
      </c>
      <c r="D1516" s="36">
        <f t="shared" si="651"/>
        <v>1.1106890938686924</v>
      </c>
      <c r="E1516" s="36">
        <f t="shared" si="651"/>
        <v>1.5049970605526162</v>
      </c>
      <c r="F1516" s="36">
        <f t="shared" si="651"/>
        <v>1.2698720434276851</v>
      </c>
      <c r="G1516" s="36">
        <f t="shared" si="651"/>
        <v>0.94938176197836166</v>
      </c>
      <c r="H1516" s="36">
        <f t="shared" si="651"/>
        <v>0.85611940298507461</v>
      </c>
      <c r="I1516" s="36">
        <f t="shared" si="651"/>
        <v>0.91592562651576392</v>
      </c>
      <c r="J1516" s="36">
        <f t="shared" si="651"/>
        <v>0.852824757106873</v>
      </c>
      <c r="K1516" s="36">
        <f t="shared" si="651"/>
        <v>0.7409228441754917</v>
      </c>
      <c r="L1516" s="36">
        <f t="shared" si="651"/>
        <v>0.90086830680173657</v>
      </c>
      <c r="M1516" s="36">
        <f t="shared" si="651"/>
        <v>1.0648148148148149</v>
      </c>
      <c r="N1516" s="36">
        <f t="shared" si="651"/>
        <v>0.94023437499999996</v>
      </c>
      <c r="O1516" s="36">
        <f t="shared" si="651"/>
        <v>1.0081190798376185</v>
      </c>
      <c r="P1516" s="36">
        <f t="shared" si="651"/>
        <v>0.94306457776079478</v>
      </c>
      <c r="Q1516" s="36">
        <f t="shared" si="651"/>
        <v>1.0038167938931297</v>
      </c>
      <c r="R1516" s="36">
        <f t="shared" si="651"/>
        <v>0.9878419452887538</v>
      </c>
      <c r="S1516" s="36">
        <f t="shared" si="651"/>
        <v>0.86758620689655175</v>
      </c>
      <c r="T1516" s="36">
        <f t="shared" si="651"/>
        <v>0.94399382000772503</v>
      </c>
      <c r="U1516" s="36">
        <f t="shared" si="651"/>
        <v>0.99857006673021931</v>
      </c>
      <c r="V1516" s="36">
        <f t="shared" si="651"/>
        <v>0.91044776119402981</v>
      </c>
      <c r="W1516" s="36">
        <f t="shared" si="651"/>
        <v>0.84522003034901361</v>
      </c>
      <c r="X1516" s="41">
        <f t="shared" si="651"/>
        <v>0.97969052224371378</v>
      </c>
      <c r="Y1516" s="41">
        <f t="shared" si="651"/>
        <v>0.87266088544043818</v>
      </c>
      <c r="Z1516" s="41">
        <f t="shared" si="651"/>
        <v>0.8042735042735043</v>
      </c>
      <c r="AA1516" s="41">
        <f t="shared" si="651"/>
        <v>0.75010028078620139</v>
      </c>
      <c r="AB1516" s="41">
        <f t="shared" si="651"/>
        <v>0.82387475538160471</v>
      </c>
      <c r="AC1516" s="42">
        <f t="shared" ref="AC1516:AG1516" si="652">AC871/AC219</f>
        <v>0.87465181058495822</v>
      </c>
      <c r="AD1516" s="42">
        <f t="shared" si="652"/>
        <v>1.2434514637904468</v>
      </c>
      <c r="AE1516" s="42">
        <f t="shared" si="652"/>
        <v>0.92217700915564593</v>
      </c>
      <c r="AF1516" s="43">
        <f t="shared" si="652"/>
        <v>0.78043704474505726</v>
      </c>
      <c r="AG1516" s="43">
        <f t="shared" si="652"/>
        <v>0.75054466230936823</v>
      </c>
      <c r="AH1516" s="44">
        <f t="shared" ref="AH1516:AO1516" si="653">AH871/AH219</f>
        <v>0.77728706624605681</v>
      </c>
      <c r="AI1516" s="44">
        <f t="shared" si="653"/>
        <v>0.80657395701643486</v>
      </c>
      <c r="AJ1516" s="44">
        <f t="shared" si="653"/>
        <v>0.9729015201586253</v>
      </c>
      <c r="AK1516" s="44">
        <f t="shared" si="653"/>
        <v>0.98234894772572978</v>
      </c>
      <c r="AL1516" s="46">
        <f t="shared" si="653"/>
        <v>0.89407114624505923</v>
      </c>
      <c r="AM1516" s="46">
        <f t="shared" si="653"/>
        <v>0.790536641661858</v>
      </c>
      <c r="AN1516" s="46">
        <f t="shared" si="653"/>
        <v>0.86491935483870963</v>
      </c>
      <c r="AO1516" s="46">
        <f t="shared" si="653"/>
        <v>0.81403508771929822</v>
      </c>
    </row>
    <row r="1517" spans="1:41" x14ac:dyDescent="0.25">
      <c r="A1517" s="36" t="s">
        <v>93</v>
      </c>
      <c r="B1517" s="36">
        <f t="shared" ref="B1517:AB1517" si="654">B872/B220</f>
        <v>0.71551724137931039</v>
      </c>
      <c r="C1517" s="36">
        <f t="shared" si="654"/>
        <v>1.1173708920187793</v>
      </c>
      <c r="D1517" s="36">
        <f t="shared" si="654"/>
        <v>1.064748201438849</v>
      </c>
      <c r="E1517" s="36">
        <f t="shared" si="654"/>
        <v>1.4642857142857142</v>
      </c>
      <c r="F1517" s="36">
        <f t="shared" si="654"/>
        <v>1.0575916230366491</v>
      </c>
      <c r="G1517" s="36">
        <f t="shared" si="654"/>
        <v>0.76448362720403018</v>
      </c>
      <c r="H1517" s="36">
        <f t="shared" si="654"/>
        <v>1.0300751879699248</v>
      </c>
      <c r="I1517" s="36">
        <f t="shared" si="654"/>
        <v>1.0922190201729107</v>
      </c>
      <c r="J1517" s="36">
        <f t="shared" si="654"/>
        <v>0.86877828054298645</v>
      </c>
      <c r="K1517" s="36">
        <f t="shared" si="654"/>
        <v>0.73560209424083767</v>
      </c>
      <c r="L1517" s="36">
        <f t="shared" si="654"/>
        <v>0.85904255319148937</v>
      </c>
      <c r="M1517" s="36">
        <f t="shared" si="654"/>
        <v>0.92878338278931749</v>
      </c>
      <c r="N1517" s="36">
        <f t="shared" si="654"/>
        <v>1.0026595744680851</v>
      </c>
      <c r="O1517" s="36">
        <f t="shared" si="654"/>
        <v>0.73374613003095979</v>
      </c>
      <c r="P1517" s="36">
        <f t="shared" si="654"/>
        <v>1.2026143790849673</v>
      </c>
      <c r="Q1517" s="36">
        <f t="shared" si="654"/>
        <v>0.98161764705882348</v>
      </c>
      <c r="R1517" s="36">
        <f t="shared" si="654"/>
        <v>1.0981132075471698</v>
      </c>
      <c r="S1517" s="36">
        <f t="shared" si="654"/>
        <v>0.85984848484848486</v>
      </c>
      <c r="T1517" s="36">
        <f t="shared" si="654"/>
        <v>1.0529411764705883</v>
      </c>
      <c r="U1517" s="36">
        <f t="shared" si="654"/>
        <v>0.92238805970149251</v>
      </c>
      <c r="V1517" s="36">
        <f t="shared" si="654"/>
        <v>0.94880546075085326</v>
      </c>
      <c r="W1517" s="36">
        <f t="shared" si="654"/>
        <v>0.78091872791519434</v>
      </c>
      <c r="X1517" s="41">
        <f t="shared" si="654"/>
        <v>0.81456953642384111</v>
      </c>
      <c r="Y1517" s="41">
        <f t="shared" si="654"/>
        <v>0.94501718213058417</v>
      </c>
      <c r="Z1517" s="41">
        <f t="shared" si="654"/>
        <v>0.97689768976897695</v>
      </c>
      <c r="AA1517" s="41">
        <f t="shared" si="654"/>
        <v>0.91275167785234901</v>
      </c>
      <c r="AB1517" s="41">
        <f t="shared" si="654"/>
        <v>1.0238095238095237</v>
      </c>
      <c r="AC1517" s="42">
        <f t="shared" ref="AC1517:AG1517" si="655">AC872/AC220</f>
        <v>0.88936170212765953</v>
      </c>
      <c r="AD1517" s="42">
        <f t="shared" si="655"/>
        <v>1.1296296296296295</v>
      </c>
      <c r="AE1517" s="42">
        <f t="shared" si="655"/>
        <v>1.0072727272727273</v>
      </c>
      <c r="AF1517" s="43">
        <f t="shared" si="655"/>
        <v>0.87301587301587302</v>
      </c>
      <c r="AG1517" s="43">
        <f t="shared" si="655"/>
        <v>0.73161764705882348</v>
      </c>
      <c r="AH1517" s="44">
        <f t="shared" ref="AH1517:AO1517" si="656">AH872/AH220</f>
        <v>0.67094017094017089</v>
      </c>
      <c r="AI1517" s="44">
        <f t="shared" si="656"/>
        <v>0.86057692307692313</v>
      </c>
      <c r="AJ1517" s="44">
        <f t="shared" si="656"/>
        <v>1.0710659898477157</v>
      </c>
      <c r="AK1517" s="44">
        <f t="shared" si="656"/>
        <v>1.0184331797235022</v>
      </c>
      <c r="AL1517" s="46">
        <f t="shared" si="656"/>
        <v>0.76303317535545023</v>
      </c>
      <c r="AM1517" s="46">
        <f t="shared" si="656"/>
        <v>0.90212765957446805</v>
      </c>
      <c r="AN1517" s="46">
        <f t="shared" si="656"/>
        <v>0.91943127962085303</v>
      </c>
      <c r="AO1517" s="46">
        <f t="shared" si="656"/>
        <v>1.08994708994709</v>
      </c>
    </row>
    <row r="1518" spans="1:41" x14ac:dyDescent="0.25">
      <c r="A1518" s="36" t="s">
        <v>514</v>
      </c>
      <c r="B1518" s="36">
        <f t="shared" ref="B1518:AB1518" si="657">B873/B221</f>
        <v>1.0388580491673276</v>
      </c>
      <c r="C1518" s="36">
        <f t="shared" si="657"/>
        <v>1.0143781452192666</v>
      </c>
      <c r="D1518" s="36">
        <f t="shared" si="657"/>
        <v>1.1201575837163493</v>
      </c>
      <c r="E1518" s="36">
        <f t="shared" si="657"/>
        <v>1.3175510204081633</v>
      </c>
      <c r="F1518" s="36">
        <f t="shared" si="657"/>
        <v>1.320269442743417</v>
      </c>
      <c r="G1518" s="36">
        <f t="shared" si="657"/>
        <v>1.02729044834308</v>
      </c>
      <c r="H1518" s="36">
        <f t="shared" si="657"/>
        <v>1.0213636363636365</v>
      </c>
      <c r="I1518" s="36">
        <f t="shared" si="657"/>
        <v>0.93078055964653905</v>
      </c>
      <c r="J1518" s="36">
        <f t="shared" si="657"/>
        <v>0.9859154929577465</v>
      </c>
      <c r="K1518" s="36">
        <f t="shared" si="657"/>
        <v>0.90381826969550505</v>
      </c>
      <c r="L1518" s="36">
        <f t="shared" si="657"/>
        <v>0.98796340876263844</v>
      </c>
      <c r="M1518" s="36">
        <f t="shared" si="657"/>
        <v>1.0200803212851406</v>
      </c>
      <c r="N1518" s="36">
        <f t="shared" si="657"/>
        <v>0.92143752611784369</v>
      </c>
      <c r="O1518" s="36">
        <f t="shared" si="657"/>
        <v>0.99448621553884708</v>
      </c>
      <c r="P1518" s="36">
        <f t="shared" si="657"/>
        <v>1.0981461286804799</v>
      </c>
      <c r="Q1518" s="36">
        <f t="shared" si="657"/>
        <v>0.94811858608893962</v>
      </c>
      <c r="R1518" s="36">
        <f t="shared" si="657"/>
        <v>0.98979591836734693</v>
      </c>
      <c r="S1518" s="36">
        <f t="shared" si="657"/>
        <v>0.91743119266055051</v>
      </c>
      <c r="T1518" s="36">
        <f t="shared" si="657"/>
        <v>0.99759036144578317</v>
      </c>
      <c r="U1518" s="36">
        <f t="shared" si="657"/>
        <v>0.95470383275261328</v>
      </c>
      <c r="V1518" s="36">
        <f t="shared" si="657"/>
        <v>0.92342090553381773</v>
      </c>
      <c r="W1518" s="36">
        <f t="shared" si="657"/>
        <v>0.80908096280087527</v>
      </c>
      <c r="X1518" s="41">
        <f t="shared" si="657"/>
        <v>0.87857142857142856</v>
      </c>
      <c r="Y1518" s="41">
        <f t="shared" si="657"/>
        <v>0.98575197889182054</v>
      </c>
      <c r="Z1518" s="41">
        <f t="shared" si="657"/>
        <v>0.83681398737251089</v>
      </c>
      <c r="AA1518" s="41">
        <f t="shared" si="657"/>
        <v>0.80138888888888893</v>
      </c>
      <c r="AB1518" s="41">
        <f t="shared" si="657"/>
        <v>0.86949516648764769</v>
      </c>
      <c r="AC1518" s="42">
        <f t="shared" ref="AC1518:AG1518" si="658">AC873/AC221</f>
        <v>0.89147286821705429</v>
      </c>
      <c r="AD1518" s="42">
        <f t="shared" si="658"/>
        <v>0.99168556311413458</v>
      </c>
      <c r="AE1518" s="42">
        <f t="shared" si="658"/>
        <v>0.97696396928529239</v>
      </c>
      <c r="AF1518" s="43">
        <f t="shared" si="658"/>
        <v>0.86086441681468329</v>
      </c>
      <c r="AG1518" s="43">
        <f t="shared" si="658"/>
        <v>0.86081504702194356</v>
      </c>
      <c r="AH1518" s="44">
        <f t="shared" ref="AH1518:AO1518" si="659">AH873/AH221</f>
        <v>0.92088382038488947</v>
      </c>
      <c r="AI1518" s="44">
        <f t="shared" si="659"/>
        <v>0.79563862928348905</v>
      </c>
      <c r="AJ1518" s="44">
        <f t="shared" si="659"/>
        <v>0.88212927756653992</v>
      </c>
      <c r="AK1518" s="44">
        <f t="shared" si="659"/>
        <v>0.95844327176781008</v>
      </c>
      <c r="AL1518" s="46">
        <f t="shared" si="659"/>
        <v>0.90381558028616849</v>
      </c>
      <c r="AM1518" s="46">
        <f t="shared" si="659"/>
        <v>0.90378646803227813</v>
      </c>
      <c r="AN1518" s="46">
        <f t="shared" si="659"/>
        <v>0.88101604278074863</v>
      </c>
      <c r="AO1518" s="46">
        <f t="shared" si="659"/>
        <v>0.90673575129533679</v>
      </c>
    </row>
    <row r="1519" spans="1:41" x14ac:dyDescent="0.25">
      <c r="A1519" s="36" t="s">
        <v>94</v>
      </c>
      <c r="B1519" s="36">
        <f t="shared" ref="B1519:AB1519" si="660">B874/B222</f>
        <v>0.9653846153846154</v>
      </c>
      <c r="C1519" s="36">
        <f t="shared" si="660"/>
        <v>1.060377358490566</v>
      </c>
      <c r="D1519" s="36">
        <f t="shared" si="660"/>
        <v>1.2125435540069687</v>
      </c>
      <c r="E1519" s="36">
        <f t="shared" si="660"/>
        <v>2.1234567901234569</v>
      </c>
      <c r="F1519" s="36">
        <f t="shared" si="660"/>
        <v>1.357487922705314</v>
      </c>
      <c r="G1519" s="36">
        <f t="shared" si="660"/>
        <v>0.96525096525096521</v>
      </c>
      <c r="H1519" s="36">
        <f t="shared" si="660"/>
        <v>0.8348134991119005</v>
      </c>
      <c r="I1519" s="36">
        <f t="shared" si="660"/>
        <v>0.90144230769230771</v>
      </c>
      <c r="J1519" s="36">
        <f t="shared" si="660"/>
        <v>0.85742574257425741</v>
      </c>
      <c r="K1519" s="36">
        <f t="shared" si="660"/>
        <v>0.73019271948608133</v>
      </c>
      <c r="L1519" s="36">
        <f t="shared" si="660"/>
        <v>0.98920086393088558</v>
      </c>
      <c r="M1519" s="36">
        <f t="shared" si="660"/>
        <v>0.99504950495049505</v>
      </c>
      <c r="N1519" s="36">
        <f t="shared" si="660"/>
        <v>0.96444444444444444</v>
      </c>
      <c r="O1519" s="36">
        <f t="shared" si="660"/>
        <v>0.83333333333333337</v>
      </c>
      <c r="P1519" s="36">
        <f t="shared" si="660"/>
        <v>1.0880000000000001</v>
      </c>
      <c r="Q1519" s="36">
        <f t="shared" si="660"/>
        <v>0.99453551912568305</v>
      </c>
      <c r="R1519" s="36">
        <f t="shared" si="660"/>
        <v>0.91666666666666663</v>
      </c>
      <c r="S1519" s="36">
        <f t="shared" si="660"/>
        <v>0.7931034482758621</v>
      </c>
      <c r="T1519" s="36">
        <f t="shared" si="660"/>
        <v>0.90452261306532666</v>
      </c>
      <c r="U1519" s="36">
        <f t="shared" si="660"/>
        <v>0.98240469208211145</v>
      </c>
      <c r="V1519" s="36">
        <f t="shared" si="660"/>
        <v>0.88980716253443526</v>
      </c>
      <c r="W1519" s="36">
        <f t="shared" si="660"/>
        <v>0.82234957020057309</v>
      </c>
      <c r="X1519" s="41">
        <f t="shared" si="660"/>
        <v>0.91150442477876104</v>
      </c>
      <c r="Y1519" s="41">
        <f t="shared" si="660"/>
        <v>0.89380530973451322</v>
      </c>
      <c r="Z1519" s="41">
        <f t="shared" si="660"/>
        <v>0.84803921568627449</v>
      </c>
      <c r="AA1519" s="41">
        <f t="shared" si="660"/>
        <v>0.76349614395886889</v>
      </c>
      <c r="AB1519" s="41">
        <f t="shared" si="660"/>
        <v>0.7697160883280757</v>
      </c>
      <c r="AC1519" s="42">
        <f t="shared" ref="AC1519:AG1519" si="661">AC874/AC222</f>
        <v>0.9054545454545454</v>
      </c>
      <c r="AD1519" s="42">
        <f t="shared" si="661"/>
        <v>1.1797235023041475</v>
      </c>
      <c r="AE1519" s="42">
        <f t="shared" si="661"/>
        <v>1.2014652014652014</v>
      </c>
      <c r="AF1519" s="43">
        <f t="shared" si="661"/>
        <v>0.74086378737541525</v>
      </c>
      <c r="AG1519" s="43">
        <f t="shared" si="661"/>
        <v>0.80769230769230771</v>
      </c>
      <c r="AH1519" s="44">
        <f t="shared" ref="AH1519:AO1519" si="662">AH874/AH222</f>
        <v>0.86454183266932272</v>
      </c>
      <c r="AI1519" s="44">
        <f t="shared" si="662"/>
        <v>0.65306122448979587</v>
      </c>
      <c r="AJ1519" s="44">
        <f t="shared" si="662"/>
        <v>0.82042253521126762</v>
      </c>
      <c r="AK1519" s="44">
        <f t="shared" si="662"/>
        <v>0.80608365019011408</v>
      </c>
      <c r="AL1519" s="46">
        <f t="shared" si="662"/>
        <v>0.83568075117370888</v>
      </c>
      <c r="AM1519" s="46">
        <f t="shared" si="662"/>
        <v>0.9017857142857143</v>
      </c>
      <c r="AN1519" s="46">
        <f t="shared" si="662"/>
        <v>0.80086580086580084</v>
      </c>
      <c r="AO1519" s="46">
        <f t="shared" si="662"/>
        <v>0.87019230769230771</v>
      </c>
    </row>
    <row r="1520" spans="1:41" x14ac:dyDescent="0.25">
      <c r="A1520" s="36" t="s">
        <v>682</v>
      </c>
      <c r="B1520" s="36">
        <f t="shared" ref="B1520:AB1520" si="663">B875/B223</f>
        <v>0.94890510948905105</v>
      </c>
      <c r="C1520" s="36">
        <f t="shared" si="663"/>
        <v>1.1219512195121952</v>
      </c>
      <c r="D1520" s="36">
        <f t="shared" si="663"/>
        <v>1.064516129032258</v>
      </c>
      <c r="E1520" s="36">
        <f t="shared" si="663"/>
        <v>1.5827814569536425</v>
      </c>
      <c r="F1520" s="36">
        <f t="shared" si="663"/>
        <v>0.99539170506912444</v>
      </c>
      <c r="G1520" s="36">
        <f t="shared" si="663"/>
        <v>1.0460251046025104</v>
      </c>
      <c r="H1520" s="36">
        <f t="shared" si="663"/>
        <v>1.091324200913242</v>
      </c>
      <c r="I1520" s="36">
        <f t="shared" si="663"/>
        <v>1.3253012048192772</v>
      </c>
      <c r="J1520" s="36">
        <f t="shared" si="663"/>
        <v>1.0379146919431279</v>
      </c>
      <c r="K1520" s="36">
        <f t="shared" si="663"/>
        <v>1.2655367231638419</v>
      </c>
      <c r="L1520" s="36">
        <f t="shared" si="663"/>
        <v>1.0222222222222221</v>
      </c>
      <c r="M1520" s="36">
        <f t="shared" si="663"/>
        <v>1.0187793427230047</v>
      </c>
      <c r="N1520" s="36">
        <f t="shared" si="663"/>
        <v>1.0227272727272727</v>
      </c>
      <c r="O1520" s="36">
        <f t="shared" si="663"/>
        <v>1.0144927536231885</v>
      </c>
      <c r="P1520" s="36">
        <f t="shared" si="663"/>
        <v>1.1837606837606838</v>
      </c>
      <c r="Q1520" s="36">
        <f t="shared" si="663"/>
        <v>0.91500000000000004</v>
      </c>
      <c r="R1520" s="36">
        <f t="shared" si="663"/>
        <v>0.8564593301435407</v>
      </c>
      <c r="S1520" s="36">
        <f t="shared" si="663"/>
        <v>1.1875</v>
      </c>
      <c r="T1520" s="36">
        <f t="shared" si="663"/>
        <v>1.0347826086956522</v>
      </c>
      <c r="U1520" s="36">
        <f t="shared" si="663"/>
        <v>1.3285714285714285</v>
      </c>
      <c r="V1520" s="36">
        <f t="shared" si="663"/>
        <v>0.74603174603174605</v>
      </c>
      <c r="W1520" s="36">
        <f t="shared" si="663"/>
        <v>0.94148936170212771</v>
      </c>
      <c r="X1520" s="41">
        <f t="shared" si="663"/>
        <v>1.348314606741573</v>
      </c>
      <c r="Y1520" s="41">
        <f t="shared" si="663"/>
        <v>1.1839080459770115</v>
      </c>
      <c r="Z1520" s="41">
        <f t="shared" si="663"/>
        <v>0.93305439330543938</v>
      </c>
      <c r="AA1520" s="41">
        <f t="shared" si="663"/>
        <v>0.70833333333333337</v>
      </c>
      <c r="AB1520" s="41">
        <f t="shared" si="663"/>
        <v>0.80717488789237668</v>
      </c>
      <c r="AC1520" s="42">
        <f t="shared" ref="AC1520:AG1520" si="664">AC875/AC223</f>
        <v>1.0066225165562914</v>
      </c>
      <c r="AD1520" s="42">
        <f t="shared" si="664"/>
        <v>1.25</v>
      </c>
      <c r="AE1520" s="42">
        <f t="shared" si="664"/>
        <v>0.82702702702702702</v>
      </c>
      <c r="AF1520" s="43">
        <f t="shared" si="664"/>
        <v>0.83980582524271841</v>
      </c>
      <c r="AG1520" s="43">
        <f t="shared" si="664"/>
        <v>0.61971830985915488</v>
      </c>
      <c r="AH1520" s="44">
        <f t="shared" ref="AH1520:AO1520" si="665">AH875/AH223</f>
        <v>0.77575757575757576</v>
      </c>
      <c r="AI1520" s="44">
        <f t="shared" si="665"/>
        <v>1.0119047619047619</v>
      </c>
      <c r="AJ1520" s="44">
        <f t="shared" si="665"/>
        <v>0.91414141414141414</v>
      </c>
      <c r="AK1520" s="44">
        <f t="shared" si="665"/>
        <v>1.0340136054421769</v>
      </c>
      <c r="AL1520" s="46">
        <f t="shared" si="665"/>
        <v>0.93678160919540232</v>
      </c>
      <c r="AM1520" s="46">
        <f t="shared" si="665"/>
        <v>1.0112359550561798</v>
      </c>
      <c r="AN1520" s="46">
        <f t="shared" si="665"/>
        <v>0.9285714285714286</v>
      </c>
      <c r="AO1520" s="46">
        <f t="shared" si="665"/>
        <v>0.86301369863013699</v>
      </c>
    </row>
    <row r="1521" spans="1:41" x14ac:dyDescent="0.25">
      <c r="A1521" s="36" t="s">
        <v>95</v>
      </c>
      <c r="B1521" s="36">
        <f t="shared" ref="B1521:AB1521" si="666">B876/B224</f>
        <v>1.0425</v>
      </c>
      <c r="C1521" s="36">
        <f t="shared" si="666"/>
        <v>1.0328638497652582</v>
      </c>
      <c r="D1521" s="36">
        <f t="shared" si="666"/>
        <v>1.0556621880998081</v>
      </c>
      <c r="E1521" s="36">
        <f t="shared" si="666"/>
        <v>1.5298507462686568</v>
      </c>
      <c r="F1521" s="36">
        <f t="shared" si="666"/>
        <v>1.1041666666666667</v>
      </c>
      <c r="G1521" s="36">
        <f t="shared" si="666"/>
        <v>1.1467116357504217</v>
      </c>
      <c r="H1521" s="36">
        <f t="shared" si="666"/>
        <v>0.95468750000000002</v>
      </c>
      <c r="I1521" s="36">
        <f t="shared" si="666"/>
        <v>1.1288981288981288</v>
      </c>
      <c r="J1521" s="36">
        <f t="shared" si="666"/>
        <v>0.9237435008665511</v>
      </c>
      <c r="K1521" s="36">
        <f t="shared" si="666"/>
        <v>0.85024154589371981</v>
      </c>
      <c r="L1521" s="36">
        <f t="shared" si="666"/>
        <v>0.90769230769230769</v>
      </c>
      <c r="M1521" s="36">
        <f t="shared" si="666"/>
        <v>1.1571194762684125</v>
      </c>
      <c r="N1521" s="36">
        <f t="shared" si="666"/>
        <v>0.96234939759036142</v>
      </c>
      <c r="O1521" s="36">
        <f t="shared" si="666"/>
        <v>0.89923664122137403</v>
      </c>
      <c r="P1521" s="36">
        <f t="shared" si="666"/>
        <v>1.1029668411867364</v>
      </c>
      <c r="Q1521" s="36">
        <f t="shared" si="666"/>
        <v>1.0648854961832062</v>
      </c>
      <c r="R1521" s="36">
        <f t="shared" si="666"/>
        <v>0.99437148217636018</v>
      </c>
      <c r="S1521" s="36">
        <f t="shared" si="666"/>
        <v>0.88083735909822869</v>
      </c>
      <c r="T1521" s="36">
        <f t="shared" si="666"/>
        <v>1.0539629005059021</v>
      </c>
      <c r="U1521" s="36">
        <f t="shared" si="666"/>
        <v>1.0254901960784313</v>
      </c>
      <c r="V1521" s="36">
        <f t="shared" si="666"/>
        <v>0.82733812949640284</v>
      </c>
      <c r="W1521" s="36">
        <f t="shared" si="666"/>
        <v>0.83633093525179858</v>
      </c>
      <c r="X1521" s="41">
        <f t="shared" si="666"/>
        <v>0.98594024604569419</v>
      </c>
      <c r="Y1521" s="41">
        <f t="shared" si="666"/>
        <v>0.94168096054888506</v>
      </c>
      <c r="Z1521" s="41">
        <f t="shared" si="666"/>
        <v>0.85217391304347823</v>
      </c>
      <c r="AA1521" s="41">
        <f t="shared" si="666"/>
        <v>0.85092127303182574</v>
      </c>
      <c r="AB1521" s="41">
        <f t="shared" si="666"/>
        <v>0.84485981308411218</v>
      </c>
      <c r="AC1521" s="42">
        <f t="shared" ref="AC1521:AG1521" si="667">AC876/AC224</f>
        <v>1.0136674259681093</v>
      </c>
      <c r="AD1521" s="42">
        <f t="shared" si="667"/>
        <v>1.2551319648093842</v>
      </c>
      <c r="AE1521" s="42">
        <f t="shared" si="667"/>
        <v>1.1333333333333333</v>
      </c>
      <c r="AF1521" s="43">
        <f t="shared" si="667"/>
        <v>0.89075630252100846</v>
      </c>
      <c r="AG1521" s="43">
        <f t="shared" si="667"/>
        <v>0.78899082568807344</v>
      </c>
      <c r="AH1521" s="44">
        <f t="shared" ref="AH1521:AO1521" si="668">AH876/AH224</f>
        <v>0.62274368231046928</v>
      </c>
      <c r="AI1521" s="44">
        <f t="shared" si="668"/>
        <v>0.77687626774847873</v>
      </c>
      <c r="AJ1521" s="44">
        <f t="shared" si="668"/>
        <v>0.82266910420475325</v>
      </c>
      <c r="AK1521" s="44">
        <f t="shared" si="668"/>
        <v>0.74751491053677932</v>
      </c>
      <c r="AL1521" s="46">
        <f t="shared" si="668"/>
        <v>0.84009546539379476</v>
      </c>
      <c r="AM1521" s="46">
        <f t="shared" si="668"/>
        <v>0.93709327548806942</v>
      </c>
      <c r="AN1521" s="46">
        <f t="shared" si="668"/>
        <v>0.81459566074950696</v>
      </c>
      <c r="AO1521" s="46">
        <f t="shared" si="668"/>
        <v>0.90995260663507105</v>
      </c>
    </row>
    <row r="1522" spans="1:41" x14ac:dyDescent="0.25">
      <c r="A1522" s="36" t="s">
        <v>478</v>
      </c>
      <c r="B1522" s="36">
        <f t="shared" ref="B1522:AB1522" si="669">B877/B225</f>
        <v>0.90478359908883832</v>
      </c>
      <c r="C1522" s="36">
        <f t="shared" si="669"/>
        <v>1.0065975494816211</v>
      </c>
      <c r="D1522" s="36">
        <f t="shared" si="669"/>
        <v>1.1808764940239045</v>
      </c>
      <c r="E1522" s="36">
        <f t="shared" si="669"/>
        <v>1.6161757830762038</v>
      </c>
      <c r="F1522" s="36">
        <f t="shared" si="669"/>
        <v>1.1377300613496932</v>
      </c>
      <c r="G1522" s="36">
        <f t="shared" si="669"/>
        <v>0.93139604553624922</v>
      </c>
      <c r="H1522" s="36">
        <f t="shared" si="669"/>
        <v>0.94470818207204688</v>
      </c>
      <c r="I1522" s="36">
        <f t="shared" si="669"/>
        <v>1.1820224719101124</v>
      </c>
      <c r="J1522" s="36">
        <f t="shared" si="669"/>
        <v>0.82201675816238085</v>
      </c>
      <c r="K1522" s="36">
        <f t="shared" si="669"/>
        <v>0.79210605604097617</v>
      </c>
      <c r="L1522" s="36">
        <f t="shared" si="669"/>
        <v>1.0077774454083159</v>
      </c>
      <c r="M1522" s="36">
        <f t="shared" si="669"/>
        <v>1.1398577717575347</v>
      </c>
      <c r="N1522" s="36">
        <f t="shared" si="669"/>
        <v>0.92427983539094649</v>
      </c>
      <c r="O1522" s="36">
        <f t="shared" si="669"/>
        <v>0.9039900249376559</v>
      </c>
      <c r="P1522" s="36">
        <f t="shared" si="669"/>
        <v>1.1048812664907652</v>
      </c>
      <c r="Q1522" s="36">
        <f t="shared" si="669"/>
        <v>1.1766654398233345</v>
      </c>
      <c r="R1522" s="36">
        <f t="shared" si="669"/>
        <v>0.88916105327617878</v>
      </c>
      <c r="S1522" s="36">
        <f t="shared" si="669"/>
        <v>0.83698137863443323</v>
      </c>
      <c r="T1522" s="36">
        <f t="shared" si="669"/>
        <v>1.0133986928104575</v>
      </c>
      <c r="U1522" s="36">
        <f t="shared" si="669"/>
        <v>1.0794117647058823</v>
      </c>
      <c r="V1522" s="36">
        <f t="shared" si="669"/>
        <v>0.81136950904392768</v>
      </c>
      <c r="W1522" s="36">
        <f t="shared" si="669"/>
        <v>0.82426182853077201</v>
      </c>
      <c r="X1522" s="41">
        <f t="shared" si="669"/>
        <v>0.89882352941176469</v>
      </c>
      <c r="Y1522" s="41">
        <f t="shared" si="669"/>
        <v>0.8655518394648829</v>
      </c>
      <c r="Z1522" s="41">
        <f t="shared" si="669"/>
        <v>0.85670834741466717</v>
      </c>
      <c r="AA1522" s="41">
        <f t="shared" si="669"/>
        <v>0.91196308129215475</v>
      </c>
      <c r="AB1522" s="41">
        <f t="shared" si="669"/>
        <v>1.0584365325077398</v>
      </c>
      <c r="AC1522" s="42">
        <f t="shared" ref="AC1522:AG1522" si="670">AC877/AC225</f>
        <v>1.1130664320281567</v>
      </c>
      <c r="AD1522" s="42">
        <f t="shared" si="670"/>
        <v>1.2993809791783906</v>
      </c>
      <c r="AE1522" s="42">
        <f t="shared" si="670"/>
        <v>1.0717741935483871</v>
      </c>
      <c r="AF1522" s="43">
        <f t="shared" si="670"/>
        <v>0.77279577995478521</v>
      </c>
      <c r="AG1522" s="43">
        <f t="shared" si="670"/>
        <v>0.68797250859106529</v>
      </c>
      <c r="AH1522" s="44">
        <f t="shared" ref="AH1522:AO1522" si="671">AH877/AH225</f>
        <v>0.67007874015748037</v>
      </c>
      <c r="AI1522" s="44">
        <f t="shared" si="671"/>
        <v>0.71583166332665327</v>
      </c>
      <c r="AJ1522" s="44">
        <f t="shared" si="671"/>
        <v>0.83703393380812741</v>
      </c>
      <c r="AK1522" s="44">
        <f t="shared" si="671"/>
        <v>0.79504409911801766</v>
      </c>
      <c r="AL1522" s="46">
        <f t="shared" si="671"/>
        <v>0.91299790356394128</v>
      </c>
      <c r="AM1522" s="46">
        <f t="shared" si="671"/>
        <v>1.0072463768115942</v>
      </c>
      <c r="AN1522" s="46">
        <f t="shared" si="671"/>
        <v>0.99050203527815472</v>
      </c>
      <c r="AO1522" s="46">
        <f t="shared" si="671"/>
        <v>1.0230607966457024</v>
      </c>
    </row>
    <row r="1523" spans="1:41" x14ac:dyDescent="0.25">
      <c r="A1523" s="36" t="s">
        <v>683</v>
      </c>
      <c r="B1523" s="36">
        <f t="shared" ref="B1523:AB1523" si="672">B878/B226</f>
        <v>1.2068965517241379</v>
      </c>
      <c r="C1523" s="36">
        <f t="shared" si="672"/>
        <v>1.111864406779661</v>
      </c>
      <c r="D1523" s="36">
        <f t="shared" si="672"/>
        <v>1.1687979539641944</v>
      </c>
      <c r="E1523" s="36">
        <f t="shared" si="672"/>
        <v>1.2033426183844012</v>
      </c>
      <c r="F1523" s="36">
        <f t="shared" si="672"/>
        <v>1.2903225806451613</v>
      </c>
      <c r="G1523" s="36">
        <f t="shared" si="672"/>
        <v>1.2121212121212122</v>
      </c>
      <c r="H1523" s="36">
        <f t="shared" si="672"/>
        <v>0.96880415944540732</v>
      </c>
      <c r="I1523" s="36">
        <f t="shared" si="672"/>
        <v>0.9625550660792952</v>
      </c>
      <c r="J1523" s="36">
        <f t="shared" si="672"/>
        <v>1.01</v>
      </c>
      <c r="K1523" s="36">
        <f t="shared" si="672"/>
        <v>0.97341513292433535</v>
      </c>
      <c r="L1523" s="36">
        <f t="shared" si="672"/>
        <v>0.95402298850574707</v>
      </c>
      <c r="M1523" s="36">
        <f t="shared" si="672"/>
        <v>0.92600000000000005</v>
      </c>
      <c r="N1523" s="36">
        <f t="shared" si="672"/>
        <v>0.94186046511627908</v>
      </c>
      <c r="O1523" s="36">
        <f t="shared" si="672"/>
        <v>1.1382978723404256</v>
      </c>
      <c r="P1523" s="36">
        <f t="shared" si="672"/>
        <v>0.91613924050632911</v>
      </c>
      <c r="Q1523" s="36">
        <f t="shared" si="672"/>
        <v>1.0020876826722338</v>
      </c>
      <c r="R1523" s="36">
        <f t="shared" si="672"/>
        <v>1.0698151950718686</v>
      </c>
      <c r="S1523" s="36">
        <f t="shared" si="672"/>
        <v>0.99196787148594379</v>
      </c>
      <c r="T1523" s="36">
        <f t="shared" si="672"/>
        <v>0.97872340425531912</v>
      </c>
      <c r="U1523" s="36">
        <f t="shared" si="672"/>
        <v>0.9754464285714286</v>
      </c>
      <c r="V1523" s="36">
        <f t="shared" si="672"/>
        <v>0.86831275720164613</v>
      </c>
      <c r="W1523" s="36">
        <f t="shared" si="672"/>
        <v>0.88490566037735852</v>
      </c>
      <c r="X1523" s="41">
        <f t="shared" si="672"/>
        <v>1.096646942800789</v>
      </c>
      <c r="Y1523" s="41">
        <f t="shared" si="672"/>
        <v>1.0062893081761006</v>
      </c>
      <c r="Z1523" s="41">
        <f t="shared" si="672"/>
        <v>0.88632619439868199</v>
      </c>
      <c r="AA1523" s="41">
        <f t="shared" si="672"/>
        <v>0.82362728785357742</v>
      </c>
      <c r="AB1523" s="41">
        <f t="shared" si="672"/>
        <v>0.86274509803921573</v>
      </c>
      <c r="AC1523" s="42">
        <f t="shared" ref="AC1523:AG1523" si="673">AC878/AC226</f>
        <v>0.92540792540792538</v>
      </c>
      <c r="AD1523" s="42">
        <f t="shared" si="673"/>
        <v>1.4683098591549295</v>
      </c>
      <c r="AE1523" s="42">
        <f t="shared" si="673"/>
        <v>0.96767241379310343</v>
      </c>
      <c r="AF1523" s="43">
        <f t="shared" si="673"/>
        <v>0.74263261296660121</v>
      </c>
      <c r="AG1523" s="43">
        <f t="shared" si="673"/>
        <v>0.77494199535962882</v>
      </c>
      <c r="AH1523" s="44">
        <f t="shared" ref="AH1523:AO1523" si="674">AH878/AH226</f>
        <v>0.91002570694087404</v>
      </c>
      <c r="AI1523" s="44">
        <f t="shared" si="674"/>
        <v>0.74270072992700731</v>
      </c>
      <c r="AJ1523" s="44">
        <f t="shared" si="674"/>
        <v>1.0205949656750573</v>
      </c>
      <c r="AK1523" s="44">
        <f t="shared" si="674"/>
        <v>1.2040302267002518</v>
      </c>
      <c r="AL1523" s="46">
        <f t="shared" si="674"/>
        <v>1.0023866348448687</v>
      </c>
      <c r="AM1523" s="46">
        <f t="shared" si="674"/>
        <v>0.87959183673469388</v>
      </c>
      <c r="AN1523" s="46">
        <f t="shared" si="674"/>
        <v>0.82793017456359097</v>
      </c>
      <c r="AO1523" s="46">
        <f t="shared" si="674"/>
        <v>0.89776357827476039</v>
      </c>
    </row>
    <row r="1524" spans="1:41" x14ac:dyDescent="0.25">
      <c r="A1524" s="36" t="s">
        <v>453</v>
      </c>
      <c r="B1524" s="36">
        <f t="shared" ref="B1524:AB1524" si="675">B879/B227</f>
        <v>1.023130300693909</v>
      </c>
      <c r="C1524" s="36">
        <f t="shared" si="675"/>
        <v>0.99382080329557154</v>
      </c>
      <c r="D1524" s="36">
        <f t="shared" si="675"/>
        <v>1.0971188086759469</v>
      </c>
      <c r="E1524" s="36">
        <f t="shared" si="675"/>
        <v>1.3605335425657121</v>
      </c>
      <c r="F1524" s="36">
        <f t="shared" si="675"/>
        <v>1.2035315985130111</v>
      </c>
      <c r="G1524" s="36">
        <f t="shared" si="675"/>
        <v>1.0316509837467922</v>
      </c>
      <c r="H1524" s="36">
        <f t="shared" si="675"/>
        <v>0.91963882618510162</v>
      </c>
      <c r="I1524" s="36">
        <f t="shared" si="675"/>
        <v>0.98615036743923123</v>
      </c>
      <c r="J1524" s="36">
        <f t="shared" si="675"/>
        <v>0.84697595336410003</v>
      </c>
      <c r="K1524" s="36">
        <f t="shared" si="675"/>
        <v>0.87996841274019477</v>
      </c>
      <c r="L1524" s="36">
        <f t="shared" si="675"/>
        <v>0.96119971435372531</v>
      </c>
      <c r="M1524" s="36">
        <f t="shared" si="675"/>
        <v>0.99104046242774568</v>
      </c>
      <c r="N1524" s="36">
        <f t="shared" si="675"/>
        <v>0.99864718614718617</v>
      </c>
      <c r="O1524" s="36">
        <f t="shared" si="675"/>
        <v>1.0421052631578946</v>
      </c>
      <c r="P1524" s="36">
        <f t="shared" si="675"/>
        <v>1.0480140774258422</v>
      </c>
      <c r="Q1524" s="36">
        <f t="shared" si="675"/>
        <v>1.0241984271022384</v>
      </c>
      <c r="R1524" s="36">
        <f t="shared" si="675"/>
        <v>0.94240542066629018</v>
      </c>
      <c r="S1524" s="36">
        <f t="shared" si="675"/>
        <v>0.96054938632378728</v>
      </c>
      <c r="T1524" s="36">
        <f t="shared" si="675"/>
        <v>0.95962732919254656</v>
      </c>
      <c r="U1524" s="36">
        <f t="shared" si="675"/>
        <v>0.92995622263914945</v>
      </c>
      <c r="V1524" s="36">
        <f t="shared" si="675"/>
        <v>0.92452830188679247</v>
      </c>
      <c r="W1524" s="36">
        <f t="shared" si="675"/>
        <v>0.89409176618478947</v>
      </c>
      <c r="X1524" s="41">
        <f t="shared" si="675"/>
        <v>0.94702380952380949</v>
      </c>
      <c r="Y1524" s="41">
        <f t="shared" si="675"/>
        <v>0.9243179818128483</v>
      </c>
      <c r="Z1524" s="41">
        <f t="shared" si="675"/>
        <v>0.88937093275488066</v>
      </c>
      <c r="AA1524" s="41">
        <f t="shared" si="675"/>
        <v>0.87662337662337664</v>
      </c>
      <c r="AB1524" s="41">
        <f t="shared" si="675"/>
        <v>0.85983263598326365</v>
      </c>
      <c r="AC1524" s="42">
        <f t="shared" ref="AC1524:AG1524" si="676">AC879/AC227</f>
        <v>1.003579098067287</v>
      </c>
      <c r="AD1524" s="42">
        <f t="shared" si="676"/>
        <v>1.1061946902654867</v>
      </c>
      <c r="AE1524" s="42">
        <f t="shared" si="676"/>
        <v>0.98891703609879666</v>
      </c>
      <c r="AF1524" s="43">
        <f t="shared" si="676"/>
        <v>0.81429927238215749</v>
      </c>
      <c r="AG1524" s="43">
        <f t="shared" si="676"/>
        <v>0.73094305513708946</v>
      </c>
      <c r="AH1524" s="44">
        <f t="shared" ref="AH1524:AO1524" si="677">AH879/AH227</f>
        <v>0.74604776320215271</v>
      </c>
      <c r="AI1524" s="44">
        <f t="shared" si="677"/>
        <v>0.78518518518518521</v>
      </c>
      <c r="AJ1524" s="44">
        <f t="shared" si="677"/>
        <v>0.82082082082082086</v>
      </c>
      <c r="AK1524" s="44">
        <f t="shared" si="677"/>
        <v>0.86349534643226478</v>
      </c>
      <c r="AL1524" s="46">
        <f t="shared" si="677"/>
        <v>0.95424549054113506</v>
      </c>
      <c r="AM1524" s="46">
        <f t="shared" si="677"/>
        <v>0.85624344176285416</v>
      </c>
      <c r="AN1524" s="46">
        <f t="shared" si="677"/>
        <v>0.60298507462686568</v>
      </c>
      <c r="AO1524" s="46">
        <f t="shared" si="677"/>
        <v>0.65586647029945999</v>
      </c>
    </row>
    <row r="1525" spans="1:41" x14ac:dyDescent="0.25">
      <c r="A1525" s="36" t="s">
        <v>497</v>
      </c>
      <c r="B1525" s="36">
        <f t="shared" ref="B1525:AB1525" si="678">B880/B228</f>
        <v>0.96786155747836833</v>
      </c>
      <c r="C1525" s="36">
        <f t="shared" si="678"/>
        <v>0.99251870324189528</v>
      </c>
      <c r="D1525" s="36">
        <f t="shared" si="678"/>
        <v>1.1232731137088203</v>
      </c>
      <c r="E1525" s="36">
        <f t="shared" si="678"/>
        <v>1.2711111111111111</v>
      </c>
      <c r="F1525" s="36">
        <f t="shared" si="678"/>
        <v>1.2737987307343608</v>
      </c>
      <c r="G1525" s="36">
        <f t="shared" si="678"/>
        <v>0.87063492063492065</v>
      </c>
      <c r="H1525" s="36">
        <f t="shared" si="678"/>
        <v>1.0955766192733016</v>
      </c>
      <c r="I1525" s="36">
        <f t="shared" si="678"/>
        <v>0.93366918555835432</v>
      </c>
      <c r="J1525" s="36">
        <f t="shared" si="678"/>
        <v>0.9475332811276429</v>
      </c>
      <c r="K1525" s="36">
        <f t="shared" si="678"/>
        <v>0.92945036915504509</v>
      </c>
      <c r="L1525" s="36">
        <f t="shared" si="678"/>
        <v>0.92706645056726089</v>
      </c>
      <c r="M1525" s="36">
        <f t="shared" si="678"/>
        <v>0.88832913518052059</v>
      </c>
      <c r="N1525" s="36">
        <f t="shared" si="678"/>
        <v>1.0173410404624277</v>
      </c>
      <c r="O1525" s="36">
        <f t="shared" si="678"/>
        <v>1.029585798816568</v>
      </c>
      <c r="P1525" s="36">
        <f t="shared" si="678"/>
        <v>1.0500424088210347</v>
      </c>
      <c r="Q1525" s="36">
        <f t="shared" si="678"/>
        <v>0.97106382978723405</v>
      </c>
      <c r="R1525" s="36">
        <f t="shared" si="678"/>
        <v>1.0049710024855012</v>
      </c>
      <c r="S1525" s="36">
        <f t="shared" si="678"/>
        <v>0.91610169491525428</v>
      </c>
      <c r="T1525" s="36">
        <f t="shared" si="678"/>
        <v>0.91017964071856283</v>
      </c>
      <c r="U1525" s="36">
        <f t="shared" si="678"/>
        <v>0.80144115292233786</v>
      </c>
      <c r="V1525" s="36">
        <f t="shared" si="678"/>
        <v>1.0370697263901147</v>
      </c>
      <c r="W1525" s="36">
        <f t="shared" si="678"/>
        <v>0.83435047951176988</v>
      </c>
      <c r="X1525" s="41">
        <f t="shared" si="678"/>
        <v>0.9380753138075314</v>
      </c>
      <c r="Y1525" s="41">
        <f t="shared" si="678"/>
        <v>0.89974293059125965</v>
      </c>
      <c r="Z1525" s="41">
        <f t="shared" si="678"/>
        <v>0.85907046476761617</v>
      </c>
      <c r="AA1525" s="41">
        <f t="shared" si="678"/>
        <v>0.69066862601028656</v>
      </c>
      <c r="AB1525" s="41">
        <f t="shared" si="678"/>
        <v>0.74543946932006633</v>
      </c>
      <c r="AC1525" s="42">
        <f t="shared" ref="AC1525:AG1525" si="679">AC880/AC228</f>
        <v>0.87176938369781309</v>
      </c>
      <c r="AD1525" s="42">
        <f t="shared" si="679"/>
        <v>1.2882758620689656</v>
      </c>
      <c r="AE1525" s="42">
        <f t="shared" si="679"/>
        <v>1.1500484027105518</v>
      </c>
      <c r="AF1525" s="43">
        <f t="shared" si="679"/>
        <v>0.87589285714285714</v>
      </c>
      <c r="AG1525" s="43">
        <f t="shared" si="679"/>
        <v>0.82048780487804873</v>
      </c>
      <c r="AH1525" s="44">
        <f t="shared" ref="AH1525:AO1525" si="680">AH880/AH228</f>
        <v>0.77070707070707067</v>
      </c>
      <c r="AI1525" s="44">
        <f t="shared" si="680"/>
        <v>0.8271484375</v>
      </c>
      <c r="AJ1525" s="44">
        <f t="shared" si="680"/>
        <v>0.93091732729331822</v>
      </c>
      <c r="AK1525" s="44">
        <f t="shared" si="680"/>
        <v>0.87093023255813951</v>
      </c>
      <c r="AL1525" s="46">
        <f t="shared" si="680"/>
        <v>0.78731343283582089</v>
      </c>
      <c r="AM1525" s="46">
        <f t="shared" si="680"/>
        <v>0.70336391437308865</v>
      </c>
      <c r="AN1525" s="46">
        <f t="shared" si="680"/>
        <v>0.74479737130339541</v>
      </c>
      <c r="AO1525" s="46">
        <f t="shared" si="680"/>
        <v>0.84938941655359568</v>
      </c>
    </row>
    <row r="1526" spans="1:41" x14ac:dyDescent="0.25">
      <c r="A1526" s="36" t="s">
        <v>684</v>
      </c>
      <c r="B1526" s="36">
        <f t="shared" ref="B1526:AB1526" si="681">B881/B229</f>
        <v>1.0941176470588236</v>
      </c>
      <c r="C1526" s="36">
        <f t="shared" si="681"/>
        <v>1.076271186440678</v>
      </c>
      <c r="D1526" s="36">
        <f t="shared" si="681"/>
        <v>1.2183098591549295</v>
      </c>
      <c r="E1526" s="36">
        <f t="shared" si="681"/>
        <v>1.8080000000000001</v>
      </c>
      <c r="F1526" s="36">
        <f t="shared" si="681"/>
        <v>1.3529411764705883</v>
      </c>
      <c r="G1526" s="36">
        <f t="shared" si="681"/>
        <v>1.196629213483146</v>
      </c>
      <c r="H1526" s="36">
        <f t="shared" si="681"/>
        <v>0.83673469387755106</v>
      </c>
      <c r="I1526" s="36">
        <f t="shared" si="681"/>
        <v>1.3669064748201438</v>
      </c>
      <c r="J1526" s="36">
        <f t="shared" si="681"/>
        <v>0.89903846153846156</v>
      </c>
      <c r="K1526" s="36">
        <f t="shared" si="681"/>
        <v>1.0246305418719213</v>
      </c>
      <c r="L1526" s="36">
        <f t="shared" si="681"/>
        <v>0.74</v>
      </c>
      <c r="M1526" s="36">
        <f t="shared" si="681"/>
        <v>0.99435028248587576</v>
      </c>
      <c r="N1526" s="36">
        <f t="shared" si="681"/>
        <v>0.94818652849740936</v>
      </c>
      <c r="O1526" s="36">
        <f t="shared" si="681"/>
        <v>1.0672645739910314</v>
      </c>
      <c r="P1526" s="36">
        <f t="shared" si="681"/>
        <v>0.8487084870848709</v>
      </c>
      <c r="Q1526" s="36">
        <f t="shared" si="681"/>
        <v>1.223529411764706</v>
      </c>
      <c r="R1526" s="36">
        <f t="shared" si="681"/>
        <v>0.81042654028436023</v>
      </c>
      <c r="S1526" s="36">
        <f t="shared" si="681"/>
        <v>1.0432432432432432</v>
      </c>
      <c r="T1526" s="36">
        <f t="shared" si="681"/>
        <v>1.0042372881355932</v>
      </c>
      <c r="U1526" s="36">
        <f t="shared" si="681"/>
        <v>1.2732919254658386</v>
      </c>
      <c r="V1526" s="36">
        <f t="shared" si="681"/>
        <v>0.66504854368932043</v>
      </c>
      <c r="W1526" s="36">
        <f t="shared" si="681"/>
        <v>0.86473429951690817</v>
      </c>
      <c r="X1526" s="41">
        <f t="shared" si="681"/>
        <v>1.3353658536585367</v>
      </c>
      <c r="Y1526" s="41">
        <f t="shared" si="681"/>
        <v>0.95287958115183247</v>
      </c>
      <c r="Z1526" s="41">
        <f t="shared" si="681"/>
        <v>0.97297297297297303</v>
      </c>
      <c r="AA1526" s="41">
        <f t="shared" si="681"/>
        <v>0.84722222222222221</v>
      </c>
      <c r="AB1526" s="41">
        <f t="shared" si="681"/>
        <v>0.87064676616915426</v>
      </c>
      <c r="AC1526" s="42">
        <f t="shared" ref="AC1526:AG1526" si="682">AC881/AC229</f>
        <v>0.87421383647798745</v>
      </c>
      <c r="AD1526" s="42">
        <f t="shared" si="682"/>
        <v>1.5981308411214954</v>
      </c>
      <c r="AE1526" s="42">
        <f t="shared" si="682"/>
        <v>0.78155339805825241</v>
      </c>
      <c r="AF1526" s="43">
        <f t="shared" si="682"/>
        <v>0.72489082969432317</v>
      </c>
      <c r="AG1526" s="43">
        <f t="shared" si="682"/>
        <v>0.73300970873786409</v>
      </c>
      <c r="AH1526" s="44">
        <f t="shared" ref="AH1526:AO1526" si="683">AH881/AH229</f>
        <v>0.73333333333333328</v>
      </c>
      <c r="AI1526" s="44">
        <f t="shared" si="683"/>
        <v>0.7277227722772277</v>
      </c>
      <c r="AJ1526" s="44">
        <f t="shared" si="683"/>
        <v>1.0602409638554218</v>
      </c>
      <c r="AK1526" s="44">
        <f t="shared" si="683"/>
        <v>1.0069444444444444</v>
      </c>
      <c r="AL1526" s="46">
        <f t="shared" si="683"/>
        <v>0.85964912280701755</v>
      </c>
      <c r="AM1526" s="46">
        <f t="shared" si="683"/>
        <v>0.78865979381443296</v>
      </c>
      <c r="AN1526" s="46">
        <f t="shared" si="683"/>
        <v>0.78767123287671237</v>
      </c>
      <c r="AO1526" s="46">
        <f t="shared" si="683"/>
        <v>1.0833333333333333</v>
      </c>
    </row>
    <row r="1527" spans="1:41" x14ac:dyDescent="0.25">
      <c r="A1527" s="36" t="s">
        <v>96</v>
      </c>
      <c r="B1527" s="36">
        <f t="shared" ref="B1527:AB1527" si="684">B882/B230</f>
        <v>1.1331168831168832</v>
      </c>
      <c r="C1527" s="36">
        <f t="shared" si="684"/>
        <v>0.99700598802395213</v>
      </c>
      <c r="D1527" s="36">
        <f t="shared" si="684"/>
        <v>1.1759530791788857</v>
      </c>
      <c r="E1527" s="36">
        <f t="shared" si="684"/>
        <v>1.5244565217391304</v>
      </c>
      <c r="F1527" s="36">
        <f t="shared" si="684"/>
        <v>1.1884984025559104</v>
      </c>
      <c r="G1527" s="36">
        <f t="shared" si="684"/>
        <v>0.89722675367047311</v>
      </c>
      <c r="H1527" s="36">
        <f t="shared" si="684"/>
        <v>1.0661417322834645</v>
      </c>
      <c r="I1527" s="36">
        <f t="shared" si="684"/>
        <v>0.94708994708994709</v>
      </c>
      <c r="J1527" s="36">
        <f t="shared" si="684"/>
        <v>0.86370157819225246</v>
      </c>
      <c r="K1527" s="36">
        <f t="shared" si="684"/>
        <v>0.75118858954041201</v>
      </c>
      <c r="L1527" s="36">
        <f t="shared" si="684"/>
        <v>1.0428082191780821</v>
      </c>
      <c r="M1527" s="36">
        <f t="shared" si="684"/>
        <v>0.99236641221374045</v>
      </c>
      <c r="N1527" s="36">
        <f t="shared" si="684"/>
        <v>1.0619765494137354</v>
      </c>
      <c r="O1527" s="36">
        <f t="shared" si="684"/>
        <v>0.96857670979667287</v>
      </c>
      <c r="P1527" s="36">
        <f t="shared" si="684"/>
        <v>1.0764227642276423</v>
      </c>
      <c r="Q1527" s="36">
        <f t="shared" si="684"/>
        <v>1.0485074626865671</v>
      </c>
      <c r="R1527" s="36">
        <f t="shared" si="684"/>
        <v>0.8870673952641166</v>
      </c>
      <c r="S1527" s="36">
        <f t="shared" si="684"/>
        <v>0.88764044943820219</v>
      </c>
      <c r="T1527" s="36">
        <f t="shared" si="684"/>
        <v>0.98009950248756217</v>
      </c>
      <c r="U1527" s="36">
        <f t="shared" si="684"/>
        <v>0.83360000000000001</v>
      </c>
      <c r="V1527" s="36">
        <f t="shared" si="684"/>
        <v>0.96341463414634143</v>
      </c>
      <c r="W1527" s="36">
        <f t="shared" si="684"/>
        <v>0.72695652173913039</v>
      </c>
      <c r="X1527" s="41">
        <f t="shared" si="684"/>
        <v>0.86407766990291257</v>
      </c>
      <c r="Y1527" s="41">
        <f t="shared" si="684"/>
        <v>0.8783783783783784</v>
      </c>
      <c r="Z1527" s="41">
        <f t="shared" si="684"/>
        <v>0.88730158730158726</v>
      </c>
      <c r="AA1527" s="41">
        <f t="shared" si="684"/>
        <v>0.82099827882960408</v>
      </c>
      <c r="AB1527" s="41">
        <f t="shared" si="684"/>
        <v>0.88627450980392153</v>
      </c>
      <c r="AC1527" s="42">
        <f t="shared" ref="AC1527:AG1527" si="685">AC882/AC230</f>
        <v>0.86538461538461542</v>
      </c>
      <c r="AD1527" s="42">
        <f t="shared" si="685"/>
        <v>1.4770642201834863</v>
      </c>
      <c r="AE1527" s="42">
        <f t="shared" si="685"/>
        <v>1.0765765765765767</v>
      </c>
      <c r="AF1527" s="43">
        <f t="shared" si="685"/>
        <v>0.76691729323308266</v>
      </c>
      <c r="AG1527" s="43">
        <f t="shared" si="685"/>
        <v>0.76826722338204589</v>
      </c>
      <c r="AH1527" s="44">
        <f t="shared" ref="AH1527:AO1527" si="686">AH882/AH230</f>
        <v>0.7986270022883295</v>
      </c>
      <c r="AI1527" s="44">
        <f t="shared" si="686"/>
        <v>0.77024070021881841</v>
      </c>
      <c r="AJ1527" s="44">
        <f t="shared" si="686"/>
        <v>0.86746987951807231</v>
      </c>
      <c r="AK1527" s="44">
        <f t="shared" si="686"/>
        <v>0.87893462469733652</v>
      </c>
      <c r="AL1527" s="46">
        <f t="shared" si="686"/>
        <v>0.82352941176470584</v>
      </c>
      <c r="AM1527" s="46">
        <f t="shared" si="686"/>
        <v>0.92266666666666663</v>
      </c>
      <c r="AN1527" s="46">
        <f t="shared" si="686"/>
        <v>0.97790055248618779</v>
      </c>
      <c r="AO1527" s="46">
        <f t="shared" si="686"/>
        <v>0.8651685393258427</v>
      </c>
    </row>
    <row r="1528" spans="1:41" x14ac:dyDescent="0.25">
      <c r="A1528" s="36" t="s">
        <v>97</v>
      </c>
      <c r="B1528" s="36">
        <f t="shared" ref="B1528:AB1528" si="687">B883/B231</f>
        <v>0.81538461538461537</v>
      </c>
      <c r="C1528" s="36">
        <f t="shared" si="687"/>
        <v>0.88721804511278191</v>
      </c>
      <c r="D1528" s="36">
        <f t="shared" si="687"/>
        <v>1.1627906976744187</v>
      </c>
      <c r="E1528" s="36">
        <f t="shared" si="687"/>
        <v>1.7482993197278911</v>
      </c>
      <c r="F1528" s="36">
        <f t="shared" si="687"/>
        <v>1.4926108374384237</v>
      </c>
      <c r="G1528" s="36">
        <f t="shared" si="687"/>
        <v>0.79333333333333333</v>
      </c>
      <c r="H1528" s="36">
        <f t="shared" si="687"/>
        <v>0.82698961937716264</v>
      </c>
      <c r="I1528" s="36">
        <f t="shared" si="687"/>
        <v>0.92800000000000005</v>
      </c>
      <c r="J1528" s="36">
        <f t="shared" si="687"/>
        <v>0.90209790209790208</v>
      </c>
      <c r="K1528" s="36">
        <f t="shared" si="687"/>
        <v>0.67479674796747968</v>
      </c>
      <c r="L1528" s="36">
        <f t="shared" si="687"/>
        <v>1.0512820512820513</v>
      </c>
      <c r="M1528" s="36">
        <f t="shared" si="687"/>
        <v>1.029585798816568</v>
      </c>
      <c r="N1528" s="36">
        <f t="shared" si="687"/>
        <v>0.94088669950738912</v>
      </c>
      <c r="O1528" s="36">
        <f t="shared" si="687"/>
        <v>1.0592105263157894</v>
      </c>
      <c r="P1528" s="36">
        <f t="shared" si="687"/>
        <v>0.87128712871287128</v>
      </c>
      <c r="Q1528" s="36">
        <f t="shared" si="687"/>
        <v>1.2987804878048781</v>
      </c>
      <c r="R1528" s="36">
        <f t="shared" si="687"/>
        <v>1.101123595505618</v>
      </c>
      <c r="S1528" s="36">
        <f t="shared" si="687"/>
        <v>0.81818181818181823</v>
      </c>
      <c r="T1528" s="36">
        <f t="shared" si="687"/>
        <v>0.89302325581395348</v>
      </c>
      <c r="U1528" s="36">
        <f t="shared" si="687"/>
        <v>1.0783132530120483</v>
      </c>
      <c r="V1528" s="36">
        <f t="shared" si="687"/>
        <v>0.95705521472392641</v>
      </c>
      <c r="W1528" s="36">
        <f t="shared" si="687"/>
        <v>0.78918918918918923</v>
      </c>
      <c r="X1528" s="41">
        <f t="shared" si="687"/>
        <v>0.71497584541062797</v>
      </c>
      <c r="Y1528" s="41">
        <f t="shared" si="687"/>
        <v>0.92307692307692313</v>
      </c>
      <c r="Z1528" s="41">
        <f t="shared" si="687"/>
        <v>0.92771084337349397</v>
      </c>
      <c r="AA1528" s="41">
        <f t="shared" si="687"/>
        <v>0.86263736263736268</v>
      </c>
      <c r="AB1528" s="41">
        <f t="shared" si="687"/>
        <v>0.83636363636363631</v>
      </c>
      <c r="AC1528" s="42">
        <f t="shared" ref="AC1528:AG1528" si="688">AC883/AC231</f>
        <v>0.81366459627329191</v>
      </c>
      <c r="AD1528" s="42">
        <f t="shared" si="688"/>
        <v>1.2393162393162394</v>
      </c>
      <c r="AE1528" s="42">
        <f t="shared" si="688"/>
        <v>0.97385620915032678</v>
      </c>
      <c r="AF1528" s="43">
        <f t="shared" si="688"/>
        <v>0.92810457516339873</v>
      </c>
      <c r="AG1528" s="43">
        <f t="shared" si="688"/>
        <v>0.68674698795180722</v>
      </c>
      <c r="AH1528" s="44">
        <f t="shared" ref="AH1528:AO1528" si="689">AH883/AH231</f>
        <v>0.75694444444444442</v>
      </c>
      <c r="AI1528" s="44">
        <f t="shared" si="689"/>
        <v>0.62068965517241381</v>
      </c>
      <c r="AJ1528" s="44">
        <f t="shared" si="689"/>
        <v>0.63576158940397354</v>
      </c>
      <c r="AK1528" s="44">
        <f t="shared" si="689"/>
        <v>0.96212121212121215</v>
      </c>
      <c r="AL1528" s="46">
        <f t="shared" si="689"/>
        <v>0.94791666666666663</v>
      </c>
      <c r="AM1528" s="46">
        <f t="shared" si="689"/>
        <v>1.032520325203252</v>
      </c>
      <c r="AN1528" s="46">
        <f t="shared" si="689"/>
        <v>0.84090909090909094</v>
      </c>
      <c r="AO1528" s="46">
        <f t="shared" si="689"/>
        <v>0.89655172413793105</v>
      </c>
    </row>
    <row r="1529" spans="1:41" x14ac:dyDescent="0.25">
      <c r="A1529" s="36" t="s">
        <v>98</v>
      </c>
      <c r="B1529" s="36">
        <f t="shared" ref="B1529:AB1529" si="690">B884/B232</f>
        <v>0.93377483443708609</v>
      </c>
      <c r="C1529" s="36">
        <f t="shared" si="690"/>
        <v>1.1567164179104477</v>
      </c>
      <c r="D1529" s="36">
        <f t="shared" si="690"/>
        <v>0.99459459459459465</v>
      </c>
      <c r="E1529" s="36">
        <f t="shared" si="690"/>
        <v>1.7169811320754718</v>
      </c>
      <c r="F1529" s="36">
        <f t="shared" si="690"/>
        <v>1.033210332103321</v>
      </c>
      <c r="G1529" s="36">
        <f t="shared" si="690"/>
        <v>1.2330508474576272</v>
      </c>
      <c r="H1529" s="36">
        <f t="shared" si="690"/>
        <v>0.95470383275261328</v>
      </c>
      <c r="I1529" s="36">
        <f t="shared" si="690"/>
        <v>0.97199999999999998</v>
      </c>
      <c r="J1529" s="36">
        <f t="shared" si="690"/>
        <v>0.76797385620915037</v>
      </c>
      <c r="K1529" s="36">
        <f t="shared" si="690"/>
        <v>0.91538461538461535</v>
      </c>
      <c r="L1529" s="36">
        <f t="shared" si="690"/>
        <v>0.9375</v>
      </c>
      <c r="M1529" s="36">
        <f t="shared" si="690"/>
        <v>0.99227799227799229</v>
      </c>
      <c r="N1529" s="36">
        <f t="shared" si="690"/>
        <v>0.88847583643122674</v>
      </c>
      <c r="O1529" s="36">
        <f t="shared" si="690"/>
        <v>0.88800000000000001</v>
      </c>
      <c r="P1529" s="36">
        <f t="shared" si="690"/>
        <v>1.0756972111553784</v>
      </c>
      <c r="Q1529" s="36">
        <f t="shared" si="690"/>
        <v>0.97530864197530864</v>
      </c>
      <c r="R1529" s="36">
        <f t="shared" si="690"/>
        <v>0.8029197080291971</v>
      </c>
      <c r="S1529" s="36">
        <f t="shared" si="690"/>
        <v>1.0257731958762886</v>
      </c>
      <c r="T1529" s="36">
        <f t="shared" si="690"/>
        <v>0.88301886792452833</v>
      </c>
      <c r="U1529" s="36">
        <f t="shared" si="690"/>
        <v>0.88596491228070173</v>
      </c>
      <c r="V1529" s="36">
        <f t="shared" si="690"/>
        <v>0.86175115207373276</v>
      </c>
      <c r="W1529" s="36">
        <f t="shared" si="690"/>
        <v>0.83644859813084116</v>
      </c>
      <c r="X1529" s="41">
        <f t="shared" si="690"/>
        <v>1.1851851851851851</v>
      </c>
      <c r="Y1529" s="41">
        <f t="shared" si="690"/>
        <v>0.80769230769230771</v>
      </c>
      <c r="Z1529" s="41">
        <f t="shared" si="690"/>
        <v>0.91880341880341876</v>
      </c>
      <c r="AA1529" s="41">
        <f t="shared" si="690"/>
        <v>0.83805668016194335</v>
      </c>
      <c r="AB1529" s="41">
        <f t="shared" si="690"/>
        <v>0.85858585858585856</v>
      </c>
      <c r="AC1529" s="42">
        <f t="shared" ref="AC1529:AG1529" si="691">AC884/AC232</f>
        <v>0.88770053475935828</v>
      </c>
      <c r="AD1529" s="42">
        <f t="shared" si="691"/>
        <v>1.1510791366906474</v>
      </c>
      <c r="AE1529" s="42">
        <f t="shared" si="691"/>
        <v>0.9441624365482234</v>
      </c>
      <c r="AF1529" s="43">
        <f t="shared" si="691"/>
        <v>0.93442622950819676</v>
      </c>
      <c r="AG1529" s="43">
        <f t="shared" si="691"/>
        <v>0.70053475935828879</v>
      </c>
      <c r="AH1529" s="44">
        <f t="shared" ref="AH1529:AO1529" si="692">AH884/AH232</f>
        <v>0.62195121951219512</v>
      </c>
      <c r="AI1529" s="44">
        <f t="shared" si="692"/>
        <v>0.7133757961783439</v>
      </c>
      <c r="AJ1529" s="44">
        <f t="shared" si="692"/>
        <v>0.92903225806451617</v>
      </c>
      <c r="AK1529" s="44">
        <f t="shared" si="692"/>
        <v>1.1081081081081081</v>
      </c>
      <c r="AL1529" s="46">
        <f t="shared" si="692"/>
        <v>0.88721804511278191</v>
      </c>
      <c r="AM1529" s="46">
        <f t="shared" si="692"/>
        <v>0.68556701030927836</v>
      </c>
      <c r="AN1529" s="46">
        <f t="shared" si="692"/>
        <v>0.94029850746268662</v>
      </c>
      <c r="AO1529" s="46">
        <f t="shared" si="692"/>
        <v>1.0873015873015872</v>
      </c>
    </row>
    <row r="1530" spans="1:41" x14ac:dyDescent="0.25">
      <c r="A1530" s="36" t="s">
        <v>443</v>
      </c>
      <c r="B1530" s="36">
        <f t="shared" ref="B1530:AB1530" si="693">B885/B233</f>
        <v>1.003125</v>
      </c>
      <c r="C1530" s="36">
        <f t="shared" si="693"/>
        <v>1.0541037909458961</v>
      </c>
      <c r="D1530" s="36">
        <f t="shared" si="693"/>
        <v>1.1666666666666667</v>
      </c>
      <c r="E1530" s="36">
        <f t="shared" si="693"/>
        <v>1.30855435188644</v>
      </c>
      <c r="F1530" s="36">
        <f t="shared" si="693"/>
        <v>1.2130177514792899</v>
      </c>
      <c r="G1530" s="36">
        <f t="shared" si="693"/>
        <v>0.91378446115288225</v>
      </c>
      <c r="H1530" s="36">
        <f t="shared" si="693"/>
        <v>1.090387766247952</v>
      </c>
      <c r="I1530" s="36">
        <f t="shared" si="693"/>
        <v>0.96624472573839659</v>
      </c>
      <c r="J1530" s="36">
        <f t="shared" si="693"/>
        <v>0.88208616780045357</v>
      </c>
      <c r="K1530" s="36">
        <f t="shared" si="693"/>
        <v>0.90452120190957597</v>
      </c>
      <c r="L1530" s="36">
        <f t="shared" si="693"/>
        <v>1.0431161195492407</v>
      </c>
      <c r="M1530" s="36">
        <f t="shared" si="693"/>
        <v>0.88084500356040829</v>
      </c>
      <c r="N1530" s="36">
        <f t="shared" si="693"/>
        <v>0.91557856821251693</v>
      </c>
      <c r="O1530" s="36">
        <f t="shared" si="693"/>
        <v>1.0242990654205608</v>
      </c>
      <c r="P1530" s="36">
        <f t="shared" si="693"/>
        <v>1.0899592252803263</v>
      </c>
      <c r="Q1530" s="36">
        <f t="shared" si="693"/>
        <v>1.0269662921348315</v>
      </c>
      <c r="R1530" s="36">
        <f t="shared" si="693"/>
        <v>1.0047712601740106</v>
      </c>
      <c r="S1530" s="36">
        <f t="shared" si="693"/>
        <v>1.016166960611405</v>
      </c>
      <c r="T1530" s="36">
        <f t="shared" si="693"/>
        <v>1.0165985699693565</v>
      </c>
      <c r="U1530" s="36">
        <f t="shared" si="693"/>
        <v>0.93223095689888857</v>
      </c>
      <c r="V1530" s="36">
        <f t="shared" si="693"/>
        <v>0.94106616662201981</v>
      </c>
      <c r="W1530" s="36">
        <f t="shared" si="693"/>
        <v>0.87493304767005897</v>
      </c>
      <c r="X1530" s="41">
        <f t="shared" si="693"/>
        <v>1.0071843050566456</v>
      </c>
      <c r="Y1530" s="41">
        <f t="shared" si="693"/>
        <v>0.93580636674559325</v>
      </c>
      <c r="Z1530" s="41">
        <f t="shared" si="693"/>
        <v>0.83798753750288479</v>
      </c>
      <c r="AA1530" s="41">
        <f t="shared" si="693"/>
        <v>0.83648523985239853</v>
      </c>
      <c r="AB1530" s="41">
        <f t="shared" si="693"/>
        <v>0.82379862700228834</v>
      </c>
      <c r="AC1530" s="42">
        <f t="shared" ref="AC1530:AG1530" si="694">AC885/AC233</f>
        <v>0.8256855824056476</v>
      </c>
      <c r="AD1530" s="42">
        <f t="shared" si="694"/>
        <v>1.0946094609460946</v>
      </c>
      <c r="AE1530" s="42">
        <f t="shared" si="694"/>
        <v>1.0138488170802078</v>
      </c>
      <c r="AF1530" s="43">
        <f t="shared" si="694"/>
        <v>0.82395143487858724</v>
      </c>
      <c r="AG1530" s="43">
        <f t="shared" si="694"/>
        <v>0.79142300194931769</v>
      </c>
      <c r="AH1530" s="44">
        <f t="shared" ref="AH1530:AO1530" si="695">AH885/AH233</f>
        <v>0.77358490566037741</v>
      </c>
      <c r="AI1530" s="44">
        <f t="shared" si="695"/>
        <v>0.77699115044247791</v>
      </c>
      <c r="AJ1530" s="44">
        <f t="shared" si="695"/>
        <v>0.83106508875739649</v>
      </c>
      <c r="AK1530" s="44">
        <f t="shared" si="695"/>
        <v>0.91679798298140558</v>
      </c>
      <c r="AL1530" s="46">
        <f t="shared" si="695"/>
        <v>0.89074355083459789</v>
      </c>
      <c r="AM1530" s="46">
        <f t="shared" si="695"/>
        <v>0.81402439024390238</v>
      </c>
      <c r="AN1530" s="46">
        <f t="shared" si="695"/>
        <v>0.71625344352617082</v>
      </c>
      <c r="AO1530" s="46">
        <f t="shared" si="695"/>
        <v>0.62922201138519929</v>
      </c>
    </row>
    <row r="1531" spans="1:41" x14ac:dyDescent="0.25">
      <c r="A1531" s="36" t="s">
        <v>99</v>
      </c>
      <c r="B1531" s="36">
        <f t="shared" ref="B1531:AB1531" si="696">B886/B234</f>
        <v>0.98058252427184467</v>
      </c>
      <c r="C1531" s="36">
        <f t="shared" si="696"/>
        <v>1.1194029850746268</v>
      </c>
      <c r="D1531" s="36">
        <f t="shared" si="696"/>
        <v>0.98981670061099791</v>
      </c>
      <c r="E1531" s="36">
        <f t="shared" si="696"/>
        <v>1.6543535620052769</v>
      </c>
      <c r="F1531" s="36">
        <f t="shared" si="696"/>
        <v>1.1852487135506002</v>
      </c>
      <c r="G1531" s="36">
        <f t="shared" si="696"/>
        <v>0.83039348710990502</v>
      </c>
      <c r="H1531" s="36">
        <f t="shared" si="696"/>
        <v>1.0213089802130899</v>
      </c>
      <c r="I1531" s="36">
        <f t="shared" si="696"/>
        <v>1.050259965337955</v>
      </c>
      <c r="J1531" s="36">
        <f t="shared" si="696"/>
        <v>0.91827637444279342</v>
      </c>
      <c r="K1531" s="36">
        <f t="shared" si="696"/>
        <v>0.74755927475592743</v>
      </c>
      <c r="L1531" s="36">
        <f t="shared" si="696"/>
        <v>0.94615384615384612</v>
      </c>
      <c r="M1531" s="36">
        <f t="shared" si="696"/>
        <v>1.2277227722772277</v>
      </c>
      <c r="N1531" s="36">
        <f t="shared" si="696"/>
        <v>1.0921052631578947</v>
      </c>
      <c r="O1531" s="36">
        <f t="shared" si="696"/>
        <v>1.0371819960861057</v>
      </c>
      <c r="P1531" s="36">
        <f t="shared" si="696"/>
        <v>1.0228070175438597</v>
      </c>
      <c r="Q1531" s="36">
        <f t="shared" si="696"/>
        <v>1.0528375733855186</v>
      </c>
      <c r="R1531" s="36">
        <f t="shared" si="696"/>
        <v>0.97868217054263562</v>
      </c>
      <c r="S1531" s="36">
        <f t="shared" si="696"/>
        <v>0.89668615984405453</v>
      </c>
      <c r="T1531" s="36">
        <f t="shared" si="696"/>
        <v>0.92917369308600339</v>
      </c>
      <c r="U1531" s="36">
        <f t="shared" si="696"/>
        <v>1.1324786324786325</v>
      </c>
      <c r="V1531" s="36">
        <f t="shared" si="696"/>
        <v>0.9054290718038529</v>
      </c>
      <c r="W1531" s="36">
        <f t="shared" si="696"/>
        <v>0.85245901639344257</v>
      </c>
      <c r="X1531" s="41">
        <f t="shared" si="696"/>
        <v>0.78743068391866911</v>
      </c>
      <c r="Y1531" s="41">
        <f t="shared" si="696"/>
        <v>0.92047713717693835</v>
      </c>
      <c r="Z1531" s="41">
        <f t="shared" si="696"/>
        <v>0.89889705882352944</v>
      </c>
      <c r="AA1531" s="41">
        <f t="shared" si="696"/>
        <v>0.71704745166959583</v>
      </c>
      <c r="AB1531" s="41">
        <f t="shared" si="696"/>
        <v>0.76994434137291279</v>
      </c>
      <c r="AC1531" s="42">
        <f t="shared" ref="AC1531:AG1531" si="697">AC886/AC234</f>
        <v>1.1014851485148516</v>
      </c>
      <c r="AD1531" s="42">
        <f t="shared" si="697"/>
        <v>1.404320987654321</v>
      </c>
      <c r="AE1531" s="42">
        <f t="shared" si="697"/>
        <v>1.1887640449438202</v>
      </c>
      <c r="AF1531" s="43">
        <f t="shared" si="697"/>
        <v>0.90086206896551724</v>
      </c>
      <c r="AG1531" s="43">
        <f t="shared" si="697"/>
        <v>0.75095785440613028</v>
      </c>
      <c r="AH1531" s="44">
        <f t="shared" ref="AH1531:AO1531" si="698">AH886/AH234</f>
        <v>0.72877358490566035</v>
      </c>
      <c r="AI1531" s="44">
        <f t="shared" si="698"/>
        <v>0.7440347071583514</v>
      </c>
      <c r="AJ1531" s="44">
        <f t="shared" si="698"/>
        <v>0.87935034802784218</v>
      </c>
      <c r="AK1531" s="44">
        <f t="shared" si="698"/>
        <v>0.9330024813895782</v>
      </c>
      <c r="AL1531" s="46">
        <f t="shared" si="698"/>
        <v>0.87319884726224783</v>
      </c>
      <c r="AM1531" s="46">
        <f t="shared" si="698"/>
        <v>0.78361344537815125</v>
      </c>
      <c r="AN1531" s="46">
        <f t="shared" si="698"/>
        <v>0.71491228070175439</v>
      </c>
      <c r="AO1531" s="46">
        <f t="shared" si="698"/>
        <v>0.82456140350877194</v>
      </c>
    </row>
    <row r="1532" spans="1:41" x14ac:dyDescent="0.25">
      <c r="A1532" s="36" t="s">
        <v>542</v>
      </c>
      <c r="B1532" s="36">
        <f t="shared" ref="B1532:AB1532" si="699">B887/B235</f>
        <v>1.2749675745784694</v>
      </c>
      <c r="C1532" s="36">
        <f t="shared" si="699"/>
        <v>1.0554323725055432</v>
      </c>
      <c r="D1532" s="36">
        <f t="shared" si="699"/>
        <v>1.0970504281636537</v>
      </c>
      <c r="E1532" s="36">
        <f t="shared" si="699"/>
        <v>1.5396475770925111</v>
      </c>
      <c r="F1532" s="36">
        <f t="shared" si="699"/>
        <v>1.2324402606806661</v>
      </c>
      <c r="G1532" s="36">
        <f t="shared" si="699"/>
        <v>0.91078305519897307</v>
      </c>
      <c r="H1532" s="36">
        <f t="shared" si="699"/>
        <v>1.0084525357607281</v>
      </c>
      <c r="I1532" s="36">
        <f t="shared" si="699"/>
        <v>1.0071942446043165</v>
      </c>
      <c r="J1532" s="36">
        <f t="shared" si="699"/>
        <v>0.89875082182774491</v>
      </c>
      <c r="K1532" s="36">
        <f t="shared" si="699"/>
        <v>0.69585253456221197</v>
      </c>
      <c r="L1532" s="36">
        <f t="shared" si="699"/>
        <v>0.90153027278775777</v>
      </c>
      <c r="M1532" s="36">
        <f t="shared" si="699"/>
        <v>1.1562224183583407</v>
      </c>
      <c r="N1532" s="36">
        <f t="shared" si="699"/>
        <v>0.98299319727891155</v>
      </c>
      <c r="O1532" s="36">
        <f t="shared" si="699"/>
        <v>0.94488188976377951</v>
      </c>
      <c r="P1532" s="36">
        <f t="shared" si="699"/>
        <v>1.1309148264984228</v>
      </c>
      <c r="Q1532" s="36">
        <f t="shared" si="699"/>
        <v>1.0158730158730158</v>
      </c>
      <c r="R1532" s="36">
        <f t="shared" si="699"/>
        <v>0.91946308724832215</v>
      </c>
      <c r="S1532" s="36">
        <f t="shared" si="699"/>
        <v>0.88950715421303661</v>
      </c>
      <c r="T1532" s="36">
        <f t="shared" si="699"/>
        <v>0.89005602240896353</v>
      </c>
      <c r="U1532" s="36">
        <f t="shared" si="699"/>
        <v>0.88776305533904909</v>
      </c>
      <c r="V1532" s="36">
        <f t="shared" si="699"/>
        <v>0.86681383370125087</v>
      </c>
      <c r="W1532" s="36">
        <f t="shared" si="699"/>
        <v>0.8531300160513644</v>
      </c>
      <c r="X1532" s="41">
        <f t="shared" si="699"/>
        <v>0.83518930957683746</v>
      </c>
      <c r="Y1532" s="41">
        <f t="shared" si="699"/>
        <v>0.989247311827957</v>
      </c>
      <c r="Z1532" s="41">
        <f t="shared" si="699"/>
        <v>0.86579490708878182</v>
      </c>
      <c r="AA1532" s="41">
        <f t="shared" si="699"/>
        <v>0.83709449929478141</v>
      </c>
      <c r="AB1532" s="41">
        <f t="shared" si="699"/>
        <v>0.92931034482758623</v>
      </c>
      <c r="AC1532" s="42">
        <f t="shared" ref="AC1532:AG1532" si="700">AC887/AC235</f>
        <v>0.86842105263157898</v>
      </c>
      <c r="AD1532" s="42">
        <f t="shared" si="700"/>
        <v>1.3128415300546448</v>
      </c>
      <c r="AE1532" s="42">
        <f t="shared" si="700"/>
        <v>1.0787037037037037</v>
      </c>
      <c r="AF1532" s="43">
        <f t="shared" si="700"/>
        <v>0.87598253275109172</v>
      </c>
      <c r="AG1532" s="43">
        <f t="shared" si="700"/>
        <v>0.76584507042253525</v>
      </c>
      <c r="AH1532" s="44">
        <f t="shared" ref="AH1532:AO1532" si="701">AH887/AH235</f>
        <v>0.89627391742195373</v>
      </c>
      <c r="AI1532" s="44">
        <f t="shared" si="701"/>
        <v>0.74775583482944341</v>
      </c>
      <c r="AJ1532" s="44">
        <f t="shared" si="701"/>
        <v>0.87677725118483407</v>
      </c>
      <c r="AK1532" s="44">
        <f t="shared" si="701"/>
        <v>0.86998087954110903</v>
      </c>
      <c r="AL1532" s="46">
        <f t="shared" si="701"/>
        <v>0.91145218417945695</v>
      </c>
      <c r="AM1532" s="46">
        <f t="shared" si="701"/>
        <v>0.84740882917466409</v>
      </c>
      <c r="AN1532" s="46">
        <f t="shared" si="701"/>
        <v>0.86349534643226478</v>
      </c>
      <c r="AO1532" s="46">
        <f t="shared" si="701"/>
        <v>0.84079601990049746</v>
      </c>
    </row>
    <row r="1533" spans="1:41" x14ac:dyDescent="0.25">
      <c r="A1533" s="36" t="s">
        <v>100</v>
      </c>
      <c r="B1533" s="36">
        <f t="shared" ref="B1533:AB1533" si="702">B888/B236</f>
        <v>0.9</v>
      </c>
      <c r="C1533" s="36">
        <f t="shared" si="702"/>
        <v>1.2</v>
      </c>
      <c r="D1533" s="36">
        <f t="shared" si="702"/>
        <v>0.84516129032258069</v>
      </c>
      <c r="E1533" s="36">
        <f t="shared" si="702"/>
        <v>1.8846153846153846</v>
      </c>
      <c r="F1533" s="36">
        <f t="shared" si="702"/>
        <v>1.3654822335025381</v>
      </c>
      <c r="G1533" s="36">
        <f t="shared" si="702"/>
        <v>0.93650793650793651</v>
      </c>
      <c r="H1533" s="36">
        <f t="shared" si="702"/>
        <v>0.7303370786516854</v>
      </c>
      <c r="I1533" s="36">
        <f t="shared" si="702"/>
        <v>1.1038961038961039</v>
      </c>
      <c r="J1533" s="36">
        <f t="shared" si="702"/>
        <v>0.94230769230769229</v>
      </c>
      <c r="K1533" s="36">
        <f t="shared" si="702"/>
        <v>0.87301587301587302</v>
      </c>
      <c r="L1533" s="36">
        <f t="shared" si="702"/>
        <v>0.74641148325358853</v>
      </c>
      <c r="M1533" s="36">
        <f t="shared" si="702"/>
        <v>1.1346153846153846</v>
      </c>
      <c r="N1533" s="36">
        <f t="shared" si="702"/>
        <v>0.7053571428571429</v>
      </c>
      <c r="O1533" s="36">
        <f t="shared" si="702"/>
        <v>0.91860465116279066</v>
      </c>
      <c r="P1533" s="36">
        <f t="shared" si="702"/>
        <v>0.89005235602094246</v>
      </c>
      <c r="Q1533" s="36">
        <f t="shared" si="702"/>
        <v>0.97297297297297303</v>
      </c>
      <c r="R1533" s="36">
        <f t="shared" si="702"/>
        <v>1.2846153846153847</v>
      </c>
      <c r="S1533" s="36">
        <f t="shared" si="702"/>
        <v>0.82857142857142863</v>
      </c>
      <c r="T1533" s="36">
        <f t="shared" si="702"/>
        <v>0.89784946236559138</v>
      </c>
      <c r="U1533" s="36">
        <f t="shared" si="702"/>
        <v>1.0596026490066226</v>
      </c>
      <c r="V1533" s="36">
        <f t="shared" si="702"/>
        <v>0.79651162790697672</v>
      </c>
      <c r="W1533" s="36">
        <f t="shared" si="702"/>
        <v>0.82191780821917804</v>
      </c>
      <c r="X1533" s="41">
        <f t="shared" si="702"/>
        <v>0.74675324675324672</v>
      </c>
      <c r="Y1533" s="41">
        <f t="shared" si="702"/>
        <v>0.64971751412429379</v>
      </c>
      <c r="Z1533" s="41">
        <f t="shared" si="702"/>
        <v>0.67222222222222228</v>
      </c>
      <c r="AA1533" s="41">
        <f t="shared" si="702"/>
        <v>0.8224852071005917</v>
      </c>
      <c r="AB1533" s="41">
        <f t="shared" si="702"/>
        <v>0.73793103448275865</v>
      </c>
      <c r="AC1533" s="42">
        <f t="shared" ref="AC1533:AG1533" si="703">AC888/AC236</f>
        <v>0.84482758620689657</v>
      </c>
      <c r="AD1533" s="42">
        <f t="shared" si="703"/>
        <v>1.8493150684931507</v>
      </c>
      <c r="AE1533" s="42">
        <f t="shared" si="703"/>
        <v>1.0214285714285714</v>
      </c>
      <c r="AF1533" s="43">
        <f t="shared" si="703"/>
        <v>0.8571428571428571</v>
      </c>
      <c r="AG1533" s="43">
        <f t="shared" si="703"/>
        <v>0.73239436619718312</v>
      </c>
      <c r="AH1533" s="44">
        <f t="shared" ref="AH1533:AO1533" si="704">AH888/AH236</f>
        <v>0.6953125</v>
      </c>
      <c r="AI1533" s="44">
        <f t="shared" si="704"/>
        <v>0.84251968503937003</v>
      </c>
      <c r="AJ1533" s="44">
        <f t="shared" si="704"/>
        <v>0.9921875</v>
      </c>
      <c r="AK1533" s="44">
        <f t="shared" si="704"/>
        <v>0.83471074380165289</v>
      </c>
      <c r="AL1533" s="46">
        <f t="shared" si="704"/>
        <v>1.0625</v>
      </c>
      <c r="AM1533" s="46">
        <f t="shared" si="704"/>
        <v>0.65333333333333332</v>
      </c>
      <c r="AN1533" s="46">
        <f t="shared" si="704"/>
        <v>0.86486486486486491</v>
      </c>
      <c r="AO1533" s="46">
        <f t="shared" si="704"/>
        <v>0.72566371681415931</v>
      </c>
    </row>
    <row r="1534" spans="1:41" x14ac:dyDescent="0.25">
      <c r="A1534" s="36" t="s">
        <v>101</v>
      </c>
      <c r="B1534" s="36">
        <f t="shared" ref="B1534:AB1534" si="705">B889/B237</f>
        <v>0.80608365019011408</v>
      </c>
      <c r="C1534" s="36">
        <f t="shared" si="705"/>
        <v>0.89455782312925169</v>
      </c>
      <c r="D1534" s="36">
        <f t="shared" si="705"/>
        <v>1.2033333333333334</v>
      </c>
      <c r="E1534" s="36">
        <f t="shared" si="705"/>
        <v>1.5212355212355213</v>
      </c>
      <c r="F1534" s="36">
        <f t="shared" si="705"/>
        <v>1.2959183673469388</v>
      </c>
      <c r="G1534" s="36">
        <f t="shared" si="705"/>
        <v>0.97120418848167545</v>
      </c>
      <c r="H1534" s="36">
        <f t="shared" si="705"/>
        <v>0.81030927835051547</v>
      </c>
      <c r="I1534" s="36">
        <f t="shared" si="705"/>
        <v>0.95467422096317278</v>
      </c>
      <c r="J1534" s="36">
        <f t="shared" si="705"/>
        <v>0.83368869936034118</v>
      </c>
      <c r="K1534" s="36">
        <f t="shared" si="705"/>
        <v>0.84558823529411764</v>
      </c>
      <c r="L1534" s="36">
        <f t="shared" si="705"/>
        <v>0.9856459330143541</v>
      </c>
      <c r="M1534" s="36">
        <f t="shared" si="705"/>
        <v>0.8294573643410853</v>
      </c>
      <c r="N1534" s="36">
        <f t="shared" si="705"/>
        <v>1.0610687022900764</v>
      </c>
      <c r="O1534" s="36">
        <f t="shared" si="705"/>
        <v>0.86279683377308702</v>
      </c>
      <c r="P1534" s="36">
        <f t="shared" si="705"/>
        <v>1.0918367346938775</v>
      </c>
      <c r="Q1534" s="36">
        <f t="shared" si="705"/>
        <v>0.93460490463215262</v>
      </c>
      <c r="R1534" s="36">
        <f t="shared" si="705"/>
        <v>0.892018779342723</v>
      </c>
      <c r="S1534" s="36">
        <f t="shared" si="705"/>
        <v>0.68736141906873616</v>
      </c>
      <c r="T1534" s="36">
        <f t="shared" si="705"/>
        <v>0.88916256157635465</v>
      </c>
      <c r="U1534" s="36">
        <f t="shared" si="705"/>
        <v>0.71028037383177567</v>
      </c>
      <c r="V1534" s="36">
        <f t="shared" si="705"/>
        <v>0.97167138810198306</v>
      </c>
      <c r="W1534" s="36">
        <f t="shared" si="705"/>
        <v>0.72351421188630494</v>
      </c>
      <c r="X1534" s="41">
        <f t="shared" si="705"/>
        <v>0.9522388059701492</v>
      </c>
      <c r="Y1534" s="41">
        <f t="shared" si="705"/>
        <v>1.006779661016949</v>
      </c>
      <c r="Z1534" s="41">
        <f t="shared" si="705"/>
        <v>0.90220820189274453</v>
      </c>
      <c r="AA1534" s="41">
        <f t="shared" si="705"/>
        <v>0.93195266272189348</v>
      </c>
      <c r="AB1534" s="41">
        <f t="shared" si="705"/>
        <v>1.0147058823529411</v>
      </c>
      <c r="AC1534" s="42">
        <f t="shared" ref="AC1534:AG1534" si="706">AC889/AC237</f>
        <v>0.72115384615384615</v>
      </c>
      <c r="AD1534" s="42">
        <f t="shared" si="706"/>
        <v>1.219626168224299</v>
      </c>
      <c r="AE1534" s="42">
        <f t="shared" si="706"/>
        <v>1.4137931034482758</v>
      </c>
      <c r="AF1534" s="43">
        <f t="shared" si="706"/>
        <v>0.82317073170731703</v>
      </c>
      <c r="AG1534" s="43">
        <f t="shared" si="706"/>
        <v>0.7363344051446945</v>
      </c>
      <c r="AH1534" s="44">
        <f t="shared" ref="AH1534:AO1534" si="707">AH889/AH237</f>
        <v>0.6099071207430341</v>
      </c>
      <c r="AI1534" s="44">
        <f t="shared" si="707"/>
        <v>0.79704797047970477</v>
      </c>
      <c r="AJ1534" s="44">
        <f t="shared" si="707"/>
        <v>0.78927203065134099</v>
      </c>
      <c r="AK1534" s="44">
        <f t="shared" si="707"/>
        <v>1.0649350649350648</v>
      </c>
      <c r="AL1534" s="46">
        <f t="shared" si="707"/>
        <v>0.88785046728971961</v>
      </c>
      <c r="AM1534" s="46">
        <f t="shared" si="707"/>
        <v>1.0080645161290323</v>
      </c>
      <c r="AN1534" s="46">
        <f t="shared" si="707"/>
        <v>0.91463414634146345</v>
      </c>
      <c r="AO1534" s="46">
        <f t="shared" si="707"/>
        <v>0.74590163934426235</v>
      </c>
    </row>
    <row r="1535" spans="1:41" x14ac:dyDescent="0.25">
      <c r="A1535" s="36" t="s">
        <v>590</v>
      </c>
      <c r="B1535" s="36">
        <f t="shared" ref="B1535:AB1535" si="708">B890/B238</f>
        <v>0.99626865671641796</v>
      </c>
      <c r="C1535" s="36">
        <f t="shared" si="708"/>
        <v>1</v>
      </c>
      <c r="D1535" s="36">
        <f t="shared" si="708"/>
        <v>1.0233236151603498</v>
      </c>
      <c r="E1535" s="36">
        <f t="shared" si="708"/>
        <v>1.7449392712550607</v>
      </c>
      <c r="F1535" s="36">
        <f t="shared" si="708"/>
        <v>0.95677233429394815</v>
      </c>
      <c r="G1535" s="36">
        <f t="shared" si="708"/>
        <v>0.85071090047393361</v>
      </c>
      <c r="H1535" s="36">
        <f t="shared" si="708"/>
        <v>1.0973684210526315</v>
      </c>
      <c r="I1535" s="36">
        <f t="shared" si="708"/>
        <v>0.84390243902439022</v>
      </c>
      <c r="J1535" s="36">
        <f t="shared" si="708"/>
        <v>0.7651006711409396</v>
      </c>
      <c r="K1535" s="36">
        <f t="shared" si="708"/>
        <v>0.89750692520775621</v>
      </c>
      <c r="L1535" s="36">
        <f t="shared" si="708"/>
        <v>0.91211401425178151</v>
      </c>
      <c r="M1535" s="36">
        <f t="shared" si="708"/>
        <v>0.97637795275590555</v>
      </c>
      <c r="N1535" s="36">
        <f t="shared" si="708"/>
        <v>0.99092970521541945</v>
      </c>
      <c r="O1535" s="36">
        <f t="shared" si="708"/>
        <v>1.0851063829787233</v>
      </c>
      <c r="P1535" s="36">
        <f t="shared" si="708"/>
        <v>1.1432748538011697</v>
      </c>
      <c r="Q1535" s="36">
        <f t="shared" si="708"/>
        <v>1.2420382165605095</v>
      </c>
      <c r="R1535" s="36">
        <f t="shared" si="708"/>
        <v>0.8188405797101449</v>
      </c>
      <c r="S1535" s="36">
        <f t="shared" si="708"/>
        <v>0.8875305623471883</v>
      </c>
      <c r="T1535" s="36">
        <f t="shared" si="708"/>
        <v>0.93961352657004826</v>
      </c>
      <c r="U1535" s="36">
        <f t="shared" si="708"/>
        <v>0.9731182795698925</v>
      </c>
      <c r="V1535" s="36">
        <f t="shared" si="708"/>
        <v>1.0427350427350428</v>
      </c>
      <c r="W1535" s="36">
        <f t="shared" si="708"/>
        <v>0.82729805013927582</v>
      </c>
      <c r="X1535" s="41">
        <f t="shared" si="708"/>
        <v>0.84299516908212557</v>
      </c>
      <c r="Y1535" s="41">
        <f t="shared" si="708"/>
        <v>0.91869918699186992</v>
      </c>
      <c r="Z1535" s="41">
        <f t="shared" si="708"/>
        <v>0.83989501312335957</v>
      </c>
      <c r="AA1535" s="41">
        <f t="shared" si="708"/>
        <v>0.77319587628865982</v>
      </c>
      <c r="AB1535" s="41">
        <f t="shared" si="708"/>
        <v>0.89556962025316456</v>
      </c>
      <c r="AC1535" s="42">
        <f t="shared" ref="AC1535:AG1535" si="709">AC890/AC238</f>
        <v>0.88273615635179148</v>
      </c>
      <c r="AD1535" s="42">
        <f t="shared" si="709"/>
        <v>1.3305084745762712</v>
      </c>
      <c r="AE1535" s="42">
        <f t="shared" si="709"/>
        <v>0.93877551020408168</v>
      </c>
      <c r="AF1535" s="43">
        <f t="shared" si="709"/>
        <v>0.80473372781065089</v>
      </c>
      <c r="AG1535" s="43">
        <f t="shared" si="709"/>
        <v>0.70121951219512191</v>
      </c>
      <c r="AH1535" s="44">
        <f t="shared" ref="AH1535:AO1535" si="710">AH890/AH238</f>
        <v>0.60932944606413997</v>
      </c>
      <c r="AI1535" s="44">
        <f t="shared" si="710"/>
        <v>0.69788519637462232</v>
      </c>
      <c r="AJ1535" s="44">
        <f t="shared" si="710"/>
        <v>0.83859649122807023</v>
      </c>
      <c r="AK1535" s="44">
        <f t="shared" si="710"/>
        <v>0.96296296296296291</v>
      </c>
      <c r="AL1535" s="46">
        <f t="shared" si="710"/>
        <v>0.8314606741573034</v>
      </c>
      <c r="AM1535" s="46">
        <f t="shared" si="710"/>
        <v>0.77848101265822789</v>
      </c>
      <c r="AN1535" s="46">
        <f t="shared" si="710"/>
        <v>0.82889733840304181</v>
      </c>
      <c r="AO1535" s="46">
        <f t="shared" si="710"/>
        <v>0.74852071005917165</v>
      </c>
    </row>
    <row r="1536" spans="1:41" x14ac:dyDescent="0.25">
      <c r="A1536" s="36" t="s">
        <v>534</v>
      </c>
      <c r="B1536" s="36">
        <f t="shared" ref="B1536:AB1536" si="711">B891/B239</f>
        <v>0.92490842490842495</v>
      </c>
      <c r="C1536" s="36">
        <f t="shared" si="711"/>
        <v>0.92358803986710969</v>
      </c>
      <c r="D1536" s="36">
        <f t="shared" si="711"/>
        <v>1.1476274165202109</v>
      </c>
      <c r="E1536" s="36">
        <f t="shared" si="711"/>
        <v>1.4494163424124513</v>
      </c>
      <c r="F1536" s="36">
        <f t="shared" si="711"/>
        <v>1.4326530612244899</v>
      </c>
      <c r="G1536" s="36">
        <f t="shared" si="711"/>
        <v>0.99275362318840576</v>
      </c>
      <c r="H1536" s="36">
        <f t="shared" si="711"/>
        <v>0.99642218246869407</v>
      </c>
      <c r="I1536" s="36">
        <f t="shared" si="711"/>
        <v>0.83702213279678073</v>
      </c>
      <c r="J1536" s="36">
        <f t="shared" si="711"/>
        <v>0.88307692307692309</v>
      </c>
      <c r="K1536" s="36">
        <f t="shared" si="711"/>
        <v>0.79741379310344829</v>
      </c>
      <c r="L1536" s="36">
        <f t="shared" si="711"/>
        <v>1.0184381778741864</v>
      </c>
      <c r="M1536" s="36">
        <f t="shared" si="711"/>
        <v>0.86039296794208897</v>
      </c>
      <c r="N1536" s="36">
        <f t="shared" si="711"/>
        <v>1.1692677070828332</v>
      </c>
      <c r="O1536" s="36">
        <f t="shared" si="711"/>
        <v>0.95961995249406173</v>
      </c>
      <c r="P1536" s="36">
        <f t="shared" si="711"/>
        <v>1.099502487562189</v>
      </c>
      <c r="Q1536" s="36">
        <f t="shared" si="711"/>
        <v>1.0323450134770888</v>
      </c>
      <c r="R1536" s="36">
        <f t="shared" si="711"/>
        <v>0.90349819059107361</v>
      </c>
      <c r="S1536" s="36">
        <f t="shared" si="711"/>
        <v>0.98632010943912451</v>
      </c>
      <c r="T1536" s="36">
        <f t="shared" si="711"/>
        <v>1.0734597156398105</v>
      </c>
      <c r="U1536" s="36">
        <f t="shared" si="711"/>
        <v>0.95263157894736838</v>
      </c>
      <c r="V1536" s="36">
        <f t="shared" si="711"/>
        <v>1.0364656381486677</v>
      </c>
      <c r="W1536" s="36">
        <f t="shared" si="711"/>
        <v>0.85974754558204769</v>
      </c>
      <c r="X1536" s="41">
        <f t="shared" si="711"/>
        <v>0.9241645244215938</v>
      </c>
      <c r="Y1536" s="41">
        <f t="shared" si="711"/>
        <v>0.94515306122448983</v>
      </c>
      <c r="Z1536" s="41">
        <f t="shared" si="711"/>
        <v>0.88862559241706163</v>
      </c>
      <c r="AA1536" s="41">
        <f t="shared" si="711"/>
        <v>0.80321782178217827</v>
      </c>
      <c r="AB1536" s="41">
        <f t="shared" si="711"/>
        <v>0.92074927953890495</v>
      </c>
      <c r="AC1536" s="42">
        <f t="shared" ref="AC1536:AG1536" si="712">AC891/AC239</f>
        <v>0.80897250361794504</v>
      </c>
      <c r="AD1536" s="42">
        <f t="shared" si="712"/>
        <v>1.1879699248120301</v>
      </c>
      <c r="AE1536" s="42">
        <f t="shared" si="712"/>
        <v>0.94978479196556675</v>
      </c>
      <c r="AF1536" s="43">
        <f t="shared" si="712"/>
        <v>0.95820433436532504</v>
      </c>
      <c r="AG1536" s="43">
        <f t="shared" si="712"/>
        <v>0.81031866464339908</v>
      </c>
      <c r="AH1536" s="44">
        <f t="shared" ref="AH1536:AO1536" si="713">AH891/AH239</f>
        <v>0.84803921568627449</v>
      </c>
      <c r="AI1536" s="44">
        <f t="shared" si="713"/>
        <v>0.86021505376344087</v>
      </c>
      <c r="AJ1536" s="44">
        <f t="shared" si="713"/>
        <v>0.86576168929110109</v>
      </c>
      <c r="AK1536" s="44">
        <f t="shared" si="713"/>
        <v>0.9903691813804173</v>
      </c>
      <c r="AL1536" s="46">
        <f t="shared" si="713"/>
        <v>0.95318352059925093</v>
      </c>
      <c r="AM1536" s="46">
        <f t="shared" si="713"/>
        <v>0.87392550143266479</v>
      </c>
      <c r="AN1536" s="46">
        <f t="shared" si="713"/>
        <v>0.91267123287671237</v>
      </c>
      <c r="AO1536" s="46">
        <f t="shared" si="713"/>
        <v>0.85739750445632801</v>
      </c>
    </row>
    <row r="1537" spans="1:41" x14ac:dyDescent="0.25">
      <c r="A1537" s="36" t="s">
        <v>102</v>
      </c>
      <c r="B1537" s="36">
        <f t="shared" ref="B1537:AB1537" si="714">B892/B240</f>
        <v>1.0238095238095237</v>
      </c>
      <c r="C1537" s="36">
        <f t="shared" si="714"/>
        <v>0.94968553459119498</v>
      </c>
      <c r="D1537" s="36">
        <f t="shared" si="714"/>
        <v>0.875</v>
      </c>
      <c r="E1537" s="36">
        <f t="shared" si="714"/>
        <v>1.9064748201438848</v>
      </c>
      <c r="F1537" s="36">
        <f t="shared" si="714"/>
        <v>1.2056451612903225</v>
      </c>
      <c r="G1537" s="36">
        <f t="shared" si="714"/>
        <v>0.74447949526813884</v>
      </c>
      <c r="H1537" s="36">
        <f t="shared" si="714"/>
        <v>0.92929292929292928</v>
      </c>
      <c r="I1537" s="36">
        <f t="shared" si="714"/>
        <v>0.94163424124513617</v>
      </c>
      <c r="J1537" s="36">
        <f t="shared" si="714"/>
        <v>1.1486486486486487</v>
      </c>
      <c r="K1537" s="36">
        <f t="shared" si="714"/>
        <v>0.7976653696498055</v>
      </c>
      <c r="L1537" s="36">
        <f t="shared" si="714"/>
        <v>0.94921875</v>
      </c>
      <c r="M1537" s="36">
        <f t="shared" si="714"/>
        <v>1.037037037037037</v>
      </c>
      <c r="N1537" s="36">
        <f t="shared" si="714"/>
        <v>0.97233201581027673</v>
      </c>
      <c r="O1537" s="36">
        <f t="shared" si="714"/>
        <v>0.90170940170940173</v>
      </c>
      <c r="P1537" s="36">
        <f t="shared" si="714"/>
        <v>1.2107843137254901</v>
      </c>
      <c r="Q1537" s="36">
        <f t="shared" si="714"/>
        <v>1.1219512195121952</v>
      </c>
      <c r="R1537" s="36">
        <f t="shared" si="714"/>
        <v>1.1458333333333333</v>
      </c>
      <c r="S1537" s="36">
        <f t="shared" si="714"/>
        <v>0.81974248927038629</v>
      </c>
      <c r="T1537" s="36">
        <f t="shared" si="714"/>
        <v>0.93333333333333335</v>
      </c>
      <c r="U1537" s="36">
        <f t="shared" si="714"/>
        <v>1.0106382978723405</v>
      </c>
      <c r="V1537" s="36">
        <f t="shared" si="714"/>
        <v>0.87815126050420167</v>
      </c>
      <c r="W1537" s="36">
        <f t="shared" si="714"/>
        <v>0.90186915887850472</v>
      </c>
      <c r="X1537" s="41">
        <f t="shared" si="714"/>
        <v>0.85253456221198154</v>
      </c>
      <c r="Y1537" s="41">
        <f t="shared" si="714"/>
        <v>0.97524752475247523</v>
      </c>
      <c r="Z1537" s="41">
        <f t="shared" si="714"/>
        <v>0.8041666666666667</v>
      </c>
      <c r="AA1537" s="41">
        <f t="shared" si="714"/>
        <v>0.92753623188405798</v>
      </c>
      <c r="AB1537" s="41">
        <f t="shared" si="714"/>
        <v>0.83589743589743593</v>
      </c>
      <c r="AC1537" s="42">
        <f t="shared" ref="AC1537:AG1537" si="715">AC892/AC240</f>
        <v>0.98324022346368711</v>
      </c>
      <c r="AD1537" s="42">
        <f t="shared" si="715"/>
        <v>1.1885245901639345</v>
      </c>
      <c r="AE1537" s="42">
        <f t="shared" si="715"/>
        <v>1.1694915254237288</v>
      </c>
      <c r="AF1537" s="43">
        <f t="shared" si="715"/>
        <v>0.79329608938547491</v>
      </c>
      <c r="AG1537" s="43">
        <f t="shared" si="715"/>
        <v>0.63730569948186533</v>
      </c>
      <c r="AH1537" s="44">
        <f t="shared" ref="AH1537:AO1537" si="716">AH892/AH240</f>
        <v>0.86363636363636365</v>
      </c>
      <c r="AI1537" s="44">
        <f t="shared" si="716"/>
        <v>0.73837209302325579</v>
      </c>
      <c r="AJ1537" s="44">
        <f t="shared" si="716"/>
        <v>0.81621621621621621</v>
      </c>
      <c r="AK1537" s="44">
        <f t="shared" si="716"/>
        <v>0.82738095238095233</v>
      </c>
      <c r="AL1537" s="46">
        <f t="shared" si="716"/>
        <v>0.93835616438356162</v>
      </c>
      <c r="AM1537" s="46">
        <f t="shared" si="716"/>
        <v>0.84516129032258069</v>
      </c>
      <c r="AN1537" s="46">
        <f t="shared" si="716"/>
        <v>0.91891891891891897</v>
      </c>
      <c r="AO1537" s="46">
        <f t="shared" si="716"/>
        <v>0.94166666666666665</v>
      </c>
    </row>
    <row r="1538" spans="1:41" x14ac:dyDescent="0.25">
      <c r="A1538" s="36" t="s">
        <v>103</v>
      </c>
      <c r="B1538" s="36">
        <f t="shared" ref="B1538:AB1538" si="717">B893/B241</f>
        <v>0.8351648351648352</v>
      </c>
      <c r="C1538" s="36">
        <f t="shared" si="717"/>
        <v>1.0857142857142856</v>
      </c>
      <c r="D1538" s="36">
        <f t="shared" si="717"/>
        <v>1</v>
      </c>
      <c r="E1538" s="36">
        <f t="shared" si="717"/>
        <v>1.7337662337662338</v>
      </c>
      <c r="F1538" s="36">
        <f t="shared" si="717"/>
        <v>1.1950354609929077</v>
      </c>
      <c r="G1538" s="36">
        <f t="shared" si="717"/>
        <v>0.81866666666666665</v>
      </c>
      <c r="H1538" s="36">
        <f t="shared" si="717"/>
        <v>0.96811594202898554</v>
      </c>
      <c r="I1538" s="36">
        <f t="shared" si="717"/>
        <v>0.93392070484581502</v>
      </c>
      <c r="J1538" s="36">
        <f t="shared" si="717"/>
        <v>0.82524271844660191</v>
      </c>
      <c r="K1538" s="36">
        <f t="shared" si="717"/>
        <v>0.80555555555555558</v>
      </c>
      <c r="L1538" s="36">
        <f t="shared" si="717"/>
        <v>1.0510204081632653</v>
      </c>
      <c r="M1538" s="36">
        <f t="shared" si="717"/>
        <v>0.82954545454545459</v>
      </c>
      <c r="N1538" s="36">
        <f t="shared" si="717"/>
        <v>0.86821705426356588</v>
      </c>
      <c r="O1538" s="36">
        <f t="shared" si="717"/>
        <v>1.0632911392405062</v>
      </c>
      <c r="P1538" s="36">
        <f t="shared" si="717"/>
        <v>1.0823045267489713</v>
      </c>
      <c r="Q1538" s="36">
        <f t="shared" si="717"/>
        <v>0.9242424242424242</v>
      </c>
      <c r="R1538" s="36">
        <f t="shared" si="717"/>
        <v>1.1877729257641922</v>
      </c>
      <c r="S1538" s="36">
        <f t="shared" si="717"/>
        <v>0.80524344569288386</v>
      </c>
      <c r="T1538" s="36">
        <f t="shared" si="717"/>
        <v>0.93006993006993011</v>
      </c>
      <c r="U1538" s="36">
        <f t="shared" si="717"/>
        <v>1.1560975609756097</v>
      </c>
      <c r="V1538" s="36">
        <f t="shared" si="717"/>
        <v>0.86770428015564205</v>
      </c>
      <c r="W1538" s="36">
        <f t="shared" si="717"/>
        <v>0.81739130434782614</v>
      </c>
      <c r="X1538" s="41">
        <f t="shared" si="717"/>
        <v>0.79693486590038309</v>
      </c>
      <c r="Y1538" s="41">
        <f t="shared" si="717"/>
        <v>0.97083333333333333</v>
      </c>
      <c r="Z1538" s="41">
        <f t="shared" si="717"/>
        <v>0.87452471482889738</v>
      </c>
      <c r="AA1538" s="41">
        <f t="shared" si="717"/>
        <v>0.74907749077490771</v>
      </c>
      <c r="AB1538" s="41">
        <f t="shared" si="717"/>
        <v>0.95734597156398105</v>
      </c>
      <c r="AC1538" s="42">
        <f t="shared" ref="AC1538:AG1538" si="718">AC893/AC241</f>
        <v>1.1965317919075145</v>
      </c>
      <c r="AD1538" s="42">
        <f t="shared" si="718"/>
        <v>1.326797385620915</v>
      </c>
      <c r="AE1538" s="42">
        <f t="shared" si="718"/>
        <v>0.9866071428571429</v>
      </c>
      <c r="AF1538" s="43">
        <f t="shared" si="718"/>
        <v>0.70338983050847459</v>
      </c>
      <c r="AG1538" s="43">
        <f t="shared" si="718"/>
        <v>0.61507936507936511</v>
      </c>
      <c r="AH1538" s="44">
        <f t="shared" ref="AH1538:AO1538" si="719">AH893/AH241</f>
        <v>0.60476190476190472</v>
      </c>
      <c r="AI1538" s="44">
        <f t="shared" si="719"/>
        <v>0.80208333333333337</v>
      </c>
      <c r="AJ1538" s="44">
        <f t="shared" si="719"/>
        <v>1.0517241379310345</v>
      </c>
      <c r="AK1538" s="44">
        <f t="shared" si="719"/>
        <v>1.2789115646258504</v>
      </c>
      <c r="AL1538" s="46">
        <f t="shared" si="719"/>
        <v>0.93251533742331283</v>
      </c>
      <c r="AM1538" s="46">
        <f t="shared" si="719"/>
        <v>0.92964824120603018</v>
      </c>
      <c r="AN1538" s="46">
        <f t="shared" si="719"/>
        <v>1.0223463687150838</v>
      </c>
      <c r="AO1538" s="46">
        <f t="shared" si="719"/>
        <v>0.69897959183673475</v>
      </c>
    </row>
    <row r="1539" spans="1:41" x14ac:dyDescent="0.25">
      <c r="A1539" s="36" t="s">
        <v>104</v>
      </c>
      <c r="B1539" s="36">
        <f t="shared" ref="B1539:AB1539" si="720">B894/B242</f>
        <v>1.0730337078651686</v>
      </c>
      <c r="C1539" s="36">
        <f t="shared" si="720"/>
        <v>1.0918918918918918</v>
      </c>
      <c r="D1539" s="36">
        <f t="shared" si="720"/>
        <v>1.2811244979919678</v>
      </c>
      <c r="E1539" s="36">
        <f t="shared" si="720"/>
        <v>1.5697211155378485</v>
      </c>
      <c r="F1539" s="36">
        <f t="shared" si="720"/>
        <v>1.125925925925926</v>
      </c>
      <c r="G1539" s="36">
        <f t="shared" si="720"/>
        <v>0.88377192982456143</v>
      </c>
      <c r="H1539" s="36">
        <f t="shared" si="720"/>
        <v>0.92872570194384452</v>
      </c>
      <c r="I1539" s="36">
        <f t="shared" si="720"/>
        <v>1.021917808219178</v>
      </c>
      <c r="J1539" s="36">
        <f t="shared" si="720"/>
        <v>0.7919847328244275</v>
      </c>
      <c r="K1539" s="36">
        <f t="shared" si="720"/>
        <v>0.73115577889447236</v>
      </c>
      <c r="L1539" s="36">
        <f t="shared" si="720"/>
        <v>0.98730964467005078</v>
      </c>
      <c r="M1539" s="36">
        <f t="shared" si="720"/>
        <v>0.97178683385579934</v>
      </c>
      <c r="N1539" s="36">
        <f t="shared" si="720"/>
        <v>0.8982630272952854</v>
      </c>
      <c r="O1539" s="36">
        <f t="shared" si="720"/>
        <v>0.79889807162534432</v>
      </c>
      <c r="P1539" s="36">
        <f t="shared" si="720"/>
        <v>1.096875</v>
      </c>
      <c r="Q1539" s="36">
        <f t="shared" si="720"/>
        <v>0.99365079365079367</v>
      </c>
      <c r="R1539" s="36">
        <f t="shared" si="720"/>
        <v>1.0271084337349397</v>
      </c>
      <c r="S1539" s="36">
        <f t="shared" si="720"/>
        <v>0.77134146341463417</v>
      </c>
      <c r="T1539" s="36">
        <f t="shared" si="720"/>
        <v>0.90960451977401124</v>
      </c>
      <c r="U1539" s="36">
        <f t="shared" si="720"/>
        <v>0.91562500000000002</v>
      </c>
      <c r="V1539" s="36">
        <f t="shared" si="720"/>
        <v>0.83536585365853655</v>
      </c>
      <c r="W1539" s="36">
        <f t="shared" si="720"/>
        <v>0.88064516129032255</v>
      </c>
      <c r="X1539" s="41">
        <f t="shared" si="720"/>
        <v>0.83277591973244147</v>
      </c>
      <c r="Y1539" s="41">
        <f t="shared" si="720"/>
        <v>0.95033112582781454</v>
      </c>
      <c r="Z1539" s="41">
        <f t="shared" si="720"/>
        <v>1.0664206642066421</v>
      </c>
      <c r="AA1539" s="41">
        <f t="shared" si="720"/>
        <v>0.98233215547703179</v>
      </c>
      <c r="AB1539" s="41">
        <f t="shared" si="720"/>
        <v>0.76699029126213591</v>
      </c>
      <c r="AC1539" s="42">
        <f t="shared" ref="AC1539:AG1539" si="721">AC894/AC242</f>
        <v>0.98706896551724133</v>
      </c>
      <c r="AD1539" s="42">
        <f t="shared" si="721"/>
        <v>1.0663265306122449</v>
      </c>
      <c r="AE1539" s="42">
        <f t="shared" si="721"/>
        <v>0.90234375</v>
      </c>
      <c r="AF1539" s="43">
        <f t="shared" si="721"/>
        <v>0.82490272373540852</v>
      </c>
      <c r="AG1539" s="43">
        <f t="shared" si="721"/>
        <v>0.88362068965517238</v>
      </c>
      <c r="AH1539" s="44">
        <f t="shared" ref="AH1539:AO1539" si="722">AH894/AH242</f>
        <v>0.79187817258883253</v>
      </c>
      <c r="AI1539" s="44">
        <f t="shared" si="722"/>
        <v>0.69907407407407407</v>
      </c>
      <c r="AJ1539" s="44">
        <f t="shared" si="722"/>
        <v>1.0246305418719213</v>
      </c>
      <c r="AK1539" s="44">
        <f t="shared" si="722"/>
        <v>0.98351648351648346</v>
      </c>
      <c r="AL1539" s="46">
        <f t="shared" si="722"/>
        <v>0.92814371257485029</v>
      </c>
      <c r="AM1539" s="46">
        <f t="shared" si="722"/>
        <v>0.91794871794871791</v>
      </c>
      <c r="AN1539" s="46">
        <f t="shared" si="722"/>
        <v>1.1000000000000001</v>
      </c>
      <c r="AO1539" s="46">
        <f t="shared" si="722"/>
        <v>0.78787878787878785</v>
      </c>
    </row>
    <row r="1540" spans="1:41" x14ac:dyDescent="0.25">
      <c r="A1540" s="36" t="s">
        <v>425</v>
      </c>
      <c r="B1540" s="36">
        <f t="shared" ref="B1540:AB1540" si="723">B895/B243</f>
        <v>1.0153649167733674</v>
      </c>
      <c r="C1540" s="36">
        <f t="shared" si="723"/>
        <v>0.91995614035087714</v>
      </c>
      <c r="D1540" s="36">
        <f t="shared" si="723"/>
        <v>1.0835095137420718</v>
      </c>
      <c r="E1540" s="36">
        <f t="shared" si="723"/>
        <v>1.4935064935064934</v>
      </c>
      <c r="F1540" s="36">
        <f t="shared" si="723"/>
        <v>1.1966351209253419</v>
      </c>
      <c r="G1540" s="36">
        <f t="shared" si="723"/>
        <v>1.0009242144177448</v>
      </c>
      <c r="H1540" s="36">
        <f t="shared" si="723"/>
        <v>1.1293345829428303</v>
      </c>
      <c r="I1540" s="36">
        <f t="shared" si="723"/>
        <v>1.10879848628193</v>
      </c>
      <c r="J1540" s="36">
        <f t="shared" si="723"/>
        <v>0.84970238095238093</v>
      </c>
      <c r="K1540" s="36">
        <f t="shared" si="723"/>
        <v>1.0422420796100731</v>
      </c>
      <c r="L1540" s="36">
        <f t="shared" si="723"/>
        <v>1.0425020048115476</v>
      </c>
      <c r="M1540" s="36">
        <f t="shared" si="723"/>
        <v>1.1567099567099568</v>
      </c>
      <c r="N1540" s="36">
        <f t="shared" si="723"/>
        <v>0.94165435745937964</v>
      </c>
      <c r="O1540" s="36">
        <f t="shared" si="723"/>
        <v>1.0185810810810811</v>
      </c>
      <c r="P1540" s="36">
        <f t="shared" si="723"/>
        <v>1.0667886550777677</v>
      </c>
      <c r="Q1540" s="36">
        <f t="shared" si="723"/>
        <v>1.1664887940234792</v>
      </c>
      <c r="R1540" s="36">
        <f t="shared" si="723"/>
        <v>1.0293255131964809</v>
      </c>
      <c r="S1540" s="36">
        <f t="shared" si="723"/>
        <v>0.9285714285714286</v>
      </c>
      <c r="T1540" s="36">
        <f t="shared" si="723"/>
        <v>1.1408016443987667</v>
      </c>
      <c r="U1540" s="36">
        <f t="shared" si="723"/>
        <v>1.0424178154825026</v>
      </c>
      <c r="V1540" s="36">
        <f t="shared" si="723"/>
        <v>0.86740331491712708</v>
      </c>
      <c r="W1540" s="36">
        <f t="shared" si="723"/>
        <v>0.84934086629001881</v>
      </c>
      <c r="X1540" s="41">
        <f t="shared" si="723"/>
        <v>0.89350649350649347</v>
      </c>
      <c r="Y1540" s="41">
        <f t="shared" si="723"/>
        <v>0.81926605504587158</v>
      </c>
      <c r="Z1540" s="41">
        <f t="shared" si="723"/>
        <v>0.82286634460547503</v>
      </c>
      <c r="AA1540" s="41">
        <f t="shared" si="723"/>
        <v>0.84709730171708908</v>
      </c>
      <c r="AB1540" s="41">
        <f t="shared" si="723"/>
        <v>0.94612476370510401</v>
      </c>
      <c r="AC1540" s="42">
        <f t="shared" ref="AC1540:AG1540" si="724">AC895/AC243</f>
        <v>1.0771812080536913</v>
      </c>
      <c r="AD1540" s="42">
        <f t="shared" si="724"/>
        <v>1.1312883435582821</v>
      </c>
      <c r="AE1540" s="42">
        <f t="shared" si="724"/>
        <v>0.85432733504712943</v>
      </c>
      <c r="AF1540" s="43">
        <f t="shared" si="724"/>
        <v>0.74343257443082311</v>
      </c>
      <c r="AG1540" s="43">
        <f t="shared" si="724"/>
        <v>0.85236220472440949</v>
      </c>
      <c r="AH1540" s="44">
        <f t="shared" ref="AH1540:AO1540" si="725">AH895/AH243</f>
        <v>0.71741397288842546</v>
      </c>
      <c r="AI1540" s="44">
        <f t="shared" si="725"/>
        <v>0.74793767186067828</v>
      </c>
      <c r="AJ1540" s="44">
        <f t="shared" si="725"/>
        <v>0.95104895104895104</v>
      </c>
      <c r="AK1540" s="44">
        <f t="shared" si="725"/>
        <v>0.82755203171456893</v>
      </c>
      <c r="AL1540" s="46">
        <f t="shared" si="725"/>
        <v>0.91789215686274506</v>
      </c>
      <c r="AM1540" s="46">
        <f t="shared" si="725"/>
        <v>0.88315481986368061</v>
      </c>
      <c r="AN1540" s="46">
        <f t="shared" si="725"/>
        <v>0.83647175421209119</v>
      </c>
      <c r="AO1540" s="46">
        <f t="shared" si="725"/>
        <v>0.92172897196261683</v>
      </c>
    </row>
    <row r="1541" spans="1:41" x14ac:dyDescent="0.25">
      <c r="A1541" s="36" t="s">
        <v>614</v>
      </c>
      <c r="B1541" s="36">
        <f t="shared" ref="B1541:AB1541" si="726">B896/B244</f>
        <v>1.0528455284552845</v>
      </c>
      <c r="C1541" s="36">
        <f t="shared" si="726"/>
        <v>0.91439688715953304</v>
      </c>
      <c r="D1541" s="36">
        <f t="shared" si="726"/>
        <v>0.9708454810495627</v>
      </c>
      <c r="E1541" s="36">
        <f t="shared" si="726"/>
        <v>1.4072727272727272</v>
      </c>
      <c r="F1541" s="36">
        <f t="shared" si="726"/>
        <v>1.138235294117647</v>
      </c>
      <c r="G1541" s="36">
        <f t="shared" si="726"/>
        <v>1.1504178272980501</v>
      </c>
      <c r="H1541" s="36">
        <f t="shared" si="726"/>
        <v>0.91630901287553645</v>
      </c>
      <c r="I1541" s="36">
        <f t="shared" si="726"/>
        <v>1.1230366492146597</v>
      </c>
      <c r="J1541" s="36">
        <f t="shared" si="726"/>
        <v>0.88536585365853659</v>
      </c>
      <c r="K1541" s="36">
        <f t="shared" si="726"/>
        <v>0.83758700696055688</v>
      </c>
      <c r="L1541" s="36">
        <f t="shared" si="726"/>
        <v>0.81021897810218979</v>
      </c>
      <c r="M1541" s="36">
        <f t="shared" si="726"/>
        <v>1.5954198473282444</v>
      </c>
      <c r="N1541" s="36">
        <f t="shared" si="726"/>
        <v>0.9882352941176471</v>
      </c>
      <c r="O1541" s="36">
        <f t="shared" si="726"/>
        <v>0.87297921478060048</v>
      </c>
      <c r="P1541" s="36">
        <f t="shared" si="726"/>
        <v>0.80550098231827116</v>
      </c>
      <c r="Q1541" s="36">
        <f t="shared" si="726"/>
        <v>1.0025706940874035</v>
      </c>
      <c r="R1541" s="36">
        <f t="shared" si="726"/>
        <v>0.93269230769230771</v>
      </c>
      <c r="S1541" s="36">
        <f t="shared" si="726"/>
        <v>0.93211488250652741</v>
      </c>
      <c r="T1541" s="36">
        <f t="shared" si="726"/>
        <v>0.85983263598326365</v>
      </c>
      <c r="U1541" s="36">
        <f t="shared" si="726"/>
        <v>0.86977886977886976</v>
      </c>
      <c r="V1541" s="36">
        <f t="shared" si="726"/>
        <v>0.8452914798206278</v>
      </c>
      <c r="W1541" s="36">
        <f t="shared" si="726"/>
        <v>0.78815489749430523</v>
      </c>
      <c r="X1541" s="41">
        <f t="shared" si="726"/>
        <v>1.0761670761670761</v>
      </c>
      <c r="Y1541" s="41">
        <f t="shared" si="726"/>
        <v>0.95486935866983369</v>
      </c>
      <c r="Z1541" s="41">
        <f t="shared" si="726"/>
        <v>0.75538160469667315</v>
      </c>
      <c r="AA1541" s="41">
        <f t="shared" si="726"/>
        <v>0.87412587412587417</v>
      </c>
      <c r="AB1541" s="41">
        <f t="shared" si="726"/>
        <v>0.97802197802197799</v>
      </c>
      <c r="AC1541" s="42">
        <f t="shared" ref="AC1541:AG1541" si="727">AC896/AC244</f>
        <v>0.96084337349397586</v>
      </c>
      <c r="AD1541" s="42">
        <f t="shared" si="727"/>
        <v>1.4739130434782608</v>
      </c>
      <c r="AE1541" s="42">
        <f t="shared" si="727"/>
        <v>0.96266666666666667</v>
      </c>
      <c r="AF1541" s="43">
        <f t="shared" si="727"/>
        <v>0.83380281690140845</v>
      </c>
      <c r="AG1541" s="43">
        <f t="shared" si="727"/>
        <v>0.74566473988439308</v>
      </c>
      <c r="AH1541" s="44">
        <f t="shared" ref="AH1541:AO1541" si="728">AH896/AH244</f>
        <v>0.77910447761194035</v>
      </c>
      <c r="AI1541" s="44">
        <f t="shared" si="728"/>
        <v>0.78696741854636587</v>
      </c>
      <c r="AJ1541" s="44">
        <f t="shared" si="728"/>
        <v>1.035143769968051</v>
      </c>
      <c r="AK1541" s="44">
        <f t="shared" si="728"/>
        <v>0.88418079096045199</v>
      </c>
      <c r="AL1541" s="46">
        <f t="shared" si="728"/>
        <v>0.5971428571428572</v>
      </c>
      <c r="AM1541" s="46">
        <f t="shared" si="728"/>
        <v>0.86850152905198774</v>
      </c>
      <c r="AN1541" s="46">
        <f t="shared" si="728"/>
        <v>0.76716417910447765</v>
      </c>
      <c r="AO1541" s="46">
        <f t="shared" si="728"/>
        <v>0.82258064516129037</v>
      </c>
    </row>
    <row r="1542" spans="1:41" x14ac:dyDescent="0.25">
      <c r="A1542" s="36" t="s">
        <v>543</v>
      </c>
      <c r="B1542" s="36">
        <f t="shared" ref="B1542:AB1542" si="729">B897/B245</f>
        <v>1.0875634517766497</v>
      </c>
      <c r="C1542" s="36">
        <f t="shared" si="729"/>
        <v>1.1918678526048285</v>
      </c>
      <c r="D1542" s="36">
        <f t="shared" si="729"/>
        <v>1.0064575645756457</v>
      </c>
      <c r="E1542" s="36">
        <f t="shared" si="729"/>
        <v>1.5</v>
      </c>
      <c r="F1542" s="36">
        <f t="shared" si="729"/>
        <v>1.4193804606830818</v>
      </c>
      <c r="G1542" s="36">
        <f t="shared" si="729"/>
        <v>0.92720542874768663</v>
      </c>
      <c r="H1542" s="36">
        <f t="shared" si="729"/>
        <v>0.99814814814814812</v>
      </c>
      <c r="I1542" s="36">
        <f t="shared" si="729"/>
        <v>0.80197444831591169</v>
      </c>
      <c r="J1542" s="36">
        <f t="shared" si="729"/>
        <v>0.9480443666082895</v>
      </c>
      <c r="K1542" s="36">
        <f t="shared" si="729"/>
        <v>0.8059975520195839</v>
      </c>
      <c r="L1542" s="36">
        <f t="shared" si="729"/>
        <v>0.89306545690213868</v>
      </c>
      <c r="M1542" s="36">
        <f t="shared" si="729"/>
        <v>0.94514455151964416</v>
      </c>
      <c r="N1542" s="36">
        <f t="shared" si="729"/>
        <v>1.1847745750184775</v>
      </c>
      <c r="O1542" s="36">
        <f t="shared" si="729"/>
        <v>0.88719723183391008</v>
      </c>
      <c r="P1542" s="36">
        <f t="shared" si="729"/>
        <v>1.043956043956044</v>
      </c>
      <c r="Q1542" s="36">
        <f t="shared" si="729"/>
        <v>0.88942307692307687</v>
      </c>
      <c r="R1542" s="36">
        <f t="shared" si="729"/>
        <v>0.98362989323843419</v>
      </c>
      <c r="S1542" s="36">
        <f t="shared" si="729"/>
        <v>0.89812734082397006</v>
      </c>
      <c r="T1542" s="36">
        <f t="shared" si="729"/>
        <v>0.81111111111111112</v>
      </c>
      <c r="U1542" s="36">
        <f t="shared" si="729"/>
        <v>0.76928953399541633</v>
      </c>
      <c r="V1542" s="36">
        <f t="shared" si="729"/>
        <v>1.0410041841004185</v>
      </c>
      <c r="W1542" s="36">
        <f t="shared" si="729"/>
        <v>0.7276657060518732</v>
      </c>
      <c r="X1542" s="41">
        <f t="shared" si="729"/>
        <v>0.97233201581027673</v>
      </c>
      <c r="Y1542" s="41">
        <f t="shared" si="729"/>
        <v>0.93179950698438785</v>
      </c>
      <c r="Z1542" s="41">
        <f t="shared" si="729"/>
        <v>0.78465869106263197</v>
      </c>
      <c r="AA1542" s="41">
        <f t="shared" si="729"/>
        <v>0.67925778661365144</v>
      </c>
      <c r="AB1542" s="41">
        <f t="shared" si="729"/>
        <v>0.7166793602437167</v>
      </c>
      <c r="AC1542" s="42">
        <f t="shared" ref="AC1542:AG1542" si="730">AC897/AC245</f>
        <v>0.7813067150635209</v>
      </c>
      <c r="AD1542" s="42">
        <f t="shared" si="730"/>
        <v>1.4672131147540983</v>
      </c>
      <c r="AE1542" s="42">
        <f t="shared" si="730"/>
        <v>1.4420946626384692</v>
      </c>
      <c r="AF1542" s="43">
        <f t="shared" si="730"/>
        <v>0.99632014719411222</v>
      </c>
      <c r="AG1542" s="43">
        <f t="shared" si="730"/>
        <v>0.8348214285714286</v>
      </c>
      <c r="AH1542" s="44">
        <f t="shared" ref="AH1542:AO1542" si="731">AH897/AH245</f>
        <v>0.89881593110871905</v>
      </c>
      <c r="AI1542" s="44">
        <f t="shared" si="731"/>
        <v>0.71080139372822304</v>
      </c>
      <c r="AJ1542" s="44">
        <f t="shared" si="731"/>
        <v>0.91308793456032722</v>
      </c>
      <c r="AK1542" s="44">
        <f t="shared" si="731"/>
        <v>0.88252714708785784</v>
      </c>
      <c r="AL1542" s="46">
        <f t="shared" si="731"/>
        <v>0.71562867215041126</v>
      </c>
      <c r="AM1542" s="46">
        <f t="shared" si="731"/>
        <v>0.78669275929549898</v>
      </c>
      <c r="AN1542" s="46">
        <f t="shared" si="731"/>
        <v>0.70194174757281558</v>
      </c>
      <c r="AO1542" s="46">
        <f t="shared" si="731"/>
        <v>0.77753779697624192</v>
      </c>
    </row>
    <row r="1543" spans="1:41" x14ac:dyDescent="0.25">
      <c r="A1543" s="36" t="s">
        <v>105</v>
      </c>
      <c r="B1543" s="36">
        <f t="shared" ref="B1543:AB1543" si="732">B898/B246</f>
        <v>0.87804878048780488</v>
      </c>
      <c r="C1543" s="36">
        <f t="shared" si="732"/>
        <v>1.2222222222222223</v>
      </c>
      <c r="D1543" s="36">
        <f t="shared" si="732"/>
        <v>1.3578947368421053</v>
      </c>
      <c r="E1543" s="36">
        <f t="shared" si="732"/>
        <v>1.57</v>
      </c>
      <c r="F1543" s="36">
        <f t="shared" si="732"/>
        <v>1.326829268292683</v>
      </c>
      <c r="G1543" s="36">
        <f t="shared" si="732"/>
        <v>0.98536585365853657</v>
      </c>
      <c r="H1543" s="36">
        <f t="shared" si="732"/>
        <v>1.0131004366812226</v>
      </c>
      <c r="I1543" s="36">
        <f t="shared" si="732"/>
        <v>0.94273127753303965</v>
      </c>
      <c r="J1543" s="36">
        <f t="shared" si="732"/>
        <v>0.76335877862595425</v>
      </c>
      <c r="K1543" s="36">
        <f t="shared" si="732"/>
        <v>0.77314814814814814</v>
      </c>
      <c r="L1543" s="36">
        <f t="shared" si="732"/>
        <v>1.0700934579439252</v>
      </c>
      <c r="M1543" s="36">
        <f t="shared" si="732"/>
        <v>0.87333333333333329</v>
      </c>
      <c r="N1543" s="36">
        <f t="shared" si="732"/>
        <v>0.88995215311004783</v>
      </c>
      <c r="O1543" s="36">
        <f t="shared" si="732"/>
        <v>0.63157894736842102</v>
      </c>
      <c r="P1543" s="36">
        <f t="shared" si="732"/>
        <v>1.1761363636363635</v>
      </c>
      <c r="Q1543" s="36">
        <f t="shared" si="732"/>
        <v>0.91228070175438591</v>
      </c>
      <c r="R1543" s="36">
        <f t="shared" si="732"/>
        <v>1.0569620253164558</v>
      </c>
      <c r="S1543" s="36">
        <f t="shared" si="732"/>
        <v>0.875</v>
      </c>
      <c r="T1543" s="36">
        <f t="shared" si="732"/>
        <v>0.84324324324324329</v>
      </c>
      <c r="U1543" s="36">
        <f t="shared" si="732"/>
        <v>1.0064516129032257</v>
      </c>
      <c r="V1543" s="36">
        <f t="shared" si="732"/>
        <v>0.90131578947368418</v>
      </c>
      <c r="W1543" s="36">
        <f t="shared" si="732"/>
        <v>0.86451612903225805</v>
      </c>
      <c r="X1543" s="41">
        <f t="shared" si="732"/>
        <v>0.759493670886076</v>
      </c>
      <c r="Y1543" s="41">
        <f t="shared" si="732"/>
        <v>0.88741721854304634</v>
      </c>
      <c r="Z1543" s="41">
        <f t="shared" si="732"/>
        <v>0.9308176100628931</v>
      </c>
      <c r="AA1543" s="41">
        <f t="shared" si="732"/>
        <v>0.87951807228915657</v>
      </c>
      <c r="AB1543" s="41">
        <f t="shared" si="732"/>
        <v>0.89051094890510951</v>
      </c>
      <c r="AC1543" s="42">
        <f t="shared" ref="AC1543:AG1543" si="733">AC898/AC246</f>
        <v>0.78125</v>
      </c>
      <c r="AD1543" s="42">
        <f t="shared" si="733"/>
        <v>1.2234042553191489</v>
      </c>
      <c r="AE1543" s="42">
        <f t="shared" si="733"/>
        <v>0.79259259259259263</v>
      </c>
      <c r="AF1543" s="43">
        <f t="shared" si="733"/>
        <v>0.66666666666666663</v>
      </c>
      <c r="AG1543" s="43">
        <f t="shared" si="733"/>
        <v>0.69105691056910568</v>
      </c>
      <c r="AH1543" s="44">
        <f t="shared" ref="AH1543:AO1543" si="734">AH898/AH246</f>
        <v>0.79411764705882348</v>
      </c>
      <c r="AI1543" s="44">
        <f t="shared" si="734"/>
        <v>0.84210526315789469</v>
      </c>
      <c r="AJ1543" s="44">
        <f t="shared" si="734"/>
        <v>0.65217391304347827</v>
      </c>
      <c r="AK1543" s="44">
        <f t="shared" si="734"/>
        <v>0.93043478260869561</v>
      </c>
      <c r="AL1543" s="46">
        <f t="shared" si="734"/>
        <v>1.2173913043478262</v>
      </c>
      <c r="AM1543" s="46">
        <f t="shared" si="734"/>
        <v>0.96666666666666667</v>
      </c>
      <c r="AN1543" s="46">
        <f t="shared" si="734"/>
        <v>0.9101123595505618</v>
      </c>
      <c r="AO1543" s="46">
        <f t="shared" si="734"/>
        <v>1.1000000000000001</v>
      </c>
    </row>
    <row r="1544" spans="1:41" x14ac:dyDescent="0.25">
      <c r="A1544" s="36" t="s">
        <v>594</v>
      </c>
      <c r="B1544" s="36">
        <f t="shared" ref="B1544:AB1544" si="735">B899/B247</f>
        <v>1.0813397129186604</v>
      </c>
      <c r="C1544" s="36">
        <f t="shared" si="735"/>
        <v>0.88709677419354838</v>
      </c>
      <c r="D1544" s="36">
        <f t="shared" si="735"/>
        <v>1.2970711297071129</v>
      </c>
      <c r="E1544" s="36">
        <f t="shared" si="735"/>
        <v>1.7122641509433962</v>
      </c>
      <c r="F1544" s="36">
        <f t="shared" si="735"/>
        <v>1.1292134831460674</v>
      </c>
      <c r="G1544" s="36">
        <f t="shared" si="735"/>
        <v>1.005730659025788</v>
      </c>
      <c r="H1544" s="36">
        <f t="shared" si="735"/>
        <v>1.0751295336787565</v>
      </c>
      <c r="I1544" s="36">
        <f t="shared" si="735"/>
        <v>1.0170454545454546</v>
      </c>
      <c r="J1544" s="36">
        <f t="shared" si="735"/>
        <v>0.93086419753086425</v>
      </c>
      <c r="K1544" s="36">
        <f t="shared" si="735"/>
        <v>0.73529411764705888</v>
      </c>
      <c r="L1544" s="36">
        <f t="shared" si="735"/>
        <v>0.9625850340136054</v>
      </c>
      <c r="M1544" s="36">
        <f t="shared" si="735"/>
        <v>1.1308411214953271</v>
      </c>
      <c r="N1544" s="36">
        <f t="shared" si="735"/>
        <v>0.9285714285714286</v>
      </c>
      <c r="O1544" s="36">
        <f t="shared" si="735"/>
        <v>1.05</v>
      </c>
      <c r="P1544" s="36">
        <f t="shared" si="735"/>
        <v>0.99305555555555558</v>
      </c>
      <c r="Q1544" s="36">
        <f t="shared" si="735"/>
        <v>1.0037878787878789</v>
      </c>
      <c r="R1544" s="36">
        <f t="shared" si="735"/>
        <v>0.91715976331360949</v>
      </c>
      <c r="S1544" s="36">
        <f t="shared" si="735"/>
        <v>0.870253164556962</v>
      </c>
      <c r="T1544" s="36">
        <f t="shared" si="735"/>
        <v>0.98655913978494625</v>
      </c>
      <c r="U1544" s="36">
        <f t="shared" si="735"/>
        <v>0.86297376093294464</v>
      </c>
      <c r="V1544" s="36">
        <f t="shared" si="735"/>
        <v>0.83388704318936879</v>
      </c>
      <c r="W1544" s="36">
        <f t="shared" si="735"/>
        <v>0.82911392405063289</v>
      </c>
      <c r="X1544" s="41">
        <f t="shared" si="735"/>
        <v>1.075812274368231</v>
      </c>
      <c r="Y1544" s="41">
        <f t="shared" si="735"/>
        <v>1.1282894736842106</v>
      </c>
      <c r="Z1544" s="41">
        <f t="shared" si="735"/>
        <v>0.72126436781609193</v>
      </c>
      <c r="AA1544" s="41">
        <f t="shared" si="735"/>
        <v>1.0157728706624605</v>
      </c>
      <c r="AB1544" s="41">
        <f t="shared" si="735"/>
        <v>0.80714285714285716</v>
      </c>
      <c r="AC1544" s="42">
        <f t="shared" ref="AC1544:AG1544" si="736">AC899/AC247</f>
        <v>0.78888888888888886</v>
      </c>
      <c r="AD1544" s="42">
        <f t="shared" si="736"/>
        <v>1.3020833333333333</v>
      </c>
      <c r="AE1544" s="42">
        <f t="shared" si="736"/>
        <v>1.1333333333333333</v>
      </c>
      <c r="AF1544" s="43">
        <f t="shared" si="736"/>
        <v>1.0960698689956332</v>
      </c>
      <c r="AG1544" s="43">
        <f t="shared" si="736"/>
        <v>0.77992277992277992</v>
      </c>
      <c r="AH1544" s="44">
        <f t="shared" ref="AH1544:AO1544" si="737">AH899/AH247</f>
        <v>0.68231046931407946</v>
      </c>
      <c r="AI1544" s="44">
        <f t="shared" si="737"/>
        <v>0.75</v>
      </c>
      <c r="AJ1544" s="44">
        <f t="shared" si="737"/>
        <v>1.0167364016736402</v>
      </c>
      <c r="AK1544" s="44">
        <f t="shared" si="737"/>
        <v>0.98319327731092432</v>
      </c>
      <c r="AL1544" s="46">
        <f t="shared" si="737"/>
        <v>0.86538461538461542</v>
      </c>
      <c r="AM1544" s="46">
        <f t="shared" si="737"/>
        <v>0.80204778156996592</v>
      </c>
      <c r="AN1544" s="46">
        <f t="shared" si="737"/>
        <v>0.88942307692307687</v>
      </c>
      <c r="AO1544" s="46">
        <f t="shared" si="737"/>
        <v>0.8288288288288288</v>
      </c>
    </row>
    <row r="1545" spans="1:41" x14ac:dyDescent="0.25">
      <c r="A1545" s="36" t="s">
        <v>615</v>
      </c>
      <c r="B1545" s="36">
        <f t="shared" ref="B1545:AB1545" si="738">B900/B248</f>
        <v>0.8835978835978836</v>
      </c>
      <c r="C1545" s="36">
        <f t="shared" si="738"/>
        <v>0.90447761194029852</v>
      </c>
      <c r="D1545" s="36">
        <f t="shared" si="738"/>
        <v>0.7936893203883495</v>
      </c>
      <c r="E1545" s="36">
        <f t="shared" si="738"/>
        <v>1.6923076923076923</v>
      </c>
      <c r="F1545" s="36">
        <f t="shared" si="738"/>
        <v>1.1274999999999999</v>
      </c>
      <c r="G1545" s="36">
        <f t="shared" si="738"/>
        <v>0.9414316702819957</v>
      </c>
      <c r="H1545" s="36">
        <f t="shared" si="738"/>
        <v>0.63436928702010964</v>
      </c>
      <c r="I1545" s="36">
        <f t="shared" si="738"/>
        <v>1.3063063063063063</v>
      </c>
      <c r="J1545" s="36">
        <f t="shared" si="738"/>
        <v>0.94117647058823528</v>
      </c>
      <c r="K1545" s="36">
        <f t="shared" si="738"/>
        <v>0.90585241730279897</v>
      </c>
      <c r="L1545" s="36">
        <f t="shared" si="738"/>
        <v>0.67164179104477617</v>
      </c>
      <c r="M1545" s="36">
        <f t="shared" si="738"/>
        <v>1.7402597402597402</v>
      </c>
      <c r="N1545" s="36">
        <f t="shared" si="738"/>
        <v>0.99308755760368661</v>
      </c>
      <c r="O1545" s="36">
        <f t="shared" si="738"/>
        <v>0.88372093023255816</v>
      </c>
      <c r="P1545" s="36">
        <f t="shared" si="738"/>
        <v>0.64811133200795223</v>
      </c>
      <c r="Q1545" s="36">
        <f t="shared" si="738"/>
        <v>1.2429378531073447</v>
      </c>
      <c r="R1545" s="36">
        <f t="shared" si="738"/>
        <v>0.92452830188679247</v>
      </c>
      <c r="S1545" s="36">
        <f t="shared" si="738"/>
        <v>0.87887323943661977</v>
      </c>
      <c r="T1545" s="36">
        <f t="shared" si="738"/>
        <v>0.69650655021834063</v>
      </c>
      <c r="U1545" s="36">
        <f t="shared" si="738"/>
        <v>1.1111111111111112</v>
      </c>
      <c r="V1545" s="36">
        <f t="shared" si="738"/>
        <v>0.89130434782608692</v>
      </c>
      <c r="W1545" s="36">
        <f t="shared" si="738"/>
        <v>0.92073170731707321</v>
      </c>
      <c r="X1545" s="41">
        <f t="shared" si="738"/>
        <v>0.90176322418136023</v>
      </c>
      <c r="Y1545" s="41">
        <f t="shared" si="738"/>
        <v>0.78157894736842104</v>
      </c>
      <c r="Z1545" s="41">
        <f t="shared" si="738"/>
        <v>0.6160714285714286</v>
      </c>
      <c r="AA1545" s="41">
        <f t="shared" si="738"/>
        <v>0.88817891373801916</v>
      </c>
      <c r="AB1545" s="41">
        <f t="shared" si="738"/>
        <v>1.0076628352490422</v>
      </c>
      <c r="AC1545" s="42">
        <f t="shared" ref="AC1545:AG1545" si="739">AC900/AC248</f>
        <v>1.331858407079646</v>
      </c>
      <c r="AD1545" s="42">
        <f t="shared" si="739"/>
        <v>1.7333333333333334</v>
      </c>
      <c r="AE1545" s="42">
        <f t="shared" si="739"/>
        <v>0.96078431372549022</v>
      </c>
      <c r="AF1545" s="43">
        <f t="shared" si="739"/>
        <v>1.0166112956810631</v>
      </c>
      <c r="AG1545" s="43">
        <f t="shared" si="739"/>
        <v>0.90099009900990101</v>
      </c>
      <c r="AH1545" s="44">
        <f t="shared" ref="AH1545:AO1545" si="740">AH900/AH248</f>
        <v>0.75</v>
      </c>
      <c r="AI1545" s="44">
        <f t="shared" si="740"/>
        <v>0.81553398058252424</v>
      </c>
      <c r="AJ1545" s="44">
        <f t="shared" si="740"/>
        <v>0.92953020134228193</v>
      </c>
      <c r="AK1545" s="44">
        <f t="shared" si="740"/>
        <v>0.88764044943820219</v>
      </c>
      <c r="AL1545" s="46">
        <f t="shared" si="740"/>
        <v>0.60396039603960394</v>
      </c>
      <c r="AM1545" s="46">
        <f t="shared" si="740"/>
        <v>0.95744680851063835</v>
      </c>
      <c r="AN1545" s="46">
        <f t="shared" si="740"/>
        <v>0.84773662551440332</v>
      </c>
      <c r="AO1545" s="46">
        <f t="shared" si="740"/>
        <v>1.3380281690140845</v>
      </c>
    </row>
    <row r="1546" spans="1:41" x14ac:dyDescent="0.25">
      <c r="A1546" s="36" t="s">
        <v>685</v>
      </c>
      <c r="B1546" s="36">
        <f t="shared" ref="B1546:AB1546" si="741">B901/B249</f>
        <v>0.98461538461538467</v>
      </c>
      <c r="C1546" s="36">
        <f t="shared" si="741"/>
        <v>1.0303030303030303</v>
      </c>
      <c r="D1546" s="36">
        <f t="shared" si="741"/>
        <v>1.0340909090909092</v>
      </c>
      <c r="E1546" s="36">
        <f t="shared" si="741"/>
        <v>1.9074074074074074</v>
      </c>
      <c r="F1546" s="36">
        <f t="shared" si="741"/>
        <v>1.2835820895522387</v>
      </c>
      <c r="G1546" s="36">
        <f t="shared" si="741"/>
        <v>0.88235294117647056</v>
      </c>
      <c r="H1546" s="36">
        <f t="shared" si="741"/>
        <v>1.1304347826086956</v>
      </c>
      <c r="I1546" s="36">
        <f t="shared" si="741"/>
        <v>1.1585365853658536</v>
      </c>
      <c r="J1546" s="36">
        <f t="shared" si="741"/>
        <v>0.90384615384615385</v>
      </c>
      <c r="K1546" s="36">
        <f t="shared" si="741"/>
        <v>0.90217391304347827</v>
      </c>
      <c r="L1546" s="36">
        <f t="shared" si="741"/>
        <v>0.91818181818181821</v>
      </c>
      <c r="M1546" s="36">
        <f t="shared" si="741"/>
        <v>1.4137931034482758</v>
      </c>
      <c r="N1546" s="36">
        <f t="shared" si="741"/>
        <v>0.73913043478260865</v>
      </c>
      <c r="O1546" s="36">
        <f t="shared" si="741"/>
        <v>0.93478260869565222</v>
      </c>
      <c r="P1546" s="36">
        <f t="shared" si="741"/>
        <v>0.95283018867924529</v>
      </c>
      <c r="Q1546" s="36">
        <f t="shared" si="741"/>
        <v>1.0196078431372548</v>
      </c>
      <c r="R1546" s="36">
        <f t="shared" si="741"/>
        <v>1.069767441860465</v>
      </c>
      <c r="S1546" s="36">
        <f t="shared" si="741"/>
        <v>0.78723404255319152</v>
      </c>
      <c r="T1546" s="36">
        <f t="shared" si="741"/>
        <v>1.0329670329670331</v>
      </c>
      <c r="U1546" s="36">
        <f t="shared" si="741"/>
        <v>1.3970588235294117</v>
      </c>
      <c r="V1546" s="36">
        <f t="shared" si="741"/>
        <v>0.57999999999999996</v>
      </c>
      <c r="W1546" s="36">
        <f t="shared" si="741"/>
        <v>0.78021978021978022</v>
      </c>
      <c r="X1546" s="41">
        <f t="shared" si="741"/>
        <v>0.97777777777777775</v>
      </c>
      <c r="Y1546" s="41">
        <f t="shared" si="741"/>
        <v>0.91891891891891897</v>
      </c>
      <c r="Z1546" s="41">
        <f t="shared" si="741"/>
        <v>0.91752577319587625</v>
      </c>
      <c r="AA1546" s="41">
        <f t="shared" si="741"/>
        <v>1.0344827586206897</v>
      </c>
      <c r="AB1546" s="41">
        <f t="shared" si="741"/>
        <v>1.1578947368421053</v>
      </c>
      <c r="AC1546" s="42">
        <f t="shared" ref="AC1546:AG1546" si="742">AC901/AC249</f>
        <v>1.196969696969697</v>
      </c>
      <c r="AD1546" s="42">
        <f t="shared" si="742"/>
        <v>1.1785714285714286</v>
      </c>
      <c r="AE1546" s="42">
        <f t="shared" si="742"/>
        <v>0.97333333333333338</v>
      </c>
      <c r="AF1546" s="43">
        <f t="shared" si="742"/>
        <v>0.69620253164556967</v>
      </c>
      <c r="AG1546" s="43">
        <f t="shared" si="742"/>
        <v>0.5368421052631579</v>
      </c>
      <c r="AH1546" s="44">
        <f t="shared" ref="AH1546:AO1546" si="743">AH901/AH249</f>
        <v>0.60439560439560436</v>
      </c>
      <c r="AI1546" s="44">
        <f t="shared" si="743"/>
        <v>0.77500000000000002</v>
      </c>
      <c r="AJ1546" s="44">
        <f t="shared" si="743"/>
        <v>0.82051282051282048</v>
      </c>
      <c r="AK1546" s="44">
        <f t="shared" si="743"/>
        <v>1.0727272727272728</v>
      </c>
      <c r="AL1546" s="46">
        <f t="shared" si="743"/>
        <v>0.98181818181818181</v>
      </c>
      <c r="AM1546" s="46">
        <f t="shared" si="743"/>
        <v>1</v>
      </c>
      <c r="AN1546" s="46">
        <f t="shared" si="743"/>
        <v>1.26</v>
      </c>
      <c r="AO1546" s="46">
        <f t="shared" si="743"/>
        <v>1.1052631578947369</v>
      </c>
    </row>
    <row r="1547" spans="1:41" x14ac:dyDescent="0.25">
      <c r="A1547" s="36" t="s">
        <v>585</v>
      </c>
      <c r="B1547" s="36">
        <f t="shared" ref="B1547:AB1547" si="744">B902/B250</f>
        <v>0.93800978792822187</v>
      </c>
      <c r="C1547" s="36">
        <f t="shared" si="744"/>
        <v>1.0677165354330709</v>
      </c>
      <c r="D1547" s="36">
        <f t="shared" si="744"/>
        <v>1.0089628681177978</v>
      </c>
      <c r="E1547" s="36">
        <f t="shared" si="744"/>
        <v>1.3797054009819967</v>
      </c>
      <c r="F1547" s="36">
        <f t="shared" si="744"/>
        <v>1.1397849462365592</v>
      </c>
      <c r="G1547" s="36">
        <f t="shared" si="744"/>
        <v>0.95102040816326527</v>
      </c>
      <c r="H1547" s="36">
        <f t="shared" si="744"/>
        <v>0.99596367305751765</v>
      </c>
      <c r="I1547" s="36">
        <f t="shared" si="744"/>
        <v>0.85616438356164382</v>
      </c>
      <c r="J1547" s="36">
        <f t="shared" si="744"/>
        <v>0.7927927927927928</v>
      </c>
      <c r="K1547" s="36">
        <f t="shared" si="744"/>
        <v>0.74624999999999997</v>
      </c>
      <c r="L1547" s="36">
        <f t="shared" si="744"/>
        <v>0.91742081447963797</v>
      </c>
      <c r="M1547" s="36">
        <f t="shared" si="744"/>
        <v>0.87214611872146119</v>
      </c>
      <c r="N1547" s="36">
        <f t="shared" si="744"/>
        <v>1.1917631917631917</v>
      </c>
      <c r="O1547" s="36">
        <f t="shared" si="744"/>
        <v>0.94572591587516963</v>
      </c>
      <c r="P1547" s="36">
        <f t="shared" si="744"/>
        <v>0.95542168674698791</v>
      </c>
      <c r="Q1547" s="36">
        <f t="shared" si="744"/>
        <v>0.88143712574850297</v>
      </c>
      <c r="R1547" s="36">
        <f t="shared" si="744"/>
        <v>1.0634482758620689</v>
      </c>
      <c r="S1547" s="36">
        <f t="shared" si="744"/>
        <v>0.84427284427284432</v>
      </c>
      <c r="T1547" s="36">
        <f t="shared" si="744"/>
        <v>1.0135970333745365</v>
      </c>
      <c r="U1547" s="36">
        <f t="shared" si="744"/>
        <v>0.90364583333333337</v>
      </c>
      <c r="V1547" s="36">
        <f t="shared" si="744"/>
        <v>1.0847701149425288</v>
      </c>
      <c r="W1547" s="36">
        <f t="shared" si="744"/>
        <v>0.75757575757575757</v>
      </c>
      <c r="X1547" s="41">
        <f t="shared" si="744"/>
        <v>0.75618811881188119</v>
      </c>
      <c r="Y1547" s="41">
        <f t="shared" si="744"/>
        <v>0.99450549450549453</v>
      </c>
      <c r="Z1547" s="41">
        <f t="shared" si="744"/>
        <v>0.86397058823529416</v>
      </c>
      <c r="AA1547" s="41">
        <f t="shared" si="744"/>
        <v>0.82324455205811142</v>
      </c>
      <c r="AB1547" s="41">
        <f t="shared" si="744"/>
        <v>0.87239944521497914</v>
      </c>
      <c r="AC1547" s="42">
        <f t="shared" ref="AC1547:AG1547" si="745">AC902/AC250</f>
        <v>0.89512555391432791</v>
      </c>
      <c r="AD1547" s="42">
        <f t="shared" si="745"/>
        <v>2.0516795865633073</v>
      </c>
      <c r="AE1547" s="42">
        <f t="shared" si="745"/>
        <v>1.1163934426229509</v>
      </c>
      <c r="AF1547" s="43">
        <f t="shared" si="745"/>
        <v>0.83604135893648446</v>
      </c>
      <c r="AG1547" s="43">
        <f t="shared" si="745"/>
        <v>0.77616279069767447</v>
      </c>
      <c r="AH1547" s="44">
        <f t="shared" ref="AH1547:AO1547" si="746">AH902/AH250</f>
        <v>0.72272727272727277</v>
      </c>
      <c r="AI1547" s="44">
        <f t="shared" si="746"/>
        <v>0.82035928143712578</v>
      </c>
      <c r="AJ1547" s="44">
        <f t="shared" si="746"/>
        <v>1.0617886178861788</v>
      </c>
      <c r="AK1547" s="44">
        <f t="shared" si="746"/>
        <v>0.8363136176066025</v>
      </c>
      <c r="AL1547" s="46">
        <f t="shared" si="746"/>
        <v>0.91605839416058399</v>
      </c>
      <c r="AM1547" s="46">
        <f t="shared" si="746"/>
        <v>0.76661951909476667</v>
      </c>
      <c r="AN1547" s="46">
        <f t="shared" si="746"/>
        <v>0.81034482758620685</v>
      </c>
      <c r="AO1547" s="46">
        <f t="shared" si="746"/>
        <v>0.76422764227642281</v>
      </c>
    </row>
    <row r="1548" spans="1:41" x14ac:dyDescent="0.25">
      <c r="A1548" s="36" t="s">
        <v>106</v>
      </c>
      <c r="B1548" s="36">
        <f t="shared" ref="B1548:AB1548" si="747">B903/B251</f>
        <v>0.8537414965986394</v>
      </c>
      <c r="C1548" s="36">
        <f t="shared" si="747"/>
        <v>1.1160000000000001</v>
      </c>
      <c r="D1548" s="36">
        <f t="shared" si="747"/>
        <v>1.2249240121580547</v>
      </c>
      <c r="E1548" s="36">
        <f t="shared" si="747"/>
        <v>1.4623955431754874</v>
      </c>
      <c r="F1548" s="36">
        <f t="shared" si="747"/>
        <v>1.1537162162162162</v>
      </c>
      <c r="G1548" s="36">
        <f t="shared" si="747"/>
        <v>1.0507518796992481</v>
      </c>
      <c r="H1548" s="36">
        <f t="shared" si="747"/>
        <v>0.89055472263868063</v>
      </c>
      <c r="I1548" s="36">
        <f t="shared" si="747"/>
        <v>1.1045364891518739</v>
      </c>
      <c r="J1548" s="36">
        <f t="shared" si="747"/>
        <v>0.74906367041198507</v>
      </c>
      <c r="K1548" s="36">
        <f t="shared" si="747"/>
        <v>0.69104477611940296</v>
      </c>
      <c r="L1548" s="36">
        <f t="shared" si="747"/>
        <v>0.86363636363636365</v>
      </c>
      <c r="M1548" s="36">
        <f t="shared" si="747"/>
        <v>1.0451467268623025</v>
      </c>
      <c r="N1548" s="36">
        <f t="shared" si="747"/>
        <v>0.86846543001686338</v>
      </c>
      <c r="O1548" s="36">
        <f t="shared" si="747"/>
        <v>0.80396039603960401</v>
      </c>
      <c r="P1548" s="36">
        <f t="shared" si="747"/>
        <v>1.0699774266365689</v>
      </c>
      <c r="Q1548" s="36">
        <f t="shared" si="747"/>
        <v>1.2222222222222223</v>
      </c>
      <c r="R1548" s="36">
        <f t="shared" si="747"/>
        <v>1.0375586854460095</v>
      </c>
      <c r="S1548" s="36">
        <f t="shared" si="747"/>
        <v>0.97584541062801933</v>
      </c>
      <c r="T1548" s="36">
        <f t="shared" si="747"/>
        <v>0.92463235294117652</v>
      </c>
      <c r="U1548" s="36">
        <f t="shared" si="747"/>
        <v>1.1882951653944021</v>
      </c>
      <c r="V1548" s="36">
        <f t="shared" si="747"/>
        <v>0.77369439071566726</v>
      </c>
      <c r="W1548" s="36">
        <f t="shared" si="747"/>
        <v>0.84027777777777779</v>
      </c>
      <c r="X1548" s="41">
        <f t="shared" si="747"/>
        <v>0.81093394077448744</v>
      </c>
      <c r="Y1548" s="41">
        <f t="shared" si="747"/>
        <v>0.8978102189781022</v>
      </c>
      <c r="Z1548" s="41">
        <f t="shared" si="747"/>
        <v>0.99040767386091122</v>
      </c>
      <c r="AA1548" s="41">
        <f t="shared" si="747"/>
        <v>1.0349999999999999</v>
      </c>
      <c r="AB1548" s="41">
        <f t="shared" si="747"/>
        <v>1.0396600566572238</v>
      </c>
      <c r="AC1548" s="42">
        <f t="shared" ref="AC1548:AG1548" si="748">AC903/AC251</f>
        <v>0.92030848329048842</v>
      </c>
      <c r="AD1548" s="42">
        <f t="shared" si="748"/>
        <v>0.97660818713450293</v>
      </c>
      <c r="AE1548" s="42">
        <f t="shared" si="748"/>
        <v>1.011820330969267</v>
      </c>
      <c r="AF1548" s="43">
        <f t="shared" si="748"/>
        <v>0.7615384615384615</v>
      </c>
      <c r="AG1548" s="43">
        <f t="shared" si="748"/>
        <v>0.63370786516853927</v>
      </c>
      <c r="AH1548" s="44">
        <f t="shared" ref="AH1548:AO1548" si="749">AH903/AH251</f>
        <v>0.78191489361702127</v>
      </c>
      <c r="AI1548" s="44">
        <f t="shared" si="749"/>
        <v>0.74801061007957559</v>
      </c>
      <c r="AJ1548" s="44">
        <f t="shared" si="749"/>
        <v>0.92012779552715651</v>
      </c>
      <c r="AK1548" s="44">
        <f t="shared" si="749"/>
        <v>0.89144736842105265</v>
      </c>
      <c r="AL1548" s="46">
        <f t="shared" si="749"/>
        <v>0.98717948717948723</v>
      </c>
      <c r="AM1548" s="46">
        <f t="shared" si="749"/>
        <v>0.98662207357859533</v>
      </c>
      <c r="AN1548" s="46">
        <f t="shared" si="749"/>
        <v>0.96875</v>
      </c>
      <c r="AO1548" s="46">
        <f t="shared" si="749"/>
        <v>1.0381679389312977</v>
      </c>
    </row>
    <row r="1549" spans="1:41" x14ac:dyDescent="0.25">
      <c r="A1549" s="36" t="s">
        <v>107</v>
      </c>
      <c r="B1549" s="36">
        <f t="shared" ref="B1549:AB1549" si="750">B904/B252</f>
        <v>1.1293706293706294</v>
      </c>
      <c r="C1549" s="36">
        <f t="shared" si="750"/>
        <v>1.0095238095238095</v>
      </c>
      <c r="D1549" s="36">
        <f t="shared" si="750"/>
        <v>1.0398936170212767</v>
      </c>
      <c r="E1549" s="36">
        <f t="shared" si="750"/>
        <v>1.6378205128205128</v>
      </c>
      <c r="F1549" s="36">
        <f t="shared" si="750"/>
        <v>1.1478743068391868</v>
      </c>
      <c r="G1549" s="36">
        <f t="shared" si="750"/>
        <v>0.84269662921348309</v>
      </c>
      <c r="H1549" s="36">
        <f t="shared" si="750"/>
        <v>1.0236363636363637</v>
      </c>
      <c r="I1549" s="36">
        <f t="shared" si="750"/>
        <v>1.2285714285714286</v>
      </c>
      <c r="J1549" s="36">
        <f t="shared" si="750"/>
        <v>0.85401459854014594</v>
      </c>
      <c r="K1549" s="36">
        <f t="shared" si="750"/>
        <v>0.70019342359767889</v>
      </c>
      <c r="L1549" s="36">
        <f t="shared" si="750"/>
        <v>0.84369114877589457</v>
      </c>
      <c r="M1549" s="36">
        <f t="shared" si="750"/>
        <v>1.2572178477690288</v>
      </c>
      <c r="N1549" s="36">
        <f t="shared" si="750"/>
        <v>0.95519348268839099</v>
      </c>
      <c r="O1549" s="36">
        <f t="shared" si="750"/>
        <v>1.0321782178217822</v>
      </c>
      <c r="P1549" s="36">
        <f t="shared" si="750"/>
        <v>0.88747346072186839</v>
      </c>
      <c r="Q1549" s="36">
        <f t="shared" si="750"/>
        <v>1.2170329670329669</v>
      </c>
      <c r="R1549" s="36">
        <f t="shared" si="750"/>
        <v>1.1554404145077721</v>
      </c>
      <c r="S1549" s="36">
        <f t="shared" si="750"/>
        <v>0.90123456790123457</v>
      </c>
      <c r="T1549" s="36">
        <f t="shared" si="750"/>
        <v>0.97008547008547008</v>
      </c>
      <c r="U1549" s="36">
        <f t="shared" si="750"/>
        <v>1.035175879396985</v>
      </c>
      <c r="V1549" s="36">
        <f t="shared" si="750"/>
        <v>0.92796610169491522</v>
      </c>
      <c r="W1549" s="36">
        <f t="shared" si="750"/>
        <v>0.83116883116883122</v>
      </c>
      <c r="X1549" s="41">
        <f t="shared" si="750"/>
        <v>0.86915887850467288</v>
      </c>
      <c r="Y1549" s="41">
        <f t="shared" si="750"/>
        <v>0.94174757281553401</v>
      </c>
      <c r="Z1549" s="41">
        <f t="shared" si="750"/>
        <v>0.91891891891891897</v>
      </c>
      <c r="AA1549" s="41">
        <f t="shared" si="750"/>
        <v>0.875</v>
      </c>
      <c r="AB1549" s="41">
        <f t="shared" si="750"/>
        <v>0.8614609571788413</v>
      </c>
      <c r="AC1549" s="42">
        <f t="shared" ref="AC1549:AG1549" si="751">AC904/AC252</f>
        <v>0.83380281690140845</v>
      </c>
      <c r="AD1549" s="42">
        <f t="shared" si="751"/>
        <v>1.3968871595330739</v>
      </c>
      <c r="AE1549" s="42">
        <f t="shared" si="751"/>
        <v>1.2307692307692308</v>
      </c>
      <c r="AF1549" s="43">
        <f t="shared" si="751"/>
        <v>0.86815920398009949</v>
      </c>
      <c r="AG1549" s="43">
        <f t="shared" si="751"/>
        <v>0.80299251870324184</v>
      </c>
      <c r="AH1549" s="44">
        <f t="shared" ref="AH1549:AO1549" si="752">AH904/AH252</f>
        <v>0.65458937198067635</v>
      </c>
      <c r="AI1549" s="44">
        <f t="shared" si="752"/>
        <v>0.73670212765957444</v>
      </c>
      <c r="AJ1549" s="44">
        <f t="shared" si="752"/>
        <v>0.80351906158357767</v>
      </c>
      <c r="AK1549" s="44">
        <f t="shared" si="752"/>
        <v>0.90847457627118644</v>
      </c>
      <c r="AL1549" s="46">
        <f t="shared" si="752"/>
        <v>0.92996108949416345</v>
      </c>
      <c r="AM1549" s="46">
        <f t="shared" si="752"/>
        <v>0.73643410852713176</v>
      </c>
      <c r="AN1549" s="46">
        <f t="shared" si="752"/>
        <v>0.79320113314447593</v>
      </c>
      <c r="AO1549" s="46">
        <f t="shared" si="752"/>
        <v>1</v>
      </c>
    </row>
    <row r="1550" spans="1:41" x14ac:dyDescent="0.25">
      <c r="A1550" s="36" t="s">
        <v>430</v>
      </c>
      <c r="B1550" s="36">
        <f t="shared" ref="B1550:AB1550" si="753">B905/B253</f>
        <v>0.90909090909090906</v>
      </c>
      <c r="C1550" s="36">
        <f t="shared" si="753"/>
        <v>1.0121255349500713</v>
      </c>
      <c r="D1550" s="36">
        <f t="shared" si="753"/>
        <v>1.1506024096385543</v>
      </c>
      <c r="E1550" s="36">
        <f t="shared" si="753"/>
        <v>1.3615903975993999</v>
      </c>
      <c r="F1550" s="36">
        <f t="shared" si="753"/>
        <v>1.0336852689793867</v>
      </c>
      <c r="G1550" s="36">
        <f t="shared" si="753"/>
        <v>1.0078125</v>
      </c>
      <c r="H1550" s="36">
        <f t="shared" si="753"/>
        <v>1.02803738317757</v>
      </c>
      <c r="I1550" s="36">
        <f t="shared" si="753"/>
        <v>1.0450958286358512</v>
      </c>
      <c r="J1550" s="36">
        <f t="shared" si="753"/>
        <v>0.87282965743782259</v>
      </c>
      <c r="K1550" s="36">
        <f t="shared" si="753"/>
        <v>0.88418230563002675</v>
      </c>
      <c r="L1550" s="36">
        <f t="shared" si="753"/>
        <v>1.0506721820062048</v>
      </c>
      <c r="M1550" s="36">
        <f t="shared" si="753"/>
        <v>0.98908892525913805</v>
      </c>
      <c r="N1550" s="36">
        <f t="shared" si="753"/>
        <v>0.95610972568578556</v>
      </c>
      <c r="O1550" s="36">
        <f t="shared" si="753"/>
        <v>0.97465681098204859</v>
      </c>
      <c r="P1550" s="36">
        <f t="shared" si="753"/>
        <v>1.0842511013215859</v>
      </c>
      <c r="Q1550" s="36">
        <f t="shared" si="753"/>
        <v>1.1977777777777778</v>
      </c>
      <c r="R1550" s="36">
        <f t="shared" si="753"/>
        <v>0.91652470187393531</v>
      </c>
      <c r="S1550" s="36">
        <f t="shared" si="753"/>
        <v>0.96385542168674698</v>
      </c>
      <c r="T1550" s="36">
        <f t="shared" si="753"/>
        <v>1.0403813796971397</v>
      </c>
      <c r="U1550" s="36">
        <f t="shared" si="753"/>
        <v>1.0494722955145119</v>
      </c>
      <c r="V1550" s="36">
        <f t="shared" si="753"/>
        <v>0.92861500915192186</v>
      </c>
      <c r="W1550" s="36">
        <f t="shared" si="753"/>
        <v>0.83213859020310632</v>
      </c>
      <c r="X1550" s="41">
        <f t="shared" si="753"/>
        <v>0.96360582306830911</v>
      </c>
      <c r="Y1550" s="41">
        <f t="shared" si="753"/>
        <v>0.93444508338125365</v>
      </c>
      <c r="Z1550" s="41">
        <f t="shared" si="753"/>
        <v>0.91568206229860361</v>
      </c>
      <c r="AA1550" s="41">
        <f t="shared" si="753"/>
        <v>0.8512793176972282</v>
      </c>
      <c r="AB1550" s="41">
        <f t="shared" si="753"/>
        <v>0.92758827049670856</v>
      </c>
      <c r="AC1550" s="42">
        <f t="shared" ref="AC1550:AG1550" si="754">AC905/AC253</f>
        <v>0.8666666666666667</v>
      </c>
      <c r="AD1550" s="42">
        <f t="shared" si="754"/>
        <v>1.3321033210332103</v>
      </c>
      <c r="AE1550" s="42">
        <f t="shared" si="754"/>
        <v>0.95885286783042389</v>
      </c>
      <c r="AF1550" s="43">
        <f t="shared" si="754"/>
        <v>0.75885328836424959</v>
      </c>
      <c r="AG1550" s="43">
        <f t="shared" si="754"/>
        <v>0.79569266589057042</v>
      </c>
      <c r="AH1550" s="44">
        <f t="shared" ref="AH1550:AO1550" si="755">AH905/AH253</f>
        <v>0.73009708737864076</v>
      </c>
      <c r="AI1550" s="44">
        <f t="shared" si="755"/>
        <v>0.7892186553603876</v>
      </c>
      <c r="AJ1550" s="44">
        <f t="shared" si="755"/>
        <v>0.87626903553299496</v>
      </c>
      <c r="AK1550" s="44">
        <f t="shared" si="755"/>
        <v>0.92506811989100812</v>
      </c>
      <c r="AL1550" s="46">
        <f t="shared" si="755"/>
        <v>0.90881226053639852</v>
      </c>
      <c r="AM1550" s="46">
        <f t="shared" si="755"/>
        <v>0.84660194174757286</v>
      </c>
      <c r="AN1550" s="46">
        <f t="shared" si="755"/>
        <v>0.9242315939957112</v>
      </c>
      <c r="AO1550" s="46">
        <f t="shared" si="755"/>
        <v>0.85669537979639776</v>
      </c>
    </row>
    <row r="1551" spans="1:41" x14ac:dyDescent="0.25">
      <c r="A1551" s="36" t="s">
        <v>108</v>
      </c>
      <c r="B1551" s="36">
        <f t="shared" ref="B1551:AB1551" si="756">B906/B254</f>
        <v>0.94819819819819817</v>
      </c>
      <c r="C1551" s="36">
        <f t="shared" si="756"/>
        <v>0.98481012658227851</v>
      </c>
      <c r="D1551" s="36">
        <f t="shared" si="756"/>
        <v>1.182648401826484</v>
      </c>
      <c r="E1551" s="36">
        <f t="shared" si="756"/>
        <v>1.6927374301675977</v>
      </c>
      <c r="F1551" s="36">
        <f t="shared" si="756"/>
        <v>1.1963394342762064</v>
      </c>
      <c r="G1551" s="36">
        <f t="shared" si="756"/>
        <v>0.87481371087928461</v>
      </c>
      <c r="H1551" s="36">
        <f t="shared" si="756"/>
        <v>1.012084592145015</v>
      </c>
      <c r="I1551" s="36">
        <f t="shared" si="756"/>
        <v>1</v>
      </c>
      <c r="J1551" s="36">
        <f t="shared" si="756"/>
        <v>0.76632801161103048</v>
      </c>
      <c r="K1551" s="36">
        <f t="shared" si="756"/>
        <v>0.8380281690140845</v>
      </c>
      <c r="L1551" s="36">
        <f t="shared" si="756"/>
        <v>0.88593750000000004</v>
      </c>
      <c r="M1551" s="36">
        <f t="shared" si="756"/>
        <v>1.0144404332129964</v>
      </c>
      <c r="N1551" s="36">
        <f t="shared" si="756"/>
        <v>0.89423076923076927</v>
      </c>
      <c r="O1551" s="36">
        <f t="shared" si="756"/>
        <v>0.89840637450199201</v>
      </c>
      <c r="P1551" s="36">
        <f t="shared" si="756"/>
        <v>0.98710865561694294</v>
      </c>
      <c r="Q1551" s="36">
        <f t="shared" si="756"/>
        <v>1.1922290388548058</v>
      </c>
      <c r="R1551" s="36">
        <f t="shared" si="756"/>
        <v>0.87085514834205935</v>
      </c>
      <c r="S1551" s="36">
        <f t="shared" si="756"/>
        <v>0.96245059288537549</v>
      </c>
      <c r="T1551" s="36">
        <f t="shared" si="756"/>
        <v>0.88235294117647056</v>
      </c>
      <c r="U1551" s="36">
        <f t="shared" si="756"/>
        <v>1.043010752688172</v>
      </c>
      <c r="V1551" s="36">
        <f t="shared" si="756"/>
        <v>0.96399999999999997</v>
      </c>
      <c r="W1551" s="36">
        <f t="shared" si="756"/>
        <v>0.95945945945945943</v>
      </c>
      <c r="X1551" s="41">
        <f t="shared" si="756"/>
        <v>0.92813141683778233</v>
      </c>
      <c r="Y1551" s="41">
        <f t="shared" si="756"/>
        <v>0.99402390438247012</v>
      </c>
      <c r="Z1551" s="41">
        <f t="shared" si="756"/>
        <v>0.90847457627118644</v>
      </c>
      <c r="AA1551" s="41">
        <f t="shared" si="756"/>
        <v>0.75919732441471577</v>
      </c>
      <c r="AB1551" s="41">
        <f t="shared" si="756"/>
        <v>0.76923076923076927</v>
      </c>
      <c r="AC1551" s="42">
        <f t="shared" ref="AC1551:AG1551" si="757">AC906/AC254</f>
        <v>0.92527472527472532</v>
      </c>
      <c r="AD1551" s="42">
        <f t="shared" si="757"/>
        <v>1.2314814814814814</v>
      </c>
      <c r="AE1551" s="42">
        <f t="shared" si="757"/>
        <v>1.1678486997635933</v>
      </c>
      <c r="AF1551" s="43">
        <f t="shared" si="757"/>
        <v>0.78555798687089717</v>
      </c>
      <c r="AG1551" s="43">
        <f t="shared" si="757"/>
        <v>0.84875846501128671</v>
      </c>
      <c r="AH1551" s="44">
        <f t="shared" ref="AH1551:AO1551" si="758">AH906/AH254</f>
        <v>0.74715261958997725</v>
      </c>
      <c r="AI1551" s="44">
        <f t="shared" si="758"/>
        <v>0.71145374449339205</v>
      </c>
      <c r="AJ1551" s="44">
        <f t="shared" si="758"/>
        <v>0.79212253829321666</v>
      </c>
      <c r="AK1551" s="44">
        <f t="shared" si="758"/>
        <v>0.7511210762331838</v>
      </c>
      <c r="AL1551" s="46">
        <f t="shared" si="758"/>
        <v>0.71091445427728617</v>
      </c>
      <c r="AM1551" s="46">
        <f t="shared" si="758"/>
        <v>0.96344086021505382</v>
      </c>
      <c r="AN1551" s="46">
        <f t="shared" si="758"/>
        <v>0.671875</v>
      </c>
      <c r="AO1551" s="46">
        <f t="shared" si="758"/>
        <v>0.77173913043478259</v>
      </c>
    </row>
    <row r="1552" spans="1:41" x14ac:dyDescent="0.25">
      <c r="A1552" s="36" t="s">
        <v>515</v>
      </c>
      <c r="B1552" s="36">
        <f t="shared" ref="B1552:AB1552" si="759">B907/B255</f>
        <v>1.0334394904458599</v>
      </c>
      <c r="C1552" s="36">
        <f t="shared" si="759"/>
        <v>1.1374407582938388</v>
      </c>
      <c r="D1552" s="36">
        <f t="shared" si="759"/>
        <v>1.0521684475172848</v>
      </c>
      <c r="E1552" s="36">
        <f t="shared" si="759"/>
        <v>1.1130434782608696</v>
      </c>
      <c r="F1552" s="36">
        <f t="shared" si="759"/>
        <v>1.3977719528178243</v>
      </c>
      <c r="G1552" s="36">
        <f t="shared" si="759"/>
        <v>1.054945054945055</v>
      </c>
      <c r="H1552" s="36">
        <f t="shared" si="759"/>
        <v>1.0507872016251905</v>
      </c>
      <c r="I1552" s="36">
        <f t="shared" si="759"/>
        <v>0.92460519612837488</v>
      </c>
      <c r="J1552" s="36">
        <f t="shared" si="759"/>
        <v>0.91489361702127658</v>
      </c>
      <c r="K1552" s="36">
        <f t="shared" si="759"/>
        <v>0.99171842650103514</v>
      </c>
      <c r="L1552" s="36">
        <f t="shared" si="759"/>
        <v>1.1023391812865497</v>
      </c>
      <c r="M1552" s="36">
        <f t="shared" si="759"/>
        <v>1.025201072386059</v>
      </c>
      <c r="N1552" s="36">
        <f t="shared" si="759"/>
        <v>1.0714971209213051</v>
      </c>
      <c r="O1552" s="36">
        <f t="shared" si="759"/>
        <v>1.088016967126193</v>
      </c>
      <c r="P1552" s="36">
        <f t="shared" si="759"/>
        <v>1.0141119221411192</v>
      </c>
      <c r="Q1552" s="36">
        <f t="shared" si="759"/>
        <v>0.91754122938530736</v>
      </c>
      <c r="R1552" s="36">
        <f t="shared" si="759"/>
        <v>0.94908921064922935</v>
      </c>
      <c r="S1552" s="36">
        <f t="shared" si="759"/>
        <v>0.98907646474677258</v>
      </c>
      <c r="T1552" s="36">
        <f t="shared" si="759"/>
        <v>1.1968503937007875</v>
      </c>
      <c r="U1552" s="36">
        <f t="shared" si="759"/>
        <v>0.85848634124496193</v>
      </c>
      <c r="V1552" s="36">
        <f t="shared" si="759"/>
        <v>1</v>
      </c>
      <c r="W1552" s="36">
        <f t="shared" si="759"/>
        <v>0.93388859968766269</v>
      </c>
      <c r="X1552" s="41">
        <f t="shared" si="759"/>
        <v>0.87961696306429549</v>
      </c>
      <c r="Y1552" s="41">
        <f t="shared" si="759"/>
        <v>0.89245368278355175</v>
      </c>
      <c r="Z1552" s="41">
        <f t="shared" si="759"/>
        <v>0.8628691983122363</v>
      </c>
      <c r="AA1552" s="41">
        <f t="shared" si="759"/>
        <v>0.79532403609516</v>
      </c>
      <c r="AB1552" s="41">
        <f t="shared" si="759"/>
        <v>0.80696661828737304</v>
      </c>
      <c r="AC1552" s="42">
        <f t="shared" ref="AC1552:AG1552" si="760">AC907/AC255</f>
        <v>0.78604412519240641</v>
      </c>
      <c r="AD1552" s="42">
        <f t="shared" si="760"/>
        <v>1</v>
      </c>
      <c r="AE1552" s="42">
        <f t="shared" si="760"/>
        <v>1.0335294117647058</v>
      </c>
      <c r="AF1552" s="43">
        <f t="shared" si="760"/>
        <v>0.91372321945570356</v>
      </c>
      <c r="AG1552" s="43">
        <f t="shared" si="760"/>
        <v>0.8614845119812975</v>
      </c>
      <c r="AH1552" s="44">
        <f t="shared" ref="AH1552:AO1552" si="761">AH907/AH255</f>
        <v>0.85861846352485471</v>
      </c>
      <c r="AI1552" s="44">
        <f t="shared" si="761"/>
        <v>0.75190839694656486</v>
      </c>
      <c r="AJ1552" s="44">
        <f t="shared" si="761"/>
        <v>0.85508117859290445</v>
      </c>
      <c r="AK1552" s="44">
        <f t="shared" si="761"/>
        <v>0.9726918075422627</v>
      </c>
      <c r="AL1552" s="46">
        <f t="shared" si="761"/>
        <v>0.91008600469116496</v>
      </c>
      <c r="AM1552" s="46">
        <f t="shared" si="761"/>
        <v>0.86319612590799033</v>
      </c>
      <c r="AN1552" s="46">
        <f t="shared" si="761"/>
        <v>0.89698996655518393</v>
      </c>
      <c r="AO1552" s="46">
        <f t="shared" si="761"/>
        <v>0.8</v>
      </c>
    </row>
    <row r="1553" spans="1:41" x14ac:dyDescent="0.25">
      <c r="A1553" s="36" t="s">
        <v>595</v>
      </c>
      <c r="B1553" s="36">
        <f t="shared" ref="B1553:AB1553" si="762">B908/B256</f>
        <v>1.0524899057873487</v>
      </c>
      <c r="C1553" s="36">
        <f t="shared" si="762"/>
        <v>0.96516129032258069</v>
      </c>
      <c r="D1553" s="36">
        <f t="shared" si="762"/>
        <v>1.0235910878112713</v>
      </c>
      <c r="E1553" s="36">
        <f t="shared" si="762"/>
        <v>1.5793413173652695</v>
      </c>
      <c r="F1553" s="36">
        <f t="shared" si="762"/>
        <v>1.2463768115942029</v>
      </c>
      <c r="G1553" s="36">
        <f t="shared" si="762"/>
        <v>1.0710900473933649</v>
      </c>
      <c r="H1553" s="36">
        <f t="shared" si="762"/>
        <v>0.90042553191489361</v>
      </c>
      <c r="I1553" s="36">
        <f t="shared" si="762"/>
        <v>1.0484391819160388</v>
      </c>
      <c r="J1553" s="36">
        <f t="shared" si="762"/>
        <v>0.89445438282647582</v>
      </c>
      <c r="K1553" s="36">
        <f t="shared" si="762"/>
        <v>0.75980392156862742</v>
      </c>
      <c r="L1553" s="36">
        <f t="shared" si="762"/>
        <v>0.93044263775971092</v>
      </c>
      <c r="M1553" s="36">
        <f t="shared" si="762"/>
        <v>1.3918128654970761</v>
      </c>
      <c r="N1553" s="36">
        <f t="shared" si="762"/>
        <v>0.9726315789473684</v>
      </c>
      <c r="O1553" s="36">
        <f t="shared" si="762"/>
        <v>1.0062189054726369</v>
      </c>
      <c r="P1553" s="36">
        <f t="shared" si="762"/>
        <v>0.97357293868921779</v>
      </c>
      <c r="Q1553" s="36">
        <f t="shared" si="762"/>
        <v>1.187948350071736</v>
      </c>
      <c r="R1553" s="36">
        <f t="shared" si="762"/>
        <v>1.0066006600660067</v>
      </c>
      <c r="S1553" s="36">
        <f t="shared" si="762"/>
        <v>0.94811320754716977</v>
      </c>
      <c r="T1553" s="36">
        <f t="shared" si="762"/>
        <v>0.90519877675840976</v>
      </c>
      <c r="U1553" s="36">
        <f t="shared" si="762"/>
        <v>1.1549118387909321</v>
      </c>
      <c r="V1553" s="36">
        <f t="shared" si="762"/>
        <v>0.91535671100362759</v>
      </c>
      <c r="W1553" s="36">
        <f t="shared" si="762"/>
        <v>0.90240963855421685</v>
      </c>
      <c r="X1553" s="41">
        <f t="shared" si="762"/>
        <v>0.9856459330143541</v>
      </c>
      <c r="Y1553" s="41">
        <f t="shared" si="762"/>
        <v>0.91750278706800448</v>
      </c>
      <c r="Z1553" s="41">
        <f t="shared" si="762"/>
        <v>0.7917888563049853</v>
      </c>
      <c r="AA1553" s="41">
        <f t="shared" si="762"/>
        <v>0.71074380165289253</v>
      </c>
      <c r="AB1553" s="41">
        <f t="shared" si="762"/>
        <v>0.95100502512562812</v>
      </c>
      <c r="AC1553" s="42">
        <f t="shared" ref="AC1553:AG1553" si="763">AC908/AC256</f>
        <v>0.98370370370370375</v>
      </c>
      <c r="AD1553" s="42">
        <f t="shared" si="763"/>
        <v>1.4412955465587045</v>
      </c>
      <c r="AE1553" s="42">
        <f t="shared" si="763"/>
        <v>1.09375</v>
      </c>
      <c r="AF1553" s="43">
        <f t="shared" si="763"/>
        <v>0.87956204379562042</v>
      </c>
      <c r="AG1553" s="43">
        <f t="shared" si="763"/>
        <v>0.90053763440860213</v>
      </c>
      <c r="AH1553" s="44">
        <f t="shared" ref="AH1553:AO1553" si="764">AH908/AH256</f>
        <v>0.91267605633802817</v>
      </c>
      <c r="AI1553" s="44">
        <f t="shared" si="764"/>
        <v>0.77509529860228721</v>
      </c>
      <c r="AJ1553" s="44">
        <f t="shared" si="764"/>
        <v>0.95614035087719296</v>
      </c>
      <c r="AK1553" s="44">
        <f t="shared" si="764"/>
        <v>0.94319682959048878</v>
      </c>
      <c r="AL1553" s="46">
        <f t="shared" si="764"/>
        <v>0.76549865229110514</v>
      </c>
      <c r="AM1553" s="46">
        <f t="shared" si="764"/>
        <v>0.85149700598802391</v>
      </c>
      <c r="AN1553" s="46">
        <f t="shared" si="764"/>
        <v>0.84769038701622967</v>
      </c>
      <c r="AO1553" s="46">
        <f t="shared" si="764"/>
        <v>0.98048048048048053</v>
      </c>
    </row>
    <row r="1554" spans="1:41" x14ac:dyDescent="0.25">
      <c r="A1554" s="36" t="s">
        <v>686</v>
      </c>
      <c r="B1554" s="36">
        <f t="shared" ref="B1554:AB1554" si="765">B909/B257</f>
        <v>0.97142857142857142</v>
      </c>
      <c r="C1554" s="36">
        <f t="shared" si="765"/>
        <v>1.1686746987951808</v>
      </c>
      <c r="D1554" s="36">
        <f t="shared" si="765"/>
        <v>1.1501340482573728</v>
      </c>
      <c r="E1554" s="36">
        <f t="shared" si="765"/>
        <v>1.5248868778280542</v>
      </c>
      <c r="F1554" s="36">
        <f t="shared" si="765"/>
        <v>1.6910828025477707</v>
      </c>
      <c r="G1554" s="36">
        <f t="shared" si="765"/>
        <v>1.419718309859155</v>
      </c>
      <c r="H1554" s="36">
        <f t="shared" si="765"/>
        <v>0.95368782161234988</v>
      </c>
      <c r="I1554" s="36">
        <f t="shared" si="765"/>
        <v>1.2090395480225988</v>
      </c>
      <c r="J1554" s="36">
        <f t="shared" si="765"/>
        <v>1.3187500000000001</v>
      </c>
      <c r="K1554" s="36">
        <f t="shared" si="765"/>
        <v>0.93665158371040724</v>
      </c>
      <c r="L1554" s="36">
        <f t="shared" si="765"/>
        <v>0.78195488721804507</v>
      </c>
      <c r="M1554" s="36">
        <f t="shared" si="765"/>
        <v>1.392282958199357</v>
      </c>
      <c r="N1554" s="36">
        <f t="shared" si="765"/>
        <v>0.94685039370078738</v>
      </c>
      <c r="O1554" s="36">
        <f t="shared" si="765"/>
        <v>1.0851063829787233</v>
      </c>
      <c r="P1554" s="36">
        <f t="shared" si="765"/>
        <v>0.69128508124076804</v>
      </c>
      <c r="Q1554" s="36">
        <f t="shared" si="765"/>
        <v>0.96090534979423869</v>
      </c>
      <c r="R1554" s="36">
        <f t="shared" si="765"/>
        <v>0.85209713024282563</v>
      </c>
      <c r="S1554" s="36">
        <f t="shared" si="765"/>
        <v>1.1069651741293531</v>
      </c>
      <c r="T1554" s="36">
        <f t="shared" si="765"/>
        <v>0.88309352517985606</v>
      </c>
      <c r="U1554" s="36">
        <f t="shared" si="765"/>
        <v>1.0102827763496145</v>
      </c>
      <c r="V1554" s="36">
        <f t="shared" si="765"/>
        <v>0.92592592592592593</v>
      </c>
      <c r="W1554" s="36">
        <f t="shared" si="765"/>
        <v>0.77713178294573648</v>
      </c>
      <c r="X1554" s="41">
        <f t="shared" si="765"/>
        <v>1.1291079812206573</v>
      </c>
      <c r="Y1554" s="41">
        <f t="shared" si="765"/>
        <v>1.1237623762376239</v>
      </c>
      <c r="Z1554" s="41">
        <f t="shared" si="765"/>
        <v>0.82799325463743678</v>
      </c>
      <c r="AA1554" s="41">
        <f t="shared" si="765"/>
        <v>0.77402135231316727</v>
      </c>
      <c r="AB1554" s="41">
        <f t="shared" si="765"/>
        <v>0.83014861995753719</v>
      </c>
      <c r="AC1554" s="42">
        <f t="shared" ref="AC1554:AG1554" si="766">AC909/AC257</f>
        <v>1.0806916426512969</v>
      </c>
      <c r="AD1554" s="42">
        <f t="shared" si="766"/>
        <v>1.2367491166077738</v>
      </c>
      <c r="AE1554" s="42">
        <f t="shared" si="766"/>
        <v>0.90888382687927105</v>
      </c>
      <c r="AF1554" s="43">
        <f t="shared" si="766"/>
        <v>0.79156327543424321</v>
      </c>
      <c r="AG1554" s="43">
        <f t="shared" si="766"/>
        <v>0.77807486631016043</v>
      </c>
      <c r="AH1554" s="44">
        <f t="shared" ref="AH1554:AO1554" si="767">AH909/AH257</f>
        <v>0.77479892761394098</v>
      </c>
      <c r="AI1554" s="44">
        <f t="shared" si="767"/>
        <v>0.79669030732860524</v>
      </c>
      <c r="AJ1554" s="44">
        <f t="shared" si="767"/>
        <v>0.86029411764705888</v>
      </c>
      <c r="AK1554" s="44">
        <f t="shared" si="767"/>
        <v>1.2870090634441087</v>
      </c>
      <c r="AL1554" s="46">
        <f t="shared" si="767"/>
        <v>0.74692874692874689</v>
      </c>
      <c r="AM1554" s="46">
        <f t="shared" si="767"/>
        <v>0.80170575692963753</v>
      </c>
      <c r="AN1554" s="46">
        <f t="shared" si="767"/>
        <v>0.82383419689119175</v>
      </c>
      <c r="AO1554" s="46">
        <f t="shared" si="767"/>
        <v>0.78796561604584525</v>
      </c>
    </row>
    <row r="1555" spans="1:41" x14ac:dyDescent="0.25">
      <c r="A1555" s="36" t="s">
        <v>687</v>
      </c>
      <c r="B1555" s="36">
        <f t="shared" ref="B1555:AB1555" si="768">B910/B258</f>
        <v>0.80519480519480524</v>
      </c>
      <c r="C1555" s="36">
        <f t="shared" si="768"/>
        <v>1.1159420289855073</v>
      </c>
      <c r="D1555" s="36">
        <f t="shared" si="768"/>
        <v>1.0264150943396226</v>
      </c>
      <c r="E1555" s="36">
        <f t="shared" si="768"/>
        <v>1.10752688172043</v>
      </c>
      <c r="F1555" s="36">
        <f t="shared" si="768"/>
        <v>1.4768683274021353</v>
      </c>
      <c r="G1555" s="36">
        <f t="shared" si="768"/>
        <v>1.106060606060606</v>
      </c>
      <c r="H1555" s="36">
        <f t="shared" si="768"/>
        <v>0.94252873563218387</v>
      </c>
      <c r="I1555" s="36">
        <f t="shared" si="768"/>
        <v>0.96453900709219853</v>
      </c>
      <c r="J1555" s="36">
        <f t="shared" si="768"/>
        <v>1.0188087774294672</v>
      </c>
      <c r="K1555" s="36">
        <f t="shared" si="768"/>
        <v>0.94350282485875703</v>
      </c>
      <c r="L1555" s="36">
        <f t="shared" si="768"/>
        <v>0.90566037735849059</v>
      </c>
      <c r="M1555" s="36">
        <f t="shared" si="768"/>
        <v>1.0608108108108107</v>
      </c>
      <c r="N1555" s="36">
        <f t="shared" si="768"/>
        <v>0.98275862068965514</v>
      </c>
      <c r="O1555" s="36">
        <f t="shared" si="768"/>
        <v>0.93715846994535523</v>
      </c>
      <c r="P1555" s="36">
        <f t="shared" si="768"/>
        <v>1.016355140186916</v>
      </c>
      <c r="Q1555" s="36">
        <f t="shared" si="768"/>
        <v>0.90206185567010311</v>
      </c>
      <c r="R1555" s="36">
        <f t="shared" si="768"/>
        <v>1.0058997050147493</v>
      </c>
      <c r="S1555" s="36">
        <f t="shared" si="768"/>
        <v>0.8571428571428571</v>
      </c>
      <c r="T1555" s="36">
        <f t="shared" si="768"/>
        <v>0.97761194029850751</v>
      </c>
      <c r="U1555" s="36">
        <f t="shared" si="768"/>
        <v>0.87714285714285711</v>
      </c>
      <c r="V1555" s="36">
        <f t="shared" si="768"/>
        <v>0.93678160919540232</v>
      </c>
      <c r="W1555" s="36">
        <f t="shared" si="768"/>
        <v>0.84196185286103542</v>
      </c>
      <c r="X1555" s="41">
        <f t="shared" si="768"/>
        <v>1.0136612021857923</v>
      </c>
      <c r="Y1555" s="41">
        <f t="shared" si="768"/>
        <v>1.03954802259887</v>
      </c>
      <c r="Z1555" s="41">
        <f t="shared" si="768"/>
        <v>0.98421052631578942</v>
      </c>
      <c r="AA1555" s="41">
        <f t="shared" si="768"/>
        <v>0.78552971576227393</v>
      </c>
      <c r="AB1555" s="41">
        <f t="shared" si="768"/>
        <v>0.86588921282798836</v>
      </c>
      <c r="AC1555" s="42">
        <f t="shared" ref="AC1555:AG1555" si="769">AC910/AC258</f>
        <v>0.82524271844660191</v>
      </c>
      <c r="AD1555" s="42">
        <f t="shared" si="769"/>
        <v>1.631578947368421</v>
      </c>
      <c r="AE1555" s="42">
        <f t="shared" si="769"/>
        <v>1.0205479452054795</v>
      </c>
      <c r="AF1555" s="43">
        <f t="shared" si="769"/>
        <v>0.8392857142857143</v>
      </c>
      <c r="AG1555" s="43">
        <f t="shared" si="769"/>
        <v>0.71349862258953167</v>
      </c>
      <c r="AH1555" s="44">
        <f t="shared" ref="AH1555:AO1555" si="770">AH910/AH258</f>
        <v>0.91034482758620694</v>
      </c>
      <c r="AI1555" s="44">
        <f t="shared" si="770"/>
        <v>0.85806451612903223</v>
      </c>
      <c r="AJ1555" s="44">
        <f t="shared" si="770"/>
        <v>0.97264437689969607</v>
      </c>
      <c r="AK1555" s="44">
        <f t="shared" si="770"/>
        <v>0.99337748344370858</v>
      </c>
      <c r="AL1555" s="46">
        <f t="shared" si="770"/>
        <v>0.98892988929889303</v>
      </c>
      <c r="AM1555" s="46">
        <f t="shared" si="770"/>
        <v>0.96</v>
      </c>
      <c r="AN1555" s="46">
        <f t="shared" si="770"/>
        <v>0.77635782747603832</v>
      </c>
      <c r="AO1555" s="46">
        <f t="shared" si="770"/>
        <v>0.7385159010600707</v>
      </c>
    </row>
    <row r="1556" spans="1:41" x14ac:dyDescent="0.25">
      <c r="A1556" s="36" t="s">
        <v>504</v>
      </c>
      <c r="B1556" s="36">
        <f t="shared" ref="B1556:AB1556" si="771">B911/B259</f>
        <v>0.94919499105545613</v>
      </c>
      <c r="C1556" s="36">
        <f t="shared" si="771"/>
        <v>0.88554216867469882</v>
      </c>
      <c r="D1556" s="36">
        <f t="shared" si="771"/>
        <v>1.0623278236914599</v>
      </c>
      <c r="E1556" s="36">
        <f t="shared" si="771"/>
        <v>1.5923371647509579</v>
      </c>
      <c r="F1556" s="36">
        <f t="shared" si="771"/>
        <v>1.1446687370600415</v>
      </c>
      <c r="G1556" s="36">
        <f t="shared" si="771"/>
        <v>0.86913517626172965</v>
      </c>
      <c r="H1556" s="36">
        <f t="shared" si="771"/>
        <v>0.8902294771705701</v>
      </c>
      <c r="I1556" s="36">
        <f t="shared" si="771"/>
        <v>1.1322033898305084</v>
      </c>
      <c r="J1556" s="36">
        <f t="shared" si="771"/>
        <v>0.84980940279542572</v>
      </c>
      <c r="K1556" s="36">
        <f t="shared" si="771"/>
        <v>0.70760534429599176</v>
      </c>
      <c r="L1556" s="36">
        <f t="shared" si="771"/>
        <v>0.9930400890868597</v>
      </c>
      <c r="M1556" s="36">
        <f t="shared" si="771"/>
        <v>1.0850320326150262</v>
      </c>
      <c r="N1556" s="36">
        <f t="shared" si="771"/>
        <v>0.94006466053220594</v>
      </c>
      <c r="O1556" s="36">
        <f t="shared" si="771"/>
        <v>0.92009470257472625</v>
      </c>
      <c r="P1556" s="36">
        <f t="shared" si="771"/>
        <v>0.99166203446359091</v>
      </c>
      <c r="Q1556" s="36">
        <f t="shared" si="771"/>
        <v>1.1633679973163369</v>
      </c>
      <c r="R1556" s="36">
        <f t="shared" si="771"/>
        <v>0.92523102772332677</v>
      </c>
      <c r="S1556" s="36">
        <f t="shared" si="771"/>
        <v>0.84520958083832332</v>
      </c>
      <c r="T1556" s="36">
        <f t="shared" si="771"/>
        <v>1.0323339212228102</v>
      </c>
      <c r="U1556" s="36">
        <f t="shared" si="771"/>
        <v>1.065378421900161</v>
      </c>
      <c r="V1556" s="36">
        <f t="shared" si="771"/>
        <v>0.90319792566983581</v>
      </c>
      <c r="W1556" s="36">
        <f t="shared" si="771"/>
        <v>0.77846607669616519</v>
      </c>
      <c r="X1556" s="41">
        <f t="shared" si="771"/>
        <v>0.86016451233842539</v>
      </c>
      <c r="Y1556" s="41">
        <f t="shared" si="771"/>
        <v>0.75062206248272045</v>
      </c>
      <c r="Z1556" s="41">
        <f t="shared" si="771"/>
        <v>0.83706777316735825</v>
      </c>
      <c r="AA1556" s="41">
        <f t="shared" si="771"/>
        <v>0.85264663805436336</v>
      </c>
      <c r="AB1556" s="41">
        <f t="shared" si="771"/>
        <v>0.97270707711837512</v>
      </c>
      <c r="AC1556" s="42">
        <f t="shared" ref="AC1556:AG1556" si="772">AC911/AC259</f>
        <v>0.99573712255772651</v>
      </c>
      <c r="AD1556" s="42">
        <f t="shared" si="772"/>
        <v>1.3383017163504969</v>
      </c>
      <c r="AE1556" s="42">
        <f t="shared" si="772"/>
        <v>1.0166666666666666</v>
      </c>
      <c r="AF1556" s="43">
        <f t="shared" si="772"/>
        <v>0.77957622130665094</v>
      </c>
      <c r="AG1556" s="43">
        <f t="shared" si="772"/>
        <v>0.67887087758524312</v>
      </c>
      <c r="AH1556" s="44">
        <f t="shared" ref="AH1556:AO1556" si="773">AH911/AH259</f>
        <v>0.65089877010406816</v>
      </c>
      <c r="AI1556" s="44">
        <f t="shared" si="773"/>
        <v>0.68991198375084628</v>
      </c>
      <c r="AJ1556" s="44">
        <f t="shared" si="773"/>
        <v>0.81415296640457469</v>
      </c>
      <c r="AK1556" s="44">
        <f t="shared" si="773"/>
        <v>0.77806309611151869</v>
      </c>
      <c r="AL1556" s="46">
        <f t="shared" si="773"/>
        <v>0.80999549752363798</v>
      </c>
      <c r="AM1556" s="46">
        <f t="shared" si="773"/>
        <v>0.90500794912559623</v>
      </c>
      <c r="AN1556" s="46">
        <f t="shared" si="773"/>
        <v>0.98254161591555012</v>
      </c>
      <c r="AO1556" s="46">
        <f t="shared" si="773"/>
        <v>0.89022435897435892</v>
      </c>
    </row>
    <row r="1557" spans="1:41" x14ac:dyDescent="0.25">
      <c r="A1557" s="36" t="s">
        <v>616</v>
      </c>
      <c r="B1557" s="36">
        <f t="shared" ref="B1557:AB1557" si="774">B912/B260</f>
        <v>0.95465994962216627</v>
      </c>
      <c r="C1557" s="36">
        <f t="shared" si="774"/>
        <v>1.1154362416107382</v>
      </c>
      <c r="D1557" s="36">
        <f t="shared" si="774"/>
        <v>0.85446009389671362</v>
      </c>
      <c r="E1557" s="36">
        <f t="shared" si="774"/>
        <v>1.1992709599027946</v>
      </c>
      <c r="F1557" s="36">
        <f t="shared" si="774"/>
        <v>1.0784103114930184</v>
      </c>
      <c r="G1557" s="36">
        <f t="shared" si="774"/>
        <v>1.0178926441351888</v>
      </c>
      <c r="H1557" s="36">
        <f t="shared" si="774"/>
        <v>0.76642857142857146</v>
      </c>
      <c r="I1557" s="36">
        <f t="shared" si="774"/>
        <v>1.0206185567010309</v>
      </c>
      <c r="J1557" s="36">
        <f t="shared" si="774"/>
        <v>0.93899999999999995</v>
      </c>
      <c r="K1557" s="36">
        <f t="shared" si="774"/>
        <v>0.83350676378772115</v>
      </c>
      <c r="L1557" s="36">
        <f t="shared" si="774"/>
        <v>0.66031073446327682</v>
      </c>
      <c r="M1557" s="36">
        <f t="shared" si="774"/>
        <v>1.0791666666666666</v>
      </c>
      <c r="N1557" s="36">
        <f t="shared" si="774"/>
        <v>0.96106362773029441</v>
      </c>
      <c r="O1557" s="36">
        <f t="shared" si="774"/>
        <v>1.2059171597633136</v>
      </c>
      <c r="P1557" s="36">
        <f t="shared" si="774"/>
        <v>0.60391363022941968</v>
      </c>
      <c r="Q1557" s="36">
        <f t="shared" si="774"/>
        <v>1.0980392156862746</v>
      </c>
      <c r="R1557" s="36">
        <f t="shared" si="774"/>
        <v>0.93879907621247116</v>
      </c>
      <c r="S1557" s="36">
        <f t="shared" si="774"/>
        <v>1.0351317440401506</v>
      </c>
      <c r="T1557" s="36">
        <f t="shared" si="774"/>
        <v>0.71041837571780153</v>
      </c>
      <c r="U1557" s="36">
        <f t="shared" si="774"/>
        <v>1.0875331564986737</v>
      </c>
      <c r="V1557" s="36">
        <f t="shared" si="774"/>
        <v>0.79893617021276597</v>
      </c>
      <c r="W1557" s="36">
        <f t="shared" si="774"/>
        <v>1.1261261261261262</v>
      </c>
      <c r="X1557" s="41">
        <f t="shared" si="774"/>
        <v>1.2144469525959367</v>
      </c>
      <c r="Y1557" s="41">
        <f t="shared" si="774"/>
        <v>0.98090692124105017</v>
      </c>
      <c r="Z1557" s="41">
        <f t="shared" si="774"/>
        <v>0.62528047868362002</v>
      </c>
      <c r="AA1557" s="41">
        <f t="shared" si="774"/>
        <v>0.82164948453608244</v>
      </c>
      <c r="AB1557" s="41">
        <f t="shared" si="774"/>
        <v>0.98331346841477951</v>
      </c>
      <c r="AC1557" s="42">
        <f t="shared" ref="AC1557:AG1557" si="775">AC912/AC260</f>
        <v>0.9850746268656716</v>
      </c>
      <c r="AD1557" s="42">
        <f t="shared" si="775"/>
        <v>1.5086042065009559</v>
      </c>
      <c r="AE1557" s="42">
        <f t="shared" si="775"/>
        <v>1.0062266500622665</v>
      </c>
      <c r="AF1557" s="43">
        <f t="shared" si="775"/>
        <v>0.83254156769596199</v>
      </c>
      <c r="AG1557" s="43">
        <f t="shared" si="775"/>
        <v>0.80219780219780223</v>
      </c>
      <c r="AH1557" s="44">
        <f t="shared" ref="AH1557:AO1557" si="776">AH912/AH260</f>
        <v>0.77659574468085102</v>
      </c>
      <c r="AI1557" s="44">
        <f t="shared" si="776"/>
        <v>0.86714975845410625</v>
      </c>
      <c r="AJ1557" s="44">
        <f t="shared" si="776"/>
        <v>1.1049382716049383</v>
      </c>
      <c r="AK1557" s="44">
        <f t="shared" si="776"/>
        <v>0.95537757437070936</v>
      </c>
      <c r="AL1557" s="46">
        <f t="shared" si="776"/>
        <v>0.59405940594059403</v>
      </c>
      <c r="AM1557" s="46">
        <f t="shared" si="776"/>
        <v>0.84186575654152451</v>
      </c>
      <c r="AN1557" s="46">
        <f t="shared" si="776"/>
        <v>0.95351758793969854</v>
      </c>
      <c r="AO1557" s="46">
        <f t="shared" si="776"/>
        <v>0.92436974789915971</v>
      </c>
    </row>
    <row r="1558" spans="1:41" x14ac:dyDescent="0.25">
      <c r="A1558" s="36" t="s">
        <v>109</v>
      </c>
      <c r="B1558" s="36">
        <f t="shared" ref="B1558:AB1558" si="777">B913/B261</f>
        <v>0.68435013262599464</v>
      </c>
      <c r="C1558" s="36">
        <f t="shared" si="777"/>
        <v>0.9884615384615385</v>
      </c>
      <c r="D1558" s="36">
        <f t="shared" si="777"/>
        <v>0.98750000000000004</v>
      </c>
      <c r="E1558" s="36">
        <f t="shared" si="777"/>
        <v>2.6157635467980294</v>
      </c>
      <c r="F1558" s="36">
        <f t="shared" si="777"/>
        <v>0.90212765957446805</v>
      </c>
      <c r="G1558" s="36">
        <f t="shared" si="777"/>
        <v>0.68988764044943818</v>
      </c>
      <c r="H1558" s="36">
        <f t="shared" si="777"/>
        <v>0.84579439252336452</v>
      </c>
      <c r="I1558" s="36">
        <f t="shared" si="777"/>
        <v>1.2543859649122806</v>
      </c>
      <c r="J1558" s="36">
        <f t="shared" si="777"/>
        <v>0.74732334047109206</v>
      </c>
      <c r="K1558" s="36">
        <f t="shared" si="777"/>
        <v>0.78770949720670391</v>
      </c>
      <c r="L1558" s="36">
        <f t="shared" si="777"/>
        <v>0.97681159420289854</v>
      </c>
      <c r="M1558" s="36">
        <f t="shared" si="777"/>
        <v>1.3152866242038217</v>
      </c>
      <c r="N1558" s="36">
        <f t="shared" si="777"/>
        <v>0.86342592592592593</v>
      </c>
      <c r="O1558" s="36">
        <f t="shared" si="777"/>
        <v>0.82222222222222219</v>
      </c>
      <c r="P1558" s="36">
        <f t="shared" si="777"/>
        <v>0.95107033639143734</v>
      </c>
      <c r="Q1558" s="36">
        <f t="shared" si="777"/>
        <v>1.5685618729096991</v>
      </c>
      <c r="R1558" s="36">
        <f t="shared" si="777"/>
        <v>0.66361556064073224</v>
      </c>
      <c r="S1558" s="36">
        <f t="shared" si="777"/>
        <v>0.75404530744336573</v>
      </c>
      <c r="T1558" s="36">
        <f t="shared" si="777"/>
        <v>0.890625</v>
      </c>
      <c r="U1558" s="36">
        <f t="shared" si="777"/>
        <v>1.5740740740740742</v>
      </c>
      <c r="V1558" s="36">
        <f t="shared" si="777"/>
        <v>0.70754716981132071</v>
      </c>
      <c r="W1558" s="36">
        <f t="shared" si="777"/>
        <v>0.77241379310344827</v>
      </c>
      <c r="X1558" s="41">
        <f t="shared" si="777"/>
        <v>0.87828947368421051</v>
      </c>
      <c r="Y1558" s="41">
        <f t="shared" si="777"/>
        <v>0.71672354948805461</v>
      </c>
      <c r="Z1558" s="41">
        <f t="shared" si="777"/>
        <v>0.72756410256410253</v>
      </c>
      <c r="AA1558" s="41">
        <f t="shared" si="777"/>
        <v>1.0790513833992095</v>
      </c>
      <c r="AB1558" s="41">
        <f t="shared" si="777"/>
        <v>1.2747252747252746</v>
      </c>
      <c r="AC1558" s="42">
        <f t="shared" ref="AC1558:AG1558" si="778">AC913/AC261</f>
        <v>1.2441860465116279</v>
      </c>
      <c r="AD1558" s="42">
        <f t="shared" si="778"/>
        <v>1.3313953488372092</v>
      </c>
      <c r="AE1558" s="42">
        <f t="shared" si="778"/>
        <v>1.0307692307692307</v>
      </c>
      <c r="AF1558" s="43">
        <f t="shared" si="778"/>
        <v>0.63782051282051277</v>
      </c>
      <c r="AG1558" s="43">
        <f t="shared" si="778"/>
        <v>0.68571428571428572</v>
      </c>
      <c r="AH1558" s="44">
        <f t="shared" ref="AH1558:AO1558" si="779">AH913/AH261</f>
        <v>0.62995594713656389</v>
      </c>
      <c r="AI1558" s="44">
        <f t="shared" si="779"/>
        <v>0.61596958174904948</v>
      </c>
      <c r="AJ1558" s="44">
        <f t="shared" si="779"/>
        <v>0.74752475247524752</v>
      </c>
      <c r="AK1558" s="44">
        <f t="shared" si="779"/>
        <v>0.83798882681564246</v>
      </c>
      <c r="AL1558" s="46">
        <f t="shared" si="779"/>
        <v>1.0136986301369864</v>
      </c>
      <c r="AM1558" s="46">
        <f t="shared" si="779"/>
        <v>0.89655172413793105</v>
      </c>
      <c r="AN1558" s="46">
        <f t="shared" si="779"/>
        <v>1.2191011235955056</v>
      </c>
      <c r="AO1558" s="46">
        <f t="shared" si="779"/>
        <v>1.2692307692307692</v>
      </c>
    </row>
    <row r="1559" spans="1:41" x14ac:dyDescent="0.25">
      <c r="A1559" s="36" t="s">
        <v>110</v>
      </c>
      <c r="B1559" s="36">
        <f t="shared" ref="B1559:AB1559" si="780">B914/B262</f>
        <v>0.66666666666666663</v>
      </c>
      <c r="C1559" s="36">
        <f t="shared" si="780"/>
        <v>0.95744680851063835</v>
      </c>
      <c r="D1559" s="36">
        <f t="shared" si="780"/>
        <v>1.2149532710280373</v>
      </c>
      <c r="E1559" s="36">
        <f t="shared" si="780"/>
        <v>1.6019417475728155</v>
      </c>
      <c r="F1559" s="36">
        <f t="shared" si="780"/>
        <v>1.2444444444444445</v>
      </c>
      <c r="G1559" s="36">
        <f t="shared" si="780"/>
        <v>0.71584699453551914</v>
      </c>
      <c r="H1559" s="36">
        <f t="shared" si="780"/>
        <v>0.875</v>
      </c>
      <c r="I1559" s="36">
        <f t="shared" si="780"/>
        <v>1.0526315789473684</v>
      </c>
      <c r="J1559" s="36">
        <f t="shared" si="780"/>
        <v>0.79166666666666663</v>
      </c>
      <c r="K1559" s="36">
        <f t="shared" si="780"/>
        <v>0.89763779527559051</v>
      </c>
      <c r="L1559" s="36">
        <f t="shared" si="780"/>
        <v>0.83050847457627119</v>
      </c>
      <c r="M1559" s="36">
        <f t="shared" si="780"/>
        <v>0.95804195804195802</v>
      </c>
      <c r="N1559" s="36">
        <f t="shared" si="780"/>
        <v>0.95833333333333337</v>
      </c>
      <c r="O1559" s="36">
        <f t="shared" si="780"/>
        <v>0.9242424242424242</v>
      </c>
      <c r="P1559" s="36">
        <f t="shared" si="780"/>
        <v>1.0064102564102564</v>
      </c>
      <c r="Q1559" s="36">
        <f t="shared" si="780"/>
        <v>1.0555555555555556</v>
      </c>
      <c r="R1559" s="36">
        <f t="shared" si="780"/>
        <v>0.81052631578947365</v>
      </c>
      <c r="S1559" s="36">
        <f t="shared" si="780"/>
        <v>0.99285714285714288</v>
      </c>
      <c r="T1559" s="36">
        <f t="shared" si="780"/>
        <v>0.92517006802721091</v>
      </c>
      <c r="U1559" s="36">
        <f t="shared" si="780"/>
        <v>0.98550724637681164</v>
      </c>
      <c r="V1559" s="36">
        <f t="shared" si="780"/>
        <v>1.0211267605633803</v>
      </c>
      <c r="W1559" s="36">
        <f t="shared" si="780"/>
        <v>0.90579710144927539</v>
      </c>
      <c r="X1559" s="41">
        <f t="shared" si="780"/>
        <v>0.88811188811188813</v>
      </c>
      <c r="Y1559" s="41">
        <f t="shared" si="780"/>
        <v>0.85915492957746475</v>
      </c>
      <c r="Z1559" s="41">
        <f t="shared" si="780"/>
        <v>0.92121212121212126</v>
      </c>
      <c r="AA1559" s="41">
        <f t="shared" si="780"/>
        <v>0.79374999999999996</v>
      </c>
      <c r="AB1559" s="41">
        <f t="shared" si="780"/>
        <v>0.85616438356164382</v>
      </c>
      <c r="AC1559" s="42">
        <f t="shared" ref="AC1559:AG1559" si="781">AC914/AC262</f>
        <v>0.8482142857142857</v>
      </c>
      <c r="AD1559" s="42">
        <f t="shared" si="781"/>
        <v>1.0392156862745099</v>
      </c>
      <c r="AE1559" s="42">
        <f t="shared" si="781"/>
        <v>0.88888888888888884</v>
      </c>
      <c r="AF1559" s="43">
        <f t="shared" si="781"/>
        <v>0.73049645390070927</v>
      </c>
      <c r="AG1559" s="43">
        <f t="shared" si="781"/>
        <v>0.75</v>
      </c>
      <c r="AH1559" s="44">
        <f t="shared" ref="AH1559:AO1559" si="782">AH914/AH262</f>
        <v>0.86538461538461542</v>
      </c>
      <c r="AI1559" s="44">
        <f t="shared" si="782"/>
        <v>0.70652173913043481</v>
      </c>
      <c r="AJ1559" s="44">
        <f t="shared" si="782"/>
        <v>0.70588235294117652</v>
      </c>
      <c r="AK1559" s="44">
        <f t="shared" si="782"/>
        <v>1</v>
      </c>
      <c r="AL1559" s="46">
        <f t="shared" si="782"/>
        <v>0.96551724137931039</v>
      </c>
      <c r="AM1559" s="46">
        <f t="shared" si="782"/>
        <v>0.84090909090909094</v>
      </c>
      <c r="AN1559" s="46">
        <f t="shared" si="782"/>
        <v>1.0617283950617284</v>
      </c>
      <c r="AO1559" s="46">
        <f t="shared" si="782"/>
        <v>0.87804878048780488</v>
      </c>
    </row>
    <row r="1560" spans="1:41" x14ac:dyDescent="0.25">
      <c r="A1560" s="36" t="s">
        <v>688</v>
      </c>
      <c r="B1560" s="36">
        <f t="shared" ref="B1560:AB1560" si="783">B915/B263</f>
        <v>1.2516556291390728</v>
      </c>
      <c r="C1560" s="36">
        <f t="shared" si="783"/>
        <v>1.1761006289308176</v>
      </c>
      <c r="D1560" s="36">
        <f t="shared" si="783"/>
        <v>1.1814159292035398</v>
      </c>
      <c r="E1560" s="36">
        <f t="shared" si="783"/>
        <v>1.525974025974026</v>
      </c>
      <c r="F1560" s="36">
        <f t="shared" si="783"/>
        <v>1.2743362831858407</v>
      </c>
      <c r="G1560" s="36">
        <f t="shared" si="783"/>
        <v>1.3594470046082949</v>
      </c>
      <c r="H1560" s="36">
        <f t="shared" si="783"/>
        <v>1.0850340136054422</v>
      </c>
      <c r="I1560" s="36">
        <f t="shared" si="783"/>
        <v>1.1794871794871795</v>
      </c>
      <c r="J1560" s="36">
        <f t="shared" si="783"/>
        <v>1.1973094170403586</v>
      </c>
      <c r="K1560" s="36">
        <f t="shared" si="783"/>
        <v>0.8716216216216216</v>
      </c>
      <c r="L1560" s="36">
        <f t="shared" si="783"/>
        <v>0.89487179487179491</v>
      </c>
      <c r="M1560" s="36">
        <f t="shared" si="783"/>
        <v>1.1025641025641026</v>
      </c>
      <c r="N1560" s="36">
        <f t="shared" si="783"/>
        <v>0.96677740863787376</v>
      </c>
      <c r="O1560" s="36">
        <f t="shared" si="783"/>
        <v>1.0514705882352942</v>
      </c>
      <c r="P1560" s="36">
        <f t="shared" si="783"/>
        <v>0.96256684491978606</v>
      </c>
      <c r="Q1560" s="36">
        <f t="shared" si="783"/>
        <v>1.0678571428571428</v>
      </c>
      <c r="R1560" s="36">
        <f t="shared" si="783"/>
        <v>1.0031847133757963</v>
      </c>
      <c r="S1560" s="36">
        <f t="shared" si="783"/>
        <v>0.93728222996515675</v>
      </c>
      <c r="T1560" s="36">
        <f t="shared" si="783"/>
        <v>0.94919786096256686</v>
      </c>
      <c r="U1560" s="36">
        <f t="shared" si="783"/>
        <v>1.004</v>
      </c>
      <c r="V1560" s="36">
        <f t="shared" si="783"/>
        <v>0.87591240875912413</v>
      </c>
      <c r="W1560" s="36">
        <f t="shared" si="783"/>
        <v>0.83044982698961933</v>
      </c>
      <c r="X1560" s="41">
        <f t="shared" si="783"/>
        <v>1.2546816479400749</v>
      </c>
      <c r="Y1560" s="41">
        <f t="shared" si="783"/>
        <v>1.2</v>
      </c>
      <c r="Z1560" s="41">
        <f t="shared" si="783"/>
        <v>0.92923076923076919</v>
      </c>
      <c r="AA1560" s="41">
        <f t="shared" si="783"/>
        <v>0.8452722063037249</v>
      </c>
      <c r="AB1560" s="41">
        <f t="shared" si="783"/>
        <v>0.83268482490272377</v>
      </c>
      <c r="AC1560" s="42">
        <f t="shared" ref="AC1560:AG1560" si="784">AC915/AC263</f>
        <v>0.96995708154506433</v>
      </c>
      <c r="AD1560" s="42">
        <f t="shared" si="784"/>
        <v>1.4150943396226414</v>
      </c>
      <c r="AE1560" s="42">
        <f t="shared" si="784"/>
        <v>0.97046413502109707</v>
      </c>
      <c r="AF1560" s="43">
        <f t="shared" si="784"/>
        <v>0.80971659919028338</v>
      </c>
      <c r="AG1560" s="43">
        <f t="shared" si="784"/>
        <v>0.89961389961389959</v>
      </c>
      <c r="AH1560" s="44">
        <f t="shared" ref="AH1560:AO1560" si="785">AH915/AH263</f>
        <v>0.81465517241379315</v>
      </c>
      <c r="AI1560" s="44">
        <f t="shared" si="785"/>
        <v>0.88</v>
      </c>
      <c r="AJ1560" s="44">
        <f t="shared" si="785"/>
        <v>1.0042735042735043</v>
      </c>
      <c r="AK1560" s="44">
        <f t="shared" si="785"/>
        <v>1.0180995475113122</v>
      </c>
      <c r="AL1560" s="46">
        <f t="shared" si="785"/>
        <v>0.9553571428571429</v>
      </c>
      <c r="AM1560" s="46">
        <f t="shared" si="785"/>
        <v>1.0470588235294118</v>
      </c>
      <c r="AN1560" s="46">
        <f t="shared" si="785"/>
        <v>1.034934497816594</v>
      </c>
      <c r="AO1560" s="46">
        <f t="shared" si="785"/>
        <v>0.7967479674796748</v>
      </c>
    </row>
    <row r="1561" spans="1:41" x14ac:dyDescent="0.25">
      <c r="A1561" s="36" t="s">
        <v>111</v>
      </c>
      <c r="B1561" s="36">
        <f t="shared" ref="B1561:AB1561" si="786">B916/B264</f>
        <v>0.89965397923875434</v>
      </c>
      <c r="C1561" s="36">
        <f t="shared" si="786"/>
        <v>1.1003584229390682</v>
      </c>
      <c r="D1561" s="36">
        <f t="shared" si="786"/>
        <v>1.296551724137931</v>
      </c>
      <c r="E1561" s="36">
        <f t="shared" si="786"/>
        <v>1.607843137254902</v>
      </c>
      <c r="F1561" s="36">
        <f t="shared" si="786"/>
        <v>1.1385681293302541</v>
      </c>
      <c r="G1561" s="36">
        <f t="shared" si="786"/>
        <v>0.95726495726495731</v>
      </c>
      <c r="H1561" s="36">
        <f t="shared" si="786"/>
        <v>0.95390781563126248</v>
      </c>
      <c r="I1561" s="36">
        <f t="shared" si="786"/>
        <v>1.0462287104622872</v>
      </c>
      <c r="J1561" s="36">
        <f t="shared" si="786"/>
        <v>0.82432432432432434</v>
      </c>
      <c r="K1561" s="36">
        <f t="shared" si="786"/>
        <v>0.80193236714975846</v>
      </c>
      <c r="L1561" s="36">
        <f t="shared" si="786"/>
        <v>0.95215311004784686</v>
      </c>
      <c r="M1561" s="36">
        <f t="shared" si="786"/>
        <v>1.0542857142857143</v>
      </c>
      <c r="N1561" s="36">
        <f t="shared" si="786"/>
        <v>1.2380952380952381</v>
      </c>
      <c r="O1561" s="36">
        <f t="shared" si="786"/>
        <v>0.96174863387978138</v>
      </c>
      <c r="P1561" s="36">
        <f t="shared" si="786"/>
        <v>1.1140776699029127</v>
      </c>
      <c r="Q1561" s="36">
        <f t="shared" si="786"/>
        <v>1.1036789297658862</v>
      </c>
      <c r="R1561" s="36">
        <f t="shared" si="786"/>
        <v>0.82864450127877243</v>
      </c>
      <c r="S1561" s="36">
        <f t="shared" si="786"/>
        <v>0.85384615384615381</v>
      </c>
      <c r="T1561" s="36">
        <f t="shared" si="786"/>
        <v>0.95165394402035619</v>
      </c>
      <c r="U1561" s="36">
        <f t="shared" si="786"/>
        <v>0.86494252873563215</v>
      </c>
      <c r="V1561" s="36">
        <f t="shared" si="786"/>
        <v>0.80661577608142498</v>
      </c>
      <c r="W1561" s="36">
        <f t="shared" si="786"/>
        <v>0.82585751978891819</v>
      </c>
      <c r="X1561" s="41">
        <f t="shared" si="786"/>
        <v>0.92</v>
      </c>
      <c r="Y1561" s="41">
        <f t="shared" si="786"/>
        <v>0.89333333333333331</v>
      </c>
      <c r="Z1561" s="41">
        <f t="shared" si="786"/>
        <v>0.81621621621621621</v>
      </c>
      <c r="AA1561" s="41">
        <f t="shared" si="786"/>
        <v>0.76049382716049385</v>
      </c>
      <c r="AB1561" s="41">
        <f t="shared" si="786"/>
        <v>0.75471698113207553</v>
      </c>
      <c r="AC1561" s="42">
        <f t="shared" ref="AC1561:AG1561" si="787">AC916/AC264</f>
        <v>1.0324909747292419</v>
      </c>
      <c r="AD1561" s="42">
        <f t="shared" si="787"/>
        <v>1.5707070707070707</v>
      </c>
      <c r="AE1561" s="42">
        <f t="shared" si="787"/>
        <v>0.95873015873015877</v>
      </c>
      <c r="AF1561" s="43">
        <f t="shared" si="787"/>
        <v>0.82131661442006265</v>
      </c>
      <c r="AG1561" s="43">
        <f t="shared" si="787"/>
        <v>0.74172185430463577</v>
      </c>
      <c r="AH1561" s="44">
        <f t="shared" ref="AH1561:AO1561" si="788">AH916/AH264</f>
        <v>0.67289719626168221</v>
      </c>
      <c r="AI1561" s="44">
        <f t="shared" si="788"/>
        <v>0.69579288025889963</v>
      </c>
      <c r="AJ1561" s="44">
        <f t="shared" si="788"/>
        <v>0.96385542168674698</v>
      </c>
      <c r="AK1561" s="44">
        <f t="shared" si="788"/>
        <v>0.94941634241245132</v>
      </c>
      <c r="AL1561" s="46">
        <f t="shared" si="788"/>
        <v>0.78486055776892427</v>
      </c>
      <c r="AM1561" s="46">
        <f t="shared" si="788"/>
        <v>0.78217821782178221</v>
      </c>
      <c r="AN1561" s="46">
        <f t="shared" si="788"/>
        <v>0.82116788321167888</v>
      </c>
      <c r="AO1561" s="46">
        <f t="shared" si="788"/>
        <v>1.1059907834101383</v>
      </c>
    </row>
    <row r="1562" spans="1:41" x14ac:dyDescent="0.25">
      <c r="A1562" s="36" t="s">
        <v>459</v>
      </c>
      <c r="B1562" s="36">
        <f t="shared" ref="B1562:AB1562" si="789">B917/B265</f>
        <v>0.86847599164926936</v>
      </c>
      <c r="C1562" s="36">
        <f t="shared" si="789"/>
        <v>1.027027027027027</v>
      </c>
      <c r="D1562" s="36">
        <f t="shared" si="789"/>
        <v>1.016715830875123</v>
      </c>
      <c r="E1562" s="36">
        <f t="shared" si="789"/>
        <v>1.7834224598930482</v>
      </c>
      <c r="F1562" s="36">
        <f t="shared" si="789"/>
        <v>1.0008312551953449</v>
      </c>
      <c r="G1562" s="36">
        <f t="shared" si="789"/>
        <v>1.2081967213114755</v>
      </c>
      <c r="H1562" s="36">
        <f t="shared" si="789"/>
        <v>1.0245298446443172</v>
      </c>
      <c r="I1562" s="36">
        <f t="shared" si="789"/>
        <v>1.2446183953033267</v>
      </c>
      <c r="J1562" s="36">
        <f t="shared" si="789"/>
        <v>0.80276816608996537</v>
      </c>
      <c r="K1562" s="36">
        <f t="shared" si="789"/>
        <v>0.97967479674796742</v>
      </c>
      <c r="L1562" s="36">
        <f t="shared" si="789"/>
        <v>1.0189919649379109</v>
      </c>
      <c r="M1562" s="36">
        <f t="shared" si="789"/>
        <v>1.4361140443505809</v>
      </c>
      <c r="N1562" s="36">
        <f t="shared" si="789"/>
        <v>0.94672960215778823</v>
      </c>
      <c r="O1562" s="36">
        <f t="shared" si="789"/>
        <v>1.0328407224958949</v>
      </c>
      <c r="P1562" s="36">
        <f t="shared" si="789"/>
        <v>1.0080775444264944</v>
      </c>
      <c r="Q1562" s="36">
        <f t="shared" si="789"/>
        <v>1.274131274131274</v>
      </c>
      <c r="R1562" s="36">
        <f t="shared" si="789"/>
        <v>0.91646586345381531</v>
      </c>
      <c r="S1562" s="36">
        <f t="shared" si="789"/>
        <v>0.94663167104111989</v>
      </c>
      <c r="T1562" s="36">
        <f t="shared" si="789"/>
        <v>0.79389830508474579</v>
      </c>
      <c r="U1562" s="36">
        <f t="shared" si="789"/>
        <v>1.1475409836065573</v>
      </c>
      <c r="V1562" s="36">
        <f t="shared" si="789"/>
        <v>0.95176571920757969</v>
      </c>
      <c r="W1562" s="36">
        <f t="shared" si="789"/>
        <v>0.92636986301369861</v>
      </c>
      <c r="X1562" s="41">
        <f t="shared" si="789"/>
        <v>1.0350877192982457</v>
      </c>
      <c r="Y1562" s="41">
        <f t="shared" si="789"/>
        <v>0.86284289276807979</v>
      </c>
      <c r="Z1562" s="41">
        <f t="shared" si="789"/>
        <v>0.74390243902439024</v>
      </c>
      <c r="AA1562" s="41">
        <f t="shared" si="789"/>
        <v>0.7951002227171492</v>
      </c>
      <c r="AB1562" s="41">
        <f t="shared" si="789"/>
        <v>0.97115384615384615</v>
      </c>
      <c r="AC1562" s="42">
        <f t="shared" ref="AC1562:AG1562" si="790">AC917/AC265</f>
        <v>1.0265151515151516</v>
      </c>
      <c r="AD1562" s="42">
        <f t="shared" si="790"/>
        <v>1.2403381642512077</v>
      </c>
      <c r="AE1562" s="42">
        <f t="shared" si="790"/>
        <v>0.956959706959707</v>
      </c>
      <c r="AF1562" s="43">
        <f t="shared" si="790"/>
        <v>0.79480737018425462</v>
      </c>
      <c r="AG1562" s="43">
        <f t="shared" si="790"/>
        <v>0.73706896551724133</v>
      </c>
      <c r="AH1562" s="44">
        <f t="shared" ref="AH1562:AO1562" si="791">AH917/AH265</f>
        <v>0.86160249739854322</v>
      </c>
      <c r="AI1562" s="44">
        <f t="shared" si="791"/>
        <v>0.87234042553191493</v>
      </c>
      <c r="AJ1562" s="44">
        <f t="shared" si="791"/>
        <v>1.0072614107883817</v>
      </c>
      <c r="AK1562" s="44">
        <f t="shared" si="791"/>
        <v>0.92476489028213171</v>
      </c>
      <c r="AL1562" s="46">
        <f t="shared" si="791"/>
        <v>0.76020942408376968</v>
      </c>
      <c r="AM1562" s="46">
        <f t="shared" si="791"/>
        <v>0.82116788321167888</v>
      </c>
      <c r="AN1562" s="46">
        <f t="shared" si="791"/>
        <v>0.98388952819332565</v>
      </c>
      <c r="AO1562" s="46">
        <f t="shared" si="791"/>
        <v>0.98543184183142563</v>
      </c>
    </row>
    <row r="1563" spans="1:41" x14ac:dyDescent="0.25">
      <c r="A1563" s="36" t="s">
        <v>112</v>
      </c>
      <c r="B1563" s="36">
        <f t="shared" ref="B1563:AB1563" si="792">B918/B266</f>
        <v>0.9391025641025641</v>
      </c>
      <c r="C1563" s="36">
        <f t="shared" si="792"/>
        <v>0.94333333333333336</v>
      </c>
      <c r="D1563" s="36">
        <f t="shared" si="792"/>
        <v>1.1173020527859236</v>
      </c>
      <c r="E1563" s="36">
        <f t="shared" si="792"/>
        <v>1.7927631578947369</v>
      </c>
      <c r="F1563" s="36">
        <f t="shared" si="792"/>
        <v>1.3339920948616601</v>
      </c>
      <c r="G1563" s="36">
        <f t="shared" si="792"/>
        <v>0.96709323583180984</v>
      </c>
      <c r="H1563" s="36">
        <f t="shared" si="792"/>
        <v>0.90752351097178685</v>
      </c>
      <c r="I1563" s="36">
        <f t="shared" si="792"/>
        <v>0.92829457364341084</v>
      </c>
      <c r="J1563" s="36">
        <f t="shared" si="792"/>
        <v>0.89929328621908122</v>
      </c>
      <c r="K1563" s="36">
        <f t="shared" si="792"/>
        <v>0.78865979381443296</v>
      </c>
      <c r="L1563" s="36">
        <f t="shared" si="792"/>
        <v>0.99621928166351603</v>
      </c>
      <c r="M1563" s="36">
        <f t="shared" si="792"/>
        <v>0.92638036809815949</v>
      </c>
      <c r="N1563" s="36">
        <f t="shared" si="792"/>
        <v>0.92105263157894735</v>
      </c>
      <c r="O1563" s="36">
        <f t="shared" si="792"/>
        <v>0.87665198237885467</v>
      </c>
      <c r="P1563" s="36">
        <f t="shared" si="792"/>
        <v>1.0893970893970895</v>
      </c>
      <c r="Q1563" s="36">
        <f t="shared" si="792"/>
        <v>0.954337899543379</v>
      </c>
      <c r="R1563" s="36">
        <f t="shared" si="792"/>
        <v>0.89583333333333337</v>
      </c>
      <c r="S1563" s="36">
        <f t="shared" si="792"/>
        <v>0.8191964285714286</v>
      </c>
      <c r="T1563" s="36">
        <f t="shared" si="792"/>
        <v>0.91075050709939143</v>
      </c>
      <c r="U1563" s="36">
        <f t="shared" si="792"/>
        <v>1.1043256997455471</v>
      </c>
      <c r="V1563" s="36">
        <f t="shared" si="792"/>
        <v>0.88773388773388773</v>
      </c>
      <c r="W1563" s="36">
        <f t="shared" si="792"/>
        <v>0.85011709601873531</v>
      </c>
      <c r="X1563" s="41">
        <f t="shared" si="792"/>
        <v>0.9854368932038835</v>
      </c>
      <c r="Y1563" s="41">
        <f t="shared" si="792"/>
        <v>0.98734177215189878</v>
      </c>
      <c r="Z1563" s="41">
        <f t="shared" si="792"/>
        <v>0.97473684210526312</v>
      </c>
      <c r="AA1563" s="41">
        <f t="shared" si="792"/>
        <v>0.86213991769547327</v>
      </c>
      <c r="AB1563" s="41">
        <f t="shared" si="792"/>
        <v>0.78418803418803418</v>
      </c>
      <c r="AC1563" s="42">
        <f t="shared" ref="AC1563:AG1563" si="793">AC918/AC266</f>
        <v>0.86933333333333329</v>
      </c>
      <c r="AD1563" s="42">
        <f t="shared" si="793"/>
        <v>1.0397553516819571</v>
      </c>
      <c r="AE1563" s="42">
        <f t="shared" si="793"/>
        <v>0.99519230769230771</v>
      </c>
      <c r="AF1563" s="43">
        <f t="shared" si="793"/>
        <v>0.83886255924170616</v>
      </c>
      <c r="AG1563" s="43">
        <f t="shared" si="793"/>
        <v>0.87468671679197996</v>
      </c>
      <c r="AH1563" s="44">
        <f t="shared" ref="AH1563:AO1563" si="794">AH918/AH266</f>
        <v>0.86086956521739133</v>
      </c>
      <c r="AI1563" s="44">
        <f t="shared" si="794"/>
        <v>0.76438356164383559</v>
      </c>
      <c r="AJ1563" s="44">
        <f t="shared" si="794"/>
        <v>0.96142433234421365</v>
      </c>
      <c r="AK1563" s="44">
        <f t="shared" si="794"/>
        <v>0.91185410334346506</v>
      </c>
      <c r="AL1563" s="46">
        <f t="shared" si="794"/>
        <v>0.85555555555555551</v>
      </c>
      <c r="AM1563" s="46">
        <f t="shared" si="794"/>
        <v>0.82595870206489674</v>
      </c>
      <c r="AN1563" s="46">
        <f t="shared" si="794"/>
        <v>0.98657718120805371</v>
      </c>
      <c r="AO1563" s="46">
        <f t="shared" si="794"/>
        <v>0.81756756756756754</v>
      </c>
    </row>
    <row r="1564" spans="1:41" x14ac:dyDescent="0.25">
      <c r="A1564" s="36" t="s">
        <v>113</v>
      </c>
      <c r="B1564" s="36">
        <f t="shared" ref="B1564:AB1564" si="795">B919/B267</f>
        <v>1.0761904761904761</v>
      </c>
      <c r="C1564" s="36">
        <f t="shared" si="795"/>
        <v>1.0133333333333334</v>
      </c>
      <c r="D1564" s="36">
        <f t="shared" si="795"/>
        <v>1.0622710622710623</v>
      </c>
      <c r="E1564" s="36">
        <f t="shared" si="795"/>
        <v>1.4396551724137931</v>
      </c>
      <c r="F1564" s="36">
        <f t="shared" si="795"/>
        <v>1.3009118541033435</v>
      </c>
      <c r="G1564" s="36">
        <f t="shared" si="795"/>
        <v>0.90633608815427003</v>
      </c>
      <c r="H1564" s="36">
        <f t="shared" si="795"/>
        <v>0.88325991189427311</v>
      </c>
      <c r="I1564" s="36">
        <f t="shared" si="795"/>
        <v>1.1660231660231659</v>
      </c>
      <c r="J1564" s="36">
        <f t="shared" si="795"/>
        <v>0.8045977011494253</v>
      </c>
      <c r="K1564" s="36">
        <f t="shared" si="795"/>
        <v>0.86338797814207646</v>
      </c>
      <c r="L1564" s="36">
        <f t="shared" si="795"/>
        <v>1.0845481049562682</v>
      </c>
      <c r="M1564" s="36">
        <f t="shared" si="795"/>
        <v>0.93581081081081086</v>
      </c>
      <c r="N1564" s="36">
        <f t="shared" si="795"/>
        <v>0.98870056497175141</v>
      </c>
      <c r="O1564" s="36">
        <f t="shared" si="795"/>
        <v>1.0871080139372822</v>
      </c>
      <c r="P1564" s="36">
        <f t="shared" si="795"/>
        <v>1.1223880597014926</v>
      </c>
      <c r="Q1564" s="36">
        <f t="shared" si="795"/>
        <v>0.95541401273885351</v>
      </c>
      <c r="R1564" s="36">
        <f t="shared" si="795"/>
        <v>0.95294117647058818</v>
      </c>
      <c r="S1564" s="36">
        <f t="shared" si="795"/>
        <v>0.90189873417721522</v>
      </c>
      <c r="T1564" s="36">
        <f t="shared" si="795"/>
        <v>0.97831978319783197</v>
      </c>
      <c r="U1564" s="36">
        <f t="shared" si="795"/>
        <v>0.8342857142857143</v>
      </c>
      <c r="V1564" s="36">
        <f t="shared" si="795"/>
        <v>0.81039755351681952</v>
      </c>
      <c r="W1564" s="36">
        <f t="shared" si="795"/>
        <v>0.94845360824742264</v>
      </c>
      <c r="X1564" s="41">
        <f t="shared" si="795"/>
        <v>1.06993006993007</v>
      </c>
      <c r="Y1564" s="41">
        <f t="shared" si="795"/>
        <v>0.96636085626911317</v>
      </c>
      <c r="Z1564" s="41">
        <f t="shared" si="795"/>
        <v>0.8482142857142857</v>
      </c>
      <c r="AA1564" s="41">
        <f t="shared" si="795"/>
        <v>0.82258064516129037</v>
      </c>
      <c r="AB1564" s="41">
        <f t="shared" si="795"/>
        <v>0.91836734693877553</v>
      </c>
      <c r="AC1564" s="42">
        <f t="shared" ref="AC1564:AG1564" si="796">AC919/AC267</f>
        <v>0.91349480968858132</v>
      </c>
      <c r="AD1564" s="42">
        <f t="shared" si="796"/>
        <v>1.3112244897959184</v>
      </c>
      <c r="AE1564" s="42">
        <f t="shared" si="796"/>
        <v>1.0664206642066421</v>
      </c>
      <c r="AF1564" s="43">
        <f t="shared" si="796"/>
        <v>0.93430656934306566</v>
      </c>
      <c r="AG1564" s="43">
        <f t="shared" si="796"/>
        <v>0.67509025270758127</v>
      </c>
      <c r="AH1564" s="44">
        <f t="shared" ref="AH1564:AO1564" si="797">AH919/AH267</f>
        <v>0.69620253164556967</v>
      </c>
      <c r="AI1564" s="44">
        <f t="shared" si="797"/>
        <v>0.81818181818181823</v>
      </c>
      <c r="AJ1564" s="44">
        <f t="shared" si="797"/>
        <v>0.93577981651376152</v>
      </c>
      <c r="AK1564" s="44">
        <f t="shared" si="797"/>
        <v>0.74596774193548387</v>
      </c>
      <c r="AL1564" s="46">
        <f t="shared" si="797"/>
        <v>0.89949748743718594</v>
      </c>
      <c r="AM1564" s="46">
        <f t="shared" si="797"/>
        <v>0.97596153846153844</v>
      </c>
      <c r="AN1564" s="46">
        <f t="shared" si="797"/>
        <v>0.71966527196652719</v>
      </c>
      <c r="AO1564" s="46">
        <f t="shared" si="797"/>
        <v>0.89528795811518325</v>
      </c>
    </row>
    <row r="1565" spans="1:41" x14ac:dyDescent="0.25">
      <c r="A1565" s="36" t="s">
        <v>617</v>
      </c>
      <c r="B1565" s="36">
        <f t="shared" ref="B1565:AB1565" si="798">B920/B268</f>
        <v>1.0774550484094052</v>
      </c>
      <c r="C1565" s="36">
        <f t="shared" si="798"/>
        <v>1.1340341655716164</v>
      </c>
      <c r="D1565" s="36">
        <f t="shared" si="798"/>
        <v>0.97909043387349715</v>
      </c>
      <c r="E1565" s="36">
        <f t="shared" si="798"/>
        <v>1.5771857923497268</v>
      </c>
      <c r="F1565" s="36">
        <f t="shared" si="798"/>
        <v>1.3292875989445909</v>
      </c>
      <c r="G1565" s="36">
        <f t="shared" si="798"/>
        <v>1.1143375680580763</v>
      </c>
      <c r="H1565" s="36">
        <f t="shared" si="798"/>
        <v>0.8824599708879185</v>
      </c>
      <c r="I1565" s="36">
        <f t="shared" si="798"/>
        <v>1.1295180722891567</v>
      </c>
      <c r="J1565" s="36">
        <f t="shared" si="798"/>
        <v>0.96455142231947488</v>
      </c>
      <c r="K1565" s="36">
        <f t="shared" si="798"/>
        <v>0.95808885163453483</v>
      </c>
      <c r="L1565" s="36">
        <f t="shared" si="798"/>
        <v>0.74585987261146491</v>
      </c>
      <c r="M1565" s="36">
        <f t="shared" si="798"/>
        <v>1.2573163997791275</v>
      </c>
      <c r="N1565" s="36">
        <f t="shared" si="798"/>
        <v>0.87140695915279875</v>
      </c>
      <c r="O1565" s="36">
        <f t="shared" si="798"/>
        <v>1.1688564476885646</v>
      </c>
      <c r="P1565" s="36">
        <f t="shared" si="798"/>
        <v>0.71365638766519823</v>
      </c>
      <c r="Q1565" s="36">
        <f t="shared" si="798"/>
        <v>1.1678240740740742</v>
      </c>
      <c r="R1565" s="36">
        <f t="shared" si="798"/>
        <v>0.95551257253384914</v>
      </c>
      <c r="S1565" s="36">
        <f t="shared" si="798"/>
        <v>1.1041237113402063</v>
      </c>
      <c r="T1565" s="36">
        <f t="shared" si="798"/>
        <v>0.75237053245805985</v>
      </c>
      <c r="U1565" s="36">
        <f t="shared" si="798"/>
        <v>1.0278688524590165</v>
      </c>
      <c r="V1565" s="36">
        <f t="shared" si="798"/>
        <v>0.89827856025039121</v>
      </c>
      <c r="W1565" s="36">
        <f t="shared" si="798"/>
        <v>0.95069721115537853</v>
      </c>
      <c r="X1565" s="41">
        <f t="shared" si="798"/>
        <v>1.1171084337349397</v>
      </c>
      <c r="Y1565" s="41">
        <f t="shared" si="798"/>
        <v>1.0070960698689957</v>
      </c>
      <c r="Z1565" s="41">
        <f t="shared" si="798"/>
        <v>0.62608695652173918</v>
      </c>
      <c r="AA1565" s="41">
        <f t="shared" si="798"/>
        <v>0.77895220588235292</v>
      </c>
      <c r="AB1565" s="41">
        <f t="shared" si="798"/>
        <v>0.90899062327633762</v>
      </c>
      <c r="AC1565" s="42">
        <f t="shared" ref="AC1565:AG1565" si="799">AC920/AC268</f>
        <v>0.91626794258373201</v>
      </c>
      <c r="AD1565" s="42">
        <f t="shared" si="799"/>
        <v>1.4763485477178424</v>
      </c>
      <c r="AE1565" s="42">
        <f t="shared" si="799"/>
        <v>1.0005364806866952</v>
      </c>
      <c r="AF1565" s="43">
        <f t="shared" si="799"/>
        <v>0.81485411140583552</v>
      </c>
      <c r="AG1565" s="43">
        <f t="shared" si="799"/>
        <v>0.78133193497640274</v>
      </c>
      <c r="AH1565" s="44">
        <f t="shared" ref="AH1565:AO1565" si="800">AH920/AH268</f>
        <v>0.90071770334928225</v>
      </c>
      <c r="AI1565" s="44">
        <f t="shared" si="800"/>
        <v>0.93122573488630056</v>
      </c>
      <c r="AJ1565" s="44">
        <f t="shared" si="800"/>
        <v>1.0294558162755867</v>
      </c>
      <c r="AK1565" s="44">
        <f t="shared" si="800"/>
        <v>0.89702038682697338</v>
      </c>
      <c r="AL1565" s="46">
        <f t="shared" si="800"/>
        <v>0.58632233381157339</v>
      </c>
      <c r="AM1565" s="46">
        <f t="shared" si="800"/>
        <v>0.86942675159235672</v>
      </c>
      <c r="AN1565" s="46">
        <f t="shared" si="800"/>
        <v>0.93514765489287788</v>
      </c>
      <c r="AO1565" s="46">
        <f t="shared" si="800"/>
        <v>0.98940397350993381</v>
      </c>
    </row>
    <row r="1566" spans="1:41" x14ac:dyDescent="0.25">
      <c r="A1566" s="36" t="s">
        <v>460</v>
      </c>
      <c r="B1566" s="36">
        <f t="shared" ref="B1566:AB1566" si="801">B921/B269</f>
        <v>0.87734487734487732</v>
      </c>
      <c r="C1566" s="36">
        <f t="shared" si="801"/>
        <v>1.0738993710691824</v>
      </c>
      <c r="D1566" s="36">
        <f t="shared" si="801"/>
        <v>1.0635359116022098</v>
      </c>
      <c r="E1566" s="36">
        <f t="shared" si="801"/>
        <v>2.0390763765541742</v>
      </c>
      <c r="F1566" s="36">
        <f t="shared" si="801"/>
        <v>1.0482051282051281</v>
      </c>
      <c r="G1566" s="36">
        <f t="shared" si="801"/>
        <v>0.9708454810495627</v>
      </c>
      <c r="H1566" s="36">
        <f t="shared" si="801"/>
        <v>0.91064981949458479</v>
      </c>
      <c r="I1566" s="36">
        <f t="shared" si="801"/>
        <v>1.1668667466986795</v>
      </c>
      <c r="J1566" s="36">
        <f t="shared" si="801"/>
        <v>0.97410358565737054</v>
      </c>
      <c r="K1566" s="36">
        <f t="shared" si="801"/>
        <v>0.7727699530516432</v>
      </c>
      <c r="L1566" s="36">
        <f t="shared" si="801"/>
        <v>1.0346117867165576</v>
      </c>
      <c r="M1566" s="36">
        <f t="shared" si="801"/>
        <v>1.335509138381201</v>
      </c>
      <c r="N1566" s="36">
        <f t="shared" si="801"/>
        <v>0.93173758865248224</v>
      </c>
      <c r="O1566" s="36">
        <f t="shared" si="801"/>
        <v>1.1378555798687089</v>
      </c>
      <c r="P1566" s="36">
        <f t="shared" si="801"/>
        <v>1.0541624874623872</v>
      </c>
      <c r="Q1566" s="36">
        <f t="shared" si="801"/>
        <v>1.1668639053254437</v>
      </c>
      <c r="R1566" s="36">
        <f t="shared" si="801"/>
        <v>0.91571279916753379</v>
      </c>
      <c r="S1566" s="36">
        <f t="shared" si="801"/>
        <v>0.91638029782359676</v>
      </c>
      <c r="T1566" s="36">
        <f t="shared" si="801"/>
        <v>1.0057692307692307</v>
      </c>
      <c r="U1566" s="36">
        <f t="shared" si="801"/>
        <v>1.0158910329171396</v>
      </c>
      <c r="V1566" s="36">
        <f t="shared" si="801"/>
        <v>0.87915407854984895</v>
      </c>
      <c r="W1566" s="36">
        <f t="shared" si="801"/>
        <v>0.75700000000000001</v>
      </c>
      <c r="X1566" s="41">
        <f t="shared" si="801"/>
        <v>0.84884884884884881</v>
      </c>
      <c r="Y1566" s="41">
        <f t="shared" si="801"/>
        <v>0.75291828793774318</v>
      </c>
      <c r="Z1566" s="41">
        <f t="shared" si="801"/>
        <v>0.89078156312625245</v>
      </c>
      <c r="AA1566" s="41">
        <f t="shared" si="801"/>
        <v>0.80717948717948718</v>
      </c>
      <c r="AB1566" s="41">
        <f t="shared" si="801"/>
        <v>0.95356738391845974</v>
      </c>
      <c r="AC1566" s="42">
        <f t="shared" ref="AC1566:AG1566" si="802">AC921/AC269</f>
        <v>1.0680272108843538</v>
      </c>
      <c r="AD1566" s="42">
        <f t="shared" si="802"/>
        <v>1.2416534181240064</v>
      </c>
      <c r="AE1566" s="42">
        <f t="shared" si="802"/>
        <v>0.99058823529411766</v>
      </c>
      <c r="AF1566" s="43">
        <f t="shared" si="802"/>
        <v>0.80341880341880345</v>
      </c>
      <c r="AG1566" s="43">
        <f t="shared" si="802"/>
        <v>0.83875</v>
      </c>
      <c r="AH1566" s="44">
        <f t="shared" ref="AH1566:AO1566" si="803">AH921/AH269</f>
        <v>0.79059829059829057</v>
      </c>
      <c r="AI1566" s="44">
        <f t="shared" si="803"/>
        <v>0.74440052700922266</v>
      </c>
      <c r="AJ1566" s="44">
        <f t="shared" si="803"/>
        <v>0.94023323615160348</v>
      </c>
      <c r="AK1566" s="44">
        <f t="shared" si="803"/>
        <v>0.91537376586741892</v>
      </c>
      <c r="AL1566" s="46">
        <f t="shared" si="803"/>
        <v>0.88059701492537312</v>
      </c>
      <c r="AM1566" s="46">
        <f t="shared" si="803"/>
        <v>0.78177150192554556</v>
      </c>
      <c r="AN1566" s="46">
        <f t="shared" si="803"/>
        <v>0.96463932107496464</v>
      </c>
      <c r="AO1566" s="46">
        <f t="shared" si="803"/>
        <v>0.90936555891238668</v>
      </c>
    </row>
    <row r="1567" spans="1:41" x14ac:dyDescent="0.25">
      <c r="A1567" s="36" t="s">
        <v>114</v>
      </c>
      <c r="B1567" s="36">
        <f t="shared" ref="B1567:AB1567" si="804">B922/B270</f>
        <v>0.77857142857142858</v>
      </c>
      <c r="C1567" s="36">
        <f t="shared" si="804"/>
        <v>0.86363636363636365</v>
      </c>
      <c r="D1567" s="36">
        <f t="shared" si="804"/>
        <v>1.1875</v>
      </c>
      <c r="E1567" s="36">
        <f t="shared" si="804"/>
        <v>2.042056074766355</v>
      </c>
      <c r="F1567" s="36">
        <f t="shared" si="804"/>
        <v>0.98200514138817485</v>
      </c>
      <c r="G1567" s="36">
        <f t="shared" si="804"/>
        <v>0.92112676056338028</v>
      </c>
      <c r="H1567" s="36">
        <f t="shared" si="804"/>
        <v>0.83374689826302728</v>
      </c>
      <c r="I1567" s="36">
        <f t="shared" si="804"/>
        <v>1.3525179856115108</v>
      </c>
      <c r="J1567" s="36">
        <f t="shared" si="804"/>
        <v>0.87469879518072291</v>
      </c>
      <c r="K1567" s="36">
        <f t="shared" si="804"/>
        <v>0.67010309278350511</v>
      </c>
      <c r="L1567" s="36">
        <f t="shared" si="804"/>
        <v>0.96598639455782309</v>
      </c>
      <c r="M1567" s="36">
        <f t="shared" si="804"/>
        <v>1.1617161716171618</v>
      </c>
      <c r="N1567" s="36">
        <f t="shared" si="804"/>
        <v>0.89775561097256862</v>
      </c>
      <c r="O1567" s="36">
        <f t="shared" si="804"/>
        <v>0.87375415282392022</v>
      </c>
      <c r="P1567" s="36">
        <f t="shared" si="804"/>
        <v>0.939873417721519</v>
      </c>
      <c r="Q1567" s="36">
        <f t="shared" si="804"/>
        <v>1.2572463768115942</v>
      </c>
      <c r="R1567" s="36">
        <f t="shared" si="804"/>
        <v>0.83733333333333337</v>
      </c>
      <c r="S1567" s="36">
        <f t="shared" si="804"/>
        <v>0.88216560509554143</v>
      </c>
      <c r="T1567" s="36">
        <f t="shared" si="804"/>
        <v>1.006472491909385</v>
      </c>
      <c r="U1567" s="36">
        <f t="shared" si="804"/>
        <v>1.0134680134680134</v>
      </c>
      <c r="V1567" s="36">
        <f t="shared" si="804"/>
        <v>0.79063360881542699</v>
      </c>
      <c r="W1567" s="36">
        <f t="shared" si="804"/>
        <v>0.74757281553398058</v>
      </c>
      <c r="X1567" s="41">
        <f t="shared" si="804"/>
        <v>0.7588424437299035</v>
      </c>
      <c r="Y1567" s="41">
        <f t="shared" si="804"/>
        <v>0.78742514970059885</v>
      </c>
      <c r="Z1567" s="41">
        <f t="shared" si="804"/>
        <v>0.91496598639455784</v>
      </c>
      <c r="AA1567" s="41">
        <f t="shared" si="804"/>
        <v>0.921875</v>
      </c>
      <c r="AB1567" s="41">
        <f t="shared" si="804"/>
        <v>1.1038461538461539</v>
      </c>
      <c r="AC1567" s="42">
        <f t="shared" ref="AC1567:AG1567" si="805">AC922/AC270</f>
        <v>0.95402298850574707</v>
      </c>
      <c r="AD1567" s="42">
        <f t="shared" si="805"/>
        <v>1.5282051282051281</v>
      </c>
      <c r="AE1567" s="42">
        <f t="shared" si="805"/>
        <v>1.0033783783783783</v>
      </c>
      <c r="AF1567" s="43">
        <f t="shared" si="805"/>
        <v>0.7348993288590604</v>
      </c>
      <c r="AG1567" s="43">
        <f t="shared" si="805"/>
        <v>0.63848396501457727</v>
      </c>
      <c r="AH1567" s="44">
        <f t="shared" ref="AH1567:AO1567" si="806">AH922/AH270</f>
        <v>0.6216216216216216</v>
      </c>
      <c r="AI1567" s="44">
        <f t="shared" si="806"/>
        <v>0.67588932806324109</v>
      </c>
      <c r="AJ1567" s="44">
        <f t="shared" si="806"/>
        <v>0.75636363636363635</v>
      </c>
      <c r="AK1567" s="44">
        <f t="shared" si="806"/>
        <v>0.74152542372881358</v>
      </c>
      <c r="AL1567" s="46">
        <f t="shared" si="806"/>
        <v>0.94047619047619047</v>
      </c>
      <c r="AM1567" s="46">
        <f t="shared" si="806"/>
        <v>0.98994974874371855</v>
      </c>
      <c r="AN1567" s="46">
        <f t="shared" si="806"/>
        <v>1.0523560209424083</v>
      </c>
      <c r="AO1567" s="46">
        <f t="shared" si="806"/>
        <v>0.88636363636363635</v>
      </c>
    </row>
    <row r="1568" spans="1:41" x14ac:dyDescent="0.25">
      <c r="A1568" s="36" t="s">
        <v>563</v>
      </c>
      <c r="B1568" s="36">
        <f t="shared" ref="B1568:AB1568" si="807">B923/B271</f>
        <v>1.0270935960591132</v>
      </c>
      <c r="C1568" s="36">
        <f t="shared" si="807"/>
        <v>1.0118764845605701</v>
      </c>
      <c r="D1568" s="36">
        <f t="shared" si="807"/>
        <v>1.1126482213438735</v>
      </c>
      <c r="E1568" s="36">
        <f t="shared" si="807"/>
        <v>1.3818525519848772</v>
      </c>
      <c r="F1568" s="36">
        <f t="shared" si="807"/>
        <v>1.2851296043656206</v>
      </c>
      <c r="G1568" s="36">
        <f t="shared" si="807"/>
        <v>0.91402714932126694</v>
      </c>
      <c r="H1568" s="36">
        <f t="shared" si="807"/>
        <v>0.93028322440087141</v>
      </c>
      <c r="I1568" s="36">
        <f t="shared" si="807"/>
        <v>1.037037037037037</v>
      </c>
      <c r="J1568" s="36">
        <f t="shared" si="807"/>
        <v>0.80228571428571427</v>
      </c>
      <c r="K1568" s="36">
        <f t="shared" si="807"/>
        <v>0.79041916167664672</v>
      </c>
      <c r="L1568" s="36">
        <f t="shared" si="807"/>
        <v>0.95842696629213486</v>
      </c>
      <c r="M1568" s="36">
        <f t="shared" si="807"/>
        <v>1.1303703703703705</v>
      </c>
      <c r="N1568" s="36">
        <f t="shared" si="807"/>
        <v>1.0634715025906736</v>
      </c>
      <c r="O1568" s="36">
        <f t="shared" si="807"/>
        <v>0.95793758480325641</v>
      </c>
      <c r="P1568" s="36">
        <f t="shared" si="807"/>
        <v>1.209563994374121</v>
      </c>
      <c r="Q1568" s="36">
        <f t="shared" si="807"/>
        <v>1.2293729372937294</v>
      </c>
      <c r="R1568" s="36">
        <f t="shared" si="807"/>
        <v>0.99188092016238161</v>
      </c>
      <c r="S1568" s="36">
        <f t="shared" si="807"/>
        <v>0.85531914893617023</v>
      </c>
      <c r="T1568" s="36">
        <f t="shared" si="807"/>
        <v>0.89960369881109647</v>
      </c>
      <c r="U1568" s="36">
        <f t="shared" si="807"/>
        <v>1.1091772151898733</v>
      </c>
      <c r="V1568" s="36">
        <f t="shared" si="807"/>
        <v>0.82926829268292679</v>
      </c>
      <c r="W1568" s="36">
        <f t="shared" si="807"/>
        <v>0.73758865248226946</v>
      </c>
      <c r="X1568" s="41">
        <f t="shared" si="807"/>
        <v>0.96374622356495465</v>
      </c>
      <c r="Y1568" s="41">
        <f t="shared" si="807"/>
        <v>0.94778481012658233</v>
      </c>
      <c r="Z1568" s="41">
        <f t="shared" si="807"/>
        <v>0.82242990654205606</v>
      </c>
      <c r="AA1568" s="41">
        <f t="shared" si="807"/>
        <v>0.88098693759071123</v>
      </c>
      <c r="AB1568" s="41">
        <f t="shared" si="807"/>
        <v>0.92586490939044486</v>
      </c>
      <c r="AC1568" s="42">
        <f t="shared" ref="AC1568:AG1568" si="808">AC923/AC271</f>
        <v>0.97391304347826091</v>
      </c>
      <c r="AD1568" s="42">
        <f t="shared" si="808"/>
        <v>1.1373873873873874</v>
      </c>
      <c r="AE1568" s="42">
        <f t="shared" si="808"/>
        <v>1.0968858131487889</v>
      </c>
      <c r="AF1568" s="43">
        <f t="shared" si="808"/>
        <v>0.76656626506024095</v>
      </c>
      <c r="AG1568" s="43">
        <f t="shared" si="808"/>
        <v>0.76407914764079143</v>
      </c>
      <c r="AH1568" s="44">
        <f t="shared" ref="AH1568:AO1568" si="809">AH923/AH271</f>
        <v>0.69767441860465118</v>
      </c>
      <c r="AI1568" s="44">
        <f t="shared" si="809"/>
        <v>0.67894736842105263</v>
      </c>
      <c r="AJ1568" s="44">
        <f t="shared" si="809"/>
        <v>0.78815080789946135</v>
      </c>
      <c r="AK1568" s="44">
        <f t="shared" si="809"/>
        <v>0.8530465949820788</v>
      </c>
      <c r="AL1568" s="46">
        <f t="shared" si="809"/>
        <v>0.95280898876404496</v>
      </c>
      <c r="AM1568" s="46">
        <f t="shared" si="809"/>
        <v>0.90476190476190477</v>
      </c>
      <c r="AN1568" s="46">
        <f t="shared" si="809"/>
        <v>0.9576271186440678</v>
      </c>
      <c r="AO1568" s="46">
        <f t="shared" si="809"/>
        <v>0.95893719806763289</v>
      </c>
    </row>
    <row r="1569" spans="1:41" x14ac:dyDescent="0.25">
      <c r="A1569" s="36" t="s">
        <v>431</v>
      </c>
      <c r="B1569" s="36">
        <f t="shared" ref="B1569:AB1569" si="810">B924/B272</f>
        <v>0.96142433234421365</v>
      </c>
      <c r="C1569" s="36">
        <f t="shared" si="810"/>
        <v>0.92264150943396228</v>
      </c>
      <c r="D1569" s="36">
        <f t="shared" si="810"/>
        <v>1.13047363717605</v>
      </c>
      <c r="E1569" s="36">
        <f t="shared" si="810"/>
        <v>1.3953997809419496</v>
      </c>
      <c r="F1569" s="36">
        <f t="shared" si="810"/>
        <v>0.9699090272918125</v>
      </c>
      <c r="G1569" s="36">
        <f t="shared" si="810"/>
        <v>0.99242424242424243</v>
      </c>
      <c r="H1569" s="36">
        <f t="shared" si="810"/>
        <v>0.98709677419354835</v>
      </c>
      <c r="I1569" s="36">
        <f t="shared" si="810"/>
        <v>1.1167247386759582</v>
      </c>
      <c r="J1569" s="36">
        <f t="shared" si="810"/>
        <v>0.85785358919687282</v>
      </c>
      <c r="K1569" s="36">
        <f t="shared" si="810"/>
        <v>0.92700729927007297</v>
      </c>
      <c r="L1569" s="36">
        <f t="shared" si="810"/>
        <v>1.0692243536280233</v>
      </c>
      <c r="M1569" s="36">
        <f t="shared" si="810"/>
        <v>1.0948275862068966</v>
      </c>
      <c r="N1569" s="36">
        <f t="shared" si="810"/>
        <v>0.97080900750625521</v>
      </c>
      <c r="O1569" s="36">
        <f t="shared" si="810"/>
        <v>0.94932126696832575</v>
      </c>
      <c r="P1569" s="36">
        <f t="shared" si="810"/>
        <v>1.0088566827697263</v>
      </c>
      <c r="Q1569" s="36">
        <f t="shared" si="810"/>
        <v>1.0915637860082306</v>
      </c>
      <c r="R1569" s="36">
        <f t="shared" si="810"/>
        <v>1</v>
      </c>
      <c r="S1569" s="36">
        <f t="shared" si="810"/>
        <v>0.97626112759643913</v>
      </c>
      <c r="T1569" s="36">
        <f t="shared" si="810"/>
        <v>0.98768283294842185</v>
      </c>
      <c r="U1569" s="36">
        <f t="shared" si="810"/>
        <v>1.0509490509490509</v>
      </c>
      <c r="V1569" s="36">
        <f t="shared" si="810"/>
        <v>0.80691399662731866</v>
      </c>
      <c r="W1569" s="36">
        <f t="shared" si="810"/>
        <v>0.83030303030303032</v>
      </c>
      <c r="X1569" s="41">
        <f t="shared" si="810"/>
        <v>0.95804794520547942</v>
      </c>
      <c r="Y1569" s="41">
        <f t="shared" si="810"/>
        <v>0.82647296206618237</v>
      </c>
      <c r="Z1569" s="41">
        <f t="shared" si="810"/>
        <v>0.86415711947626839</v>
      </c>
      <c r="AA1569" s="41">
        <f t="shared" si="810"/>
        <v>0.85655737704918034</v>
      </c>
      <c r="AB1569" s="41">
        <f t="shared" si="810"/>
        <v>0.86550777676120771</v>
      </c>
      <c r="AC1569" s="42">
        <f t="shared" ref="AC1569:AG1569" si="811">AC924/AC272</f>
        <v>0.93996062992125984</v>
      </c>
      <c r="AD1569" s="42">
        <f t="shared" si="811"/>
        <v>1.4008379888268156</v>
      </c>
      <c r="AE1569" s="42">
        <f t="shared" si="811"/>
        <v>0.86792452830188682</v>
      </c>
      <c r="AF1569" s="43">
        <f t="shared" si="811"/>
        <v>0.78752260397830021</v>
      </c>
      <c r="AG1569" s="43">
        <f t="shared" si="811"/>
        <v>0.90864917395529643</v>
      </c>
      <c r="AH1569" s="44">
        <f t="shared" ref="AH1569:AO1569" si="812">AH924/AH272</f>
        <v>0.74164133738601823</v>
      </c>
      <c r="AI1569" s="44">
        <f t="shared" si="812"/>
        <v>0.78977820636451301</v>
      </c>
      <c r="AJ1569" s="44">
        <f t="shared" si="812"/>
        <v>0.94189602446483178</v>
      </c>
      <c r="AK1569" s="44">
        <f t="shared" si="812"/>
        <v>0.97373949579831931</v>
      </c>
      <c r="AL1569" s="46">
        <f t="shared" si="812"/>
        <v>0.93788063337393424</v>
      </c>
      <c r="AM1569" s="46">
        <f t="shared" si="812"/>
        <v>0.85347288296860135</v>
      </c>
      <c r="AN1569" s="46">
        <f t="shared" si="812"/>
        <v>0.91577825159914716</v>
      </c>
      <c r="AO1569" s="46">
        <f t="shared" si="812"/>
        <v>0.89302884615384615</v>
      </c>
    </row>
    <row r="1570" spans="1:41" x14ac:dyDescent="0.25">
      <c r="A1570" s="36" t="s">
        <v>115</v>
      </c>
      <c r="B1570" s="36">
        <f t="shared" ref="B1570:AB1570" si="813">B925/B273</f>
        <v>1.0700636942675159</v>
      </c>
      <c r="C1570" s="36">
        <f t="shared" si="813"/>
        <v>0.98265895953757221</v>
      </c>
      <c r="D1570" s="36">
        <f t="shared" si="813"/>
        <v>1.2554347826086956</v>
      </c>
      <c r="E1570" s="36">
        <f t="shared" si="813"/>
        <v>1.6063348416289593</v>
      </c>
      <c r="F1570" s="36">
        <f t="shared" si="813"/>
        <v>1.224755700325733</v>
      </c>
      <c r="G1570" s="36">
        <f t="shared" si="813"/>
        <v>0.84275184275184278</v>
      </c>
      <c r="H1570" s="36">
        <f t="shared" si="813"/>
        <v>0.98644986449864502</v>
      </c>
      <c r="I1570" s="36">
        <f t="shared" si="813"/>
        <v>0.88319088319088324</v>
      </c>
      <c r="J1570" s="36">
        <f t="shared" si="813"/>
        <v>0.71759259259259256</v>
      </c>
      <c r="K1570" s="36">
        <f t="shared" si="813"/>
        <v>0.78703703703703709</v>
      </c>
      <c r="L1570" s="36">
        <f t="shared" si="813"/>
        <v>0.88495575221238942</v>
      </c>
      <c r="M1570" s="36">
        <f t="shared" si="813"/>
        <v>1.0851063829787233</v>
      </c>
      <c r="N1570" s="36">
        <f t="shared" si="813"/>
        <v>0.97345132743362828</v>
      </c>
      <c r="O1570" s="36">
        <f t="shared" si="813"/>
        <v>0.99647887323943662</v>
      </c>
      <c r="P1570" s="36">
        <f t="shared" si="813"/>
        <v>0.86280487804878048</v>
      </c>
      <c r="Q1570" s="36">
        <f t="shared" si="813"/>
        <v>1.1611721611721613</v>
      </c>
      <c r="R1570" s="36">
        <f t="shared" si="813"/>
        <v>0.9932432432432432</v>
      </c>
      <c r="S1570" s="36">
        <f t="shared" si="813"/>
        <v>0.93454545454545457</v>
      </c>
      <c r="T1570" s="36">
        <f t="shared" si="813"/>
        <v>0.85049833887043191</v>
      </c>
      <c r="U1570" s="36">
        <f t="shared" si="813"/>
        <v>1.017391304347826</v>
      </c>
      <c r="V1570" s="36">
        <f t="shared" si="813"/>
        <v>0.86970684039087953</v>
      </c>
      <c r="W1570" s="36">
        <f t="shared" si="813"/>
        <v>0.92105263157894735</v>
      </c>
      <c r="X1570" s="41">
        <f t="shared" si="813"/>
        <v>1.0040322580645162</v>
      </c>
      <c r="Y1570" s="41">
        <f t="shared" si="813"/>
        <v>0.9920948616600791</v>
      </c>
      <c r="Z1570" s="41">
        <f t="shared" si="813"/>
        <v>0.8172413793103448</v>
      </c>
      <c r="AA1570" s="41">
        <f t="shared" si="813"/>
        <v>0.72627737226277367</v>
      </c>
      <c r="AB1570" s="41">
        <f t="shared" si="813"/>
        <v>0.82377049180327866</v>
      </c>
      <c r="AC1570" s="42">
        <f t="shared" ref="AC1570:AG1570" si="814">AC925/AC273</f>
        <v>0.94088669950738912</v>
      </c>
      <c r="AD1570" s="42">
        <f t="shared" si="814"/>
        <v>1.3655172413793104</v>
      </c>
      <c r="AE1570" s="42">
        <f t="shared" si="814"/>
        <v>1.0723981900452488</v>
      </c>
      <c r="AF1570" s="43">
        <f t="shared" si="814"/>
        <v>0.8571428571428571</v>
      </c>
      <c r="AG1570" s="43">
        <f t="shared" si="814"/>
        <v>0.74146341463414633</v>
      </c>
      <c r="AH1570" s="44">
        <f t="shared" ref="AH1570:AO1570" si="815">AH925/AH273</f>
        <v>0.69613259668508287</v>
      </c>
      <c r="AI1570" s="44">
        <f t="shared" si="815"/>
        <v>0.66492146596858637</v>
      </c>
      <c r="AJ1570" s="44">
        <f t="shared" si="815"/>
        <v>1.0062500000000001</v>
      </c>
      <c r="AK1570" s="44">
        <f t="shared" si="815"/>
        <v>0.88622754491017963</v>
      </c>
      <c r="AL1570" s="46">
        <f t="shared" si="815"/>
        <v>0.65432098765432101</v>
      </c>
      <c r="AM1570" s="46">
        <f t="shared" si="815"/>
        <v>0.8493975903614458</v>
      </c>
      <c r="AN1570" s="46">
        <f t="shared" si="815"/>
        <v>1.1076923076923078</v>
      </c>
      <c r="AO1570" s="46">
        <f t="shared" si="815"/>
        <v>0.94029850746268662</v>
      </c>
    </row>
    <row r="1571" spans="1:41" x14ac:dyDescent="0.25">
      <c r="A1571" s="36" t="s">
        <v>116</v>
      </c>
      <c r="B1571" s="36">
        <f t="shared" ref="B1571:AB1571" si="816">B926/B274</f>
        <v>1</v>
      </c>
      <c r="C1571" s="36">
        <f t="shared" si="816"/>
        <v>0.91063829787234041</v>
      </c>
      <c r="D1571" s="36">
        <f t="shared" si="816"/>
        <v>1.0952380952380953</v>
      </c>
      <c r="E1571" s="36">
        <f t="shared" si="816"/>
        <v>1.8240000000000001</v>
      </c>
      <c r="F1571" s="36">
        <f t="shared" si="816"/>
        <v>1.1686182669789227</v>
      </c>
      <c r="G1571" s="36">
        <f t="shared" si="816"/>
        <v>0.74285714285714288</v>
      </c>
      <c r="H1571" s="36">
        <f t="shared" si="816"/>
        <v>0.8645038167938931</v>
      </c>
      <c r="I1571" s="36">
        <f t="shared" si="816"/>
        <v>1.0080862533692723</v>
      </c>
      <c r="J1571" s="36">
        <f t="shared" si="816"/>
        <v>0.9282407407407407</v>
      </c>
      <c r="K1571" s="36">
        <f t="shared" si="816"/>
        <v>0.76119402985074625</v>
      </c>
      <c r="L1571" s="36">
        <f t="shared" si="816"/>
        <v>0.94362745098039214</v>
      </c>
      <c r="M1571" s="36">
        <f t="shared" si="816"/>
        <v>1.0613496932515338</v>
      </c>
      <c r="N1571" s="36">
        <f t="shared" si="816"/>
        <v>0.95823095823095827</v>
      </c>
      <c r="O1571" s="36">
        <f t="shared" si="816"/>
        <v>0.92243767313019387</v>
      </c>
      <c r="P1571" s="36">
        <f t="shared" si="816"/>
        <v>0.99449035812672182</v>
      </c>
      <c r="Q1571" s="36">
        <f t="shared" si="816"/>
        <v>1.1237458193979932</v>
      </c>
      <c r="R1571" s="36">
        <f t="shared" si="816"/>
        <v>1.0263929618768328</v>
      </c>
      <c r="S1571" s="36">
        <f t="shared" si="816"/>
        <v>0.81873111782477337</v>
      </c>
      <c r="T1571" s="36">
        <f t="shared" si="816"/>
        <v>0.89336492890995256</v>
      </c>
      <c r="U1571" s="36">
        <f t="shared" si="816"/>
        <v>1.125748502994012</v>
      </c>
      <c r="V1571" s="36">
        <f t="shared" si="816"/>
        <v>0.76885644768856443</v>
      </c>
      <c r="W1571" s="36">
        <f t="shared" si="816"/>
        <v>0.83890577507598785</v>
      </c>
      <c r="X1571" s="41">
        <f t="shared" si="816"/>
        <v>0.97413793103448276</v>
      </c>
      <c r="Y1571" s="41">
        <f t="shared" si="816"/>
        <v>0.85538461538461541</v>
      </c>
      <c r="Z1571" s="41">
        <f t="shared" si="816"/>
        <v>0.89971346704871058</v>
      </c>
      <c r="AA1571" s="41">
        <f t="shared" si="816"/>
        <v>0.70071258907363421</v>
      </c>
      <c r="AB1571" s="41">
        <f t="shared" si="816"/>
        <v>0.83809523809523812</v>
      </c>
      <c r="AC1571" s="42">
        <f t="shared" ref="AC1571:AG1571" si="817">AC926/AC274</f>
        <v>1.1017699115044248</v>
      </c>
      <c r="AD1571" s="42">
        <f t="shared" si="817"/>
        <v>1.0669856459330143</v>
      </c>
      <c r="AE1571" s="42">
        <f t="shared" si="817"/>
        <v>0.94462540716612375</v>
      </c>
      <c r="AF1571" s="43">
        <f t="shared" si="817"/>
        <v>0.73841059602649006</v>
      </c>
      <c r="AG1571" s="43">
        <f t="shared" si="817"/>
        <v>0.80456026058631924</v>
      </c>
      <c r="AH1571" s="44">
        <f t="shared" ref="AH1571:AO1571" si="818">AH926/AH274</f>
        <v>0.84120171673819744</v>
      </c>
      <c r="AI1571" s="44">
        <f t="shared" si="818"/>
        <v>0.79338842975206614</v>
      </c>
      <c r="AJ1571" s="44">
        <f t="shared" si="818"/>
        <v>1.0811965811965811</v>
      </c>
      <c r="AK1571" s="44">
        <f t="shared" si="818"/>
        <v>0.84337349397590367</v>
      </c>
      <c r="AL1571" s="46">
        <f t="shared" si="818"/>
        <v>0.84234234234234229</v>
      </c>
      <c r="AM1571" s="46">
        <f t="shared" si="818"/>
        <v>0.66772151898734178</v>
      </c>
      <c r="AN1571" s="46">
        <f t="shared" si="818"/>
        <v>0.82926829268292679</v>
      </c>
      <c r="AO1571" s="46">
        <f t="shared" si="818"/>
        <v>0.86486486486486491</v>
      </c>
    </row>
    <row r="1572" spans="1:41" x14ac:dyDescent="0.25">
      <c r="A1572" s="36" t="s">
        <v>462</v>
      </c>
      <c r="B1572" s="36">
        <f t="shared" ref="B1572:AB1572" si="819">B927/B275</f>
        <v>0.8070796460176991</v>
      </c>
      <c r="C1572" s="36">
        <f t="shared" si="819"/>
        <v>0.97577854671280273</v>
      </c>
      <c r="D1572" s="36">
        <f t="shared" si="819"/>
        <v>1.1370280146163216</v>
      </c>
      <c r="E1572" s="36">
        <f t="shared" si="819"/>
        <v>1.5546925566343042</v>
      </c>
      <c r="F1572" s="36">
        <f t="shared" si="819"/>
        <v>1.0956295975768067</v>
      </c>
      <c r="G1572" s="36">
        <f t="shared" si="819"/>
        <v>0.79440665154950874</v>
      </c>
      <c r="H1572" s="36">
        <f t="shared" si="819"/>
        <v>1</v>
      </c>
      <c r="I1572" s="36">
        <f t="shared" si="819"/>
        <v>1.0872451398767189</v>
      </c>
      <c r="J1572" s="36">
        <f t="shared" si="819"/>
        <v>0.75917349483434271</v>
      </c>
      <c r="K1572" s="36">
        <f t="shared" si="819"/>
        <v>0.76751721344673962</v>
      </c>
      <c r="L1572" s="36">
        <f t="shared" si="819"/>
        <v>0.89070146818923324</v>
      </c>
      <c r="M1572" s="36">
        <f t="shared" si="819"/>
        <v>1.2281842818428184</v>
      </c>
      <c r="N1572" s="36">
        <f t="shared" si="819"/>
        <v>0.85911371237458189</v>
      </c>
      <c r="O1572" s="36">
        <f t="shared" si="819"/>
        <v>0.96137566137566133</v>
      </c>
      <c r="P1572" s="36">
        <f t="shared" si="819"/>
        <v>1.1190239043824701</v>
      </c>
      <c r="Q1572" s="36">
        <f t="shared" si="819"/>
        <v>1.1704735376044568</v>
      </c>
      <c r="R1572" s="36">
        <f t="shared" si="819"/>
        <v>0.84979702300405957</v>
      </c>
      <c r="S1572" s="36">
        <f t="shared" si="819"/>
        <v>0.77854330708661412</v>
      </c>
      <c r="T1572" s="36">
        <f t="shared" si="819"/>
        <v>0.91582799634034762</v>
      </c>
      <c r="U1572" s="36">
        <f t="shared" si="819"/>
        <v>1.1588235294117648</v>
      </c>
      <c r="V1572" s="36">
        <f t="shared" si="819"/>
        <v>0.73397717295873577</v>
      </c>
      <c r="W1572" s="36">
        <f t="shared" si="819"/>
        <v>0.82618025751072965</v>
      </c>
      <c r="X1572" s="41">
        <f t="shared" si="819"/>
        <v>0.86289900575614864</v>
      </c>
      <c r="Y1572" s="41">
        <f t="shared" si="819"/>
        <v>0.90188679245283021</v>
      </c>
      <c r="Z1572" s="41">
        <f t="shared" si="819"/>
        <v>0.88449531737773157</v>
      </c>
      <c r="AA1572" s="41">
        <f t="shared" si="819"/>
        <v>0.94310252281266771</v>
      </c>
      <c r="AB1572" s="41">
        <f t="shared" si="819"/>
        <v>0.98778359511343805</v>
      </c>
      <c r="AC1572" s="42">
        <f t="shared" ref="AC1572:AG1572" si="820">AC927/AC275</f>
        <v>1.1110363391655451</v>
      </c>
      <c r="AD1572" s="42">
        <f t="shared" si="820"/>
        <v>1.3075671277461351</v>
      </c>
      <c r="AE1572" s="42">
        <f t="shared" si="820"/>
        <v>1.0070175438596491</v>
      </c>
      <c r="AF1572" s="43">
        <f t="shared" si="820"/>
        <v>0.70085470085470081</v>
      </c>
      <c r="AG1572" s="43">
        <f t="shared" si="820"/>
        <v>0.58329164582291149</v>
      </c>
      <c r="AH1572" s="44">
        <f t="shared" ref="AH1572:AO1572" si="821">AH927/AH275</f>
        <v>0.69235793598954931</v>
      </c>
      <c r="AI1572" s="44">
        <f t="shared" si="821"/>
        <v>0.74001401541695866</v>
      </c>
      <c r="AJ1572" s="44">
        <f t="shared" si="821"/>
        <v>0.82181259600614442</v>
      </c>
      <c r="AK1572" s="44">
        <f t="shared" si="821"/>
        <v>0.84194528875379937</v>
      </c>
      <c r="AL1572" s="46">
        <f t="shared" si="821"/>
        <v>0.87695133149678606</v>
      </c>
      <c r="AM1572" s="46">
        <f t="shared" si="821"/>
        <v>0.9382518043303929</v>
      </c>
      <c r="AN1572" s="46">
        <f t="shared" si="821"/>
        <v>1.0519373454245673</v>
      </c>
      <c r="AO1572" s="46">
        <f t="shared" si="821"/>
        <v>1.1180811808118081</v>
      </c>
    </row>
    <row r="1573" spans="1:41" x14ac:dyDescent="0.25">
      <c r="A1573" s="36" t="s">
        <v>117</v>
      </c>
      <c r="B1573" s="36">
        <f t="shared" ref="B1573:AB1573" si="822">B928/B276</f>
        <v>1.0127064803049555</v>
      </c>
      <c r="C1573" s="36">
        <f t="shared" si="822"/>
        <v>1.0977835723598435</v>
      </c>
      <c r="D1573" s="36">
        <f t="shared" si="822"/>
        <v>1.036779324055666</v>
      </c>
      <c r="E1573" s="36">
        <f t="shared" si="822"/>
        <v>1.5608272506082725</v>
      </c>
      <c r="F1573" s="36">
        <f t="shared" si="822"/>
        <v>1.3898026315789473</v>
      </c>
      <c r="G1573" s="36">
        <f t="shared" si="822"/>
        <v>0.95262390670553931</v>
      </c>
      <c r="H1573" s="36">
        <f t="shared" si="822"/>
        <v>0.87955953200275294</v>
      </c>
      <c r="I1573" s="36">
        <f t="shared" si="822"/>
        <v>0.99442675159235672</v>
      </c>
      <c r="J1573" s="36">
        <f t="shared" si="822"/>
        <v>0.9349030470914127</v>
      </c>
      <c r="K1573" s="36">
        <f t="shared" si="822"/>
        <v>0.74740484429065746</v>
      </c>
      <c r="L1573" s="36">
        <f t="shared" si="822"/>
        <v>0.86923562855337966</v>
      </c>
      <c r="M1573" s="36">
        <f t="shared" si="822"/>
        <v>0.94262890341321715</v>
      </c>
      <c r="N1573" s="36">
        <f t="shared" si="822"/>
        <v>1.0053908355795149</v>
      </c>
      <c r="O1573" s="36">
        <f t="shared" si="822"/>
        <v>0.98927392739273923</v>
      </c>
      <c r="P1573" s="36">
        <f t="shared" si="822"/>
        <v>1.0594059405940595</v>
      </c>
      <c r="Q1573" s="36">
        <f t="shared" si="822"/>
        <v>0.96608767576509513</v>
      </c>
      <c r="R1573" s="36">
        <f t="shared" si="822"/>
        <v>1.1114836546521374</v>
      </c>
      <c r="S1573" s="36">
        <f t="shared" si="822"/>
        <v>1.0288739172281038</v>
      </c>
      <c r="T1573" s="36">
        <f t="shared" si="822"/>
        <v>0.94299287410926369</v>
      </c>
      <c r="U1573" s="36">
        <f t="shared" si="822"/>
        <v>0.92295214922952151</v>
      </c>
      <c r="V1573" s="36">
        <f t="shared" si="822"/>
        <v>1.1374685666387259</v>
      </c>
      <c r="W1573" s="36">
        <f t="shared" si="822"/>
        <v>0.82776349614395883</v>
      </c>
      <c r="X1573" s="41">
        <f t="shared" si="822"/>
        <v>0.98230088495575218</v>
      </c>
      <c r="Y1573" s="41">
        <f t="shared" si="822"/>
        <v>0.87794612794612792</v>
      </c>
      <c r="Z1573" s="41">
        <f t="shared" si="822"/>
        <v>0.67471590909090906</v>
      </c>
      <c r="AA1573" s="41">
        <f t="shared" si="822"/>
        <v>0.78403041825095054</v>
      </c>
      <c r="AB1573" s="41">
        <f t="shared" si="822"/>
        <v>0.72727272727272729</v>
      </c>
      <c r="AC1573" s="42">
        <f t="shared" ref="AC1573:AG1573" si="823">AC928/AC276</f>
        <v>0.88229273285568066</v>
      </c>
      <c r="AD1573" s="42">
        <f t="shared" si="823"/>
        <v>1.4680232558139534</v>
      </c>
      <c r="AE1573" s="42">
        <f t="shared" si="823"/>
        <v>1.24822695035461</v>
      </c>
      <c r="AF1573" s="43">
        <f t="shared" si="823"/>
        <v>0.88495575221238942</v>
      </c>
      <c r="AG1573" s="43">
        <f t="shared" si="823"/>
        <v>0.86513486513486515</v>
      </c>
      <c r="AH1573" s="44">
        <f t="shared" ref="AH1573:AO1573" si="824">AH928/AH276</f>
        <v>0.85978260869565215</v>
      </c>
      <c r="AI1573" s="44">
        <f t="shared" si="824"/>
        <v>0.79700000000000004</v>
      </c>
      <c r="AJ1573" s="44">
        <f t="shared" si="824"/>
        <v>0.84216101694915257</v>
      </c>
      <c r="AK1573" s="44">
        <f t="shared" si="824"/>
        <v>0.81347150259067358</v>
      </c>
      <c r="AL1573" s="46">
        <f t="shared" si="824"/>
        <v>0.74193548387096775</v>
      </c>
      <c r="AM1573" s="46">
        <f t="shared" si="824"/>
        <v>0.79348931841302139</v>
      </c>
      <c r="AN1573" s="46">
        <f t="shared" si="824"/>
        <v>0.76433785192909276</v>
      </c>
      <c r="AO1573" s="46">
        <f t="shared" si="824"/>
        <v>0.79863481228668942</v>
      </c>
    </row>
    <row r="1574" spans="1:41" x14ac:dyDescent="0.25">
      <c r="A1574" s="36" t="s">
        <v>479</v>
      </c>
      <c r="B1574" s="36">
        <f t="shared" ref="B1574:AB1574" si="825">B929/B277</f>
        <v>1.0633023461708722</v>
      </c>
      <c r="C1574" s="36">
        <f t="shared" si="825"/>
        <v>1.0474531998258598</v>
      </c>
      <c r="D1574" s="36">
        <f t="shared" si="825"/>
        <v>1.0024432809773125</v>
      </c>
      <c r="E1574" s="36">
        <f t="shared" si="825"/>
        <v>1.6972631578947368</v>
      </c>
      <c r="F1574" s="36">
        <f t="shared" si="825"/>
        <v>1.2908647329899703</v>
      </c>
      <c r="G1574" s="36">
        <f t="shared" si="825"/>
        <v>0.90454436162539076</v>
      </c>
      <c r="H1574" s="36">
        <f t="shared" si="825"/>
        <v>0.89293067947838023</v>
      </c>
      <c r="I1574" s="36">
        <f t="shared" si="825"/>
        <v>0.93840774610005384</v>
      </c>
      <c r="J1574" s="36">
        <f t="shared" si="825"/>
        <v>0.89351285189718477</v>
      </c>
      <c r="K1574" s="36">
        <f t="shared" si="825"/>
        <v>0.77115188583078487</v>
      </c>
      <c r="L1574" s="36">
        <f t="shared" si="825"/>
        <v>0.90148254423720708</v>
      </c>
      <c r="M1574" s="36">
        <f t="shared" si="825"/>
        <v>1.0222865412445732</v>
      </c>
      <c r="N1574" s="36">
        <f t="shared" si="825"/>
        <v>1.0362451108213819</v>
      </c>
      <c r="O1574" s="36">
        <f t="shared" si="825"/>
        <v>0.99252392344497609</v>
      </c>
      <c r="P1574" s="36">
        <f t="shared" si="825"/>
        <v>1.0268456375838926</v>
      </c>
      <c r="Q1574" s="36">
        <f t="shared" si="825"/>
        <v>1.0356699751861043</v>
      </c>
      <c r="R1574" s="36">
        <f t="shared" si="825"/>
        <v>1.0647460647460647</v>
      </c>
      <c r="S1574" s="36">
        <f t="shared" si="825"/>
        <v>0.98459016393442622</v>
      </c>
      <c r="T1574" s="36">
        <f t="shared" si="825"/>
        <v>0.93349686563096212</v>
      </c>
      <c r="U1574" s="36">
        <f t="shared" si="825"/>
        <v>0.99903753609239654</v>
      </c>
      <c r="V1574" s="36">
        <f t="shared" si="825"/>
        <v>1.0685310387215734</v>
      </c>
      <c r="W1574" s="36">
        <f t="shared" si="825"/>
        <v>0.81780415430267062</v>
      </c>
      <c r="X1574" s="41">
        <f t="shared" si="825"/>
        <v>0.91072498502097066</v>
      </c>
      <c r="Y1574" s="41">
        <f t="shared" si="825"/>
        <v>0.87900146842878124</v>
      </c>
      <c r="Z1574" s="41">
        <f t="shared" si="825"/>
        <v>0.70594184576485464</v>
      </c>
      <c r="AA1574" s="41">
        <f t="shared" si="825"/>
        <v>0.73331628739452825</v>
      </c>
      <c r="AB1574" s="41">
        <f t="shared" si="825"/>
        <v>0.76673487284419761</v>
      </c>
      <c r="AC1574" s="42">
        <f t="shared" ref="AC1574:AG1574" si="826">AC929/AC277</f>
        <v>0.88427717200140699</v>
      </c>
      <c r="AD1574" s="42">
        <f t="shared" si="826"/>
        <v>1.3594288527818807</v>
      </c>
      <c r="AE1574" s="42">
        <f t="shared" si="826"/>
        <v>1.1676933607118412</v>
      </c>
      <c r="AF1574" s="43">
        <f t="shared" si="826"/>
        <v>0.82950819672131149</v>
      </c>
      <c r="AG1574" s="43">
        <f t="shared" si="826"/>
        <v>0.91736439752457222</v>
      </c>
      <c r="AH1574" s="44">
        <f t="shared" ref="AH1574:AO1574" si="827">AH929/AH277</f>
        <v>0.90757635858786201</v>
      </c>
      <c r="AI1574" s="44">
        <f t="shared" si="827"/>
        <v>0.75262789067974767</v>
      </c>
      <c r="AJ1574" s="44">
        <f t="shared" si="827"/>
        <v>0.84754036800600829</v>
      </c>
      <c r="AK1574" s="44">
        <f t="shared" si="827"/>
        <v>0.81558726673984627</v>
      </c>
      <c r="AL1574" s="46">
        <f t="shared" si="827"/>
        <v>0.70820799312419425</v>
      </c>
      <c r="AM1574" s="46">
        <f t="shared" si="827"/>
        <v>0.75696926375982843</v>
      </c>
      <c r="AN1574" s="46">
        <f t="shared" si="827"/>
        <v>0.7640449438202247</v>
      </c>
      <c r="AO1574" s="46">
        <f t="shared" si="827"/>
        <v>0.87720809995691518</v>
      </c>
    </row>
    <row r="1575" spans="1:41" x14ac:dyDescent="0.25">
      <c r="A1575" s="36" t="s">
        <v>426</v>
      </c>
      <c r="B1575" s="36">
        <f t="shared" ref="B1575:AB1575" si="828">B930/B278</f>
        <v>0.9290566037735849</v>
      </c>
      <c r="C1575" s="36">
        <f t="shared" si="828"/>
        <v>0.9285714285714286</v>
      </c>
      <c r="D1575" s="36">
        <f t="shared" si="828"/>
        <v>1.175</v>
      </c>
      <c r="E1575" s="36">
        <f t="shared" si="828"/>
        <v>1.716789667896679</v>
      </c>
      <c r="F1575" s="36">
        <f t="shared" si="828"/>
        <v>1.0167477039438142</v>
      </c>
      <c r="G1575" s="36">
        <f t="shared" si="828"/>
        <v>0.99679692504804618</v>
      </c>
      <c r="H1575" s="36">
        <f t="shared" si="828"/>
        <v>0.95984807379272929</v>
      </c>
      <c r="I1575" s="36">
        <f t="shared" si="828"/>
        <v>1.1745583038869258</v>
      </c>
      <c r="J1575" s="36">
        <f t="shared" si="828"/>
        <v>0.83387096774193548</v>
      </c>
      <c r="K1575" s="36">
        <f t="shared" si="828"/>
        <v>0.83508989460632366</v>
      </c>
      <c r="L1575" s="36">
        <f t="shared" si="828"/>
        <v>1.166882276843467</v>
      </c>
      <c r="M1575" s="36">
        <f t="shared" si="828"/>
        <v>1.1405251951738822</v>
      </c>
      <c r="N1575" s="36">
        <f t="shared" si="828"/>
        <v>0.93848857644991213</v>
      </c>
      <c r="O1575" s="36">
        <f t="shared" si="828"/>
        <v>0.81117647058823528</v>
      </c>
      <c r="P1575" s="36">
        <f t="shared" si="828"/>
        <v>1.2195467422096318</v>
      </c>
      <c r="Q1575" s="36">
        <f t="shared" si="828"/>
        <v>1.1965408805031446</v>
      </c>
      <c r="R1575" s="36">
        <f t="shared" si="828"/>
        <v>0.93575600259571712</v>
      </c>
      <c r="S1575" s="36">
        <f t="shared" si="828"/>
        <v>1.0039463299131808</v>
      </c>
      <c r="T1575" s="36">
        <f t="shared" si="828"/>
        <v>1.1156509695290859</v>
      </c>
      <c r="U1575" s="36">
        <f t="shared" si="828"/>
        <v>1.1078740157480316</v>
      </c>
      <c r="V1575" s="36">
        <f t="shared" si="828"/>
        <v>0.76867627785058978</v>
      </c>
      <c r="W1575" s="36">
        <f t="shared" si="828"/>
        <v>0.78821110349554491</v>
      </c>
      <c r="X1575" s="41">
        <f t="shared" si="828"/>
        <v>0.85829415715245128</v>
      </c>
      <c r="Y1575" s="41">
        <f t="shared" si="828"/>
        <v>0.85149863760217981</v>
      </c>
      <c r="Z1575" s="41">
        <f t="shared" si="828"/>
        <v>0.88628762541806017</v>
      </c>
      <c r="AA1575" s="41">
        <f t="shared" si="828"/>
        <v>0.83683141503046721</v>
      </c>
      <c r="AB1575" s="41">
        <f t="shared" si="828"/>
        <v>0.99457364341085275</v>
      </c>
      <c r="AC1575" s="42">
        <f t="shared" ref="AC1575:AG1575" si="829">AC930/AC278</f>
        <v>0.93467741935483872</v>
      </c>
      <c r="AD1575" s="42">
        <f t="shared" si="829"/>
        <v>1.4677060133630289</v>
      </c>
      <c r="AE1575" s="42">
        <f t="shared" si="829"/>
        <v>0.95966514459665142</v>
      </c>
      <c r="AF1575" s="43">
        <f t="shared" si="829"/>
        <v>0.83720930232558144</v>
      </c>
      <c r="AG1575" s="43">
        <f t="shared" si="829"/>
        <v>0.70076548364648572</v>
      </c>
      <c r="AH1575" s="44">
        <f t="shared" ref="AH1575:AO1575" si="830">AH930/AH278</f>
        <v>0.71660958904109584</v>
      </c>
      <c r="AI1575" s="44">
        <f t="shared" si="830"/>
        <v>0.75296912114014247</v>
      </c>
      <c r="AJ1575" s="44">
        <f t="shared" si="830"/>
        <v>0.89460580912863075</v>
      </c>
      <c r="AK1575" s="44">
        <f t="shared" si="830"/>
        <v>0.87277353689567427</v>
      </c>
      <c r="AL1575" s="46">
        <f t="shared" si="830"/>
        <v>0.88503468780971262</v>
      </c>
      <c r="AM1575" s="46">
        <f t="shared" si="830"/>
        <v>0.94404973357015987</v>
      </c>
      <c r="AN1575" s="46">
        <f t="shared" si="830"/>
        <v>0.99822852081488045</v>
      </c>
      <c r="AO1575" s="46">
        <f t="shared" si="830"/>
        <v>0.89948453608247425</v>
      </c>
    </row>
    <row r="1576" spans="1:41" x14ac:dyDescent="0.25">
      <c r="A1576" s="36" t="s">
        <v>118</v>
      </c>
      <c r="B1576" s="36">
        <f t="shared" ref="B1576:AB1576" si="831">B931/B279</f>
        <v>1.0694214876033057</v>
      </c>
      <c r="C1576" s="36">
        <f t="shared" si="831"/>
        <v>0.88921282798833823</v>
      </c>
      <c r="D1576" s="36">
        <f t="shared" si="831"/>
        <v>0.95788043478260865</v>
      </c>
      <c r="E1576" s="36">
        <f t="shared" si="831"/>
        <v>1.3522906793048972</v>
      </c>
      <c r="F1576" s="36">
        <f t="shared" si="831"/>
        <v>1.1791569086651055</v>
      </c>
      <c r="G1576" s="36">
        <f t="shared" si="831"/>
        <v>0.95057471264367821</v>
      </c>
      <c r="H1576" s="36">
        <f t="shared" si="831"/>
        <v>0.88643533123028395</v>
      </c>
      <c r="I1576" s="36">
        <f t="shared" si="831"/>
        <v>1.0368794326241135</v>
      </c>
      <c r="J1576" s="36">
        <f t="shared" si="831"/>
        <v>0.97439180537772085</v>
      </c>
      <c r="K1576" s="36">
        <f t="shared" si="831"/>
        <v>0.76979293544457983</v>
      </c>
      <c r="L1576" s="36">
        <f t="shared" si="831"/>
        <v>0.91541135573580534</v>
      </c>
      <c r="M1576" s="36">
        <f t="shared" si="831"/>
        <v>0.95610913404507714</v>
      </c>
      <c r="N1576" s="36">
        <f t="shared" si="831"/>
        <v>1.0338164251207729</v>
      </c>
      <c r="O1576" s="36">
        <f t="shared" si="831"/>
        <v>0.92185430463576157</v>
      </c>
      <c r="P1576" s="36">
        <f t="shared" si="831"/>
        <v>0.94806763285024154</v>
      </c>
      <c r="Q1576" s="36">
        <f t="shared" si="831"/>
        <v>0.95361527967257842</v>
      </c>
      <c r="R1576" s="36">
        <f t="shared" si="831"/>
        <v>0.94037940379403795</v>
      </c>
      <c r="S1576" s="36">
        <f t="shared" si="831"/>
        <v>0.88753387533875339</v>
      </c>
      <c r="T1576" s="36">
        <f t="shared" si="831"/>
        <v>1.0012239902080784</v>
      </c>
      <c r="U1576" s="36">
        <f t="shared" si="831"/>
        <v>0.97717546362339514</v>
      </c>
      <c r="V1576" s="36">
        <f t="shared" si="831"/>
        <v>0.96728307254623047</v>
      </c>
      <c r="W1576" s="36">
        <f t="shared" si="831"/>
        <v>0.90066225165562919</v>
      </c>
      <c r="X1576" s="41">
        <f t="shared" si="831"/>
        <v>0.88834355828220857</v>
      </c>
      <c r="Y1576" s="41">
        <f t="shared" si="831"/>
        <v>0.74087161366313314</v>
      </c>
      <c r="Z1576" s="41">
        <f t="shared" si="831"/>
        <v>0.7653390742734123</v>
      </c>
      <c r="AA1576" s="41">
        <f t="shared" si="831"/>
        <v>0.72337962962962965</v>
      </c>
      <c r="AB1576" s="41">
        <f t="shared" si="831"/>
        <v>0.80749354005167961</v>
      </c>
      <c r="AC1576" s="42">
        <f t="shared" ref="AC1576:AG1576" si="832">AC931/AC279</f>
        <v>0.81197771587743728</v>
      </c>
      <c r="AD1576" s="42">
        <f t="shared" si="832"/>
        <v>1.320754716981132</v>
      </c>
      <c r="AE1576" s="42">
        <f t="shared" si="832"/>
        <v>0.96584699453551914</v>
      </c>
      <c r="AF1576" s="43">
        <f t="shared" si="832"/>
        <v>0.81041388518024027</v>
      </c>
      <c r="AG1576" s="43">
        <f t="shared" si="832"/>
        <v>0.89413447782546496</v>
      </c>
      <c r="AH1576" s="44">
        <f t="shared" ref="AH1576:AO1576" si="833">AH931/AH279</f>
        <v>0.65277777777777779</v>
      </c>
      <c r="AI1576" s="44">
        <f t="shared" si="833"/>
        <v>0.76967095851216027</v>
      </c>
      <c r="AJ1576" s="44">
        <f t="shared" si="833"/>
        <v>0.78702397743300423</v>
      </c>
      <c r="AK1576" s="44">
        <f t="shared" si="833"/>
        <v>0.82477341389728098</v>
      </c>
      <c r="AL1576" s="46">
        <f t="shared" si="833"/>
        <v>0.7632058287795993</v>
      </c>
      <c r="AM1576" s="46">
        <f t="shared" si="833"/>
        <v>0.90387596899224809</v>
      </c>
      <c r="AN1576" s="46">
        <f t="shared" si="833"/>
        <v>0.88403361344537812</v>
      </c>
      <c r="AO1576" s="46">
        <f t="shared" si="833"/>
        <v>0.81771720613287902</v>
      </c>
    </row>
    <row r="1577" spans="1:41" x14ac:dyDescent="0.25">
      <c r="A1577" s="36" t="s">
        <v>474</v>
      </c>
      <c r="B1577" s="36">
        <f t="shared" ref="B1577:AB1577" si="834">B932/B280</f>
        <v>0.98231966053748232</v>
      </c>
      <c r="C1577" s="36">
        <f t="shared" si="834"/>
        <v>0.99611901681759374</v>
      </c>
      <c r="D1577" s="36">
        <f t="shared" si="834"/>
        <v>1.1604938271604939</v>
      </c>
      <c r="E1577" s="36">
        <f t="shared" si="834"/>
        <v>1.4985029940119761</v>
      </c>
      <c r="F1577" s="36">
        <f t="shared" si="834"/>
        <v>1.3874251497005987</v>
      </c>
      <c r="G1577" s="36">
        <f t="shared" si="834"/>
        <v>0.91483253588516744</v>
      </c>
      <c r="H1577" s="36">
        <f t="shared" si="834"/>
        <v>1.1655729429581019</v>
      </c>
      <c r="I1577" s="36">
        <f t="shared" si="834"/>
        <v>0.98078867542972703</v>
      </c>
      <c r="J1577" s="36">
        <f t="shared" si="834"/>
        <v>0.9575892857142857</v>
      </c>
      <c r="K1577" s="36">
        <f t="shared" si="834"/>
        <v>0.8027930596699111</v>
      </c>
      <c r="L1577" s="36">
        <f t="shared" si="834"/>
        <v>1.0130208333333333</v>
      </c>
      <c r="M1577" s="36">
        <f t="shared" si="834"/>
        <v>1.12481426448737</v>
      </c>
      <c r="N1577" s="36">
        <f t="shared" si="834"/>
        <v>1.1441068139963169</v>
      </c>
      <c r="O1577" s="36">
        <f t="shared" si="834"/>
        <v>0.94633691087260852</v>
      </c>
      <c r="P1577" s="36">
        <f t="shared" si="834"/>
        <v>1.0462650602409638</v>
      </c>
      <c r="Q1577" s="36">
        <f t="shared" si="834"/>
        <v>1.0069582504970178</v>
      </c>
      <c r="R1577" s="36">
        <f t="shared" si="834"/>
        <v>1.0059435364041605</v>
      </c>
      <c r="S1577" s="36">
        <f t="shared" si="834"/>
        <v>0.91271703425621775</v>
      </c>
      <c r="T1577" s="36">
        <f t="shared" si="834"/>
        <v>0.94734513274336285</v>
      </c>
      <c r="U1577" s="36">
        <f t="shared" si="834"/>
        <v>0.95756718528995755</v>
      </c>
      <c r="V1577" s="36">
        <f t="shared" si="834"/>
        <v>0.97778827977315685</v>
      </c>
      <c r="W1577" s="36">
        <f t="shared" si="834"/>
        <v>0.77093486929552502</v>
      </c>
      <c r="X1577" s="41">
        <f t="shared" si="834"/>
        <v>0.87527939204291461</v>
      </c>
      <c r="Y1577" s="41">
        <f t="shared" si="834"/>
        <v>0.91376146788990831</v>
      </c>
      <c r="Z1577" s="41">
        <f t="shared" si="834"/>
        <v>0.8054592720970537</v>
      </c>
      <c r="AA1577" s="41">
        <f t="shared" si="834"/>
        <v>0.88884026258205684</v>
      </c>
      <c r="AB1577" s="41">
        <f t="shared" si="834"/>
        <v>0.80009045680687474</v>
      </c>
      <c r="AC1577" s="42">
        <f t="shared" ref="AC1577:AG1577" si="835">AC932/AC280</f>
        <v>0.93606819392647844</v>
      </c>
      <c r="AD1577" s="42">
        <f t="shared" si="835"/>
        <v>1.2523302263648468</v>
      </c>
      <c r="AE1577" s="42">
        <f t="shared" si="835"/>
        <v>1.1407742584213172</v>
      </c>
      <c r="AF1577" s="43">
        <f t="shared" si="835"/>
        <v>0.89931237721021606</v>
      </c>
      <c r="AG1577" s="43">
        <f t="shared" si="835"/>
        <v>0.79750346740638001</v>
      </c>
      <c r="AH1577" s="44">
        <f t="shared" ref="AH1577:AO1577" si="836">AH932/AH280</f>
        <v>0.75524109014675056</v>
      </c>
      <c r="AI1577" s="44">
        <f t="shared" si="836"/>
        <v>0.77799900447984072</v>
      </c>
      <c r="AJ1577" s="44">
        <f t="shared" si="836"/>
        <v>0.86040477426050854</v>
      </c>
      <c r="AK1577" s="44">
        <f t="shared" si="836"/>
        <v>0.83686112545172953</v>
      </c>
      <c r="AL1577" s="46">
        <f t="shared" si="836"/>
        <v>0.8392204628501827</v>
      </c>
      <c r="AM1577" s="46">
        <f t="shared" si="836"/>
        <v>0.89137847053093033</v>
      </c>
      <c r="AN1577" s="46">
        <f t="shared" si="836"/>
        <v>0.77777777777777779</v>
      </c>
      <c r="AO1577" s="46">
        <f t="shared" si="836"/>
        <v>0.85673021374927782</v>
      </c>
    </row>
    <row r="1578" spans="1:41" x14ac:dyDescent="0.25">
      <c r="A1578" s="36" t="s">
        <v>480</v>
      </c>
      <c r="B1578" s="36">
        <f t="shared" ref="B1578:AB1578" si="837">B933/B281</f>
        <v>0.99228675136116151</v>
      </c>
      <c r="C1578" s="36">
        <f t="shared" si="837"/>
        <v>1.0143104943625325</v>
      </c>
      <c r="D1578" s="36">
        <f t="shared" si="837"/>
        <v>1.1366017964071857</v>
      </c>
      <c r="E1578" s="36">
        <f t="shared" si="837"/>
        <v>1.593698175787728</v>
      </c>
      <c r="F1578" s="36">
        <f t="shared" si="837"/>
        <v>1.2095133351663458</v>
      </c>
      <c r="G1578" s="36">
        <f t="shared" si="837"/>
        <v>0.87730496453900708</v>
      </c>
      <c r="H1578" s="36">
        <f t="shared" si="837"/>
        <v>1.019690927218345</v>
      </c>
      <c r="I1578" s="36">
        <f t="shared" si="837"/>
        <v>1.0717689100655152</v>
      </c>
      <c r="J1578" s="36">
        <f t="shared" si="837"/>
        <v>0.87296416938110755</v>
      </c>
      <c r="K1578" s="36">
        <f t="shared" si="837"/>
        <v>0.75115443817342231</v>
      </c>
      <c r="L1578" s="36">
        <f t="shared" si="837"/>
        <v>0.94147582697201015</v>
      </c>
      <c r="M1578" s="36">
        <f t="shared" si="837"/>
        <v>1.1752577319587629</v>
      </c>
      <c r="N1578" s="36">
        <f t="shared" si="837"/>
        <v>1.0477628328300852</v>
      </c>
      <c r="O1578" s="36">
        <f t="shared" si="837"/>
        <v>1.0006125574272589</v>
      </c>
      <c r="P1578" s="36">
        <f t="shared" si="837"/>
        <v>1.0045675135598058</v>
      </c>
      <c r="Q1578" s="36">
        <f t="shared" si="837"/>
        <v>1.1399805131536214</v>
      </c>
      <c r="R1578" s="36">
        <f t="shared" si="837"/>
        <v>0.95471014492753625</v>
      </c>
      <c r="S1578" s="36">
        <f t="shared" si="837"/>
        <v>0.84067395802542122</v>
      </c>
      <c r="T1578" s="36">
        <f t="shared" si="837"/>
        <v>0.95604991861096034</v>
      </c>
      <c r="U1578" s="36">
        <f t="shared" si="837"/>
        <v>0.97815912636505464</v>
      </c>
      <c r="V1578" s="36">
        <f t="shared" si="837"/>
        <v>0.90895432692307687</v>
      </c>
      <c r="W1578" s="36">
        <f t="shared" si="837"/>
        <v>0.81715210355987056</v>
      </c>
      <c r="X1578" s="41">
        <f t="shared" si="837"/>
        <v>0.88357208168241386</v>
      </c>
      <c r="Y1578" s="41">
        <f t="shared" si="837"/>
        <v>0.9027393044013543</v>
      </c>
      <c r="Z1578" s="41">
        <f t="shared" si="837"/>
        <v>0.84126984126984128</v>
      </c>
      <c r="AA1578" s="41">
        <f t="shared" si="837"/>
        <v>0.77082764272056814</v>
      </c>
      <c r="AB1578" s="41">
        <f t="shared" si="837"/>
        <v>0.83497929276839755</v>
      </c>
      <c r="AC1578" s="42">
        <f t="shared" ref="AC1578:AG1578" si="838">AC933/AC281</f>
        <v>0.97755800684670979</v>
      </c>
      <c r="AD1578" s="42">
        <f t="shared" si="838"/>
        <v>1.3764645950076413</v>
      </c>
      <c r="AE1578" s="42">
        <f t="shared" si="838"/>
        <v>1.1120537292329444</v>
      </c>
      <c r="AF1578" s="43">
        <f t="shared" si="838"/>
        <v>0.84103572599147824</v>
      </c>
      <c r="AG1578" s="43">
        <f t="shared" si="838"/>
        <v>0.78295081967213109</v>
      </c>
      <c r="AH1578" s="44">
        <f t="shared" ref="AH1578:AO1578" si="839">AH933/AH281</f>
        <v>0.7351778656126482</v>
      </c>
      <c r="AI1578" s="44">
        <f t="shared" si="839"/>
        <v>0.74509803921568629</v>
      </c>
      <c r="AJ1578" s="44">
        <f t="shared" si="839"/>
        <v>0.94328703703703709</v>
      </c>
      <c r="AK1578" s="44">
        <f t="shared" si="839"/>
        <v>0.91966759002770082</v>
      </c>
      <c r="AL1578" s="46">
        <f t="shared" si="839"/>
        <v>0.83884110457220462</v>
      </c>
      <c r="AM1578" s="46">
        <f t="shared" si="839"/>
        <v>0.82635159326888652</v>
      </c>
      <c r="AN1578" s="46">
        <f t="shared" si="839"/>
        <v>0.8000761614623001</v>
      </c>
      <c r="AO1578" s="46">
        <f t="shared" si="839"/>
        <v>0.89838854073410923</v>
      </c>
    </row>
    <row r="1579" spans="1:41" x14ac:dyDescent="0.25">
      <c r="A1579" s="36" t="s">
        <v>119</v>
      </c>
      <c r="B1579" s="36">
        <f t="shared" ref="B1579:AB1579" si="840">B934/B282</f>
        <v>0.8975265017667845</v>
      </c>
      <c r="C1579" s="36">
        <f t="shared" si="840"/>
        <v>1.1088888888888888</v>
      </c>
      <c r="D1579" s="36">
        <f t="shared" si="840"/>
        <v>1.170940170940171</v>
      </c>
      <c r="E1579" s="36">
        <f t="shared" si="840"/>
        <v>1.6247654784240151</v>
      </c>
      <c r="F1579" s="36">
        <f t="shared" si="840"/>
        <v>1.1295843520782396</v>
      </c>
      <c r="G1579" s="36">
        <f t="shared" si="840"/>
        <v>1.0062500000000001</v>
      </c>
      <c r="H1579" s="36">
        <f t="shared" si="840"/>
        <v>0.97247706422018354</v>
      </c>
      <c r="I1579" s="36">
        <f t="shared" si="840"/>
        <v>1.0456989247311828</v>
      </c>
      <c r="J1579" s="36">
        <f t="shared" si="840"/>
        <v>0.84249471458773784</v>
      </c>
      <c r="K1579" s="36">
        <f t="shared" si="840"/>
        <v>0.81084337349397595</v>
      </c>
      <c r="L1579" s="36">
        <f t="shared" si="840"/>
        <v>1.0725806451612903</v>
      </c>
      <c r="M1579" s="36">
        <f t="shared" si="840"/>
        <v>1.0507042253521126</v>
      </c>
      <c r="N1579" s="36">
        <f t="shared" si="840"/>
        <v>0.95580808080808077</v>
      </c>
      <c r="O1579" s="36">
        <f t="shared" si="840"/>
        <v>0.86258503401360542</v>
      </c>
      <c r="P1579" s="36">
        <f t="shared" si="840"/>
        <v>0.93969144460028053</v>
      </c>
      <c r="Q1579" s="36">
        <f t="shared" si="840"/>
        <v>0.87422934648581996</v>
      </c>
      <c r="R1579" s="36">
        <f t="shared" si="840"/>
        <v>0.81978319783197828</v>
      </c>
      <c r="S1579" s="36">
        <f t="shared" si="840"/>
        <v>0.8262108262108262</v>
      </c>
      <c r="T1579" s="36">
        <f t="shared" si="840"/>
        <v>0.99708029197080295</v>
      </c>
      <c r="U1579" s="36">
        <f t="shared" si="840"/>
        <v>0.95531587057010781</v>
      </c>
      <c r="V1579" s="36">
        <f t="shared" si="840"/>
        <v>0.94622093023255816</v>
      </c>
      <c r="W1579" s="36">
        <f t="shared" si="840"/>
        <v>0.94174757281553401</v>
      </c>
      <c r="X1579" s="41">
        <f t="shared" si="840"/>
        <v>1.0571428571428572</v>
      </c>
      <c r="Y1579" s="41">
        <f t="shared" si="840"/>
        <v>0.89389534883720934</v>
      </c>
      <c r="Z1579" s="41">
        <f t="shared" si="840"/>
        <v>0.89301634472511149</v>
      </c>
      <c r="AA1579" s="41">
        <f t="shared" si="840"/>
        <v>0.79806362378976492</v>
      </c>
      <c r="AB1579" s="41">
        <f t="shared" si="840"/>
        <v>0.90971039182282798</v>
      </c>
      <c r="AC1579" s="42">
        <f t="shared" ref="AC1579:AG1579" si="841">AC934/AC282</f>
        <v>0.90384615384615385</v>
      </c>
      <c r="AD1579" s="42">
        <f t="shared" si="841"/>
        <v>1.2505966587112172</v>
      </c>
      <c r="AE1579" s="42">
        <f t="shared" si="841"/>
        <v>1.0973451327433628</v>
      </c>
      <c r="AF1579" s="43">
        <f t="shared" si="841"/>
        <v>0.82268370607028751</v>
      </c>
      <c r="AG1579" s="43">
        <f t="shared" si="841"/>
        <v>0.78620689655172415</v>
      </c>
      <c r="AH1579" s="44">
        <f t="shared" ref="AH1579:AO1579" si="842">AH934/AH282</f>
        <v>0.76155268022181144</v>
      </c>
      <c r="AI1579" s="44">
        <f t="shared" si="842"/>
        <v>0.73487544483985767</v>
      </c>
      <c r="AJ1579" s="44">
        <f t="shared" si="842"/>
        <v>0.9726027397260274</v>
      </c>
      <c r="AK1579" s="44">
        <f t="shared" si="842"/>
        <v>0.84124087591240881</v>
      </c>
      <c r="AL1579" s="46">
        <f t="shared" si="842"/>
        <v>0.7895833333333333</v>
      </c>
      <c r="AM1579" s="46">
        <f t="shared" si="842"/>
        <v>0.77482269503546097</v>
      </c>
      <c r="AN1579" s="46">
        <f t="shared" si="842"/>
        <v>0.82484725050916496</v>
      </c>
      <c r="AO1579" s="46">
        <f t="shared" si="842"/>
        <v>0.83647798742138368</v>
      </c>
    </row>
    <row r="1580" spans="1:41" x14ac:dyDescent="0.25">
      <c r="A1580" s="36" t="s">
        <v>120</v>
      </c>
      <c r="B1580" s="36">
        <f t="shared" ref="B1580:AB1580" si="843">B935/B283</f>
        <v>1.2393162393162394</v>
      </c>
      <c r="C1580" s="36">
        <f t="shared" si="843"/>
        <v>1.2931034482758621</v>
      </c>
      <c r="D1580" s="36">
        <f t="shared" si="843"/>
        <v>1</v>
      </c>
      <c r="E1580" s="36">
        <f t="shared" si="843"/>
        <v>1.4350649350649352</v>
      </c>
      <c r="F1580" s="36">
        <f t="shared" si="843"/>
        <v>1.3396226415094339</v>
      </c>
      <c r="G1580" s="36">
        <f t="shared" si="843"/>
        <v>1.0333333333333334</v>
      </c>
      <c r="H1580" s="36">
        <f t="shared" si="843"/>
        <v>0.90175438596491231</v>
      </c>
      <c r="I1580" s="36">
        <f t="shared" si="843"/>
        <v>0.76651982378854622</v>
      </c>
      <c r="J1580" s="36">
        <f t="shared" si="843"/>
        <v>0.97446808510638294</v>
      </c>
      <c r="K1580" s="36">
        <f t="shared" si="843"/>
        <v>0.77510040160642568</v>
      </c>
      <c r="L1580" s="36">
        <f t="shared" si="843"/>
        <v>0.84883720930232553</v>
      </c>
      <c r="M1580" s="36">
        <f t="shared" si="843"/>
        <v>1.1304347826086956</v>
      </c>
      <c r="N1580" s="36">
        <f t="shared" si="843"/>
        <v>1.0047846889952152</v>
      </c>
      <c r="O1580" s="36">
        <f t="shared" si="843"/>
        <v>1.1473684210526316</v>
      </c>
      <c r="P1580" s="36">
        <f t="shared" si="843"/>
        <v>0.95338983050847459</v>
      </c>
      <c r="Q1580" s="36">
        <f t="shared" si="843"/>
        <v>1.1506024096385543</v>
      </c>
      <c r="R1580" s="36">
        <f t="shared" si="843"/>
        <v>1.0267379679144386</v>
      </c>
      <c r="S1580" s="36">
        <f t="shared" si="843"/>
        <v>0.87309644670050757</v>
      </c>
      <c r="T1580" s="36">
        <f t="shared" si="843"/>
        <v>1.0043478260869565</v>
      </c>
      <c r="U1580" s="36">
        <f t="shared" si="843"/>
        <v>0.95145631067961167</v>
      </c>
      <c r="V1580" s="36">
        <f t="shared" si="843"/>
        <v>0.99476439790575921</v>
      </c>
      <c r="W1580" s="36">
        <f t="shared" si="843"/>
        <v>0.94011976047904189</v>
      </c>
      <c r="X1580" s="41">
        <f t="shared" si="843"/>
        <v>1.0292682926829269</v>
      </c>
      <c r="Y1580" s="41">
        <f t="shared" si="843"/>
        <v>1.1746987951807228</v>
      </c>
      <c r="Z1580" s="41">
        <f t="shared" si="843"/>
        <v>0.71951219512195119</v>
      </c>
      <c r="AA1580" s="41">
        <f t="shared" si="843"/>
        <v>0.8564593301435407</v>
      </c>
      <c r="AB1580" s="41">
        <f t="shared" si="843"/>
        <v>0.89204545454545459</v>
      </c>
      <c r="AC1580" s="42">
        <f t="shared" ref="AC1580:AG1580" si="844">AC935/AC283</f>
        <v>0.9044943820224719</v>
      </c>
      <c r="AD1580" s="42">
        <f t="shared" si="844"/>
        <v>1</v>
      </c>
      <c r="AE1580" s="42">
        <f t="shared" si="844"/>
        <v>0.89444444444444449</v>
      </c>
      <c r="AF1580" s="43">
        <f t="shared" si="844"/>
        <v>0.81818181818181823</v>
      </c>
      <c r="AG1580" s="43">
        <f t="shared" si="844"/>
        <v>0.7247191011235955</v>
      </c>
      <c r="AH1580" s="44">
        <f t="shared" ref="AH1580:AO1580" si="845">AH935/AH283</f>
        <v>0.69729729729729728</v>
      </c>
      <c r="AI1580" s="44">
        <f t="shared" si="845"/>
        <v>0.86875000000000002</v>
      </c>
      <c r="AJ1580" s="44">
        <f t="shared" si="845"/>
        <v>0.95783132530120485</v>
      </c>
      <c r="AK1580" s="44">
        <f t="shared" si="845"/>
        <v>1.0625</v>
      </c>
      <c r="AL1580" s="46">
        <f t="shared" si="845"/>
        <v>0.81428571428571428</v>
      </c>
      <c r="AM1580" s="46">
        <f t="shared" si="845"/>
        <v>0.84076433121019112</v>
      </c>
      <c r="AN1580" s="46">
        <f t="shared" si="845"/>
        <v>0.74534161490683226</v>
      </c>
      <c r="AO1580" s="46">
        <f t="shared" si="845"/>
        <v>1.0357142857142858</v>
      </c>
    </row>
    <row r="1581" spans="1:41" x14ac:dyDescent="0.25">
      <c r="A1581" s="36" t="s">
        <v>444</v>
      </c>
      <c r="B1581" s="36">
        <f t="shared" ref="B1581:AB1581" si="846">B936/B284</f>
        <v>1.0564971751412429</v>
      </c>
      <c r="C1581" s="36">
        <f t="shared" si="846"/>
        <v>1.0448548812664908</v>
      </c>
      <c r="D1581" s="36">
        <f t="shared" si="846"/>
        <v>1.0435446906035142</v>
      </c>
      <c r="E1581" s="36">
        <f t="shared" si="846"/>
        <v>1.4382470119521913</v>
      </c>
      <c r="F1581" s="36">
        <f t="shared" si="846"/>
        <v>1.2322720694645442</v>
      </c>
      <c r="G1581" s="36">
        <f t="shared" si="846"/>
        <v>0.99606299212598426</v>
      </c>
      <c r="H1581" s="36">
        <f t="shared" si="846"/>
        <v>1.1360347322720694</v>
      </c>
      <c r="I1581" s="36">
        <f t="shared" si="846"/>
        <v>0.9855732725892179</v>
      </c>
      <c r="J1581" s="36">
        <f t="shared" si="846"/>
        <v>0.83806451612903221</v>
      </c>
      <c r="K1581" s="36">
        <f t="shared" si="846"/>
        <v>0.86100628930817613</v>
      </c>
      <c r="L1581" s="36">
        <f t="shared" si="846"/>
        <v>1.0084848484848485</v>
      </c>
      <c r="M1581" s="36">
        <f t="shared" si="846"/>
        <v>0.97685500340367593</v>
      </c>
      <c r="N1581" s="36">
        <f t="shared" si="846"/>
        <v>0.97897503285151122</v>
      </c>
      <c r="O1581" s="36">
        <f t="shared" si="846"/>
        <v>1.061493411420205</v>
      </c>
      <c r="P1581" s="36">
        <f t="shared" si="846"/>
        <v>1.0793650793650793</v>
      </c>
      <c r="Q1581" s="36">
        <f t="shared" si="846"/>
        <v>1.0393586005830904</v>
      </c>
      <c r="R1581" s="36">
        <f t="shared" si="846"/>
        <v>0.939106901217862</v>
      </c>
      <c r="S1581" s="36">
        <f t="shared" si="846"/>
        <v>0.90150970524802299</v>
      </c>
      <c r="T1581" s="36">
        <f t="shared" si="846"/>
        <v>1.0044388078630311</v>
      </c>
      <c r="U1581" s="36">
        <f t="shared" si="846"/>
        <v>0.92675159235668791</v>
      </c>
      <c r="V1581" s="36">
        <f t="shared" si="846"/>
        <v>0.89646133682830931</v>
      </c>
      <c r="W1581" s="36">
        <f t="shared" si="846"/>
        <v>0.78768844221105527</v>
      </c>
      <c r="X1581" s="41">
        <f t="shared" si="846"/>
        <v>0.9993514915693904</v>
      </c>
      <c r="Y1581" s="41">
        <f t="shared" si="846"/>
        <v>0.73229369720597792</v>
      </c>
      <c r="Z1581" s="41">
        <f t="shared" si="846"/>
        <v>0.53628773281952469</v>
      </c>
      <c r="AA1581" s="41">
        <f t="shared" si="846"/>
        <v>0.62561924982307149</v>
      </c>
      <c r="AB1581" s="41">
        <f t="shared" si="846"/>
        <v>0.63886639676113355</v>
      </c>
      <c r="AC1581" s="42">
        <f t="shared" ref="AC1581:AG1581" si="847">AC936/AC284</f>
        <v>0.72752808988764039</v>
      </c>
      <c r="AD1581" s="42">
        <f t="shared" si="847"/>
        <v>1.2270194986072422</v>
      </c>
      <c r="AE1581" s="42">
        <f t="shared" si="847"/>
        <v>0.91047812817904372</v>
      </c>
      <c r="AF1581" s="43">
        <f t="shared" si="847"/>
        <v>0.72874493927125505</v>
      </c>
      <c r="AG1581" s="43">
        <f t="shared" si="847"/>
        <v>0.6913946587537092</v>
      </c>
      <c r="AH1581" s="44">
        <f t="shared" ref="AH1581:AO1581" si="848">AH936/AH284</f>
        <v>0.76757369614512472</v>
      </c>
      <c r="AI1581" s="44">
        <f t="shared" si="848"/>
        <v>0.70063694267515919</v>
      </c>
      <c r="AJ1581" s="44">
        <f t="shared" si="848"/>
        <v>0.75</v>
      </c>
      <c r="AK1581" s="44">
        <f t="shared" si="848"/>
        <v>0.70744680851063835</v>
      </c>
      <c r="AL1581" s="46">
        <f t="shared" si="848"/>
        <v>0.68712574850299402</v>
      </c>
      <c r="AM1581" s="46">
        <f t="shared" si="848"/>
        <v>0.72705882352941176</v>
      </c>
      <c r="AN1581" s="46">
        <f t="shared" si="848"/>
        <v>0.69537275064267356</v>
      </c>
      <c r="AO1581" s="46">
        <f t="shared" si="848"/>
        <v>0.74373259052924789</v>
      </c>
    </row>
    <row r="1582" spans="1:41" x14ac:dyDescent="0.25">
      <c r="A1582" s="36" t="s">
        <v>689</v>
      </c>
      <c r="B1582" s="36">
        <f t="shared" ref="B1582:AB1582" si="849">B937/B285</f>
        <v>0.86885245901639341</v>
      </c>
      <c r="C1582" s="36">
        <f t="shared" si="849"/>
        <v>1.1007194244604317</v>
      </c>
      <c r="D1582" s="36">
        <f t="shared" si="849"/>
        <v>0.7531914893617021</v>
      </c>
      <c r="E1582" s="36">
        <f t="shared" si="849"/>
        <v>1.607843137254902</v>
      </c>
      <c r="F1582" s="36">
        <f t="shared" si="849"/>
        <v>1.0689655172413792</v>
      </c>
      <c r="G1582" s="36">
        <f t="shared" si="849"/>
        <v>1.2193877551020409</v>
      </c>
      <c r="H1582" s="36">
        <f t="shared" si="849"/>
        <v>1.0215827338129497</v>
      </c>
      <c r="I1582" s="36">
        <f t="shared" si="849"/>
        <v>1.3313953488372092</v>
      </c>
      <c r="J1582" s="36">
        <f t="shared" si="849"/>
        <v>0.81854838709677424</v>
      </c>
      <c r="K1582" s="36">
        <f t="shared" si="849"/>
        <v>1.269406392694064</v>
      </c>
      <c r="L1582" s="36">
        <f t="shared" si="849"/>
        <v>1.0215827338129497</v>
      </c>
      <c r="M1582" s="36">
        <f t="shared" si="849"/>
        <v>1.0514018691588785</v>
      </c>
      <c r="N1582" s="36">
        <f t="shared" si="849"/>
        <v>0.7558528428093646</v>
      </c>
      <c r="O1582" s="36">
        <f t="shared" si="849"/>
        <v>1.25</v>
      </c>
      <c r="P1582" s="36">
        <f t="shared" si="849"/>
        <v>0.91872791519434627</v>
      </c>
      <c r="Q1582" s="36">
        <f t="shared" si="849"/>
        <v>1.0863636363636364</v>
      </c>
      <c r="R1582" s="36">
        <f t="shared" si="849"/>
        <v>0.84033613445378152</v>
      </c>
      <c r="S1582" s="36">
        <f t="shared" si="849"/>
        <v>1.3169398907103824</v>
      </c>
      <c r="T1582" s="36">
        <f t="shared" si="849"/>
        <v>0.99312714776632305</v>
      </c>
      <c r="U1582" s="36">
        <f t="shared" si="849"/>
        <v>0.90410958904109584</v>
      </c>
      <c r="V1582" s="36">
        <f t="shared" si="849"/>
        <v>0.8595744680851064</v>
      </c>
      <c r="W1582" s="36">
        <f t="shared" si="849"/>
        <v>1</v>
      </c>
      <c r="X1582" s="41">
        <f t="shared" si="849"/>
        <v>1.6367924528301887</v>
      </c>
      <c r="Y1582" s="41">
        <f t="shared" si="849"/>
        <v>1.0257510729613735</v>
      </c>
      <c r="Z1582" s="41">
        <f t="shared" si="849"/>
        <v>0.95945945945945943</v>
      </c>
      <c r="AA1582" s="41">
        <f t="shared" si="849"/>
        <v>0.70317002881844382</v>
      </c>
      <c r="AB1582" s="41">
        <f t="shared" si="849"/>
        <v>0.82352941176470584</v>
      </c>
      <c r="AC1582" s="42">
        <f t="shared" ref="AC1582:AG1582" si="850">AC937/AC285</f>
        <v>1.0941176470588236</v>
      </c>
      <c r="AD1582" s="42">
        <f t="shared" si="850"/>
        <v>1.1379310344827587</v>
      </c>
      <c r="AE1582" s="42">
        <f t="shared" si="850"/>
        <v>0.75103734439834025</v>
      </c>
      <c r="AF1582" s="43">
        <f t="shared" si="850"/>
        <v>0.79439252336448596</v>
      </c>
      <c r="AG1582" s="43">
        <f t="shared" si="850"/>
        <v>0.69444444444444442</v>
      </c>
      <c r="AH1582" s="44">
        <f t="shared" ref="AH1582:AO1582" si="851">AH937/AH285</f>
        <v>0.74444444444444446</v>
      </c>
      <c r="AI1582" s="44">
        <f t="shared" si="851"/>
        <v>0.78761061946902655</v>
      </c>
      <c r="AJ1582" s="44">
        <f t="shared" si="851"/>
        <v>1.1534391534391535</v>
      </c>
      <c r="AK1582" s="44">
        <f t="shared" si="851"/>
        <v>1.095959595959596</v>
      </c>
      <c r="AL1582" s="46">
        <f t="shared" si="851"/>
        <v>0.77083333333333337</v>
      </c>
      <c r="AM1582" s="46">
        <f t="shared" si="851"/>
        <v>1.0046082949308757</v>
      </c>
      <c r="AN1582" s="46">
        <f t="shared" si="851"/>
        <v>0.8232323232323232</v>
      </c>
      <c r="AO1582" s="46">
        <f t="shared" si="851"/>
        <v>0.86982248520710059</v>
      </c>
    </row>
    <row r="1583" spans="1:41" x14ac:dyDescent="0.25">
      <c r="A1583" s="36" t="s">
        <v>618</v>
      </c>
      <c r="B1583" s="36">
        <f t="shared" ref="B1583:AB1583" si="852">B938/B286</f>
        <v>0.74285714285714288</v>
      </c>
      <c r="C1583" s="36">
        <f t="shared" si="852"/>
        <v>1</v>
      </c>
      <c r="D1583" s="36">
        <f t="shared" si="852"/>
        <v>1.6521739130434783</v>
      </c>
      <c r="E1583" s="36">
        <f t="shared" si="852"/>
        <v>1.6666666666666667</v>
      </c>
      <c r="F1583" s="36">
        <f t="shared" si="852"/>
        <v>1.1551724137931034</v>
      </c>
      <c r="G1583" s="36">
        <f t="shared" si="852"/>
        <v>0.75</v>
      </c>
      <c r="H1583" s="36">
        <f t="shared" si="852"/>
        <v>0.89130434782608692</v>
      </c>
      <c r="I1583" s="36">
        <f t="shared" si="852"/>
        <v>2.04</v>
      </c>
      <c r="J1583" s="36">
        <f t="shared" si="852"/>
        <v>1.02</v>
      </c>
      <c r="K1583" s="36">
        <f t="shared" si="852"/>
        <v>0.85964912280701755</v>
      </c>
      <c r="L1583" s="36">
        <f t="shared" si="852"/>
        <v>0.86567164179104472</v>
      </c>
      <c r="M1583" s="36">
        <f t="shared" si="852"/>
        <v>1.125</v>
      </c>
      <c r="N1583" s="36">
        <f t="shared" si="852"/>
        <v>0.78378378378378377</v>
      </c>
      <c r="O1583" s="36">
        <f t="shared" si="852"/>
        <v>1</v>
      </c>
      <c r="P1583" s="36">
        <f t="shared" si="852"/>
        <v>1.2244897959183674</v>
      </c>
      <c r="Q1583" s="36">
        <f t="shared" si="852"/>
        <v>1.2380952380952381</v>
      </c>
      <c r="R1583" s="36">
        <f t="shared" si="852"/>
        <v>0.92592592592592593</v>
      </c>
      <c r="S1583" s="36">
        <f t="shared" si="852"/>
        <v>1.08</v>
      </c>
      <c r="T1583" s="36">
        <f t="shared" si="852"/>
        <v>0.67741935483870963</v>
      </c>
      <c r="U1583" s="36">
        <f t="shared" si="852"/>
        <v>1.1388888888888888</v>
      </c>
      <c r="V1583" s="36">
        <f t="shared" si="852"/>
        <v>0.91891891891891897</v>
      </c>
      <c r="W1583" s="36">
        <f t="shared" si="852"/>
        <v>0.4642857142857143</v>
      </c>
      <c r="X1583" s="41">
        <f t="shared" si="852"/>
        <v>0.80851063829787229</v>
      </c>
      <c r="Y1583" s="41">
        <f t="shared" si="852"/>
        <v>1.2195121951219512</v>
      </c>
      <c r="Z1583" s="41">
        <f t="shared" si="852"/>
        <v>1.08</v>
      </c>
      <c r="AA1583" s="41">
        <f t="shared" si="852"/>
        <v>1.1944444444444444</v>
      </c>
      <c r="AB1583" s="41">
        <f t="shared" si="852"/>
        <v>1.1621621621621621</v>
      </c>
      <c r="AC1583" s="42">
        <f t="shared" ref="AC1583:AG1583" si="853">AC938/AC286</f>
        <v>0.68627450980392157</v>
      </c>
      <c r="AD1583" s="42">
        <f t="shared" si="853"/>
        <v>1.1764705882352942</v>
      </c>
      <c r="AE1583" s="42">
        <f t="shared" si="853"/>
        <v>1.375</v>
      </c>
      <c r="AF1583" s="43">
        <f t="shared" si="853"/>
        <v>0.86885245901639341</v>
      </c>
      <c r="AG1583" s="43">
        <f t="shared" si="853"/>
        <v>0.52941176470588236</v>
      </c>
      <c r="AH1583" s="44">
        <f t="shared" ref="AH1583:AO1583" si="854">AH938/AH286</f>
        <v>0.47727272727272729</v>
      </c>
      <c r="AI1583" s="44">
        <f t="shared" si="854"/>
        <v>1</v>
      </c>
      <c r="AJ1583" s="44">
        <f t="shared" si="854"/>
        <v>0.88235294117647056</v>
      </c>
      <c r="AK1583" s="44">
        <f t="shared" si="854"/>
        <v>0.56000000000000005</v>
      </c>
      <c r="AL1583" s="46">
        <f t="shared" si="854"/>
        <v>0.90625</v>
      </c>
      <c r="AM1583" s="46">
        <f t="shared" si="854"/>
        <v>2.25</v>
      </c>
      <c r="AN1583" s="46">
        <f t="shared" si="854"/>
        <v>0.967741935483871</v>
      </c>
      <c r="AO1583" s="46">
        <f t="shared" si="854"/>
        <v>1.1944444444444444</v>
      </c>
    </row>
    <row r="1584" spans="1:41" x14ac:dyDescent="0.25">
      <c r="A1584" s="36" t="s">
        <v>121</v>
      </c>
      <c r="B1584" s="36">
        <f t="shared" ref="B1584:AB1584" si="855">B939/B287</f>
        <v>1.0767195767195767</v>
      </c>
      <c r="C1584" s="36">
        <f t="shared" si="855"/>
        <v>0.99544419134396356</v>
      </c>
      <c r="D1584" s="36">
        <f t="shared" si="855"/>
        <v>0.97826086956521741</v>
      </c>
      <c r="E1584" s="36">
        <f t="shared" si="855"/>
        <v>1.6052631578947369</v>
      </c>
      <c r="F1584" s="36">
        <f t="shared" si="855"/>
        <v>1.4821124361158433</v>
      </c>
      <c r="G1584" s="36">
        <f t="shared" si="855"/>
        <v>0.88328912466843501</v>
      </c>
      <c r="H1584" s="36">
        <f t="shared" si="855"/>
        <v>1.0060422960725075</v>
      </c>
      <c r="I1584" s="36">
        <f t="shared" si="855"/>
        <v>0.8924889543446245</v>
      </c>
      <c r="J1584" s="36">
        <f t="shared" si="855"/>
        <v>0.90662650602409633</v>
      </c>
      <c r="K1584" s="36">
        <f t="shared" si="855"/>
        <v>0.91816693944353522</v>
      </c>
      <c r="L1584" s="36">
        <f t="shared" si="855"/>
        <v>1.1018062397372743</v>
      </c>
      <c r="M1584" s="36">
        <f t="shared" si="855"/>
        <v>0.96153846153846156</v>
      </c>
      <c r="N1584" s="36">
        <f t="shared" si="855"/>
        <v>1.0045385779122542</v>
      </c>
      <c r="O1584" s="36">
        <f t="shared" si="855"/>
        <v>1.0082236842105263</v>
      </c>
      <c r="P1584" s="36">
        <f t="shared" si="855"/>
        <v>0.93390804597701149</v>
      </c>
      <c r="Q1584" s="36">
        <f t="shared" si="855"/>
        <v>0.97993311036789299</v>
      </c>
      <c r="R1584" s="36">
        <f t="shared" si="855"/>
        <v>0.87082066869300911</v>
      </c>
      <c r="S1584" s="36">
        <f t="shared" si="855"/>
        <v>0.9555555555555556</v>
      </c>
      <c r="T1584" s="36">
        <f t="shared" si="855"/>
        <v>0.9370860927152318</v>
      </c>
      <c r="U1584" s="36">
        <f t="shared" si="855"/>
        <v>1.1330561330561331</v>
      </c>
      <c r="V1584" s="36">
        <f t="shared" si="855"/>
        <v>0.98168498168498164</v>
      </c>
      <c r="W1584" s="36">
        <f t="shared" si="855"/>
        <v>0.84745762711864403</v>
      </c>
      <c r="X1584" s="41">
        <f t="shared" si="855"/>
        <v>0.85263157894736841</v>
      </c>
      <c r="Y1584" s="41">
        <f t="shared" si="855"/>
        <v>0.88426763110307416</v>
      </c>
      <c r="Z1584" s="41">
        <f t="shared" si="855"/>
        <v>0.84561403508771926</v>
      </c>
      <c r="AA1584" s="41">
        <f t="shared" si="855"/>
        <v>0.79577464788732399</v>
      </c>
      <c r="AB1584" s="41">
        <f t="shared" si="855"/>
        <v>0.87029288702928875</v>
      </c>
      <c r="AC1584" s="42">
        <f t="shared" ref="AC1584:AG1584" si="856">AC939/AC287</f>
        <v>0.97222222222222221</v>
      </c>
      <c r="AD1584" s="42">
        <f t="shared" si="856"/>
        <v>0.90298507462686572</v>
      </c>
      <c r="AE1584" s="42">
        <f t="shared" si="856"/>
        <v>0.84514925373134331</v>
      </c>
      <c r="AF1584" s="43">
        <f t="shared" si="856"/>
        <v>0.77938144329896908</v>
      </c>
      <c r="AG1584" s="43">
        <f t="shared" si="856"/>
        <v>0.78947368421052633</v>
      </c>
      <c r="AH1584" s="44">
        <f t="shared" ref="AH1584:AO1584" si="857">AH939/AH287</f>
        <v>0.73226544622425627</v>
      </c>
      <c r="AI1584" s="44">
        <f t="shared" si="857"/>
        <v>0.7433414043583535</v>
      </c>
      <c r="AJ1584" s="44">
        <f t="shared" si="857"/>
        <v>0.77676537585421412</v>
      </c>
      <c r="AK1584" s="44">
        <f t="shared" si="857"/>
        <v>0.87467362924281988</v>
      </c>
      <c r="AL1584" s="46">
        <f t="shared" si="857"/>
        <v>0.99065420560747663</v>
      </c>
      <c r="AM1584" s="46">
        <f t="shared" si="857"/>
        <v>0.88164251207729472</v>
      </c>
      <c r="AN1584" s="46">
        <f t="shared" si="857"/>
        <v>1.0423728813559323</v>
      </c>
      <c r="AO1584" s="46">
        <f t="shared" si="857"/>
        <v>0.90112994350282483</v>
      </c>
    </row>
    <row r="1585" spans="1:41" x14ac:dyDescent="0.25">
      <c r="A1585" s="36" t="s">
        <v>555</v>
      </c>
      <c r="B1585" s="36">
        <f t="shared" ref="B1585:AB1585" si="858">B940/B288</f>
        <v>1.0713623725671919</v>
      </c>
      <c r="C1585" s="36">
        <f t="shared" si="858"/>
        <v>1.0529411764705883</v>
      </c>
      <c r="D1585" s="36">
        <f t="shared" si="858"/>
        <v>1.0215343203230147</v>
      </c>
      <c r="E1585" s="36">
        <f t="shared" si="858"/>
        <v>1.6916221033868093</v>
      </c>
      <c r="F1585" s="36">
        <f t="shared" si="858"/>
        <v>1.3845070422535211</v>
      </c>
      <c r="G1585" s="36">
        <f t="shared" si="858"/>
        <v>0.84385506163615986</v>
      </c>
      <c r="H1585" s="36">
        <f t="shared" si="858"/>
        <v>0.97565922920892489</v>
      </c>
      <c r="I1585" s="36">
        <f t="shared" si="858"/>
        <v>0.83912324234904878</v>
      </c>
      <c r="J1585" s="36">
        <f t="shared" si="858"/>
        <v>0.89516129032258063</v>
      </c>
      <c r="K1585" s="36">
        <f t="shared" si="858"/>
        <v>0.7977890373099954</v>
      </c>
      <c r="L1585" s="36">
        <f t="shared" si="858"/>
        <v>0.98401937046004839</v>
      </c>
      <c r="M1585" s="36">
        <f t="shared" si="858"/>
        <v>0.97318205260443524</v>
      </c>
      <c r="N1585" s="36">
        <f t="shared" si="858"/>
        <v>0.96829044117647056</v>
      </c>
      <c r="O1585" s="36">
        <f t="shared" si="858"/>
        <v>0.98692468619246865</v>
      </c>
      <c r="P1585" s="36">
        <f t="shared" si="858"/>
        <v>0.93946290395994536</v>
      </c>
      <c r="Q1585" s="36">
        <f t="shared" si="858"/>
        <v>0.99946265448683502</v>
      </c>
      <c r="R1585" s="36">
        <f t="shared" si="858"/>
        <v>0.92199612403100772</v>
      </c>
      <c r="S1585" s="36">
        <f t="shared" si="858"/>
        <v>0.87750791974656805</v>
      </c>
      <c r="T1585" s="36">
        <f t="shared" si="858"/>
        <v>0.92383419689119173</v>
      </c>
      <c r="U1585" s="36">
        <f t="shared" si="858"/>
        <v>1.0707070707070707</v>
      </c>
      <c r="V1585" s="36">
        <f t="shared" si="858"/>
        <v>0.92821088053841838</v>
      </c>
      <c r="W1585" s="36">
        <f t="shared" si="858"/>
        <v>0.81288173237090511</v>
      </c>
      <c r="X1585" s="41">
        <f t="shared" si="858"/>
        <v>0.91456422018348627</v>
      </c>
      <c r="Y1585" s="41">
        <f t="shared" si="858"/>
        <v>0.90119931467732728</v>
      </c>
      <c r="Z1585" s="41">
        <f t="shared" si="858"/>
        <v>0.87776548672566368</v>
      </c>
      <c r="AA1585" s="41">
        <f t="shared" si="858"/>
        <v>0.78649237472766886</v>
      </c>
      <c r="AB1585" s="41">
        <f t="shared" si="858"/>
        <v>0.85851472471190782</v>
      </c>
      <c r="AC1585" s="42">
        <f t="shared" ref="AC1585:AG1585" si="859">AC940/AC288</f>
        <v>0.88206896551724134</v>
      </c>
      <c r="AD1585" s="42">
        <f t="shared" si="859"/>
        <v>1.0627843494085532</v>
      </c>
      <c r="AE1585" s="42">
        <f t="shared" si="859"/>
        <v>0.93320105820105825</v>
      </c>
      <c r="AF1585" s="43">
        <f t="shared" si="859"/>
        <v>0.81705729166666663</v>
      </c>
      <c r="AG1585" s="43">
        <f t="shared" si="859"/>
        <v>0.77926657263751764</v>
      </c>
      <c r="AH1585" s="44">
        <f t="shared" ref="AH1585:AO1585" si="860">AH940/AH288</f>
        <v>0.83748994368463392</v>
      </c>
      <c r="AI1585" s="44">
        <f t="shared" si="860"/>
        <v>0.77557494052339415</v>
      </c>
      <c r="AJ1585" s="44">
        <f t="shared" si="860"/>
        <v>0.8854660347551343</v>
      </c>
      <c r="AK1585" s="44">
        <f t="shared" si="860"/>
        <v>0.93071786310517535</v>
      </c>
      <c r="AL1585" s="46">
        <f t="shared" si="860"/>
        <v>0.81056466302367947</v>
      </c>
      <c r="AM1585" s="46">
        <f t="shared" si="860"/>
        <v>0.91112956810631229</v>
      </c>
      <c r="AN1585" s="46">
        <f t="shared" si="860"/>
        <v>0.97650130548302871</v>
      </c>
      <c r="AO1585" s="46">
        <f t="shared" si="860"/>
        <v>0.9466911764705882</v>
      </c>
    </row>
    <row r="1586" spans="1:41" x14ac:dyDescent="0.25">
      <c r="A1586" s="36" t="s">
        <v>582</v>
      </c>
      <c r="B1586" s="36">
        <f t="shared" ref="B1586:AB1586" si="861">B941/B289</f>
        <v>0.85204081632653061</v>
      </c>
      <c r="C1586" s="36">
        <f t="shared" si="861"/>
        <v>0.89380530973451322</v>
      </c>
      <c r="D1586" s="36">
        <f t="shared" si="861"/>
        <v>0.98399999999999999</v>
      </c>
      <c r="E1586" s="36">
        <f t="shared" si="861"/>
        <v>2.4121405750798721</v>
      </c>
      <c r="F1586" s="36">
        <f t="shared" si="861"/>
        <v>1.1216457960644006</v>
      </c>
      <c r="G1586" s="36">
        <f t="shared" si="861"/>
        <v>0.79897785349233386</v>
      </c>
      <c r="H1586" s="36">
        <f t="shared" si="861"/>
        <v>0.99043977055449328</v>
      </c>
      <c r="I1586" s="36">
        <f t="shared" si="861"/>
        <v>1.3129251700680271</v>
      </c>
      <c r="J1586" s="36">
        <f t="shared" si="861"/>
        <v>0.60074165636588384</v>
      </c>
      <c r="K1586" s="36">
        <f t="shared" si="861"/>
        <v>1.1770623742454729</v>
      </c>
      <c r="L1586" s="36">
        <f t="shared" si="861"/>
        <v>1.0430528375733856</v>
      </c>
      <c r="M1586" s="36">
        <f t="shared" si="861"/>
        <v>1.0577689243027888</v>
      </c>
      <c r="N1586" s="36">
        <f t="shared" si="861"/>
        <v>0.69902912621359226</v>
      </c>
      <c r="O1586" s="36">
        <f t="shared" si="861"/>
        <v>0.91880341880341876</v>
      </c>
      <c r="P1586" s="36">
        <f t="shared" si="861"/>
        <v>1.0793319415448852</v>
      </c>
      <c r="Q1586" s="36">
        <f t="shared" si="861"/>
        <v>1.3133047210300428</v>
      </c>
      <c r="R1586" s="36">
        <f t="shared" si="861"/>
        <v>0.79872204472843455</v>
      </c>
      <c r="S1586" s="36">
        <f t="shared" si="861"/>
        <v>0.81505376344086022</v>
      </c>
      <c r="T1586" s="36">
        <f t="shared" si="861"/>
        <v>1.0661157024793388</v>
      </c>
      <c r="U1586" s="36">
        <f t="shared" si="861"/>
        <v>1.8157894736842106</v>
      </c>
      <c r="V1586" s="36">
        <f t="shared" si="861"/>
        <v>0.82769726247987119</v>
      </c>
      <c r="W1586" s="36">
        <f t="shared" si="861"/>
        <v>0.75362318840579712</v>
      </c>
      <c r="X1586" s="41">
        <f t="shared" si="861"/>
        <v>0.88994307400379502</v>
      </c>
      <c r="Y1586" s="41">
        <f t="shared" si="861"/>
        <v>0.8011152416356877</v>
      </c>
      <c r="Z1586" s="41">
        <f t="shared" si="861"/>
        <v>0.94015444015444016</v>
      </c>
      <c r="AA1586" s="41">
        <f t="shared" si="861"/>
        <v>0.97664543524416136</v>
      </c>
      <c r="AB1586" s="41">
        <f t="shared" si="861"/>
        <v>1.2506459948320414</v>
      </c>
      <c r="AC1586" s="42">
        <f t="shared" ref="AC1586:AG1586" si="862">AC941/AC289</f>
        <v>1.1653543307086613</v>
      </c>
      <c r="AD1586" s="42">
        <f t="shared" si="862"/>
        <v>1.4873646209386282</v>
      </c>
      <c r="AE1586" s="42">
        <f t="shared" si="862"/>
        <v>1.0021598272138228</v>
      </c>
      <c r="AF1586" s="43">
        <f t="shared" si="862"/>
        <v>0.90184049079754602</v>
      </c>
      <c r="AG1586" s="43">
        <f t="shared" si="862"/>
        <v>0.59238095238095234</v>
      </c>
      <c r="AH1586" s="44">
        <f t="shared" ref="AH1586:AO1586" si="863">AH941/AH289</f>
        <v>0.64718162839248439</v>
      </c>
      <c r="AI1586" s="44">
        <f t="shared" si="863"/>
        <v>0.61075268817204298</v>
      </c>
      <c r="AJ1586" s="44">
        <f t="shared" si="863"/>
        <v>0.90792838874680304</v>
      </c>
      <c r="AK1586" s="44">
        <f t="shared" si="863"/>
        <v>0.97943444730077123</v>
      </c>
      <c r="AL1586" s="46">
        <f t="shared" si="863"/>
        <v>0.81562500000000004</v>
      </c>
      <c r="AM1586" s="46">
        <f t="shared" si="863"/>
        <v>0.82968369829683697</v>
      </c>
      <c r="AN1586" s="46">
        <f t="shared" si="863"/>
        <v>1.4637223974763407</v>
      </c>
      <c r="AO1586" s="46">
        <f t="shared" si="863"/>
        <v>1.5512048192771084</v>
      </c>
    </row>
    <row r="1587" spans="1:41" x14ac:dyDescent="0.25">
      <c r="A1587" s="36" t="s">
        <v>122</v>
      </c>
      <c r="B1587" s="36">
        <f t="shared" ref="B1587:AB1587" si="864">B942/B290</f>
        <v>0.94601542416452444</v>
      </c>
      <c r="C1587" s="36">
        <f t="shared" si="864"/>
        <v>1.0207253886010363</v>
      </c>
      <c r="D1587" s="36">
        <f t="shared" si="864"/>
        <v>1.010752688172043</v>
      </c>
      <c r="E1587" s="36">
        <f t="shared" si="864"/>
        <v>1.4148936170212767</v>
      </c>
      <c r="F1587" s="36">
        <f t="shared" si="864"/>
        <v>1.1798418972332017</v>
      </c>
      <c r="G1587" s="36">
        <f t="shared" si="864"/>
        <v>0.83194675540765395</v>
      </c>
      <c r="H1587" s="36">
        <f t="shared" si="864"/>
        <v>0.85486443381180222</v>
      </c>
      <c r="I1587" s="36">
        <f t="shared" si="864"/>
        <v>0.93530499075785578</v>
      </c>
      <c r="J1587" s="36">
        <f t="shared" si="864"/>
        <v>0.83577235772357727</v>
      </c>
      <c r="K1587" s="36">
        <f t="shared" si="864"/>
        <v>0.859344894026975</v>
      </c>
      <c r="L1587" s="36">
        <f t="shared" si="864"/>
        <v>0.90206185567010311</v>
      </c>
      <c r="M1587" s="36">
        <f t="shared" si="864"/>
        <v>1.0785219399538106</v>
      </c>
      <c r="N1587" s="36">
        <f t="shared" si="864"/>
        <v>1.0141414141414142</v>
      </c>
      <c r="O1587" s="36">
        <f t="shared" si="864"/>
        <v>0.96912114014251782</v>
      </c>
      <c r="P1587" s="36">
        <f t="shared" si="864"/>
        <v>1.0420841683366733</v>
      </c>
      <c r="Q1587" s="36">
        <f t="shared" si="864"/>
        <v>1.0723404255319149</v>
      </c>
      <c r="R1587" s="36">
        <f t="shared" si="864"/>
        <v>0.89532710280373828</v>
      </c>
      <c r="S1587" s="36">
        <f t="shared" si="864"/>
        <v>0.99575371549893843</v>
      </c>
      <c r="T1587" s="36">
        <f t="shared" si="864"/>
        <v>0.91170825335892514</v>
      </c>
      <c r="U1587" s="36">
        <f t="shared" si="864"/>
        <v>0.8775100401606426</v>
      </c>
      <c r="V1587" s="36">
        <f t="shared" si="864"/>
        <v>0.8438177874186551</v>
      </c>
      <c r="W1587" s="36">
        <f t="shared" si="864"/>
        <v>0.88914549653579678</v>
      </c>
      <c r="X1587" s="41">
        <f t="shared" si="864"/>
        <v>0.93240093240093236</v>
      </c>
      <c r="Y1587" s="41">
        <f t="shared" si="864"/>
        <v>0.85032537960954446</v>
      </c>
      <c r="Z1587" s="41">
        <f t="shared" si="864"/>
        <v>0.92561983471074383</v>
      </c>
      <c r="AA1587" s="41">
        <f t="shared" si="864"/>
        <v>0.73359840954274358</v>
      </c>
      <c r="AB1587" s="41">
        <f t="shared" si="864"/>
        <v>0.90046296296296291</v>
      </c>
      <c r="AC1587" s="42">
        <f t="shared" ref="AC1587:AG1587" si="865">AC942/AC290</f>
        <v>0.90556900726392253</v>
      </c>
      <c r="AD1587" s="42">
        <f t="shared" si="865"/>
        <v>1.1400651465798046</v>
      </c>
      <c r="AE1587" s="42">
        <f t="shared" si="865"/>
        <v>1.0527638190954773</v>
      </c>
      <c r="AF1587" s="43">
        <f t="shared" si="865"/>
        <v>0.83295194508009152</v>
      </c>
      <c r="AG1587" s="43">
        <f t="shared" si="865"/>
        <v>0.94169096209912539</v>
      </c>
      <c r="AH1587" s="44">
        <f t="shared" ref="AH1587:AO1587" si="866">AH942/AH290</f>
        <v>0.70473537604456826</v>
      </c>
      <c r="AI1587" s="44">
        <f t="shared" si="866"/>
        <v>0.83333333333333337</v>
      </c>
      <c r="AJ1587" s="44">
        <f t="shared" si="866"/>
        <v>0.84911242603550297</v>
      </c>
      <c r="AK1587" s="44">
        <f t="shared" si="866"/>
        <v>0.82271468144044324</v>
      </c>
      <c r="AL1587" s="46">
        <f t="shared" si="866"/>
        <v>0.86754966887417218</v>
      </c>
      <c r="AM1587" s="46">
        <f t="shared" si="866"/>
        <v>0.77842565597667635</v>
      </c>
      <c r="AN1587" s="46">
        <f t="shared" si="866"/>
        <v>0.61643835616438358</v>
      </c>
      <c r="AO1587" s="46">
        <f t="shared" si="866"/>
        <v>0.72499999999999998</v>
      </c>
    </row>
    <row r="1588" spans="1:41" x14ac:dyDescent="0.25">
      <c r="A1588" s="36" t="s">
        <v>619</v>
      </c>
      <c r="B1588" s="36">
        <f t="shared" ref="B1588:AB1588" si="867">B943/B291</f>
        <v>0.9178082191780822</v>
      </c>
      <c r="C1588" s="36">
        <f t="shared" si="867"/>
        <v>1.1695402298850575</v>
      </c>
      <c r="D1588" s="36">
        <f t="shared" si="867"/>
        <v>0.95634095634095639</v>
      </c>
      <c r="E1588" s="36">
        <f t="shared" si="867"/>
        <v>1.4974226804123711</v>
      </c>
      <c r="F1588" s="36">
        <f t="shared" si="867"/>
        <v>1.0866425992779782</v>
      </c>
      <c r="G1588" s="36">
        <f t="shared" si="867"/>
        <v>0.96041308089500865</v>
      </c>
      <c r="H1588" s="36">
        <f t="shared" si="867"/>
        <v>0.78072625698324027</v>
      </c>
      <c r="I1588" s="36">
        <f t="shared" si="867"/>
        <v>1.2287581699346406</v>
      </c>
      <c r="J1588" s="36">
        <f t="shared" si="867"/>
        <v>0.83136094674556216</v>
      </c>
      <c r="K1588" s="36">
        <f t="shared" si="867"/>
        <v>0.98858075040783033</v>
      </c>
      <c r="L1588" s="36">
        <f t="shared" si="867"/>
        <v>0.73907103825136611</v>
      </c>
      <c r="M1588" s="36">
        <f t="shared" si="867"/>
        <v>1.4076433121019107</v>
      </c>
      <c r="N1588" s="36">
        <f t="shared" si="867"/>
        <v>0.91291291291291288</v>
      </c>
      <c r="O1588" s="36">
        <f t="shared" si="867"/>
        <v>0.94782608695652171</v>
      </c>
      <c r="P1588" s="36">
        <f t="shared" si="867"/>
        <v>0.78508771929824561</v>
      </c>
      <c r="Q1588" s="36">
        <f t="shared" si="867"/>
        <v>1.2068273092369477</v>
      </c>
      <c r="R1588" s="36">
        <f t="shared" si="867"/>
        <v>0.87223974763406942</v>
      </c>
      <c r="S1588" s="36">
        <f t="shared" si="867"/>
        <v>1.0218579234972678</v>
      </c>
      <c r="T1588" s="36">
        <f t="shared" si="867"/>
        <v>0.68658698539176621</v>
      </c>
      <c r="U1588" s="36">
        <f t="shared" si="867"/>
        <v>1.0838709677419356</v>
      </c>
      <c r="V1588" s="36">
        <f t="shared" si="867"/>
        <v>0.84417808219178081</v>
      </c>
      <c r="W1588" s="36">
        <f t="shared" si="867"/>
        <v>0.98324022346368711</v>
      </c>
      <c r="X1588" s="41">
        <f t="shared" si="867"/>
        <v>0.97316636851520577</v>
      </c>
      <c r="Y1588" s="41">
        <f t="shared" si="867"/>
        <v>0.88627450980392153</v>
      </c>
      <c r="Z1588" s="41">
        <f t="shared" si="867"/>
        <v>0.7260504201680672</v>
      </c>
      <c r="AA1588" s="41">
        <f t="shared" si="867"/>
        <v>0.81932021466905192</v>
      </c>
      <c r="AB1588" s="41">
        <f t="shared" si="867"/>
        <v>1.084070796460177</v>
      </c>
      <c r="AC1588" s="42">
        <f t="shared" ref="AC1588:AG1588" si="868">AC943/AC291</f>
        <v>1.0437956204379562</v>
      </c>
      <c r="AD1588" s="42">
        <f t="shared" si="868"/>
        <v>1.4653465346534653</v>
      </c>
      <c r="AE1588" s="42">
        <f t="shared" si="868"/>
        <v>1.0509164969450102</v>
      </c>
      <c r="AF1588" s="43">
        <f t="shared" si="868"/>
        <v>0.94354838709677424</v>
      </c>
      <c r="AG1588" s="43">
        <f t="shared" si="868"/>
        <v>0.75776397515527949</v>
      </c>
      <c r="AH1588" s="44">
        <f t="shared" ref="AH1588:AO1588" si="869">AH943/AH291</f>
        <v>0.77136258660508084</v>
      </c>
      <c r="AI1588" s="44">
        <f t="shared" si="869"/>
        <v>0.85501066098081024</v>
      </c>
      <c r="AJ1588" s="44">
        <f t="shared" si="869"/>
        <v>0.95238095238095233</v>
      </c>
      <c r="AK1588" s="44">
        <f t="shared" si="869"/>
        <v>0.88356164383561642</v>
      </c>
      <c r="AL1588" s="46">
        <f t="shared" si="869"/>
        <v>0.64444444444444449</v>
      </c>
      <c r="AM1588" s="46">
        <f t="shared" si="869"/>
        <v>0.85081585081585076</v>
      </c>
      <c r="AN1588" s="46">
        <f t="shared" si="869"/>
        <v>0.92287917737789205</v>
      </c>
      <c r="AO1588" s="46">
        <f t="shared" si="869"/>
        <v>0.99171270718232041</v>
      </c>
    </row>
    <row r="1589" spans="1:41" x14ac:dyDescent="0.25">
      <c r="A1589" s="36" t="s">
        <v>498</v>
      </c>
      <c r="B1589" s="36">
        <f t="shared" ref="B1589:AB1589" si="870">B944/B292</f>
        <v>0.97055214723926375</v>
      </c>
      <c r="C1589" s="36">
        <f t="shared" si="870"/>
        <v>0.87139423076923073</v>
      </c>
      <c r="D1589" s="36">
        <f t="shared" si="870"/>
        <v>1.0667490729295426</v>
      </c>
      <c r="E1589" s="36">
        <f t="shared" si="870"/>
        <v>1.6517285531370038</v>
      </c>
      <c r="F1589" s="36">
        <f t="shared" si="870"/>
        <v>1.323404255319149</v>
      </c>
      <c r="G1589" s="36">
        <f t="shared" si="870"/>
        <v>1.1746641074856046</v>
      </c>
      <c r="H1589" s="36">
        <f t="shared" si="870"/>
        <v>1.1320754716981132</v>
      </c>
      <c r="I1589" s="36">
        <f t="shared" si="870"/>
        <v>1.015609756097561</v>
      </c>
      <c r="J1589" s="36">
        <f t="shared" si="870"/>
        <v>0.88642186165670367</v>
      </c>
      <c r="K1589" s="36">
        <f t="shared" si="870"/>
        <v>0.83831282952548325</v>
      </c>
      <c r="L1589" s="36">
        <f t="shared" si="870"/>
        <v>0.89330218068535827</v>
      </c>
      <c r="M1589" s="36">
        <f t="shared" si="870"/>
        <v>0.89460370994940974</v>
      </c>
      <c r="N1589" s="36">
        <f t="shared" si="870"/>
        <v>1.0039651070578905</v>
      </c>
      <c r="O1589" s="36">
        <f t="shared" si="870"/>
        <v>1.1091073038773669</v>
      </c>
      <c r="P1589" s="36">
        <f t="shared" si="870"/>
        <v>0.91596638655462181</v>
      </c>
      <c r="Q1589" s="36">
        <f t="shared" si="870"/>
        <v>0.93905817174515238</v>
      </c>
      <c r="R1589" s="36">
        <f t="shared" si="870"/>
        <v>1.0531622364802933</v>
      </c>
      <c r="S1589" s="36">
        <f t="shared" si="870"/>
        <v>0.96238532110091746</v>
      </c>
      <c r="T1589" s="36">
        <f t="shared" si="870"/>
        <v>0.95544554455445541</v>
      </c>
      <c r="U1589" s="36">
        <f t="shared" si="870"/>
        <v>0.87975778546712802</v>
      </c>
      <c r="V1589" s="36">
        <f t="shared" si="870"/>
        <v>0.98172323759791125</v>
      </c>
      <c r="W1589" s="36">
        <f t="shared" si="870"/>
        <v>0.77730736663844202</v>
      </c>
      <c r="X1589" s="41">
        <f t="shared" si="870"/>
        <v>0.76183320811419986</v>
      </c>
      <c r="Y1589" s="41">
        <f t="shared" si="870"/>
        <v>0.80065627563576702</v>
      </c>
      <c r="Z1589" s="41">
        <f t="shared" si="870"/>
        <v>0.77725856697819318</v>
      </c>
      <c r="AA1589" s="41">
        <f t="shared" si="870"/>
        <v>0.77815126050420169</v>
      </c>
      <c r="AB1589" s="41">
        <f t="shared" si="870"/>
        <v>0.6028880866425993</v>
      </c>
      <c r="AC1589" s="42">
        <f t="shared" ref="AC1589:AG1589" si="871">AC944/AC292</f>
        <v>0.86127744510978044</v>
      </c>
      <c r="AD1589" s="42">
        <f t="shared" si="871"/>
        <v>1.7227722772277227</v>
      </c>
      <c r="AE1589" s="42">
        <f t="shared" si="871"/>
        <v>1.1568265682656826</v>
      </c>
      <c r="AF1589" s="43">
        <f t="shared" si="871"/>
        <v>0.90824837812789616</v>
      </c>
      <c r="AG1589" s="43">
        <f t="shared" si="871"/>
        <v>0.76255707762557079</v>
      </c>
      <c r="AH1589" s="44">
        <f t="shared" ref="AH1589:AO1589" si="872">AH944/AH292</f>
        <v>0.66098484848484851</v>
      </c>
      <c r="AI1589" s="44">
        <f t="shared" si="872"/>
        <v>0.72675521821631883</v>
      </c>
      <c r="AJ1589" s="44">
        <f t="shared" si="872"/>
        <v>0.83713355048859939</v>
      </c>
      <c r="AK1589" s="44">
        <f t="shared" si="872"/>
        <v>0.78936605316973418</v>
      </c>
      <c r="AL1589" s="46">
        <f t="shared" si="872"/>
        <v>0.68915662650602405</v>
      </c>
      <c r="AM1589" s="46">
        <f t="shared" si="872"/>
        <v>0.67107750472589789</v>
      </c>
      <c r="AN1589" s="46">
        <f t="shared" si="872"/>
        <v>0.68157614483493079</v>
      </c>
      <c r="AO1589" s="46">
        <f t="shared" si="872"/>
        <v>0.86906290115532736</v>
      </c>
    </row>
    <row r="1590" spans="1:41" x14ac:dyDescent="0.25">
      <c r="A1590" s="36" t="s">
        <v>564</v>
      </c>
      <c r="B1590" s="36">
        <f t="shared" ref="B1590:AB1590" si="873">B945/B293</f>
        <v>0.9472573839662447</v>
      </c>
      <c r="C1590" s="36">
        <f t="shared" si="873"/>
        <v>1.1028368794326242</v>
      </c>
      <c r="D1590" s="36">
        <f t="shared" si="873"/>
        <v>0.98331870061457416</v>
      </c>
      <c r="E1590" s="36">
        <f t="shared" si="873"/>
        <v>1.3077679449360866</v>
      </c>
      <c r="F1590" s="36">
        <f t="shared" si="873"/>
        <v>1.1015999999999999</v>
      </c>
      <c r="G1590" s="36">
        <f t="shared" si="873"/>
        <v>0.94035785288270379</v>
      </c>
      <c r="H1590" s="36">
        <f t="shared" si="873"/>
        <v>1.0839598997493733</v>
      </c>
      <c r="I1590" s="36">
        <f t="shared" si="873"/>
        <v>0.67961165048543692</v>
      </c>
      <c r="J1590" s="36">
        <f t="shared" si="873"/>
        <v>0.82341891045710702</v>
      </c>
      <c r="K1590" s="36">
        <f t="shared" si="873"/>
        <v>0.96240057845263915</v>
      </c>
      <c r="L1590" s="36">
        <f t="shared" si="873"/>
        <v>1.0257425742574258</v>
      </c>
      <c r="M1590" s="36">
        <f t="shared" si="873"/>
        <v>0.87470997679814388</v>
      </c>
      <c r="N1590" s="36">
        <f t="shared" si="873"/>
        <v>0.95176252319109467</v>
      </c>
      <c r="O1590" s="36">
        <f t="shared" si="873"/>
        <v>1</v>
      </c>
      <c r="P1590" s="36">
        <f t="shared" si="873"/>
        <v>1.182182985553772</v>
      </c>
      <c r="Q1590" s="36">
        <f t="shared" si="873"/>
        <v>0.79922530664945124</v>
      </c>
      <c r="R1590" s="36">
        <f t="shared" si="873"/>
        <v>0.9249823071479123</v>
      </c>
      <c r="S1590" s="36">
        <f t="shared" si="873"/>
        <v>0.94175491679273826</v>
      </c>
      <c r="T1590" s="36">
        <f t="shared" si="873"/>
        <v>0.89801505817932925</v>
      </c>
      <c r="U1590" s="36">
        <f t="shared" si="873"/>
        <v>0.78764204545454541</v>
      </c>
      <c r="V1590" s="36">
        <f t="shared" si="873"/>
        <v>0.90193050193050195</v>
      </c>
      <c r="W1590" s="36">
        <f t="shared" si="873"/>
        <v>0.81083265966046891</v>
      </c>
      <c r="X1590" s="41">
        <f t="shared" si="873"/>
        <v>0.86738627602158824</v>
      </c>
      <c r="Y1590" s="41">
        <f t="shared" si="873"/>
        <v>0.93488372093023253</v>
      </c>
      <c r="Z1590" s="41">
        <f t="shared" si="873"/>
        <v>0.90930232558139534</v>
      </c>
      <c r="AA1590" s="41">
        <f t="shared" si="873"/>
        <v>0.910377358490566</v>
      </c>
      <c r="AB1590" s="41">
        <f t="shared" si="873"/>
        <v>0.86759581881533099</v>
      </c>
      <c r="AC1590" s="42">
        <f t="shared" ref="AC1590:AG1590" si="874">AC945/AC293</f>
        <v>0.77136075949367089</v>
      </c>
      <c r="AD1590" s="42">
        <f t="shared" si="874"/>
        <v>1.3783783783783783</v>
      </c>
      <c r="AE1590" s="42">
        <f t="shared" si="874"/>
        <v>1.0941402497598463</v>
      </c>
      <c r="AF1590" s="43">
        <f t="shared" si="874"/>
        <v>0.73799837266069979</v>
      </c>
      <c r="AG1590" s="43">
        <f t="shared" si="874"/>
        <v>0.90891658676893572</v>
      </c>
      <c r="AH1590" s="44">
        <f t="shared" ref="AH1590:AO1590" si="875">AH945/AH293</f>
        <v>0.80203045685279184</v>
      </c>
      <c r="AI1590" s="44">
        <f t="shared" si="875"/>
        <v>0.8309352517985612</v>
      </c>
      <c r="AJ1590" s="44">
        <f t="shared" si="875"/>
        <v>0.95099999999999996</v>
      </c>
      <c r="AK1590" s="44">
        <f t="shared" si="875"/>
        <v>0.82433668801463866</v>
      </c>
      <c r="AL1590" s="46">
        <f t="shared" si="875"/>
        <v>0.96886227544910175</v>
      </c>
      <c r="AM1590" s="46">
        <f t="shared" si="875"/>
        <v>0.9731343283582089</v>
      </c>
      <c r="AN1590" s="46">
        <f t="shared" si="875"/>
        <v>0.9347593582887701</v>
      </c>
      <c r="AO1590" s="46">
        <f t="shared" si="875"/>
        <v>0.6627592425608656</v>
      </c>
    </row>
    <row r="1591" spans="1:41" x14ac:dyDescent="0.25">
      <c r="A1591" s="36" t="s">
        <v>565</v>
      </c>
      <c r="B1591" s="36">
        <f t="shared" ref="B1591:AB1591" si="876">B946/B294</f>
        <v>0.94602272727272729</v>
      </c>
      <c r="C1591" s="36">
        <f t="shared" si="876"/>
        <v>0.96571428571428575</v>
      </c>
      <c r="D1591" s="36">
        <f t="shared" si="876"/>
        <v>0.98871331828442433</v>
      </c>
      <c r="E1591" s="36">
        <f t="shared" si="876"/>
        <v>1.3289183222958056</v>
      </c>
      <c r="F1591" s="36">
        <f t="shared" si="876"/>
        <v>1.2934426229508196</v>
      </c>
      <c r="G1591" s="36">
        <f t="shared" si="876"/>
        <v>0.88888888888888884</v>
      </c>
      <c r="H1591" s="36">
        <f t="shared" si="876"/>
        <v>0.84135240572171655</v>
      </c>
      <c r="I1591" s="36">
        <f t="shared" si="876"/>
        <v>0.99830220713073003</v>
      </c>
      <c r="J1591" s="36">
        <f t="shared" si="876"/>
        <v>0.88315629742033386</v>
      </c>
      <c r="K1591" s="36">
        <f t="shared" si="876"/>
        <v>0.8233486943164362</v>
      </c>
      <c r="L1591" s="36">
        <f t="shared" si="876"/>
        <v>0.90506329113924056</v>
      </c>
      <c r="M1591" s="36">
        <f t="shared" si="876"/>
        <v>1.053191489361702</v>
      </c>
      <c r="N1591" s="36">
        <f t="shared" si="876"/>
        <v>0.82328767123287672</v>
      </c>
      <c r="O1591" s="36">
        <f t="shared" si="876"/>
        <v>0.96036036036036032</v>
      </c>
      <c r="P1591" s="36">
        <f t="shared" si="876"/>
        <v>1.0757042253521127</v>
      </c>
      <c r="Q1591" s="36">
        <f t="shared" si="876"/>
        <v>1.1179775280898876</v>
      </c>
      <c r="R1591" s="36">
        <f t="shared" si="876"/>
        <v>0.8653250773993808</v>
      </c>
      <c r="S1591" s="36">
        <f t="shared" si="876"/>
        <v>0.89110707803992739</v>
      </c>
      <c r="T1591" s="36">
        <f t="shared" si="876"/>
        <v>0.85865724381625441</v>
      </c>
      <c r="U1591" s="36">
        <f t="shared" si="876"/>
        <v>1.0797665369649805</v>
      </c>
      <c r="V1591" s="36">
        <f t="shared" si="876"/>
        <v>1.0196779964221825</v>
      </c>
      <c r="W1591" s="36">
        <f t="shared" si="876"/>
        <v>0.8559670781893004</v>
      </c>
      <c r="X1591" s="41">
        <f t="shared" si="876"/>
        <v>1.0450097847358122</v>
      </c>
      <c r="Y1591" s="41">
        <f t="shared" si="876"/>
        <v>0.79248658318425758</v>
      </c>
      <c r="Z1591" s="41">
        <f t="shared" si="876"/>
        <v>0.87258687258687262</v>
      </c>
      <c r="AA1591" s="41">
        <f t="shared" si="876"/>
        <v>0.89122807017543859</v>
      </c>
      <c r="AB1591" s="41">
        <f t="shared" si="876"/>
        <v>1.0366132723112129</v>
      </c>
      <c r="AC1591" s="42">
        <f t="shared" ref="AC1591:AG1591" si="877">AC946/AC294</f>
        <v>0.92708333333333337</v>
      </c>
      <c r="AD1591" s="42">
        <f t="shared" si="877"/>
        <v>1.3607038123167154</v>
      </c>
      <c r="AE1591" s="42">
        <f t="shared" si="877"/>
        <v>1.0105263157894737</v>
      </c>
      <c r="AF1591" s="43">
        <f t="shared" si="877"/>
        <v>0.78617710583153344</v>
      </c>
      <c r="AG1591" s="43">
        <f t="shared" si="877"/>
        <v>0.79275653923541245</v>
      </c>
      <c r="AH1591" s="44">
        <f t="shared" ref="AH1591:AO1591" si="878">AH946/AH294</f>
        <v>0.75615212527964204</v>
      </c>
      <c r="AI1591" s="44">
        <f t="shared" si="878"/>
        <v>0.8</v>
      </c>
      <c r="AJ1591" s="44">
        <f t="shared" si="878"/>
        <v>0.85853658536585364</v>
      </c>
      <c r="AK1591" s="44">
        <f t="shared" si="878"/>
        <v>0.86823529411764711</v>
      </c>
      <c r="AL1591" s="46">
        <f t="shared" si="878"/>
        <v>0.84177215189873422</v>
      </c>
      <c r="AM1591" s="46">
        <f t="shared" si="878"/>
        <v>0.92817679558011046</v>
      </c>
      <c r="AN1591" s="46">
        <f t="shared" si="878"/>
        <v>1.0030120481927711</v>
      </c>
      <c r="AO1591" s="46">
        <f t="shared" si="878"/>
        <v>1.0208955223880598</v>
      </c>
    </row>
    <row r="1592" spans="1:41" x14ac:dyDescent="0.25">
      <c r="A1592" s="36" t="s">
        <v>544</v>
      </c>
      <c r="B1592" s="36">
        <f t="shared" ref="B1592:AB1592" si="879">B947/B295</f>
        <v>0.93062200956937802</v>
      </c>
      <c r="C1592" s="36">
        <f t="shared" si="879"/>
        <v>0.94230769230769229</v>
      </c>
      <c r="D1592" s="36">
        <f t="shared" si="879"/>
        <v>1.154394299287411</v>
      </c>
      <c r="E1592" s="36">
        <f t="shared" si="879"/>
        <v>1.5060060060060061</v>
      </c>
      <c r="F1592" s="36">
        <f t="shared" si="879"/>
        <v>1.2158028887000849</v>
      </c>
      <c r="G1592" s="36">
        <f t="shared" si="879"/>
        <v>0.97347480106100792</v>
      </c>
      <c r="H1592" s="36">
        <f t="shared" si="879"/>
        <v>0.97442244224422447</v>
      </c>
      <c r="I1592" s="36">
        <f t="shared" si="879"/>
        <v>0.98121645796064405</v>
      </c>
      <c r="J1592" s="36">
        <f t="shared" si="879"/>
        <v>0.9728841413311422</v>
      </c>
      <c r="K1592" s="36">
        <f t="shared" si="879"/>
        <v>0.88200836820083683</v>
      </c>
      <c r="L1592" s="36">
        <f t="shared" si="879"/>
        <v>0.94885496183206108</v>
      </c>
      <c r="M1592" s="36">
        <f t="shared" si="879"/>
        <v>1.0698653198653199</v>
      </c>
      <c r="N1592" s="36">
        <f t="shared" si="879"/>
        <v>0.99768339768339764</v>
      </c>
      <c r="O1592" s="36">
        <f t="shared" si="879"/>
        <v>0.85179526355996948</v>
      </c>
      <c r="P1592" s="36">
        <f t="shared" si="879"/>
        <v>1.1053555750658473</v>
      </c>
      <c r="Q1592" s="36">
        <f t="shared" si="879"/>
        <v>1.1269035532994924</v>
      </c>
      <c r="R1592" s="36">
        <f t="shared" si="879"/>
        <v>0.96470588235294119</v>
      </c>
      <c r="S1592" s="36">
        <f t="shared" si="879"/>
        <v>0.91360294117647056</v>
      </c>
      <c r="T1592" s="36">
        <f t="shared" si="879"/>
        <v>0.90940766550522645</v>
      </c>
      <c r="U1592" s="36">
        <f t="shared" si="879"/>
        <v>0.95693277310924374</v>
      </c>
      <c r="V1592" s="36">
        <f t="shared" si="879"/>
        <v>0.89215686274509809</v>
      </c>
      <c r="W1592" s="36">
        <f t="shared" si="879"/>
        <v>0.7636958299264105</v>
      </c>
      <c r="X1592" s="41">
        <f t="shared" si="879"/>
        <v>0.87522603978300184</v>
      </c>
      <c r="Y1592" s="41">
        <f t="shared" si="879"/>
        <v>0.88612440191387565</v>
      </c>
      <c r="Z1592" s="41">
        <f t="shared" si="879"/>
        <v>0.86018518518518516</v>
      </c>
      <c r="AA1592" s="41">
        <f t="shared" si="879"/>
        <v>0.96105160662122691</v>
      </c>
      <c r="AB1592" s="41">
        <f t="shared" si="879"/>
        <v>0.93355119825708066</v>
      </c>
      <c r="AC1592" s="42">
        <f t="shared" ref="AC1592:AG1592" si="880">AC947/AC295</f>
        <v>0.8452722063037249</v>
      </c>
      <c r="AD1592" s="42">
        <f t="shared" si="880"/>
        <v>1.1559507523939809</v>
      </c>
      <c r="AE1592" s="42">
        <f t="shared" si="880"/>
        <v>0.98734177215189878</v>
      </c>
      <c r="AF1592" s="43">
        <f t="shared" si="880"/>
        <v>0.745</v>
      </c>
      <c r="AG1592" s="43">
        <f t="shared" si="880"/>
        <v>0.79457768508863402</v>
      </c>
      <c r="AH1592" s="44">
        <f t="shared" ref="AH1592:AO1592" si="881">AH947/AH295</f>
        <v>0.81666666666666665</v>
      </c>
      <c r="AI1592" s="44">
        <f t="shared" si="881"/>
        <v>0.76369495166487644</v>
      </c>
      <c r="AJ1592" s="44">
        <f t="shared" si="881"/>
        <v>0.89030023094688227</v>
      </c>
      <c r="AK1592" s="44">
        <f t="shared" si="881"/>
        <v>0.92736077481840196</v>
      </c>
      <c r="AL1592" s="46">
        <f t="shared" si="881"/>
        <v>0.90922619047619047</v>
      </c>
      <c r="AM1592" s="46">
        <f t="shared" si="881"/>
        <v>1.0111111111111111</v>
      </c>
      <c r="AN1592" s="46">
        <f t="shared" si="881"/>
        <v>0.91053921568627449</v>
      </c>
      <c r="AO1592" s="46">
        <f t="shared" si="881"/>
        <v>0.92019950124688277</v>
      </c>
    </row>
    <row r="1593" spans="1:41" x14ac:dyDescent="0.25">
      <c r="A1593" s="36" t="s">
        <v>580</v>
      </c>
      <c r="B1593" s="36">
        <f t="shared" ref="B1593:AB1593" si="882">B948/B296</f>
        <v>0.93083573487031701</v>
      </c>
      <c r="C1593" s="36">
        <f t="shared" si="882"/>
        <v>0.96865203761755481</v>
      </c>
      <c r="D1593" s="36">
        <f t="shared" si="882"/>
        <v>1.0723192019950125</v>
      </c>
      <c r="E1593" s="36">
        <f t="shared" si="882"/>
        <v>1.6058823529411765</v>
      </c>
      <c r="F1593" s="36">
        <f t="shared" si="882"/>
        <v>1.1603053435114503</v>
      </c>
      <c r="G1593" s="36">
        <f t="shared" si="882"/>
        <v>0.96672828096118302</v>
      </c>
      <c r="H1593" s="36">
        <f t="shared" si="882"/>
        <v>0.88770053475935828</v>
      </c>
      <c r="I1593" s="36">
        <f t="shared" si="882"/>
        <v>0.95378151260504207</v>
      </c>
      <c r="J1593" s="36">
        <f t="shared" si="882"/>
        <v>0.79182879377431903</v>
      </c>
      <c r="K1593" s="36">
        <f t="shared" si="882"/>
        <v>0.70663811563169165</v>
      </c>
      <c r="L1593" s="36">
        <f t="shared" si="882"/>
        <v>0.94529540481400443</v>
      </c>
      <c r="M1593" s="36">
        <f t="shared" si="882"/>
        <v>1.3522727272727273</v>
      </c>
      <c r="N1593" s="36">
        <f t="shared" si="882"/>
        <v>0.86527514231499048</v>
      </c>
      <c r="O1593" s="36">
        <f t="shared" si="882"/>
        <v>0.91127098321342925</v>
      </c>
      <c r="P1593" s="36">
        <f t="shared" si="882"/>
        <v>1.0043103448275863</v>
      </c>
      <c r="Q1593" s="36">
        <f t="shared" si="882"/>
        <v>1.0514018691588785</v>
      </c>
      <c r="R1593" s="36">
        <f t="shared" si="882"/>
        <v>0.92452830188679247</v>
      </c>
      <c r="S1593" s="36">
        <f t="shared" si="882"/>
        <v>0.79611650485436891</v>
      </c>
      <c r="T1593" s="36">
        <f t="shared" si="882"/>
        <v>0.87291666666666667</v>
      </c>
      <c r="U1593" s="36">
        <f t="shared" si="882"/>
        <v>1.1511936339522546</v>
      </c>
      <c r="V1593" s="36">
        <f t="shared" si="882"/>
        <v>0.82409638554216869</v>
      </c>
      <c r="W1593" s="36">
        <f t="shared" si="882"/>
        <v>0.74019607843137258</v>
      </c>
      <c r="X1593" s="41">
        <f t="shared" si="882"/>
        <v>0.88390501319261217</v>
      </c>
      <c r="Y1593" s="41">
        <f t="shared" si="882"/>
        <v>0.83333333333333337</v>
      </c>
      <c r="Z1593" s="41">
        <f t="shared" si="882"/>
        <v>0.89473684210526316</v>
      </c>
      <c r="AA1593" s="41">
        <f t="shared" si="882"/>
        <v>0.84172661870503596</v>
      </c>
      <c r="AB1593" s="41">
        <f t="shared" si="882"/>
        <v>0.94293478260869568</v>
      </c>
      <c r="AC1593" s="42">
        <f t="shared" ref="AC1593:AG1593" si="883">AC948/AC296</f>
        <v>0.92878338278931749</v>
      </c>
      <c r="AD1593" s="42">
        <f t="shared" si="883"/>
        <v>1.411764705882353</v>
      </c>
      <c r="AE1593" s="42">
        <f t="shared" si="883"/>
        <v>1.0125391849529781</v>
      </c>
      <c r="AF1593" s="43">
        <f t="shared" si="883"/>
        <v>0.81196581196581197</v>
      </c>
      <c r="AG1593" s="43">
        <f t="shared" si="883"/>
        <v>0.82894736842105265</v>
      </c>
      <c r="AH1593" s="44">
        <f t="shared" ref="AH1593:AO1593" si="884">AH948/AH296</f>
        <v>0.78091872791519434</v>
      </c>
      <c r="AI1593" s="44">
        <f t="shared" si="884"/>
        <v>0.74242424242424243</v>
      </c>
      <c r="AJ1593" s="44">
        <f t="shared" si="884"/>
        <v>0.87755102040816324</v>
      </c>
      <c r="AK1593" s="44">
        <f t="shared" si="884"/>
        <v>0.98972602739726023</v>
      </c>
      <c r="AL1593" s="46">
        <f t="shared" si="884"/>
        <v>0.97872340425531912</v>
      </c>
      <c r="AM1593" s="46">
        <f t="shared" si="884"/>
        <v>0.85470085470085466</v>
      </c>
      <c r="AN1593" s="46">
        <f t="shared" si="884"/>
        <v>0.82200647249190939</v>
      </c>
      <c r="AO1593" s="46">
        <f t="shared" si="884"/>
        <v>0.97727272727272729</v>
      </c>
    </row>
    <row r="1594" spans="1:41" x14ac:dyDescent="0.25">
      <c r="A1594" s="36" t="s">
        <v>123</v>
      </c>
      <c r="B1594" s="36">
        <f t="shared" ref="B1594:AB1594" si="885">B949/B297</f>
        <v>0.99417475728155336</v>
      </c>
      <c r="C1594" s="36">
        <f t="shared" si="885"/>
        <v>0.95296167247386765</v>
      </c>
      <c r="D1594" s="36">
        <f t="shared" si="885"/>
        <v>1.0158227848101267</v>
      </c>
      <c r="E1594" s="36">
        <f t="shared" si="885"/>
        <v>1.4604743083003953</v>
      </c>
      <c r="F1594" s="36">
        <f t="shared" si="885"/>
        <v>1.3830455259026688</v>
      </c>
      <c r="G1594" s="36">
        <f t="shared" si="885"/>
        <v>0.89715536105032823</v>
      </c>
      <c r="H1594" s="36">
        <f t="shared" si="885"/>
        <v>0.88666666666666671</v>
      </c>
      <c r="I1594" s="36">
        <f t="shared" si="885"/>
        <v>0.95137976346911957</v>
      </c>
      <c r="J1594" s="36">
        <f t="shared" si="885"/>
        <v>0.90526315789473688</v>
      </c>
      <c r="K1594" s="36">
        <f t="shared" si="885"/>
        <v>0.82339181286549712</v>
      </c>
      <c r="L1594" s="36">
        <f t="shared" si="885"/>
        <v>0.91627358490566035</v>
      </c>
      <c r="M1594" s="36">
        <f t="shared" si="885"/>
        <v>0.91920374707259955</v>
      </c>
      <c r="N1594" s="36">
        <f t="shared" si="885"/>
        <v>0.95459579180509413</v>
      </c>
      <c r="O1594" s="36">
        <f t="shared" si="885"/>
        <v>0.97874852420306968</v>
      </c>
      <c r="P1594" s="36">
        <f t="shared" si="885"/>
        <v>1.0592020592020592</v>
      </c>
      <c r="Q1594" s="36">
        <f t="shared" si="885"/>
        <v>0.99729364005412724</v>
      </c>
      <c r="R1594" s="36">
        <f t="shared" si="885"/>
        <v>0.9120603015075377</v>
      </c>
      <c r="S1594" s="36">
        <f t="shared" si="885"/>
        <v>0.8998682476943346</v>
      </c>
      <c r="T1594" s="36">
        <f t="shared" si="885"/>
        <v>0.92281105990783407</v>
      </c>
      <c r="U1594" s="36">
        <f t="shared" si="885"/>
        <v>0.83333333333333337</v>
      </c>
      <c r="V1594" s="36">
        <f t="shared" si="885"/>
        <v>1.004231311706629</v>
      </c>
      <c r="W1594" s="36">
        <f t="shared" si="885"/>
        <v>0.96713615023474175</v>
      </c>
      <c r="X1594" s="41">
        <f t="shared" si="885"/>
        <v>0.98410404624277459</v>
      </c>
      <c r="Y1594" s="41">
        <f t="shared" si="885"/>
        <v>1.0100143061516451</v>
      </c>
      <c r="Z1594" s="41">
        <f t="shared" si="885"/>
        <v>0.92092457420924578</v>
      </c>
      <c r="AA1594" s="41">
        <f t="shared" si="885"/>
        <v>0.80163360560093344</v>
      </c>
      <c r="AB1594" s="41">
        <f t="shared" si="885"/>
        <v>0.78294573643410847</v>
      </c>
      <c r="AC1594" s="42">
        <f t="shared" ref="AC1594:AG1594" si="886">AC949/AC297</f>
        <v>0.79580419580419581</v>
      </c>
      <c r="AD1594" s="42">
        <f t="shared" si="886"/>
        <v>1.152542372881356</v>
      </c>
      <c r="AE1594" s="42">
        <f t="shared" si="886"/>
        <v>1.0168776371308017</v>
      </c>
      <c r="AF1594" s="43">
        <f t="shared" si="886"/>
        <v>0.90074074074074073</v>
      </c>
      <c r="AG1594" s="43">
        <f t="shared" si="886"/>
        <v>0.9105180533751962</v>
      </c>
      <c r="AH1594" s="44">
        <f t="shared" ref="AH1594:AO1594" si="887">AH949/AH297</f>
        <v>0.80690737833594972</v>
      </c>
      <c r="AI1594" s="44">
        <f t="shared" si="887"/>
        <v>0.77419354838709675</v>
      </c>
      <c r="AJ1594" s="44">
        <f t="shared" si="887"/>
        <v>1.00187617260788</v>
      </c>
      <c r="AK1594" s="44">
        <f t="shared" si="887"/>
        <v>0.58866544789762343</v>
      </c>
      <c r="AL1594" s="46">
        <f t="shared" si="887"/>
        <v>0.66577540106951871</v>
      </c>
      <c r="AM1594" s="46">
        <f t="shared" si="887"/>
        <v>0.68376068376068377</v>
      </c>
      <c r="AN1594" s="46">
        <f t="shared" si="887"/>
        <v>0.74305555555555558</v>
      </c>
      <c r="AO1594" s="46">
        <f t="shared" si="887"/>
        <v>0.69430051813471505</v>
      </c>
    </row>
    <row r="1595" spans="1:41" x14ac:dyDescent="0.25">
      <c r="A1595" s="36" t="s">
        <v>124</v>
      </c>
      <c r="B1595" s="36">
        <f t="shared" ref="B1595:AB1595" si="888">B950/B298</f>
        <v>0.82352941176470584</v>
      </c>
      <c r="C1595" s="36">
        <f t="shared" si="888"/>
        <v>0.93333333333333335</v>
      </c>
      <c r="D1595" s="36">
        <f t="shared" si="888"/>
        <v>1.3066666666666666</v>
      </c>
      <c r="E1595" s="36">
        <f t="shared" si="888"/>
        <v>1.504950495049505</v>
      </c>
      <c r="F1595" s="36">
        <f t="shared" si="888"/>
        <v>1.2275862068965517</v>
      </c>
      <c r="G1595" s="36">
        <f t="shared" si="888"/>
        <v>0.86178861788617889</v>
      </c>
      <c r="H1595" s="36">
        <f t="shared" si="888"/>
        <v>1.0633802816901408</v>
      </c>
      <c r="I1595" s="36">
        <f t="shared" si="888"/>
        <v>1.1271186440677967</v>
      </c>
      <c r="J1595" s="36">
        <f t="shared" si="888"/>
        <v>0.62051282051282053</v>
      </c>
      <c r="K1595" s="36">
        <f t="shared" si="888"/>
        <v>0.83941605839416056</v>
      </c>
      <c r="L1595" s="36">
        <f t="shared" si="888"/>
        <v>0.80263157894736847</v>
      </c>
      <c r="M1595" s="36">
        <f t="shared" si="888"/>
        <v>1.2892561983471074</v>
      </c>
      <c r="N1595" s="36">
        <f t="shared" si="888"/>
        <v>0.69942196531791911</v>
      </c>
      <c r="O1595" s="36">
        <f t="shared" si="888"/>
        <v>0.99212598425196852</v>
      </c>
      <c r="P1595" s="36">
        <f t="shared" si="888"/>
        <v>1.1226415094339623</v>
      </c>
      <c r="Q1595" s="36">
        <f t="shared" si="888"/>
        <v>1.1176470588235294</v>
      </c>
      <c r="R1595" s="36">
        <f t="shared" si="888"/>
        <v>0.86982248520710059</v>
      </c>
      <c r="S1595" s="36">
        <f t="shared" si="888"/>
        <v>0.5757575757575758</v>
      </c>
      <c r="T1595" s="36">
        <f t="shared" si="888"/>
        <v>1</v>
      </c>
      <c r="U1595" s="36">
        <f t="shared" si="888"/>
        <v>1.2017543859649122</v>
      </c>
      <c r="V1595" s="36">
        <f t="shared" si="888"/>
        <v>0.78443113772455086</v>
      </c>
      <c r="W1595" s="36">
        <f t="shared" si="888"/>
        <v>0.85365853658536583</v>
      </c>
      <c r="X1595" s="41">
        <f t="shared" si="888"/>
        <v>0.82051282051282048</v>
      </c>
      <c r="Y1595" s="41">
        <f t="shared" si="888"/>
        <v>0.75</v>
      </c>
      <c r="Z1595" s="41">
        <f t="shared" si="888"/>
        <v>1.0900000000000001</v>
      </c>
      <c r="AA1595" s="41">
        <f t="shared" si="888"/>
        <v>0.92452830188679247</v>
      </c>
      <c r="AB1595" s="41">
        <f t="shared" si="888"/>
        <v>1.2417582417582418</v>
      </c>
      <c r="AC1595" s="42">
        <f t="shared" ref="AC1595:AG1595" si="889">AC950/AC298</f>
        <v>1.075268817204301</v>
      </c>
      <c r="AD1595" s="42">
        <f t="shared" si="889"/>
        <v>1.4125000000000001</v>
      </c>
      <c r="AE1595" s="42">
        <f t="shared" si="889"/>
        <v>1.01</v>
      </c>
      <c r="AF1595" s="43">
        <f t="shared" si="889"/>
        <v>0.7857142857142857</v>
      </c>
      <c r="AG1595" s="43">
        <f t="shared" si="889"/>
        <v>0.75221238938053092</v>
      </c>
      <c r="AH1595" s="44">
        <f t="shared" ref="AH1595:AO1595" si="890">AH950/AH298</f>
        <v>0.6067415730337079</v>
      </c>
      <c r="AI1595" s="44">
        <f t="shared" si="890"/>
        <v>0.68627450980392157</v>
      </c>
      <c r="AJ1595" s="44">
        <f t="shared" si="890"/>
        <v>1.0125</v>
      </c>
      <c r="AK1595" s="44">
        <f t="shared" si="890"/>
        <v>0.97468354430379744</v>
      </c>
      <c r="AL1595" s="46">
        <f t="shared" si="890"/>
        <v>1.0327868852459017</v>
      </c>
      <c r="AM1595" s="46">
        <f t="shared" si="890"/>
        <v>0.86206896551724133</v>
      </c>
      <c r="AN1595" s="46">
        <f t="shared" si="890"/>
        <v>0.96</v>
      </c>
      <c r="AO1595" s="46">
        <f t="shared" si="890"/>
        <v>1.2916666666666667</v>
      </c>
    </row>
    <row r="1596" spans="1:41" x14ac:dyDescent="0.25">
      <c r="A1596" s="36" t="s">
        <v>545</v>
      </c>
      <c r="B1596" s="36">
        <f t="shared" ref="B1596:AB1596" si="891">B951/B299</f>
        <v>0.93318965517241381</v>
      </c>
      <c r="C1596" s="36">
        <f t="shared" si="891"/>
        <v>0.90212765957446805</v>
      </c>
      <c r="D1596" s="36">
        <f t="shared" si="891"/>
        <v>1.1807228915662651</v>
      </c>
      <c r="E1596" s="36">
        <f t="shared" si="891"/>
        <v>1.3822222222222222</v>
      </c>
      <c r="F1596" s="36">
        <f t="shared" si="891"/>
        <v>1.7229357798165137</v>
      </c>
      <c r="G1596" s="36">
        <f t="shared" si="891"/>
        <v>0.98842105263157898</v>
      </c>
      <c r="H1596" s="36">
        <f t="shared" si="891"/>
        <v>0.81189710610932475</v>
      </c>
      <c r="I1596" s="36">
        <f t="shared" si="891"/>
        <v>0.81720430107526887</v>
      </c>
      <c r="J1596" s="36">
        <f t="shared" si="891"/>
        <v>0.94150731158605172</v>
      </c>
      <c r="K1596" s="36">
        <f t="shared" si="891"/>
        <v>0.81602708803611734</v>
      </c>
      <c r="L1596" s="36">
        <f t="shared" si="891"/>
        <v>0.94882729211087424</v>
      </c>
      <c r="M1596" s="36">
        <f t="shared" si="891"/>
        <v>0.93136094674556213</v>
      </c>
      <c r="N1596" s="36">
        <f t="shared" si="891"/>
        <v>1.0996483001172332</v>
      </c>
      <c r="O1596" s="36">
        <f t="shared" si="891"/>
        <v>0.94423791821561343</v>
      </c>
      <c r="P1596" s="36">
        <f t="shared" si="891"/>
        <v>0.95047169811320753</v>
      </c>
      <c r="Q1596" s="36">
        <f t="shared" si="891"/>
        <v>0.99263622974963184</v>
      </c>
      <c r="R1596" s="36">
        <f t="shared" si="891"/>
        <v>0.96134020618556704</v>
      </c>
      <c r="S1596" s="36">
        <f t="shared" si="891"/>
        <v>0.9181034482758621</v>
      </c>
      <c r="T1596" s="36">
        <f t="shared" si="891"/>
        <v>0.95934959349593496</v>
      </c>
      <c r="U1596" s="36">
        <f t="shared" si="891"/>
        <v>0.900709219858156</v>
      </c>
      <c r="V1596" s="36">
        <f t="shared" si="891"/>
        <v>0.94049346879535556</v>
      </c>
      <c r="W1596" s="36">
        <f t="shared" si="891"/>
        <v>0.69472361809045224</v>
      </c>
      <c r="X1596" s="41">
        <f t="shared" si="891"/>
        <v>0.82186234817813764</v>
      </c>
      <c r="Y1596" s="41">
        <f t="shared" si="891"/>
        <v>0.79658605974395447</v>
      </c>
      <c r="Z1596" s="41">
        <f t="shared" si="891"/>
        <v>0.81795511221945139</v>
      </c>
      <c r="AA1596" s="41">
        <f t="shared" si="891"/>
        <v>0.8214285714285714</v>
      </c>
      <c r="AB1596" s="41">
        <f t="shared" si="891"/>
        <v>0.87386018237082064</v>
      </c>
      <c r="AC1596" s="42">
        <f t="shared" ref="AC1596:AG1596" si="892">AC951/AC299</f>
        <v>0.95979020979020979</v>
      </c>
      <c r="AD1596" s="42">
        <f t="shared" si="892"/>
        <v>1.2232142857142858</v>
      </c>
      <c r="AE1596" s="42">
        <f t="shared" si="892"/>
        <v>1.0396694214876032</v>
      </c>
      <c r="AF1596" s="43">
        <f t="shared" si="892"/>
        <v>0.86071987480438183</v>
      </c>
      <c r="AG1596" s="43">
        <f t="shared" si="892"/>
        <v>0.78287461773700306</v>
      </c>
      <c r="AH1596" s="44">
        <f t="shared" ref="AH1596:AO1596" si="893">AH951/AH299</f>
        <v>0.85610200364298727</v>
      </c>
      <c r="AI1596" s="44">
        <f t="shared" si="893"/>
        <v>0.77835051546391754</v>
      </c>
      <c r="AJ1596" s="44">
        <f t="shared" si="893"/>
        <v>0.85243055555555558</v>
      </c>
      <c r="AK1596" s="44">
        <f t="shared" si="893"/>
        <v>0.94</v>
      </c>
      <c r="AL1596" s="46">
        <f t="shared" si="893"/>
        <v>0.86727688787185353</v>
      </c>
      <c r="AM1596" s="46">
        <f t="shared" si="893"/>
        <v>0.84946236559139787</v>
      </c>
      <c r="AN1596" s="46">
        <f t="shared" si="893"/>
        <v>0.8953722334004024</v>
      </c>
      <c r="AO1596" s="46">
        <f t="shared" si="893"/>
        <v>0.81545064377682408</v>
      </c>
    </row>
    <row r="1597" spans="1:41" x14ac:dyDescent="0.25">
      <c r="A1597" s="36" t="s">
        <v>535</v>
      </c>
      <c r="B1597" s="36">
        <f t="shared" ref="B1597:AB1597" si="894">B952/B300</f>
        <v>0.97048406139315235</v>
      </c>
      <c r="C1597" s="36">
        <f t="shared" si="894"/>
        <v>1.0645514223194747</v>
      </c>
      <c r="D1597" s="36">
        <f t="shared" si="894"/>
        <v>1.3174603174603174</v>
      </c>
      <c r="E1597" s="36">
        <f t="shared" si="894"/>
        <v>1.2791185729275971</v>
      </c>
      <c r="F1597" s="36">
        <f t="shared" si="894"/>
        <v>1.3971924029727498</v>
      </c>
      <c r="G1597" s="36">
        <f t="shared" si="894"/>
        <v>1.1633126934984521</v>
      </c>
      <c r="H1597" s="36">
        <f t="shared" si="894"/>
        <v>0.99818731117824777</v>
      </c>
      <c r="I1597" s="36">
        <f t="shared" si="894"/>
        <v>1.0632716049382716</v>
      </c>
      <c r="J1597" s="36">
        <f t="shared" si="894"/>
        <v>0.9958563535911602</v>
      </c>
      <c r="K1597" s="36">
        <f t="shared" si="894"/>
        <v>0.85481586402266285</v>
      </c>
      <c r="L1597" s="36">
        <f t="shared" si="894"/>
        <v>0.99735973597359739</v>
      </c>
      <c r="M1597" s="36">
        <f t="shared" si="894"/>
        <v>0.97172034564021992</v>
      </c>
      <c r="N1597" s="36">
        <f t="shared" si="894"/>
        <v>0.97974341661039843</v>
      </c>
      <c r="O1597" s="36">
        <f t="shared" si="894"/>
        <v>1.0094562647754137</v>
      </c>
      <c r="P1597" s="36">
        <f t="shared" si="894"/>
        <v>1.0806065442936952</v>
      </c>
      <c r="Q1597" s="36">
        <f t="shared" si="894"/>
        <v>0.92478894858019955</v>
      </c>
      <c r="R1597" s="36">
        <f t="shared" si="894"/>
        <v>0.95376584638329609</v>
      </c>
      <c r="S1597" s="36">
        <f t="shared" si="894"/>
        <v>0.86234522942461767</v>
      </c>
      <c r="T1597" s="36">
        <f t="shared" si="894"/>
        <v>1.0158293186510667</v>
      </c>
      <c r="U1597" s="36">
        <f t="shared" si="894"/>
        <v>0.93553338449731394</v>
      </c>
      <c r="V1597" s="36">
        <f t="shared" si="894"/>
        <v>1.0016806722689076</v>
      </c>
      <c r="W1597" s="36">
        <f t="shared" si="894"/>
        <v>0.89376053962900504</v>
      </c>
      <c r="X1597" s="41">
        <f t="shared" si="894"/>
        <v>0.92072667217175885</v>
      </c>
      <c r="Y1597" s="41">
        <f t="shared" si="894"/>
        <v>0.93826219512195119</v>
      </c>
      <c r="Z1597" s="41">
        <f t="shared" si="894"/>
        <v>0.8533519553072626</v>
      </c>
      <c r="AA1597" s="41">
        <f t="shared" si="894"/>
        <v>0.75408763897972531</v>
      </c>
      <c r="AB1597" s="41">
        <f t="shared" si="894"/>
        <v>0.76541232986389107</v>
      </c>
      <c r="AC1597" s="42">
        <f t="shared" ref="AC1597:AG1597" si="895">AC952/AC300</f>
        <v>0.82596934174932368</v>
      </c>
      <c r="AD1597" s="42">
        <f t="shared" si="895"/>
        <v>0.98293515358361772</v>
      </c>
      <c r="AE1597" s="42">
        <f t="shared" si="895"/>
        <v>1.0133079847908746</v>
      </c>
      <c r="AF1597" s="43">
        <f t="shared" si="895"/>
        <v>0.83274336283185846</v>
      </c>
      <c r="AG1597" s="43">
        <f t="shared" si="895"/>
        <v>0.90173410404624277</v>
      </c>
      <c r="AH1597" s="44">
        <f t="shared" ref="AH1597:AO1597" si="896">AH952/AH300</f>
        <v>0.80655391120507403</v>
      </c>
      <c r="AI1597" s="44">
        <f t="shared" si="896"/>
        <v>0.8741396263520157</v>
      </c>
      <c r="AJ1597" s="44">
        <f t="shared" si="896"/>
        <v>0.9731343283582089</v>
      </c>
      <c r="AK1597" s="44">
        <f t="shared" si="896"/>
        <v>1.0214362272240085</v>
      </c>
      <c r="AL1597" s="46">
        <f t="shared" si="896"/>
        <v>0.87368421052631584</v>
      </c>
      <c r="AM1597" s="46">
        <f t="shared" si="896"/>
        <v>0.88123300090661827</v>
      </c>
      <c r="AN1597" s="46">
        <f t="shared" si="896"/>
        <v>0.75547098001902946</v>
      </c>
      <c r="AO1597" s="46">
        <f t="shared" si="896"/>
        <v>0.76635514018691586</v>
      </c>
    </row>
    <row r="1598" spans="1:41" x14ac:dyDescent="0.25">
      <c r="A1598" s="36" t="s">
        <v>427</v>
      </c>
      <c r="B1598" s="36">
        <f t="shared" ref="B1598:AB1598" si="897">B953/B301</f>
        <v>1.0062500000000001</v>
      </c>
      <c r="C1598" s="36">
        <f t="shared" si="897"/>
        <v>0.96301775147928992</v>
      </c>
      <c r="D1598" s="36">
        <f t="shared" si="897"/>
        <v>1.1557377049180328</v>
      </c>
      <c r="E1598" s="36">
        <f t="shared" si="897"/>
        <v>1.6555555555555554</v>
      </c>
      <c r="F1598" s="36">
        <f t="shared" si="897"/>
        <v>1.1335740072202165</v>
      </c>
      <c r="G1598" s="36">
        <f t="shared" si="897"/>
        <v>1.0843230403800475</v>
      </c>
      <c r="H1598" s="36">
        <f t="shared" si="897"/>
        <v>1.056338028169014</v>
      </c>
      <c r="I1598" s="36">
        <f t="shared" si="897"/>
        <v>1.176761433868974</v>
      </c>
      <c r="J1598" s="36">
        <f t="shared" si="897"/>
        <v>0.95510983763132762</v>
      </c>
      <c r="K1598" s="36">
        <f t="shared" si="897"/>
        <v>0.93087121212121215</v>
      </c>
      <c r="L1598" s="36">
        <f t="shared" si="897"/>
        <v>1.1376060320452404</v>
      </c>
      <c r="M1598" s="36">
        <f t="shared" si="897"/>
        <v>1.2744860943168077</v>
      </c>
      <c r="N1598" s="36">
        <f t="shared" si="897"/>
        <v>0.85064377682403436</v>
      </c>
      <c r="O1598" s="36">
        <f t="shared" si="897"/>
        <v>0.92521572387344198</v>
      </c>
      <c r="P1598" s="36">
        <f t="shared" si="897"/>
        <v>1.1629802095459838</v>
      </c>
      <c r="Q1598" s="36">
        <f t="shared" si="897"/>
        <v>1.0962772785622592</v>
      </c>
      <c r="R1598" s="36">
        <f t="shared" si="897"/>
        <v>0.8988476312419974</v>
      </c>
      <c r="S1598" s="36">
        <f t="shared" si="897"/>
        <v>0.87066974595842961</v>
      </c>
      <c r="T1598" s="36">
        <f t="shared" si="897"/>
        <v>1.1985018726591761</v>
      </c>
      <c r="U1598" s="36">
        <f t="shared" si="897"/>
        <v>1.1366906474820144</v>
      </c>
      <c r="V1598" s="36">
        <f t="shared" si="897"/>
        <v>0.82532239155920284</v>
      </c>
      <c r="W1598" s="36">
        <f t="shared" si="897"/>
        <v>0.74764150943396224</v>
      </c>
      <c r="X1598" s="41">
        <f t="shared" si="897"/>
        <v>0.8149829738933031</v>
      </c>
      <c r="Y1598" s="41">
        <f t="shared" si="897"/>
        <v>0.93103448275862066</v>
      </c>
      <c r="Z1598" s="41">
        <f t="shared" si="897"/>
        <v>0.82146652497343253</v>
      </c>
      <c r="AA1598" s="41">
        <f t="shared" si="897"/>
        <v>0.80694143167028198</v>
      </c>
      <c r="AB1598" s="41">
        <f t="shared" si="897"/>
        <v>0.90736040609137059</v>
      </c>
      <c r="AC1598" s="42">
        <f t="shared" ref="AC1598:AG1598" si="898">AC953/AC301</f>
        <v>1.088855421686747</v>
      </c>
      <c r="AD1598" s="42">
        <f t="shared" si="898"/>
        <v>1.2783882783882783</v>
      </c>
      <c r="AE1598" s="42">
        <f t="shared" si="898"/>
        <v>0.85317460317460314</v>
      </c>
      <c r="AF1598" s="43">
        <f t="shared" si="898"/>
        <v>0.70460358056265981</v>
      </c>
      <c r="AG1598" s="43">
        <f t="shared" si="898"/>
        <v>0.8770718232044199</v>
      </c>
      <c r="AH1598" s="44">
        <f t="shared" ref="AH1598:AO1598" si="899">AH953/AH301</f>
        <v>0.75072886297376096</v>
      </c>
      <c r="AI1598" s="44">
        <f t="shared" si="899"/>
        <v>0.77606177606177607</v>
      </c>
      <c r="AJ1598" s="44">
        <f t="shared" si="899"/>
        <v>1.0522496371552976</v>
      </c>
      <c r="AK1598" s="44">
        <f t="shared" si="899"/>
        <v>0.84438775510204078</v>
      </c>
      <c r="AL1598" s="46">
        <f t="shared" si="899"/>
        <v>1.0547945205479452</v>
      </c>
      <c r="AM1598" s="46">
        <f t="shared" si="899"/>
        <v>0.88997214484679665</v>
      </c>
      <c r="AN1598" s="46">
        <f t="shared" si="899"/>
        <v>0.79843953185955785</v>
      </c>
      <c r="AO1598" s="46">
        <f t="shared" si="899"/>
        <v>1.0375426621160408</v>
      </c>
    </row>
    <row r="1599" spans="1:41" x14ac:dyDescent="0.25">
      <c r="A1599" s="36" t="s">
        <v>125</v>
      </c>
      <c r="B1599" s="36">
        <f t="shared" ref="B1599:AB1599" si="900">B954/B302</f>
        <v>0.96333333333333337</v>
      </c>
      <c r="C1599" s="36">
        <f t="shared" si="900"/>
        <v>1.1555555555555554</v>
      </c>
      <c r="D1599" s="36">
        <f t="shared" si="900"/>
        <v>1.1523545706371192</v>
      </c>
      <c r="E1599" s="36">
        <f t="shared" si="900"/>
        <v>1.7665706051873198</v>
      </c>
      <c r="F1599" s="36">
        <f t="shared" si="900"/>
        <v>1.1218697829716193</v>
      </c>
      <c r="G1599" s="36">
        <f t="shared" si="900"/>
        <v>0.9907749077490775</v>
      </c>
      <c r="H1599" s="36">
        <f t="shared" si="900"/>
        <v>0.85245901639344257</v>
      </c>
      <c r="I1599" s="36">
        <f t="shared" si="900"/>
        <v>0.90656063618290261</v>
      </c>
      <c r="J1599" s="36">
        <f t="shared" si="900"/>
        <v>0.83476764199655762</v>
      </c>
      <c r="K1599" s="36">
        <f t="shared" si="900"/>
        <v>0.71047957371225579</v>
      </c>
      <c r="L1599" s="36">
        <f t="shared" si="900"/>
        <v>0.87731092436974789</v>
      </c>
      <c r="M1599" s="36">
        <f t="shared" si="900"/>
        <v>1.1176470588235294</v>
      </c>
      <c r="N1599" s="36">
        <f t="shared" si="900"/>
        <v>0.91021126760563376</v>
      </c>
      <c r="O1599" s="36">
        <f t="shared" si="900"/>
        <v>0.88358778625954193</v>
      </c>
      <c r="P1599" s="36">
        <f t="shared" si="900"/>
        <v>1.1091703056768558</v>
      </c>
      <c r="Q1599" s="36">
        <f t="shared" si="900"/>
        <v>1.0551558752997603</v>
      </c>
      <c r="R1599" s="36">
        <f t="shared" si="900"/>
        <v>0.74645030425963488</v>
      </c>
      <c r="S1599" s="36">
        <f t="shared" si="900"/>
        <v>0.96832579185520362</v>
      </c>
      <c r="T1599" s="36">
        <f t="shared" si="900"/>
        <v>0.96717724288840268</v>
      </c>
      <c r="U1599" s="36">
        <f t="shared" si="900"/>
        <v>0.94235588972431072</v>
      </c>
      <c r="V1599" s="36">
        <f t="shared" si="900"/>
        <v>0.91981132075471694</v>
      </c>
      <c r="W1599" s="36">
        <f t="shared" si="900"/>
        <v>0.73555555555555552</v>
      </c>
      <c r="X1599" s="41">
        <f t="shared" si="900"/>
        <v>1.0326633165829147</v>
      </c>
      <c r="Y1599" s="41">
        <f t="shared" si="900"/>
        <v>1.0736842105263158</v>
      </c>
      <c r="Z1599" s="41">
        <f t="shared" si="900"/>
        <v>0.8058035714285714</v>
      </c>
      <c r="AA1599" s="41">
        <f t="shared" si="900"/>
        <v>0.72</v>
      </c>
      <c r="AB1599" s="41">
        <f t="shared" si="900"/>
        <v>0.7931034482758621</v>
      </c>
      <c r="AC1599" s="42">
        <f t="shared" ref="AC1599:AG1599" si="901">AC954/AC302</f>
        <v>1.1237785016286646</v>
      </c>
      <c r="AD1599" s="42">
        <f t="shared" si="901"/>
        <v>1.7639484978540771</v>
      </c>
      <c r="AE1599" s="42">
        <f t="shared" si="901"/>
        <v>1.0049140049140048</v>
      </c>
      <c r="AF1599" s="43">
        <f t="shared" si="901"/>
        <v>0.80343980343980348</v>
      </c>
      <c r="AG1599" s="43">
        <f t="shared" si="901"/>
        <v>0.79420289855072468</v>
      </c>
      <c r="AH1599" s="44">
        <f t="shared" ref="AH1599:AO1599" si="902">AH954/AH302</f>
        <v>0.67313019390581719</v>
      </c>
      <c r="AI1599" s="44">
        <f t="shared" si="902"/>
        <v>0.77538461538461534</v>
      </c>
      <c r="AJ1599" s="44">
        <f t="shared" si="902"/>
        <v>0.95470383275261328</v>
      </c>
      <c r="AK1599" s="44">
        <f t="shared" si="902"/>
        <v>0.8571428571428571</v>
      </c>
      <c r="AL1599" s="46">
        <f t="shared" si="902"/>
        <v>0.73992673992673996</v>
      </c>
      <c r="AM1599" s="46">
        <f t="shared" si="902"/>
        <v>0.64265129682997113</v>
      </c>
      <c r="AN1599" s="46">
        <f t="shared" si="902"/>
        <v>0.81632653061224492</v>
      </c>
      <c r="AO1599" s="46">
        <f t="shared" si="902"/>
        <v>0.79087452471482889</v>
      </c>
    </row>
    <row r="1600" spans="1:41" x14ac:dyDescent="0.25">
      <c r="A1600" s="36" t="s">
        <v>126</v>
      </c>
      <c r="B1600" s="36">
        <f t="shared" ref="B1600:AB1600" si="903">B955/B303</f>
        <v>0.92056074766355145</v>
      </c>
      <c r="C1600" s="36">
        <f t="shared" si="903"/>
        <v>1.0757575757575757</v>
      </c>
      <c r="D1600" s="36">
        <f t="shared" si="903"/>
        <v>1.1887550200803212</v>
      </c>
      <c r="E1600" s="36">
        <f t="shared" si="903"/>
        <v>1.4734693877551019</v>
      </c>
      <c r="F1600" s="36">
        <f t="shared" si="903"/>
        <v>1.3615960099750624</v>
      </c>
      <c r="G1600" s="36">
        <f t="shared" si="903"/>
        <v>1.0612691466083151</v>
      </c>
      <c r="H1600" s="36">
        <f t="shared" si="903"/>
        <v>0.95825426944971537</v>
      </c>
      <c r="I1600" s="36">
        <f t="shared" si="903"/>
        <v>0.88104838709677424</v>
      </c>
      <c r="J1600" s="36">
        <f t="shared" si="903"/>
        <v>0.79664179104477617</v>
      </c>
      <c r="K1600" s="36">
        <f t="shared" si="903"/>
        <v>0.79193205944798306</v>
      </c>
      <c r="L1600" s="36">
        <f t="shared" si="903"/>
        <v>0.8844621513944223</v>
      </c>
      <c r="M1600" s="36">
        <f t="shared" si="903"/>
        <v>0.9159891598915989</v>
      </c>
      <c r="N1600" s="36">
        <f t="shared" si="903"/>
        <v>0.98518518518518516</v>
      </c>
      <c r="O1600" s="36">
        <f t="shared" si="903"/>
        <v>0.7654028436018957</v>
      </c>
      <c r="P1600" s="36">
        <f t="shared" si="903"/>
        <v>0.95550351288056201</v>
      </c>
      <c r="Q1600" s="36">
        <f t="shared" si="903"/>
        <v>0.98888888888888893</v>
      </c>
      <c r="R1600" s="36">
        <f t="shared" si="903"/>
        <v>1.1875</v>
      </c>
      <c r="S1600" s="36">
        <f t="shared" si="903"/>
        <v>1.0562130177514792</v>
      </c>
      <c r="T1600" s="36">
        <f t="shared" si="903"/>
        <v>1.033175355450237</v>
      </c>
      <c r="U1600" s="36">
        <f t="shared" si="903"/>
        <v>0.84426229508196726</v>
      </c>
      <c r="V1600" s="36">
        <f t="shared" si="903"/>
        <v>1.0149253731343284</v>
      </c>
      <c r="W1600" s="36">
        <f t="shared" si="903"/>
        <v>0.83193277310924374</v>
      </c>
      <c r="X1600" s="41">
        <f t="shared" si="903"/>
        <v>0.8904494382022472</v>
      </c>
      <c r="Y1600" s="41">
        <f t="shared" si="903"/>
        <v>0.85875706214689262</v>
      </c>
      <c r="Z1600" s="41">
        <f t="shared" si="903"/>
        <v>0.93785310734463279</v>
      </c>
      <c r="AA1600" s="41">
        <f t="shared" si="903"/>
        <v>0.850828729281768</v>
      </c>
      <c r="AB1600" s="41">
        <f t="shared" si="903"/>
        <v>1</v>
      </c>
      <c r="AC1600" s="42">
        <f t="shared" ref="AC1600:AG1600" si="904">AC955/AC303</f>
        <v>0.82758620689655171</v>
      </c>
      <c r="AD1600" s="42">
        <f t="shared" si="904"/>
        <v>1.3333333333333333</v>
      </c>
      <c r="AE1600" s="42">
        <f t="shared" si="904"/>
        <v>0.87301587301587302</v>
      </c>
      <c r="AF1600" s="43">
        <f t="shared" si="904"/>
        <v>0.76821192052980136</v>
      </c>
      <c r="AG1600" s="43">
        <f t="shared" si="904"/>
        <v>0.71118012422360244</v>
      </c>
      <c r="AH1600" s="44">
        <f t="shared" ref="AH1600:AO1600" si="905">AH955/AH303</f>
        <v>0.75471698113207553</v>
      </c>
      <c r="AI1600" s="44">
        <f t="shared" si="905"/>
        <v>0.8911290322580645</v>
      </c>
      <c r="AJ1600" s="44">
        <f t="shared" si="905"/>
        <v>0.8188405797101449</v>
      </c>
      <c r="AK1600" s="44">
        <f t="shared" si="905"/>
        <v>0.8393574297188755</v>
      </c>
      <c r="AL1600" s="46">
        <f t="shared" si="905"/>
        <v>1.0491803278688525</v>
      </c>
      <c r="AM1600" s="46">
        <f t="shared" si="905"/>
        <v>0.83529411764705885</v>
      </c>
      <c r="AN1600" s="46">
        <f t="shared" si="905"/>
        <v>0.92523364485981308</v>
      </c>
      <c r="AO1600" s="46">
        <f t="shared" si="905"/>
        <v>0.88613861386138615</v>
      </c>
    </row>
    <row r="1601" spans="1:41" x14ac:dyDescent="0.25">
      <c r="A1601" s="36" t="s">
        <v>620</v>
      </c>
      <c r="B1601" s="36">
        <f t="shared" ref="B1601:AB1601" si="906">B956/B304</f>
        <v>0.96813725490196079</v>
      </c>
      <c r="C1601" s="36">
        <f t="shared" si="906"/>
        <v>1.0618046971569839</v>
      </c>
      <c r="D1601" s="36">
        <f t="shared" si="906"/>
        <v>0.98796389167502507</v>
      </c>
      <c r="E1601" s="36">
        <f t="shared" si="906"/>
        <v>1.3504736129905277</v>
      </c>
      <c r="F1601" s="36">
        <f t="shared" si="906"/>
        <v>1.2533632286995515</v>
      </c>
      <c r="G1601" s="36">
        <f t="shared" si="906"/>
        <v>0.97616946160635476</v>
      </c>
      <c r="H1601" s="36">
        <f t="shared" si="906"/>
        <v>0.82515991471215355</v>
      </c>
      <c r="I1601" s="36">
        <f t="shared" si="906"/>
        <v>1.0923809523809525</v>
      </c>
      <c r="J1601" s="36">
        <f t="shared" si="906"/>
        <v>0.88594164456233426</v>
      </c>
      <c r="K1601" s="36">
        <f t="shared" si="906"/>
        <v>0.92355008787346227</v>
      </c>
      <c r="L1601" s="36">
        <f t="shared" si="906"/>
        <v>0.71620712844653667</v>
      </c>
      <c r="M1601" s="36">
        <f t="shared" si="906"/>
        <v>1.082441113490364</v>
      </c>
      <c r="N1601" s="36">
        <f t="shared" si="906"/>
        <v>0.78254326561324306</v>
      </c>
      <c r="O1601" s="36">
        <f t="shared" si="906"/>
        <v>1.1236611489776047</v>
      </c>
      <c r="P1601" s="36">
        <f t="shared" si="906"/>
        <v>0.7543275632490013</v>
      </c>
      <c r="Q1601" s="36">
        <f t="shared" si="906"/>
        <v>0.9731343283582089</v>
      </c>
      <c r="R1601" s="36">
        <f t="shared" si="906"/>
        <v>0.96804511278195493</v>
      </c>
      <c r="S1601" s="36">
        <f t="shared" si="906"/>
        <v>1.0125847047434657</v>
      </c>
      <c r="T1601" s="36">
        <f t="shared" si="906"/>
        <v>0.74372623574144492</v>
      </c>
      <c r="U1601" s="36">
        <f t="shared" si="906"/>
        <v>0.9977851605758582</v>
      </c>
      <c r="V1601" s="36">
        <f t="shared" si="906"/>
        <v>0.95811518324607325</v>
      </c>
      <c r="W1601" s="36">
        <f t="shared" si="906"/>
        <v>0.9697265625</v>
      </c>
      <c r="X1601" s="41">
        <f t="shared" si="906"/>
        <v>0.93947368421052635</v>
      </c>
      <c r="Y1601" s="41">
        <f t="shared" si="906"/>
        <v>0.93025540275049112</v>
      </c>
      <c r="Z1601" s="41">
        <f t="shared" si="906"/>
        <v>0.67346938775510201</v>
      </c>
      <c r="AA1601" s="41">
        <f t="shared" si="906"/>
        <v>0.84148550724637683</v>
      </c>
      <c r="AB1601" s="41">
        <f t="shared" si="906"/>
        <v>1.0381355932203389</v>
      </c>
      <c r="AC1601" s="42">
        <f t="shared" ref="AC1601:AG1601" si="907">AC956/AC304</f>
        <v>1.005599104143337</v>
      </c>
      <c r="AD1601" s="42">
        <f t="shared" si="907"/>
        <v>1.2945402298850575</v>
      </c>
      <c r="AE1601" s="42">
        <f t="shared" si="907"/>
        <v>0.98341968911917099</v>
      </c>
      <c r="AF1601" s="43">
        <f t="shared" si="907"/>
        <v>0.7548321464903357</v>
      </c>
      <c r="AG1601" s="43">
        <f t="shared" si="907"/>
        <v>0.79088206144697726</v>
      </c>
      <c r="AH1601" s="44">
        <f t="shared" ref="AH1601:AO1601" si="908">AH956/AH304</f>
        <v>0.73724212812160694</v>
      </c>
      <c r="AI1601" s="44">
        <f t="shared" si="908"/>
        <v>0.8970588235294118</v>
      </c>
      <c r="AJ1601" s="44">
        <f t="shared" si="908"/>
        <v>0.9652432969215492</v>
      </c>
      <c r="AK1601" s="44">
        <f t="shared" si="908"/>
        <v>0.81401869158878504</v>
      </c>
      <c r="AL1601" s="46">
        <f t="shared" si="908"/>
        <v>0.68298109010011121</v>
      </c>
      <c r="AM1601" s="46">
        <f t="shared" si="908"/>
        <v>0.92290502793296092</v>
      </c>
      <c r="AN1601" s="46">
        <f t="shared" si="908"/>
        <v>0.95506912442396308</v>
      </c>
      <c r="AO1601" s="46">
        <f t="shared" si="908"/>
        <v>1.0060386473429952</v>
      </c>
    </row>
    <row r="1602" spans="1:41" x14ac:dyDescent="0.25">
      <c r="A1602" s="36" t="s">
        <v>589</v>
      </c>
      <c r="B1602" s="36">
        <f t="shared" ref="B1602:AB1602" si="909">B957/B305</f>
        <v>0.98942731277533036</v>
      </c>
      <c r="C1602" s="36">
        <f t="shared" si="909"/>
        <v>1.1351111111111112</v>
      </c>
      <c r="D1602" s="36">
        <f t="shared" si="909"/>
        <v>1.1661676646706587</v>
      </c>
      <c r="E1602" s="36">
        <f t="shared" si="909"/>
        <v>1.6645454545454546</v>
      </c>
      <c r="F1602" s="36">
        <f t="shared" si="909"/>
        <v>1.0954223081882657</v>
      </c>
      <c r="G1602" s="36">
        <f t="shared" si="909"/>
        <v>0.94047619047619047</v>
      </c>
      <c r="H1602" s="36">
        <f t="shared" si="909"/>
        <v>1.0369948776323279</v>
      </c>
      <c r="I1602" s="36">
        <f t="shared" si="909"/>
        <v>1.0103292446739831</v>
      </c>
      <c r="J1602" s="36">
        <f t="shared" si="909"/>
        <v>0.81938834391229087</v>
      </c>
      <c r="K1602" s="36">
        <f t="shared" si="909"/>
        <v>0.77419354838709675</v>
      </c>
      <c r="L1602" s="36">
        <f t="shared" si="909"/>
        <v>0.95915841584158412</v>
      </c>
      <c r="M1602" s="36">
        <f t="shared" si="909"/>
        <v>1.1848673946957877</v>
      </c>
      <c r="N1602" s="36">
        <f t="shared" si="909"/>
        <v>0.84224182667358594</v>
      </c>
      <c r="O1602" s="36">
        <f t="shared" si="909"/>
        <v>0.92827868852459017</v>
      </c>
      <c r="P1602" s="36">
        <f t="shared" si="909"/>
        <v>1.0291639662994168</v>
      </c>
      <c r="Q1602" s="36">
        <f t="shared" si="909"/>
        <v>1.0987361769352291</v>
      </c>
      <c r="R1602" s="36">
        <f t="shared" si="909"/>
        <v>0.91576819407008081</v>
      </c>
      <c r="S1602" s="36">
        <f t="shared" si="909"/>
        <v>0.89890109890109893</v>
      </c>
      <c r="T1602" s="36">
        <f t="shared" si="909"/>
        <v>1.069672131147541</v>
      </c>
      <c r="U1602" s="36">
        <f t="shared" si="909"/>
        <v>0.87433510638297873</v>
      </c>
      <c r="V1602" s="36">
        <f t="shared" si="909"/>
        <v>0.79219905850706118</v>
      </c>
      <c r="W1602" s="36">
        <f t="shared" si="909"/>
        <v>0.85269552012148819</v>
      </c>
      <c r="X1602" s="41">
        <f t="shared" si="909"/>
        <v>0.92563176895306865</v>
      </c>
      <c r="Y1602" s="41">
        <f t="shared" si="909"/>
        <v>0.98196078431372547</v>
      </c>
      <c r="Z1602" s="41">
        <f t="shared" si="909"/>
        <v>0.85028427037271004</v>
      </c>
      <c r="AA1602" s="41">
        <f t="shared" si="909"/>
        <v>0.8100407055630936</v>
      </c>
      <c r="AB1602" s="41">
        <f t="shared" si="909"/>
        <v>0.82454760031471286</v>
      </c>
      <c r="AC1602" s="42">
        <f t="shared" ref="AC1602:AG1602" si="910">AC957/AC305</f>
        <v>0.91850594227504245</v>
      </c>
      <c r="AD1602" s="42">
        <f t="shared" si="910"/>
        <v>1.50906892382104</v>
      </c>
      <c r="AE1602" s="42">
        <f t="shared" si="910"/>
        <v>0.99748743718592969</v>
      </c>
      <c r="AF1602" s="43">
        <f t="shared" si="910"/>
        <v>0.78733766233766234</v>
      </c>
      <c r="AG1602" s="43">
        <f t="shared" si="910"/>
        <v>0.82755388940955954</v>
      </c>
      <c r="AH1602" s="44">
        <f t="shared" ref="AH1602:AO1602" si="911">AH957/AH305</f>
        <v>0.74023614895549505</v>
      </c>
      <c r="AI1602" s="44">
        <f t="shared" si="911"/>
        <v>0.76882196634189548</v>
      </c>
      <c r="AJ1602" s="44">
        <f t="shared" si="911"/>
        <v>0.93423423423423424</v>
      </c>
      <c r="AK1602" s="44">
        <f t="shared" si="911"/>
        <v>0.86064855390008765</v>
      </c>
      <c r="AL1602" s="46">
        <f t="shared" si="911"/>
        <v>0.90937500000000004</v>
      </c>
      <c r="AM1602" s="46">
        <f t="shared" si="911"/>
        <v>0.8674136321195145</v>
      </c>
      <c r="AN1602" s="46">
        <f t="shared" si="911"/>
        <v>0.80639097744360899</v>
      </c>
      <c r="AO1602" s="46">
        <f t="shared" si="911"/>
        <v>0.83716283716283713</v>
      </c>
    </row>
    <row r="1603" spans="1:41" x14ac:dyDescent="0.25">
      <c r="A1603" s="36" t="s">
        <v>127</v>
      </c>
      <c r="B1603" s="36">
        <f t="shared" ref="B1603:AB1603" si="912">B958/B306</f>
        <v>0.8571428571428571</v>
      </c>
      <c r="C1603" s="36">
        <f t="shared" si="912"/>
        <v>0.97826086956521741</v>
      </c>
      <c r="D1603" s="36">
        <f t="shared" si="912"/>
        <v>0.94117647058823528</v>
      </c>
      <c r="E1603" s="36">
        <f t="shared" si="912"/>
        <v>1.4711538461538463</v>
      </c>
      <c r="F1603" s="36">
        <f t="shared" si="912"/>
        <v>1.2977099236641221</v>
      </c>
      <c r="G1603" s="36">
        <f t="shared" si="912"/>
        <v>0.77486910994764402</v>
      </c>
      <c r="H1603" s="36">
        <f t="shared" si="912"/>
        <v>0.82125603864734298</v>
      </c>
      <c r="I1603" s="36">
        <f t="shared" si="912"/>
        <v>0.8951048951048951</v>
      </c>
      <c r="J1603" s="36">
        <f t="shared" si="912"/>
        <v>0.91351351351351351</v>
      </c>
      <c r="K1603" s="36">
        <f t="shared" si="912"/>
        <v>0.67073170731707321</v>
      </c>
      <c r="L1603" s="36">
        <f t="shared" si="912"/>
        <v>0.70348837209302328</v>
      </c>
      <c r="M1603" s="36">
        <f t="shared" si="912"/>
        <v>1.2826086956521738</v>
      </c>
      <c r="N1603" s="36">
        <f t="shared" si="912"/>
        <v>1.1044776119402986</v>
      </c>
      <c r="O1603" s="36">
        <f t="shared" si="912"/>
        <v>0.93023255813953487</v>
      </c>
      <c r="P1603" s="36">
        <f t="shared" si="912"/>
        <v>1.0297619047619047</v>
      </c>
      <c r="Q1603" s="36">
        <f t="shared" si="912"/>
        <v>1.2231404958677685</v>
      </c>
      <c r="R1603" s="36">
        <f t="shared" si="912"/>
        <v>0.88607594936708856</v>
      </c>
      <c r="S1603" s="36">
        <f t="shared" si="912"/>
        <v>0.90909090909090906</v>
      </c>
      <c r="T1603" s="36">
        <f t="shared" si="912"/>
        <v>0.95918367346938771</v>
      </c>
      <c r="U1603" s="36">
        <f t="shared" si="912"/>
        <v>1.0373134328358209</v>
      </c>
      <c r="V1603" s="36">
        <f t="shared" si="912"/>
        <v>0.91666666666666663</v>
      </c>
      <c r="W1603" s="36">
        <f t="shared" si="912"/>
        <v>0.75539568345323738</v>
      </c>
      <c r="X1603" s="41">
        <f t="shared" si="912"/>
        <v>1.0731707317073171</v>
      </c>
      <c r="Y1603" s="41">
        <f t="shared" si="912"/>
        <v>0.95454545454545459</v>
      </c>
      <c r="Z1603" s="41">
        <f t="shared" si="912"/>
        <v>0.8854961832061069</v>
      </c>
      <c r="AA1603" s="41">
        <f t="shared" si="912"/>
        <v>1.0714285714285714</v>
      </c>
      <c r="AB1603" s="41">
        <f t="shared" si="912"/>
        <v>0.96</v>
      </c>
      <c r="AC1603" s="42">
        <f t="shared" ref="AC1603:AG1603" si="913">AC958/AC306</f>
        <v>0.76851851851851849</v>
      </c>
      <c r="AD1603" s="42">
        <f t="shared" si="913"/>
        <v>1.3733333333333333</v>
      </c>
      <c r="AE1603" s="42">
        <f t="shared" si="913"/>
        <v>0.8828125</v>
      </c>
      <c r="AF1603" s="43">
        <f t="shared" si="913"/>
        <v>0.68253968253968256</v>
      </c>
      <c r="AG1603" s="43">
        <f t="shared" si="913"/>
        <v>0.88</v>
      </c>
      <c r="AH1603" s="44">
        <f t="shared" ref="AH1603:AO1603" si="914">AH958/AH306</f>
        <v>0.72566371681415931</v>
      </c>
      <c r="AI1603" s="44">
        <f t="shared" si="914"/>
        <v>0.61261261261261257</v>
      </c>
      <c r="AJ1603" s="44">
        <f t="shared" si="914"/>
        <v>1.2234042553191489</v>
      </c>
      <c r="AK1603" s="44">
        <f t="shared" si="914"/>
        <v>1.0365853658536586</v>
      </c>
      <c r="AL1603" s="46">
        <f t="shared" si="914"/>
        <v>0.84722222222222221</v>
      </c>
      <c r="AM1603" s="46">
        <f t="shared" si="914"/>
        <v>1.0112359550561798</v>
      </c>
      <c r="AN1603" s="46">
        <f t="shared" si="914"/>
        <v>0.86170212765957444</v>
      </c>
      <c r="AO1603" s="46">
        <f t="shared" si="914"/>
        <v>0.79012345679012341</v>
      </c>
    </row>
    <row r="1604" spans="1:41" x14ac:dyDescent="0.25">
      <c r="A1604" s="36" t="s">
        <v>536</v>
      </c>
      <c r="B1604" s="36">
        <f t="shared" ref="B1604:AB1604" si="915">B959/B307</f>
        <v>0.98773006134969321</v>
      </c>
      <c r="C1604" s="36">
        <f t="shared" si="915"/>
        <v>0.89750692520775621</v>
      </c>
      <c r="D1604" s="36">
        <f t="shared" si="915"/>
        <v>1.1302211302211302</v>
      </c>
      <c r="E1604" s="36">
        <f t="shared" si="915"/>
        <v>1.6313993174061434</v>
      </c>
      <c r="F1604" s="36">
        <f t="shared" si="915"/>
        <v>1.2912457912457913</v>
      </c>
      <c r="G1604" s="36">
        <f t="shared" si="915"/>
        <v>0.89876880984952123</v>
      </c>
      <c r="H1604" s="36">
        <f t="shared" si="915"/>
        <v>0.91697645600991329</v>
      </c>
      <c r="I1604" s="36">
        <f t="shared" si="915"/>
        <v>0.73221757322175729</v>
      </c>
      <c r="J1604" s="36">
        <f t="shared" si="915"/>
        <v>0.87313432835820892</v>
      </c>
      <c r="K1604" s="36">
        <f t="shared" si="915"/>
        <v>0.77164179104477615</v>
      </c>
      <c r="L1604" s="36">
        <f t="shared" si="915"/>
        <v>1.0471380471380471</v>
      </c>
      <c r="M1604" s="36">
        <f t="shared" si="915"/>
        <v>0.90719696969696972</v>
      </c>
      <c r="N1604" s="36">
        <f t="shared" si="915"/>
        <v>1.0092936802973977</v>
      </c>
      <c r="O1604" s="36">
        <f t="shared" si="915"/>
        <v>0.96819085487077539</v>
      </c>
      <c r="P1604" s="36">
        <f t="shared" si="915"/>
        <v>1.0924528301886793</v>
      </c>
      <c r="Q1604" s="36">
        <f t="shared" si="915"/>
        <v>0.94386694386694392</v>
      </c>
      <c r="R1604" s="36">
        <f t="shared" si="915"/>
        <v>0.94320486815415816</v>
      </c>
      <c r="S1604" s="36">
        <f t="shared" si="915"/>
        <v>0.87840670859538783</v>
      </c>
      <c r="T1604" s="36">
        <f t="shared" si="915"/>
        <v>1.0623818525519848</v>
      </c>
      <c r="U1604" s="36">
        <f t="shared" si="915"/>
        <v>0.9135802469135802</v>
      </c>
      <c r="V1604" s="36">
        <f t="shared" si="915"/>
        <v>0.96138211382113825</v>
      </c>
      <c r="W1604" s="36">
        <f t="shared" si="915"/>
        <v>0.87831858407079644</v>
      </c>
      <c r="X1604" s="41">
        <f t="shared" si="915"/>
        <v>0.9859154929577465</v>
      </c>
      <c r="Y1604" s="41">
        <f t="shared" si="915"/>
        <v>0.99782608695652175</v>
      </c>
      <c r="Z1604" s="41">
        <f t="shared" si="915"/>
        <v>0.96905222437137328</v>
      </c>
      <c r="AA1604" s="41">
        <f t="shared" si="915"/>
        <v>0.87096774193548387</v>
      </c>
      <c r="AB1604" s="41">
        <f t="shared" si="915"/>
        <v>0.8719211822660099</v>
      </c>
      <c r="AC1604" s="42">
        <f t="shared" ref="AC1604:AG1604" si="916">AC959/AC307</f>
        <v>0.86923076923076925</v>
      </c>
      <c r="AD1604" s="42">
        <f t="shared" si="916"/>
        <v>1.3156028368794326</v>
      </c>
      <c r="AE1604" s="42">
        <f t="shared" si="916"/>
        <v>0.99266503667481665</v>
      </c>
      <c r="AF1604" s="43">
        <f t="shared" si="916"/>
        <v>0.81018518518518523</v>
      </c>
      <c r="AG1604" s="43">
        <f t="shared" si="916"/>
        <v>0.92119565217391308</v>
      </c>
      <c r="AH1604" s="44">
        <f t="shared" ref="AH1604:AO1604" si="917">AH959/AH307</f>
        <v>0.87061994609164417</v>
      </c>
      <c r="AI1604" s="44">
        <f t="shared" si="917"/>
        <v>0.82750000000000001</v>
      </c>
      <c r="AJ1604" s="44">
        <f t="shared" si="917"/>
        <v>0.91478696741854637</v>
      </c>
      <c r="AK1604" s="44">
        <f t="shared" si="917"/>
        <v>0.9945205479452055</v>
      </c>
      <c r="AL1604" s="46">
        <f t="shared" si="917"/>
        <v>1.1133333333333333</v>
      </c>
      <c r="AM1604" s="46">
        <f t="shared" si="917"/>
        <v>0.97755610972568574</v>
      </c>
      <c r="AN1604" s="46">
        <f t="shared" si="917"/>
        <v>0.87437185929648242</v>
      </c>
      <c r="AO1604" s="46">
        <f t="shared" si="917"/>
        <v>0.77363184079601988</v>
      </c>
    </row>
    <row r="1605" spans="1:41" x14ac:dyDescent="0.25">
      <c r="A1605" s="36" t="s">
        <v>128</v>
      </c>
      <c r="B1605" s="36">
        <f t="shared" ref="B1605:AB1605" si="918">B960/B308</f>
        <v>0.9375</v>
      </c>
      <c r="C1605" s="36">
        <f t="shared" si="918"/>
        <v>0.90816326530612246</v>
      </c>
      <c r="D1605" s="36">
        <f t="shared" si="918"/>
        <v>1.28</v>
      </c>
      <c r="E1605" s="36">
        <f t="shared" si="918"/>
        <v>1.2538461538461538</v>
      </c>
      <c r="F1605" s="36">
        <f t="shared" si="918"/>
        <v>1.2377622377622377</v>
      </c>
      <c r="G1605" s="36">
        <f t="shared" si="918"/>
        <v>0.88648648648648654</v>
      </c>
      <c r="H1605" s="36">
        <f t="shared" si="918"/>
        <v>0.75132275132275128</v>
      </c>
      <c r="I1605" s="36">
        <f t="shared" si="918"/>
        <v>0.92941176470588238</v>
      </c>
      <c r="J1605" s="36">
        <f t="shared" si="918"/>
        <v>0.86153846153846159</v>
      </c>
      <c r="K1605" s="36">
        <f t="shared" si="918"/>
        <v>0.77647058823529413</v>
      </c>
      <c r="L1605" s="36">
        <f t="shared" si="918"/>
        <v>0.93197278911564629</v>
      </c>
      <c r="M1605" s="36">
        <f t="shared" si="918"/>
        <v>1.0975609756097562</v>
      </c>
      <c r="N1605" s="36">
        <f t="shared" si="918"/>
        <v>0.9668874172185431</v>
      </c>
      <c r="O1605" s="36">
        <f t="shared" si="918"/>
        <v>0.87412587412587417</v>
      </c>
      <c r="P1605" s="36">
        <f t="shared" si="918"/>
        <v>1.0130718954248366</v>
      </c>
      <c r="Q1605" s="36">
        <f t="shared" si="918"/>
        <v>1.193798449612403</v>
      </c>
      <c r="R1605" s="36">
        <f t="shared" si="918"/>
        <v>0.83908045977011492</v>
      </c>
      <c r="S1605" s="36">
        <f t="shared" si="918"/>
        <v>0.88095238095238093</v>
      </c>
      <c r="T1605" s="36">
        <f t="shared" si="918"/>
        <v>0.93788819875776397</v>
      </c>
      <c r="U1605" s="36">
        <f t="shared" si="918"/>
        <v>1.3398058252427185</v>
      </c>
      <c r="V1605" s="36">
        <f t="shared" si="918"/>
        <v>0.93478260869565222</v>
      </c>
      <c r="W1605" s="36">
        <f t="shared" si="918"/>
        <v>0.87681159420289856</v>
      </c>
      <c r="X1605" s="41">
        <f t="shared" si="918"/>
        <v>0.7466666666666667</v>
      </c>
      <c r="Y1605" s="41">
        <f t="shared" si="918"/>
        <v>0.89333333333333331</v>
      </c>
      <c r="Z1605" s="41">
        <f t="shared" si="918"/>
        <v>0.90277777777777779</v>
      </c>
      <c r="AA1605" s="41">
        <f t="shared" si="918"/>
        <v>1.0378787878787878</v>
      </c>
      <c r="AB1605" s="41">
        <f t="shared" si="918"/>
        <v>0.93129770992366412</v>
      </c>
      <c r="AC1605" s="42">
        <f t="shared" ref="AC1605:AG1605" si="919">AC960/AC308</f>
        <v>1.0162601626016261</v>
      </c>
      <c r="AD1605" s="42">
        <f t="shared" si="919"/>
        <v>1.1304347826086956</v>
      </c>
      <c r="AE1605" s="42">
        <f t="shared" si="919"/>
        <v>0.83870967741935487</v>
      </c>
      <c r="AF1605" s="43">
        <f t="shared" si="919"/>
        <v>0.78832116788321172</v>
      </c>
      <c r="AG1605" s="43">
        <f t="shared" si="919"/>
        <v>0.67346938775510201</v>
      </c>
      <c r="AH1605" s="44">
        <f t="shared" ref="AH1605:AO1605" si="920">AH960/AH308</f>
        <v>0.58620689655172409</v>
      </c>
      <c r="AI1605" s="44">
        <f t="shared" si="920"/>
        <v>0.82653061224489799</v>
      </c>
      <c r="AJ1605" s="44">
        <f t="shared" si="920"/>
        <v>0.77777777777777779</v>
      </c>
      <c r="AK1605" s="44">
        <f t="shared" si="920"/>
        <v>0.90666666666666662</v>
      </c>
      <c r="AL1605" s="46">
        <f t="shared" si="920"/>
        <v>1</v>
      </c>
      <c r="AM1605" s="46">
        <f t="shared" si="920"/>
        <v>0.82692307692307687</v>
      </c>
      <c r="AN1605" s="46">
        <f t="shared" si="920"/>
        <v>1.0253164556962024</v>
      </c>
      <c r="AO1605" s="46">
        <f t="shared" si="920"/>
        <v>0.86111111111111116</v>
      </c>
    </row>
    <row r="1606" spans="1:41" x14ac:dyDescent="0.25">
      <c r="A1606" s="36" t="s">
        <v>445</v>
      </c>
      <c r="B1606" s="36">
        <f t="shared" ref="B1606:AB1606" si="921">B961/B309</f>
        <v>0.97784200385356457</v>
      </c>
      <c r="C1606" s="36">
        <f t="shared" si="921"/>
        <v>1.0113207547169811</v>
      </c>
      <c r="D1606" s="36">
        <f t="shared" si="921"/>
        <v>1.1015761821366024</v>
      </c>
      <c r="E1606" s="36">
        <f t="shared" si="921"/>
        <v>1.7416762342135477</v>
      </c>
      <c r="F1606" s="36">
        <f t="shared" si="921"/>
        <v>1.1872278664731495</v>
      </c>
      <c r="G1606" s="36">
        <f t="shared" si="921"/>
        <v>1.0731014904187366</v>
      </c>
      <c r="H1606" s="36">
        <f t="shared" si="921"/>
        <v>1.065155807365439</v>
      </c>
      <c r="I1606" s="36">
        <f t="shared" si="921"/>
        <v>1.0176282051282051</v>
      </c>
      <c r="J1606" s="36">
        <f t="shared" si="921"/>
        <v>0.93057503506311356</v>
      </c>
      <c r="K1606" s="36">
        <f t="shared" si="921"/>
        <v>0.7820934825543121</v>
      </c>
      <c r="L1606" s="36">
        <f t="shared" si="921"/>
        <v>1.0121951219512195</v>
      </c>
      <c r="M1606" s="36">
        <f t="shared" si="921"/>
        <v>1.0357142857142858</v>
      </c>
      <c r="N1606" s="36">
        <f t="shared" si="921"/>
        <v>0.95987261146496816</v>
      </c>
      <c r="O1606" s="36">
        <f t="shared" si="921"/>
        <v>1.080916030534351</v>
      </c>
      <c r="P1606" s="36">
        <f t="shared" si="921"/>
        <v>1.1424439624005784</v>
      </c>
      <c r="Q1606" s="36">
        <f t="shared" si="921"/>
        <v>0.94283646888567296</v>
      </c>
      <c r="R1606" s="36">
        <f t="shared" si="921"/>
        <v>0.92481203007518797</v>
      </c>
      <c r="S1606" s="36">
        <f t="shared" si="921"/>
        <v>0.96541122213681785</v>
      </c>
      <c r="T1606" s="36">
        <f t="shared" si="921"/>
        <v>0.92189421894218937</v>
      </c>
      <c r="U1606" s="36">
        <f t="shared" si="921"/>
        <v>0.9240687679083095</v>
      </c>
      <c r="V1606" s="36">
        <f t="shared" si="921"/>
        <v>0.91454664057403778</v>
      </c>
      <c r="W1606" s="36">
        <f t="shared" si="921"/>
        <v>0.81010928961748629</v>
      </c>
      <c r="X1606" s="41">
        <f t="shared" si="921"/>
        <v>0.93131188118811881</v>
      </c>
      <c r="Y1606" s="41">
        <f t="shared" si="921"/>
        <v>0.83679706601466997</v>
      </c>
      <c r="Z1606" s="41">
        <f t="shared" si="921"/>
        <v>0.80637681159420294</v>
      </c>
      <c r="AA1606" s="41">
        <f t="shared" si="921"/>
        <v>0.74219193639977288</v>
      </c>
      <c r="AB1606" s="41">
        <f t="shared" si="921"/>
        <v>0.78741168914579318</v>
      </c>
      <c r="AC1606" s="42">
        <f t="shared" ref="AC1606:AG1606" si="922">AC961/AC309</f>
        <v>0.85222381635581057</v>
      </c>
      <c r="AD1606" s="42">
        <f t="shared" si="922"/>
        <v>1.4176795580110497</v>
      </c>
      <c r="AE1606" s="42">
        <f t="shared" si="922"/>
        <v>1.0293896006028636</v>
      </c>
      <c r="AF1606" s="43">
        <f t="shared" si="922"/>
        <v>0.73604410751206062</v>
      </c>
      <c r="AG1606" s="43">
        <f t="shared" si="922"/>
        <v>0.83802281368821296</v>
      </c>
      <c r="AH1606" s="44">
        <f t="shared" ref="AH1606:AO1606" si="923">AH961/AH309</f>
        <v>0.75432811211871398</v>
      </c>
      <c r="AI1606" s="44">
        <f t="shared" si="923"/>
        <v>0.73531714956930305</v>
      </c>
      <c r="AJ1606" s="44">
        <f t="shared" si="923"/>
        <v>0.89048760991207032</v>
      </c>
      <c r="AK1606" s="44">
        <f t="shared" si="923"/>
        <v>0.84137367130008178</v>
      </c>
      <c r="AL1606" s="46">
        <f t="shared" si="923"/>
        <v>0.93347873500545253</v>
      </c>
      <c r="AM1606" s="46">
        <f t="shared" si="923"/>
        <v>0.54049586776859504</v>
      </c>
      <c r="AN1606" s="46">
        <f t="shared" si="923"/>
        <v>0.60060975609756095</v>
      </c>
      <c r="AO1606" s="46">
        <f t="shared" si="923"/>
        <v>0.73609129814550645</v>
      </c>
    </row>
    <row r="1607" spans="1:41" x14ac:dyDescent="0.25">
      <c r="A1607" s="36" t="s">
        <v>129</v>
      </c>
      <c r="B1607" s="36">
        <f t="shared" ref="B1607:AB1607" si="924">B962/B310</f>
        <v>0.98701298701298701</v>
      </c>
      <c r="C1607" s="36">
        <f t="shared" si="924"/>
        <v>0.98809523809523814</v>
      </c>
      <c r="D1607" s="36">
        <f t="shared" si="924"/>
        <v>1.1526315789473685</v>
      </c>
      <c r="E1607" s="36">
        <f t="shared" si="924"/>
        <v>1.6149425287356323</v>
      </c>
      <c r="F1607" s="36">
        <f t="shared" si="924"/>
        <v>1.1861313868613139</v>
      </c>
      <c r="G1607" s="36">
        <f t="shared" si="924"/>
        <v>1.0466666666666666</v>
      </c>
      <c r="H1607" s="36">
        <f t="shared" si="924"/>
        <v>0.95251396648044695</v>
      </c>
      <c r="I1607" s="36">
        <f t="shared" si="924"/>
        <v>1.17578125</v>
      </c>
      <c r="J1607" s="36">
        <f t="shared" si="924"/>
        <v>0.81534090909090906</v>
      </c>
      <c r="K1607" s="36">
        <f t="shared" si="924"/>
        <v>0.81881533101045301</v>
      </c>
      <c r="L1607" s="36">
        <f t="shared" si="924"/>
        <v>0.81443298969072164</v>
      </c>
      <c r="M1607" s="36">
        <f t="shared" si="924"/>
        <v>1.0692307692307692</v>
      </c>
      <c r="N1607" s="36">
        <f t="shared" si="924"/>
        <v>0.9375</v>
      </c>
      <c r="O1607" s="36">
        <f t="shared" si="924"/>
        <v>0.94495412844036697</v>
      </c>
      <c r="P1607" s="36">
        <f t="shared" si="924"/>
        <v>1.3080357142857142</v>
      </c>
      <c r="Q1607" s="36">
        <f t="shared" si="924"/>
        <v>1.0537190082644627</v>
      </c>
      <c r="R1607" s="36">
        <f t="shared" si="924"/>
        <v>0.90405904059040587</v>
      </c>
      <c r="S1607" s="36">
        <f t="shared" si="924"/>
        <v>0.91570881226053635</v>
      </c>
      <c r="T1607" s="36">
        <f t="shared" si="924"/>
        <v>0.97435897435897434</v>
      </c>
      <c r="U1607" s="36">
        <f t="shared" si="924"/>
        <v>1.0256410256410255</v>
      </c>
      <c r="V1607" s="36">
        <f t="shared" si="924"/>
        <v>1.0166666666666666</v>
      </c>
      <c r="W1607" s="36">
        <f t="shared" si="924"/>
        <v>0.84362139917695478</v>
      </c>
      <c r="X1607" s="41">
        <f t="shared" si="924"/>
        <v>0.85769230769230764</v>
      </c>
      <c r="Y1607" s="41">
        <f t="shared" si="924"/>
        <v>0.86486486486486491</v>
      </c>
      <c r="Z1607" s="41">
        <f t="shared" si="924"/>
        <v>0.89453125</v>
      </c>
      <c r="AA1607" s="41">
        <f t="shared" si="924"/>
        <v>0.83277591973244147</v>
      </c>
      <c r="AB1607" s="41">
        <f t="shared" si="924"/>
        <v>0.92607003891050588</v>
      </c>
      <c r="AC1607" s="42">
        <f t="shared" ref="AC1607:AG1607" si="925">AC962/AC310</f>
        <v>0.81974248927038629</v>
      </c>
      <c r="AD1607" s="42">
        <f t="shared" si="925"/>
        <v>1.4152046783625731</v>
      </c>
      <c r="AE1607" s="42">
        <f t="shared" si="925"/>
        <v>0.8754863813229572</v>
      </c>
      <c r="AF1607" s="43">
        <f t="shared" si="925"/>
        <v>0.93658536585365859</v>
      </c>
      <c r="AG1607" s="43">
        <f t="shared" si="925"/>
        <v>0.71186440677966101</v>
      </c>
      <c r="AH1607" s="44">
        <f t="shared" ref="AH1607:AO1607" si="926">AH962/AH310</f>
        <v>0.65258215962441313</v>
      </c>
      <c r="AI1607" s="44">
        <f t="shared" si="926"/>
        <v>0.63179916317991636</v>
      </c>
      <c r="AJ1607" s="44">
        <f t="shared" si="926"/>
        <v>1.0054945054945055</v>
      </c>
      <c r="AK1607" s="44">
        <f t="shared" si="926"/>
        <v>1.0416666666666667</v>
      </c>
      <c r="AL1607" s="46">
        <f t="shared" si="926"/>
        <v>0.81111111111111112</v>
      </c>
      <c r="AM1607" s="46">
        <f t="shared" si="926"/>
        <v>0.92417061611374407</v>
      </c>
      <c r="AN1607" s="46">
        <f t="shared" si="926"/>
        <v>0.93434343434343436</v>
      </c>
      <c r="AO1607" s="46">
        <f t="shared" si="926"/>
        <v>0.89411764705882357</v>
      </c>
    </row>
    <row r="1608" spans="1:41" x14ac:dyDescent="0.25">
      <c r="A1608" s="36" t="s">
        <v>130</v>
      </c>
      <c r="B1608" s="36">
        <f t="shared" ref="B1608:AB1608" si="927">B963/B311</f>
        <v>0.92063492063492058</v>
      </c>
      <c r="C1608" s="36">
        <f t="shared" si="927"/>
        <v>1.060483870967742</v>
      </c>
      <c r="D1608" s="36">
        <f t="shared" si="927"/>
        <v>1.1003344481605351</v>
      </c>
      <c r="E1608" s="36">
        <f t="shared" si="927"/>
        <v>1.7028112449799198</v>
      </c>
      <c r="F1608" s="36">
        <f t="shared" si="927"/>
        <v>1.3512658227848102</v>
      </c>
      <c r="G1608" s="36">
        <f t="shared" si="927"/>
        <v>0.8303571428571429</v>
      </c>
      <c r="H1608" s="36">
        <f t="shared" si="927"/>
        <v>0.80270793036750487</v>
      </c>
      <c r="I1608" s="36">
        <f t="shared" si="927"/>
        <v>0.89974937343358397</v>
      </c>
      <c r="J1608" s="36">
        <f t="shared" si="927"/>
        <v>0.80481927710843371</v>
      </c>
      <c r="K1608" s="36">
        <f t="shared" si="927"/>
        <v>0.81095890410958904</v>
      </c>
      <c r="L1608" s="36">
        <f t="shared" si="927"/>
        <v>0.96306068601583117</v>
      </c>
      <c r="M1608" s="36">
        <f t="shared" si="927"/>
        <v>0.94495412844036697</v>
      </c>
      <c r="N1608" s="36">
        <f t="shared" si="927"/>
        <v>0.99736147757255933</v>
      </c>
      <c r="O1608" s="36">
        <f t="shared" si="927"/>
        <v>0.76455026455026454</v>
      </c>
      <c r="P1608" s="36">
        <f t="shared" si="927"/>
        <v>1.3405572755417956</v>
      </c>
      <c r="Q1608" s="36">
        <f t="shared" si="927"/>
        <v>1</v>
      </c>
      <c r="R1608" s="36">
        <f t="shared" si="927"/>
        <v>1.0062111801242235</v>
      </c>
      <c r="S1608" s="36">
        <f t="shared" si="927"/>
        <v>0.90201729106628237</v>
      </c>
      <c r="T1608" s="36">
        <f t="shared" si="927"/>
        <v>0.9791044776119403</v>
      </c>
      <c r="U1608" s="36">
        <f t="shared" si="927"/>
        <v>0.79027355623100304</v>
      </c>
      <c r="V1608" s="36">
        <f t="shared" si="927"/>
        <v>1.0135135135135136</v>
      </c>
      <c r="W1608" s="36">
        <f t="shared" si="927"/>
        <v>0.81879194630872487</v>
      </c>
      <c r="X1608" s="41">
        <f t="shared" si="927"/>
        <v>0.87240356083086057</v>
      </c>
      <c r="Y1608" s="41">
        <f t="shared" si="927"/>
        <v>0.8968481375358166</v>
      </c>
      <c r="Z1608" s="41">
        <f t="shared" si="927"/>
        <v>0.88790560471976399</v>
      </c>
      <c r="AA1608" s="41">
        <f t="shared" si="927"/>
        <v>0.8764044943820225</v>
      </c>
      <c r="AB1608" s="41">
        <f t="shared" si="927"/>
        <v>0.8</v>
      </c>
      <c r="AC1608" s="42">
        <f t="shared" ref="AC1608:AG1608" si="928">AC963/AC311</f>
        <v>0.80191693290734822</v>
      </c>
      <c r="AD1608" s="42">
        <f t="shared" si="928"/>
        <v>1.3618090452261307</v>
      </c>
      <c r="AE1608" s="42">
        <f t="shared" si="928"/>
        <v>0.87375415282392022</v>
      </c>
      <c r="AF1608" s="43">
        <f t="shared" si="928"/>
        <v>0.98859315589353614</v>
      </c>
      <c r="AG1608" s="43">
        <f t="shared" si="928"/>
        <v>0.97916666666666663</v>
      </c>
      <c r="AH1608" s="44">
        <f t="shared" ref="AH1608:AO1608" si="929">AH963/AH311</f>
        <v>0.91497975708502022</v>
      </c>
      <c r="AI1608" s="44">
        <f t="shared" si="929"/>
        <v>0.77430555555555558</v>
      </c>
      <c r="AJ1608" s="44">
        <f t="shared" si="929"/>
        <v>0.73615635179153094</v>
      </c>
      <c r="AK1608" s="44">
        <f t="shared" si="929"/>
        <v>1.0504587155963303</v>
      </c>
      <c r="AL1608" s="46">
        <f t="shared" si="929"/>
        <v>0.87677725118483407</v>
      </c>
      <c r="AM1608" s="46">
        <f t="shared" si="929"/>
        <v>0.79245283018867929</v>
      </c>
      <c r="AN1608" s="46">
        <f t="shared" si="929"/>
        <v>0.57798165137614677</v>
      </c>
      <c r="AO1608" s="46">
        <f t="shared" si="929"/>
        <v>0.98734177215189878</v>
      </c>
    </row>
    <row r="1609" spans="1:41" x14ac:dyDescent="0.25">
      <c r="A1609" s="36" t="s">
        <v>131</v>
      </c>
      <c r="B1609" s="36">
        <f t="shared" ref="B1609:AB1609" si="930">B964/B312</f>
        <v>0.86956521739130432</v>
      </c>
      <c r="C1609" s="36">
        <f t="shared" si="930"/>
        <v>0.76679841897233203</v>
      </c>
      <c r="D1609" s="36">
        <f t="shared" si="930"/>
        <v>1.0726495726495726</v>
      </c>
      <c r="E1609" s="36">
        <f t="shared" si="930"/>
        <v>1.6633663366336633</v>
      </c>
      <c r="F1609" s="36">
        <f t="shared" si="930"/>
        <v>1.072289156626506</v>
      </c>
      <c r="G1609" s="36">
        <f t="shared" si="930"/>
        <v>0.79223300970873789</v>
      </c>
      <c r="H1609" s="36">
        <f t="shared" si="930"/>
        <v>0.95833333333333337</v>
      </c>
      <c r="I1609" s="36">
        <f t="shared" si="930"/>
        <v>1.2014925373134329</v>
      </c>
      <c r="J1609" s="36">
        <f t="shared" si="930"/>
        <v>0.8092307692307692</v>
      </c>
      <c r="K1609" s="36">
        <f t="shared" si="930"/>
        <v>0.80701754385964908</v>
      </c>
      <c r="L1609" s="36">
        <f t="shared" si="930"/>
        <v>0.92812499999999998</v>
      </c>
      <c r="M1609" s="36">
        <f t="shared" si="930"/>
        <v>1.2299270072992701</v>
      </c>
      <c r="N1609" s="36">
        <f t="shared" si="930"/>
        <v>1.0063897763578276</v>
      </c>
      <c r="O1609" s="36">
        <f t="shared" si="930"/>
        <v>0.91666666666666663</v>
      </c>
      <c r="P1609" s="36">
        <f t="shared" si="930"/>
        <v>1.0307692307692307</v>
      </c>
      <c r="Q1609" s="36">
        <f t="shared" si="930"/>
        <v>1.3417085427135678</v>
      </c>
      <c r="R1609" s="36">
        <f t="shared" si="930"/>
        <v>0.90909090909090906</v>
      </c>
      <c r="S1609" s="36">
        <f t="shared" si="930"/>
        <v>0.86075949367088611</v>
      </c>
      <c r="T1609" s="36">
        <f t="shared" si="930"/>
        <v>0.94927536231884058</v>
      </c>
      <c r="U1609" s="36">
        <f t="shared" si="930"/>
        <v>1.2589285714285714</v>
      </c>
      <c r="V1609" s="36">
        <f t="shared" si="930"/>
        <v>0.66442953020134232</v>
      </c>
      <c r="W1609" s="36">
        <f t="shared" si="930"/>
        <v>0.67032967032967028</v>
      </c>
      <c r="X1609" s="41">
        <f t="shared" si="930"/>
        <v>0.97881355932203384</v>
      </c>
      <c r="Y1609" s="41">
        <f t="shared" si="930"/>
        <v>0.9296875</v>
      </c>
      <c r="Z1609" s="41">
        <f t="shared" si="930"/>
        <v>0.78839590443686003</v>
      </c>
      <c r="AA1609" s="41">
        <f t="shared" si="930"/>
        <v>0.97489539748953979</v>
      </c>
      <c r="AB1609" s="41">
        <f t="shared" si="930"/>
        <v>1.0178571428571428</v>
      </c>
      <c r="AC1609" s="42">
        <f t="shared" ref="AC1609:AG1609" si="931">AC964/AC312</f>
        <v>1.2245989304812834</v>
      </c>
      <c r="AD1609" s="42">
        <f t="shared" si="931"/>
        <v>1.2375</v>
      </c>
      <c r="AE1609" s="42">
        <f t="shared" si="931"/>
        <v>1.0081632653061225</v>
      </c>
      <c r="AF1609" s="43">
        <f t="shared" si="931"/>
        <v>0.70588235294117652</v>
      </c>
      <c r="AG1609" s="43">
        <f t="shared" si="931"/>
        <v>0.57720588235294112</v>
      </c>
      <c r="AH1609" s="44">
        <f t="shared" ref="AH1609:AO1609" si="932">AH964/AH312</f>
        <v>0.61904761904761907</v>
      </c>
      <c r="AI1609" s="44">
        <f t="shared" si="932"/>
        <v>0.7345971563981043</v>
      </c>
      <c r="AJ1609" s="44">
        <f t="shared" si="932"/>
        <v>0.91549295774647887</v>
      </c>
      <c r="AK1609" s="44">
        <f t="shared" si="932"/>
        <v>1.0061728395061729</v>
      </c>
      <c r="AL1609" s="46">
        <f t="shared" si="932"/>
        <v>0.92168674698795183</v>
      </c>
      <c r="AM1609" s="46">
        <f t="shared" si="932"/>
        <v>0.91919191919191923</v>
      </c>
      <c r="AN1609" s="46">
        <f t="shared" si="932"/>
        <v>0.88888888888888884</v>
      </c>
      <c r="AO1609" s="46">
        <f t="shared" si="932"/>
        <v>1.3493975903614457</v>
      </c>
    </row>
    <row r="1610" spans="1:41" x14ac:dyDescent="0.25">
      <c r="A1610" s="36" t="s">
        <v>465</v>
      </c>
      <c r="B1610" s="36">
        <f t="shared" ref="B1610:AB1610" si="933">B965/B313</f>
        <v>0.96516007532956682</v>
      </c>
      <c r="C1610" s="36">
        <f t="shared" si="933"/>
        <v>1.0188501413760602</v>
      </c>
      <c r="D1610" s="36">
        <f t="shared" si="933"/>
        <v>1.1154434250764527</v>
      </c>
      <c r="E1610" s="36">
        <f t="shared" si="933"/>
        <v>1.625968992248062</v>
      </c>
      <c r="F1610" s="36">
        <f t="shared" si="933"/>
        <v>1.24142233312539</v>
      </c>
      <c r="G1610" s="36">
        <f t="shared" si="933"/>
        <v>0.97041763341067289</v>
      </c>
      <c r="H1610" s="36">
        <f t="shared" si="933"/>
        <v>0.98027718550106613</v>
      </c>
      <c r="I1610" s="36">
        <f t="shared" si="933"/>
        <v>1.0297845373891001</v>
      </c>
      <c r="J1610" s="36">
        <f t="shared" si="933"/>
        <v>0.84913793103448276</v>
      </c>
      <c r="K1610" s="36">
        <f t="shared" si="933"/>
        <v>0.70750382848392035</v>
      </c>
      <c r="L1610" s="36">
        <f t="shared" si="933"/>
        <v>1.0705045278137129</v>
      </c>
      <c r="M1610" s="36">
        <f t="shared" si="933"/>
        <v>1.1194824961948249</v>
      </c>
      <c r="N1610" s="36">
        <f t="shared" si="933"/>
        <v>0.98390941597139447</v>
      </c>
      <c r="O1610" s="36">
        <f t="shared" si="933"/>
        <v>1.0568561872909699</v>
      </c>
      <c r="P1610" s="36">
        <f t="shared" si="933"/>
        <v>1.1425619834710743</v>
      </c>
      <c r="Q1610" s="36">
        <f t="shared" si="933"/>
        <v>1.096124031007752</v>
      </c>
      <c r="R1610" s="36">
        <f t="shared" si="933"/>
        <v>0.97592067988668552</v>
      </c>
      <c r="S1610" s="36">
        <f t="shared" si="933"/>
        <v>0.87298245614035086</v>
      </c>
      <c r="T1610" s="36">
        <f t="shared" si="933"/>
        <v>1.0186735350933678</v>
      </c>
      <c r="U1610" s="36">
        <f t="shared" si="933"/>
        <v>1.0329985652797704</v>
      </c>
      <c r="V1610" s="36">
        <f t="shared" si="933"/>
        <v>0.98110566829951018</v>
      </c>
      <c r="W1610" s="36">
        <f t="shared" si="933"/>
        <v>0.79301423027166884</v>
      </c>
      <c r="X1610" s="41">
        <f t="shared" si="933"/>
        <v>0.94950166112956813</v>
      </c>
      <c r="Y1610" s="41">
        <f t="shared" si="933"/>
        <v>0.89273112208892025</v>
      </c>
      <c r="Z1610" s="41">
        <f t="shared" si="933"/>
        <v>0.87216624685138544</v>
      </c>
      <c r="AA1610" s="41">
        <f t="shared" si="933"/>
        <v>0.82579867389993977</v>
      </c>
      <c r="AB1610" s="41">
        <f t="shared" si="933"/>
        <v>0.87540558079169373</v>
      </c>
      <c r="AC1610" s="42">
        <f t="shared" ref="AC1610:AG1610" si="934">AC965/AC313</f>
        <v>0.91359879789631859</v>
      </c>
      <c r="AD1610" s="42">
        <f t="shared" si="934"/>
        <v>1.4320855614973262</v>
      </c>
      <c r="AE1610" s="42">
        <f t="shared" si="934"/>
        <v>1.0376687988628288</v>
      </c>
      <c r="AF1610" s="43">
        <f t="shared" si="934"/>
        <v>0.75664335664335669</v>
      </c>
      <c r="AG1610" s="43">
        <f t="shared" si="934"/>
        <v>0.82513661202185795</v>
      </c>
      <c r="AH1610" s="44">
        <f t="shared" ref="AH1610:AO1610" si="935">AH965/AH313</f>
        <v>0.74919354838709673</v>
      </c>
      <c r="AI1610" s="44">
        <f t="shared" si="935"/>
        <v>0.65318302387267901</v>
      </c>
      <c r="AJ1610" s="44">
        <f t="shared" si="935"/>
        <v>0.96380802517702602</v>
      </c>
      <c r="AK1610" s="44">
        <f t="shared" si="935"/>
        <v>0.89737274220032837</v>
      </c>
      <c r="AL1610" s="46">
        <f t="shared" si="935"/>
        <v>0.95694716242661448</v>
      </c>
      <c r="AM1610" s="46">
        <f t="shared" si="935"/>
        <v>0.81207547169811323</v>
      </c>
      <c r="AN1610" s="46">
        <f t="shared" si="935"/>
        <v>0.87119999999999997</v>
      </c>
      <c r="AO1610" s="46">
        <f t="shared" si="935"/>
        <v>0.96938775510204078</v>
      </c>
    </row>
    <row r="1611" spans="1:41" x14ac:dyDescent="0.25">
      <c r="A1611" s="36" t="s">
        <v>132</v>
      </c>
      <c r="B1611" s="36">
        <f t="shared" ref="B1611:AB1611" si="936">B966/B314</f>
        <v>0.96862745098039216</v>
      </c>
      <c r="C1611" s="36">
        <f t="shared" si="936"/>
        <v>0.95289855072463769</v>
      </c>
      <c r="D1611" s="36">
        <f t="shared" si="936"/>
        <v>1.0577507598784195</v>
      </c>
      <c r="E1611" s="36">
        <f t="shared" si="936"/>
        <v>1.5038461538461538</v>
      </c>
      <c r="F1611" s="36">
        <f t="shared" si="936"/>
        <v>1.2723112128146452</v>
      </c>
      <c r="G1611" s="36">
        <f t="shared" si="936"/>
        <v>0.875</v>
      </c>
      <c r="H1611" s="36">
        <f t="shared" si="936"/>
        <v>0.88129496402877694</v>
      </c>
      <c r="I1611" s="36">
        <f t="shared" si="936"/>
        <v>0.90756302521008403</v>
      </c>
      <c r="J1611" s="36">
        <f t="shared" si="936"/>
        <v>0.91204588910133844</v>
      </c>
      <c r="K1611" s="36">
        <f t="shared" si="936"/>
        <v>0.75</v>
      </c>
      <c r="L1611" s="36">
        <f t="shared" si="936"/>
        <v>0.97623762376237622</v>
      </c>
      <c r="M1611" s="36">
        <f t="shared" si="936"/>
        <v>0.94811320754716977</v>
      </c>
      <c r="N1611" s="36">
        <f t="shared" si="936"/>
        <v>0.9486166007905138</v>
      </c>
      <c r="O1611" s="36">
        <f t="shared" si="936"/>
        <v>0.98768472906403937</v>
      </c>
      <c r="P1611" s="36">
        <f t="shared" si="936"/>
        <v>0.85097192224622031</v>
      </c>
      <c r="Q1611" s="36">
        <f t="shared" si="936"/>
        <v>1.0925</v>
      </c>
      <c r="R1611" s="36">
        <f t="shared" si="936"/>
        <v>0.86486486486486491</v>
      </c>
      <c r="S1611" s="36">
        <f t="shared" si="936"/>
        <v>0.85023041474654382</v>
      </c>
      <c r="T1611" s="36">
        <f t="shared" si="936"/>
        <v>0.86122448979591837</v>
      </c>
      <c r="U1611" s="36">
        <f t="shared" si="936"/>
        <v>1.0504201680672269</v>
      </c>
      <c r="V1611" s="36">
        <f t="shared" si="936"/>
        <v>0.97142857142857142</v>
      </c>
      <c r="W1611" s="36">
        <f t="shared" si="936"/>
        <v>1.0323450134770888</v>
      </c>
      <c r="X1611" s="41">
        <f t="shared" si="936"/>
        <v>0.96728971962616828</v>
      </c>
      <c r="Y1611" s="41">
        <f t="shared" si="936"/>
        <v>0.90818858560794047</v>
      </c>
      <c r="Z1611" s="41">
        <f t="shared" si="936"/>
        <v>0.83143507972665143</v>
      </c>
      <c r="AA1611" s="41">
        <f t="shared" si="936"/>
        <v>0.75107296137339052</v>
      </c>
      <c r="AB1611" s="41">
        <f t="shared" si="936"/>
        <v>0.81038961038961044</v>
      </c>
      <c r="AC1611" s="42">
        <f t="shared" ref="AC1611:AG1611" si="937">AC966/AC314</f>
        <v>0.77408637873754149</v>
      </c>
      <c r="AD1611" s="42">
        <f t="shared" si="937"/>
        <v>1.0634146341463415</v>
      </c>
      <c r="AE1611" s="42">
        <f t="shared" si="937"/>
        <v>0.99307958477508651</v>
      </c>
      <c r="AF1611" s="43">
        <f t="shared" si="937"/>
        <v>0.83453237410071945</v>
      </c>
      <c r="AG1611" s="43">
        <f t="shared" si="937"/>
        <v>0.82129277566539927</v>
      </c>
      <c r="AH1611" s="44">
        <f t="shared" ref="AH1611:AO1611" si="938">AH966/AH314</f>
        <v>0.98473282442748089</v>
      </c>
      <c r="AI1611" s="44">
        <f t="shared" si="938"/>
        <v>0.90272373540856032</v>
      </c>
      <c r="AJ1611" s="44">
        <f t="shared" si="938"/>
        <v>0.69322709163346619</v>
      </c>
      <c r="AK1611" s="44">
        <f t="shared" si="938"/>
        <v>0.85531914893617023</v>
      </c>
      <c r="AL1611" s="46">
        <f t="shared" si="938"/>
        <v>0.63255813953488371</v>
      </c>
      <c r="AM1611" s="46">
        <f t="shared" si="938"/>
        <v>0.77578475336322872</v>
      </c>
      <c r="AN1611" s="46">
        <f t="shared" si="938"/>
        <v>0.66183574879227058</v>
      </c>
      <c r="AO1611" s="46">
        <f t="shared" si="938"/>
        <v>0.80346820809248554</v>
      </c>
    </row>
    <row r="1612" spans="1:41" x14ac:dyDescent="0.25">
      <c r="A1612" s="36" t="s">
        <v>133</v>
      </c>
      <c r="B1612" s="36">
        <f t="shared" ref="B1612:AB1612" si="939">B967/B315</f>
        <v>0.8203125</v>
      </c>
      <c r="C1612" s="36">
        <f t="shared" si="939"/>
        <v>1.0826446280991735</v>
      </c>
      <c r="D1612" s="36">
        <f t="shared" si="939"/>
        <v>1.0179640718562875</v>
      </c>
      <c r="E1612" s="36">
        <f t="shared" si="939"/>
        <v>1.5035971223021583</v>
      </c>
      <c r="F1612" s="36">
        <f t="shared" si="939"/>
        <v>1.5778894472361809</v>
      </c>
      <c r="G1612" s="36">
        <f t="shared" si="939"/>
        <v>0.9107142857142857</v>
      </c>
      <c r="H1612" s="36">
        <f t="shared" si="939"/>
        <v>0.92176870748299322</v>
      </c>
      <c r="I1612" s="36">
        <f t="shared" si="939"/>
        <v>1.1447963800904977</v>
      </c>
      <c r="J1612" s="36">
        <f t="shared" si="939"/>
        <v>0.73310810810810811</v>
      </c>
      <c r="K1612" s="36">
        <f t="shared" si="939"/>
        <v>0.75330396475770922</v>
      </c>
      <c r="L1612" s="36">
        <f t="shared" si="939"/>
        <v>1.0705882352941176</v>
      </c>
      <c r="M1612" s="36">
        <f t="shared" si="939"/>
        <v>0.9553571428571429</v>
      </c>
      <c r="N1612" s="36">
        <f t="shared" si="939"/>
        <v>0.95473251028806583</v>
      </c>
      <c r="O1612" s="36">
        <f t="shared" si="939"/>
        <v>0.83495145631067957</v>
      </c>
      <c r="P1612" s="36">
        <f t="shared" si="939"/>
        <v>0.92430278884462147</v>
      </c>
      <c r="Q1612" s="36">
        <f t="shared" si="939"/>
        <v>1.1351351351351351</v>
      </c>
      <c r="R1612" s="36">
        <f t="shared" si="939"/>
        <v>1.0272727272727273</v>
      </c>
      <c r="S1612" s="36">
        <f t="shared" si="939"/>
        <v>1</v>
      </c>
      <c r="T1612" s="36">
        <f t="shared" si="939"/>
        <v>0.96799999999999997</v>
      </c>
      <c r="U1612" s="36">
        <f t="shared" si="939"/>
        <v>1.0157894736842106</v>
      </c>
      <c r="V1612" s="36">
        <f t="shared" si="939"/>
        <v>0.95959595959595956</v>
      </c>
      <c r="W1612" s="36">
        <f t="shared" si="939"/>
        <v>0.88268156424581001</v>
      </c>
      <c r="X1612" s="41">
        <f t="shared" si="939"/>
        <v>0.90476190476190477</v>
      </c>
      <c r="Y1612" s="41">
        <f t="shared" si="939"/>
        <v>0.82926829268292679</v>
      </c>
      <c r="Z1612" s="41">
        <f t="shared" si="939"/>
        <v>0.95238095238095233</v>
      </c>
      <c r="AA1612" s="41">
        <f t="shared" si="939"/>
        <v>0.8990825688073395</v>
      </c>
      <c r="AB1612" s="41">
        <f t="shared" si="939"/>
        <v>0.94011976047904189</v>
      </c>
      <c r="AC1612" s="42">
        <f t="shared" ref="AC1612:AG1612" si="940">AC967/AC315</f>
        <v>0.9</v>
      </c>
      <c r="AD1612" s="42">
        <f t="shared" si="940"/>
        <v>1.2314814814814814</v>
      </c>
      <c r="AE1612" s="42">
        <f t="shared" si="940"/>
        <v>1.0745341614906831</v>
      </c>
      <c r="AF1612" s="43">
        <f t="shared" si="940"/>
        <v>0.66190476190476188</v>
      </c>
      <c r="AG1612" s="43">
        <f t="shared" si="940"/>
        <v>0.74705882352941178</v>
      </c>
      <c r="AH1612" s="44">
        <f t="shared" ref="AH1612:AO1612" si="941">AH967/AH315</f>
        <v>0.96825396825396826</v>
      </c>
      <c r="AI1612" s="44">
        <f t="shared" si="941"/>
        <v>0.79591836734693877</v>
      </c>
      <c r="AJ1612" s="44">
        <f t="shared" si="941"/>
        <v>0.934640522875817</v>
      </c>
      <c r="AK1612" s="44">
        <f t="shared" si="941"/>
        <v>0.83870967741935487</v>
      </c>
      <c r="AL1612" s="46">
        <f t="shared" si="941"/>
        <v>0.92173913043478262</v>
      </c>
      <c r="AM1612" s="46">
        <f t="shared" si="941"/>
        <v>0.84962406015037595</v>
      </c>
      <c r="AN1612" s="46">
        <f t="shared" si="941"/>
        <v>0.8571428571428571</v>
      </c>
      <c r="AO1612" s="46">
        <f t="shared" si="941"/>
        <v>0.77272727272727271</v>
      </c>
    </row>
    <row r="1613" spans="1:41" x14ac:dyDescent="0.25">
      <c r="A1613" s="36" t="s">
        <v>134</v>
      </c>
      <c r="B1613" s="36">
        <f t="shared" ref="B1613:AB1613" si="942">B968/B316</f>
        <v>0.9760479041916168</v>
      </c>
      <c r="C1613" s="36">
        <f t="shared" si="942"/>
        <v>1.0561797752808988</v>
      </c>
      <c r="D1613" s="36">
        <f t="shared" si="942"/>
        <v>1.1834862385321101</v>
      </c>
      <c r="E1613" s="36">
        <f t="shared" si="942"/>
        <v>1.4339622641509433</v>
      </c>
      <c r="F1613" s="36">
        <f t="shared" si="942"/>
        <v>1.41156462585034</v>
      </c>
      <c r="G1613" s="36">
        <f t="shared" si="942"/>
        <v>0.87987987987987992</v>
      </c>
      <c r="H1613" s="36">
        <f t="shared" si="942"/>
        <v>0.99425287356321834</v>
      </c>
      <c r="I1613" s="36">
        <f t="shared" si="942"/>
        <v>1</v>
      </c>
      <c r="J1613" s="36">
        <f t="shared" si="942"/>
        <v>0.87976539589442815</v>
      </c>
      <c r="K1613" s="36">
        <f t="shared" si="942"/>
        <v>0.79746835443037978</v>
      </c>
      <c r="L1613" s="36">
        <f t="shared" si="942"/>
        <v>0.94615384615384612</v>
      </c>
      <c r="M1613" s="36">
        <f t="shared" si="942"/>
        <v>1.0508982035928143</v>
      </c>
      <c r="N1613" s="36">
        <f t="shared" si="942"/>
        <v>0.99071207430340558</v>
      </c>
      <c r="O1613" s="36">
        <f t="shared" si="942"/>
        <v>1.0909090909090908</v>
      </c>
      <c r="P1613" s="36">
        <f t="shared" si="942"/>
        <v>1.0451807228915662</v>
      </c>
      <c r="Q1613" s="36">
        <f t="shared" si="942"/>
        <v>1.0298013245033113</v>
      </c>
      <c r="R1613" s="36">
        <f t="shared" si="942"/>
        <v>0.89036544850498334</v>
      </c>
      <c r="S1613" s="36">
        <f t="shared" si="942"/>
        <v>0.79579579579579585</v>
      </c>
      <c r="T1613" s="36">
        <f t="shared" si="942"/>
        <v>1.0981012658227849</v>
      </c>
      <c r="U1613" s="36">
        <f t="shared" si="942"/>
        <v>1.0777385159010602</v>
      </c>
      <c r="V1613" s="36">
        <f t="shared" si="942"/>
        <v>0.90969899665551834</v>
      </c>
      <c r="W1613" s="36">
        <f t="shared" si="942"/>
        <v>0.82246376811594202</v>
      </c>
      <c r="X1613" s="41">
        <f t="shared" si="942"/>
        <v>1.2</v>
      </c>
      <c r="Y1613" s="41">
        <f t="shared" si="942"/>
        <v>0.95569620253164556</v>
      </c>
      <c r="Z1613" s="41">
        <f t="shared" si="942"/>
        <v>0.70090634441087618</v>
      </c>
      <c r="AA1613" s="41">
        <f t="shared" si="942"/>
        <v>0.75238095238095237</v>
      </c>
      <c r="AB1613" s="41">
        <f t="shared" si="942"/>
        <v>0.94007490636704116</v>
      </c>
      <c r="AC1613" s="42">
        <f t="shared" ref="AC1613:AG1613" si="943">AC968/AC316</f>
        <v>1.028436018957346</v>
      </c>
      <c r="AD1613" s="42">
        <f t="shared" si="943"/>
        <v>1.2113402061855669</v>
      </c>
      <c r="AE1613" s="42">
        <f t="shared" si="943"/>
        <v>0.82889733840304181</v>
      </c>
      <c r="AF1613" s="43">
        <f t="shared" si="943"/>
        <v>0.87445887445887449</v>
      </c>
      <c r="AG1613" s="43">
        <f t="shared" si="943"/>
        <v>0.76494023904382469</v>
      </c>
      <c r="AH1613" s="44">
        <f t="shared" ref="AH1613:AO1613" si="944">AH968/AH316</f>
        <v>0.84905660377358494</v>
      </c>
      <c r="AI1613" s="44">
        <f t="shared" si="944"/>
        <v>0.79653679653679654</v>
      </c>
      <c r="AJ1613" s="44">
        <f t="shared" si="944"/>
        <v>1.0601851851851851</v>
      </c>
      <c r="AK1613" s="44">
        <f t="shared" si="944"/>
        <v>0.87677725118483407</v>
      </c>
      <c r="AL1613" s="46">
        <f t="shared" si="944"/>
        <v>0.9269662921348315</v>
      </c>
      <c r="AM1613" s="46">
        <f t="shared" si="944"/>
        <v>0.95945945945945943</v>
      </c>
      <c r="AN1613" s="46">
        <f t="shared" si="944"/>
        <v>0.83710407239819007</v>
      </c>
      <c r="AO1613" s="46">
        <f t="shared" si="944"/>
        <v>0.83854166666666663</v>
      </c>
    </row>
    <row r="1614" spans="1:41" x14ac:dyDescent="0.25">
      <c r="A1614" s="36" t="s">
        <v>135</v>
      </c>
      <c r="B1614" s="36">
        <f t="shared" ref="B1614:AB1614" si="945">B969/B317</f>
        <v>1.0558375634517767</v>
      </c>
      <c r="C1614" s="36">
        <f t="shared" si="945"/>
        <v>1.463276836158192</v>
      </c>
      <c r="D1614" s="36">
        <f t="shared" si="945"/>
        <v>1.038022813688213</v>
      </c>
      <c r="E1614" s="36">
        <f t="shared" si="945"/>
        <v>1.193661971830986</v>
      </c>
      <c r="F1614" s="36">
        <f t="shared" si="945"/>
        <v>1.2595419847328244</v>
      </c>
      <c r="G1614" s="36">
        <f t="shared" si="945"/>
        <v>1.0508474576271187</v>
      </c>
      <c r="H1614" s="36">
        <f t="shared" si="945"/>
        <v>0.90334572490706322</v>
      </c>
      <c r="I1614" s="36">
        <f t="shared" si="945"/>
        <v>0.9</v>
      </c>
      <c r="J1614" s="36">
        <f t="shared" si="945"/>
        <v>0.77474402730375425</v>
      </c>
      <c r="K1614" s="36">
        <f t="shared" si="945"/>
        <v>0.75373134328358204</v>
      </c>
      <c r="L1614" s="36">
        <f t="shared" si="945"/>
        <v>0.96261682242990654</v>
      </c>
      <c r="M1614" s="36">
        <f t="shared" si="945"/>
        <v>1.1853932584269662</v>
      </c>
      <c r="N1614" s="36">
        <f t="shared" si="945"/>
        <v>0.9886104783599089</v>
      </c>
      <c r="O1614" s="36">
        <f t="shared" si="945"/>
        <v>0.87167070217917675</v>
      </c>
      <c r="P1614" s="36">
        <f t="shared" si="945"/>
        <v>1.0723514211886305</v>
      </c>
      <c r="Q1614" s="36">
        <f t="shared" si="945"/>
        <v>0.97653958944281527</v>
      </c>
      <c r="R1614" s="36">
        <f t="shared" si="945"/>
        <v>0.99504950495049505</v>
      </c>
      <c r="S1614" s="36">
        <f t="shared" si="945"/>
        <v>0.91768292682926833</v>
      </c>
      <c r="T1614" s="36">
        <f t="shared" si="945"/>
        <v>1</v>
      </c>
      <c r="U1614" s="36">
        <f t="shared" si="945"/>
        <v>0.99444444444444446</v>
      </c>
      <c r="V1614" s="36">
        <f t="shared" si="945"/>
        <v>0.89948453608247425</v>
      </c>
      <c r="W1614" s="36">
        <f t="shared" si="945"/>
        <v>0.77353689567430028</v>
      </c>
      <c r="X1614" s="41">
        <f t="shared" si="945"/>
        <v>0.81795511221945139</v>
      </c>
      <c r="Y1614" s="41">
        <f t="shared" si="945"/>
        <v>0.88427299703264095</v>
      </c>
      <c r="Z1614" s="41">
        <f t="shared" si="945"/>
        <v>0.97089947089947093</v>
      </c>
      <c r="AA1614" s="41">
        <f t="shared" si="945"/>
        <v>0.88450704225352117</v>
      </c>
      <c r="AB1614" s="41">
        <f t="shared" si="945"/>
        <v>0.86392405063291144</v>
      </c>
      <c r="AC1614" s="42">
        <f t="shared" ref="AC1614:AG1614" si="946">AC969/AC317</f>
        <v>0.68138801261829651</v>
      </c>
      <c r="AD1614" s="42">
        <f t="shared" si="946"/>
        <v>1.1725663716814159</v>
      </c>
      <c r="AE1614" s="42">
        <f t="shared" si="946"/>
        <v>1.0359477124183007</v>
      </c>
      <c r="AF1614" s="43">
        <f t="shared" si="946"/>
        <v>0.752411575562701</v>
      </c>
      <c r="AG1614" s="43">
        <f t="shared" si="946"/>
        <v>0.80952380952380953</v>
      </c>
      <c r="AH1614" s="44">
        <f t="shared" ref="AH1614:AO1614" si="947">AH969/AH317</f>
        <v>0.91085271317829453</v>
      </c>
      <c r="AI1614" s="44">
        <f t="shared" si="947"/>
        <v>0.71764705882352942</v>
      </c>
      <c r="AJ1614" s="44">
        <f t="shared" si="947"/>
        <v>0.92664092664092668</v>
      </c>
      <c r="AK1614" s="44">
        <f t="shared" si="947"/>
        <v>0.86037735849056607</v>
      </c>
      <c r="AL1614" s="46">
        <f t="shared" si="947"/>
        <v>0.96685082872928174</v>
      </c>
      <c r="AM1614" s="46">
        <f t="shared" si="947"/>
        <v>0.89328063241106714</v>
      </c>
      <c r="AN1614" s="46">
        <f t="shared" si="947"/>
        <v>0.8122605363984674</v>
      </c>
      <c r="AO1614" s="46">
        <f t="shared" si="947"/>
        <v>0.65367965367965364</v>
      </c>
    </row>
    <row r="1615" spans="1:41" x14ac:dyDescent="0.25">
      <c r="A1615" s="36" t="s">
        <v>475</v>
      </c>
      <c r="B1615" s="36">
        <f t="shared" ref="B1615:AB1615" si="948">B970/B318</f>
        <v>1.0204081632653061</v>
      </c>
      <c r="C1615" s="36">
        <f t="shared" si="948"/>
        <v>0.8571428571428571</v>
      </c>
      <c r="D1615" s="36">
        <f t="shared" si="948"/>
        <v>0.79710144927536231</v>
      </c>
      <c r="E1615" s="36">
        <f t="shared" si="948"/>
        <v>1.7547169811320755</v>
      </c>
      <c r="F1615" s="36">
        <f t="shared" si="948"/>
        <v>1.3023255813953489</v>
      </c>
      <c r="G1615" s="36">
        <f t="shared" si="948"/>
        <v>1.1630434782608696</v>
      </c>
      <c r="H1615" s="36">
        <f t="shared" si="948"/>
        <v>0.82539682539682535</v>
      </c>
      <c r="I1615" s="36">
        <f t="shared" si="948"/>
        <v>0.98765432098765427</v>
      </c>
      <c r="J1615" s="36">
        <f t="shared" si="948"/>
        <v>0.84070796460176989</v>
      </c>
      <c r="K1615" s="36">
        <f t="shared" si="948"/>
        <v>0.84158415841584155</v>
      </c>
      <c r="L1615" s="36">
        <f t="shared" si="948"/>
        <v>0.55384615384615388</v>
      </c>
      <c r="M1615" s="36">
        <f t="shared" si="948"/>
        <v>1.3417721518987342</v>
      </c>
      <c r="N1615" s="36">
        <f t="shared" si="948"/>
        <v>0.72222222222222221</v>
      </c>
      <c r="O1615" s="36">
        <f t="shared" si="948"/>
        <v>0.84112149532710279</v>
      </c>
      <c r="P1615" s="36">
        <f t="shared" si="948"/>
        <v>0.94680851063829785</v>
      </c>
      <c r="Q1615" s="36">
        <f t="shared" si="948"/>
        <v>1.1470588235294117</v>
      </c>
      <c r="R1615" s="36">
        <f t="shared" si="948"/>
        <v>0.92500000000000004</v>
      </c>
      <c r="S1615" s="36">
        <f t="shared" si="948"/>
        <v>1.0666666666666667</v>
      </c>
      <c r="T1615" s="36">
        <f t="shared" si="948"/>
        <v>0.89215686274509809</v>
      </c>
      <c r="U1615" s="36">
        <f t="shared" si="948"/>
        <v>1.1159420289855073</v>
      </c>
      <c r="V1615" s="36">
        <f t="shared" si="948"/>
        <v>0.8125</v>
      </c>
      <c r="W1615" s="36">
        <f t="shared" si="948"/>
        <v>0.81081081081081086</v>
      </c>
      <c r="X1615" s="41">
        <f t="shared" si="948"/>
        <v>1.0384615384615385</v>
      </c>
      <c r="Y1615" s="41">
        <f t="shared" si="948"/>
        <v>0.8571428571428571</v>
      </c>
      <c r="Z1615" s="41">
        <f t="shared" si="948"/>
        <v>0.74193548387096775</v>
      </c>
      <c r="AA1615" s="41">
        <f t="shared" si="948"/>
        <v>0.68316831683168322</v>
      </c>
      <c r="AB1615" s="41">
        <f t="shared" si="948"/>
        <v>0.76056338028169013</v>
      </c>
      <c r="AC1615" s="42">
        <f t="shared" ref="AC1615:AG1615" si="949">AC970/AC318</f>
        <v>0.80882352941176472</v>
      </c>
      <c r="AD1615" s="42">
        <f t="shared" si="949"/>
        <v>1.0181818181818181</v>
      </c>
      <c r="AE1615" s="42">
        <f t="shared" si="949"/>
        <v>1.2727272727272727</v>
      </c>
      <c r="AF1615" s="43">
        <f t="shared" si="949"/>
        <v>0.87692307692307692</v>
      </c>
      <c r="AG1615" s="43">
        <f t="shared" si="949"/>
        <v>0.8771929824561403</v>
      </c>
      <c r="AH1615" s="44">
        <f t="shared" ref="AH1615:AO1615" si="950">AH970/AH318</f>
        <v>0.93442622950819676</v>
      </c>
      <c r="AI1615" s="44">
        <f t="shared" si="950"/>
        <v>0.81538461538461537</v>
      </c>
      <c r="AJ1615" s="44">
        <f t="shared" si="950"/>
        <v>1.1272727272727272</v>
      </c>
      <c r="AK1615" s="44">
        <f t="shared" si="950"/>
        <v>1</v>
      </c>
      <c r="AL1615" s="46">
        <f t="shared" si="950"/>
        <v>1.06</v>
      </c>
      <c r="AM1615" s="46">
        <f t="shared" si="950"/>
        <v>0.80645161290322576</v>
      </c>
      <c r="AN1615" s="46">
        <f t="shared" si="950"/>
        <v>0.94545454545454544</v>
      </c>
      <c r="AO1615" s="46">
        <f t="shared" si="950"/>
        <v>0.86792452830188682</v>
      </c>
    </row>
    <row r="1616" spans="1:41" x14ac:dyDescent="0.25">
      <c r="A1616" s="36" t="s">
        <v>136</v>
      </c>
      <c r="B1616" s="36">
        <f t="shared" ref="B1616:AB1616" si="951">B971/B319</f>
        <v>0.60992907801418439</v>
      </c>
      <c r="C1616" s="36">
        <f t="shared" si="951"/>
        <v>1.1136363636363635</v>
      </c>
      <c r="D1616" s="36">
        <f t="shared" si="951"/>
        <v>1.1607142857142858</v>
      </c>
      <c r="E1616" s="36">
        <f t="shared" si="951"/>
        <v>1.4954128440366972</v>
      </c>
      <c r="F1616" s="36">
        <f t="shared" si="951"/>
        <v>1.1772151898734178</v>
      </c>
      <c r="G1616" s="36">
        <f t="shared" si="951"/>
        <v>0.78306878306878303</v>
      </c>
      <c r="H1616" s="36">
        <f t="shared" si="951"/>
        <v>0.84269662921348309</v>
      </c>
      <c r="I1616" s="36">
        <f t="shared" si="951"/>
        <v>1.3987341772151898</v>
      </c>
      <c r="J1616" s="36">
        <f t="shared" si="951"/>
        <v>0.74766355140186913</v>
      </c>
      <c r="K1616" s="36">
        <f t="shared" si="951"/>
        <v>0.72159090909090906</v>
      </c>
      <c r="L1616" s="36">
        <f t="shared" si="951"/>
        <v>0.89534883720930236</v>
      </c>
      <c r="M1616" s="36">
        <f t="shared" si="951"/>
        <v>1.2748091603053435</v>
      </c>
      <c r="N1616" s="36">
        <f t="shared" si="951"/>
        <v>0.72670807453416153</v>
      </c>
      <c r="O1616" s="36">
        <f t="shared" si="951"/>
        <v>0.80794701986754969</v>
      </c>
      <c r="P1616" s="36">
        <f t="shared" si="951"/>
        <v>0.88957055214723924</v>
      </c>
      <c r="Q1616" s="36">
        <f t="shared" si="951"/>
        <v>1.204724409448819</v>
      </c>
      <c r="R1616" s="36">
        <f t="shared" si="951"/>
        <v>1.0229007633587786</v>
      </c>
      <c r="S1616" s="36">
        <f t="shared" si="951"/>
        <v>0.76428571428571423</v>
      </c>
      <c r="T1616" s="36">
        <f t="shared" si="951"/>
        <v>0.73493975903614461</v>
      </c>
      <c r="U1616" s="36">
        <f t="shared" si="951"/>
        <v>1.4262295081967213</v>
      </c>
      <c r="V1616" s="36">
        <f t="shared" si="951"/>
        <v>0.61722488038277512</v>
      </c>
      <c r="W1616" s="36">
        <f t="shared" si="951"/>
        <v>0.68656716417910446</v>
      </c>
      <c r="X1616" s="41">
        <f t="shared" si="951"/>
        <v>0.88</v>
      </c>
      <c r="Y1616" s="41">
        <f t="shared" si="951"/>
        <v>1.2566371681415929</v>
      </c>
      <c r="Z1616" s="41">
        <f t="shared" si="951"/>
        <v>0.96240601503759393</v>
      </c>
      <c r="AA1616" s="41">
        <f t="shared" si="951"/>
        <v>1.04</v>
      </c>
      <c r="AB1616" s="41">
        <f t="shared" si="951"/>
        <v>1.0916666666666666</v>
      </c>
      <c r="AC1616" s="42">
        <f t="shared" ref="AC1616:AG1616" si="952">AC971/AC319</f>
        <v>1.05</v>
      </c>
      <c r="AD1616" s="42">
        <f t="shared" si="952"/>
        <v>1.4</v>
      </c>
      <c r="AE1616" s="42">
        <f t="shared" si="952"/>
        <v>1.0222222222222221</v>
      </c>
      <c r="AF1616" s="43">
        <f t="shared" si="952"/>
        <v>0.70138888888888884</v>
      </c>
      <c r="AG1616" s="43">
        <f t="shared" si="952"/>
        <v>0.42346938775510207</v>
      </c>
      <c r="AH1616" s="44">
        <f t="shared" ref="AH1616:AO1616" si="953">AH971/AH319</f>
        <v>0.63559322033898302</v>
      </c>
      <c r="AI1616" s="44">
        <f t="shared" si="953"/>
        <v>0.85185185185185186</v>
      </c>
      <c r="AJ1616" s="44">
        <f t="shared" si="953"/>
        <v>0.92682926829268297</v>
      </c>
      <c r="AK1616" s="44">
        <f t="shared" si="953"/>
        <v>0.80165289256198347</v>
      </c>
      <c r="AL1616" s="46">
        <f t="shared" si="953"/>
        <v>0.88297872340425532</v>
      </c>
      <c r="AM1616" s="46">
        <f t="shared" si="953"/>
        <v>0.92307692307692313</v>
      </c>
      <c r="AN1616" s="46">
        <f t="shared" si="953"/>
        <v>1.1914893617021276</v>
      </c>
      <c r="AO1616" s="46">
        <f t="shared" si="953"/>
        <v>1.4153846153846155</v>
      </c>
    </row>
    <row r="1617" spans="1:41" x14ac:dyDescent="0.25">
      <c r="A1617" s="36" t="s">
        <v>446</v>
      </c>
      <c r="B1617" s="36">
        <f t="shared" ref="B1617:AB1617" si="954">B972/B320</f>
        <v>0.97815764482431145</v>
      </c>
      <c r="C1617" s="36">
        <f t="shared" si="954"/>
        <v>1.0232142857142856</v>
      </c>
      <c r="D1617" s="36">
        <f t="shared" si="954"/>
        <v>1.1996572407883461</v>
      </c>
      <c r="E1617" s="36">
        <f t="shared" si="954"/>
        <v>1.4105839416058394</v>
      </c>
      <c r="F1617" s="36">
        <f t="shared" si="954"/>
        <v>1.2473794549266248</v>
      </c>
      <c r="G1617" s="36">
        <f t="shared" si="954"/>
        <v>0.96272189349112425</v>
      </c>
      <c r="H1617" s="36">
        <f t="shared" si="954"/>
        <v>1.1359223300970873</v>
      </c>
      <c r="I1617" s="36">
        <f t="shared" si="954"/>
        <v>1.0324171952078929</v>
      </c>
      <c r="J1617" s="36">
        <f t="shared" si="954"/>
        <v>0.82880886426592792</v>
      </c>
      <c r="K1617" s="36">
        <f t="shared" si="954"/>
        <v>0.90142671854734113</v>
      </c>
      <c r="L1617" s="36">
        <f t="shared" si="954"/>
        <v>0.93543046357615889</v>
      </c>
      <c r="M1617" s="36">
        <f t="shared" si="954"/>
        <v>0.96898334290637567</v>
      </c>
      <c r="N1617" s="36">
        <f t="shared" si="954"/>
        <v>0.92791823561054332</v>
      </c>
      <c r="O1617" s="36">
        <f t="shared" si="954"/>
        <v>0.9715762273901809</v>
      </c>
      <c r="P1617" s="36">
        <f t="shared" si="954"/>
        <v>1.1517331589274036</v>
      </c>
      <c r="Q1617" s="36">
        <f t="shared" si="954"/>
        <v>1.0474168435951876</v>
      </c>
      <c r="R1617" s="36">
        <f t="shared" si="954"/>
        <v>1.0012523481527864</v>
      </c>
      <c r="S1617" s="36">
        <f t="shared" si="954"/>
        <v>0.96062992125984248</v>
      </c>
      <c r="T1617" s="36">
        <f t="shared" si="954"/>
        <v>1.0316879951249238</v>
      </c>
      <c r="U1617" s="36">
        <f t="shared" si="954"/>
        <v>0.97831632653061229</v>
      </c>
      <c r="V1617" s="36">
        <f t="shared" si="954"/>
        <v>0.96798975672215104</v>
      </c>
      <c r="W1617" s="36">
        <f t="shared" si="954"/>
        <v>0.87992610837438423</v>
      </c>
      <c r="X1617" s="41">
        <f t="shared" si="954"/>
        <v>1.0788243152972612</v>
      </c>
      <c r="Y1617" s="41">
        <f t="shared" si="954"/>
        <v>0.86382474837181766</v>
      </c>
      <c r="Z1617" s="41">
        <f t="shared" si="954"/>
        <v>0.75641025641025639</v>
      </c>
      <c r="AA1617" s="41">
        <f t="shared" si="954"/>
        <v>0.76319916361735496</v>
      </c>
      <c r="AB1617" s="41">
        <f t="shared" si="954"/>
        <v>0.79904306220095689</v>
      </c>
      <c r="AC1617" s="42">
        <f t="shared" ref="AC1617:AG1617" si="955">AC972/AC320</f>
        <v>0.84531143052703628</v>
      </c>
      <c r="AD1617" s="42">
        <f t="shared" si="955"/>
        <v>1.0174563591022443</v>
      </c>
      <c r="AE1617" s="42">
        <f t="shared" si="955"/>
        <v>0.92890677397719656</v>
      </c>
      <c r="AF1617" s="43">
        <f t="shared" si="955"/>
        <v>0.79577464788732399</v>
      </c>
      <c r="AG1617" s="43">
        <f t="shared" si="955"/>
        <v>0.80926053904630268</v>
      </c>
      <c r="AH1617" s="44">
        <f t="shared" ref="AH1617:AO1617" si="956">AH972/AH320</f>
        <v>0.75</v>
      </c>
      <c r="AI1617" s="44">
        <f t="shared" si="956"/>
        <v>0.77118644067796616</v>
      </c>
      <c r="AJ1617" s="44">
        <f t="shared" si="956"/>
        <v>0.92862566438876237</v>
      </c>
      <c r="AK1617" s="44">
        <f t="shared" si="956"/>
        <v>0.77565632458233891</v>
      </c>
      <c r="AL1617" s="46">
        <f t="shared" si="956"/>
        <v>0.76488395560040368</v>
      </c>
      <c r="AM1617" s="46">
        <f t="shared" si="956"/>
        <v>0.7925445705024311</v>
      </c>
      <c r="AN1617" s="46">
        <f t="shared" si="956"/>
        <v>0.78402903811252267</v>
      </c>
      <c r="AO1617" s="46">
        <f t="shared" si="956"/>
        <v>0.71643394199785182</v>
      </c>
    </row>
    <row r="1618" spans="1:41" x14ac:dyDescent="0.25">
      <c r="A1618" s="36" t="s">
        <v>490</v>
      </c>
      <c r="B1618" s="36">
        <f t="shared" ref="B1618:AB1618" si="957">B973/B321</f>
        <v>0.92367256637168138</v>
      </c>
      <c r="C1618" s="36">
        <f t="shared" si="957"/>
        <v>1.0676416819012797</v>
      </c>
      <c r="D1618" s="36">
        <f t="shared" si="957"/>
        <v>1.2163877668782459</v>
      </c>
      <c r="E1618" s="36">
        <f t="shared" si="957"/>
        <v>1.6517150395778364</v>
      </c>
      <c r="F1618" s="36">
        <f t="shared" si="957"/>
        <v>1.2491566265060241</v>
      </c>
      <c r="G1618" s="36">
        <f t="shared" si="957"/>
        <v>1.031910306166451</v>
      </c>
      <c r="H1618" s="36">
        <f t="shared" si="957"/>
        <v>1.1687170474516695</v>
      </c>
      <c r="I1618" s="36">
        <f t="shared" si="957"/>
        <v>1.0228194726166329</v>
      </c>
      <c r="J1618" s="36">
        <f t="shared" si="957"/>
        <v>0.82776659959758547</v>
      </c>
      <c r="K1618" s="36">
        <f t="shared" si="957"/>
        <v>0.83236754966887416</v>
      </c>
      <c r="L1618" s="36">
        <f t="shared" si="957"/>
        <v>1.0386620330147698</v>
      </c>
      <c r="M1618" s="36">
        <f t="shared" si="957"/>
        <v>1.1775178026449644</v>
      </c>
      <c r="N1618" s="36">
        <f t="shared" si="957"/>
        <v>1.0156180276662203</v>
      </c>
      <c r="O1618" s="36">
        <f t="shared" si="957"/>
        <v>0.99385342789598108</v>
      </c>
      <c r="P1618" s="36">
        <f t="shared" si="957"/>
        <v>1.0081521739130435</v>
      </c>
      <c r="Q1618" s="36">
        <f t="shared" si="957"/>
        <v>0.98407806882383153</v>
      </c>
      <c r="R1618" s="36">
        <f t="shared" si="957"/>
        <v>0.99068170671897993</v>
      </c>
      <c r="S1618" s="36">
        <f t="shared" si="957"/>
        <v>0.9689092762487258</v>
      </c>
      <c r="T1618" s="36">
        <f t="shared" si="957"/>
        <v>1.0168321104876996</v>
      </c>
      <c r="U1618" s="36">
        <f t="shared" si="957"/>
        <v>0.92545109211775878</v>
      </c>
      <c r="V1618" s="36">
        <f t="shared" si="957"/>
        <v>0.97401960784313724</v>
      </c>
      <c r="W1618" s="36">
        <f t="shared" si="957"/>
        <v>0.86481394253414978</v>
      </c>
      <c r="X1618" s="41">
        <f t="shared" si="957"/>
        <v>0.85501533070521241</v>
      </c>
      <c r="Y1618" s="41">
        <f t="shared" si="957"/>
        <v>0.82878855610192226</v>
      </c>
      <c r="Z1618" s="41">
        <f t="shared" si="957"/>
        <v>0.86581045172719218</v>
      </c>
      <c r="AA1618" s="41">
        <f t="shared" si="957"/>
        <v>0.81563545150501671</v>
      </c>
      <c r="AB1618" s="41">
        <f t="shared" si="957"/>
        <v>0.85311004784688993</v>
      </c>
      <c r="AC1618" s="42">
        <f t="shared" ref="AC1618:AG1618" si="958">AC973/AC321</f>
        <v>0.90540540540540537</v>
      </c>
      <c r="AD1618" s="42">
        <f t="shared" si="958"/>
        <v>1.2297200287150036</v>
      </c>
      <c r="AE1618" s="42">
        <f t="shared" si="958"/>
        <v>1.027382833070037</v>
      </c>
      <c r="AF1618" s="43">
        <f t="shared" si="958"/>
        <v>0.83291010665312337</v>
      </c>
      <c r="AG1618" s="43">
        <f t="shared" si="958"/>
        <v>0.80324437467294607</v>
      </c>
      <c r="AH1618" s="44">
        <f t="shared" ref="AH1618:AO1618" si="959">AH973/AH321</f>
        <v>0.71577217962760131</v>
      </c>
      <c r="AI1618" s="44">
        <f t="shared" si="959"/>
        <v>0.80880773361976366</v>
      </c>
      <c r="AJ1618" s="44">
        <f t="shared" si="959"/>
        <v>0.88229273285568066</v>
      </c>
      <c r="AK1618" s="44">
        <f t="shared" si="959"/>
        <v>0.85628415300546445</v>
      </c>
      <c r="AL1618" s="46">
        <f t="shared" si="959"/>
        <v>0.89316522893165229</v>
      </c>
      <c r="AM1618" s="46">
        <f t="shared" si="959"/>
        <v>0.79905063291139244</v>
      </c>
      <c r="AN1618" s="46">
        <f t="shared" si="959"/>
        <v>0.7726541554959786</v>
      </c>
      <c r="AO1618" s="46">
        <f t="shared" si="959"/>
        <v>0.78832951945080088</v>
      </c>
    </row>
    <row r="1619" spans="1:41" x14ac:dyDescent="0.25">
      <c r="A1619" s="36" t="s">
        <v>137</v>
      </c>
      <c r="B1619" s="36">
        <f t="shared" ref="B1619:AB1619" si="960">B974/B322</f>
        <v>0.65286624203821653</v>
      </c>
      <c r="C1619" s="36">
        <f t="shared" si="960"/>
        <v>0.87606837606837606</v>
      </c>
      <c r="D1619" s="36">
        <f t="shared" si="960"/>
        <v>1.0509977827050998</v>
      </c>
      <c r="E1619" s="36">
        <f t="shared" si="960"/>
        <v>2.0393700787401574</v>
      </c>
      <c r="F1619" s="36">
        <f t="shared" si="960"/>
        <v>0.84915474642392719</v>
      </c>
      <c r="G1619" s="36">
        <f t="shared" si="960"/>
        <v>0.80259365994236309</v>
      </c>
      <c r="H1619" s="36">
        <f t="shared" si="960"/>
        <v>1.1238779174147218</v>
      </c>
      <c r="I1619" s="36">
        <f t="shared" si="960"/>
        <v>1.4579831932773109</v>
      </c>
      <c r="J1619" s="36">
        <f t="shared" si="960"/>
        <v>0.71139240506329116</v>
      </c>
      <c r="K1619" s="36">
        <f t="shared" si="960"/>
        <v>0.71595900439238658</v>
      </c>
      <c r="L1619" s="36">
        <f t="shared" si="960"/>
        <v>0.84615384615384615</v>
      </c>
      <c r="M1619" s="36">
        <f t="shared" si="960"/>
        <v>1.3702928870292888</v>
      </c>
      <c r="N1619" s="36">
        <f t="shared" si="960"/>
        <v>0.74614305750350629</v>
      </c>
      <c r="O1619" s="36">
        <f t="shared" si="960"/>
        <v>0.89494163424124518</v>
      </c>
      <c r="P1619" s="36">
        <f t="shared" si="960"/>
        <v>1.2208067940552016</v>
      </c>
      <c r="Q1619" s="36">
        <f t="shared" si="960"/>
        <v>1.5354330708661417</v>
      </c>
      <c r="R1619" s="36">
        <f t="shared" si="960"/>
        <v>0.67948717948717952</v>
      </c>
      <c r="S1619" s="36">
        <f t="shared" si="960"/>
        <v>0.79083665338645415</v>
      </c>
      <c r="T1619" s="36">
        <f t="shared" si="960"/>
        <v>1.0313199105145414</v>
      </c>
      <c r="U1619" s="36">
        <f t="shared" si="960"/>
        <v>1.6151832460732984</v>
      </c>
      <c r="V1619" s="36">
        <f t="shared" si="960"/>
        <v>0.65095729013254788</v>
      </c>
      <c r="W1619" s="36">
        <f t="shared" si="960"/>
        <v>0.76335877862595425</v>
      </c>
      <c r="X1619" s="41">
        <f t="shared" si="960"/>
        <v>0.78446601941747574</v>
      </c>
      <c r="Y1619" s="41">
        <f t="shared" si="960"/>
        <v>0.77991452991452992</v>
      </c>
      <c r="Z1619" s="41">
        <f t="shared" si="960"/>
        <v>0.79508196721311475</v>
      </c>
      <c r="AA1619" s="41">
        <f t="shared" si="960"/>
        <v>0.99593495934959353</v>
      </c>
      <c r="AB1619" s="41">
        <f t="shared" si="960"/>
        <v>1.3075060532687652</v>
      </c>
      <c r="AC1619" s="42">
        <f t="shared" ref="AC1619:AG1619" si="961">AC974/AC322</f>
        <v>1.4634831460674158</v>
      </c>
      <c r="AD1619" s="42">
        <f t="shared" si="961"/>
        <v>1.3076923076923077</v>
      </c>
      <c r="AE1619" s="42">
        <f t="shared" si="961"/>
        <v>1.0479302832244008</v>
      </c>
      <c r="AF1619" s="43">
        <f t="shared" si="961"/>
        <v>0.61019736842105265</v>
      </c>
      <c r="AG1619" s="43">
        <f t="shared" si="961"/>
        <v>0.46525679758308158</v>
      </c>
      <c r="AH1619" s="44">
        <f t="shared" ref="AH1619:AO1619" si="962">AH974/AH322</f>
        <v>0.61023622047244097</v>
      </c>
      <c r="AI1619" s="44">
        <f t="shared" si="962"/>
        <v>0.68965517241379315</v>
      </c>
      <c r="AJ1619" s="44">
        <f t="shared" si="962"/>
        <v>0.82352941176470584</v>
      </c>
      <c r="AK1619" s="44">
        <f t="shared" si="962"/>
        <v>0.74019607843137258</v>
      </c>
      <c r="AL1619" s="46">
        <f t="shared" si="962"/>
        <v>0.92542372881355928</v>
      </c>
      <c r="AM1619" s="46">
        <f t="shared" si="962"/>
        <v>1.0457317073170731</v>
      </c>
      <c r="AN1619" s="46">
        <f t="shared" si="962"/>
        <v>1.2305475504322767</v>
      </c>
      <c r="AO1619" s="46">
        <f t="shared" si="962"/>
        <v>1.3669064748201438</v>
      </c>
    </row>
    <row r="1620" spans="1:41" x14ac:dyDescent="0.25">
      <c r="A1620" s="36" t="s">
        <v>621</v>
      </c>
      <c r="B1620" s="36">
        <f t="shared" ref="B1620:AB1620" si="963">B975/B323</f>
        <v>1.130718954248366</v>
      </c>
      <c r="C1620" s="36">
        <f t="shared" si="963"/>
        <v>1.1423611111111112</v>
      </c>
      <c r="D1620" s="36">
        <f t="shared" si="963"/>
        <v>0.93438320209973758</v>
      </c>
      <c r="E1620" s="36">
        <f t="shared" si="963"/>
        <v>1.8577075098814229</v>
      </c>
      <c r="F1620" s="36">
        <f t="shared" si="963"/>
        <v>1.2199074074074074</v>
      </c>
      <c r="G1620" s="36">
        <f t="shared" si="963"/>
        <v>1.0132743362831858</v>
      </c>
      <c r="H1620" s="36">
        <f t="shared" si="963"/>
        <v>0.76666666666666672</v>
      </c>
      <c r="I1620" s="36">
        <f t="shared" si="963"/>
        <v>1.1674757281553398</v>
      </c>
      <c r="J1620" s="36">
        <f t="shared" si="963"/>
        <v>0.86247544204322202</v>
      </c>
      <c r="K1620" s="36">
        <f t="shared" si="963"/>
        <v>1.0175054704595186</v>
      </c>
      <c r="L1620" s="36">
        <f t="shared" si="963"/>
        <v>0.85423728813559319</v>
      </c>
      <c r="M1620" s="36">
        <f t="shared" si="963"/>
        <v>1.3058510638297873</v>
      </c>
      <c r="N1620" s="36">
        <f t="shared" si="963"/>
        <v>0.92810457516339873</v>
      </c>
      <c r="O1620" s="36">
        <f t="shared" si="963"/>
        <v>0.86936936936936937</v>
      </c>
      <c r="P1620" s="36">
        <f t="shared" si="963"/>
        <v>0.72913117546848383</v>
      </c>
      <c r="Q1620" s="36">
        <f t="shared" si="963"/>
        <v>1.0211764705882354</v>
      </c>
      <c r="R1620" s="36">
        <f t="shared" si="963"/>
        <v>0.97345132743362828</v>
      </c>
      <c r="S1620" s="36">
        <f t="shared" si="963"/>
        <v>0.95488721804511278</v>
      </c>
      <c r="T1620" s="36">
        <f t="shared" si="963"/>
        <v>0.7967479674796748</v>
      </c>
      <c r="U1620" s="36">
        <f t="shared" si="963"/>
        <v>1.0561797752808988</v>
      </c>
      <c r="V1620" s="36">
        <f t="shared" si="963"/>
        <v>0.81472684085510694</v>
      </c>
      <c r="W1620" s="36">
        <f t="shared" si="963"/>
        <v>0.91002570694087404</v>
      </c>
      <c r="X1620" s="41">
        <f t="shared" si="963"/>
        <v>0.94042553191489364</v>
      </c>
      <c r="Y1620" s="41">
        <f t="shared" si="963"/>
        <v>0.83526682134570762</v>
      </c>
      <c r="Z1620" s="41">
        <f t="shared" si="963"/>
        <v>0.76660341555977229</v>
      </c>
      <c r="AA1620" s="41">
        <f t="shared" si="963"/>
        <v>0.8861985472154964</v>
      </c>
      <c r="AB1620" s="41">
        <f t="shared" si="963"/>
        <v>1.0326086956521738</v>
      </c>
      <c r="AC1620" s="42">
        <f t="shared" ref="AC1620:AG1620" si="964">AC975/AC323</f>
        <v>1.0218750000000001</v>
      </c>
      <c r="AD1620" s="42">
        <f t="shared" si="964"/>
        <v>1.5163636363636364</v>
      </c>
      <c r="AE1620" s="42">
        <f t="shared" si="964"/>
        <v>1.101123595505618</v>
      </c>
      <c r="AF1620" s="43">
        <f t="shared" si="964"/>
        <v>0.74238875878220145</v>
      </c>
      <c r="AG1620" s="43">
        <f t="shared" si="964"/>
        <v>0.70432692307692313</v>
      </c>
      <c r="AH1620" s="44">
        <f t="shared" ref="AH1620:AO1620" si="965">AH975/AH323</f>
        <v>0.6836461126005362</v>
      </c>
      <c r="AI1620" s="44">
        <f t="shared" si="965"/>
        <v>0.8498498498498499</v>
      </c>
      <c r="AJ1620" s="44">
        <f t="shared" si="965"/>
        <v>1.0136612021857923</v>
      </c>
      <c r="AK1620" s="44">
        <f t="shared" si="965"/>
        <v>0.88955223880597012</v>
      </c>
      <c r="AL1620" s="46">
        <f t="shared" si="965"/>
        <v>0.61035422343324253</v>
      </c>
      <c r="AM1620" s="46">
        <f t="shared" si="965"/>
        <v>0.67630057803468213</v>
      </c>
      <c r="AN1620" s="46">
        <f t="shared" si="965"/>
        <v>0.94202898550724634</v>
      </c>
      <c r="AO1620" s="46">
        <f t="shared" si="965"/>
        <v>0.94501718213058417</v>
      </c>
    </row>
    <row r="1621" spans="1:41" x14ac:dyDescent="0.25">
      <c r="A1621" s="36" t="s">
        <v>138</v>
      </c>
      <c r="B1621" s="36">
        <f t="shared" ref="B1621:AB1621" si="966">B976/B324</f>
        <v>1.0512820512820513</v>
      </c>
      <c r="C1621" s="36">
        <f t="shared" si="966"/>
        <v>0.81355932203389836</v>
      </c>
      <c r="D1621" s="36">
        <f t="shared" si="966"/>
        <v>1.0185185185185186</v>
      </c>
      <c r="E1621" s="36">
        <f t="shared" si="966"/>
        <v>1.8974358974358974</v>
      </c>
      <c r="F1621" s="36">
        <f t="shared" si="966"/>
        <v>1.1107078039927405</v>
      </c>
      <c r="G1621" s="36">
        <f t="shared" si="966"/>
        <v>0.83669724770642206</v>
      </c>
      <c r="H1621" s="36">
        <f t="shared" si="966"/>
        <v>0.8908507223113965</v>
      </c>
      <c r="I1621" s="36">
        <f t="shared" si="966"/>
        <v>1.3860045146726863</v>
      </c>
      <c r="J1621" s="36">
        <f t="shared" si="966"/>
        <v>0.83855799373040751</v>
      </c>
      <c r="K1621" s="36">
        <f t="shared" si="966"/>
        <v>0.72072072072072069</v>
      </c>
      <c r="L1621" s="36">
        <f t="shared" si="966"/>
        <v>0.94216417910447758</v>
      </c>
      <c r="M1621" s="36">
        <f t="shared" si="966"/>
        <v>1.2008830022075054</v>
      </c>
      <c r="N1621" s="36">
        <f t="shared" si="966"/>
        <v>0.91783216783216781</v>
      </c>
      <c r="O1621" s="36">
        <f t="shared" si="966"/>
        <v>0.87238493723849375</v>
      </c>
      <c r="P1621" s="36">
        <f t="shared" si="966"/>
        <v>1.2292576419213974</v>
      </c>
      <c r="Q1621" s="36">
        <f t="shared" si="966"/>
        <v>1.265625</v>
      </c>
      <c r="R1621" s="36">
        <f t="shared" si="966"/>
        <v>0.85034013605442171</v>
      </c>
      <c r="S1621" s="36">
        <f t="shared" si="966"/>
        <v>0.80714285714285716</v>
      </c>
      <c r="T1621" s="36">
        <f t="shared" si="966"/>
        <v>0.96435643564356432</v>
      </c>
      <c r="U1621" s="36">
        <f t="shared" si="966"/>
        <v>1.0945378151260505</v>
      </c>
      <c r="V1621" s="36">
        <f t="shared" si="966"/>
        <v>0.91497975708502022</v>
      </c>
      <c r="W1621" s="36">
        <f t="shared" si="966"/>
        <v>0.76859504132231404</v>
      </c>
      <c r="X1621" s="41">
        <f t="shared" si="966"/>
        <v>1.0023310023310024</v>
      </c>
      <c r="Y1621" s="41">
        <f t="shared" si="966"/>
        <v>0.83702213279678073</v>
      </c>
      <c r="Z1621" s="41">
        <f t="shared" si="966"/>
        <v>0.90794979079497906</v>
      </c>
      <c r="AA1621" s="41">
        <f t="shared" si="966"/>
        <v>1.05</v>
      </c>
      <c r="AB1621" s="41">
        <f t="shared" si="966"/>
        <v>1.1767554479418887</v>
      </c>
      <c r="AC1621" s="42">
        <f t="shared" ref="AC1621:AG1621" si="967">AC976/AC324</f>
        <v>1.106951871657754</v>
      </c>
      <c r="AD1621" s="42">
        <f t="shared" si="967"/>
        <v>1.1687116564417177</v>
      </c>
      <c r="AE1621" s="42">
        <f t="shared" si="967"/>
        <v>1.0293398533007334</v>
      </c>
      <c r="AF1621" s="43">
        <f t="shared" si="967"/>
        <v>0.80821917808219179</v>
      </c>
      <c r="AG1621" s="43">
        <f t="shared" si="967"/>
        <v>0.66079295154185025</v>
      </c>
      <c r="AH1621" s="44">
        <f t="shared" ref="AH1621:AO1621" si="968">AH976/AH324</f>
        <v>0.70047169811320753</v>
      </c>
      <c r="AI1621" s="44">
        <f t="shared" si="968"/>
        <v>0.76980198019801982</v>
      </c>
      <c r="AJ1621" s="44">
        <f t="shared" si="968"/>
        <v>0.99273607748184023</v>
      </c>
      <c r="AK1621" s="44">
        <f t="shared" si="968"/>
        <v>0.7558139534883721</v>
      </c>
      <c r="AL1621" s="46">
        <f t="shared" si="968"/>
        <v>0.86728395061728392</v>
      </c>
      <c r="AM1621" s="46">
        <f t="shared" si="968"/>
        <v>0.92947103274559195</v>
      </c>
      <c r="AN1621" s="46">
        <f t="shared" si="968"/>
        <v>0.8891820580474934</v>
      </c>
      <c r="AO1621" s="46">
        <f t="shared" si="968"/>
        <v>1.1094224924012157</v>
      </c>
    </row>
    <row r="1622" spans="1:41" x14ac:dyDescent="0.25">
      <c r="A1622" s="36" t="s">
        <v>454</v>
      </c>
      <c r="B1622" s="36">
        <f t="shared" ref="B1622:AB1622" si="969">B977/B325</f>
        <v>0.95378151260504207</v>
      </c>
      <c r="C1622" s="36">
        <f t="shared" si="969"/>
        <v>0.97075548334687245</v>
      </c>
      <c r="D1622" s="36">
        <f t="shared" si="969"/>
        <v>1.1228615863141524</v>
      </c>
      <c r="E1622" s="36">
        <f t="shared" si="969"/>
        <v>1.4168173598553346</v>
      </c>
      <c r="F1622" s="36">
        <f t="shared" si="969"/>
        <v>1.1766361717100633</v>
      </c>
      <c r="G1622" s="36">
        <f t="shared" si="969"/>
        <v>1.0686777920410784</v>
      </c>
      <c r="H1622" s="36">
        <f t="shared" si="969"/>
        <v>0.98856548856548854</v>
      </c>
      <c r="I1622" s="36">
        <f t="shared" si="969"/>
        <v>0.98392282958199362</v>
      </c>
      <c r="J1622" s="36">
        <f t="shared" si="969"/>
        <v>0.85265562535693884</v>
      </c>
      <c r="K1622" s="36">
        <f t="shared" si="969"/>
        <v>0.88475836431226762</v>
      </c>
      <c r="L1622" s="36">
        <f t="shared" si="969"/>
        <v>1.0155709342560553</v>
      </c>
      <c r="M1622" s="36">
        <f t="shared" si="969"/>
        <v>1.019281914893617</v>
      </c>
      <c r="N1622" s="36">
        <f t="shared" si="969"/>
        <v>0.99816289038579298</v>
      </c>
      <c r="O1622" s="36">
        <f t="shared" si="969"/>
        <v>1.0910290237467017</v>
      </c>
      <c r="P1622" s="36">
        <f t="shared" si="969"/>
        <v>1.0251196172248804</v>
      </c>
      <c r="Q1622" s="36">
        <f t="shared" si="969"/>
        <v>0.95729303547963207</v>
      </c>
      <c r="R1622" s="36">
        <f t="shared" si="969"/>
        <v>0.92107023411371236</v>
      </c>
      <c r="S1622" s="36">
        <f t="shared" si="969"/>
        <v>0.9013990672884743</v>
      </c>
      <c r="T1622" s="36">
        <f t="shared" si="969"/>
        <v>1.010519801980198</v>
      </c>
      <c r="U1622" s="36">
        <f t="shared" si="969"/>
        <v>0.91743772241992882</v>
      </c>
      <c r="V1622" s="36">
        <f t="shared" si="969"/>
        <v>0.87250172294968986</v>
      </c>
      <c r="W1622" s="36">
        <f t="shared" si="969"/>
        <v>0.83357041251778097</v>
      </c>
      <c r="X1622" s="41">
        <f t="shared" si="969"/>
        <v>0.97590361445783136</v>
      </c>
      <c r="Y1622" s="41">
        <f t="shared" si="969"/>
        <v>0.9103678929765886</v>
      </c>
      <c r="Z1622" s="41">
        <f t="shared" si="969"/>
        <v>0.91560913705583757</v>
      </c>
      <c r="AA1622" s="41">
        <f t="shared" si="969"/>
        <v>0.80060975609756102</v>
      </c>
      <c r="AB1622" s="41">
        <f t="shared" si="969"/>
        <v>0.83072739632902792</v>
      </c>
      <c r="AC1622" s="42">
        <f t="shared" ref="AC1622:AG1622" si="970">AC977/AC325</f>
        <v>0.93764988009592332</v>
      </c>
      <c r="AD1622" s="42">
        <f t="shared" si="970"/>
        <v>1.157593123209169</v>
      </c>
      <c r="AE1622" s="42">
        <f t="shared" si="970"/>
        <v>0.95842293906810039</v>
      </c>
      <c r="AF1622" s="43">
        <f t="shared" si="970"/>
        <v>0.71320182094081941</v>
      </c>
      <c r="AG1622" s="43">
        <f t="shared" si="970"/>
        <v>0.78191911181601903</v>
      </c>
      <c r="AH1622" s="44">
        <f t="shared" ref="AH1622:AO1622" si="971">AH977/AH325</f>
        <v>0.75</v>
      </c>
      <c r="AI1622" s="44">
        <f t="shared" si="971"/>
        <v>0.75582329317269081</v>
      </c>
      <c r="AJ1622" s="44">
        <f t="shared" si="971"/>
        <v>0.66442953020134232</v>
      </c>
      <c r="AK1622" s="44">
        <f t="shared" si="971"/>
        <v>0.64237775647171624</v>
      </c>
      <c r="AL1622" s="46">
        <f t="shared" si="971"/>
        <v>0.72872340425531912</v>
      </c>
      <c r="AM1622" s="46">
        <f t="shared" si="971"/>
        <v>0.76387249114521838</v>
      </c>
      <c r="AN1622" s="46">
        <f t="shared" si="971"/>
        <v>0.65487804878048783</v>
      </c>
      <c r="AO1622" s="46">
        <f t="shared" si="971"/>
        <v>0.7938808373590982</v>
      </c>
    </row>
    <row r="1623" spans="1:41" x14ac:dyDescent="0.25">
      <c r="A1623" s="36" t="s">
        <v>139</v>
      </c>
      <c r="B1623" s="36">
        <f t="shared" ref="B1623:AB1623" si="972">B978/B326</f>
        <v>1.05</v>
      </c>
      <c r="C1623" s="36">
        <f t="shared" si="972"/>
        <v>0.94117647058823528</v>
      </c>
      <c r="D1623" s="36">
        <f t="shared" si="972"/>
        <v>1.2357142857142858</v>
      </c>
      <c r="E1623" s="36">
        <f t="shared" si="972"/>
        <v>1.3714285714285714</v>
      </c>
      <c r="F1623" s="36">
        <f t="shared" si="972"/>
        <v>1.3680781758957654</v>
      </c>
      <c r="G1623" s="36">
        <f t="shared" si="972"/>
        <v>0.7773019271948608</v>
      </c>
      <c r="H1623" s="36">
        <f t="shared" si="972"/>
        <v>1.1193317422434368</v>
      </c>
      <c r="I1623" s="36">
        <f t="shared" si="972"/>
        <v>0.86923076923076925</v>
      </c>
      <c r="J1623" s="36">
        <f t="shared" si="972"/>
        <v>0.84738041002277908</v>
      </c>
      <c r="K1623" s="36">
        <f t="shared" si="972"/>
        <v>0.72065727699530513</v>
      </c>
      <c r="L1623" s="36">
        <f t="shared" si="972"/>
        <v>0.83972911963882624</v>
      </c>
      <c r="M1623" s="36">
        <f t="shared" si="972"/>
        <v>1.221875</v>
      </c>
      <c r="N1623" s="36">
        <f t="shared" si="972"/>
        <v>0.87185929648241201</v>
      </c>
      <c r="O1623" s="36">
        <f t="shared" si="972"/>
        <v>1.0136518771331058</v>
      </c>
      <c r="P1623" s="36">
        <f t="shared" si="972"/>
        <v>1.1031518624641834</v>
      </c>
      <c r="Q1623" s="36">
        <f t="shared" si="972"/>
        <v>1.1203703703703705</v>
      </c>
      <c r="R1623" s="36">
        <f t="shared" si="972"/>
        <v>0.86588921282798836</v>
      </c>
      <c r="S1623" s="36">
        <f t="shared" si="972"/>
        <v>0.7857142857142857</v>
      </c>
      <c r="T1623" s="36">
        <f t="shared" si="972"/>
        <v>0.86138613861386137</v>
      </c>
      <c r="U1623" s="36">
        <f t="shared" si="972"/>
        <v>0.9426751592356688</v>
      </c>
      <c r="V1623" s="36">
        <f t="shared" si="972"/>
        <v>0.86238532110091748</v>
      </c>
      <c r="W1623" s="36">
        <f t="shared" si="972"/>
        <v>0.8036253776435045</v>
      </c>
      <c r="X1623" s="41">
        <f t="shared" si="972"/>
        <v>0.92</v>
      </c>
      <c r="Y1623" s="41">
        <f t="shared" si="972"/>
        <v>0.91562500000000002</v>
      </c>
      <c r="Z1623" s="41">
        <f t="shared" si="972"/>
        <v>0.93597560975609762</v>
      </c>
      <c r="AA1623" s="41">
        <f t="shared" si="972"/>
        <v>0.80057803468208089</v>
      </c>
      <c r="AB1623" s="41">
        <f t="shared" si="972"/>
        <v>1</v>
      </c>
      <c r="AC1623" s="42">
        <f t="shared" ref="AC1623:AG1623" si="973">AC978/AC326</f>
        <v>0.97153024911032027</v>
      </c>
      <c r="AD1623" s="42">
        <f t="shared" si="973"/>
        <v>1.3618090452261307</v>
      </c>
      <c r="AE1623" s="42">
        <f t="shared" si="973"/>
        <v>1.1891891891891893</v>
      </c>
      <c r="AF1623" s="43">
        <f t="shared" si="973"/>
        <v>0.82625482625482627</v>
      </c>
      <c r="AG1623" s="43">
        <f t="shared" si="973"/>
        <v>0.70454545454545459</v>
      </c>
      <c r="AH1623" s="44">
        <f t="shared" ref="AH1623:AO1623" si="974">AH978/AH326</f>
        <v>0.80327868852459017</v>
      </c>
      <c r="AI1623" s="44">
        <f t="shared" si="974"/>
        <v>0.72075471698113203</v>
      </c>
      <c r="AJ1623" s="44">
        <f t="shared" si="974"/>
        <v>0.92083333333333328</v>
      </c>
      <c r="AK1623" s="44">
        <f t="shared" si="974"/>
        <v>0.83196721311475408</v>
      </c>
      <c r="AL1623" s="46">
        <f t="shared" si="974"/>
        <v>0.86473429951690817</v>
      </c>
      <c r="AM1623" s="46">
        <f t="shared" si="974"/>
        <v>0.79166666666666663</v>
      </c>
      <c r="AN1623" s="46">
        <f t="shared" si="974"/>
        <v>0.99543378995433784</v>
      </c>
      <c r="AO1623" s="46">
        <f t="shared" si="974"/>
        <v>1.1213592233009708</v>
      </c>
    </row>
    <row r="1624" spans="1:41" x14ac:dyDescent="0.25">
      <c r="A1624" s="36" t="s">
        <v>140</v>
      </c>
      <c r="B1624" s="36">
        <f t="shared" ref="B1624:AB1624" si="975">B979/B327</f>
        <v>1.0133333333333334</v>
      </c>
      <c r="C1624" s="36">
        <f t="shared" si="975"/>
        <v>0.92737430167597767</v>
      </c>
      <c r="D1624" s="36">
        <f t="shared" si="975"/>
        <v>1.6153846153846154</v>
      </c>
      <c r="E1624" s="36">
        <f t="shared" si="975"/>
        <v>1.8103448275862069</v>
      </c>
      <c r="F1624" s="36">
        <f t="shared" si="975"/>
        <v>1.4361702127659575</v>
      </c>
      <c r="G1624" s="36">
        <f t="shared" si="975"/>
        <v>0.86290322580645162</v>
      </c>
      <c r="H1624" s="36">
        <f t="shared" si="975"/>
        <v>0.93367346938775508</v>
      </c>
      <c r="I1624" s="36">
        <f t="shared" si="975"/>
        <v>0.8597560975609756</v>
      </c>
      <c r="J1624" s="36">
        <f t="shared" si="975"/>
        <v>0.90379008746355682</v>
      </c>
      <c r="K1624" s="36">
        <f t="shared" si="975"/>
        <v>0.63924050632911389</v>
      </c>
      <c r="L1624" s="36">
        <f t="shared" si="975"/>
        <v>1.0955631399317407</v>
      </c>
      <c r="M1624" s="36">
        <f t="shared" si="975"/>
        <v>1.0040983606557377</v>
      </c>
      <c r="N1624" s="36">
        <f t="shared" si="975"/>
        <v>1.0387096774193549</v>
      </c>
      <c r="O1624" s="36">
        <f t="shared" si="975"/>
        <v>0.88448844884488453</v>
      </c>
      <c r="P1624" s="36">
        <f t="shared" si="975"/>
        <v>1.2684824902723735</v>
      </c>
      <c r="Q1624" s="36">
        <f t="shared" si="975"/>
        <v>1.0080321285140563</v>
      </c>
      <c r="R1624" s="36">
        <f t="shared" si="975"/>
        <v>0.97482014388489213</v>
      </c>
      <c r="S1624" s="36">
        <f t="shared" si="975"/>
        <v>0.91701244813278004</v>
      </c>
      <c r="T1624" s="36">
        <f t="shared" si="975"/>
        <v>0.84838709677419355</v>
      </c>
      <c r="U1624" s="36">
        <f t="shared" si="975"/>
        <v>0.96197718631178708</v>
      </c>
      <c r="V1624" s="36">
        <f t="shared" si="975"/>
        <v>0.91449814126394047</v>
      </c>
      <c r="W1624" s="36">
        <f t="shared" si="975"/>
        <v>0.81712062256809337</v>
      </c>
      <c r="X1624" s="41">
        <f t="shared" si="975"/>
        <v>0.8443579766536965</v>
      </c>
      <c r="Y1624" s="41">
        <f t="shared" si="975"/>
        <v>0.93852459016393441</v>
      </c>
      <c r="Z1624" s="41">
        <f t="shared" si="975"/>
        <v>0.85401459854014594</v>
      </c>
      <c r="AA1624" s="41">
        <f t="shared" si="975"/>
        <v>0.88709677419354838</v>
      </c>
      <c r="AB1624" s="41">
        <f t="shared" si="975"/>
        <v>0.9856459330143541</v>
      </c>
      <c r="AC1624" s="42">
        <f t="shared" ref="AC1624:AG1624" si="976">AC979/AC327</f>
        <v>0.85853658536585364</v>
      </c>
      <c r="AD1624" s="42">
        <f t="shared" si="976"/>
        <v>1.3028169014084507</v>
      </c>
      <c r="AE1624" s="42">
        <f t="shared" si="976"/>
        <v>0.99159663865546221</v>
      </c>
      <c r="AF1624" s="43">
        <f t="shared" si="976"/>
        <v>0.9463414634146341</v>
      </c>
      <c r="AG1624" s="43">
        <f t="shared" si="976"/>
        <v>0.79326923076923073</v>
      </c>
      <c r="AH1624" s="44">
        <f t="shared" ref="AH1624:AO1624" si="977">AH979/AH327</f>
        <v>0.78</v>
      </c>
      <c r="AI1624" s="44">
        <f t="shared" si="977"/>
        <v>0.89393939393939392</v>
      </c>
      <c r="AJ1624" s="44">
        <f t="shared" si="977"/>
        <v>0.82051282051282048</v>
      </c>
      <c r="AK1624" s="44">
        <f t="shared" si="977"/>
        <v>0.93939393939393945</v>
      </c>
      <c r="AL1624" s="46">
        <f t="shared" si="977"/>
        <v>0.78531073446327682</v>
      </c>
      <c r="AM1624" s="46">
        <f t="shared" si="977"/>
        <v>0.88659793814432986</v>
      </c>
      <c r="AN1624" s="46">
        <f t="shared" si="977"/>
        <v>0.86885245901639341</v>
      </c>
      <c r="AO1624" s="46">
        <f t="shared" si="977"/>
        <v>0.91764705882352937</v>
      </c>
    </row>
    <row r="1625" spans="1:41" x14ac:dyDescent="0.25">
      <c r="A1625" s="36" t="s">
        <v>466</v>
      </c>
      <c r="B1625" s="36">
        <f t="shared" ref="B1625:AB1625" si="978">B980/B328</f>
        <v>0.95816464237516874</v>
      </c>
      <c r="C1625" s="36">
        <f t="shared" si="978"/>
        <v>1.1193959414818311</v>
      </c>
      <c r="D1625" s="36">
        <f t="shared" si="978"/>
        <v>1.1085563513004146</v>
      </c>
      <c r="E1625" s="36">
        <f t="shared" si="978"/>
        <v>1.4231473010064044</v>
      </c>
      <c r="F1625" s="36">
        <f t="shared" si="978"/>
        <v>1.2740264380135762</v>
      </c>
      <c r="G1625" s="36">
        <f t="shared" si="978"/>
        <v>1.0373376623376624</v>
      </c>
      <c r="H1625" s="36">
        <f t="shared" si="978"/>
        <v>1.0416019869605713</v>
      </c>
      <c r="I1625" s="36">
        <f t="shared" si="978"/>
        <v>1.0402238544945785</v>
      </c>
      <c r="J1625" s="36">
        <f t="shared" si="978"/>
        <v>0.83937975424224698</v>
      </c>
      <c r="K1625" s="36">
        <f t="shared" si="978"/>
        <v>0.77693208430913352</v>
      </c>
      <c r="L1625" s="36">
        <f t="shared" si="978"/>
        <v>1.0310726023304451</v>
      </c>
      <c r="M1625" s="36">
        <f t="shared" si="978"/>
        <v>1.0578849721706864</v>
      </c>
      <c r="N1625" s="36">
        <f t="shared" si="978"/>
        <v>0.98635658914728686</v>
      </c>
      <c r="O1625" s="36">
        <f t="shared" si="978"/>
        <v>1.0344337948171813</v>
      </c>
      <c r="P1625" s="36">
        <f t="shared" si="978"/>
        <v>1.1259160559626915</v>
      </c>
      <c r="Q1625" s="36">
        <f t="shared" si="978"/>
        <v>1.0501831501831502</v>
      </c>
      <c r="R1625" s="36">
        <f t="shared" si="978"/>
        <v>0.89403747870528105</v>
      </c>
      <c r="S1625" s="36">
        <f t="shared" si="978"/>
        <v>0.94184762605815242</v>
      </c>
      <c r="T1625" s="36">
        <f t="shared" si="978"/>
        <v>0.96126867947544981</v>
      </c>
      <c r="U1625" s="36">
        <f t="shared" si="978"/>
        <v>0.95290654893303894</v>
      </c>
      <c r="V1625" s="36">
        <f t="shared" si="978"/>
        <v>1.0003797949107482</v>
      </c>
      <c r="W1625" s="36">
        <f t="shared" si="978"/>
        <v>0.91373565346168084</v>
      </c>
      <c r="X1625" s="41">
        <f t="shared" si="978"/>
        <v>0.94113689875546591</v>
      </c>
      <c r="Y1625" s="41">
        <f t="shared" si="978"/>
        <v>0.90887928167608911</v>
      </c>
      <c r="Z1625" s="41">
        <f t="shared" si="978"/>
        <v>0.86990881458966562</v>
      </c>
      <c r="AA1625" s="41">
        <f t="shared" si="978"/>
        <v>0.79542755344418048</v>
      </c>
      <c r="AB1625" s="41">
        <f t="shared" si="978"/>
        <v>0.82388059701492533</v>
      </c>
      <c r="AC1625" s="42">
        <f t="shared" ref="AC1625:AG1625" si="979">AC980/AC328</f>
        <v>0.8977846871356393</v>
      </c>
      <c r="AD1625" s="42">
        <f t="shared" si="979"/>
        <v>1.2503740648379051</v>
      </c>
      <c r="AE1625" s="42">
        <f t="shared" si="979"/>
        <v>1.050237341772152</v>
      </c>
      <c r="AF1625" s="43">
        <f t="shared" si="979"/>
        <v>0.80096546602302265</v>
      </c>
      <c r="AG1625" s="43">
        <f t="shared" si="979"/>
        <v>0.82508903838543723</v>
      </c>
      <c r="AH1625" s="44">
        <f t="shared" ref="AH1625:AO1625" si="980">AH980/AH328</f>
        <v>0.8382536382536383</v>
      </c>
      <c r="AI1625" s="44">
        <f t="shared" si="980"/>
        <v>0.78725038402457759</v>
      </c>
      <c r="AJ1625" s="44">
        <f t="shared" si="980"/>
        <v>0.88534278959810875</v>
      </c>
      <c r="AK1625" s="44">
        <f t="shared" si="980"/>
        <v>0.92728828058169377</v>
      </c>
      <c r="AL1625" s="46">
        <f t="shared" si="980"/>
        <v>0.86969545681477778</v>
      </c>
      <c r="AM1625" s="46">
        <f t="shared" si="980"/>
        <v>0.77085610200364296</v>
      </c>
      <c r="AN1625" s="46">
        <f t="shared" si="980"/>
        <v>0.86075949367088611</v>
      </c>
      <c r="AO1625" s="46">
        <f t="shared" si="980"/>
        <v>0.88760939659143256</v>
      </c>
    </row>
    <row r="1626" spans="1:41" x14ac:dyDescent="0.25">
      <c r="A1626" s="36" t="s">
        <v>141</v>
      </c>
      <c r="B1626" s="36">
        <f t="shared" ref="B1626:AB1626" si="981">B981/B329</f>
        <v>1.0199004975124377</v>
      </c>
      <c r="C1626" s="36">
        <f t="shared" si="981"/>
        <v>0.90025575447570327</v>
      </c>
      <c r="D1626" s="36">
        <f t="shared" si="981"/>
        <v>1.1898734177215189</v>
      </c>
      <c r="E1626" s="36">
        <f t="shared" si="981"/>
        <v>1.5835777126099706</v>
      </c>
      <c r="F1626" s="36">
        <f t="shared" si="981"/>
        <v>1.1485943775100402</v>
      </c>
      <c r="G1626" s="36">
        <f t="shared" si="981"/>
        <v>0.83361629881154498</v>
      </c>
      <c r="H1626" s="36">
        <f t="shared" si="981"/>
        <v>0.96795952782462058</v>
      </c>
      <c r="I1626" s="36">
        <f t="shared" si="981"/>
        <v>1.2551724137931035</v>
      </c>
      <c r="J1626" s="36">
        <f t="shared" si="981"/>
        <v>0.98204667863554762</v>
      </c>
      <c r="K1626" s="36">
        <f t="shared" si="981"/>
        <v>0.71479500891265602</v>
      </c>
      <c r="L1626" s="36">
        <f t="shared" si="981"/>
        <v>0.85961871750433272</v>
      </c>
      <c r="M1626" s="36">
        <f t="shared" si="981"/>
        <v>1.1995614035087718</v>
      </c>
      <c r="N1626" s="36">
        <f t="shared" si="981"/>
        <v>0.80471380471380471</v>
      </c>
      <c r="O1626" s="36">
        <f t="shared" si="981"/>
        <v>0.94067796610169496</v>
      </c>
      <c r="P1626" s="36">
        <f t="shared" si="981"/>
        <v>1.0657370517928286</v>
      </c>
      <c r="Q1626" s="36">
        <f t="shared" si="981"/>
        <v>1.3014705882352942</v>
      </c>
      <c r="R1626" s="36">
        <f t="shared" si="981"/>
        <v>1.0148936170212766</v>
      </c>
      <c r="S1626" s="36">
        <f t="shared" si="981"/>
        <v>0.94004282655246252</v>
      </c>
      <c r="T1626" s="36">
        <f t="shared" si="981"/>
        <v>0.91911764705882348</v>
      </c>
      <c r="U1626" s="36">
        <f t="shared" si="981"/>
        <v>1.1640449438202247</v>
      </c>
      <c r="V1626" s="36">
        <f t="shared" si="981"/>
        <v>0.94605809128630702</v>
      </c>
      <c r="W1626" s="36">
        <f t="shared" si="981"/>
        <v>0.79693486590038309</v>
      </c>
      <c r="X1626" s="41">
        <f t="shared" si="981"/>
        <v>0.81724845995893225</v>
      </c>
      <c r="Y1626" s="41">
        <f t="shared" si="981"/>
        <v>0.85778781038374718</v>
      </c>
      <c r="Z1626" s="41">
        <f t="shared" si="981"/>
        <v>0.78417266187050361</v>
      </c>
      <c r="AA1626" s="41">
        <f t="shared" si="981"/>
        <v>1.0039370078740157</v>
      </c>
      <c r="AB1626" s="41">
        <f t="shared" si="981"/>
        <v>0.97876857749469215</v>
      </c>
      <c r="AC1626" s="42">
        <f t="shared" ref="AC1626:AG1626" si="982">AC981/AC329</f>
        <v>1.0846994535519126</v>
      </c>
      <c r="AD1626" s="42">
        <f t="shared" si="982"/>
        <v>1.0843373493975903</v>
      </c>
      <c r="AE1626" s="42">
        <f t="shared" si="982"/>
        <v>1.0146699266503667</v>
      </c>
      <c r="AF1626" s="43">
        <f t="shared" si="982"/>
        <v>0.65054945054945057</v>
      </c>
      <c r="AG1626" s="43">
        <f t="shared" si="982"/>
        <v>0.71201814058956914</v>
      </c>
      <c r="AH1626" s="44">
        <f t="shared" ref="AH1626:AO1626" si="983">AH981/AH329</f>
        <v>0.73802816901408452</v>
      </c>
      <c r="AI1626" s="44">
        <f t="shared" si="983"/>
        <v>0.7573333333333333</v>
      </c>
      <c r="AJ1626" s="44">
        <f t="shared" si="983"/>
        <v>1.1140939597315436</v>
      </c>
      <c r="AK1626" s="44">
        <f t="shared" si="983"/>
        <v>0.75260416666666663</v>
      </c>
      <c r="AL1626" s="46">
        <f t="shared" si="983"/>
        <v>0.94366197183098588</v>
      </c>
      <c r="AM1626" s="46">
        <f t="shared" si="983"/>
        <v>0.96242774566473988</v>
      </c>
      <c r="AN1626" s="46">
        <f t="shared" si="983"/>
        <v>1.032640949554896</v>
      </c>
      <c r="AO1626" s="46">
        <f t="shared" si="983"/>
        <v>1.0352564102564104</v>
      </c>
    </row>
    <row r="1627" spans="1:41" x14ac:dyDescent="0.25">
      <c r="A1627" s="36" t="s">
        <v>622</v>
      </c>
      <c r="B1627" s="36">
        <f t="shared" ref="B1627:AB1627" si="984">B982/B330</f>
        <v>1.6363636363636365</v>
      </c>
      <c r="C1627" s="36">
        <f t="shared" si="984"/>
        <v>0.67567567567567566</v>
      </c>
      <c r="D1627" s="36">
        <f t="shared" si="984"/>
        <v>1.0857142857142856</v>
      </c>
      <c r="E1627" s="36">
        <f t="shared" si="984"/>
        <v>0.95238095238095233</v>
      </c>
      <c r="F1627" s="36">
        <f t="shared" si="984"/>
        <v>1.3265306122448979</v>
      </c>
      <c r="G1627" s="36">
        <f t="shared" si="984"/>
        <v>0.72222222222222221</v>
      </c>
      <c r="H1627" s="36">
        <f t="shared" si="984"/>
        <v>0.7384615384615385</v>
      </c>
      <c r="I1627" s="36">
        <f t="shared" si="984"/>
        <v>0.78431372549019607</v>
      </c>
      <c r="J1627" s="36">
        <f t="shared" si="984"/>
        <v>1.5576923076923077</v>
      </c>
      <c r="K1627" s="36">
        <f t="shared" si="984"/>
        <v>0.67647058823529416</v>
      </c>
      <c r="L1627" s="36">
        <f t="shared" si="984"/>
        <v>0.61290322580645162</v>
      </c>
      <c r="M1627" s="36">
        <f t="shared" si="984"/>
        <v>0.84313725490196079</v>
      </c>
      <c r="N1627" s="36">
        <f t="shared" si="984"/>
        <v>1.1333333333333333</v>
      </c>
      <c r="O1627" s="36">
        <f t="shared" si="984"/>
        <v>0.69512195121951215</v>
      </c>
      <c r="P1627" s="36">
        <f t="shared" si="984"/>
        <v>0.98571428571428577</v>
      </c>
      <c r="Q1627" s="36">
        <f t="shared" si="984"/>
        <v>0.89473684210526316</v>
      </c>
      <c r="R1627" s="36">
        <f t="shared" si="984"/>
        <v>1.3461538461538463</v>
      </c>
      <c r="S1627" s="36">
        <f t="shared" si="984"/>
        <v>0.8771929824561403</v>
      </c>
      <c r="T1627" s="36">
        <f t="shared" si="984"/>
        <v>0.53333333333333333</v>
      </c>
      <c r="U1627" s="36">
        <f t="shared" si="984"/>
        <v>1.0169491525423728</v>
      </c>
      <c r="V1627" s="36">
        <f t="shared" si="984"/>
        <v>1.411764705882353</v>
      </c>
      <c r="W1627" s="36">
        <f t="shared" si="984"/>
        <v>0.6</v>
      </c>
      <c r="X1627" s="41">
        <f t="shared" si="984"/>
        <v>0.98148148148148151</v>
      </c>
      <c r="Y1627" s="41">
        <f t="shared" si="984"/>
        <v>0.77142857142857146</v>
      </c>
      <c r="Z1627" s="41">
        <f t="shared" si="984"/>
        <v>0.69117647058823528</v>
      </c>
      <c r="AA1627" s="41">
        <f t="shared" si="984"/>
        <v>0.8392857142857143</v>
      </c>
      <c r="AB1627" s="41">
        <f t="shared" si="984"/>
        <v>1.6190476190476191</v>
      </c>
      <c r="AC1627" s="42">
        <f t="shared" ref="AC1627:AG1627" si="985">AC982/AC330</f>
        <v>1</v>
      </c>
      <c r="AD1627" s="42">
        <f t="shared" si="985"/>
        <v>0.9285714285714286</v>
      </c>
      <c r="AE1627" s="42">
        <f t="shared" si="985"/>
        <v>0.79166666666666663</v>
      </c>
      <c r="AF1627" s="43">
        <f t="shared" si="985"/>
        <v>1.6216216216216217</v>
      </c>
      <c r="AG1627" s="43">
        <f t="shared" si="985"/>
        <v>1</v>
      </c>
      <c r="AH1627" s="44">
        <f t="shared" ref="AH1627:AO1627" si="986">AH982/AH330</f>
        <v>0.6428571428571429</v>
      </c>
      <c r="AI1627" s="44">
        <f t="shared" si="986"/>
        <v>0.7</v>
      </c>
      <c r="AJ1627" s="44">
        <f t="shared" si="986"/>
        <v>0.73684210526315785</v>
      </c>
      <c r="AK1627" s="44">
        <f t="shared" si="986"/>
        <v>0.63636363636363635</v>
      </c>
      <c r="AL1627" s="46">
        <f t="shared" si="986"/>
        <v>0.82758620689655171</v>
      </c>
      <c r="AM1627" s="46">
        <f t="shared" si="986"/>
        <v>1.56</v>
      </c>
      <c r="AN1627" s="46">
        <f t="shared" si="986"/>
        <v>1.027027027027027</v>
      </c>
      <c r="AO1627" s="46">
        <f t="shared" si="986"/>
        <v>0.68292682926829273</v>
      </c>
    </row>
    <row r="1628" spans="1:41" x14ac:dyDescent="0.25">
      <c r="A1628" s="36" t="s">
        <v>482</v>
      </c>
      <c r="B1628" s="36">
        <f t="shared" ref="B1628:AB1628" si="987">B983/B331</f>
        <v>0.87945879458794585</v>
      </c>
      <c r="C1628" s="36">
        <f t="shared" si="987"/>
        <v>0.98241206030150752</v>
      </c>
      <c r="D1628" s="36">
        <f t="shared" si="987"/>
        <v>1.0389884088514225</v>
      </c>
      <c r="E1628" s="36">
        <f t="shared" si="987"/>
        <v>1.4608076009501187</v>
      </c>
      <c r="F1628" s="36">
        <f t="shared" si="987"/>
        <v>1.2311688311688311</v>
      </c>
      <c r="G1628" s="36">
        <f t="shared" si="987"/>
        <v>0.92471358428805239</v>
      </c>
      <c r="H1628" s="36">
        <f t="shared" si="987"/>
        <v>0.89014084507042257</v>
      </c>
      <c r="I1628" s="36">
        <f t="shared" si="987"/>
        <v>0.99739583333333337</v>
      </c>
      <c r="J1628" s="36">
        <f t="shared" si="987"/>
        <v>0.83031674208144801</v>
      </c>
      <c r="K1628" s="36">
        <f t="shared" si="987"/>
        <v>0.79389312977099236</v>
      </c>
      <c r="L1628" s="36">
        <f t="shared" si="987"/>
        <v>0.97578692493946728</v>
      </c>
      <c r="M1628" s="36">
        <f t="shared" si="987"/>
        <v>1.0976460331299041</v>
      </c>
      <c r="N1628" s="36">
        <f t="shared" si="987"/>
        <v>0.87549563838223632</v>
      </c>
      <c r="O1628" s="36">
        <f t="shared" si="987"/>
        <v>1.0179211469534051</v>
      </c>
      <c r="P1628" s="36">
        <f t="shared" si="987"/>
        <v>1.0716814159292036</v>
      </c>
      <c r="Q1628" s="36">
        <f t="shared" si="987"/>
        <v>1.0304878048780488</v>
      </c>
      <c r="R1628" s="36">
        <f t="shared" si="987"/>
        <v>0.84451996601529311</v>
      </c>
      <c r="S1628" s="36">
        <f t="shared" si="987"/>
        <v>0.88759689922480622</v>
      </c>
      <c r="T1628" s="36">
        <f t="shared" si="987"/>
        <v>0.94288150042625751</v>
      </c>
      <c r="U1628" s="36">
        <f t="shared" si="987"/>
        <v>0.92720306513409967</v>
      </c>
      <c r="V1628" s="36">
        <f t="shared" si="987"/>
        <v>0.84578997161778624</v>
      </c>
      <c r="W1628" s="36">
        <f t="shared" si="987"/>
        <v>0.87552301255230125</v>
      </c>
      <c r="X1628" s="41">
        <f t="shared" si="987"/>
        <v>0.91434071222329161</v>
      </c>
      <c r="Y1628" s="41">
        <f t="shared" si="987"/>
        <v>0.99505440158259151</v>
      </c>
      <c r="Z1628" s="41">
        <f t="shared" si="987"/>
        <v>0.85979572887650879</v>
      </c>
      <c r="AA1628" s="41">
        <f t="shared" si="987"/>
        <v>0.85519922254616132</v>
      </c>
      <c r="AB1628" s="41">
        <f t="shared" si="987"/>
        <v>0.88936170212765953</v>
      </c>
      <c r="AC1628" s="42">
        <f t="shared" ref="AC1628:AG1628" si="988">AC983/AC331</f>
        <v>0.89628820960698685</v>
      </c>
      <c r="AD1628" s="42">
        <f t="shared" si="988"/>
        <v>1.3289473684210527</v>
      </c>
      <c r="AE1628" s="42">
        <f t="shared" si="988"/>
        <v>1.0064864864864864</v>
      </c>
      <c r="AF1628" s="43">
        <f t="shared" si="988"/>
        <v>0.79339723109691163</v>
      </c>
      <c r="AG1628" s="43">
        <f t="shared" si="988"/>
        <v>0.79370249728555919</v>
      </c>
      <c r="AH1628" s="44">
        <f t="shared" ref="AH1628:AO1628" si="989">AH983/AH331</f>
        <v>0.71985815602836878</v>
      </c>
      <c r="AI1628" s="44">
        <f t="shared" si="989"/>
        <v>0.76802884615384615</v>
      </c>
      <c r="AJ1628" s="44">
        <f t="shared" si="989"/>
        <v>0.87386215864759431</v>
      </c>
      <c r="AK1628" s="44">
        <f t="shared" si="989"/>
        <v>0.9106217616580311</v>
      </c>
      <c r="AL1628" s="46">
        <f t="shared" si="989"/>
        <v>0.83700440528634357</v>
      </c>
      <c r="AM1628" s="46">
        <f t="shared" si="989"/>
        <v>0.86780905752753978</v>
      </c>
      <c r="AN1628" s="46">
        <f t="shared" si="989"/>
        <v>0.83310719131614652</v>
      </c>
      <c r="AO1628" s="46">
        <f t="shared" si="989"/>
        <v>0.84242424242424241</v>
      </c>
    </row>
    <row r="1629" spans="1:41" x14ac:dyDescent="0.25">
      <c r="A1629" s="36" t="s">
        <v>546</v>
      </c>
      <c r="B1629" s="36">
        <f t="shared" ref="B1629:AB1629" si="990">B984/B332</f>
        <v>0.9673202614379085</v>
      </c>
      <c r="C1629" s="36">
        <f t="shared" si="990"/>
        <v>1.0085653104925054</v>
      </c>
      <c r="D1629" s="36">
        <f t="shared" si="990"/>
        <v>1.0616822429906543</v>
      </c>
      <c r="E1629" s="36">
        <f t="shared" si="990"/>
        <v>1.3423423423423424</v>
      </c>
      <c r="F1629" s="36">
        <f t="shared" si="990"/>
        <v>1.4086378737541527</v>
      </c>
      <c r="G1629" s="36">
        <f t="shared" si="990"/>
        <v>1.2061191626409018</v>
      </c>
      <c r="H1629" s="36">
        <f t="shared" si="990"/>
        <v>0.9572072072072072</v>
      </c>
      <c r="I1629" s="36">
        <f t="shared" si="990"/>
        <v>0.85796766743648956</v>
      </c>
      <c r="J1629" s="36">
        <f t="shared" si="990"/>
        <v>0.96233766233766238</v>
      </c>
      <c r="K1629" s="36">
        <f t="shared" si="990"/>
        <v>0.81944444444444442</v>
      </c>
      <c r="L1629" s="36">
        <f t="shared" si="990"/>
        <v>1.0459459459459459</v>
      </c>
      <c r="M1629" s="36">
        <f t="shared" si="990"/>
        <v>0.8891820580474934</v>
      </c>
      <c r="N1629" s="36">
        <f t="shared" si="990"/>
        <v>1.1585014409221901</v>
      </c>
      <c r="O1629" s="36">
        <f t="shared" si="990"/>
        <v>0.8746630727762803</v>
      </c>
      <c r="P1629" s="36">
        <f t="shared" si="990"/>
        <v>1.1938325991189427</v>
      </c>
      <c r="Q1629" s="36">
        <f t="shared" si="990"/>
        <v>1.0251968503937008</v>
      </c>
      <c r="R1629" s="36">
        <f t="shared" si="990"/>
        <v>0.95265423242467717</v>
      </c>
      <c r="S1629" s="36">
        <f t="shared" si="990"/>
        <v>1.003257328990228</v>
      </c>
      <c r="T1629" s="36">
        <f t="shared" si="990"/>
        <v>0.9756838905775076</v>
      </c>
      <c r="U1629" s="36">
        <f t="shared" si="990"/>
        <v>0.95379537953795379</v>
      </c>
      <c r="V1629" s="36">
        <f t="shared" si="990"/>
        <v>0.909688013136289</v>
      </c>
      <c r="W1629" s="36">
        <f t="shared" si="990"/>
        <v>0.85308056872037918</v>
      </c>
      <c r="X1629" s="41">
        <f t="shared" si="990"/>
        <v>0.90045941807044405</v>
      </c>
      <c r="Y1629" s="41">
        <f t="shared" si="990"/>
        <v>0.83542319749216298</v>
      </c>
      <c r="Z1629" s="41">
        <f t="shared" si="990"/>
        <v>0.92603550295857984</v>
      </c>
      <c r="AA1629" s="41">
        <f t="shared" si="990"/>
        <v>0.85141158989598809</v>
      </c>
      <c r="AB1629" s="41">
        <f t="shared" si="990"/>
        <v>0.87352445193929174</v>
      </c>
      <c r="AC1629" s="42">
        <f t="shared" ref="AC1629:AG1629" si="991">AC984/AC332</f>
        <v>0.93978102189781021</v>
      </c>
      <c r="AD1629" s="42">
        <f t="shared" si="991"/>
        <v>1.1943844492440605</v>
      </c>
      <c r="AE1629" s="42">
        <f t="shared" si="991"/>
        <v>0.91233283803863297</v>
      </c>
      <c r="AF1629" s="43">
        <f t="shared" si="991"/>
        <v>0.88123924268502585</v>
      </c>
      <c r="AG1629" s="43">
        <f t="shared" si="991"/>
        <v>0.77382875605815837</v>
      </c>
      <c r="AH1629" s="44">
        <f t="shared" ref="AH1629:AO1629" si="992">AH984/AH332</f>
        <v>0.70727848101265822</v>
      </c>
      <c r="AI1629" s="44">
        <f t="shared" si="992"/>
        <v>0.6732348111658456</v>
      </c>
      <c r="AJ1629" s="44">
        <f t="shared" si="992"/>
        <v>0.85816876122082586</v>
      </c>
      <c r="AK1629" s="44">
        <f t="shared" si="992"/>
        <v>0.81718464351005482</v>
      </c>
      <c r="AL1629" s="46">
        <f t="shared" si="992"/>
        <v>0.87935034802784218</v>
      </c>
      <c r="AM1629" s="46">
        <f t="shared" si="992"/>
        <v>0.88518518518518519</v>
      </c>
      <c r="AN1629" s="46">
        <f t="shared" si="992"/>
        <v>0.85947046843177188</v>
      </c>
      <c r="AO1629" s="46">
        <f t="shared" si="992"/>
        <v>0.77996070726915523</v>
      </c>
    </row>
    <row r="1630" spans="1:41" x14ac:dyDescent="0.25">
      <c r="A1630" s="36" t="s">
        <v>491</v>
      </c>
      <c r="B1630" s="36">
        <f t="shared" ref="B1630:AB1630" si="993">B985/B333</f>
        <v>1.0104166666666667</v>
      </c>
      <c r="C1630" s="36">
        <f t="shared" si="993"/>
        <v>1.0566929133858267</v>
      </c>
      <c r="D1630" s="36">
        <f t="shared" si="993"/>
        <v>1.0804878048780489</v>
      </c>
      <c r="E1630" s="36">
        <f t="shared" si="993"/>
        <v>1.5512820512820513</v>
      </c>
      <c r="F1630" s="36">
        <f t="shared" si="993"/>
        <v>1.3596392333709131</v>
      </c>
      <c r="G1630" s="36">
        <f t="shared" si="993"/>
        <v>0.94528875379939215</v>
      </c>
      <c r="H1630" s="36">
        <f t="shared" si="993"/>
        <v>1.0423011844331642</v>
      </c>
      <c r="I1630" s="36">
        <f t="shared" si="993"/>
        <v>0.92003762935089373</v>
      </c>
      <c r="J1630" s="36">
        <f t="shared" si="993"/>
        <v>0.85516045099739812</v>
      </c>
      <c r="K1630" s="36">
        <f t="shared" si="993"/>
        <v>0.81191489361702129</v>
      </c>
      <c r="L1630" s="36">
        <f t="shared" si="993"/>
        <v>0.94787141615986104</v>
      </c>
      <c r="M1630" s="36">
        <f t="shared" si="993"/>
        <v>0.97929606625258803</v>
      </c>
      <c r="N1630" s="36">
        <f t="shared" si="993"/>
        <v>0.98727984344422703</v>
      </c>
      <c r="O1630" s="36">
        <f t="shared" si="993"/>
        <v>0.94489795918367347</v>
      </c>
      <c r="P1630" s="36">
        <f t="shared" si="993"/>
        <v>0.93606870229007633</v>
      </c>
      <c r="Q1630" s="36">
        <f t="shared" si="993"/>
        <v>1.0491400491400491</v>
      </c>
      <c r="R1630" s="36">
        <f t="shared" si="993"/>
        <v>0.89830508474576276</v>
      </c>
      <c r="S1630" s="36">
        <f t="shared" si="993"/>
        <v>0.94827586206896552</v>
      </c>
      <c r="T1630" s="36">
        <f t="shared" si="993"/>
        <v>1.0215827338129497</v>
      </c>
      <c r="U1630" s="36">
        <f t="shared" si="993"/>
        <v>0.89740420271940669</v>
      </c>
      <c r="V1630" s="36">
        <f t="shared" si="993"/>
        <v>0.9445129469790382</v>
      </c>
      <c r="W1630" s="36">
        <f t="shared" si="993"/>
        <v>0.81978798586572443</v>
      </c>
      <c r="X1630" s="41">
        <f t="shared" si="993"/>
        <v>0.94932432432432434</v>
      </c>
      <c r="Y1630" s="41">
        <f t="shared" si="993"/>
        <v>0.90153172866520792</v>
      </c>
      <c r="Z1630" s="41">
        <f t="shared" si="993"/>
        <v>0.84385026737967916</v>
      </c>
      <c r="AA1630" s="41">
        <f t="shared" si="993"/>
        <v>0.83445190156599558</v>
      </c>
      <c r="AB1630" s="41">
        <f t="shared" si="993"/>
        <v>0.8117206982543641</v>
      </c>
      <c r="AC1630" s="42">
        <f t="shared" ref="AC1630:AG1630" si="994">AC985/AC333</f>
        <v>0.92955589586523735</v>
      </c>
      <c r="AD1630" s="42">
        <f t="shared" si="994"/>
        <v>1.3292682926829269</v>
      </c>
      <c r="AE1630" s="42">
        <f t="shared" si="994"/>
        <v>0.92489568845618919</v>
      </c>
      <c r="AF1630" s="43">
        <f t="shared" si="994"/>
        <v>0.88695652173913042</v>
      </c>
      <c r="AG1630" s="43">
        <f t="shared" si="994"/>
        <v>0.74725274725274726</v>
      </c>
      <c r="AH1630" s="44">
        <f t="shared" ref="AH1630:AO1630" si="995">AH985/AH333</f>
        <v>0.74052478134110788</v>
      </c>
      <c r="AI1630" s="44">
        <f t="shared" si="995"/>
        <v>0.83783783783783783</v>
      </c>
      <c r="AJ1630" s="44">
        <f t="shared" si="995"/>
        <v>0.92735703245749612</v>
      </c>
      <c r="AK1630" s="44">
        <f t="shared" si="995"/>
        <v>0.89270386266094426</v>
      </c>
      <c r="AL1630" s="46">
        <f t="shared" si="995"/>
        <v>0.92015209125475284</v>
      </c>
      <c r="AM1630" s="46">
        <f t="shared" si="995"/>
        <v>0.81409295352323841</v>
      </c>
      <c r="AN1630" s="46">
        <f t="shared" si="995"/>
        <v>0.78361669242658427</v>
      </c>
      <c r="AO1630" s="46">
        <f t="shared" si="995"/>
        <v>0.86472602739726023</v>
      </c>
    </row>
    <row r="1631" spans="1:41" x14ac:dyDescent="0.25">
      <c r="A1631" s="36" t="s">
        <v>573</v>
      </c>
      <c r="B1631" s="36">
        <f t="shared" ref="B1631:AB1631" si="996">B986/B334</f>
        <v>0.92117834394904463</v>
      </c>
      <c r="C1631" s="36">
        <f t="shared" si="996"/>
        <v>0.88520801232665636</v>
      </c>
      <c r="D1631" s="36">
        <f t="shared" si="996"/>
        <v>1.1017667844522969</v>
      </c>
      <c r="E1631" s="36">
        <f t="shared" si="996"/>
        <v>1.6518828451882845</v>
      </c>
      <c r="F1631" s="36">
        <f t="shared" si="996"/>
        <v>1.1886120996441281</v>
      </c>
      <c r="G1631" s="36">
        <f t="shared" si="996"/>
        <v>0.94210526315789478</v>
      </c>
      <c r="H1631" s="36">
        <f t="shared" si="996"/>
        <v>0.8638334778837814</v>
      </c>
      <c r="I1631" s="36">
        <f t="shared" si="996"/>
        <v>1.1503030303030304</v>
      </c>
      <c r="J1631" s="36">
        <f t="shared" si="996"/>
        <v>0.88772250114103146</v>
      </c>
      <c r="K1631" s="36">
        <f t="shared" si="996"/>
        <v>0.76638319159579793</v>
      </c>
      <c r="L1631" s="36">
        <f t="shared" si="996"/>
        <v>0.94325897187196894</v>
      </c>
      <c r="M1631" s="36">
        <f t="shared" si="996"/>
        <v>1.0515463917525774</v>
      </c>
      <c r="N1631" s="36">
        <f t="shared" si="996"/>
        <v>0.98290180752320466</v>
      </c>
      <c r="O1631" s="36">
        <f t="shared" si="996"/>
        <v>0.88532351394003161</v>
      </c>
      <c r="P1631" s="36">
        <f t="shared" si="996"/>
        <v>1.0680272108843538</v>
      </c>
      <c r="Q1631" s="36">
        <f t="shared" si="996"/>
        <v>1.1169766046790641</v>
      </c>
      <c r="R1631" s="36">
        <f t="shared" si="996"/>
        <v>0.87070217917675541</v>
      </c>
      <c r="S1631" s="36">
        <f t="shared" si="996"/>
        <v>0.80070457976849518</v>
      </c>
      <c r="T1631" s="36">
        <f t="shared" si="996"/>
        <v>0.94819466248037676</v>
      </c>
      <c r="U1631" s="36">
        <f t="shared" si="996"/>
        <v>0.99380281690140848</v>
      </c>
      <c r="V1631" s="36">
        <f t="shared" si="996"/>
        <v>0.91609977324263037</v>
      </c>
      <c r="W1631" s="36">
        <f t="shared" si="996"/>
        <v>0.79077615298087744</v>
      </c>
      <c r="X1631" s="41">
        <f t="shared" si="996"/>
        <v>0.92835820895522392</v>
      </c>
      <c r="Y1631" s="41">
        <f t="shared" si="996"/>
        <v>0.88573120189461219</v>
      </c>
      <c r="Z1631" s="41">
        <f t="shared" si="996"/>
        <v>0.85089686098654704</v>
      </c>
      <c r="AA1631" s="41">
        <f t="shared" si="996"/>
        <v>0.96160877513711152</v>
      </c>
      <c r="AB1631" s="41">
        <f t="shared" si="996"/>
        <v>1.0188679245283019</v>
      </c>
      <c r="AC1631" s="42">
        <f t="shared" ref="AC1631:AG1631" si="997">AC986/AC334</f>
        <v>0.9434343434343434</v>
      </c>
      <c r="AD1631" s="42">
        <f t="shared" si="997"/>
        <v>1.1800904977375566</v>
      </c>
      <c r="AE1631" s="42">
        <f t="shared" si="997"/>
        <v>1.1137931034482758</v>
      </c>
      <c r="AF1631" s="43">
        <f t="shared" si="997"/>
        <v>0.80949554896142428</v>
      </c>
      <c r="AG1631" s="43">
        <f t="shared" si="997"/>
        <v>0.69212266987372217</v>
      </c>
      <c r="AH1631" s="44">
        <f t="shared" ref="AH1631:AO1631" si="998">AH986/AH334</f>
        <v>0.74682698730794927</v>
      </c>
      <c r="AI1631" s="44">
        <f t="shared" si="998"/>
        <v>0.77218728162124384</v>
      </c>
      <c r="AJ1631" s="44">
        <f t="shared" si="998"/>
        <v>0.91660516605166054</v>
      </c>
      <c r="AK1631" s="44">
        <f t="shared" si="998"/>
        <v>0.85672082717872966</v>
      </c>
      <c r="AL1631" s="46">
        <f t="shared" si="998"/>
        <v>0.82326420198376915</v>
      </c>
      <c r="AM1631" s="46">
        <f t="shared" si="998"/>
        <v>0.90529455630126776</v>
      </c>
      <c r="AN1631" s="46">
        <f t="shared" si="998"/>
        <v>0.90625</v>
      </c>
      <c r="AO1631" s="46">
        <f t="shared" si="998"/>
        <v>0.98552036199095028</v>
      </c>
    </row>
    <row r="1632" spans="1:41" x14ac:dyDescent="0.25">
      <c r="A1632" s="36" t="s">
        <v>623</v>
      </c>
      <c r="B1632" s="36">
        <f t="shared" ref="B1632:AB1632" si="999">B987/B335</f>
        <v>0.81589147286821706</v>
      </c>
      <c r="C1632" s="36">
        <f t="shared" si="999"/>
        <v>0.92872570194384452</v>
      </c>
      <c r="D1632" s="36">
        <f t="shared" si="999"/>
        <v>0.87725631768953072</v>
      </c>
      <c r="E1632" s="36">
        <f t="shared" si="999"/>
        <v>1.4752941176470589</v>
      </c>
      <c r="F1632" s="36">
        <f t="shared" si="999"/>
        <v>1.1351819757365684</v>
      </c>
      <c r="G1632" s="36">
        <f t="shared" si="999"/>
        <v>0.92628650904033383</v>
      </c>
      <c r="H1632" s="36">
        <f t="shared" si="999"/>
        <v>0.84523809523809523</v>
      </c>
      <c r="I1632" s="36">
        <f t="shared" si="999"/>
        <v>1.0706106870229009</v>
      </c>
      <c r="J1632" s="36">
        <f t="shared" si="999"/>
        <v>0.87993920972644379</v>
      </c>
      <c r="K1632" s="36">
        <f t="shared" si="999"/>
        <v>0.82686567164179103</v>
      </c>
      <c r="L1632" s="36">
        <f t="shared" si="999"/>
        <v>0.77509529860228721</v>
      </c>
      <c r="M1632" s="36">
        <f t="shared" si="999"/>
        <v>1.4039603960396039</v>
      </c>
      <c r="N1632" s="36">
        <f t="shared" si="999"/>
        <v>0.84801136363636365</v>
      </c>
      <c r="O1632" s="36">
        <f t="shared" si="999"/>
        <v>0.97610921501706482</v>
      </c>
      <c r="P1632" s="36">
        <f t="shared" si="999"/>
        <v>0.77067669172932329</v>
      </c>
      <c r="Q1632" s="36">
        <f t="shared" si="999"/>
        <v>1.1378676470588236</v>
      </c>
      <c r="R1632" s="36">
        <f t="shared" si="999"/>
        <v>0.86541737649063033</v>
      </c>
      <c r="S1632" s="36">
        <f t="shared" si="999"/>
        <v>1.0161290322580645</v>
      </c>
      <c r="T1632" s="36">
        <f t="shared" si="999"/>
        <v>0.73834196891191706</v>
      </c>
      <c r="U1632" s="36">
        <f t="shared" si="999"/>
        <v>1.089171974522293</v>
      </c>
      <c r="V1632" s="36">
        <f t="shared" si="999"/>
        <v>0.75038759689922485</v>
      </c>
      <c r="W1632" s="36">
        <f t="shared" si="999"/>
        <v>1.0214592274678111</v>
      </c>
      <c r="X1632" s="41">
        <f t="shared" si="999"/>
        <v>1.2404371584699454</v>
      </c>
      <c r="Y1632" s="41">
        <f t="shared" si="999"/>
        <v>0.9941060903732809</v>
      </c>
      <c r="Z1632" s="41">
        <f t="shared" si="999"/>
        <v>0.71761658031088082</v>
      </c>
      <c r="AA1632" s="41">
        <f t="shared" si="999"/>
        <v>0.89071038251366119</v>
      </c>
      <c r="AB1632" s="41">
        <f t="shared" si="999"/>
        <v>1.0947775628626693</v>
      </c>
      <c r="AC1632" s="42">
        <f t="shared" ref="AC1632:AG1632" si="1000">AC987/AC335</f>
        <v>1.1339285714285714</v>
      </c>
      <c r="AD1632" s="42">
        <f t="shared" si="1000"/>
        <v>1.1988304093567252</v>
      </c>
      <c r="AE1632" s="42">
        <f t="shared" si="1000"/>
        <v>0.9455909943714822</v>
      </c>
      <c r="AF1632" s="43">
        <f t="shared" si="1000"/>
        <v>0.76254826254826258</v>
      </c>
      <c r="AG1632" s="43">
        <f t="shared" si="1000"/>
        <v>0.72475570032573289</v>
      </c>
      <c r="AH1632" s="44">
        <f t="shared" ref="AH1632:AO1632" si="1001">AH987/AH335</f>
        <v>0.85096153846153844</v>
      </c>
      <c r="AI1632" s="44">
        <f t="shared" si="1001"/>
        <v>0.81987577639751552</v>
      </c>
      <c r="AJ1632" s="44">
        <f t="shared" si="1001"/>
        <v>1.0872210953346857</v>
      </c>
      <c r="AK1632" s="44">
        <f t="shared" si="1001"/>
        <v>1.0264900662251655</v>
      </c>
      <c r="AL1632" s="46">
        <f t="shared" si="1001"/>
        <v>0.68463073852295409</v>
      </c>
      <c r="AM1632" s="46">
        <f t="shared" si="1001"/>
        <v>0.812962962962963</v>
      </c>
      <c r="AN1632" s="46">
        <f t="shared" si="1001"/>
        <v>1.1138952164009113</v>
      </c>
      <c r="AO1632" s="46">
        <f t="shared" si="1001"/>
        <v>0.95620437956204385</v>
      </c>
    </row>
    <row r="1633" spans="1:41" x14ac:dyDescent="0.25">
      <c r="A1633" s="36" t="s">
        <v>142</v>
      </c>
      <c r="B1633" s="36">
        <f t="shared" ref="B1633:AB1633" si="1002">B988/B336</f>
        <v>0.91249999999999998</v>
      </c>
      <c r="C1633" s="36">
        <f t="shared" si="1002"/>
        <v>1.0123456790123457</v>
      </c>
      <c r="D1633" s="36">
        <f t="shared" si="1002"/>
        <v>0.99137931034482762</v>
      </c>
      <c r="E1633" s="36">
        <f t="shared" si="1002"/>
        <v>1.6382978723404256</v>
      </c>
      <c r="F1633" s="36">
        <f t="shared" si="1002"/>
        <v>1.3035714285714286</v>
      </c>
      <c r="G1633" s="36">
        <f t="shared" si="1002"/>
        <v>0.93846153846153846</v>
      </c>
      <c r="H1633" s="36">
        <f t="shared" si="1002"/>
        <v>1</v>
      </c>
      <c r="I1633" s="36">
        <f t="shared" si="1002"/>
        <v>1.023121387283237</v>
      </c>
      <c r="J1633" s="36">
        <f t="shared" si="1002"/>
        <v>0.90170940170940173</v>
      </c>
      <c r="K1633" s="36">
        <f t="shared" si="1002"/>
        <v>0.73480662983425415</v>
      </c>
      <c r="L1633" s="36">
        <f t="shared" si="1002"/>
        <v>1.1547619047619047</v>
      </c>
      <c r="M1633" s="36">
        <f t="shared" si="1002"/>
        <v>0.86338797814207646</v>
      </c>
      <c r="N1633" s="36">
        <f t="shared" si="1002"/>
        <v>1.0119047619047619</v>
      </c>
      <c r="O1633" s="36">
        <f t="shared" si="1002"/>
        <v>0.852112676056338</v>
      </c>
      <c r="P1633" s="36">
        <f t="shared" si="1002"/>
        <v>1.1134751773049645</v>
      </c>
      <c r="Q1633" s="36">
        <f t="shared" si="1002"/>
        <v>1.1031746031746033</v>
      </c>
      <c r="R1633" s="36">
        <f t="shared" si="1002"/>
        <v>0.96178343949044587</v>
      </c>
      <c r="S1633" s="36">
        <f t="shared" si="1002"/>
        <v>0.77622377622377625</v>
      </c>
      <c r="T1633" s="36">
        <f t="shared" si="1002"/>
        <v>1.0657894736842106</v>
      </c>
      <c r="U1633" s="36">
        <f t="shared" si="1002"/>
        <v>0.900709219858156</v>
      </c>
      <c r="V1633" s="36">
        <f t="shared" si="1002"/>
        <v>0.78749999999999998</v>
      </c>
      <c r="W1633" s="36">
        <f t="shared" si="1002"/>
        <v>0.90625</v>
      </c>
      <c r="X1633" s="41">
        <f t="shared" si="1002"/>
        <v>0.88356164383561642</v>
      </c>
      <c r="Y1633" s="41">
        <f t="shared" si="1002"/>
        <v>1.0079365079365079</v>
      </c>
      <c r="Z1633" s="41">
        <f t="shared" si="1002"/>
        <v>0.88387096774193552</v>
      </c>
      <c r="AA1633" s="41">
        <f t="shared" si="1002"/>
        <v>0.8896551724137931</v>
      </c>
      <c r="AB1633" s="41">
        <f t="shared" si="1002"/>
        <v>0.83673469387755106</v>
      </c>
      <c r="AC1633" s="42">
        <f t="shared" ref="AC1633:AG1633" si="1003">AC988/AC336</f>
        <v>0.89230769230769236</v>
      </c>
      <c r="AD1633" s="42">
        <f t="shared" si="1003"/>
        <v>1.3411764705882352</v>
      </c>
      <c r="AE1633" s="42">
        <f t="shared" si="1003"/>
        <v>0.93661971830985913</v>
      </c>
      <c r="AF1633" s="43">
        <f t="shared" si="1003"/>
        <v>0.6875</v>
      </c>
      <c r="AG1633" s="43">
        <f t="shared" si="1003"/>
        <v>0.8666666666666667</v>
      </c>
      <c r="AH1633" s="44">
        <f t="shared" ref="AH1633:AO1633" si="1004">AH988/AH336</f>
        <v>1.0458715596330275</v>
      </c>
      <c r="AI1633" s="44">
        <f t="shared" si="1004"/>
        <v>0.65693430656934304</v>
      </c>
      <c r="AJ1633" s="44">
        <f t="shared" si="1004"/>
        <v>1.0707070707070707</v>
      </c>
      <c r="AK1633" s="44">
        <f t="shared" si="1004"/>
        <v>0.81578947368421051</v>
      </c>
      <c r="AL1633" s="46">
        <f t="shared" si="1004"/>
        <v>1.0487804878048781</v>
      </c>
      <c r="AM1633" s="46">
        <f t="shared" si="1004"/>
        <v>0.99019607843137258</v>
      </c>
      <c r="AN1633" s="46">
        <f t="shared" si="1004"/>
        <v>0.77777777777777779</v>
      </c>
      <c r="AO1633" s="46">
        <f t="shared" si="1004"/>
        <v>0.87128712871287128</v>
      </c>
    </row>
    <row r="1634" spans="1:41" x14ac:dyDescent="0.25">
      <c r="A1634" s="36" t="s">
        <v>143</v>
      </c>
      <c r="B1634" s="36">
        <f t="shared" ref="B1634:AB1634" si="1005">B989/B337</f>
        <v>1.0261780104712042</v>
      </c>
      <c r="C1634" s="36">
        <f t="shared" si="1005"/>
        <v>1.2837837837837838</v>
      </c>
      <c r="D1634" s="36">
        <f t="shared" si="1005"/>
        <v>1.1190476190476191</v>
      </c>
      <c r="E1634" s="36">
        <f t="shared" si="1005"/>
        <v>1.3625498007968126</v>
      </c>
      <c r="F1634" s="36">
        <f t="shared" si="1005"/>
        <v>1.2111959287531806</v>
      </c>
      <c r="G1634" s="36">
        <f t="shared" si="1005"/>
        <v>0.97267759562841527</v>
      </c>
      <c r="H1634" s="36">
        <f t="shared" si="1005"/>
        <v>0.93640350877192979</v>
      </c>
      <c r="I1634" s="36">
        <f t="shared" si="1005"/>
        <v>0.84634760705289669</v>
      </c>
      <c r="J1634" s="36">
        <f t="shared" si="1005"/>
        <v>0.84360189573459721</v>
      </c>
      <c r="K1634" s="36">
        <f t="shared" si="1005"/>
        <v>0.671875</v>
      </c>
      <c r="L1634" s="36">
        <f t="shared" si="1005"/>
        <v>1.0249999999999999</v>
      </c>
      <c r="M1634" s="36">
        <f t="shared" si="1005"/>
        <v>1.0512048192771084</v>
      </c>
      <c r="N1634" s="36">
        <f t="shared" si="1005"/>
        <v>0.89821882951653942</v>
      </c>
      <c r="O1634" s="36">
        <f t="shared" si="1005"/>
        <v>0.89102564102564108</v>
      </c>
      <c r="P1634" s="36">
        <f t="shared" si="1005"/>
        <v>1.0341614906832297</v>
      </c>
      <c r="Q1634" s="36">
        <f t="shared" si="1005"/>
        <v>0.97204968944099379</v>
      </c>
      <c r="R1634" s="36">
        <f t="shared" si="1005"/>
        <v>1.0393939393939393</v>
      </c>
      <c r="S1634" s="36">
        <f t="shared" si="1005"/>
        <v>0.94423791821561343</v>
      </c>
      <c r="T1634" s="36">
        <f t="shared" si="1005"/>
        <v>1.1432926829268293</v>
      </c>
      <c r="U1634" s="36">
        <f t="shared" si="1005"/>
        <v>0.96416938110749184</v>
      </c>
      <c r="V1634" s="36">
        <f t="shared" si="1005"/>
        <v>0.82165605095541405</v>
      </c>
      <c r="W1634" s="36">
        <f t="shared" si="1005"/>
        <v>0.89347079037800692</v>
      </c>
      <c r="X1634" s="41">
        <f t="shared" si="1005"/>
        <v>1.0033222591362125</v>
      </c>
      <c r="Y1634" s="41">
        <f t="shared" si="1005"/>
        <v>0.8</v>
      </c>
      <c r="Z1634" s="41">
        <f t="shared" si="1005"/>
        <v>0.82747603833865813</v>
      </c>
      <c r="AA1634" s="41">
        <f t="shared" si="1005"/>
        <v>0.84280936454849498</v>
      </c>
      <c r="AB1634" s="41">
        <f t="shared" si="1005"/>
        <v>0.79629629629629628</v>
      </c>
      <c r="AC1634" s="42">
        <f t="shared" ref="AC1634:AG1634" si="1006">AC989/AC337</f>
        <v>0.8515625</v>
      </c>
      <c r="AD1634" s="42">
        <f t="shared" si="1006"/>
        <v>1.2746113989637307</v>
      </c>
      <c r="AE1634" s="42">
        <f t="shared" si="1006"/>
        <v>1.0267175572519085</v>
      </c>
      <c r="AF1634" s="43">
        <f t="shared" si="1006"/>
        <v>0.66455696202531644</v>
      </c>
      <c r="AG1634" s="43">
        <f t="shared" si="1006"/>
        <v>0.8288288288288288</v>
      </c>
      <c r="AH1634" s="44">
        <f t="shared" ref="AH1634:AO1634" si="1007">AH989/AH337</f>
        <v>0.74528301886792447</v>
      </c>
      <c r="AI1634" s="44">
        <f t="shared" si="1007"/>
        <v>0.66798418972332019</v>
      </c>
      <c r="AJ1634" s="44">
        <f t="shared" si="1007"/>
        <v>0.98477157360406087</v>
      </c>
      <c r="AK1634" s="44">
        <f t="shared" si="1007"/>
        <v>1.0346820809248556</v>
      </c>
      <c r="AL1634" s="46">
        <f t="shared" si="1007"/>
        <v>0.93529411764705883</v>
      </c>
      <c r="AM1634" s="46">
        <f t="shared" si="1007"/>
        <v>0.88940092165898621</v>
      </c>
      <c r="AN1634" s="46">
        <f t="shared" si="1007"/>
        <v>0.83412322274881512</v>
      </c>
      <c r="AO1634" s="46">
        <f t="shared" si="1007"/>
        <v>0.89729729729729735</v>
      </c>
    </row>
    <row r="1635" spans="1:41" x14ac:dyDescent="0.25">
      <c r="A1635" s="36" t="s">
        <v>144</v>
      </c>
      <c r="B1635" s="36">
        <f t="shared" ref="B1635:AB1635" si="1008">B990/B338</f>
        <v>0.95897435897435901</v>
      </c>
      <c r="C1635" s="36">
        <f t="shared" si="1008"/>
        <v>1.135678391959799</v>
      </c>
      <c r="D1635" s="36">
        <f t="shared" si="1008"/>
        <v>1.0510204081632653</v>
      </c>
      <c r="E1635" s="36">
        <f t="shared" si="1008"/>
        <v>1.9132231404958677</v>
      </c>
      <c r="F1635" s="36">
        <f t="shared" si="1008"/>
        <v>1.3795811518324608</v>
      </c>
      <c r="G1635" s="36">
        <f t="shared" si="1008"/>
        <v>0.86031042128603108</v>
      </c>
      <c r="H1635" s="36">
        <f t="shared" si="1008"/>
        <v>0.96444444444444444</v>
      </c>
      <c r="I1635" s="36">
        <f t="shared" si="1008"/>
        <v>1.0024937655860349</v>
      </c>
      <c r="J1635" s="36">
        <f t="shared" si="1008"/>
        <v>0.82528735632183903</v>
      </c>
      <c r="K1635" s="36">
        <f t="shared" si="1008"/>
        <v>0.67678958785249455</v>
      </c>
      <c r="L1635" s="36">
        <f t="shared" si="1008"/>
        <v>1.1014084507042254</v>
      </c>
      <c r="M1635" s="36">
        <f t="shared" si="1008"/>
        <v>1.0434782608695652</v>
      </c>
      <c r="N1635" s="36">
        <f t="shared" si="1008"/>
        <v>1.0199430199430199</v>
      </c>
      <c r="O1635" s="36">
        <f t="shared" si="1008"/>
        <v>1.0546075085324231</v>
      </c>
      <c r="P1635" s="36">
        <f t="shared" si="1008"/>
        <v>1.1909385113268609</v>
      </c>
      <c r="Q1635" s="36">
        <f t="shared" si="1008"/>
        <v>1.0615384615384615</v>
      </c>
      <c r="R1635" s="36">
        <f t="shared" si="1008"/>
        <v>1.146031746031746</v>
      </c>
      <c r="S1635" s="36">
        <f t="shared" si="1008"/>
        <v>0.85670731707317072</v>
      </c>
      <c r="T1635" s="36">
        <f t="shared" si="1008"/>
        <v>0.97499999999999998</v>
      </c>
      <c r="U1635" s="36">
        <f t="shared" si="1008"/>
        <v>0.98136645962732916</v>
      </c>
      <c r="V1635" s="36">
        <f t="shared" si="1008"/>
        <v>0.88235294117647056</v>
      </c>
      <c r="W1635" s="36">
        <f t="shared" si="1008"/>
        <v>0.78978978978978975</v>
      </c>
      <c r="X1635" s="41">
        <f t="shared" si="1008"/>
        <v>0.93251533742331283</v>
      </c>
      <c r="Y1635" s="41">
        <f t="shared" si="1008"/>
        <v>1.0879120879120878</v>
      </c>
      <c r="Z1635" s="41">
        <f t="shared" si="1008"/>
        <v>0.86809815950920244</v>
      </c>
      <c r="AA1635" s="41">
        <f t="shared" si="1008"/>
        <v>0.83</v>
      </c>
      <c r="AB1635" s="41">
        <f t="shared" si="1008"/>
        <v>0.75075987841945291</v>
      </c>
      <c r="AC1635" s="42">
        <f t="shared" ref="AC1635:AG1635" si="1009">AC990/AC338</f>
        <v>0.89818181818181819</v>
      </c>
      <c r="AD1635" s="42">
        <f t="shared" si="1009"/>
        <v>1.45</v>
      </c>
      <c r="AE1635" s="42">
        <f t="shared" si="1009"/>
        <v>1.1904761904761905</v>
      </c>
      <c r="AF1635" s="43">
        <f t="shared" si="1009"/>
        <v>0.792332268370607</v>
      </c>
      <c r="AG1635" s="43">
        <f t="shared" si="1009"/>
        <v>0.95041322314049592</v>
      </c>
      <c r="AH1635" s="44">
        <f t="shared" ref="AH1635:AO1635" si="1010">AH990/AH338</f>
        <v>0.91949152542372881</v>
      </c>
      <c r="AI1635" s="44">
        <f t="shared" si="1010"/>
        <v>0.80078125</v>
      </c>
      <c r="AJ1635" s="44">
        <f t="shared" si="1010"/>
        <v>0.92885375494071143</v>
      </c>
      <c r="AK1635" s="44">
        <f t="shared" si="1010"/>
        <v>0.85892116182572609</v>
      </c>
      <c r="AL1635" s="46">
        <f t="shared" si="1010"/>
        <v>0.66367713004484308</v>
      </c>
      <c r="AM1635" s="46">
        <f t="shared" si="1010"/>
        <v>0.76865671641791045</v>
      </c>
      <c r="AN1635" s="46">
        <f t="shared" si="1010"/>
        <v>0.70183486238532111</v>
      </c>
      <c r="AO1635" s="46">
        <f t="shared" si="1010"/>
        <v>0.95161290322580649</v>
      </c>
    </row>
    <row r="1636" spans="1:41" x14ac:dyDescent="0.25">
      <c r="A1636" s="36" t="s">
        <v>566</v>
      </c>
      <c r="B1636" s="36">
        <f t="shared" ref="B1636:AB1636" si="1011">B991/B339</f>
        <v>0.88089887640449438</v>
      </c>
      <c r="C1636" s="36">
        <f t="shared" si="1011"/>
        <v>1.1280788177339902</v>
      </c>
      <c r="D1636" s="36">
        <f t="shared" si="1011"/>
        <v>1.1587301587301588</v>
      </c>
      <c r="E1636" s="36">
        <f t="shared" si="1011"/>
        <v>1.7069306930693069</v>
      </c>
      <c r="F1636" s="36">
        <f t="shared" si="1011"/>
        <v>1.3814303638644918</v>
      </c>
      <c r="G1636" s="36">
        <f t="shared" si="1011"/>
        <v>0.89671361502347413</v>
      </c>
      <c r="H1636" s="36">
        <f t="shared" si="1011"/>
        <v>0.81782020684168655</v>
      </c>
      <c r="I1636" s="36">
        <f t="shared" si="1011"/>
        <v>0.89070480081716041</v>
      </c>
      <c r="J1636" s="36">
        <f t="shared" si="1011"/>
        <v>0.8408862034239678</v>
      </c>
      <c r="K1636" s="36">
        <f t="shared" si="1011"/>
        <v>0.73913043478260865</v>
      </c>
      <c r="L1636" s="36">
        <f t="shared" si="1011"/>
        <v>1.1081382385730212</v>
      </c>
      <c r="M1636" s="36">
        <f t="shared" si="1011"/>
        <v>0.96682464454976302</v>
      </c>
      <c r="N1636" s="36">
        <f t="shared" si="1011"/>
        <v>1.038906414300736</v>
      </c>
      <c r="O1636" s="36">
        <f t="shared" si="1011"/>
        <v>0.89345172031076581</v>
      </c>
      <c r="P1636" s="36">
        <f t="shared" si="1011"/>
        <v>1.310038119440915</v>
      </c>
      <c r="Q1636" s="36">
        <f t="shared" si="1011"/>
        <v>1.003717472118959</v>
      </c>
      <c r="R1636" s="36">
        <f t="shared" si="1011"/>
        <v>1.046875</v>
      </c>
      <c r="S1636" s="36">
        <f t="shared" si="1011"/>
        <v>0.93519695044472684</v>
      </c>
      <c r="T1636" s="36">
        <f t="shared" si="1011"/>
        <v>0.92280701754385963</v>
      </c>
      <c r="U1636" s="36">
        <f t="shared" si="1011"/>
        <v>0.86315789473684212</v>
      </c>
      <c r="V1636" s="36">
        <f t="shared" si="1011"/>
        <v>0.84256243213897941</v>
      </c>
      <c r="W1636" s="36">
        <f t="shared" si="1011"/>
        <v>0.84724005134788194</v>
      </c>
      <c r="X1636" s="41">
        <f t="shared" si="1011"/>
        <v>0.94722955145118737</v>
      </c>
      <c r="Y1636" s="41">
        <f t="shared" si="1011"/>
        <v>1.0811170212765957</v>
      </c>
      <c r="Z1636" s="41">
        <f t="shared" si="1011"/>
        <v>0.88730723606168449</v>
      </c>
      <c r="AA1636" s="41">
        <f t="shared" si="1011"/>
        <v>0.85556915544675638</v>
      </c>
      <c r="AB1636" s="41">
        <f t="shared" si="1011"/>
        <v>0.82399999999999995</v>
      </c>
      <c r="AC1636" s="42">
        <f t="shared" ref="AC1636:AG1636" si="1012">AC991/AC339</f>
        <v>0.79824561403508776</v>
      </c>
      <c r="AD1636" s="42">
        <f t="shared" si="1012"/>
        <v>1.3656565656565656</v>
      </c>
      <c r="AE1636" s="42">
        <f t="shared" si="1012"/>
        <v>1.0590717299578059</v>
      </c>
      <c r="AF1636" s="43">
        <f t="shared" si="1012"/>
        <v>0.82651622002820879</v>
      </c>
      <c r="AG1636" s="43">
        <f t="shared" si="1012"/>
        <v>0.81301939058171746</v>
      </c>
      <c r="AH1636" s="44">
        <f t="shared" ref="AH1636:AO1636" si="1013">AH991/AH339</f>
        <v>0.73199329983249584</v>
      </c>
      <c r="AI1636" s="44">
        <f t="shared" si="1013"/>
        <v>0.76300578034682076</v>
      </c>
      <c r="AJ1636" s="44">
        <f t="shared" si="1013"/>
        <v>0.93959731543624159</v>
      </c>
      <c r="AK1636" s="44">
        <f t="shared" si="1013"/>
        <v>0.92242833052276563</v>
      </c>
      <c r="AL1636" s="46">
        <f t="shared" si="1013"/>
        <v>0.91160220994475138</v>
      </c>
      <c r="AM1636" s="46">
        <f t="shared" si="1013"/>
        <v>0.90559440559440563</v>
      </c>
      <c r="AN1636" s="46">
        <f t="shared" si="1013"/>
        <v>0.9051094890510949</v>
      </c>
      <c r="AO1636" s="46">
        <f t="shared" si="1013"/>
        <v>0.82449725776965266</v>
      </c>
    </row>
    <row r="1637" spans="1:41" x14ac:dyDescent="0.25">
      <c r="A1637" s="36" t="s">
        <v>145</v>
      </c>
      <c r="B1637" s="36">
        <f t="shared" ref="B1637:AB1637" si="1014">B992/B340</f>
        <v>0.72625698324022347</v>
      </c>
      <c r="C1637" s="36">
        <f t="shared" si="1014"/>
        <v>1.1458333333333333</v>
      </c>
      <c r="D1637" s="36">
        <f t="shared" si="1014"/>
        <v>0.98571428571428577</v>
      </c>
      <c r="E1637" s="36">
        <f t="shared" si="1014"/>
        <v>1.7562500000000001</v>
      </c>
      <c r="F1637" s="36">
        <f t="shared" si="1014"/>
        <v>1.0346153846153847</v>
      </c>
      <c r="G1637" s="36">
        <f t="shared" si="1014"/>
        <v>0.65740740740740744</v>
      </c>
      <c r="H1637" s="36">
        <f t="shared" si="1014"/>
        <v>0.926056338028169</v>
      </c>
      <c r="I1637" s="36">
        <f t="shared" si="1014"/>
        <v>0.85931558935361219</v>
      </c>
      <c r="J1637" s="36">
        <f t="shared" si="1014"/>
        <v>0.74100719424460426</v>
      </c>
      <c r="K1637" s="36">
        <f t="shared" si="1014"/>
        <v>0.77777777777777779</v>
      </c>
      <c r="L1637" s="36">
        <f t="shared" si="1014"/>
        <v>1.1009174311926606</v>
      </c>
      <c r="M1637" s="36">
        <f t="shared" si="1014"/>
        <v>1</v>
      </c>
      <c r="N1637" s="36">
        <f t="shared" si="1014"/>
        <v>0.96183206106870234</v>
      </c>
      <c r="O1637" s="36">
        <f t="shared" si="1014"/>
        <v>1.1475409836065573</v>
      </c>
      <c r="P1637" s="36">
        <f t="shared" si="1014"/>
        <v>1.173913043478261</v>
      </c>
      <c r="Q1637" s="36">
        <f t="shared" si="1014"/>
        <v>1.0357142857142858</v>
      </c>
      <c r="R1637" s="36">
        <f t="shared" si="1014"/>
        <v>0.80952380952380953</v>
      </c>
      <c r="S1637" s="36">
        <f t="shared" si="1014"/>
        <v>0.80927835051546393</v>
      </c>
      <c r="T1637" s="36">
        <f t="shared" si="1014"/>
        <v>1.1944444444444444</v>
      </c>
      <c r="U1637" s="36">
        <f t="shared" si="1014"/>
        <v>1.0971428571428572</v>
      </c>
      <c r="V1637" s="36">
        <f t="shared" si="1014"/>
        <v>0.91304347826086951</v>
      </c>
      <c r="W1637" s="36">
        <f t="shared" si="1014"/>
        <v>0.82467532467532467</v>
      </c>
      <c r="X1637" s="41">
        <f t="shared" si="1014"/>
        <v>1.0236686390532543</v>
      </c>
      <c r="Y1637" s="41">
        <f t="shared" si="1014"/>
        <v>0.81034482758620685</v>
      </c>
      <c r="Z1637" s="41">
        <f t="shared" si="1014"/>
        <v>0.82</v>
      </c>
      <c r="AA1637" s="41">
        <f t="shared" si="1014"/>
        <v>1.1047120418848169</v>
      </c>
      <c r="AB1637" s="41">
        <f t="shared" si="1014"/>
        <v>1.1210191082802548</v>
      </c>
      <c r="AC1637" s="42">
        <f t="shared" ref="AC1637:AG1637" si="1015">AC992/AC340</f>
        <v>0.97499999999999998</v>
      </c>
      <c r="AD1637" s="42">
        <f t="shared" si="1015"/>
        <v>1.5233644859813085</v>
      </c>
      <c r="AE1637" s="42">
        <f t="shared" si="1015"/>
        <v>0.97590361445783136</v>
      </c>
      <c r="AF1637" s="43">
        <f t="shared" si="1015"/>
        <v>0.70945945945945943</v>
      </c>
      <c r="AG1637" s="43">
        <f t="shared" si="1015"/>
        <v>0.50450450450450446</v>
      </c>
      <c r="AH1637" s="44">
        <f t="shared" ref="AH1637:AO1637" si="1016">AH992/AH340</f>
        <v>0.91338582677165359</v>
      </c>
      <c r="AI1637" s="44">
        <f t="shared" si="1016"/>
        <v>0.5547945205479452</v>
      </c>
      <c r="AJ1637" s="44">
        <f t="shared" si="1016"/>
        <v>0.87586206896551722</v>
      </c>
      <c r="AK1637" s="44">
        <f t="shared" si="1016"/>
        <v>0.96062992125984248</v>
      </c>
      <c r="AL1637" s="46">
        <f t="shared" si="1016"/>
        <v>1.0297029702970297</v>
      </c>
      <c r="AM1637" s="46">
        <f t="shared" si="1016"/>
        <v>0.81707317073170727</v>
      </c>
      <c r="AN1637" s="46">
        <f t="shared" si="1016"/>
        <v>1.0884955752212389</v>
      </c>
      <c r="AO1637" s="46">
        <f t="shared" si="1016"/>
        <v>0.76923076923076927</v>
      </c>
    </row>
    <row r="1638" spans="1:41" x14ac:dyDescent="0.25">
      <c r="A1638" s="36" t="s">
        <v>146</v>
      </c>
      <c r="B1638" s="36">
        <f t="shared" ref="B1638:AB1638" si="1017">B993/B341</f>
        <v>1.1709844559585492</v>
      </c>
      <c r="C1638" s="36">
        <f t="shared" si="1017"/>
        <v>1.0765765765765767</v>
      </c>
      <c r="D1638" s="36">
        <f t="shared" si="1017"/>
        <v>1.0698529411764706</v>
      </c>
      <c r="E1638" s="36">
        <f t="shared" si="1017"/>
        <v>1.7312775330396475</v>
      </c>
      <c r="F1638" s="36">
        <f t="shared" si="1017"/>
        <v>1.3497109826589595</v>
      </c>
      <c r="G1638" s="36">
        <f t="shared" si="1017"/>
        <v>0.99009900990099009</v>
      </c>
      <c r="H1638" s="36">
        <f t="shared" si="1017"/>
        <v>0.81938325991189431</v>
      </c>
      <c r="I1638" s="36">
        <f t="shared" si="1017"/>
        <v>1.1470588235294117</v>
      </c>
      <c r="J1638" s="36">
        <f t="shared" si="1017"/>
        <v>0.86466165413533835</v>
      </c>
      <c r="K1638" s="36">
        <f t="shared" si="1017"/>
        <v>0.7493606138107417</v>
      </c>
      <c r="L1638" s="36">
        <f t="shared" si="1017"/>
        <v>0.98708010335917318</v>
      </c>
      <c r="M1638" s="36">
        <f t="shared" si="1017"/>
        <v>0.73123486682808714</v>
      </c>
      <c r="N1638" s="36">
        <f t="shared" si="1017"/>
        <v>0.9375</v>
      </c>
      <c r="O1638" s="36">
        <f t="shared" si="1017"/>
        <v>0.97109826589595372</v>
      </c>
      <c r="P1638" s="36">
        <f t="shared" si="1017"/>
        <v>1.0853994490358128</v>
      </c>
      <c r="Q1638" s="36">
        <f t="shared" si="1017"/>
        <v>0.97272727272727277</v>
      </c>
      <c r="R1638" s="36">
        <f t="shared" si="1017"/>
        <v>0.94179894179894175</v>
      </c>
      <c r="S1638" s="36">
        <f t="shared" si="1017"/>
        <v>0.71499999999999997</v>
      </c>
      <c r="T1638" s="36">
        <f t="shared" si="1017"/>
        <v>0.89572192513368987</v>
      </c>
      <c r="U1638" s="36">
        <f t="shared" si="1017"/>
        <v>0.86969696969696975</v>
      </c>
      <c r="V1638" s="36">
        <f t="shared" si="1017"/>
        <v>0.85754189944134074</v>
      </c>
      <c r="W1638" s="36">
        <f t="shared" si="1017"/>
        <v>0.80645161290322576</v>
      </c>
      <c r="X1638" s="41">
        <f t="shared" si="1017"/>
        <v>0.85507246376811596</v>
      </c>
      <c r="Y1638" s="41">
        <f t="shared" si="1017"/>
        <v>0.8314606741573034</v>
      </c>
      <c r="Z1638" s="41">
        <f t="shared" si="1017"/>
        <v>0.78729281767955805</v>
      </c>
      <c r="AA1638" s="41">
        <f t="shared" si="1017"/>
        <v>0.97315436241610742</v>
      </c>
      <c r="AB1638" s="41">
        <f t="shared" si="1017"/>
        <v>0.82866043613707163</v>
      </c>
      <c r="AC1638" s="42">
        <f t="shared" ref="AC1638:AG1638" si="1018">AC993/AC341</f>
        <v>0.90145985401459849</v>
      </c>
      <c r="AD1638" s="42">
        <f t="shared" si="1018"/>
        <v>1.0577777777777777</v>
      </c>
      <c r="AE1638" s="42">
        <f t="shared" si="1018"/>
        <v>1.2529182879377432</v>
      </c>
      <c r="AF1638" s="43">
        <f t="shared" si="1018"/>
        <v>0.82807017543859651</v>
      </c>
      <c r="AG1638" s="43">
        <f t="shared" si="1018"/>
        <v>0.78397212543554007</v>
      </c>
      <c r="AH1638" s="44">
        <f t="shared" ref="AH1638:AO1638" si="1019">AH993/AH341</f>
        <v>0.76016260162601623</v>
      </c>
      <c r="AI1638" s="44">
        <f t="shared" si="1019"/>
        <v>0.65925925925925921</v>
      </c>
      <c r="AJ1638" s="44">
        <f t="shared" si="1019"/>
        <v>0.75494071146245056</v>
      </c>
      <c r="AK1638" s="44">
        <f t="shared" si="1019"/>
        <v>0.91555555555555557</v>
      </c>
      <c r="AL1638" s="46">
        <f t="shared" si="1019"/>
        <v>0.98557692307692313</v>
      </c>
      <c r="AM1638" s="46">
        <f t="shared" si="1019"/>
        <v>0.84375</v>
      </c>
      <c r="AN1638" s="46">
        <f t="shared" si="1019"/>
        <v>0.78666666666666663</v>
      </c>
      <c r="AO1638" s="46">
        <f t="shared" si="1019"/>
        <v>0.88888888888888884</v>
      </c>
    </row>
    <row r="1639" spans="1:41" x14ac:dyDescent="0.25">
      <c r="A1639" s="36" t="s">
        <v>147</v>
      </c>
      <c r="B1639" s="36">
        <f t="shared" ref="B1639:AB1639" si="1020">B994/B342</f>
        <v>0.86728395061728392</v>
      </c>
      <c r="C1639" s="36">
        <f t="shared" si="1020"/>
        <v>0.96894409937888204</v>
      </c>
      <c r="D1639" s="36">
        <f t="shared" si="1020"/>
        <v>1.517156862745098</v>
      </c>
      <c r="E1639" s="36">
        <f t="shared" si="1020"/>
        <v>1.4</v>
      </c>
      <c r="F1639" s="36">
        <f t="shared" si="1020"/>
        <v>1.2946428571428572</v>
      </c>
      <c r="G1639" s="36">
        <f t="shared" si="1020"/>
        <v>0.8573883161512027</v>
      </c>
      <c r="H1639" s="36">
        <f t="shared" si="1020"/>
        <v>0.96268656716417911</v>
      </c>
      <c r="I1639" s="36">
        <f t="shared" si="1020"/>
        <v>1.0692464358452138</v>
      </c>
      <c r="J1639" s="36">
        <f t="shared" si="1020"/>
        <v>0.88305084745762707</v>
      </c>
      <c r="K1639" s="36">
        <f t="shared" si="1020"/>
        <v>0.74422442244224418</v>
      </c>
      <c r="L1639" s="36">
        <f t="shared" si="1020"/>
        <v>0.9664536741214057</v>
      </c>
      <c r="M1639" s="36">
        <f t="shared" si="1020"/>
        <v>1.0901803607214429</v>
      </c>
      <c r="N1639" s="36">
        <f t="shared" si="1020"/>
        <v>0.96985815602836878</v>
      </c>
      <c r="O1639" s="36">
        <f t="shared" si="1020"/>
        <v>0.98221343873517786</v>
      </c>
      <c r="P1639" s="36">
        <f t="shared" si="1020"/>
        <v>1.0429104477611941</v>
      </c>
      <c r="Q1639" s="36">
        <f t="shared" si="1020"/>
        <v>1.0126050420168067</v>
      </c>
      <c r="R1639" s="36">
        <f t="shared" si="1020"/>
        <v>0.95684803001876173</v>
      </c>
      <c r="S1639" s="36">
        <f t="shared" si="1020"/>
        <v>0.87620889748549324</v>
      </c>
      <c r="T1639" s="36">
        <f t="shared" si="1020"/>
        <v>0.92128801431127016</v>
      </c>
      <c r="U1639" s="36">
        <f t="shared" si="1020"/>
        <v>0.90522243713733075</v>
      </c>
      <c r="V1639" s="36">
        <f t="shared" si="1020"/>
        <v>1.0020120724346075</v>
      </c>
      <c r="W1639" s="36">
        <f t="shared" si="1020"/>
        <v>0.8571428571428571</v>
      </c>
      <c r="X1639" s="41">
        <f t="shared" si="1020"/>
        <v>0.98</v>
      </c>
      <c r="Y1639" s="41">
        <f t="shared" si="1020"/>
        <v>0.85420560747663554</v>
      </c>
      <c r="Z1639" s="41">
        <f t="shared" si="1020"/>
        <v>0.83101391650099399</v>
      </c>
      <c r="AA1639" s="41">
        <f t="shared" si="1020"/>
        <v>0.71619047619047616</v>
      </c>
      <c r="AB1639" s="41">
        <f t="shared" si="1020"/>
        <v>0.92616033755274263</v>
      </c>
      <c r="AC1639" s="42">
        <f t="shared" ref="AC1639:AG1639" si="1021">AC994/AC342</f>
        <v>0.95331695331695332</v>
      </c>
      <c r="AD1639" s="42">
        <f t="shared" si="1021"/>
        <v>1.4092409240924093</v>
      </c>
      <c r="AE1639" s="42">
        <f t="shared" si="1021"/>
        <v>0.94594594594594594</v>
      </c>
      <c r="AF1639" s="43">
        <f t="shared" si="1021"/>
        <v>0.81775700934579443</v>
      </c>
      <c r="AG1639" s="43">
        <f t="shared" si="1021"/>
        <v>0.89610389610389607</v>
      </c>
      <c r="AH1639" s="44">
        <f t="shared" ref="AH1639:AO1639" si="1022">AH994/AH342</f>
        <v>0.76755447941888622</v>
      </c>
      <c r="AI1639" s="44">
        <f t="shared" si="1022"/>
        <v>0.75854214123006836</v>
      </c>
      <c r="AJ1639" s="44">
        <f t="shared" si="1022"/>
        <v>0.8530120481927711</v>
      </c>
      <c r="AK1639" s="44">
        <f t="shared" si="1022"/>
        <v>0.8771929824561403</v>
      </c>
      <c r="AL1639" s="46">
        <f t="shared" si="1022"/>
        <v>0.89677419354838706</v>
      </c>
      <c r="AM1639" s="46">
        <f t="shared" si="1022"/>
        <v>0.85326086956521741</v>
      </c>
      <c r="AN1639" s="46">
        <f t="shared" si="1022"/>
        <v>0.83157894736842108</v>
      </c>
      <c r="AO1639" s="46">
        <f t="shared" si="1022"/>
        <v>0.76347305389221554</v>
      </c>
    </row>
    <row r="1640" spans="1:41" x14ac:dyDescent="0.25">
      <c r="A1640" s="36" t="s">
        <v>148</v>
      </c>
      <c r="B1640" s="36">
        <f t="shared" ref="B1640:AB1640" si="1023">B995/B343</f>
        <v>0.93513513513513513</v>
      </c>
      <c r="C1640" s="36">
        <f t="shared" si="1023"/>
        <v>1.0387096774193549</v>
      </c>
      <c r="D1640" s="36">
        <f t="shared" si="1023"/>
        <v>0.94230769230769229</v>
      </c>
      <c r="E1640" s="36">
        <f t="shared" si="1023"/>
        <v>1.524390243902439</v>
      </c>
      <c r="F1640" s="36">
        <f t="shared" si="1023"/>
        <v>1.1062271062271063</v>
      </c>
      <c r="G1640" s="36">
        <f t="shared" si="1023"/>
        <v>0.92253521126760563</v>
      </c>
      <c r="H1640" s="36">
        <f t="shared" si="1023"/>
        <v>0.92775665399239549</v>
      </c>
      <c r="I1640" s="36">
        <f t="shared" si="1023"/>
        <v>1.1059907834101383</v>
      </c>
      <c r="J1640" s="36">
        <f t="shared" si="1023"/>
        <v>0.80419580419580416</v>
      </c>
      <c r="K1640" s="36">
        <f t="shared" si="1023"/>
        <v>0.83406113537117899</v>
      </c>
      <c r="L1640" s="36">
        <f t="shared" si="1023"/>
        <v>0.86415094339622645</v>
      </c>
      <c r="M1640" s="36">
        <f t="shared" si="1023"/>
        <v>1.2685185185185186</v>
      </c>
      <c r="N1640" s="36">
        <f t="shared" si="1023"/>
        <v>0.88435374149659862</v>
      </c>
      <c r="O1640" s="36">
        <f t="shared" si="1023"/>
        <v>0.93675889328063244</v>
      </c>
      <c r="P1640" s="36">
        <f t="shared" si="1023"/>
        <v>1.0703125</v>
      </c>
      <c r="Q1640" s="36">
        <f t="shared" si="1023"/>
        <v>1.3398058252427185</v>
      </c>
      <c r="R1640" s="36">
        <f t="shared" si="1023"/>
        <v>0.90878378378378377</v>
      </c>
      <c r="S1640" s="36">
        <f t="shared" si="1023"/>
        <v>0.94366197183098588</v>
      </c>
      <c r="T1640" s="36">
        <f t="shared" si="1023"/>
        <v>0.86785714285714288</v>
      </c>
      <c r="U1640" s="36">
        <f t="shared" si="1023"/>
        <v>1.2185792349726776</v>
      </c>
      <c r="V1640" s="36">
        <f t="shared" si="1023"/>
        <v>0.73310810810810811</v>
      </c>
      <c r="W1640" s="36">
        <f t="shared" si="1023"/>
        <v>0.76086956521739135</v>
      </c>
      <c r="X1640" s="41">
        <f t="shared" si="1023"/>
        <v>0.970873786407767</v>
      </c>
      <c r="Y1640" s="41">
        <f t="shared" si="1023"/>
        <v>0.91150442477876104</v>
      </c>
      <c r="Z1640" s="41">
        <f t="shared" si="1023"/>
        <v>0.74789915966386555</v>
      </c>
      <c r="AA1640" s="41">
        <f t="shared" si="1023"/>
        <v>0.95945945945945943</v>
      </c>
      <c r="AB1640" s="41">
        <f t="shared" si="1023"/>
        <v>1.07</v>
      </c>
      <c r="AC1640" s="42">
        <f t="shared" ref="AC1640:AG1640" si="1024">AC995/AC343</f>
        <v>0.93939393939393945</v>
      </c>
      <c r="AD1640" s="42">
        <f t="shared" si="1024"/>
        <v>1.8333333333333333</v>
      </c>
      <c r="AE1640" s="42">
        <f t="shared" si="1024"/>
        <v>1.0260416666666667</v>
      </c>
      <c r="AF1640" s="43">
        <f t="shared" si="1024"/>
        <v>0.62337662337662336</v>
      </c>
      <c r="AG1640" s="43">
        <f t="shared" si="1024"/>
        <v>0.76888888888888884</v>
      </c>
      <c r="AH1640" s="44">
        <f t="shared" ref="AH1640:AO1640" si="1025">AH995/AH343</f>
        <v>0.71511627906976749</v>
      </c>
      <c r="AI1640" s="44">
        <f t="shared" si="1025"/>
        <v>0.75449101796407181</v>
      </c>
      <c r="AJ1640" s="44">
        <f t="shared" si="1025"/>
        <v>0.84868421052631582</v>
      </c>
      <c r="AK1640" s="44">
        <f t="shared" si="1025"/>
        <v>1.0214285714285714</v>
      </c>
      <c r="AL1640" s="46">
        <f t="shared" si="1025"/>
        <v>1.0594059405940595</v>
      </c>
      <c r="AM1640" s="46">
        <f t="shared" si="1025"/>
        <v>0.81294964028776984</v>
      </c>
      <c r="AN1640" s="46">
        <f t="shared" si="1025"/>
        <v>1.0487804878048781</v>
      </c>
      <c r="AO1640" s="46">
        <f t="shared" si="1025"/>
        <v>1.1025641025641026</v>
      </c>
    </row>
    <row r="1641" spans="1:41" x14ac:dyDescent="0.25">
      <c r="A1641" s="36" t="s">
        <v>624</v>
      </c>
      <c r="B1641" s="36">
        <f t="shared" ref="B1641:AB1641" si="1026">B996/B344</f>
        <v>0.98350353495679499</v>
      </c>
      <c r="C1641" s="36">
        <f t="shared" si="1026"/>
        <v>1.0903065451532725</v>
      </c>
      <c r="D1641" s="36">
        <f t="shared" si="1026"/>
        <v>1.1104166666666666</v>
      </c>
      <c r="E1641" s="36">
        <f t="shared" si="1026"/>
        <v>1.4995655951346656</v>
      </c>
      <c r="F1641" s="36">
        <f t="shared" si="1026"/>
        <v>1.2875902823374918</v>
      </c>
      <c r="G1641" s="36">
        <f t="shared" si="1026"/>
        <v>1.1053719008264462</v>
      </c>
      <c r="H1641" s="36">
        <f t="shared" si="1026"/>
        <v>0.86417657045840413</v>
      </c>
      <c r="I1641" s="36">
        <f t="shared" si="1026"/>
        <v>1.129375</v>
      </c>
      <c r="J1641" s="36">
        <f t="shared" si="1026"/>
        <v>0.93107162089391493</v>
      </c>
      <c r="K1641" s="36">
        <f t="shared" si="1026"/>
        <v>0.91453940066592676</v>
      </c>
      <c r="L1641" s="36">
        <f t="shared" si="1026"/>
        <v>0.73247311827956985</v>
      </c>
      <c r="M1641" s="36">
        <f t="shared" si="1026"/>
        <v>1.1779382797110964</v>
      </c>
      <c r="N1641" s="36">
        <f t="shared" si="1026"/>
        <v>0.9651639344262295</v>
      </c>
      <c r="O1641" s="36">
        <f t="shared" si="1026"/>
        <v>1.1250744490768314</v>
      </c>
      <c r="P1641" s="36">
        <f t="shared" si="1026"/>
        <v>0.73521624007060904</v>
      </c>
      <c r="Q1641" s="36">
        <f t="shared" si="1026"/>
        <v>1.0494652406417113</v>
      </c>
      <c r="R1641" s="36">
        <f t="shared" si="1026"/>
        <v>1.0075625363583478</v>
      </c>
      <c r="S1641" s="36">
        <f t="shared" si="1026"/>
        <v>1.0629921259842521</v>
      </c>
      <c r="T1641" s="36">
        <f t="shared" si="1026"/>
        <v>0.78957083525611449</v>
      </c>
      <c r="U1641" s="36">
        <f t="shared" si="1026"/>
        <v>0.99146514935988617</v>
      </c>
      <c r="V1641" s="36">
        <f t="shared" si="1026"/>
        <v>0.96887417218543048</v>
      </c>
      <c r="W1641" s="36">
        <f t="shared" si="1026"/>
        <v>1.0443729903536978</v>
      </c>
      <c r="X1641" s="41">
        <f t="shared" si="1026"/>
        <v>0.98219254312743465</v>
      </c>
      <c r="Y1641" s="41">
        <f t="shared" si="1026"/>
        <v>0.95901639344262291</v>
      </c>
      <c r="Z1641" s="41">
        <f t="shared" si="1026"/>
        <v>0.60815047021943569</v>
      </c>
      <c r="AA1641" s="41">
        <f t="shared" si="1026"/>
        <v>0.85062240663900412</v>
      </c>
      <c r="AB1641" s="41">
        <f t="shared" si="1026"/>
        <v>0.8217503217503217</v>
      </c>
      <c r="AC1641" s="42">
        <f t="shared" ref="AC1641:AG1641" si="1027">AC996/AC344</f>
        <v>0.95182481751824821</v>
      </c>
      <c r="AD1641" s="42">
        <f t="shared" si="1027"/>
        <v>1.3560311284046693</v>
      </c>
      <c r="AE1641" s="42">
        <f t="shared" si="1027"/>
        <v>1.0205570291777188</v>
      </c>
      <c r="AF1641" s="43">
        <f t="shared" si="1027"/>
        <v>0.83356070941336968</v>
      </c>
      <c r="AG1641" s="43">
        <f t="shared" si="1027"/>
        <v>0.779296875</v>
      </c>
      <c r="AH1641" s="44">
        <f t="shared" ref="AH1641:AO1641" si="1028">AH996/AH344</f>
        <v>0.87433762301286899</v>
      </c>
      <c r="AI1641" s="44">
        <f t="shared" si="1028"/>
        <v>0.89858965748824715</v>
      </c>
      <c r="AJ1641" s="44">
        <f t="shared" si="1028"/>
        <v>0.97926421404682273</v>
      </c>
      <c r="AK1641" s="44">
        <f t="shared" si="1028"/>
        <v>0.96108408617095209</v>
      </c>
      <c r="AL1641" s="46">
        <f t="shared" si="1028"/>
        <v>0.64861111111111114</v>
      </c>
      <c r="AM1641" s="46">
        <f t="shared" si="1028"/>
        <v>0.9308692676249144</v>
      </c>
      <c r="AN1641" s="46">
        <f t="shared" si="1028"/>
        <v>0.91666666666666663</v>
      </c>
      <c r="AO1641" s="46">
        <f t="shared" si="1028"/>
        <v>0.86016260162601621</v>
      </c>
    </row>
    <row r="1642" spans="1:41" x14ac:dyDescent="0.25">
      <c r="A1642" s="36" t="s">
        <v>149</v>
      </c>
      <c r="B1642" s="36">
        <f t="shared" ref="B1642:AB1642" si="1029">B997/B345</f>
        <v>0.77992277992277992</v>
      </c>
      <c r="C1642" s="36">
        <f t="shared" si="1029"/>
        <v>0.91416309012875541</v>
      </c>
      <c r="D1642" s="36">
        <f t="shared" si="1029"/>
        <v>1.0860927152317881</v>
      </c>
      <c r="E1642" s="36">
        <f t="shared" si="1029"/>
        <v>1.4007220216606497</v>
      </c>
      <c r="F1642" s="36">
        <f t="shared" si="1029"/>
        <v>1.3306451612903225</v>
      </c>
      <c r="G1642" s="36">
        <f t="shared" si="1029"/>
        <v>0.84367816091954018</v>
      </c>
      <c r="H1642" s="36">
        <f t="shared" si="1029"/>
        <v>1.0376470588235294</v>
      </c>
      <c r="I1642" s="36">
        <f t="shared" si="1029"/>
        <v>0.92737430167597767</v>
      </c>
      <c r="J1642" s="36">
        <f t="shared" si="1029"/>
        <v>0.79032258064516125</v>
      </c>
      <c r="K1642" s="36">
        <f t="shared" si="1029"/>
        <v>0.77807486631016043</v>
      </c>
      <c r="L1642" s="36">
        <f t="shared" si="1029"/>
        <v>0.94919786096256686</v>
      </c>
      <c r="M1642" s="36">
        <f t="shared" si="1029"/>
        <v>0.87671232876712324</v>
      </c>
      <c r="N1642" s="36">
        <f t="shared" si="1029"/>
        <v>0.83505154639175261</v>
      </c>
      <c r="O1642" s="36">
        <f t="shared" si="1029"/>
        <v>0.96238244514106586</v>
      </c>
      <c r="P1642" s="36">
        <f t="shared" si="1029"/>
        <v>0.98701298701298701</v>
      </c>
      <c r="Q1642" s="36">
        <f t="shared" si="1029"/>
        <v>1.091549295774648</v>
      </c>
      <c r="R1642" s="36">
        <f t="shared" si="1029"/>
        <v>0.88642659279778391</v>
      </c>
      <c r="S1642" s="36">
        <f t="shared" si="1029"/>
        <v>0.84740259740259738</v>
      </c>
      <c r="T1642" s="36">
        <f t="shared" si="1029"/>
        <v>0.90909090909090906</v>
      </c>
      <c r="U1642" s="36">
        <f t="shared" si="1029"/>
        <v>1.0265780730897009</v>
      </c>
      <c r="V1642" s="36">
        <f t="shared" si="1029"/>
        <v>0.81481481481481477</v>
      </c>
      <c r="W1642" s="36">
        <f t="shared" si="1029"/>
        <v>0.73926380368098155</v>
      </c>
      <c r="X1642" s="41">
        <f t="shared" si="1029"/>
        <v>0.94904458598726116</v>
      </c>
      <c r="Y1642" s="41">
        <f t="shared" si="1029"/>
        <v>0.8486646884272997</v>
      </c>
      <c r="Z1642" s="41">
        <f t="shared" si="1029"/>
        <v>0.84224598930481287</v>
      </c>
      <c r="AA1642" s="41">
        <f t="shared" si="1029"/>
        <v>0.85070422535211265</v>
      </c>
      <c r="AB1642" s="41">
        <f t="shared" si="1029"/>
        <v>0.88437500000000002</v>
      </c>
      <c r="AC1642" s="42">
        <f t="shared" ref="AC1642:AG1642" si="1030">AC997/AC345</f>
        <v>0.96099290780141844</v>
      </c>
      <c r="AD1642" s="42">
        <f t="shared" si="1030"/>
        <v>1.271551724137931</v>
      </c>
      <c r="AE1642" s="42">
        <f t="shared" si="1030"/>
        <v>1.0308219178082192</v>
      </c>
      <c r="AF1642" s="43">
        <f t="shared" si="1030"/>
        <v>0.71732522796352582</v>
      </c>
      <c r="AG1642" s="43">
        <f t="shared" si="1030"/>
        <v>0.7678018575851393</v>
      </c>
      <c r="AH1642" s="44">
        <f t="shared" ref="AH1642:AO1642" si="1031">AH997/AH345</f>
        <v>0.7857142857142857</v>
      </c>
      <c r="AI1642" s="44">
        <f t="shared" si="1031"/>
        <v>0.72142857142857142</v>
      </c>
      <c r="AJ1642" s="44">
        <f t="shared" si="1031"/>
        <v>0.90038314176245215</v>
      </c>
      <c r="AK1642" s="44">
        <f t="shared" si="1031"/>
        <v>0.89224137931034486</v>
      </c>
      <c r="AL1642" s="46">
        <f t="shared" si="1031"/>
        <v>0.81447963800904977</v>
      </c>
      <c r="AM1642" s="46">
        <f t="shared" si="1031"/>
        <v>0.85950413223140498</v>
      </c>
      <c r="AN1642" s="46">
        <f t="shared" si="1031"/>
        <v>0.97950819672131151</v>
      </c>
      <c r="AO1642" s="46">
        <f t="shared" si="1031"/>
        <v>0.80081300813008127</v>
      </c>
    </row>
    <row r="1643" spans="1:41" x14ac:dyDescent="0.25">
      <c r="A1643" s="36" t="s">
        <v>150</v>
      </c>
      <c r="B1643" s="36">
        <f t="shared" ref="B1643:AB1643" si="1032">B998/B346</f>
        <v>0.90677966101694918</v>
      </c>
      <c r="C1643" s="36">
        <f t="shared" si="1032"/>
        <v>1.2250000000000001</v>
      </c>
      <c r="D1643" s="36">
        <f t="shared" si="1032"/>
        <v>1.1609195402298851</v>
      </c>
      <c r="E1643" s="36">
        <f t="shared" si="1032"/>
        <v>1.5639534883720929</v>
      </c>
      <c r="F1643" s="36">
        <f t="shared" si="1032"/>
        <v>1.2668918918918919</v>
      </c>
      <c r="G1643" s="36">
        <f t="shared" si="1032"/>
        <v>0.83290488431876608</v>
      </c>
      <c r="H1643" s="36">
        <f t="shared" si="1032"/>
        <v>0.89942528735632188</v>
      </c>
      <c r="I1643" s="36">
        <f t="shared" si="1032"/>
        <v>0.81191222570532917</v>
      </c>
      <c r="J1643" s="36">
        <f t="shared" si="1032"/>
        <v>0.89490445859872614</v>
      </c>
      <c r="K1643" s="36">
        <f t="shared" si="1032"/>
        <v>0.6</v>
      </c>
      <c r="L1643" s="36">
        <f t="shared" si="1032"/>
        <v>0.85375494071146241</v>
      </c>
      <c r="M1643" s="36">
        <f t="shared" si="1032"/>
        <v>1.1571428571428573</v>
      </c>
      <c r="N1643" s="36">
        <f t="shared" si="1032"/>
        <v>0.85490196078431369</v>
      </c>
      <c r="O1643" s="36">
        <f t="shared" si="1032"/>
        <v>1.034934497816594</v>
      </c>
      <c r="P1643" s="36">
        <f t="shared" si="1032"/>
        <v>0.97797356828193838</v>
      </c>
      <c r="Q1643" s="36">
        <f t="shared" si="1032"/>
        <v>0.92233009708737868</v>
      </c>
      <c r="R1643" s="36">
        <f t="shared" si="1032"/>
        <v>0.84466019417475724</v>
      </c>
      <c r="S1643" s="36">
        <f t="shared" si="1032"/>
        <v>0.93513513513513513</v>
      </c>
      <c r="T1643" s="36">
        <f t="shared" si="1032"/>
        <v>1.0487804878048781</v>
      </c>
      <c r="U1643" s="36">
        <f t="shared" si="1032"/>
        <v>1.0591715976331362</v>
      </c>
      <c r="V1643" s="36">
        <f t="shared" si="1032"/>
        <v>1.0540540540540539</v>
      </c>
      <c r="W1643" s="36">
        <f t="shared" si="1032"/>
        <v>0.9027027027027027</v>
      </c>
      <c r="X1643" s="41">
        <f t="shared" si="1032"/>
        <v>0.79512195121951224</v>
      </c>
      <c r="Y1643" s="41">
        <f t="shared" si="1032"/>
        <v>0.95833333333333337</v>
      </c>
      <c r="Z1643" s="41">
        <f t="shared" si="1032"/>
        <v>0.80269058295964124</v>
      </c>
      <c r="AA1643" s="41">
        <f t="shared" si="1032"/>
        <v>0.93</v>
      </c>
      <c r="AB1643" s="41">
        <f t="shared" si="1032"/>
        <v>0.78468899521531099</v>
      </c>
      <c r="AC1643" s="42">
        <f t="shared" ref="AC1643:AG1643" si="1033">AC998/AC346</f>
        <v>0.86904761904761907</v>
      </c>
      <c r="AD1643" s="42">
        <f t="shared" si="1033"/>
        <v>1.2032520325203253</v>
      </c>
      <c r="AE1643" s="42">
        <f t="shared" si="1033"/>
        <v>1.0980392156862746</v>
      </c>
      <c r="AF1643" s="43">
        <f t="shared" si="1033"/>
        <v>0.77966101694915257</v>
      </c>
      <c r="AG1643" s="43">
        <f t="shared" si="1033"/>
        <v>0.92592592592592593</v>
      </c>
      <c r="AH1643" s="44">
        <f t="shared" ref="AH1643:AO1643" si="1034">AH998/AH346</f>
        <v>0.86821705426356588</v>
      </c>
      <c r="AI1643" s="44">
        <f t="shared" si="1034"/>
        <v>0.80916030534351147</v>
      </c>
      <c r="AJ1643" s="44">
        <f t="shared" si="1034"/>
        <v>0.70149253731343286</v>
      </c>
      <c r="AK1643" s="44">
        <f t="shared" si="1034"/>
        <v>0.86991869918699183</v>
      </c>
      <c r="AL1643" s="46">
        <f t="shared" si="1034"/>
        <v>0.76271186440677963</v>
      </c>
      <c r="AM1643" s="46">
        <f t="shared" si="1034"/>
        <v>0.94696969696969702</v>
      </c>
      <c r="AN1643" s="46">
        <f t="shared" si="1034"/>
        <v>1.0094339622641511</v>
      </c>
      <c r="AO1643" s="46">
        <f t="shared" si="1034"/>
        <v>0.6717557251908397</v>
      </c>
    </row>
    <row r="1644" spans="1:41" x14ac:dyDescent="0.25">
      <c r="A1644" s="36" t="s">
        <v>151</v>
      </c>
      <c r="B1644" s="36">
        <f t="shared" ref="B1644:AB1644" si="1035">B999/B347</f>
        <v>1.119205298013245</v>
      </c>
      <c r="C1644" s="36">
        <f t="shared" si="1035"/>
        <v>0.99428571428571433</v>
      </c>
      <c r="D1644" s="36">
        <f t="shared" si="1035"/>
        <v>1.0131004366812226</v>
      </c>
      <c r="E1644" s="36">
        <f t="shared" si="1035"/>
        <v>1.6649746192893402</v>
      </c>
      <c r="F1644" s="36">
        <f t="shared" si="1035"/>
        <v>1.4051724137931034</v>
      </c>
      <c r="G1644" s="36">
        <f t="shared" si="1035"/>
        <v>0.78744939271255066</v>
      </c>
      <c r="H1644" s="36">
        <f t="shared" si="1035"/>
        <v>0.92584269662921348</v>
      </c>
      <c r="I1644" s="36">
        <f t="shared" si="1035"/>
        <v>0.75943396226415094</v>
      </c>
      <c r="J1644" s="36">
        <f t="shared" si="1035"/>
        <v>0.91066997518610426</v>
      </c>
      <c r="K1644" s="36">
        <f t="shared" si="1035"/>
        <v>0.76811594202898548</v>
      </c>
      <c r="L1644" s="36">
        <f t="shared" si="1035"/>
        <v>1</v>
      </c>
      <c r="M1644" s="36">
        <f t="shared" si="1035"/>
        <v>0.95765472312703581</v>
      </c>
      <c r="N1644" s="36">
        <f t="shared" si="1035"/>
        <v>0.96153846153846156</v>
      </c>
      <c r="O1644" s="36">
        <f t="shared" si="1035"/>
        <v>0.879746835443038</v>
      </c>
      <c r="P1644" s="36">
        <f t="shared" si="1035"/>
        <v>1.0030581039755351</v>
      </c>
      <c r="Q1644" s="36">
        <f t="shared" si="1035"/>
        <v>1.2459016393442623</v>
      </c>
      <c r="R1644" s="36">
        <f t="shared" si="1035"/>
        <v>1.0030959752321982</v>
      </c>
      <c r="S1644" s="36">
        <f t="shared" si="1035"/>
        <v>0.85971223021582732</v>
      </c>
      <c r="T1644" s="36">
        <f t="shared" si="1035"/>
        <v>1</v>
      </c>
      <c r="U1644" s="36">
        <f t="shared" si="1035"/>
        <v>1.0327868852459017</v>
      </c>
      <c r="V1644" s="36">
        <f t="shared" si="1035"/>
        <v>1</v>
      </c>
      <c r="W1644" s="36">
        <f t="shared" si="1035"/>
        <v>0.76174496644295298</v>
      </c>
      <c r="X1644" s="41">
        <f t="shared" si="1035"/>
        <v>0.9274809160305344</v>
      </c>
      <c r="Y1644" s="41">
        <f t="shared" si="1035"/>
        <v>0.93174061433447097</v>
      </c>
      <c r="Z1644" s="41">
        <f t="shared" si="1035"/>
        <v>0.92682926829268297</v>
      </c>
      <c r="AA1644" s="41">
        <f t="shared" si="1035"/>
        <v>0.78156996587030714</v>
      </c>
      <c r="AB1644" s="41">
        <f t="shared" si="1035"/>
        <v>0.85185185185185186</v>
      </c>
      <c r="AC1644" s="42">
        <f t="shared" ref="AC1644:AG1644" si="1036">AC999/AC347</f>
        <v>0.80246913580246915</v>
      </c>
      <c r="AD1644" s="42">
        <f t="shared" si="1036"/>
        <v>1.1197604790419162</v>
      </c>
      <c r="AE1644" s="42">
        <f t="shared" si="1036"/>
        <v>1.051643192488263</v>
      </c>
      <c r="AF1644" s="43">
        <f t="shared" si="1036"/>
        <v>0.83333333333333337</v>
      </c>
      <c r="AG1644" s="43">
        <f t="shared" si="1036"/>
        <v>0.76303317535545023</v>
      </c>
      <c r="AH1644" s="44">
        <f t="shared" ref="AH1644:AO1644" si="1037">AH999/AH347</f>
        <v>0.72282608695652173</v>
      </c>
      <c r="AI1644" s="44">
        <f t="shared" si="1037"/>
        <v>0.81052631578947365</v>
      </c>
      <c r="AJ1644" s="44">
        <f t="shared" si="1037"/>
        <v>0.8497109826589595</v>
      </c>
      <c r="AK1644" s="44">
        <f t="shared" si="1037"/>
        <v>1.0167597765363128</v>
      </c>
      <c r="AL1644" s="46">
        <f t="shared" si="1037"/>
        <v>0.69047619047619047</v>
      </c>
      <c r="AM1644" s="46">
        <f t="shared" si="1037"/>
        <v>1.0451977401129944</v>
      </c>
      <c r="AN1644" s="46">
        <f t="shared" si="1037"/>
        <v>0.88586956521739135</v>
      </c>
      <c r="AO1644" s="46">
        <f t="shared" si="1037"/>
        <v>0.98795180722891562</v>
      </c>
    </row>
    <row r="1645" spans="1:41" x14ac:dyDescent="0.25">
      <c r="A1645" s="36" t="s">
        <v>152</v>
      </c>
      <c r="B1645" s="36">
        <f t="shared" ref="B1645:AB1645" si="1038">B1000/B348</f>
        <v>0.93258426966292129</v>
      </c>
      <c r="C1645" s="36">
        <f t="shared" si="1038"/>
        <v>1.0443686006825939</v>
      </c>
      <c r="D1645" s="36">
        <f t="shared" si="1038"/>
        <v>1.2348993288590604</v>
      </c>
      <c r="E1645" s="36">
        <f t="shared" si="1038"/>
        <v>1.6624605678233439</v>
      </c>
      <c r="F1645" s="36">
        <f t="shared" si="1038"/>
        <v>1.2257336343115124</v>
      </c>
      <c r="G1645" s="36">
        <f t="shared" si="1038"/>
        <v>0.85167464114832536</v>
      </c>
      <c r="H1645" s="36">
        <f t="shared" si="1038"/>
        <v>0.88474576271186445</v>
      </c>
      <c r="I1645" s="36">
        <f t="shared" si="1038"/>
        <v>0.92592592592592593</v>
      </c>
      <c r="J1645" s="36">
        <f t="shared" si="1038"/>
        <v>0.7829181494661922</v>
      </c>
      <c r="K1645" s="36">
        <f t="shared" si="1038"/>
        <v>0.76688453159041392</v>
      </c>
      <c r="L1645" s="36">
        <f t="shared" si="1038"/>
        <v>0.97619047619047616</v>
      </c>
      <c r="M1645" s="36">
        <f t="shared" si="1038"/>
        <v>1.085427135678392</v>
      </c>
      <c r="N1645" s="36">
        <f t="shared" si="1038"/>
        <v>0.96916299559471364</v>
      </c>
      <c r="O1645" s="36">
        <f t="shared" si="1038"/>
        <v>1</v>
      </c>
      <c r="P1645" s="36">
        <f t="shared" si="1038"/>
        <v>0.91832669322709159</v>
      </c>
      <c r="Q1645" s="36">
        <f t="shared" si="1038"/>
        <v>1.0699481865284974</v>
      </c>
      <c r="R1645" s="36">
        <f t="shared" si="1038"/>
        <v>0.86754966887417218</v>
      </c>
      <c r="S1645" s="36">
        <f t="shared" si="1038"/>
        <v>0.90476190476190477</v>
      </c>
      <c r="T1645" s="36">
        <f t="shared" si="1038"/>
        <v>0.94582392776523705</v>
      </c>
      <c r="U1645" s="36">
        <f t="shared" si="1038"/>
        <v>0.96132596685082872</v>
      </c>
      <c r="V1645" s="36">
        <f t="shared" si="1038"/>
        <v>0.95767195767195767</v>
      </c>
      <c r="W1645" s="36">
        <f t="shared" si="1038"/>
        <v>0.88341968911917101</v>
      </c>
      <c r="X1645" s="41">
        <f t="shared" si="1038"/>
        <v>0.97599999999999998</v>
      </c>
      <c r="Y1645" s="41">
        <f t="shared" si="1038"/>
        <v>0.87962962962962965</v>
      </c>
      <c r="Z1645" s="41">
        <f t="shared" si="1038"/>
        <v>0.90423162583518935</v>
      </c>
      <c r="AA1645" s="41">
        <f t="shared" si="1038"/>
        <v>0.84682713347921224</v>
      </c>
      <c r="AB1645" s="41">
        <f t="shared" si="1038"/>
        <v>0.87830687830687826</v>
      </c>
      <c r="AC1645" s="42">
        <f t="shared" ref="AC1645:AG1645" si="1039">AC1000/AC348</f>
        <v>0.76704545454545459</v>
      </c>
      <c r="AD1645" s="42">
        <f t="shared" si="1039"/>
        <v>1.4838709677419355</v>
      </c>
      <c r="AE1645" s="42">
        <f t="shared" si="1039"/>
        <v>0.92564102564102568</v>
      </c>
      <c r="AF1645" s="43">
        <f t="shared" si="1039"/>
        <v>1.0123456790123457</v>
      </c>
      <c r="AG1645" s="43">
        <f t="shared" si="1039"/>
        <v>0.75977653631284914</v>
      </c>
      <c r="AH1645" s="44">
        <f t="shared" ref="AH1645:AO1645" si="1040">AH1000/AH348</f>
        <v>0.89045936395759717</v>
      </c>
      <c r="AI1645" s="44">
        <f t="shared" si="1040"/>
        <v>0.69096209912536444</v>
      </c>
      <c r="AJ1645" s="44">
        <f t="shared" si="1040"/>
        <v>0.96979865771812079</v>
      </c>
      <c r="AK1645" s="44">
        <f t="shared" si="1040"/>
        <v>0.6985815602836879</v>
      </c>
      <c r="AL1645" s="46">
        <f t="shared" si="1040"/>
        <v>0.64678899082568808</v>
      </c>
      <c r="AM1645" s="46">
        <f t="shared" si="1040"/>
        <v>0.7450199203187251</v>
      </c>
      <c r="AN1645" s="46">
        <f t="shared" si="1040"/>
        <v>0.84343434343434343</v>
      </c>
      <c r="AO1645" s="46">
        <f t="shared" si="1040"/>
        <v>0.67346938775510201</v>
      </c>
    </row>
    <row r="1646" spans="1:41" x14ac:dyDescent="0.25">
      <c r="A1646" s="36" t="s">
        <v>153</v>
      </c>
      <c r="B1646" s="36">
        <f t="shared" ref="B1646:AB1646" si="1041">B1001/B349</f>
        <v>0.93659942363112392</v>
      </c>
      <c r="C1646" s="36">
        <f t="shared" si="1041"/>
        <v>0.88580246913580252</v>
      </c>
      <c r="D1646" s="36">
        <f t="shared" si="1041"/>
        <v>1.0858725761772854</v>
      </c>
      <c r="E1646" s="36">
        <f t="shared" si="1041"/>
        <v>1.5269841269841269</v>
      </c>
      <c r="F1646" s="36">
        <f t="shared" si="1041"/>
        <v>1.1657559198542806</v>
      </c>
      <c r="G1646" s="36">
        <f t="shared" si="1041"/>
        <v>1.0261044176706828</v>
      </c>
      <c r="H1646" s="36">
        <f t="shared" si="1041"/>
        <v>0.81487101669195749</v>
      </c>
      <c r="I1646" s="36">
        <f t="shared" si="1041"/>
        <v>1.0765661252900232</v>
      </c>
      <c r="J1646" s="36">
        <f t="shared" si="1041"/>
        <v>0.97841726618705038</v>
      </c>
      <c r="K1646" s="36">
        <f t="shared" si="1041"/>
        <v>0.71946564885496178</v>
      </c>
      <c r="L1646" s="36">
        <f t="shared" si="1041"/>
        <v>0.9927140255009107</v>
      </c>
      <c r="M1646" s="36">
        <f t="shared" si="1041"/>
        <v>0.93167701863354035</v>
      </c>
      <c r="N1646" s="36">
        <f t="shared" si="1041"/>
        <v>1.0352941176470589</v>
      </c>
      <c r="O1646" s="36">
        <f t="shared" si="1041"/>
        <v>0.94695481335952847</v>
      </c>
      <c r="P1646" s="36">
        <f t="shared" si="1041"/>
        <v>0.86782608695652175</v>
      </c>
      <c r="Q1646" s="36">
        <f t="shared" si="1041"/>
        <v>1.0938215102974829</v>
      </c>
      <c r="R1646" s="36">
        <f t="shared" si="1041"/>
        <v>0.94269870609981521</v>
      </c>
      <c r="S1646" s="36">
        <f t="shared" si="1041"/>
        <v>0.89452332657200806</v>
      </c>
      <c r="T1646" s="36">
        <f t="shared" si="1041"/>
        <v>0.87384044526901672</v>
      </c>
      <c r="U1646" s="36">
        <f t="shared" si="1041"/>
        <v>0.94026548672566368</v>
      </c>
      <c r="V1646" s="36">
        <f t="shared" si="1041"/>
        <v>0.93493975903614457</v>
      </c>
      <c r="W1646" s="36">
        <f t="shared" si="1041"/>
        <v>0.82417582417582413</v>
      </c>
      <c r="X1646" s="41">
        <f t="shared" si="1041"/>
        <v>0.92343387470997684</v>
      </c>
      <c r="Y1646" s="41">
        <f t="shared" si="1041"/>
        <v>0.96226415094339623</v>
      </c>
      <c r="Z1646" s="41">
        <f t="shared" si="1041"/>
        <v>0.81541582150101422</v>
      </c>
      <c r="AA1646" s="41">
        <f t="shared" si="1041"/>
        <v>0.8981042654028436</v>
      </c>
      <c r="AB1646" s="41">
        <f t="shared" si="1041"/>
        <v>0.91666666666666663</v>
      </c>
      <c r="AC1646" s="42">
        <f t="shared" ref="AC1646:AG1646" si="1042">AC1001/AC349</f>
        <v>0.85918854415274459</v>
      </c>
      <c r="AD1646" s="42">
        <f t="shared" si="1042"/>
        <v>1.1976744186046511</v>
      </c>
      <c r="AE1646" s="42">
        <f t="shared" si="1042"/>
        <v>1.173134328358209</v>
      </c>
      <c r="AF1646" s="43">
        <f t="shared" si="1042"/>
        <v>0.82205513784461148</v>
      </c>
      <c r="AG1646" s="43">
        <f t="shared" si="1042"/>
        <v>0.66808510638297869</v>
      </c>
      <c r="AH1646" s="44">
        <f t="shared" ref="AH1646:AO1646" si="1043">AH1001/AH349</f>
        <v>0.83701657458563539</v>
      </c>
      <c r="AI1646" s="44">
        <f t="shared" si="1043"/>
        <v>0.7808988764044944</v>
      </c>
      <c r="AJ1646" s="44">
        <f t="shared" si="1043"/>
        <v>0.88888888888888884</v>
      </c>
      <c r="AK1646" s="44">
        <f t="shared" si="1043"/>
        <v>0.84638554216867468</v>
      </c>
      <c r="AL1646" s="46">
        <f t="shared" si="1043"/>
        <v>0.80952380952380953</v>
      </c>
      <c r="AM1646" s="46">
        <f t="shared" si="1043"/>
        <v>0.81515151515151518</v>
      </c>
      <c r="AN1646" s="46">
        <f t="shared" si="1043"/>
        <v>0.80419580419580416</v>
      </c>
      <c r="AO1646" s="46">
        <f t="shared" si="1043"/>
        <v>1.0497737556561086</v>
      </c>
    </row>
    <row r="1647" spans="1:41" x14ac:dyDescent="0.25">
      <c r="A1647" s="36" t="s">
        <v>154</v>
      </c>
      <c r="B1647" s="36">
        <f t="shared" ref="B1647:AB1647" si="1044">B1002/B350</f>
        <v>0.95202952029520294</v>
      </c>
      <c r="C1647" s="36">
        <f t="shared" si="1044"/>
        <v>0.98675496688741726</v>
      </c>
      <c r="D1647" s="36">
        <f t="shared" si="1044"/>
        <v>1.1458333333333333</v>
      </c>
      <c r="E1647" s="36">
        <f t="shared" si="1044"/>
        <v>1.8362068965517242</v>
      </c>
      <c r="F1647" s="36">
        <f t="shared" si="1044"/>
        <v>1.2771084337349397</v>
      </c>
      <c r="G1647" s="36">
        <f t="shared" si="1044"/>
        <v>1.0995260663507109</v>
      </c>
      <c r="H1647" s="36">
        <f t="shared" si="1044"/>
        <v>0.94685039370078738</v>
      </c>
      <c r="I1647" s="36">
        <f t="shared" si="1044"/>
        <v>0.94527363184079605</v>
      </c>
      <c r="J1647" s="36">
        <f t="shared" si="1044"/>
        <v>0.81857451403887693</v>
      </c>
      <c r="K1647" s="36">
        <f t="shared" si="1044"/>
        <v>0.79582366589327147</v>
      </c>
      <c r="L1647" s="36">
        <f t="shared" si="1044"/>
        <v>0.96551724137931039</v>
      </c>
      <c r="M1647" s="36">
        <f t="shared" si="1044"/>
        <v>1.0446927374301676</v>
      </c>
      <c r="N1647" s="36">
        <f t="shared" si="1044"/>
        <v>0.97750000000000004</v>
      </c>
      <c r="O1647" s="36">
        <f t="shared" si="1044"/>
        <v>0.93939393939393945</v>
      </c>
      <c r="P1647" s="36">
        <f t="shared" si="1044"/>
        <v>1.1565934065934067</v>
      </c>
      <c r="Q1647" s="36">
        <f t="shared" si="1044"/>
        <v>1.1028571428571428</v>
      </c>
      <c r="R1647" s="36">
        <f t="shared" si="1044"/>
        <v>0.71534653465346532</v>
      </c>
      <c r="S1647" s="36">
        <f t="shared" si="1044"/>
        <v>0.95950155763239875</v>
      </c>
      <c r="T1647" s="36">
        <f t="shared" si="1044"/>
        <v>0.93076923076923079</v>
      </c>
      <c r="U1647" s="36">
        <f t="shared" si="1044"/>
        <v>1</v>
      </c>
      <c r="V1647" s="36">
        <f t="shared" si="1044"/>
        <v>0.98826979472140764</v>
      </c>
      <c r="W1647" s="36">
        <f t="shared" si="1044"/>
        <v>0.83333333333333337</v>
      </c>
      <c r="X1647" s="41">
        <f t="shared" si="1044"/>
        <v>1</v>
      </c>
      <c r="Y1647" s="41">
        <f t="shared" si="1044"/>
        <v>0.90489130434782605</v>
      </c>
      <c r="Z1647" s="41">
        <f t="shared" si="1044"/>
        <v>0.87894736842105259</v>
      </c>
      <c r="AA1647" s="41">
        <f t="shared" si="1044"/>
        <v>0.78133333333333332</v>
      </c>
      <c r="AB1647" s="41">
        <f t="shared" si="1044"/>
        <v>0.76539589442815248</v>
      </c>
      <c r="AC1647" s="42">
        <f t="shared" ref="AC1647:AG1647" si="1045">AC1002/AC350</f>
        <v>0.86440677966101698</v>
      </c>
      <c r="AD1647" s="42">
        <f t="shared" si="1045"/>
        <v>1.4059405940594059</v>
      </c>
      <c r="AE1647" s="42">
        <f t="shared" si="1045"/>
        <v>1.08984375</v>
      </c>
      <c r="AF1647" s="43">
        <f t="shared" si="1045"/>
        <v>0.72891566265060237</v>
      </c>
      <c r="AG1647" s="43">
        <f t="shared" si="1045"/>
        <v>0.84030418250950567</v>
      </c>
      <c r="AH1647" s="44">
        <f t="shared" ref="AH1647:AO1647" si="1046">AH1002/AH350</f>
        <v>0.76515151515151514</v>
      </c>
      <c r="AI1647" s="44">
        <f t="shared" si="1046"/>
        <v>0.80851063829787229</v>
      </c>
      <c r="AJ1647" s="44">
        <f t="shared" si="1046"/>
        <v>0.86100386100386095</v>
      </c>
      <c r="AK1647" s="44">
        <f t="shared" si="1046"/>
        <v>0.83333333333333337</v>
      </c>
      <c r="AL1647" s="46">
        <f t="shared" si="1046"/>
        <v>0.96391752577319589</v>
      </c>
      <c r="AM1647" s="46">
        <f t="shared" si="1046"/>
        <v>0.82116788321167888</v>
      </c>
      <c r="AN1647" s="46">
        <f t="shared" si="1046"/>
        <v>0.85344827586206895</v>
      </c>
      <c r="AO1647" s="46">
        <f t="shared" si="1046"/>
        <v>0.88412017167381973</v>
      </c>
    </row>
    <row r="1648" spans="1:41" x14ac:dyDescent="0.25">
      <c r="A1648" s="36" t="s">
        <v>432</v>
      </c>
      <c r="B1648" s="36">
        <f t="shared" ref="B1648:AB1648" si="1047">B1003/B351</f>
        <v>0.96932515337423308</v>
      </c>
      <c r="C1648" s="36">
        <f t="shared" si="1047"/>
        <v>0.92680514342235409</v>
      </c>
      <c r="D1648" s="36">
        <f t="shared" si="1047"/>
        <v>1.1605049594229035</v>
      </c>
      <c r="E1648" s="36">
        <f t="shared" si="1047"/>
        <v>1.5738636363636365</v>
      </c>
      <c r="F1648" s="36">
        <f t="shared" si="1047"/>
        <v>1.1135265700483092</v>
      </c>
      <c r="G1648" s="36">
        <f t="shared" si="1047"/>
        <v>0.82964601769911506</v>
      </c>
      <c r="H1648" s="36">
        <f t="shared" si="1047"/>
        <v>0.99584775086505195</v>
      </c>
      <c r="I1648" s="36">
        <f t="shared" si="1047"/>
        <v>1.1902834008097165</v>
      </c>
      <c r="J1648" s="36">
        <f t="shared" si="1047"/>
        <v>0.77310924369747902</v>
      </c>
      <c r="K1648" s="36">
        <f t="shared" si="1047"/>
        <v>0.96731054977711739</v>
      </c>
      <c r="L1648" s="36">
        <f t="shared" si="1047"/>
        <v>1.1073667711598747</v>
      </c>
      <c r="M1648" s="36">
        <f t="shared" si="1047"/>
        <v>1.0014771048744462</v>
      </c>
      <c r="N1648" s="36">
        <f t="shared" si="1047"/>
        <v>0.92963752665245203</v>
      </c>
      <c r="O1648" s="36">
        <f t="shared" si="1047"/>
        <v>1.1075555555555556</v>
      </c>
      <c r="P1648" s="36">
        <f t="shared" si="1047"/>
        <v>1.1415356151711378</v>
      </c>
      <c r="Q1648" s="36">
        <f t="shared" si="1047"/>
        <v>1.0582726326742975</v>
      </c>
      <c r="R1648" s="36">
        <f t="shared" si="1047"/>
        <v>0.96613358419567263</v>
      </c>
      <c r="S1648" s="36">
        <f t="shared" si="1047"/>
        <v>0.9332679097154073</v>
      </c>
      <c r="T1648" s="36">
        <f t="shared" si="1047"/>
        <v>1.17984934086629</v>
      </c>
      <c r="U1648" s="36">
        <f t="shared" si="1047"/>
        <v>1.04</v>
      </c>
      <c r="V1648" s="36">
        <f t="shared" si="1047"/>
        <v>0.78286683630195075</v>
      </c>
      <c r="W1648" s="36">
        <f t="shared" si="1047"/>
        <v>0.83778801843317974</v>
      </c>
      <c r="X1648" s="41">
        <f t="shared" si="1047"/>
        <v>0.85665818490245971</v>
      </c>
      <c r="Y1648" s="41">
        <f t="shared" si="1047"/>
        <v>0.83062446535500423</v>
      </c>
      <c r="Z1648" s="41">
        <f t="shared" si="1047"/>
        <v>0.84843205574912894</v>
      </c>
      <c r="AA1648" s="41">
        <f t="shared" si="1047"/>
        <v>0.87701441899915178</v>
      </c>
      <c r="AB1648" s="41">
        <f t="shared" si="1047"/>
        <v>0.8719923002887392</v>
      </c>
      <c r="AC1648" s="42">
        <f t="shared" ref="AC1648:AG1648" si="1048">AC1003/AC351</f>
        <v>0.91393442622950816</v>
      </c>
      <c r="AD1648" s="42">
        <f t="shared" si="1048"/>
        <v>1.3396501457725947</v>
      </c>
      <c r="AE1648" s="42">
        <f t="shared" si="1048"/>
        <v>0.88960441582336702</v>
      </c>
      <c r="AF1648" s="43">
        <f t="shared" si="1048"/>
        <v>0.76433121019108285</v>
      </c>
      <c r="AG1648" s="43">
        <f t="shared" si="1048"/>
        <v>0.80516898608349896</v>
      </c>
      <c r="AH1648" s="44">
        <f t="shared" ref="AH1648:AO1648" si="1049">AH1003/AH351</f>
        <v>0.82392026578073085</v>
      </c>
      <c r="AI1648" s="44">
        <f t="shared" si="1049"/>
        <v>0.763671875</v>
      </c>
      <c r="AJ1648" s="44">
        <f t="shared" si="1049"/>
        <v>0.87140115163147791</v>
      </c>
      <c r="AK1648" s="44">
        <f t="shared" si="1049"/>
        <v>0.9664864864864865</v>
      </c>
      <c r="AL1648" s="46">
        <f t="shared" si="1049"/>
        <v>1.0208333333333333</v>
      </c>
      <c r="AM1648" s="46">
        <f t="shared" si="1049"/>
        <v>0.89500000000000002</v>
      </c>
      <c r="AN1648" s="46">
        <f t="shared" si="1049"/>
        <v>0.86556359875904865</v>
      </c>
      <c r="AO1648" s="46">
        <f t="shared" si="1049"/>
        <v>0.85140997830802601</v>
      </c>
    </row>
    <row r="1649" spans="1:41" x14ac:dyDescent="0.25">
      <c r="A1649" s="36" t="s">
        <v>547</v>
      </c>
      <c r="B1649" s="36">
        <f t="shared" ref="B1649:AB1649" si="1050">B1004/B352</f>
        <v>1.0554744525547446</v>
      </c>
      <c r="C1649" s="36">
        <f t="shared" si="1050"/>
        <v>1.2566510172143974</v>
      </c>
      <c r="D1649" s="36">
        <f t="shared" si="1050"/>
        <v>1.058553386911596</v>
      </c>
      <c r="E1649" s="36">
        <f t="shared" si="1050"/>
        <v>1.2538910505836576</v>
      </c>
      <c r="F1649" s="36">
        <f t="shared" si="1050"/>
        <v>1.3147699757869249</v>
      </c>
      <c r="G1649" s="36">
        <f t="shared" si="1050"/>
        <v>1.1593830334190232</v>
      </c>
      <c r="H1649" s="36">
        <f t="shared" si="1050"/>
        <v>0.89688096753660085</v>
      </c>
      <c r="I1649" s="36">
        <f t="shared" si="1050"/>
        <v>0.94473487677371171</v>
      </c>
      <c r="J1649" s="36">
        <f t="shared" si="1050"/>
        <v>0.84041965764770843</v>
      </c>
      <c r="K1649" s="36">
        <f t="shared" si="1050"/>
        <v>0.70045558086560367</v>
      </c>
      <c r="L1649" s="36">
        <f t="shared" si="1050"/>
        <v>0.93194070080862534</v>
      </c>
      <c r="M1649" s="36">
        <f t="shared" si="1050"/>
        <v>1.1584938704028021</v>
      </c>
      <c r="N1649" s="36">
        <f t="shared" si="1050"/>
        <v>1.0320284697508897</v>
      </c>
      <c r="O1649" s="36">
        <f t="shared" si="1050"/>
        <v>0.80460572226099092</v>
      </c>
      <c r="P1649" s="36">
        <f t="shared" si="1050"/>
        <v>1.066722972972973</v>
      </c>
      <c r="Q1649" s="36">
        <f t="shared" si="1050"/>
        <v>1.0162454873646209</v>
      </c>
      <c r="R1649" s="36">
        <f t="shared" si="1050"/>
        <v>1.0905730129390019</v>
      </c>
      <c r="S1649" s="36">
        <f t="shared" si="1050"/>
        <v>0.84210526315789469</v>
      </c>
      <c r="T1649" s="36">
        <f t="shared" si="1050"/>
        <v>0.9423220973782771</v>
      </c>
      <c r="U1649" s="36">
        <f t="shared" si="1050"/>
        <v>1.0611313868613139</v>
      </c>
      <c r="V1649" s="36">
        <f t="shared" si="1050"/>
        <v>1.0118644067796609</v>
      </c>
      <c r="W1649" s="36">
        <f t="shared" si="1050"/>
        <v>0.80800000000000005</v>
      </c>
      <c r="X1649" s="41">
        <f t="shared" si="1050"/>
        <v>0.86403861625100564</v>
      </c>
      <c r="Y1649" s="41">
        <f t="shared" si="1050"/>
        <v>0.93248610007942812</v>
      </c>
      <c r="Z1649" s="41">
        <f t="shared" si="1050"/>
        <v>0.9304556354916067</v>
      </c>
      <c r="AA1649" s="41">
        <f t="shared" si="1050"/>
        <v>0.85062893081761004</v>
      </c>
      <c r="AB1649" s="41">
        <f t="shared" si="1050"/>
        <v>0.96941612604263205</v>
      </c>
      <c r="AC1649" s="42">
        <f t="shared" ref="AC1649:AG1649" si="1051">AC1004/AC352</f>
        <v>0.86011342155009451</v>
      </c>
      <c r="AD1649" s="42">
        <f t="shared" si="1051"/>
        <v>1.141602634467618</v>
      </c>
      <c r="AE1649" s="42">
        <f t="shared" si="1051"/>
        <v>1.0876048462255359</v>
      </c>
      <c r="AF1649" s="43">
        <f t="shared" si="1051"/>
        <v>0.83974932855863926</v>
      </c>
      <c r="AG1649" s="43">
        <f t="shared" si="1051"/>
        <v>0.78334910122989598</v>
      </c>
      <c r="AH1649" s="44">
        <f t="shared" ref="AH1649:AO1649" si="1052">AH1004/AH352</f>
        <v>0.75222112537018759</v>
      </c>
      <c r="AI1649" s="44">
        <f t="shared" si="1052"/>
        <v>0.74354066985645928</v>
      </c>
      <c r="AJ1649" s="44">
        <f t="shared" si="1052"/>
        <v>0.797808764940239</v>
      </c>
      <c r="AK1649" s="44">
        <f t="shared" si="1052"/>
        <v>0.85970819304152635</v>
      </c>
      <c r="AL1649" s="46">
        <f t="shared" si="1052"/>
        <v>0.94656488549618323</v>
      </c>
      <c r="AM1649" s="46">
        <f t="shared" si="1052"/>
        <v>0.97393364928909953</v>
      </c>
      <c r="AN1649" s="46">
        <f t="shared" si="1052"/>
        <v>0.81172491544532133</v>
      </c>
      <c r="AO1649" s="46">
        <f t="shared" si="1052"/>
        <v>0.91165172855313703</v>
      </c>
    </row>
    <row r="1650" spans="1:41" x14ac:dyDescent="0.25">
      <c r="A1650" s="36" t="s">
        <v>499</v>
      </c>
      <c r="B1650" s="36">
        <f t="shared" ref="B1650:AB1650" si="1053">B1005/B353</f>
        <v>0.99517684887459812</v>
      </c>
      <c r="C1650" s="36">
        <f t="shared" si="1053"/>
        <v>0.93114241001564946</v>
      </c>
      <c r="D1650" s="36">
        <f t="shared" si="1053"/>
        <v>1.0877437325905293</v>
      </c>
      <c r="E1650" s="36">
        <f t="shared" si="1053"/>
        <v>1.5914529914529914</v>
      </c>
      <c r="F1650" s="36">
        <f t="shared" si="1053"/>
        <v>1.3069427527405604</v>
      </c>
      <c r="G1650" s="36">
        <f t="shared" si="1053"/>
        <v>0.95886075949367089</v>
      </c>
      <c r="H1650" s="36">
        <f t="shared" si="1053"/>
        <v>0.9429864253393665</v>
      </c>
      <c r="I1650" s="36">
        <f t="shared" si="1053"/>
        <v>1.0310765815760266</v>
      </c>
      <c r="J1650" s="36">
        <f t="shared" si="1053"/>
        <v>0.95652173913043481</v>
      </c>
      <c r="K1650" s="36">
        <f t="shared" si="1053"/>
        <v>0.84884884884884881</v>
      </c>
      <c r="L1650" s="36">
        <f t="shared" si="1053"/>
        <v>0.85819521178637204</v>
      </c>
      <c r="M1650" s="36">
        <f t="shared" si="1053"/>
        <v>1.1094091903719911</v>
      </c>
      <c r="N1650" s="36">
        <f t="shared" si="1053"/>
        <v>0.97793468667255079</v>
      </c>
      <c r="O1650" s="36">
        <f t="shared" si="1053"/>
        <v>0.99688796680497926</v>
      </c>
      <c r="P1650" s="36">
        <f t="shared" si="1053"/>
        <v>1.0894568690095847</v>
      </c>
      <c r="Q1650" s="36">
        <f t="shared" si="1053"/>
        <v>1.0879904875148632</v>
      </c>
      <c r="R1650" s="36">
        <f t="shared" si="1053"/>
        <v>1.0088300220750552</v>
      </c>
      <c r="S1650" s="36">
        <f t="shared" si="1053"/>
        <v>0.95837897042716325</v>
      </c>
      <c r="T1650" s="36">
        <f t="shared" si="1053"/>
        <v>0.98204158790170137</v>
      </c>
      <c r="U1650" s="36">
        <f t="shared" si="1053"/>
        <v>0.95614973262032088</v>
      </c>
      <c r="V1650" s="36">
        <f t="shared" si="1053"/>
        <v>0.87386478304742687</v>
      </c>
      <c r="W1650" s="36">
        <f t="shared" si="1053"/>
        <v>0.80241492864983532</v>
      </c>
      <c r="X1650" s="41">
        <f t="shared" si="1053"/>
        <v>0.93797606093579977</v>
      </c>
      <c r="Y1650" s="41">
        <f t="shared" si="1053"/>
        <v>0.89235737351991384</v>
      </c>
      <c r="Z1650" s="41">
        <f t="shared" si="1053"/>
        <v>0.8782435129740519</v>
      </c>
      <c r="AA1650" s="41">
        <f t="shared" si="1053"/>
        <v>0.92175777063236874</v>
      </c>
      <c r="AB1650" s="41">
        <f t="shared" si="1053"/>
        <v>0.88617021276595742</v>
      </c>
      <c r="AC1650" s="42">
        <f t="shared" ref="AC1650:AG1650" si="1054">AC1005/AC353</f>
        <v>0.93278301886792447</v>
      </c>
      <c r="AD1650" s="42">
        <f t="shared" si="1054"/>
        <v>1.1675977653631284</v>
      </c>
      <c r="AE1650" s="42">
        <f t="shared" si="1054"/>
        <v>1.0156950672645739</v>
      </c>
      <c r="AF1650" s="43">
        <f t="shared" si="1054"/>
        <v>0.75780409041980623</v>
      </c>
      <c r="AG1650" s="43">
        <f t="shared" si="1054"/>
        <v>0.80276816608996537</v>
      </c>
      <c r="AH1650" s="44">
        <f t="shared" ref="AH1650:AO1650" si="1055">AH1005/AH353</f>
        <v>0.63995215311004783</v>
      </c>
      <c r="AI1650" s="44">
        <f t="shared" si="1055"/>
        <v>0.70536692223439212</v>
      </c>
      <c r="AJ1650" s="44">
        <f t="shared" si="1055"/>
        <v>0.87878787878787878</v>
      </c>
      <c r="AK1650" s="44">
        <f t="shared" si="1055"/>
        <v>0.82222222222222219</v>
      </c>
      <c r="AL1650" s="46">
        <f t="shared" si="1055"/>
        <v>0.85240963855421692</v>
      </c>
      <c r="AM1650" s="46">
        <f t="shared" si="1055"/>
        <v>0.88518518518518519</v>
      </c>
      <c r="AN1650" s="46">
        <f t="shared" si="1055"/>
        <v>0.9464524765729585</v>
      </c>
      <c r="AO1650" s="46">
        <f t="shared" si="1055"/>
        <v>0.87430167597765363</v>
      </c>
    </row>
    <row r="1651" spans="1:41" x14ac:dyDescent="0.25">
      <c r="A1651" s="36" t="s">
        <v>516</v>
      </c>
      <c r="B1651" s="36">
        <f t="shared" ref="B1651:AB1651" si="1056">B1006/B354</f>
        <v>0.95328719723183386</v>
      </c>
      <c r="C1651" s="36">
        <f t="shared" si="1056"/>
        <v>0.95387994143484622</v>
      </c>
      <c r="D1651" s="36">
        <f t="shared" si="1056"/>
        <v>1.1758832565284179</v>
      </c>
      <c r="E1651" s="36">
        <f t="shared" si="1056"/>
        <v>1.5271739130434783</v>
      </c>
      <c r="F1651" s="36">
        <f t="shared" si="1056"/>
        <v>1.3644736842105263</v>
      </c>
      <c r="G1651" s="36">
        <f t="shared" si="1056"/>
        <v>0.96398891966759004</v>
      </c>
      <c r="H1651" s="36">
        <f t="shared" si="1056"/>
        <v>1.0595922634605333</v>
      </c>
      <c r="I1651" s="36">
        <f t="shared" si="1056"/>
        <v>0.90810222947253938</v>
      </c>
      <c r="J1651" s="36">
        <f t="shared" si="1056"/>
        <v>1.0010875475802066</v>
      </c>
      <c r="K1651" s="36">
        <f t="shared" si="1056"/>
        <v>0.86365992742353548</v>
      </c>
      <c r="L1651" s="36">
        <f t="shared" si="1056"/>
        <v>1.0689102564102564</v>
      </c>
      <c r="M1651" s="36">
        <f t="shared" si="1056"/>
        <v>1.0241228070175439</v>
      </c>
      <c r="N1651" s="36">
        <f t="shared" si="1056"/>
        <v>1.1112994350282486</v>
      </c>
      <c r="O1651" s="36">
        <f t="shared" si="1056"/>
        <v>1.0216771249286936</v>
      </c>
      <c r="P1651" s="36">
        <f t="shared" si="1056"/>
        <v>1.1243001119820828</v>
      </c>
      <c r="Q1651" s="36">
        <f t="shared" si="1056"/>
        <v>0.8994413407821229</v>
      </c>
      <c r="R1651" s="36">
        <f t="shared" si="1056"/>
        <v>0.97404748757592485</v>
      </c>
      <c r="S1651" s="36">
        <f t="shared" si="1056"/>
        <v>0.92209302325581399</v>
      </c>
      <c r="T1651" s="36">
        <f t="shared" si="1056"/>
        <v>1.077116935483871</v>
      </c>
      <c r="U1651" s="36">
        <f t="shared" si="1056"/>
        <v>0.86254869226488595</v>
      </c>
      <c r="V1651" s="36">
        <f t="shared" si="1056"/>
        <v>0.95524017467248912</v>
      </c>
      <c r="W1651" s="36">
        <f t="shared" si="1056"/>
        <v>0.88914549653579678</v>
      </c>
      <c r="X1651" s="41">
        <f t="shared" si="1056"/>
        <v>0.87612971823498142</v>
      </c>
      <c r="Y1651" s="41">
        <f t="shared" si="1056"/>
        <v>0.95167490389895659</v>
      </c>
      <c r="Z1651" s="41">
        <f t="shared" si="1056"/>
        <v>0.85810113519091846</v>
      </c>
      <c r="AA1651" s="41">
        <f t="shared" si="1056"/>
        <v>0.8294117647058824</v>
      </c>
      <c r="AB1651" s="41">
        <f t="shared" si="1056"/>
        <v>0.86022795440911815</v>
      </c>
      <c r="AC1651" s="42">
        <f t="shared" ref="AC1651:AG1651" si="1057">AC1006/AC354</f>
        <v>0.86150966936993134</v>
      </c>
      <c r="AD1651" s="42">
        <f t="shared" si="1057"/>
        <v>1.0094488188976378</v>
      </c>
      <c r="AE1651" s="42">
        <f t="shared" si="1057"/>
        <v>1.0312304809494066</v>
      </c>
      <c r="AF1651" s="43">
        <f t="shared" si="1057"/>
        <v>0.89322757779133621</v>
      </c>
      <c r="AG1651" s="43">
        <f t="shared" si="1057"/>
        <v>0.8567725210628645</v>
      </c>
      <c r="AH1651" s="44">
        <f t="shared" ref="AH1651:AO1651" si="1058">AH1006/AH354</f>
        <v>0.85784313725490191</v>
      </c>
      <c r="AI1651" s="44">
        <f t="shared" si="1058"/>
        <v>0.76708074534161486</v>
      </c>
      <c r="AJ1651" s="44">
        <f t="shared" si="1058"/>
        <v>0.92372288313505946</v>
      </c>
      <c r="AK1651" s="44">
        <f t="shared" si="1058"/>
        <v>0.9844632768361582</v>
      </c>
      <c r="AL1651" s="46">
        <f t="shared" si="1058"/>
        <v>0.87290167865707435</v>
      </c>
      <c r="AM1651" s="46">
        <f t="shared" si="1058"/>
        <v>0.80911854103343461</v>
      </c>
      <c r="AN1651" s="46">
        <f t="shared" si="1058"/>
        <v>0.85276073619631898</v>
      </c>
      <c r="AO1651" s="46">
        <f t="shared" si="1058"/>
        <v>0.83058470764617687</v>
      </c>
    </row>
    <row r="1652" spans="1:41" x14ac:dyDescent="0.25">
      <c r="A1652" s="36" t="s">
        <v>155</v>
      </c>
      <c r="B1652" s="36">
        <f t="shared" ref="B1652:AB1652" si="1059">B1007/B355</f>
        <v>0.88181818181818183</v>
      </c>
      <c r="C1652" s="36">
        <f t="shared" si="1059"/>
        <v>0.88400000000000001</v>
      </c>
      <c r="D1652" s="36">
        <f t="shared" si="1059"/>
        <v>1.075</v>
      </c>
      <c r="E1652" s="36">
        <f t="shared" si="1059"/>
        <v>1.5051020408163265</v>
      </c>
      <c r="F1652" s="36">
        <f t="shared" si="1059"/>
        <v>1.2951289398280803</v>
      </c>
      <c r="G1652" s="36">
        <f t="shared" si="1059"/>
        <v>1.2874251497005988</v>
      </c>
      <c r="H1652" s="36">
        <f t="shared" si="1059"/>
        <v>1.1265822784810127</v>
      </c>
      <c r="I1652" s="36">
        <f t="shared" si="1059"/>
        <v>0.84715025906735753</v>
      </c>
      <c r="J1652" s="36">
        <f t="shared" si="1059"/>
        <v>0.74522292993630568</v>
      </c>
      <c r="K1652" s="36">
        <f t="shared" si="1059"/>
        <v>0.69354838709677424</v>
      </c>
      <c r="L1652" s="36">
        <f t="shared" si="1059"/>
        <v>1.0184210526315789</v>
      </c>
      <c r="M1652" s="36">
        <f t="shared" si="1059"/>
        <v>1.1067073170731707</v>
      </c>
      <c r="N1652" s="36">
        <f t="shared" si="1059"/>
        <v>0.97089947089947093</v>
      </c>
      <c r="O1652" s="36">
        <f t="shared" si="1059"/>
        <v>1</v>
      </c>
      <c r="P1652" s="36">
        <f t="shared" si="1059"/>
        <v>1.1607717041800643</v>
      </c>
      <c r="Q1652" s="36">
        <f t="shared" si="1059"/>
        <v>1.0246478873239437</v>
      </c>
      <c r="R1652" s="36">
        <f t="shared" si="1059"/>
        <v>1.1268656716417911</v>
      </c>
      <c r="S1652" s="36">
        <f t="shared" si="1059"/>
        <v>0.92075471698113209</v>
      </c>
      <c r="T1652" s="36">
        <f t="shared" si="1059"/>
        <v>1.1508196721311474</v>
      </c>
      <c r="U1652" s="36">
        <f t="shared" si="1059"/>
        <v>0.98501872659176026</v>
      </c>
      <c r="V1652" s="36">
        <f t="shared" si="1059"/>
        <v>0.79603399433427757</v>
      </c>
      <c r="W1652" s="36">
        <f t="shared" si="1059"/>
        <v>0.74740484429065746</v>
      </c>
      <c r="X1652" s="41">
        <f t="shared" si="1059"/>
        <v>0.90522875816993464</v>
      </c>
      <c r="Y1652" s="41">
        <f t="shared" si="1059"/>
        <v>0.74143302180685355</v>
      </c>
      <c r="Z1652" s="41">
        <f t="shared" si="1059"/>
        <v>0.90657439446366783</v>
      </c>
      <c r="AA1652" s="41">
        <f t="shared" si="1059"/>
        <v>0.92628205128205132</v>
      </c>
      <c r="AB1652" s="41">
        <f t="shared" si="1059"/>
        <v>0.92996108949416345</v>
      </c>
      <c r="AC1652" s="42">
        <f t="shared" ref="AC1652:AG1652" si="1060">AC1007/AC355</f>
        <v>0.8588709677419355</v>
      </c>
      <c r="AD1652" s="42">
        <f t="shared" si="1060"/>
        <v>1.4096385542168675</v>
      </c>
      <c r="AE1652" s="42">
        <f t="shared" si="1060"/>
        <v>1.1887550200803212</v>
      </c>
      <c r="AF1652" s="43">
        <f t="shared" si="1060"/>
        <v>0.65</v>
      </c>
      <c r="AG1652" s="43">
        <f t="shared" si="1060"/>
        <v>0.68705035971223016</v>
      </c>
      <c r="AH1652" s="44">
        <f t="shared" ref="AH1652:AO1652" si="1061">AH1007/AH355</f>
        <v>0.8258928571428571</v>
      </c>
      <c r="AI1652" s="44">
        <f t="shared" si="1061"/>
        <v>0.79620853080568721</v>
      </c>
      <c r="AJ1652" s="44">
        <f t="shared" si="1061"/>
        <v>0.70754716981132071</v>
      </c>
      <c r="AK1652" s="44">
        <f t="shared" si="1061"/>
        <v>0.82051282051282048</v>
      </c>
      <c r="AL1652" s="46">
        <f t="shared" si="1061"/>
        <v>1.0132450331125828</v>
      </c>
      <c r="AM1652" s="46">
        <f t="shared" si="1061"/>
        <v>0.91099476439790572</v>
      </c>
      <c r="AN1652" s="46">
        <f t="shared" si="1061"/>
        <v>1.0172413793103448</v>
      </c>
      <c r="AO1652" s="46">
        <f t="shared" si="1061"/>
        <v>0.93922651933701662</v>
      </c>
    </row>
    <row r="1653" spans="1:41" x14ac:dyDescent="0.25">
      <c r="A1653" s="36" t="s">
        <v>156</v>
      </c>
      <c r="B1653" s="36">
        <f t="shared" ref="B1653:AB1653" si="1062">B1008/B356</f>
        <v>1.3</v>
      </c>
      <c r="C1653" s="36">
        <f t="shared" si="1062"/>
        <v>1.1717171717171717</v>
      </c>
      <c r="D1653" s="36">
        <f t="shared" si="1062"/>
        <v>1.064625850340136</v>
      </c>
      <c r="E1653" s="36">
        <f t="shared" si="1062"/>
        <v>1.568888888888889</v>
      </c>
      <c r="F1653" s="36">
        <f t="shared" si="1062"/>
        <v>1.2695417789757413</v>
      </c>
      <c r="G1653" s="36">
        <f t="shared" si="1062"/>
        <v>0.92873563218390809</v>
      </c>
      <c r="H1653" s="36">
        <f t="shared" si="1062"/>
        <v>0.94674556213017746</v>
      </c>
      <c r="I1653" s="36">
        <f t="shared" si="1062"/>
        <v>0.76857749469214443</v>
      </c>
      <c r="J1653" s="36">
        <f t="shared" si="1062"/>
        <v>0.87731481481481477</v>
      </c>
      <c r="K1653" s="36">
        <f t="shared" si="1062"/>
        <v>0.74579831932773111</v>
      </c>
      <c r="L1653" s="36">
        <f t="shared" si="1062"/>
        <v>0.90989010989010988</v>
      </c>
      <c r="M1653" s="36">
        <f t="shared" si="1062"/>
        <v>0.89247311827956988</v>
      </c>
      <c r="N1653" s="36">
        <f t="shared" si="1062"/>
        <v>0.83101851851851849</v>
      </c>
      <c r="O1653" s="36">
        <f t="shared" si="1062"/>
        <v>0.86684782608695654</v>
      </c>
      <c r="P1653" s="36">
        <f t="shared" si="1062"/>
        <v>1.116504854368932</v>
      </c>
      <c r="Q1653" s="36">
        <f t="shared" si="1062"/>
        <v>0.88601036269430056</v>
      </c>
      <c r="R1653" s="36">
        <f t="shared" si="1062"/>
        <v>0.80107526881720426</v>
      </c>
      <c r="S1653" s="36">
        <f t="shared" si="1062"/>
        <v>0.8729281767955801</v>
      </c>
      <c r="T1653" s="36">
        <f t="shared" si="1062"/>
        <v>1.0353535353535352</v>
      </c>
      <c r="U1653" s="36">
        <f t="shared" si="1062"/>
        <v>0.89634146341463417</v>
      </c>
      <c r="V1653" s="36">
        <f t="shared" si="1062"/>
        <v>0.89910979228486643</v>
      </c>
      <c r="W1653" s="36">
        <f t="shared" si="1062"/>
        <v>0.88275862068965516</v>
      </c>
      <c r="X1653" s="41">
        <f t="shared" si="1062"/>
        <v>0.96100278551532037</v>
      </c>
      <c r="Y1653" s="41">
        <f t="shared" si="1062"/>
        <v>0.96449704142011838</v>
      </c>
      <c r="Z1653" s="41">
        <f t="shared" si="1062"/>
        <v>0.89972899728997291</v>
      </c>
      <c r="AA1653" s="41">
        <f t="shared" si="1062"/>
        <v>0.66666666666666663</v>
      </c>
      <c r="AB1653" s="41">
        <f t="shared" si="1062"/>
        <v>0.77809798270893371</v>
      </c>
      <c r="AC1653" s="42">
        <f t="shared" ref="AC1653:AG1653" si="1063">AC1008/AC356</f>
        <v>0.9311594202898551</v>
      </c>
      <c r="AD1653" s="42">
        <f t="shared" si="1063"/>
        <v>1.1219512195121952</v>
      </c>
      <c r="AE1653" s="42">
        <f t="shared" si="1063"/>
        <v>1.0167224080267558</v>
      </c>
      <c r="AF1653" s="43">
        <f t="shared" si="1063"/>
        <v>0.96402877697841727</v>
      </c>
      <c r="AG1653" s="43">
        <f t="shared" si="1063"/>
        <v>0.84942084942084939</v>
      </c>
      <c r="AH1653" s="44">
        <f t="shared" ref="AH1653:AO1653" si="1064">AH1008/AH356</f>
        <v>0.9363636363636364</v>
      </c>
      <c r="AI1653" s="44">
        <f t="shared" si="1064"/>
        <v>0.77695167286245348</v>
      </c>
      <c r="AJ1653" s="44">
        <f t="shared" si="1064"/>
        <v>0.98007968127490042</v>
      </c>
      <c r="AK1653" s="44">
        <f t="shared" si="1064"/>
        <v>0.88764044943820219</v>
      </c>
      <c r="AL1653" s="46">
        <f t="shared" si="1064"/>
        <v>0.83122362869198307</v>
      </c>
      <c r="AM1653" s="46">
        <f t="shared" si="1064"/>
        <v>0.78731343283582089</v>
      </c>
      <c r="AN1653" s="46">
        <f t="shared" si="1064"/>
        <v>0.73151750972762641</v>
      </c>
      <c r="AO1653" s="46">
        <f t="shared" si="1064"/>
        <v>0.97969543147208127</v>
      </c>
    </row>
    <row r="1654" spans="1:41" x14ac:dyDescent="0.25">
      <c r="A1654" s="36" t="s">
        <v>157</v>
      </c>
      <c r="B1654" s="36">
        <f t="shared" ref="B1654:AB1654" si="1065">B1009/B357</f>
        <v>1.0842911877394636</v>
      </c>
      <c r="C1654" s="36">
        <f t="shared" si="1065"/>
        <v>1.0081967213114753</v>
      </c>
      <c r="D1654" s="36">
        <f t="shared" si="1065"/>
        <v>0.91549295774647887</v>
      </c>
      <c r="E1654" s="36">
        <f t="shared" si="1065"/>
        <v>1.75</v>
      </c>
      <c r="F1654" s="36">
        <f t="shared" si="1065"/>
        <v>1.2394366197183098</v>
      </c>
      <c r="G1654" s="36">
        <f t="shared" si="1065"/>
        <v>0.83482944344703769</v>
      </c>
      <c r="H1654" s="36">
        <f t="shared" si="1065"/>
        <v>0.76416819012797077</v>
      </c>
      <c r="I1654" s="36">
        <f t="shared" si="1065"/>
        <v>1.0226130653266332</v>
      </c>
      <c r="J1654" s="36">
        <f t="shared" si="1065"/>
        <v>0.79411764705882348</v>
      </c>
      <c r="K1654" s="36">
        <f t="shared" si="1065"/>
        <v>0.80487804878048785</v>
      </c>
      <c r="L1654" s="36">
        <f t="shared" si="1065"/>
        <v>1.0449735449735449</v>
      </c>
      <c r="M1654" s="36">
        <f t="shared" si="1065"/>
        <v>1.138235294117647</v>
      </c>
      <c r="N1654" s="36">
        <f t="shared" si="1065"/>
        <v>0.9517241379310345</v>
      </c>
      <c r="O1654" s="36">
        <f t="shared" si="1065"/>
        <v>0.87305699481865284</v>
      </c>
      <c r="P1654" s="36">
        <f t="shared" si="1065"/>
        <v>0.96986301369863015</v>
      </c>
      <c r="Q1654" s="36">
        <f t="shared" si="1065"/>
        <v>1.2302405498281788</v>
      </c>
      <c r="R1654" s="36">
        <f t="shared" si="1065"/>
        <v>1.059299191374663</v>
      </c>
      <c r="S1654" s="36">
        <f t="shared" si="1065"/>
        <v>0.86388888888888893</v>
      </c>
      <c r="T1654" s="36">
        <f t="shared" si="1065"/>
        <v>0.94836956521739135</v>
      </c>
      <c r="U1654" s="36">
        <f t="shared" si="1065"/>
        <v>0.99307958477508651</v>
      </c>
      <c r="V1654" s="36">
        <f t="shared" si="1065"/>
        <v>1.0473186119873816</v>
      </c>
      <c r="W1654" s="36">
        <f t="shared" si="1065"/>
        <v>0.74151436031331597</v>
      </c>
      <c r="X1654" s="41">
        <f t="shared" si="1065"/>
        <v>0.98240469208211145</v>
      </c>
      <c r="Y1654" s="41">
        <f t="shared" si="1065"/>
        <v>0.80481927710843371</v>
      </c>
      <c r="Z1654" s="41">
        <f t="shared" si="1065"/>
        <v>0.83333333333333337</v>
      </c>
      <c r="AA1654" s="41">
        <f t="shared" si="1065"/>
        <v>0.80366492146596857</v>
      </c>
      <c r="AB1654" s="41">
        <f t="shared" si="1065"/>
        <v>0.86786786786786785</v>
      </c>
      <c r="AC1654" s="42">
        <f t="shared" ref="AC1654:AG1654" si="1066">AC1009/AC357</f>
        <v>0.80068728522336774</v>
      </c>
      <c r="AD1654" s="42">
        <f t="shared" si="1066"/>
        <v>1.098814229249012</v>
      </c>
      <c r="AE1654" s="42">
        <f t="shared" si="1066"/>
        <v>1.0378006872852235</v>
      </c>
      <c r="AF1654" s="43">
        <f t="shared" si="1066"/>
        <v>0.86513157894736847</v>
      </c>
      <c r="AG1654" s="43">
        <f t="shared" si="1066"/>
        <v>0.86062717770034847</v>
      </c>
      <c r="AH1654" s="44">
        <f t="shared" ref="AH1654:AO1654" si="1067">AH1009/AH357</f>
        <v>0.58064516129032262</v>
      </c>
      <c r="AI1654" s="44">
        <f t="shared" si="1067"/>
        <v>0.72258064516129028</v>
      </c>
      <c r="AJ1654" s="44">
        <f t="shared" si="1067"/>
        <v>1.0163934426229508</v>
      </c>
      <c r="AK1654" s="44">
        <f t="shared" si="1067"/>
        <v>0.98054474708171202</v>
      </c>
      <c r="AL1654" s="46">
        <f t="shared" si="1067"/>
        <v>0.93119266055045868</v>
      </c>
      <c r="AM1654" s="46">
        <f t="shared" si="1067"/>
        <v>0.91891891891891897</v>
      </c>
      <c r="AN1654" s="46">
        <f t="shared" si="1067"/>
        <v>0.8599221789883269</v>
      </c>
      <c r="AO1654" s="46">
        <f t="shared" si="1067"/>
        <v>0.94036697247706424</v>
      </c>
    </row>
    <row r="1655" spans="1:41" x14ac:dyDescent="0.25">
      <c r="A1655" s="36" t="s">
        <v>455</v>
      </c>
      <c r="B1655" s="36">
        <f t="shared" ref="B1655:AB1655" si="1068">B1010/B358</f>
        <v>1.0355781448538754</v>
      </c>
      <c r="C1655" s="36">
        <f t="shared" si="1068"/>
        <v>1.0024721878862795</v>
      </c>
      <c r="D1655" s="36">
        <f t="shared" si="1068"/>
        <v>1.210592686002522</v>
      </c>
      <c r="E1655" s="36">
        <f t="shared" si="1068"/>
        <v>1.5386740331491713</v>
      </c>
      <c r="F1655" s="36">
        <f t="shared" si="1068"/>
        <v>1.1155339805825242</v>
      </c>
      <c r="G1655" s="36">
        <f t="shared" si="1068"/>
        <v>0.92163543441226581</v>
      </c>
      <c r="H1655" s="36">
        <f t="shared" si="1068"/>
        <v>0.99517684887459812</v>
      </c>
      <c r="I1655" s="36">
        <f t="shared" si="1068"/>
        <v>0.95814376706096449</v>
      </c>
      <c r="J1655" s="36">
        <f t="shared" si="1068"/>
        <v>0.85437710437710435</v>
      </c>
      <c r="K1655" s="36">
        <f t="shared" si="1068"/>
        <v>0.91315789473684206</v>
      </c>
      <c r="L1655" s="36">
        <f t="shared" si="1068"/>
        <v>1.0585664335664335</v>
      </c>
      <c r="M1655" s="36">
        <f t="shared" si="1068"/>
        <v>0.91163604549431321</v>
      </c>
      <c r="N1655" s="36">
        <f t="shared" si="1068"/>
        <v>0.94057724957555178</v>
      </c>
      <c r="O1655" s="36">
        <f t="shared" si="1068"/>
        <v>0.94001713796058273</v>
      </c>
      <c r="P1655" s="36">
        <f t="shared" si="1068"/>
        <v>1.1875</v>
      </c>
      <c r="Q1655" s="36">
        <f t="shared" si="1068"/>
        <v>1.0208986415882968</v>
      </c>
      <c r="R1655" s="36">
        <f t="shared" si="1068"/>
        <v>0.93579766536964981</v>
      </c>
      <c r="S1655" s="36">
        <f t="shared" si="1068"/>
        <v>0.94853683148335011</v>
      </c>
      <c r="T1655" s="36">
        <f t="shared" si="1068"/>
        <v>1.0175600739371533</v>
      </c>
      <c r="U1655" s="36">
        <f t="shared" si="1068"/>
        <v>0.95846645367412142</v>
      </c>
      <c r="V1655" s="36">
        <f t="shared" si="1068"/>
        <v>0.91914022517911975</v>
      </c>
      <c r="W1655" s="36">
        <f t="shared" si="1068"/>
        <v>0.80379146919431277</v>
      </c>
      <c r="X1655" s="41">
        <f t="shared" si="1068"/>
        <v>0.83916745506149482</v>
      </c>
      <c r="Y1655" s="41">
        <f t="shared" si="1068"/>
        <v>0.88405797101449279</v>
      </c>
      <c r="Z1655" s="41">
        <f t="shared" si="1068"/>
        <v>0.8865116279069768</v>
      </c>
      <c r="AA1655" s="41">
        <f t="shared" si="1068"/>
        <v>0.89597644749754657</v>
      </c>
      <c r="AB1655" s="41">
        <f t="shared" si="1068"/>
        <v>0.91675675675675672</v>
      </c>
      <c r="AC1655" s="42">
        <f t="shared" ref="AC1655:AG1655" si="1069">AC1010/AC358</f>
        <v>0.97225572979493369</v>
      </c>
      <c r="AD1655" s="42">
        <f t="shared" si="1069"/>
        <v>1.2570093457943925</v>
      </c>
      <c r="AE1655" s="42">
        <f t="shared" si="1069"/>
        <v>1.0345596432552955</v>
      </c>
      <c r="AF1655" s="43">
        <f t="shared" si="1069"/>
        <v>0.88379530916844351</v>
      </c>
      <c r="AG1655" s="43">
        <f t="shared" si="1069"/>
        <v>0.70909090909090911</v>
      </c>
      <c r="AH1655" s="44">
        <f t="shared" ref="AH1655:AO1655" si="1070">AH1010/AH358</f>
        <v>0.81310679611650483</v>
      </c>
      <c r="AI1655" s="44">
        <f t="shared" si="1070"/>
        <v>0.78195488721804507</v>
      </c>
      <c r="AJ1655" s="44">
        <f t="shared" si="1070"/>
        <v>0.85579196217494091</v>
      </c>
      <c r="AK1655" s="44">
        <f t="shared" si="1070"/>
        <v>0.65317139001349522</v>
      </c>
      <c r="AL1655" s="46">
        <f t="shared" si="1070"/>
        <v>0.55980861244019142</v>
      </c>
      <c r="AM1655" s="46">
        <f t="shared" si="1070"/>
        <v>0.75558867362146054</v>
      </c>
      <c r="AN1655" s="46">
        <f t="shared" si="1070"/>
        <v>0.69983416252072972</v>
      </c>
      <c r="AO1655" s="46">
        <f t="shared" si="1070"/>
        <v>0.81017612524461835</v>
      </c>
    </row>
    <row r="1656" spans="1:41" x14ac:dyDescent="0.25">
      <c r="A1656" s="36" t="s">
        <v>158</v>
      </c>
      <c r="B1656" s="36">
        <f t="shared" ref="B1656:AB1656" si="1071">B1011/B359</f>
        <v>0.96388888888888891</v>
      </c>
      <c r="C1656" s="36">
        <f t="shared" si="1071"/>
        <v>1.0550458715596329</v>
      </c>
      <c r="D1656" s="36">
        <f t="shared" si="1071"/>
        <v>1.1804123711340206</v>
      </c>
      <c r="E1656" s="36">
        <f t="shared" si="1071"/>
        <v>1.6784565916398715</v>
      </c>
      <c r="F1656" s="36">
        <f t="shared" si="1071"/>
        <v>1.1918367346938776</v>
      </c>
      <c r="G1656" s="36">
        <f t="shared" si="1071"/>
        <v>0.85146804835924006</v>
      </c>
      <c r="H1656" s="36">
        <f t="shared" si="1071"/>
        <v>0.96456086286594767</v>
      </c>
      <c r="I1656" s="36">
        <f t="shared" si="1071"/>
        <v>0.93078324225865205</v>
      </c>
      <c r="J1656" s="36">
        <f t="shared" si="1071"/>
        <v>0.9</v>
      </c>
      <c r="K1656" s="36">
        <f t="shared" si="1071"/>
        <v>0.82840236686390534</v>
      </c>
      <c r="L1656" s="36">
        <f t="shared" si="1071"/>
        <v>0.98015873015873012</v>
      </c>
      <c r="M1656" s="36">
        <f t="shared" si="1071"/>
        <v>1.1508515815085159</v>
      </c>
      <c r="N1656" s="36">
        <f t="shared" si="1071"/>
        <v>0.86328125</v>
      </c>
      <c r="O1656" s="36">
        <f t="shared" si="1071"/>
        <v>0.9311827956989247</v>
      </c>
      <c r="P1656" s="36">
        <f t="shared" si="1071"/>
        <v>0.97165991902834004</v>
      </c>
      <c r="Q1656" s="36">
        <f t="shared" si="1071"/>
        <v>1.0576036866359446</v>
      </c>
      <c r="R1656" s="36">
        <f t="shared" si="1071"/>
        <v>0.87860082304526754</v>
      </c>
      <c r="S1656" s="36">
        <f t="shared" si="1071"/>
        <v>0.96088019559902205</v>
      </c>
      <c r="T1656" s="36">
        <f t="shared" si="1071"/>
        <v>0.86897880539499039</v>
      </c>
      <c r="U1656" s="36">
        <f t="shared" si="1071"/>
        <v>1.0334928229665072</v>
      </c>
      <c r="V1656" s="36">
        <f t="shared" si="1071"/>
        <v>0.86012526096033404</v>
      </c>
      <c r="W1656" s="36">
        <f t="shared" si="1071"/>
        <v>0.80519480519480524</v>
      </c>
      <c r="X1656" s="41">
        <f t="shared" si="1071"/>
        <v>0.9240196078431373</v>
      </c>
      <c r="Y1656" s="41">
        <f t="shared" si="1071"/>
        <v>1.0349127182044888</v>
      </c>
      <c r="Z1656" s="41">
        <f t="shared" si="1071"/>
        <v>0.88008565310492504</v>
      </c>
      <c r="AA1656" s="41">
        <f t="shared" si="1071"/>
        <v>0.83609958506224069</v>
      </c>
      <c r="AB1656" s="41">
        <f t="shared" si="1071"/>
        <v>0.76122931442080377</v>
      </c>
      <c r="AC1656" s="42">
        <f t="shared" ref="AC1656:AG1656" si="1072">AC1011/AC359</f>
        <v>0.89896373056994816</v>
      </c>
      <c r="AD1656" s="42">
        <f t="shared" si="1072"/>
        <v>1.5303643724696356</v>
      </c>
      <c r="AE1656" s="42">
        <f t="shared" si="1072"/>
        <v>0.93947368421052635</v>
      </c>
      <c r="AF1656" s="43">
        <f t="shared" si="1072"/>
        <v>0.73684210526315785</v>
      </c>
      <c r="AG1656" s="43">
        <f t="shared" si="1072"/>
        <v>0.7031630170316302</v>
      </c>
      <c r="AH1656" s="44">
        <f t="shared" ref="AH1656:AO1656" si="1073">AH1011/AH359</f>
        <v>0.81710914454277284</v>
      </c>
      <c r="AI1656" s="44">
        <f t="shared" si="1073"/>
        <v>0.73937677053824358</v>
      </c>
      <c r="AJ1656" s="44">
        <f t="shared" si="1073"/>
        <v>0.92923076923076919</v>
      </c>
      <c r="AK1656" s="44">
        <f t="shared" si="1073"/>
        <v>0.91883116883116878</v>
      </c>
      <c r="AL1656" s="46">
        <f t="shared" si="1073"/>
        <v>0.80276816608996537</v>
      </c>
      <c r="AM1656" s="46">
        <f t="shared" si="1073"/>
        <v>0.88253012048192769</v>
      </c>
      <c r="AN1656" s="46">
        <f t="shared" si="1073"/>
        <v>0.87628865979381443</v>
      </c>
      <c r="AO1656" s="46">
        <f t="shared" si="1073"/>
        <v>0.78400000000000003</v>
      </c>
    </row>
    <row r="1657" spans="1:41" x14ac:dyDescent="0.25">
      <c r="A1657" s="36" t="s">
        <v>485</v>
      </c>
      <c r="B1657" s="36">
        <f t="shared" ref="B1657:AB1657" si="1074">B1012/B360</f>
        <v>0.92265193370165743</v>
      </c>
      <c r="C1657" s="36">
        <f t="shared" si="1074"/>
        <v>1.0190514795297934</v>
      </c>
      <c r="D1657" s="36">
        <f t="shared" si="1074"/>
        <v>1.1533591276820261</v>
      </c>
      <c r="E1657" s="36">
        <f t="shared" si="1074"/>
        <v>1.994408201304753</v>
      </c>
      <c r="F1657" s="36">
        <f t="shared" si="1074"/>
        <v>1.2312515675946827</v>
      </c>
      <c r="G1657" s="36">
        <f t="shared" si="1074"/>
        <v>0.90625700829782463</v>
      </c>
      <c r="H1657" s="36">
        <f t="shared" si="1074"/>
        <v>0.93878894251864853</v>
      </c>
      <c r="I1657" s="36">
        <f t="shared" si="1074"/>
        <v>1.0002649708532061</v>
      </c>
      <c r="J1657" s="36">
        <f t="shared" si="1074"/>
        <v>0.83796610169491526</v>
      </c>
      <c r="K1657" s="36">
        <f t="shared" si="1074"/>
        <v>0.76385725132877758</v>
      </c>
      <c r="L1657" s="36">
        <f t="shared" si="1074"/>
        <v>0.90707964601769908</v>
      </c>
      <c r="M1657" s="36">
        <f t="shared" si="1074"/>
        <v>1.0673244341265236</v>
      </c>
      <c r="N1657" s="36">
        <f t="shared" si="1074"/>
        <v>0.93879074396616069</v>
      </c>
      <c r="O1657" s="36">
        <f t="shared" si="1074"/>
        <v>0.90271937202130637</v>
      </c>
      <c r="P1657" s="36">
        <f t="shared" si="1074"/>
        <v>1.0025452488687783</v>
      </c>
      <c r="Q1657" s="36">
        <f t="shared" si="1074"/>
        <v>1.0696635903542722</v>
      </c>
      <c r="R1657" s="36">
        <f t="shared" si="1074"/>
        <v>0.85757162346521143</v>
      </c>
      <c r="S1657" s="36">
        <f t="shared" si="1074"/>
        <v>0.87870370370370365</v>
      </c>
      <c r="T1657" s="36">
        <f t="shared" si="1074"/>
        <v>0.91391090461874824</v>
      </c>
      <c r="U1657" s="36">
        <f t="shared" si="1074"/>
        <v>1.0342748333862266</v>
      </c>
      <c r="V1657" s="36">
        <f t="shared" si="1074"/>
        <v>0.8938740293356342</v>
      </c>
      <c r="W1657" s="36">
        <f t="shared" si="1074"/>
        <v>0.81740234995236583</v>
      </c>
      <c r="X1657" s="41">
        <f t="shared" si="1074"/>
        <v>0.94844006568144501</v>
      </c>
      <c r="Y1657" s="41">
        <f t="shared" si="1074"/>
        <v>0.90099009900990101</v>
      </c>
      <c r="Z1657" s="41">
        <f t="shared" si="1074"/>
        <v>0.8491391090461875</v>
      </c>
      <c r="AA1657" s="41">
        <f t="shared" si="1074"/>
        <v>0.77634754625905067</v>
      </c>
      <c r="AB1657" s="41">
        <f t="shared" si="1074"/>
        <v>0.78193343898573697</v>
      </c>
      <c r="AC1657" s="42">
        <f t="shared" ref="AC1657:AG1657" si="1075">AC1012/AC360</f>
        <v>0.93422965116279066</v>
      </c>
      <c r="AD1657" s="42">
        <f t="shared" si="1075"/>
        <v>1.4100978876867594</v>
      </c>
      <c r="AE1657" s="42">
        <f t="shared" si="1075"/>
        <v>1.0954239091876552</v>
      </c>
      <c r="AF1657" s="43">
        <f t="shared" si="1075"/>
        <v>0.72684605757196497</v>
      </c>
      <c r="AG1657" s="43">
        <f t="shared" si="1075"/>
        <v>0.81145011998628724</v>
      </c>
      <c r="AH1657" s="44">
        <f t="shared" ref="AH1657:AO1657" si="1076">AH1012/AH360</f>
        <v>0.75568181818181823</v>
      </c>
      <c r="AI1657" s="44">
        <f t="shared" si="1076"/>
        <v>0.7667410714285714</v>
      </c>
      <c r="AJ1657" s="44">
        <f t="shared" si="1076"/>
        <v>0.85941043083900226</v>
      </c>
      <c r="AK1657" s="44">
        <f t="shared" si="1076"/>
        <v>0.81297557068482174</v>
      </c>
      <c r="AL1657" s="46">
        <f t="shared" si="1076"/>
        <v>0.83623693379790942</v>
      </c>
      <c r="AM1657" s="46">
        <f t="shared" si="1076"/>
        <v>0.83960396039603957</v>
      </c>
      <c r="AN1657" s="46">
        <f t="shared" si="1076"/>
        <v>0.78965517241379313</v>
      </c>
      <c r="AO1657" s="46">
        <f t="shared" si="1076"/>
        <v>0.83184079601990046</v>
      </c>
    </row>
    <row r="1658" spans="1:41" x14ac:dyDescent="0.25">
      <c r="A1658" s="36" t="s">
        <v>159</v>
      </c>
      <c r="B1658" s="36">
        <f t="shared" ref="B1658:AB1658" si="1077">B1013/B361</f>
        <v>0.84693877551020413</v>
      </c>
      <c r="C1658" s="36">
        <f t="shared" si="1077"/>
        <v>0.87203791469194314</v>
      </c>
      <c r="D1658" s="36">
        <f t="shared" si="1077"/>
        <v>1.0258620689655173</v>
      </c>
      <c r="E1658" s="36">
        <f t="shared" si="1077"/>
        <v>2.1523809523809523</v>
      </c>
      <c r="F1658" s="36">
        <f t="shared" si="1077"/>
        <v>0.91705069124423966</v>
      </c>
      <c r="G1658" s="36">
        <f t="shared" si="1077"/>
        <v>0.91066997518610426</v>
      </c>
      <c r="H1658" s="36">
        <f t="shared" si="1077"/>
        <v>0.85824742268041232</v>
      </c>
      <c r="I1658" s="36">
        <f t="shared" si="1077"/>
        <v>1.1065088757396451</v>
      </c>
      <c r="J1658" s="36">
        <f t="shared" si="1077"/>
        <v>0.796875</v>
      </c>
      <c r="K1658" s="36">
        <f t="shared" si="1077"/>
        <v>0.78548895899053628</v>
      </c>
      <c r="L1658" s="36">
        <f t="shared" si="1077"/>
        <v>0.98461538461538467</v>
      </c>
      <c r="M1658" s="36">
        <f t="shared" si="1077"/>
        <v>1.1940298507462686</v>
      </c>
      <c r="N1658" s="36">
        <f t="shared" si="1077"/>
        <v>0.94836956521739135</v>
      </c>
      <c r="O1658" s="36">
        <f t="shared" si="1077"/>
        <v>0.84</v>
      </c>
      <c r="P1658" s="36">
        <f t="shared" si="1077"/>
        <v>1.198581560283688</v>
      </c>
      <c r="Q1658" s="36">
        <f t="shared" si="1077"/>
        <v>1.0610169491525423</v>
      </c>
      <c r="R1658" s="36">
        <f t="shared" si="1077"/>
        <v>0.72566371681415931</v>
      </c>
      <c r="S1658" s="36">
        <f t="shared" si="1077"/>
        <v>0.86363636363636365</v>
      </c>
      <c r="T1658" s="36">
        <f t="shared" si="1077"/>
        <v>1.10752688172043</v>
      </c>
      <c r="U1658" s="36">
        <f t="shared" si="1077"/>
        <v>1.2397003745318351</v>
      </c>
      <c r="V1658" s="36">
        <f t="shared" si="1077"/>
        <v>0.7106741573033708</v>
      </c>
      <c r="W1658" s="36">
        <f t="shared" si="1077"/>
        <v>0.81538461538461537</v>
      </c>
      <c r="X1658" s="41">
        <f t="shared" si="1077"/>
        <v>0.97397769516728627</v>
      </c>
      <c r="Y1658" s="41">
        <f t="shared" si="1077"/>
        <v>0.76428571428571423</v>
      </c>
      <c r="Z1658" s="41">
        <f t="shared" si="1077"/>
        <v>1.0586080586080586</v>
      </c>
      <c r="AA1658" s="41">
        <f t="shared" si="1077"/>
        <v>0.82838283828382842</v>
      </c>
      <c r="AB1658" s="41">
        <f t="shared" si="1077"/>
        <v>0.86267605633802813</v>
      </c>
      <c r="AC1658" s="42">
        <f t="shared" ref="AC1658:AG1658" si="1078">AC1013/AC361</f>
        <v>1.025974025974026</v>
      </c>
      <c r="AD1658" s="42">
        <f t="shared" si="1078"/>
        <v>1.229050279329609</v>
      </c>
      <c r="AE1658" s="42">
        <f t="shared" si="1078"/>
        <v>0.94901960784313721</v>
      </c>
      <c r="AF1658" s="43">
        <f t="shared" si="1078"/>
        <v>0.68027210884353739</v>
      </c>
      <c r="AG1658" s="43">
        <f t="shared" si="1078"/>
        <v>0.74615384615384617</v>
      </c>
      <c r="AH1658" s="44">
        <f t="shared" ref="AH1658:AO1658" si="1079">AH1013/AH361</f>
        <v>0.68122270742358082</v>
      </c>
      <c r="AI1658" s="44">
        <f t="shared" si="1079"/>
        <v>0.80710659898477155</v>
      </c>
      <c r="AJ1658" s="44">
        <f t="shared" si="1079"/>
        <v>0.88990825688073394</v>
      </c>
      <c r="AK1658" s="44">
        <f t="shared" si="1079"/>
        <v>0.92972972972972978</v>
      </c>
      <c r="AL1658" s="46">
        <f t="shared" si="1079"/>
        <v>0.88050314465408808</v>
      </c>
      <c r="AM1658" s="46">
        <f t="shared" si="1079"/>
        <v>0.95049504950495045</v>
      </c>
      <c r="AN1658" s="46">
        <f t="shared" si="1079"/>
        <v>0.77489177489177485</v>
      </c>
      <c r="AO1658" s="46">
        <f t="shared" si="1079"/>
        <v>0.79894179894179895</v>
      </c>
    </row>
    <row r="1659" spans="1:41" x14ac:dyDescent="0.25">
      <c r="A1659" s="36" t="s">
        <v>160</v>
      </c>
      <c r="B1659" s="36">
        <f t="shared" ref="B1659:AB1659" si="1080">B1014/B362</f>
        <v>1.1062271062271063</v>
      </c>
      <c r="C1659" s="36">
        <f t="shared" si="1080"/>
        <v>0.83768115942028987</v>
      </c>
      <c r="D1659" s="36">
        <f t="shared" si="1080"/>
        <v>1.1141975308641976</v>
      </c>
      <c r="E1659" s="36">
        <f t="shared" si="1080"/>
        <v>1.2203389830508475</v>
      </c>
      <c r="F1659" s="36">
        <f t="shared" si="1080"/>
        <v>1.4743589743589745</v>
      </c>
      <c r="G1659" s="36">
        <f t="shared" si="1080"/>
        <v>0.95757575757575752</v>
      </c>
      <c r="H1659" s="36">
        <f t="shared" si="1080"/>
        <v>0.94237918215613381</v>
      </c>
      <c r="I1659" s="36">
        <f t="shared" si="1080"/>
        <v>0.97204301075268817</v>
      </c>
      <c r="J1659" s="36">
        <f t="shared" si="1080"/>
        <v>0.95798319327731096</v>
      </c>
      <c r="K1659" s="36">
        <f t="shared" si="1080"/>
        <v>0.77884615384615385</v>
      </c>
      <c r="L1659" s="36">
        <f t="shared" si="1080"/>
        <v>0.94347826086956521</v>
      </c>
      <c r="M1659" s="36">
        <f t="shared" si="1080"/>
        <v>1.0966981132075471</v>
      </c>
      <c r="N1659" s="36">
        <f t="shared" si="1080"/>
        <v>0.94849785407725318</v>
      </c>
      <c r="O1659" s="36">
        <f t="shared" si="1080"/>
        <v>0.98759305210918114</v>
      </c>
      <c r="P1659" s="36">
        <f t="shared" si="1080"/>
        <v>0.90496760259179265</v>
      </c>
      <c r="Q1659" s="36">
        <f t="shared" si="1080"/>
        <v>1.1823056300268096</v>
      </c>
      <c r="R1659" s="36">
        <f t="shared" si="1080"/>
        <v>0.92841163310961972</v>
      </c>
      <c r="S1659" s="36">
        <f t="shared" si="1080"/>
        <v>0.91375291375291379</v>
      </c>
      <c r="T1659" s="36">
        <f t="shared" si="1080"/>
        <v>1.1302211302211302</v>
      </c>
      <c r="U1659" s="36">
        <f t="shared" si="1080"/>
        <v>1.0073710073710074</v>
      </c>
      <c r="V1659" s="36">
        <f t="shared" si="1080"/>
        <v>0.92543859649122806</v>
      </c>
      <c r="W1659" s="36">
        <f t="shared" si="1080"/>
        <v>0.87798408488063662</v>
      </c>
      <c r="X1659" s="41">
        <f t="shared" si="1080"/>
        <v>0.85398230088495575</v>
      </c>
      <c r="Y1659" s="41">
        <f t="shared" si="1080"/>
        <v>1.0446194225721785</v>
      </c>
      <c r="Z1659" s="41">
        <f t="shared" si="1080"/>
        <v>0.84044943820224716</v>
      </c>
      <c r="AA1659" s="41">
        <f t="shared" si="1080"/>
        <v>0.76059322033898302</v>
      </c>
      <c r="AB1659" s="41">
        <f t="shared" si="1080"/>
        <v>0.8798955613577023</v>
      </c>
      <c r="AC1659" s="42">
        <f t="shared" ref="AC1659:AG1659" si="1081">AC1014/AC362</f>
        <v>0.91534391534391535</v>
      </c>
      <c r="AD1659" s="42">
        <f t="shared" si="1081"/>
        <v>1.405857740585774</v>
      </c>
      <c r="AE1659" s="42">
        <f t="shared" si="1081"/>
        <v>1.0720221606648199</v>
      </c>
      <c r="AF1659" s="43">
        <f t="shared" si="1081"/>
        <v>0.83247422680412375</v>
      </c>
      <c r="AG1659" s="43">
        <f t="shared" si="1081"/>
        <v>0.76201372997711669</v>
      </c>
      <c r="AH1659" s="44">
        <f t="shared" ref="AH1659:AO1659" si="1082">AH1014/AH362</f>
        <v>0.75880758807588078</v>
      </c>
      <c r="AI1659" s="44">
        <f t="shared" si="1082"/>
        <v>0.77777777777777779</v>
      </c>
      <c r="AJ1659" s="44">
        <f t="shared" si="1082"/>
        <v>0.83333333333333337</v>
      </c>
      <c r="AK1659" s="44">
        <f t="shared" si="1082"/>
        <v>0.85901639344262293</v>
      </c>
      <c r="AL1659" s="46">
        <f t="shared" si="1082"/>
        <v>0.93536121673003803</v>
      </c>
      <c r="AM1659" s="46">
        <f t="shared" si="1082"/>
        <v>0.8</v>
      </c>
      <c r="AN1659" s="46">
        <f t="shared" si="1082"/>
        <v>0.73354231974921635</v>
      </c>
      <c r="AO1659" s="46">
        <f t="shared" si="1082"/>
        <v>0.83098591549295775</v>
      </c>
    </row>
    <row r="1660" spans="1:41" x14ac:dyDescent="0.25">
      <c r="A1660" s="36" t="s">
        <v>625</v>
      </c>
      <c r="B1660" s="36">
        <f t="shared" ref="B1660:AB1660" si="1083">B1015/B363</f>
        <v>0.83116883116883122</v>
      </c>
      <c r="C1660" s="36">
        <f t="shared" si="1083"/>
        <v>1.2338709677419355</v>
      </c>
      <c r="D1660" s="36">
        <f t="shared" si="1083"/>
        <v>1.1242424242424243</v>
      </c>
      <c r="E1660" s="36">
        <f t="shared" si="1083"/>
        <v>1.6383763837638377</v>
      </c>
      <c r="F1660" s="36">
        <f t="shared" si="1083"/>
        <v>1.2041884816753927</v>
      </c>
      <c r="G1660" s="36">
        <f t="shared" si="1083"/>
        <v>0.92511013215859028</v>
      </c>
      <c r="H1660" s="36">
        <f t="shared" si="1083"/>
        <v>0.8917322834645669</v>
      </c>
      <c r="I1660" s="36">
        <f t="shared" si="1083"/>
        <v>1.1381733021077283</v>
      </c>
      <c r="J1660" s="36">
        <f t="shared" si="1083"/>
        <v>0.90721649484536082</v>
      </c>
      <c r="K1660" s="36">
        <f t="shared" si="1083"/>
        <v>0.94808126410835214</v>
      </c>
      <c r="L1660" s="36">
        <f t="shared" si="1083"/>
        <v>0.82020202020202015</v>
      </c>
      <c r="M1660" s="36">
        <f t="shared" si="1083"/>
        <v>1.5112540192926045</v>
      </c>
      <c r="N1660" s="36">
        <f t="shared" si="1083"/>
        <v>0.8326446280991735</v>
      </c>
      <c r="O1660" s="36">
        <f t="shared" si="1083"/>
        <v>1.0589812332439679</v>
      </c>
      <c r="P1660" s="36">
        <f t="shared" si="1083"/>
        <v>0.70869565217391306</v>
      </c>
      <c r="Q1660" s="36">
        <f t="shared" si="1083"/>
        <v>1.2562500000000001</v>
      </c>
      <c r="R1660" s="36">
        <f t="shared" si="1083"/>
        <v>0.89230769230769236</v>
      </c>
      <c r="S1660" s="36">
        <f t="shared" si="1083"/>
        <v>1.06</v>
      </c>
      <c r="T1660" s="36">
        <f t="shared" si="1083"/>
        <v>0.77924944812362029</v>
      </c>
      <c r="U1660" s="36">
        <f t="shared" si="1083"/>
        <v>0.98921832884097038</v>
      </c>
      <c r="V1660" s="36">
        <f t="shared" si="1083"/>
        <v>0.82203389830508478</v>
      </c>
      <c r="W1660" s="36">
        <f t="shared" si="1083"/>
        <v>0.94134897360703818</v>
      </c>
      <c r="X1660" s="41">
        <f t="shared" si="1083"/>
        <v>1.1842105263157894</v>
      </c>
      <c r="Y1660" s="41">
        <f t="shared" si="1083"/>
        <v>0.99696969696969695</v>
      </c>
      <c r="Z1660" s="41">
        <f t="shared" si="1083"/>
        <v>0.72087912087912087</v>
      </c>
      <c r="AA1660" s="41">
        <f t="shared" si="1083"/>
        <v>0.84153005464480879</v>
      </c>
      <c r="AB1660" s="41">
        <f t="shared" si="1083"/>
        <v>0.94985250737463123</v>
      </c>
      <c r="AC1660" s="42">
        <f t="shared" ref="AC1660:AG1660" si="1084">AC1015/AC363</f>
        <v>1.0353356890459364</v>
      </c>
      <c r="AD1660" s="42">
        <f t="shared" si="1084"/>
        <v>1.3101851851851851</v>
      </c>
      <c r="AE1660" s="42">
        <f t="shared" si="1084"/>
        <v>1.0061349693251533</v>
      </c>
      <c r="AF1660" s="43">
        <f t="shared" si="1084"/>
        <v>0.80057803468208089</v>
      </c>
      <c r="AG1660" s="43">
        <f t="shared" si="1084"/>
        <v>0.7359550561797753</v>
      </c>
      <c r="AH1660" s="44">
        <f t="shared" ref="AH1660:AO1660" si="1085">AH1015/AH363</f>
        <v>0.75384615384615383</v>
      </c>
      <c r="AI1660" s="44">
        <f t="shared" si="1085"/>
        <v>0.8246575342465754</v>
      </c>
      <c r="AJ1660" s="44">
        <f t="shared" si="1085"/>
        <v>0.95820895522388061</v>
      </c>
      <c r="AK1660" s="44">
        <f t="shared" si="1085"/>
        <v>0.88599348534201949</v>
      </c>
      <c r="AL1660" s="46">
        <f t="shared" si="1085"/>
        <v>0.69968051118210861</v>
      </c>
      <c r="AM1660" s="46">
        <f t="shared" si="1085"/>
        <v>0.98920863309352514</v>
      </c>
      <c r="AN1660" s="46">
        <f t="shared" si="1085"/>
        <v>1.0165562913907285</v>
      </c>
      <c r="AO1660" s="46">
        <f t="shared" si="1085"/>
        <v>0.78115501519756836</v>
      </c>
    </row>
    <row r="1661" spans="1:41" x14ac:dyDescent="0.25">
      <c r="A1661" s="36" t="s">
        <v>447</v>
      </c>
      <c r="B1661" s="36">
        <f t="shared" ref="B1661:AB1661" si="1086">B1016/B364</f>
        <v>0.95734597156398105</v>
      </c>
      <c r="C1661" s="36">
        <f t="shared" si="1086"/>
        <v>1.0404494382022471</v>
      </c>
      <c r="D1661" s="36">
        <f t="shared" si="1086"/>
        <v>1.1346362649294246</v>
      </c>
      <c r="E1661" s="36">
        <f t="shared" si="1086"/>
        <v>1.2964876033057851</v>
      </c>
      <c r="F1661" s="36">
        <f t="shared" si="1086"/>
        <v>1.2575387123064385</v>
      </c>
      <c r="G1661" s="36">
        <f t="shared" si="1086"/>
        <v>1.0554307116104868</v>
      </c>
      <c r="H1661" s="36">
        <f t="shared" si="1086"/>
        <v>0.98645903859174</v>
      </c>
      <c r="I1661" s="36">
        <f t="shared" si="1086"/>
        <v>0.85474452554744529</v>
      </c>
      <c r="J1661" s="36">
        <f t="shared" si="1086"/>
        <v>0.83454810495626819</v>
      </c>
      <c r="K1661" s="36">
        <f t="shared" si="1086"/>
        <v>0.80134932533733139</v>
      </c>
      <c r="L1661" s="36">
        <f t="shared" si="1086"/>
        <v>0.91307371349095967</v>
      </c>
      <c r="M1661" s="36">
        <f t="shared" si="1086"/>
        <v>0.93768115942028984</v>
      </c>
      <c r="N1661" s="36">
        <f t="shared" si="1086"/>
        <v>0.88170652876535227</v>
      </c>
      <c r="O1661" s="36">
        <f t="shared" si="1086"/>
        <v>0.92277691107644311</v>
      </c>
      <c r="P1661" s="36">
        <f t="shared" si="1086"/>
        <v>1.0839445802770986</v>
      </c>
      <c r="Q1661" s="36">
        <f t="shared" si="1086"/>
        <v>1.0113438045375218</v>
      </c>
      <c r="R1661" s="36">
        <f t="shared" si="1086"/>
        <v>0.89747513389441469</v>
      </c>
      <c r="S1661" s="36">
        <f t="shared" si="1086"/>
        <v>0.92995780590717303</v>
      </c>
      <c r="T1661" s="36">
        <f t="shared" si="1086"/>
        <v>0.97592997811816196</v>
      </c>
      <c r="U1661" s="36">
        <f t="shared" si="1086"/>
        <v>0.87088815789473684</v>
      </c>
      <c r="V1661" s="36">
        <f t="shared" si="1086"/>
        <v>1.0292812777284828</v>
      </c>
      <c r="W1661" s="36">
        <f t="shared" si="1086"/>
        <v>0.85157545605306795</v>
      </c>
      <c r="X1661" s="41">
        <f t="shared" si="1086"/>
        <v>1.0287511230907458</v>
      </c>
      <c r="Y1661" s="41">
        <f t="shared" si="1086"/>
        <v>1.0254885301614274</v>
      </c>
      <c r="Z1661" s="41">
        <f t="shared" si="1086"/>
        <v>0.88152011922503726</v>
      </c>
      <c r="AA1661" s="41">
        <f t="shared" si="1086"/>
        <v>0.86564762670957363</v>
      </c>
      <c r="AB1661" s="41">
        <f t="shared" si="1086"/>
        <v>0.89259927797833938</v>
      </c>
      <c r="AC1661" s="42">
        <f t="shared" ref="AC1661:AG1661" si="1087">AC1016/AC364</f>
        <v>0.79127459366980324</v>
      </c>
      <c r="AD1661" s="42">
        <f t="shared" si="1087"/>
        <v>1.386392811296534</v>
      </c>
      <c r="AE1661" s="42">
        <f t="shared" si="1087"/>
        <v>0.96948561464690497</v>
      </c>
      <c r="AF1661" s="43">
        <f t="shared" si="1087"/>
        <v>0.82895850973751062</v>
      </c>
      <c r="AG1661" s="43">
        <f t="shared" si="1087"/>
        <v>0.83052351375332745</v>
      </c>
      <c r="AH1661" s="44">
        <f t="shared" ref="AH1661:AO1661" si="1088">AH1016/AH364</f>
        <v>0.80710172744721687</v>
      </c>
      <c r="AI1661" s="44">
        <f t="shared" si="1088"/>
        <v>0.76407506702412864</v>
      </c>
      <c r="AJ1661" s="44">
        <f t="shared" si="1088"/>
        <v>0.85881207400194737</v>
      </c>
      <c r="AK1661" s="44">
        <f t="shared" si="1088"/>
        <v>0.94676409185803756</v>
      </c>
      <c r="AL1661" s="46">
        <f t="shared" si="1088"/>
        <v>0.9257950530035336</v>
      </c>
      <c r="AM1661" s="46">
        <f t="shared" si="1088"/>
        <v>0.87090739008419082</v>
      </c>
      <c r="AN1661" s="46">
        <f t="shared" si="1088"/>
        <v>0.86178861788617889</v>
      </c>
      <c r="AO1661" s="46">
        <f t="shared" si="1088"/>
        <v>0.55080831408775976</v>
      </c>
    </row>
    <row r="1662" spans="1:41" x14ac:dyDescent="0.25">
      <c r="A1662" s="36" t="s">
        <v>428</v>
      </c>
      <c r="B1662" s="36">
        <f t="shared" ref="B1662:AB1662" si="1089">B1017/B365</f>
        <v>0.92</v>
      </c>
      <c r="C1662" s="36">
        <f t="shared" si="1089"/>
        <v>1.0104712041884816</v>
      </c>
      <c r="D1662" s="36">
        <f t="shared" si="1089"/>
        <v>1.0788224121557455</v>
      </c>
      <c r="E1662" s="36">
        <f t="shared" si="1089"/>
        <v>1.4375690607734806</v>
      </c>
      <c r="F1662" s="36">
        <f t="shared" si="1089"/>
        <v>1.09742790335152</v>
      </c>
      <c r="G1662" s="36">
        <f t="shared" si="1089"/>
        <v>1.043879907621247</v>
      </c>
      <c r="H1662" s="36">
        <f t="shared" si="1089"/>
        <v>1.0259562841530054</v>
      </c>
      <c r="I1662" s="36">
        <f t="shared" si="1089"/>
        <v>1.14505893019039</v>
      </c>
      <c r="J1662" s="36">
        <f t="shared" si="1089"/>
        <v>0.79947575360419398</v>
      </c>
      <c r="K1662" s="36">
        <f t="shared" si="1089"/>
        <v>0.90804597701149425</v>
      </c>
      <c r="L1662" s="36">
        <f t="shared" si="1089"/>
        <v>1.0755007704160247</v>
      </c>
      <c r="M1662" s="36">
        <f t="shared" si="1089"/>
        <v>1.0713114754098361</v>
      </c>
      <c r="N1662" s="36">
        <f t="shared" si="1089"/>
        <v>1.0028943560057888</v>
      </c>
      <c r="O1662" s="36">
        <f t="shared" si="1089"/>
        <v>0.99546827794561932</v>
      </c>
      <c r="P1662" s="36">
        <f t="shared" si="1089"/>
        <v>1.0687547746371275</v>
      </c>
      <c r="Q1662" s="36">
        <f t="shared" si="1089"/>
        <v>1.2028725314183124</v>
      </c>
      <c r="R1662" s="36">
        <f t="shared" si="1089"/>
        <v>1.0068965517241379</v>
      </c>
      <c r="S1662" s="36">
        <f t="shared" si="1089"/>
        <v>0.98050139275766013</v>
      </c>
      <c r="T1662" s="36">
        <f t="shared" si="1089"/>
        <v>1.0429922613929492</v>
      </c>
      <c r="U1662" s="36">
        <f t="shared" si="1089"/>
        <v>1.0106796116504855</v>
      </c>
      <c r="V1662" s="36">
        <f t="shared" si="1089"/>
        <v>0.94497153700189751</v>
      </c>
      <c r="W1662" s="36">
        <f t="shared" si="1089"/>
        <v>0.85347288296860135</v>
      </c>
      <c r="X1662" s="41">
        <f t="shared" si="1089"/>
        <v>0.92680851063829783</v>
      </c>
      <c r="Y1662" s="41">
        <f t="shared" si="1089"/>
        <v>0.97222222222222221</v>
      </c>
      <c r="Z1662" s="41">
        <f t="shared" si="1089"/>
        <v>0.79652996845425872</v>
      </c>
      <c r="AA1662" s="41">
        <f t="shared" si="1089"/>
        <v>0.83032207384131973</v>
      </c>
      <c r="AB1662" s="41">
        <f t="shared" si="1089"/>
        <v>0.90909090909090906</v>
      </c>
      <c r="AC1662" s="42">
        <f t="shared" ref="AC1662:AG1662" si="1090">AC1017/AC365</f>
        <v>1.0352422907488987</v>
      </c>
      <c r="AD1662" s="42">
        <f t="shared" si="1090"/>
        <v>1.3510928961748634</v>
      </c>
      <c r="AE1662" s="42">
        <f t="shared" si="1090"/>
        <v>0.90325670498084287</v>
      </c>
      <c r="AF1662" s="43">
        <f t="shared" si="1090"/>
        <v>0.80418250950570347</v>
      </c>
      <c r="AG1662" s="43">
        <f t="shared" si="1090"/>
        <v>0.76979742173112342</v>
      </c>
      <c r="AH1662" s="44">
        <f t="shared" ref="AH1662:AO1662" si="1091">AH1017/AH365</f>
        <v>0.80743243243243246</v>
      </c>
      <c r="AI1662" s="44">
        <f t="shared" si="1091"/>
        <v>0.76106194690265483</v>
      </c>
      <c r="AJ1662" s="44">
        <f t="shared" si="1091"/>
        <v>0.87996219281663512</v>
      </c>
      <c r="AK1662" s="44">
        <f t="shared" si="1091"/>
        <v>0.89951690821256036</v>
      </c>
      <c r="AL1662" s="46">
        <f t="shared" si="1091"/>
        <v>0.87211981566820274</v>
      </c>
      <c r="AM1662" s="46">
        <f t="shared" si="1091"/>
        <v>0.91278493557978191</v>
      </c>
      <c r="AN1662" s="46">
        <f t="shared" si="1091"/>
        <v>0.87755102040816324</v>
      </c>
      <c r="AO1662" s="46">
        <f t="shared" si="1091"/>
        <v>0.91648590021691978</v>
      </c>
    </row>
    <row r="1663" spans="1:41" x14ac:dyDescent="0.25">
      <c r="A1663" s="36" t="s">
        <v>483</v>
      </c>
      <c r="B1663" s="36">
        <f t="shared" ref="B1663:AB1663" si="1092">B1018/B366</f>
        <v>1.1730232558139535</v>
      </c>
      <c r="C1663" s="36">
        <f t="shared" si="1092"/>
        <v>0.93429003021148038</v>
      </c>
      <c r="D1663" s="36">
        <f t="shared" si="1092"/>
        <v>1.0519855595667871</v>
      </c>
      <c r="E1663" s="36">
        <f t="shared" si="1092"/>
        <v>1.7332170880557978</v>
      </c>
      <c r="F1663" s="36">
        <f t="shared" si="1092"/>
        <v>1.1003480278422273</v>
      </c>
      <c r="G1663" s="36">
        <f t="shared" si="1092"/>
        <v>0.90583199571963613</v>
      </c>
      <c r="H1663" s="36">
        <f t="shared" si="1092"/>
        <v>1.0027886224205242</v>
      </c>
      <c r="I1663" s="36">
        <f t="shared" si="1092"/>
        <v>0.96009253903990743</v>
      </c>
      <c r="J1663" s="36">
        <f t="shared" si="1092"/>
        <v>0.83255086071987483</v>
      </c>
      <c r="K1663" s="36">
        <f t="shared" si="1092"/>
        <v>0.82515510434292161</v>
      </c>
      <c r="L1663" s="36">
        <f t="shared" si="1092"/>
        <v>0.96023054755043225</v>
      </c>
      <c r="M1663" s="36">
        <f t="shared" si="1092"/>
        <v>1.0917721518987342</v>
      </c>
      <c r="N1663" s="36">
        <f t="shared" si="1092"/>
        <v>0.94091662065157367</v>
      </c>
      <c r="O1663" s="36">
        <f t="shared" si="1092"/>
        <v>0.89945487583282857</v>
      </c>
      <c r="P1663" s="36">
        <f t="shared" si="1092"/>
        <v>0.99137399876771415</v>
      </c>
      <c r="Q1663" s="36">
        <f t="shared" si="1092"/>
        <v>1.1318458417849899</v>
      </c>
      <c r="R1663" s="36">
        <f t="shared" si="1092"/>
        <v>0.89868105515587526</v>
      </c>
      <c r="S1663" s="36">
        <f t="shared" si="1092"/>
        <v>0.97386519944979366</v>
      </c>
      <c r="T1663" s="36">
        <f t="shared" si="1092"/>
        <v>0.90226876090750441</v>
      </c>
      <c r="U1663" s="36">
        <f t="shared" si="1092"/>
        <v>1.0398953564421189</v>
      </c>
      <c r="V1663" s="36">
        <f t="shared" si="1092"/>
        <v>0.93926111458985595</v>
      </c>
      <c r="W1663" s="36">
        <f t="shared" si="1092"/>
        <v>0.84045947670708365</v>
      </c>
      <c r="X1663" s="41">
        <f t="shared" si="1092"/>
        <v>0.87908698334361501</v>
      </c>
      <c r="Y1663" s="41">
        <f t="shared" si="1092"/>
        <v>0.85355648535564854</v>
      </c>
      <c r="Z1663" s="41">
        <f t="shared" si="1092"/>
        <v>0.92988710635769456</v>
      </c>
      <c r="AA1663" s="41">
        <f t="shared" si="1092"/>
        <v>0.74622694242593623</v>
      </c>
      <c r="AB1663" s="41">
        <f t="shared" si="1092"/>
        <v>0.89675324675324675</v>
      </c>
      <c r="AC1663" s="42">
        <f t="shared" ref="AC1663:AG1663" si="1093">AC1018/AC366</f>
        <v>0.85003317850033178</v>
      </c>
      <c r="AD1663" s="42">
        <f t="shared" si="1093"/>
        <v>1.3243494423791822</v>
      </c>
      <c r="AE1663" s="42">
        <f t="shared" si="1093"/>
        <v>1.0592105263157894</v>
      </c>
      <c r="AF1663" s="43">
        <f t="shared" si="1093"/>
        <v>0.79772439949431095</v>
      </c>
      <c r="AG1663" s="43">
        <f t="shared" si="1093"/>
        <v>0.73443223443223449</v>
      </c>
      <c r="AH1663" s="44">
        <f t="shared" ref="AH1663:AO1663" si="1094">AH1018/AH366</f>
        <v>0.74946159368269916</v>
      </c>
      <c r="AI1663" s="44">
        <f t="shared" si="1094"/>
        <v>0.7279562542720438</v>
      </c>
      <c r="AJ1663" s="44">
        <f t="shared" si="1094"/>
        <v>0.90047074646940151</v>
      </c>
      <c r="AK1663" s="44">
        <f t="shared" si="1094"/>
        <v>0.81170292573143288</v>
      </c>
      <c r="AL1663" s="46">
        <f t="shared" si="1094"/>
        <v>0.68566493955094987</v>
      </c>
      <c r="AM1663" s="46">
        <f t="shared" si="1094"/>
        <v>0.89544436146377893</v>
      </c>
      <c r="AN1663" s="46">
        <f t="shared" si="1094"/>
        <v>0.7</v>
      </c>
      <c r="AO1663" s="46">
        <f t="shared" si="1094"/>
        <v>0.80506329113924047</v>
      </c>
    </row>
    <row r="1664" spans="1:41" x14ac:dyDescent="0.25">
      <c r="A1664" s="36" t="s">
        <v>690</v>
      </c>
      <c r="B1664" s="36">
        <f t="shared" ref="B1664:AB1664" si="1095">B1019/B367</f>
        <v>1.0454545454545454</v>
      </c>
      <c r="C1664" s="36">
        <f t="shared" si="1095"/>
        <v>1.3120567375886525</v>
      </c>
      <c r="D1664" s="36">
        <f t="shared" si="1095"/>
        <v>1.1236559139784945</v>
      </c>
      <c r="E1664" s="36">
        <f t="shared" si="1095"/>
        <v>1.4477611940298507</v>
      </c>
      <c r="F1664" s="36">
        <f t="shared" si="1095"/>
        <v>1.1005025125628141</v>
      </c>
      <c r="G1664" s="36">
        <f t="shared" si="1095"/>
        <v>1.441340782122905</v>
      </c>
      <c r="H1664" s="36">
        <f t="shared" si="1095"/>
        <v>1.411764705882353</v>
      </c>
      <c r="I1664" s="36">
        <f t="shared" si="1095"/>
        <v>1.0105263157894737</v>
      </c>
      <c r="J1664" s="36">
        <f t="shared" si="1095"/>
        <v>0.88841201716738194</v>
      </c>
      <c r="K1664" s="36">
        <f t="shared" si="1095"/>
        <v>0.94354838709677424</v>
      </c>
      <c r="L1664" s="36">
        <f t="shared" si="1095"/>
        <v>1.2739130434782608</v>
      </c>
      <c r="M1664" s="36">
        <f t="shared" si="1095"/>
        <v>1.2023121387283238</v>
      </c>
      <c r="N1664" s="36">
        <f t="shared" si="1095"/>
        <v>0.81818181818181823</v>
      </c>
      <c r="O1664" s="36">
        <f t="shared" si="1095"/>
        <v>0.88306451612903225</v>
      </c>
      <c r="P1664" s="36">
        <f t="shared" si="1095"/>
        <v>1.3380281690140845</v>
      </c>
      <c r="Q1664" s="36">
        <f t="shared" si="1095"/>
        <v>0.87878787878787878</v>
      </c>
      <c r="R1664" s="36">
        <f t="shared" si="1095"/>
        <v>0.9061032863849765</v>
      </c>
      <c r="S1664" s="36">
        <f t="shared" si="1095"/>
        <v>1.215568862275449</v>
      </c>
      <c r="T1664" s="36">
        <f t="shared" si="1095"/>
        <v>1.1891891891891893</v>
      </c>
      <c r="U1664" s="36">
        <f t="shared" si="1095"/>
        <v>1.08</v>
      </c>
      <c r="V1664" s="36">
        <f t="shared" si="1095"/>
        <v>0.82383419689119175</v>
      </c>
      <c r="W1664" s="36">
        <f t="shared" si="1095"/>
        <v>1.0157894736842106</v>
      </c>
      <c r="X1664" s="41">
        <f t="shared" si="1095"/>
        <v>1.8169014084507042</v>
      </c>
      <c r="Y1664" s="41">
        <f t="shared" si="1095"/>
        <v>1.472972972972973</v>
      </c>
      <c r="Z1664" s="41">
        <f t="shared" si="1095"/>
        <v>0.97211155378486058</v>
      </c>
      <c r="AA1664" s="41">
        <f t="shared" si="1095"/>
        <v>0.9324894514767933</v>
      </c>
      <c r="AB1664" s="41">
        <f t="shared" si="1095"/>
        <v>0.72727272727272729</v>
      </c>
      <c r="AC1664" s="42">
        <f t="shared" ref="AC1664:AG1664" si="1096">AC1019/AC367</f>
        <v>0.76373626373626369</v>
      </c>
      <c r="AD1664" s="42">
        <f t="shared" si="1096"/>
        <v>1.2561983471074381</v>
      </c>
      <c r="AE1664" s="42">
        <f t="shared" si="1096"/>
        <v>0.99450549450549453</v>
      </c>
      <c r="AF1664" s="43">
        <f t="shared" si="1096"/>
        <v>0.77157360406091369</v>
      </c>
      <c r="AG1664" s="43">
        <f t="shared" si="1096"/>
        <v>0.95238095238095233</v>
      </c>
      <c r="AH1664" s="44">
        <f t="shared" ref="AH1664:AO1664" si="1097">AH1019/AH367</f>
        <v>0.87817258883248728</v>
      </c>
      <c r="AI1664" s="44">
        <f t="shared" si="1097"/>
        <v>0.97382198952879584</v>
      </c>
      <c r="AJ1664" s="44">
        <f t="shared" si="1097"/>
        <v>0.93401015228426398</v>
      </c>
      <c r="AK1664" s="44">
        <f t="shared" si="1097"/>
        <v>1.3698630136986301</v>
      </c>
      <c r="AL1664" s="46">
        <f t="shared" si="1097"/>
        <v>1.0264550264550265</v>
      </c>
      <c r="AM1664" s="46">
        <f t="shared" si="1097"/>
        <v>0.66147859922178986</v>
      </c>
      <c r="AN1664" s="46">
        <f t="shared" si="1097"/>
        <v>0.81065088757396453</v>
      </c>
      <c r="AO1664" s="46">
        <f t="shared" si="1097"/>
        <v>0.81818181818181823</v>
      </c>
    </row>
    <row r="1665" spans="1:41" x14ac:dyDescent="0.25">
      <c r="A1665" s="36" t="s">
        <v>161</v>
      </c>
      <c r="B1665" s="36">
        <f t="shared" ref="B1665:AB1665" si="1098">B1020/B368</f>
        <v>1.0247524752475248</v>
      </c>
      <c r="C1665" s="36">
        <f t="shared" si="1098"/>
        <v>0.95272727272727276</v>
      </c>
      <c r="D1665" s="36">
        <f t="shared" si="1098"/>
        <v>1.1043165467625899</v>
      </c>
      <c r="E1665" s="36">
        <f t="shared" si="1098"/>
        <v>1.5730337078651686</v>
      </c>
      <c r="F1665" s="36">
        <f t="shared" si="1098"/>
        <v>1.2389162561576355</v>
      </c>
      <c r="G1665" s="36">
        <f t="shared" si="1098"/>
        <v>0.85934065934065929</v>
      </c>
      <c r="H1665" s="36">
        <f t="shared" si="1098"/>
        <v>0.98160919540229885</v>
      </c>
      <c r="I1665" s="36">
        <f t="shared" si="1098"/>
        <v>0.84953703703703709</v>
      </c>
      <c r="J1665" s="36">
        <f t="shared" si="1098"/>
        <v>0.78879310344827591</v>
      </c>
      <c r="K1665" s="36">
        <f t="shared" si="1098"/>
        <v>0.80361757105943155</v>
      </c>
      <c r="L1665" s="36">
        <f t="shared" si="1098"/>
        <v>1.0115273775216138</v>
      </c>
      <c r="M1665" s="36">
        <f t="shared" si="1098"/>
        <v>0.99695121951219512</v>
      </c>
      <c r="N1665" s="36">
        <f t="shared" si="1098"/>
        <v>0.92682926829268297</v>
      </c>
      <c r="O1665" s="36">
        <f t="shared" si="1098"/>
        <v>0.85756676557863498</v>
      </c>
      <c r="P1665" s="36">
        <f t="shared" si="1098"/>
        <v>0.95</v>
      </c>
      <c r="Q1665" s="36">
        <f t="shared" si="1098"/>
        <v>1.025974025974026</v>
      </c>
      <c r="R1665" s="36">
        <f t="shared" si="1098"/>
        <v>0.8589420654911839</v>
      </c>
      <c r="S1665" s="36">
        <f t="shared" si="1098"/>
        <v>0.9214501510574018</v>
      </c>
      <c r="T1665" s="36">
        <f t="shared" si="1098"/>
        <v>0.98319327731092432</v>
      </c>
      <c r="U1665" s="36">
        <f t="shared" si="1098"/>
        <v>0.95608108108108103</v>
      </c>
      <c r="V1665" s="36">
        <f t="shared" si="1098"/>
        <v>0.81818181818181823</v>
      </c>
      <c r="W1665" s="36">
        <f t="shared" si="1098"/>
        <v>0.81468531468531469</v>
      </c>
      <c r="X1665" s="41">
        <f t="shared" si="1098"/>
        <v>0.8776223776223776</v>
      </c>
      <c r="Y1665" s="41">
        <f t="shared" si="1098"/>
        <v>1.04296875</v>
      </c>
      <c r="Z1665" s="41">
        <f t="shared" si="1098"/>
        <v>0.81333333333333335</v>
      </c>
      <c r="AA1665" s="41">
        <f t="shared" si="1098"/>
        <v>0.90228013029315957</v>
      </c>
      <c r="AB1665" s="41">
        <f t="shared" si="1098"/>
        <v>0.93971631205673756</v>
      </c>
      <c r="AC1665" s="42">
        <f t="shared" ref="AC1665:AG1665" si="1099">AC1020/AC368</f>
        <v>0.85836909871244638</v>
      </c>
      <c r="AD1665" s="42">
        <f t="shared" si="1099"/>
        <v>1.3875</v>
      </c>
      <c r="AE1665" s="42">
        <f t="shared" si="1099"/>
        <v>0.97058823529411764</v>
      </c>
      <c r="AF1665" s="43">
        <f t="shared" si="1099"/>
        <v>0.79116465863453811</v>
      </c>
      <c r="AG1665" s="43">
        <f t="shared" si="1099"/>
        <v>0.74131274131274127</v>
      </c>
      <c r="AH1665" s="44">
        <f t="shared" ref="AH1665:AO1665" si="1100">AH1020/AH368</f>
        <v>0.7931034482758621</v>
      </c>
      <c r="AI1665" s="44">
        <f t="shared" si="1100"/>
        <v>0.89189189189189189</v>
      </c>
      <c r="AJ1665" s="44">
        <f t="shared" si="1100"/>
        <v>0.76213592233009708</v>
      </c>
      <c r="AK1665" s="44">
        <f t="shared" si="1100"/>
        <v>0.9719101123595506</v>
      </c>
      <c r="AL1665" s="46">
        <f t="shared" si="1100"/>
        <v>0.95541401273885351</v>
      </c>
      <c r="AM1665" s="46">
        <f t="shared" si="1100"/>
        <v>0.85483870967741937</v>
      </c>
      <c r="AN1665" s="46">
        <f t="shared" si="1100"/>
        <v>0.87195121951219512</v>
      </c>
      <c r="AO1665" s="46">
        <f t="shared" si="1100"/>
        <v>1.138157894736842</v>
      </c>
    </row>
    <row r="1666" spans="1:41" x14ac:dyDescent="0.25">
      <c r="A1666" s="36" t="s">
        <v>162</v>
      </c>
      <c r="B1666" s="36">
        <f t="shared" ref="B1666:AB1666" si="1101">B1021/B369</f>
        <v>0.84615384615384615</v>
      </c>
      <c r="C1666" s="36">
        <f t="shared" si="1101"/>
        <v>0.9913419913419913</v>
      </c>
      <c r="D1666" s="36">
        <f t="shared" si="1101"/>
        <v>1.0212765957446808</v>
      </c>
      <c r="E1666" s="36">
        <f t="shared" si="1101"/>
        <v>1.448</v>
      </c>
      <c r="F1666" s="36">
        <f t="shared" si="1101"/>
        <v>1.9461538461538461</v>
      </c>
      <c r="G1666" s="36">
        <f t="shared" si="1101"/>
        <v>1.0522565320665083</v>
      </c>
      <c r="H1666" s="36">
        <f t="shared" si="1101"/>
        <v>0.96480331262939956</v>
      </c>
      <c r="I1666" s="36">
        <f t="shared" si="1101"/>
        <v>0.80991735537190079</v>
      </c>
      <c r="J1666" s="36">
        <f t="shared" si="1101"/>
        <v>0.74683544303797467</v>
      </c>
      <c r="K1666" s="36">
        <f t="shared" si="1101"/>
        <v>0.77631578947368418</v>
      </c>
      <c r="L1666" s="36">
        <f t="shared" si="1101"/>
        <v>0.8035714285714286</v>
      </c>
      <c r="M1666" s="36">
        <f t="shared" si="1101"/>
        <v>0.9731182795698925</v>
      </c>
      <c r="N1666" s="36">
        <f t="shared" si="1101"/>
        <v>0.93363844393592677</v>
      </c>
      <c r="O1666" s="36">
        <f t="shared" si="1101"/>
        <v>0.89276139410187672</v>
      </c>
      <c r="P1666" s="36">
        <f t="shared" si="1101"/>
        <v>1.1345646437994723</v>
      </c>
      <c r="Q1666" s="36">
        <f t="shared" si="1101"/>
        <v>1.0032679738562091</v>
      </c>
      <c r="R1666" s="36">
        <f t="shared" si="1101"/>
        <v>1.0670926517571886</v>
      </c>
      <c r="S1666" s="36">
        <f t="shared" si="1101"/>
        <v>0.91463414634146345</v>
      </c>
      <c r="T1666" s="36">
        <f t="shared" si="1101"/>
        <v>0.95979899497487442</v>
      </c>
      <c r="U1666" s="36">
        <f t="shared" si="1101"/>
        <v>0.85835694050991507</v>
      </c>
      <c r="V1666" s="36">
        <f t="shared" si="1101"/>
        <v>0.88253012048192769</v>
      </c>
      <c r="W1666" s="36">
        <f t="shared" si="1101"/>
        <v>0.72413793103448276</v>
      </c>
      <c r="X1666" s="41">
        <f t="shared" si="1101"/>
        <v>0.86419753086419748</v>
      </c>
      <c r="Y1666" s="41">
        <f t="shared" si="1101"/>
        <v>0.99035369774919613</v>
      </c>
      <c r="Z1666" s="41">
        <f t="shared" si="1101"/>
        <v>0.96763754045307449</v>
      </c>
      <c r="AA1666" s="41">
        <f t="shared" si="1101"/>
        <v>0.85057471264367812</v>
      </c>
      <c r="AB1666" s="41">
        <f t="shared" si="1101"/>
        <v>0.82847896440129454</v>
      </c>
      <c r="AC1666" s="42">
        <f t="shared" ref="AC1666:AG1666" si="1102">AC1021/AC369</f>
        <v>0.84879725085910651</v>
      </c>
      <c r="AD1666" s="42">
        <f t="shared" si="1102"/>
        <v>1.2356020942408377</v>
      </c>
      <c r="AE1666" s="42">
        <f t="shared" si="1102"/>
        <v>1.0166666666666666</v>
      </c>
      <c r="AF1666" s="43">
        <f t="shared" si="1102"/>
        <v>0.77316293929712465</v>
      </c>
      <c r="AG1666" s="43">
        <f t="shared" si="1102"/>
        <v>0.86206896551724133</v>
      </c>
      <c r="AH1666" s="44">
        <f t="shared" ref="AH1666:AO1666" si="1103">AH1021/AH369</f>
        <v>0.63197026022304836</v>
      </c>
      <c r="AI1666" s="44">
        <f t="shared" si="1103"/>
        <v>0.74444444444444446</v>
      </c>
      <c r="AJ1666" s="44">
        <f t="shared" si="1103"/>
        <v>0.9322709163346613</v>
      </c>
      <c r="AK1666" s="44">
        <f t="shared" si="1103"/>
        <v>0.8</v>
      </c>
      <c r="AL1666" s="46">
        <f t="shared" si="1103"/>
        <v>0.96601941747572817</v>
      </c>
      <c r="AM1666" s="46">
        <f t="shared" si="1103"/>
        <v>0.84337349397590367</v>
      </c>
      <c r="AN1666" s="46">
        <f t="shared" si="1103"/>
        <v>0.79741379310344829</v>
      </c>
      <c r="AO1666" s="46">
        <f t="shared" si="1103"/>
        <v>0.98571428571428577</v>
      </c>
    </row>
    <row r="1667" spans="1:41" x14ac:dyDescent="0.25">
      <c r="A1667" s="36" t="s">
        <v>505</v>
      </c>
      <c r="B1667" s="36">
        <f t="shared" ref="B1667:AB1667" si="1104">B1022/B370</f>
        <v>0.92024230186774358</v>
      </c>
      <c r="C1667" s="36">
        <f t="shared" si="1104"/>
        <v>1.030127462340672</v>
      </c>
      <c r="D1667" s="36">
        <f t="shared" si="1104"/>
        <v>0.94997999199679872</v>
      </c>
      <c r="E1667" s="36">
        <f t="shared" si="1104"/>
        <v>1.5734978540772533</v>
      </c>
      <c r="F1667" s="36">
        <f t="shared" si="1104"/>
        <v>1.2657293497363795</v>
      </c>
      <c r="G1667" s="36">
        <f t="shared" si="1104"/>
        <v>0.8407610112066719</v>
      </c>
      <c r="H1667" s="36">
        <f t="shared" si="1104"/>
        <v>0.94701006512729424</v>
      </c>
      <c r="I1667" s="36">
        <f t="shared" si="1104"/>
        <v>0.95960311835577605</v>
      </c>
      <c r="J1667" s="36">
        <f t="shared" si="1104"/>
        <v>0.80102347983142685</v>
      </c>
      <c r="K1667" s="36">
        <f t="shared" si="1104"/>
        <v>0.79136212624584723</v>
      </c>
      <c r="L1667" s="36">
        <f t="shared" si="1104"/>
        <v>0.99188640973630826</v>
      </c>
      <c r="M1667" s="36">
        <f t="shared" si="1104"/>
        <v>0.98717034925160374</v>
      </c>
      <c r="N1667" s="36">
        <f t="shared" si="1104"/>
        <v>0.96021045708648467</v>
      </c>
      <c r="O1667" s="36">
        <f t="shared" si="1104"/>
        <v>0.98588863463005338</v>
      </c>
      <c r="P1667" s="36">
        <f t="shared" si="1104"/>
        <v>0.99523983888685463</v>
      </c>
      <c r="Q1667" s="36">
        <f t="shared" si="1104"/>
        <v>1.1150186181216384</v>
      </c>
      <c r="R1667" s="36">
        <f t="shared" si="1104"/>
        <v>0.97326007326007324</v>
      </c>
      <c r="S1667" s="36">
        <f t="shared" si="1104"/>
        <v>0.88697017268445844</v>
      </c>
      <c r="T1667" s="36">
        <f t="shared" si="1104"/>
        <v>1.0028673835125448</v>
      </c>
      <c r="U1667" s="36">
        <f t="shared" si="1104"/>
        <v>0.97633872976338731</v>
      </c>
      <c r="V1667" s="36">
        <f t="shared" si="1104"/>
        <v>0.85463378176382665</v>
      </c>
      <c r="W1667" s="36">
        <f t="shared" si="1104"/>
        <v>0.793538219070134</v>
      </c>
      <c r="X1667" s="41">
        <f t="shared" si="1104"/>
        <v>0.86149044088958249</v>
      </c>
      <c r="Y1667" s="41">
        <f t="shared" si="1104"/>
        <v>0.86451612903225805</v>
      </c>
      <c r="Z1667" s="41">
        <f t="shared" si="1104"/>
        <v>0.84825327510917026</v>
      </c>
      <c r="AA1667" s="41">
        <f t="shared" si="1104"/>
        <v>0.80151843817787416</v>
      </c>
      <c r="AB1667" s="41">
        <f t="shared" si="1104"/>
        <v>0.91698113207547172</v>
      </c>
      <c r="AC1667" s="42">
        <f t="shared" ref="AC1667:AG1667" si="1105">AC1022/AC370</f>
        <v>0.96161417322834641</v>
      </c>
      <c r="AD1667" s="42">
        <f t="shared" si="1105"/>
        <v>1.1865373645179691</v>
      </c>
      <c r="AE1667" s="42">
        <f t="shared" si="1105"/>
        <v>0.98355555555555552</v>
      </c>
      <c r="AF1667" s="43">
        <f t="shared" si="1105"/>
        <v>0.80194667795175623</v>
      </c>
      <c r="AG1667" s="43">
        <f t="shared" si="1105"/>
        <v>0.72190082644628095</v>
      </c>
      <c r="AH1667" s="44">
        <f t="shared" ref="AH1667:AO1667" si="1106">AH1022/AH370</f>
        <v>0.64369900271985492</v>
      </c>
      <c r="AI1667" s="44">
        <f t="shared" si="1106"/>
        <v>0.76222760290556901</v>
      </c>
      <c r="AJ1667" s="44">
        <f t="shared" si="1106"/>
        <v>0.9225536368393511</v>
      </c>
      <c r="AK1667" s="44">
        <f t="shared" si="1106"/>
        <v>0.88705518308406395</v>
      </c>
      <c r="AL1667" s="46">
        <f t="shared" si="1106"/>
        <v>0.84035608308605336</v>
      </c>
      <c r="AM1667" s="46">
        <f t="shared" si="1106"/>
        <v>0.87889273356401387</v>
      </c>
      <c r="AN1667" s="46">
        <f t="shared" si="1106"/>
        <v>0.90826666666666667</v>
      </c>
      <c r="AO1667" s="46">
        <f t="shared" si="1106"/>
        <v>0.94252873563218387</v>
      </c>
    </row>
    <row r="1668" spans="1:41" x14ac:dyDescent="0.25">
      <c r="A1668" s="36" t="s">
        <v>163</v>
      </c>
      <c r="B1668" s="36">
        <f t="shared" ref="B1668:AB1668" si="1107">B1023/B371</f>
        <v>0.83404255319148934</v>
      </c>
      <c r="C1668" s="36">
        <f t="shared" si="1107"/>
        <v>1.0746268656716418</v>
      </c>
      <c r="D1668" s="36">
        <f t="shared" si="1107"/>
        <v>0.92354740061162077</v>
      </c>
      <c r="E1668" s="36">
        <f t="shared" si="1107"/>
        <v>1.8181818181818181</v>
      </c>
      <c r="F1668" s="36">
        <f t="shared" si="1107"/>
        <v>1.191304347826087</v>
      </c>
      <c r="G1668" s="36">
        <f t="shared" si="1107"/>
        <v>0.80686695278969955</v>
      </c>
      <c r="H1668" s="36">
        <f t="shared" si="1107"/>
        <v>0.98300970873786409</v>
      </c>
      <c r="I1668" s="36">
        <f t="shared" si="1107"/>
        <v>0.92063492063492058</v>
      </c>
      <c r="J1668" s="36">
        <f t="shared" si="1107"/>
        <v>0.82159624413145538</v>
      </c>
      <c r="K1668" s="36">
        <f t="shared" si="1107"/>
        <v>0.69866666666666666</v>
      </c>
      <c r="L1668" s="36">
        <f t="shared" si="1107"/>
        <v>1.0977653631284916</v>
      </c>
      <c r="M1668" s="36">
        <f t="shared" si="1107"/>
        <v>0.95625000000000004</v>
      </c>
      <c r="N1668" s="36">
        <f t="shared" si="1107"/>
        <v>1.0749185667752443</v>
      </c>
      <c r="O1668" s="36">
        <f t="shared" si="1107"/>
        <v>0.95161290322580649</v>
      </c>
      <c r="P1668" s="36">
        <f t="shared" si="1107"/>
        <v>0.82561307901907355</v>
      </c>
      <c r="Q1668" s="36">
        <f t="shared" si="1107"/>
        <v>1.0649350649350648</v>
      </c>
      <c r="R1668" s="36">
        <f t="shared" si="1107"/>
        <v>1.0247252747252746</v>
      </c>
      <c r="S1668" s="36">
        <f t="shared" si="1107"/>
        <v>0.81677018633540377</v>
      </c>
      <c r="T1668" s="36">
        <f t="shared" si="1107"/>
        <v>0.9327731092436975</v>
      </c>
      <c r="U1668" s="36">
        <f t="shared" si="1107"/>
        <v>0.870253164556962</v>
      </c>
      <c r="V1668" s="36">
        <f t="shared" si="1107"/>
        <v>0.72916666666666663</v>
      </c>
      <c r="W1668" s="36">
        <f t="shared" si="1107"/>
        <v>0.84280936454849498</v>
      </c>
      <c r="X1668" s="41">
        <f t="shared" si="1107"/>
        <v>1.0190839694656488</v>
      </c>
      <c r="Y1668" s="41">
        <f t="shared" si="1107"/>
        <v>0.89538461538461533</v>
      </c>
      <c r="Z1668" s="41">
        <f t="shared" si="1107"/>
        <v>0.78005865102639294</v>
      </c>
      <c r="AA1668" s="41">
        <f t="shared" si="1107"/>
        <v>0.86538461538461542</v>
      </c>
      <c r="AB1668" s="41">
        <f t="shared" si="1107"/>
        <v>0.89169675090252709</v>
      </c>
      <c r="AC1668" s="42">
        <f t="shared" ref="AC1668:AG1668" si="1108">AC1023/AC371</f>
        <v>0.74716981132075466</v>
      </c>
      <c r="AD1668" s="42">
        <f t="shared" si="1108"/>
        <v>1.1000000000000001</v>
      </c>
      <c r="AE1668" s="42">
        <f t="shared" si="1108"/>
        <v>0.93129770992366412</v>
      </c>
      <c r="AF1668" s="43">
        <f t="shared" si="1108"/>
        <v>0.85416666666666663</v>
      </c>
      <c r="AG1668" s="43">
        <f t="shared" si="1108"/>
        <v>0.81171548117154813</v>
      </c>
      <c r="AH1668" s="44">
        <f t="shared" ref="AH1668:AO1668" si="1109">AH1023/AH371</f>
        <v>0.71748878923766812</v>
      </c>
      <c r="AI1668" s="44">
        <f t="shared" si="1109"/>
        <v>0.83854166666666663</v>
      </c>
      <c r="AJ1668" s="44">
        <f t="shared" si="1109"/>
        <v>0.83783783783783783</v>
      </c>
      <c r="AK1668" s="44">
        <f t="shared" si="1109"/>
        <v>0.88775510204081631</v>
      </c>
      <c r="AL1668" s="46">
        <f t="shared" si="1109"/>
        <v>0.85380116959064323</v>
      </c>
      <c r="AM1668" s="46">
        <f t="shared" si="1109"/>
        <v>0.85</v>
      </c>
      <c r="AN1668" s="46">
        <f t="shared" si="1109"/>
        <v>1.0918918918918918</v>
      </c>
      <c r="AO1668" s="46">
        <f t="shared" si="1109"/>
        <v>0.91836734693877553</v>
      </c>
    </row>
    <row r="1669" spans="1:41" x14ac:dyDescent="0.25">
      <c r="A1669" s="36" t="s">
        <v>433</v>
      </c>
      <c r="B1669" s="36">
        <f t="shared" ref="B1669:AB1669" si="1110">B1024/B372</f>
        <v>0.96221498371335501</v>
      </c>
      <c r="C1669" s="36">
        <f t="shared" si="1110"/>
        <v>1.0112359550561798</v>
      </c>
      <c r="D1669" s="36">
        <f t="shared" si="1110"/>
        <v>1.1528165086447295</v>
      </c>
      <c r="E1669" s="36">
        <f t="shared" si="1110"/>
        <v>1.4266083697688945</v>
      </c>
      <c r="F1669" s="36">
        <f t="shared" si="1110"/>
        <v>1.2564491654021244</v>
      </c>
      <c r="G1669" s="36">
        <f t="shared" si="1110"/>
        <v>0.79792297706620507</v>
      </c>
      <c r="H1669" s="36">
        <f t="shared" si="1110"/>
        <v>0.92020643112346168</v>
      </c>
      <c r="I1669" s="36">
        <f t="shared" si="1110"/>
        <v>0.98048780487804876</v>
      </c>
      <c r="J1669" s="36">
        <f t="shared" si="1110"/>
        <v>0.84635645302897278</v>
      </c>
      <c r="K1669" s="36">
        <f t="shared" si="1110"/>
        <v>0.82123411978221417</v>
      </c>
      <c r="L1669" s="36">
        <f t="shared" si="1110"/>
        <v>0.98132059079061684</v>
      </c>
      <c r="M1669" s="36">
        <f t="shared" si="1110"/>
        <v>1.026861451460886</v>
      </c>
      <c r="N1669" s="36">
        <f t="shared" si="1110"/>
        <v>0.94170403587443952</v>
      </c>
      <c r="O1669" s="36">
        <f t="shared" si="1110"/>
        <v>0.97337278106508873</v>
      </c>
      <c r="P1669" s="36">
        <f t="shared" si="1110"/>
        <v>1.1897770527460576</v>
      </c>
      <c r="Q1669" s="36">
        <f t="shared" si="1110"/>
        <v>0.99822064056939497</v>
      </c>
      <c r="R1669" s="36">
        <f t="shared" si="1110"/>
        <v>0.91433278418451402</v>
      </c>
      <c r="S1669" s="36">
        <f t="shared" si="1110"/>
        <v>0.86273329319686931</v>
      </c>
      <c r="T1669" s="36">
        <f t="shared" si="1110"/>
        <v>1.058792372881356</v>
      </c>
      <c r="U1669" s="36">
        <f t="shared" si="1110"/>
        <v>0.93448275862068964</v>
      </c>
      <c r="V1669" s="36">
        <f t="shared" si="1110"/>
        <v>0.89814814814814814</v>
      </c>
      <c r="W1669" s="36">
        <f t="shared" si="1110"/>
        <v>0.72101449275362317</v>
      </c>
      <c r="X1669" s="41">
        <f t="shared" si="1110"/>
        <v>0.9101694915254237</v>
      </c>
      <c r="Y1669" s="41">
        <f t="shared" si="1110"/>
        <v>0.89335566722501392</v>
      </c>
      <c r="Z1669" s="41">
        <f t="shared" si="1110"/>
        <v>0.8961719979024646</v>
      </c>
      <c r="AA1669" s="41">
        <f t="shared" si="1110"/>
        <v>0.87777176852352623</v>
      </c>
      <c r="AB1669" s="41">
        <f t="shared" si="1110"/>
        <v>0.85444126074498572</v>
      </c>
      <c r="AC1669" s="42">
        <f t="shared" ref="AC1669:AG1669" si="1111">AC1024/AC372</f>
        <v>0.79759759759759763</v>
      </c>
      <c r="AD1669" s="42">
        <f t="shared" si="1111"/>
        <v>1.3894189071986123</v>
      </c>
      <c r="AE1669" s="42">
        <f t="shared" si="1111"/>
        <v>0.97465298732649364</v>
      </c>
      <c r="AF1669" s="43">
        <f t="shared" si="1111"/>
        <v>0.82270333528379169</v>
      </c>
      <c r="AG1669" s="43">
        <f t="shared" si="1111"/>
        <v>1.0047814207650274</v>
      </c>
      <c r="AH1669" s="44">
        <f t="shared" ref="AH1669:AO1669" si="1112">AH1024/AH372</f>
        <v>0.81958417169684772</v>
      </c>
      <c r="AI1669" s="44">
        <f t="shared" si="1112"/>
        <v>0.74767513949163045</v>
      </c>
      <c r="AJ1669" s="44">
        <f t="shared" si="1112"/>
        <v>0.91905672402804339</v>
      </c>
      <c r="AK1669" s="44">
        <f t="shared" si="1112"/>
        <v>0.98459477561955788</v>
      </c>
      <c r="AL1669" s="46">
        <f t="shared" si="1112"/>
        <v>0.9496619083395943</v>
      </c>
      <c r="AM1669" s="46">
        <f t="shared" si="1112"/>
        <v>0.79169070975187539</v>
      </c>
      <c r="AN1669" s="46">
        <f t="shared" si="1112"/>
        <v>0.86956521739130432</v>
      </c>
      <c r="AO1669" s="46">
        <f t="shared" si="1112"/>
        <v>0.76928104575163403</v>
      </c>
    </row>
    <row r="1670" spans="1:41" x14ac:dyDescent="0.25">
      <c r="A1670" s="36" t="s">
        <v>556</v>
      </c>
      <c r="B1670" s="36">
        <f t="shared" ref="B1670:AB1670" si="1113">B1025/B373</f>
        <v>0.84013801035077629</v>
      </c>
      <c r="C1670" s="36">
        <f t="shared" si="1113"/>
        <v>1.0537955768081291</v>
      </c>
      <c r="D1670" s="36">
        <f t="shared" si="1113"/>
        <v>1.1446540880503144</v>
      </c>
      <c r="E1670" s="36">
        <f t="shared" si="1113"/>
        <v>1.4869964303926568</v>
      </c>
      <c r="F1670" s="36">
        <f t="shared" si="1113"/>
        <v>1.3130407911001236</v>
      </c>
      <c r="G1670" s="36">
        <f t="shared" si="1113"/>
        <v>1.0220718069452619</v>
      </c>
      <c r="H1670" s="36">
        <f t="shared" si="1113"/>
        <v>1.0339805825242718</v>
      </c>
      <c r="I1670" s="36">
        <f t="shared" si="1113"/>
        <v>0.9013577168190634</v>
      </c>
      <c r="J1670" s="36">
        <f t="shared" si="1113"/>
        <v>0.80488997555012221</v>
      </c>
      <c r="K1670" s="36">
        <f t="shared" si="1113"/>
        <v>0.76759744037230948</v>
      </c>
      <c r="L1670" s="36">
        <f t="shared" si="1113"/>
        <v>0.96847345132743368</v>
      </c>
      <c r="M1670" s="36">
        <f t="shared" si="1113"/>
        <v>0.97551157329755112</v>
      </c>
      <c r="N1670" s="36">
        <f t="shared" si="1113"/>
        <v>0.93249927262147225</v>
      </c>
      <c r="O1670" s="36">
        <f t="shared" si="1113"/>
        <v>0.83688438700663637</v>
      </c>
      <c r="P1670" s="36">
        <f t="shared" si="1113"/>
        <v>1.004416403785489</v>
      </c>
      <c r="Q1670" s="36">
        <f t="shared" si="1113"/>
        <v>1.0217472815898012</v>
      </c>
      <c r="R1670" s="36">
        <f t="shared" si="1113"/>
        <v>1.1080074487895717</v>
      </c>
      <c r="S1670" s="36">
        <f t="shared" si="1113"/>
        <v>0.96931772305207908</v>
      </c>
      <c r="T1670" s="36">
        <f t="shared" si="1113"/>
        <v>1.0094221105527639</v>
      </c>
      <c r="U1670" s="36">
        <f t="shared" si="1113"/>
        <v>0.93521657250470813</v>
      </c>
      <c r="V1670" s="36">
        <f t="shared" si="1113"/>
        <v>0.90941768511861965</v>
      </c>
      <c r="W1670" s="36">
        <f t="shared" si="1113"/>
        <v>0.83763561541339315</v>
      </c>
      <c r="X1670" s="41">
        <f t="shared" si="1113"/>
        <v>0.91805656272661351</v>
      </c>
      <c r="Y1670" s="41">
        <f t="shared" si="1113"/>
        <v>0.88860388420666914</v>
      </c>
      <c r="Z1670" s="41">
        <f t="shared" si="1113"/>
        <v>0.87679383969198454</v>
      </c>
      <c r="AA1670" s="41">
        <f t="shared" si="1113"/>
        <v>0.87257617728531855</v>
      </c>
      <c r="AB1670" s="41">
        <f t="shared" si="1113"/>
        <v>0.88132137030995106</v>
      </c>
      <c r="AC1670" s="42">
        <f t="shared" ref="AC1670:AG1670" si="1114">AC1025/AC373</f>
        <v>0.84851100561070347</v>
      </c>
      <c r="AD1670" s="42">
        <f t="shared" si="1114"/>
        <v>1.1884317233154442</v>
      </c>
      <c r="AE1670" s="42">
        <f t="shared" si="1114"/>
        <v>1.0140289346777729</v>
      </c>
      <c r="AF1670" s="43">
        <f t="shared" si="1114"/>
        <v>0.76810380912515697</v>
      </c>
      <c r="AG1670" s="43">
        <f t="shared" si="1114"/>
        <v>0.75074690567648317</v>
      </c>
      <c r="AH1670" s="44">
        <f t="shared" ref="AH1670:AO1670" si="1115">AH1025/AH373</f>
        <v>0.81281533804238149</v>
      </c>
      <c r="AI1670" s="44">
        <f t="shared" si="1115"/>
        <v>0.82246952835188125</v>
      </c>
      <c r="AJ1670" s="44">
        <f t="shared" si="1115"/>
        <v>0.81859070464767614</v>
      </c>
      <c r="AK1670" s="44">
        <f t="shared" si="1115"/>
        <v>0.89287598944591029</v>
      </c>
      <c r="AL1670" s="46">
        <f t="shared" si="1115"/>
        <v>0.95753424657534247</v>
      </c>
      <c r="AM1670" s="46">
        <f t="shared" si="1115"/>
        <v>0.90724946695095954</v>
      </c>
      <c r="AN1670" s="46">
        <f t="shared" si="1115"/>
        <v>0.88545760808534535</v>
      </c>
      <c r="AO1670" s="46">
        <f t="shared" si="1115"/>
        <v>0.90174129353233834</v>
      </c>
    </row>
    <row r="1671" spans="1:41" x14ac:dyDescent="0.25">
      <c r="A1671" s="36" t="s">
        <v>164</v>
      </c>
      <c r="B1671" s="36">
        <f t="shared" ref="B1671:AB1671" si="1116">B1026/B374</f>
        <v>0.74626865671641796</v>
      </c>
      <c r="C1671" s="36">
        <f t="shared" si="1116"/>
        <v>1.0283687943262412</v>
      </c>
      <c r="D1671" s="36">
        <f t="shared" si="1116"/>
        <v>1.1529411764705881</v>
      </c>
      <c r="E1671" s="36">
        <f t="shared" si="1116"/>
        <v>1.4666666666666666</v>
      </c>
      <c r="F1671" s="36">
        <f t="shared" si="1116"/>
        <v>1.2576271186440677</v>
      </c>
      <c r="G1671" s="36">
        <f t="shared" si="1116"/>
        <v>1</v>
      </c>
      <c r="H1671" s="36">
        <f t="shared" si="1116"/>
        <v>1.0467289719626167</v>
      </c>
      <c r="I1671" s="36">
        <f t="shared" si="1116"/>
        <v>0.84935897435897434</v>
      </c>
      <c r="J1671" s="36">
        <f t="shared" si="1116"/>
        <v>0.83861671469740628</v>
      </c>
      <c r="K1671" s="36">
        <f t="shared" si="1116"/>
        <v>0.81654676258992809</v>
      </c>
      <c r="L1671" s="36">
        <f t="shared" si="1116"/>
        <v>0.92619926199261993</v>
      </c>
      <c r="M1671" s="36">
        <f t="shared" si="1116"/>
        <v>0.97899159663865543</v>
      </c>
      <c r="N1671" s="36">
        <f t="shared" si="1116"/>
        <v>0.85869565217391308</v>
      </c>
      <c r="O1671" s="36">
        <f t="shared" si="1116"/>
        <v>1.0047846889952152</v>
      </c>
      <c r="P1671" s="36">
        <f t="shared" si="1116"/>
        <v>0.97560975609756095</v>
      </c>
      <c r="Q1671" s="36">
        <f t="shared" si="1116"/>
        <v>0.96888888888888891</v>
      </c>
      <c r="R1671" s="36">
        <f t="shared" si="1116"/>
        <v>1.0582959641255605</v>
      </c>
      <c r="S1671" s="36">
        <f t="shared" si="1116"/>
        <v>0.94088669950738912</v>
      </c>
      <c r="T1671" s="36">
        <f t="shared" si="1116"/>
        <v>1.014760147601476</v>
      </c>
      <c r="U1671" s="36">
        <f t="shared" si="1116"/>
        <v>1.0150753768844221</v>
      </c>
      <c r="V1671" s="36">
        <f t="shared" si="1116"/>
        <v>0.96116504854368934</v>
      </c>
      <c r="W1671" s="36">
        <f t="shared" si="1116"/>
        <v>0.96969696969696972</v>
      </c>
      <c r="X1671" s="41">
        <f t="shared" si="1116"/>
        <v>0.84140969162995594</v>
      </c>
      <c r="Y1671" s="41">
        <f t="shared" si="1116"/>
        <v>0.85990338164251212</v>
      </c>
      <c r="Z1671" s="41">
        <f t="shared" si="1116"/>
        <v>0.86283185840707965</v>
      </c>
      <c r="AA1671" s="41">
        <f t="shared" si="1116"/>
        <v>0.82773109243697474</v>
      </c>
      <c r="AB1671" s="41">
        <f t="shared" si="1116"/>
        <v>0.9157303370786517</v>
      </c>
      <c r="AC1671" s="42">
        <f t="shared" ref="AC1671:AG1671" si="1117">AC1026/AC374</f>
        <v>1.02</v>
      </c>
      <c r="AD1671" s="42">
        <f t="shared" si="1117"/>
        <v>1.2028985507246377</v>
      </c>
      <c r="AE1671" s="42">
        <f t="shared" si="1117"/>
        <v>1</v>
      </c>
      <c r="AF1671" s="43">
        <f t="shared" si="1117"/>
        <v>0.85869565217391308</v>
      </c>
      <c r="AG1671" s="43">
        <f t="shared" si="1117"/>
        <v>0.79096045197740117</v>
      </c>
      <c r="AH1671" s="44">
        <f t="shared" ref="AH1671:AO1671" si="1118">AH1026/AH374</f>
        <v>0.77844311377245512</v>
      </c>
      <c r="AI1671" s="44">
        <f t="shared" si="1118"/>
        <v>0.69277108433734935</v>
      </c>
      <c r="AJ1671" s="44">
        <f t="shared" si="1118"/>
        <v>0.71590909090909094</v>
      </c>
      <c r="AK1671" s="44">
        <f t="shared" si="1118"/>
        <v>0.85795454545454541</v>
      </c>
      <c r="AL1671" s="46">
        <f t="shared" si="1118"/>
        <v>0.84444444444444444</v>
      </c>
      <c r="AM1671" s="46">
        <f t="shared" si="1118"/>
        <v>0.90173410404624277</v>
      </c>
      <c r="AN1671" s="46">
        <f t="shared" si="1118"/>
        <v>0.63522012578616349</v>
      </c>
      <c r="AO1671" s="46">
        <f t="shared" si="1118"/>
        <v>1.0588235294117647</v>
      </c>
    </row>
    <row r="1672" spans="1:41" x14ac:dyDescent="0.25">
      <c r="A1672" s="36" t="s">
        <v>537</v>
      </c>
      <c r="B1672" s="36">
        <f t="shared" ref="B1672:AB1672" si="1119">B1027/B375</f>
        <v>1.0121065375302662</v>
      </c>
      <c r="C1672" s="36">
        <f t="shared" si="1119"/>
        <v>0.95576923076923082</v>
      </c>
      <c r="D1672" s="36">
        <f t="shared" si="1119"/>
        <v>1.1602316602316602</v>
      </c>
      <c r="E1672" s="36">
        <f t="shared" si="1119"/>
        <v>1.5065502183406114</v>
      </c>
      <c r="F1672" s="36">
        <f t="shared" si="1119"/>
        <v>1.4188829787234043</v>
      </c>
      <c r="G1672" s="36">
        <f t="shared" si="1119"/>
        <v>0.99256900212314225</v>
      </c>
      <c r="H1672" s="36">
        <f t="shared" si="1119"/>
        <v>0.93301886792452826</v>
      </c>
      <c r="I1672" s="36">
        <f t="shared" si="1119"/>
        <v>0.95631641086186536</v>
      </c>
      <c r="J1672" s="36">
        <f t="shared" si="1119"/>
        <v>0.77603143418467579</v>
      </c>
      <c r="K1672" s="36">
        <f t="shared" si="1119"/>
        <v>0.8362168396770473</v>
      </c>
      <c r="L1672" s="36">
        <f t="shared" si="1119"/>
        <v>0.99632802937576503</v>
      </c>
      <c r="M1672" s="36">
        <f t="shared" si="1119"/>
        <v>0.899070385126162</v>
      </c>
      <c r="N1672" s="36">
        <f t="shared" si="1119"/>
        <v>0.96959064327485378</v>
      </c>
      <c r="O1672" s="36">
        <f t="shared" si="1119"/>
        <v>0.9010477299185099</v>
      </c>
      <c r="P1672" s="36">
        <f t="shared" si="1119"/>
        <v>0.94186046511627908</v>
      </c>
      <c r="Q1672" s="36">
        <f t="shared" si="1119"/>
        <v>1.0392156862745099</v>
      </c>
      <c r="R1672" s="36">
        <f t="shared" si="1119"/>
        <v>0.9366286438529785</v>
      </c>
      <c r="S1672" s="36">
        <f t="shared" si="1119"/>
        <v>0.8746803069053708</v>
      </c>
      <c r="T1672" s="36">
        <f t="shared" si="1119"/>
        <v>1.0779392338177014</v>
      </c>
      <c r="U1672" s="36">
        <f t="shared" si="1119"/>
        <v>0.93059936908517349</v>
      </c>
      <c r="V1672" s="36">
        <f t="shared" si="1119"/>
        <v>0.92461538461538462</v>
      </c>
      <c r="W1672" s="36">
        <f t="shared" si="1119"/>
        <v>0.75284090909090906</v>
      </c>
      <c r="X1672" s="41">
        <f t="shared" si="1119"/>
        <v>0.83238636363636365</v>
      </c>
      <c r="Y1672" s="41">
        <f t="shared" si="1119"/>
        <v>0.91875923190546527</v>
      </c>
      <c r="Z1672" s="41">
        <f t="shared" si="1119"/>
        <v>0.98091042584434651</v>
      </c>
      <c r="AA1672" s="41">
        <f t="shared" si="1119"/>
        <v>0.82861189801699719</v>
      </c>
      <c r="AB1672" s="41">
        <f t="shared" si="1119"/>
        <v>0.86634460547504022</v>
      </c>
      <c r="AC1672" s="42">
        <f t="shared" ref="AC1672:AG1672" si="1120">AC1027/AC375</f>
        <v>0.7928082191780822</v>
      </c>
      <c r="AD1672" s="42">
        <f t="shared" si="1120"/>
        <v>1.1594533029612757</v>
      </c>
      <c r="AE1672" s="42">
        <f t="shared" si="1120"/>
        <v>0.93493150684931503</v>
      </c>
      <c r="AF1672" s="43">
        <f t="shared" si="1120"/>
        <v>0.93027210884353739</v>
      </c>
      <c r="AG1672" s="43">
        <f t="shared" si="1120"/>
        <v>0.8353552859618717</v>
      </c>
      <c r="AH1672" s="44">
        <f t="shared" ref="AH1672:AO1672" si="1121">AH1027/AH375</f>
        <v>0.76730769230769236</v>
      </c>
      <c r="AI1672" s="44">
        <f t="shared" si="1121"/>
        <v>0.70607553366174058</v>
      </c>
      <c r="AJ1672" s="44">
        <f t="shared" si="1121"/>
        <v>0.87873462214411246</v>
      </c>
      <c r="AK1672" s="44">
        <f t="shared" si="1121"/>
        <v>0.95497185741088175</v>
      </c>
      <c r="AL1672" s="46">
        <f t="shared" si="1121"/>
        <v>0.98611111111111116</v>
      </c>
      <c r="AM1672" s="46">
        <f t="shared" si="1121"/>
        <v>0.88268156424581001</v>
      </c>
      <c r="AN1672" s="46">
        <f t="shared" si="1121"/>
        <v>0.88293650793650791</v>
      </c>
      <c r="AO1672" s="46">
        <f t="shared" si="1121"/>
        <v>0.88470066518847001</v>
      </c>
    </row>
    <row r="1673" spans="1:41" x14ac:dyDescent="0.25">
      <c r="A1673" s="36" t="s">
        <v>165</v>
      </c>
      <c r="B1673" s="36">
        <f t="shared" ref="B1673:AB1673" si="1122">B1028/B376</f>
        <v>1.0754716981132075</v>
      </c>
      <c r="C1673" s="36">
        <f t="shared" si="1122"/>
        <v>0.98765432098765427</v>
      </c>
      <c r="D1673" s="36">
        <f t="shared" si="1122"/>
        <v>1.0054054054054054</v>
      </c>
      <c r="E1673" s="36">
        <f t="shared" si="1122"/>
        <v>1.7256235827664399</v>
      </c>
      <c r="F1673" s="36">
        <f t="shared" si="1122"/>
        <v>1.085750315258512</v>
      </c>
      <c r="G1673" s="36">
        <f t="shared" si="1122"/>
        <v>0.81965174129353235</v>
      </c>
      <c r="H1673" s="36">
        <f t="shared" si="1122"/>
        <v>1.0142671854734111</v>
      </c>
      <c r="I1673" s="36">
        <f t="shared" si="1122"/>
        <v>1.2</v>
      </c>
      <c r="J1673" s="36">
        <f t="shared" si="1122"/>
        <v>0.90170380078636958</v>
      </c>
      <c r="K1673" s="36">
        <f t="shared" si="1122"/>
        <v>0.69565217391304346</v>
      </c>
      <c r="L1673" s="36">
        <f t="shared" si="1122"/>
        <v>1.0392441860465116</v>
      </c>
      <c r="M1673" s="36">
        <f t="shared" si="1122"/>
        <v>1.0831918505942275</v>
      </c>
      <c r="N1673" s="36">
        <f t="shared" si="1122"/>
        <v>1.0347957639939485</v>
      </c>
      <c r="O1673" s="36">
        <f t="shared" si="1122"/>
        <v>0.9454253611556982</v>
      </c>
      <c r="P1673" s="36">
        <f t="shared" si="1122"/>
        <v>1.1467741935483871</v>
      </c>
      <c r="Q1673" s="36">
        <f t="shared" si="1122"/>
        <v>1.1332116788321167</v>
      </c>
      <c r="R1673" s="36">
        <f t="shared" si="1122"/>
        <v>0.86388888888888893</v>
      </c>
      <c r="S1673" s="36">
        <f t="shared" si="1122"/>
        <v>0.8288288288288288</v>
      </c>
      <c r="T1673" s="36">
        <f t="shared" si="1122"/>
        <v>0.99563953488372092</v>
      </c>
      <c r="U1673" s="36">
        <f t="shared" si="1122"/>
        <v>1.0136363636363637</v>
      </c>
      <c r="V1673" s="36">
        <f t="shared" si="1122"/>
        <v>0.88210227272727271</v>
      </c>
      <c r="W1673" s="36">
        <f t="shared" si="1122"/>
        <v>0.8341384863123994</v>
      </c>
      <c r="X1673" s="41">
        <f t="shared" si="1122"/>
        <v>0.95806451612903221</v>
      </c>
      <c r="Y1673" s="41">
        <f t="shared" si="1122"/>
        <v>0.84162895927601811</v>
      </c>
      <c r="Z1673" s="41">
        <f t="shared" si="1122"/>
        <v>0.86344827586206896</v>
      </c>
      <c r="AA1673" s="41">
        <f t="shared" si="1122"/>
        <v>0.94745222929936301</v>
      </c>
      <c r="AB1673" s="41">
        <f t="shared" si="1122"/>
        <v>0.94511149228130364</v>
      </c>
      <c r="AC1673" s="42">
        <f t="shared" ref="AC1673:AG1673" si="1123">AC1028/AC376</f>
        <v>1.075268817204301</v>
      </c>
      <c r="AD1673" s="42">
        <f t="shared" si="1123"/>
        <v>1.1238095238095238</v>
      </c>
      <c r="AE1673" s="42">
        <f t="shared" si="1123"/>
        <v>0.96441281138790036</v>
      </c>
      <c r="AF1673" s="43">
        <f t="shared" si="1123"/>
        <v>0.76276771004942334</v>
      </c>
      <c r="AG1673" s="43">
        <f t="shared" si="1123"/>
        <v>0.78414839797639124</v>
      </c>
      <c r="AH1673" s="44">
        <f t="shared" ref="AH1673:AO1673" si="1124">AH1028/AH376</f>
        <v>0.7655954631379962</v>
      </c>
      <c r="AI1673" s="44">
        <f t="shared" si="1124"/>
        <v>0.73277310924369743</v>
      </c>
      <c r="AJ1673" s="44">
        <f t="shared" si="1124"/>
        <v>0.81156716417910446</v>
      </c>
      <c r="AK1673" s="44">
        <f t="shared" si="1124"/>
        <v>0.87116564417177911</v>
      </c>
      <c r="AL1673" s="46">
        <f t="shared" si="1124"/>
        <v>0.81006864988558347</v>
      </c>
      <c r="AM1673" s="46">
        <f t="shared" si="1124"/>
        <v>0.89852008456659616</v>
      </c>
      <c r="AN1673" s="46">
        <f t="shared" si="1124"/>
        <v>0.87685774946921446</v>
      </c>
      <c r="AO1673" s="46">
        <f t="shared" si="1124"/>
        <v>1.0518134715025906</v>
      </c>
    </row>
    <row r="1674" spans="1:41" x14ac:dyDescent="0.25">
      <c r="A1674" s="36" t="s">
        <v>584</v>
      </c>
      <c r="B1674" s="36">
        <f t="shared" ref="B1674:AB1674" si="1125">B1029/B377</f>
        <v>0.9988974641675854</v>
      </c>
      <c r="C1674" s="36">
        <f t="shared" si="1125"/>
        <v>1.0170212765957447</v>
      </c>
      <c r="D1674" s="36">
        <f t="shared" si="1125"/>
        <v>0.9661751951431049</v>
      </c>
      <c r="E1674" s="36">
        <f t="shared" si="1125"/>
        <v>1.3111814345991561</v>
      </c>
      <c r="F1674" s="36">
        <f t="shared" si="1125"/>
        <v>1.2154942119323242</v>
      </c>
      <c r="G1674" s="36">
        <f t="shared" si="1125"/>
        <v>0.94314641744548289</v>
      </c>
      <c r="H1674" s="36">
        <f t="shared" si="1125"/>
        <v>0.98497370398196848</v>
      </c>
      <c r="I1674" s="36">
        <f t="shared" si="1125"/>
        <v>0.9066558441558441</v>
      </c>
      <c r="J1674" s="36">
        <f t="shared" si="1125"/>
        <v>0.94499999999999995</v>
      </c>
      <c r="K1674" s="36">
        <f t="shared" si="1125"/>
        <v>0.81438127090301005</v>
      </c>
      <c r="L1674" s="36">
        <f t="shared" si="1125"/>
        <v>0.86681383370125087</v>
      </c>
      <c r="M1674" s="36">
        <f t="shared" si="1125"/>
        <v>0.88153846153846149</v>
      </c>
      <c r="N1674" s="36">
        <f t="shared" si="1125"/>
        <v>0.97931034482758617</v>
      </c>
      <c r="O1674" s="36">
        <f t="shared" si="1125"/>
        <v>0.96843003412969286</v>
      </c>
      <c r="P1674" s="36">
        <f t="shared" si="1125"/>
        <v>0.9282576866764275</v>
      </c>
      <c r="Q1674" s="36">
        <f t="shared" si="1125"/>
        <v>0.81601731601731597</v>
      </c>
      <c r="R1674" s="36">
        <f t="shared" si="1125"/>
        <v>1.0673431734317342</v>
      </c>
      <c r="S1674" s="36">
        <f t="shared" si="1125"/>
        <v>0.93309859154929575</v>
      </c>
      <c r="T1674" s="36">
        <f t="shared" si="1125"/>
        <v>0.97036474164133735</v>
      </c>
      <c r="U1674" s="36">
        <f t="shared" si="1125"/>
        <v>0.86287089013632723</v>
      </c>
      <c r="V1674" s="36">
        <f t="shared" si="1125"/>
        <v>1.010752688172043</v>
      </c>
      <c r="W1674" s="36">
        <f t="shared" si="1125"/>
        <v>0.79396092362344584</v>
      </c>
      <c r="X1674" s="41">
        <f t="shared" si="1125"/>
        <v>0.96322241681260945</v>
      </c>
      <c r="Y1674" s="41">
        <f t="shared" si="1125"/>
        <v>1.0335097001763669</v>
      </c>
      <c r="Z1674" s="41">
        <f t="shared" si="1125"/>
        <v>0.87071029529130084</v>
      </c>
      <c r="AA1674" s="41">
        <f t="shared" si="1125"/>
        <v>0.82071713147410363</v>
      </c>
      <c r="AB1674" s="41">
        <f t="shared" si="1125"/>
        <v>0.8262380538662033</v>
      </c>
      <c r="AC1674" s="42">
        <f t="shared" ref="AC1674:AG1674" si="1126">AC1029/AC377</f>
        <v>0.85964912280701755</v>
      </c>
      <c r="AD1674" s="42">
        <f t="shared" si="1126"/>
        <v>1.8076335877862595</v>
      </c>
      <c r="AE1674" s="42">
        <f t="shared" si="1126"/>
        <v>1.2037617554858935</v>
      </c>
      <c r="AF1674" s="43">
        <f t="shared" si="1126"/>
        <v>0.98345398138572904</v>
      </c>
      <c r="AG1674" s="43">
        <f t="shared" si="1126"/>
        <v>0.87955465587044535</v>
      </c>
      <c r="AH1674" s="44">
        <f t="shared" ref="AH1674:AO1674" si="1127">AH1029/AH377</f>
        <v>0.72857142857142854</v>
      </c>
      <c r="AI1674" s="44">
        <f t="shared" si="1127"/>
        <v>0.73263558515699334</v>
      </c>
      <c r="AJ1674" s="44">
        <f t="shared" si="1127"/>
        <v>0.99351351351351347</v>
      </c>
      <c r="AK1674" s="44">
        <f t="shared" si="1127"/>
        <v>0.853515625</v>
      </c>
      <c r="AL1674" s="46">
        <f t="shared" si="1127"/>
        <v>0.9346733668341709</v>
      </c>
      <c r="AM1674" s="46">
        <f t="shared" si="1127"/>
        <v>0.87087653157398681</v>
      </c>
      <c r="AN1674" s="46">
        <f t="shared" si="1127"/>
        <v>0.86236559139784941</v>
      </c>
      <c r="AO1674" s="46">
        <f t="shared" si="1127"/>
        <v>0.75678610206297503</v>
      </c>
    </row>
    <row r="1675" spans="1:41" x14ac:dyDescent="0.25">
      <c r="A1675" s="36" t="s">
        <v>567</v>
      </c>
      <c r="B1675" s="36">
        <f t="shared" ref="B1675:AB1675" si="1128">B1030/B378</f>
        <v>1.2085020242914979</v>
      </c>
      <c r="C1675" s="36">
        <f t="shared" si="1128"/>
        <v>1.2310469314079422</v>
      </c>
      <c r="D1675" s="36">
        <f t="shared" si="1128"/>
        <v>1.118508655126498</v>
      </c>
      <c r="E1675" s="36">
        <f t="shared" si="1128"/>
        <v>1.5250737463126844</v>
      </c>
      <c r="F1675" s="36">
        <f t="shared" si="1128"/>
        <v>1.7820512820512822</v>
      </c>
      <c r="G1675" s="36">
        <f t="shared" si="1128"/>
        <v>1.0662751677852349</v>
      </c>
      <c r="H1675" s="36">
        <f t="shared" si="1128"/>
        <v>0.9015544041450777</v>
      </c>
      <c r="I1675" s="36">
        <f t="shared" si="1128"/>
        <v>0.73350094280326839</v>
      </c>
      <c r="J1675" s="36">
        <f t="shared" si="1128"/>
        <v>0.83333333333333337</v>
      </c>
      <c r="K1675" s="36">
        <f t="shared" si="1128"/>
        <v>0.87685950413223146</v>
      </c>
      <c r="L1675" s="36">
        <f t="shared" si="1128"/>
        <v>0.90322580645161288</v>
      </c>
      <c r="M1675" s="36">
        <f t="shared" si="1128"/>
        <v>0.99507389162561577</v>
      </c>
      <c r="N1675" s="36">
        <f t="shared" si="1128"/>
        <v>0.95652173913043481</v>
      </c>
      <c r="O1675" s="36">
        <f t="shared" si="1128"/>
        <v>0.91431019708654671</v>
      </c>
      <c r="P1675" s="36">
        <f t="shared" si="1128"/>
        <v>1.1152542372881356</v>
      </c>
      <c r="Q1675" s="36">
        <f t="shared" si="1128"/>
        <v>0.974716652136007</v>
      </c>
      <c r="R1675" s="36">
        <f t="shared" si="1128"/>
        <v>0.828335832083958</v>
      </c>
      <c r="S1675" s="36">
        <f t="shared" si="1128"/>
        <v>0.9075091575091575</v>
      </c>
      <c r="T1675" s="36">
        <f t="shared" si="1128"/>
        <v>0.87322768974145126</v>
      </c>
      <c r="U1675" s="36">
        <f t="shared" si="1128"/>
        <v>0.82486388384754994</v>
      </c>
      <c r="V1675" s="36">
        <f t="shared" si="1128"/>
        <v>1.1217887725975262</v>
      </c>
      <c r="W1675" s="36">
        <f t="shared" si="1128"/>
        <v>0.83405358686257558</v>
      </c>
      <c r="X1675" s="41">
        <f t="shared" si="1128"/>
        <v>1.0209281164695176</v>
      </c>
      <c r="Y1675" s="41">
        <f t="shared" si="1128"/>
        <v>0.89449954914337237</v>
      </c>
      <c r="Z1675" s="41">
        <f t="shared" si="1128"/>
        <v>0.82938775510204077</v>
      </c>
      <c r="AA1675" s="41">
        <f t="shared" si="1128"/>
        <v>0.72310126582278478</v>
      </c>
      <c r="AB1675" s="41">
        <f t="shared" si="1128"/>
        <v>0.79980750721847926</v>
      </c>
      <c r="AC1675" s="42">
        <f t="shared" ref="AC1675:AG1675" si="1129">AC1030/AC378</f>
        <v>0.89534883720930236</v>
      </c>
      <c r="AD1675" s="42">
        <f t="shared" si="1129"/>
        <v>1.4058394160583942</v>
      </c>
      <c r="AE1675" s="42">
        <f t="shared" si="1129"/>
        <v>0.93358278765201119</v>
      </c>
      <c r="AF1675" s="43">
        <f t="shared" si="1129"/>
        <v>0.92849631966351209</v>
      </c>
      <c r="AG1675" s="43">
        <f t="shared" si="1129"/>
        <v>0.82074521651560928</v>
      </c>
      <c r="AH1675" s="44">
        <f t="shared" ref="AH1675:AO1675" si="1130">AH1030/AH378</f>
        <v>0.76418242491657395</v>
      </c>
      <c r="AI1675" s="44">
        <f t="shared" si="1130"/>
        <v>0.7973790322580645</v>
      </c>
      <c r="AJ1675" s="44">
        <f t="shared" si="1130"/>
        <v>0.96055684454756385</v>
      </c>
      <c r="AK1675" s="44">
        <f t="shared" si="1130"/>
        <v>0.93992490613266588</v>
      </c>
      <c r="AL1675" s="46">
        <f t="shared" si="1130"/>
        <v>0.75526315789473686</v>
      </c>
      <c r="AM1675" s="46">
        <f t="shared" si="1130"/>
        <v>0.72031963470319638</v>
      </c>
      <c r="AN1675" s="46">
        <f t="shared" si="1130"/>
        <v>0.83468834688346882</v>
      </c>
      <c r="AO1675" s="46">
        <f t="shared" si="1130"/>
        <v>0.71498771498771496</v>
      </c>
    </row>
    <row r="1676" spans="1:41" x14ac:dyDescent="0.25">
      <c r="A1676" s="36" t="s">
        <v>448</v>
      </c>
      <c r="B1676" s="36">
        <f t="shared" ref="B1676:AB1676" si="1131">B1031/B379</f>
        <v>1.1823085221143474</v>
      </c>
      <c r="C1676" s="36">
        <f t="shared" si="1131"/>
        <v>1.0179640718562875</v>
      </c>
      <c r="D1676" s="36">
        <f t="shared" si="1131"/>
        <v>1.021917808219178</v>
      </c>
      <c r="E1676" s="36">
        <f t="shared" si="1131"/>
        <v>1.5677570093457944</v>
      </c>
      <c r="F1676" s="36">
        <f t="shared" si="1131"/>
        <v>1.2859517871986701</v>
      </c>
      <c r="G1676" s="36">
        <f t="shared" si="1131"/>
        <v>1.0271041369472182</v>
      </c>
      <c r="H1676" s="36">
        <f t="shared" si="1131"/>
        <v>1.0006261740763933</v>
      </c>
      <c r="I1676" s="36">
        <f t="shared" si="1131"/>
        <v>0.97701149425287359</v>
      </c>
      <c r="J1676" s="36">
        <f t="shared" si="1131"/>
        <v>0.80378096479791394</v>
      </c>
      <c r="K1676" s="36">
        <f t="shared" si="1131"/>
        <v>0.78220640569395017</v>
      </c>
      <c r="L1676" s="36">
        <f t="shared" si="1131"/>
        <v>0.94847328244274809</v>
      </c>
      <c r="M1676" s="36">
        <f t="shared" si="1131"/>
        <v>0.98729710656316161</v>
      </c>
      <c r="N1676" s="36">
        <f t="shared" si="1131"/>
        <v>0.99450171821305844</v>
      </c>
      <c r="O1676" s="36">
        <f t="shared" si="1131"/>
        <v>0.96965210954848258</v>
      </c>
      <c r="P1676" s="36">
        <f t="shared" si="1131"/>
        <v>1.1232472324723248</v>
      </c>
      <c r="Q1676" s="36">
        <f t="shared" si="1131"/>
        <v>1.0147859922178988</v>
      </c>
      <c r="R1676" s="36">
        <f t="shared" si="1131"/>
        <v>0.94393186657203687</v>
      </c>
      <c r="S1676" s="36">
        <f t="shared" si="1131"/>
        <v>0.94932699920823438</v>
      </c>
      <c r="T1676" s="36">
        <f t="shared" si="1131"/>
        <v>1.0337698139214335</v>
      </c>
      <c r="U1676" s="36">
        <f t="shared" si="1131"/>
        <v>0.94440093970242756</v>
      </c>
      <c r="V1676" s="36">
        <f t="shared" si="1131"/>
        <v>0.91930618401206632</v>
      </c>
      <c r="W1676" s="36">
        <f t="shared" si="1131"/>
        <v>0.75911251980982564</v>
      </c>
      <c r="X1676" s="41">
        <f t="shared" si="1131"/>
        <v>0.84586180713743353</v>
      </c>
      <c r="Y1676" s="41">
        <f t="shared" si="1131"/>
        <v>0.78858520900321538</v>
      </c>
      <c r="Z1676" s="41">
        <f t="shared" si="1131"/>
        <v>0.77125658389766738</v>
      </c>
      <c r="AA1676" s="41">
        <f t="shared" si="1131"/>
        <v>0.73935018050541512</v>
      </c>
      <c r="AB1676" s="41">
        <f t="shared" si="1131"/>
        <v>0.76856919468334639</v>
      </c>
      <c r="AC1676" s="42">
        <f t="shared" ref="AC1676:AG1676" si="1132">AC1031/AC379</f>
        <v>0.80616740088105732</v>
      </c>
      <c r="AD1676" s="42">
        <f t="shared" si="1132"/>
        <v>1.2896825396825398</v>
      </c>
      <c r="AE1676" s="42">
        <f t="shared" si="1132"/>
        <v>0.90145672664952869</v>
      </c>
      <c r="AF1676" s="43">
        <f t="shared" si="1132"/>
        <v>0.75215146299483648</v>
      </c>
      <c r="AG1676" s="43">
        <f t="shared" si="1132"/>
        <v>0.78305400372439482</v>
      </c>
      <c r="AH1676" s="44">
        <f t="shared" ref="AH1676:AO1676" si="1133">AH1031/AH379</f>
        <v>0.85608465608465611</v>
      </c>
      <c r="AI1676" s="44">
        <f t="shared" si="1133"/>
        <v>0.73127340823970033</v>
      </c>
      <c r="AJ1676" s="44">
        <f t="shared" si="1133"/>
        <v>0.73551106427818758</v>
      </c>
      <c r="AK1676" s="44">
        <f t="shared" si="1133"/>
        <v>0.65458663646659121</v>
      </c>
      <c r="AL1676" s="46">
        <f t="shared" si="1133"/>
        <v>0.65428571428571425</v>
      </c>
      <c r="AM1676" s="46">
        <f t="shared" si="1133"/>
        <v>0.7142857142857143</v>
      </c>
      <c r="AN1676" s="46">
        <f t="shared" si="1133"/>
        <v>0.69920844327176779</v>
      </c>
      <c r="AO1676" s="46">
        <f t="shared" si="1133"/>
        <v>0.80029368575624082</v>
      </c>
    </row>
    <row r="1677" spans="1:41" x14ac:dyDescent="0.25">
      <c r="A1677" s="36" t="s">
        <v>166</v>
      </c>
      <c r="B1677" s="36">
        <f t="shared" ref="B1677:AB1677" si="1134">B1032/B380</f>
        <v>0.80068728522336774</v>
      </c>
      <c r="C1677" s="36">
        <f t="shared" si="1134"/>
        <v>0.94366197183098588</v>
      </c>
      <c r="D1677" s="36">
        <f t="shared" si="1134"/>
        <v>0.96811594202898554</v>
      </c>
      <c r="E1677" s="36">
        <f t="shared" si="1134"/>
        <v>1.5771812080536913</v>
      </c>
      <c r="F1677" s="36">
        <f t="shared" si="1134"/>
        <v>1.4434589800443458</v>
      </c>
      <c r="G1677" s="36">
        <f t="shared" si="1134"/>
        <v>1.0249480249480249</v>
      </c>
      <c r="H1677" s="36">
        <f t="shared" si="1134"/>
        <v>0.89917695473251025</v>
      </c>
      <c r="I1677" s="36">
        <f t="shared" si="1134"/>
        <v>0.91257995735607678</v>
      </c>
      <c r="J1677" s="36">
        <f t="shared" si="1134"/>
        <v>0.86100386100386095</v>
      </c>
      <c r="K1677" s="36">
        <f t="shared" si="1134"/>
        <v>0.68788501026694049</v>
      </c>
      <c r="L1677" s="36">
        <f t="shared" si="1134"/>
        <v>0.89494949494949494</v>
      </c>
      <c r="M1677" s="36">
        <f t="shared" si="1134"/>
        <v>0.96263736263736266</v>
      </c>
      <c r="N1677" s="36">
        <f t="shared" si="1134"/>
        <v>0.80599647266313934</v>
      </c>
      <c r="O1677" s="36">
        <f t="shared" si="1134"/>
        <v>0.97045454545454546</v>
      </c>
      <c r="P1677" s="36">
        <f t="shared" si="1134"/>
        <v>1.0048426150121066</v>
      </c>
      <c r="Q1677" s="36">
        <f t="shared" si="1134"/>
        <v>1.0644391408114557</v>
      </c>
      <c r="R1677" s="36">
        <f t="shared" si="1134"/>
        <v>0.86</v>
      </c>
      <c r="S1677" s="36">
        <f t="shared" si="1134"/>
        <v>0.83709273182957389</v>
      </c>
      <c r="T1677" s="36">
        <f t="shared" si="1134"/>
        <v>0.99054373522458627</v>
      </c>
      <c r="U1677" s="36">
        <f t="shared" si="1134"/>
        <v>1.0729927007299269</v>
      </c>
      <c r="V1677" s="36">
        <f t="shared" si="1134"/>
        <v>0.77441860465116275</v>
      </c>
      <c r="W1677" s="36">
        <f t="shared" si="1134"/>
        <v>0.83720930232558144</v>
      </c>
      <c r="X1677" s="41">
        <f t="shared" si="1134"/>
        <v>1.0952380952380953</v>
      </c>
      <c r="Y1677" s="41">
        <f t="shared" si="1134"/>
        <v>0.9263157894736842</v>
      </c>
      <c r="Z1677" s="41">
        <f t="shared" si="1134"/>
        <v>0.79953917050691248</v>
      </c>
      <c r="AA1677" s="41">
        <f t="shared" si="1134"/>
        <v>0.79381443298969068</v>
      </c>
      <c r="AB1677" s="41">
        <f t="shared" si="1134"/>
        <v>0.74936708860759493</v>
      </c>
      <c r="AC1677" s="42">
        <f t="shared" ref="AC1677:AG1677" si="1135">AC1032/AC380</f>
        <v>0.87428571428571433</v>
      </c>
      <c r="AD1677" s="42">
        <f t="shared" si="1135"/>
        <v>1.4221311475409837</v>
      </c>
      <c r="AE1677" s="42">
        <f t="shared" si="1135"/>
        <v>1.0160427807486632</v>
      </c>
      <c r="AF1677" s="43">
        <f t="shared" si="1135"/>
        <v>0.72046109510086453</v>
      </c>
      <c r="AG1677" s="43">
        <f t="shared" si="1135"/>
        <v>0.69252077562326875</v>
      </c>
      <c r="AH1677" s="44">
        <f t="shared" ref="AH1677:AO1677" si="1136">AH1032/AH380</f>
        <v>0.68227424749163879</v>
      </c>
      <c r="AI1677" s="44">
        <f t="shared" si="1136"/>
        <v>0.88153310104529614</v>
      </c>
      <c r="AJ1677" s="44">
        <f t="shared" si="1136"/>
        <v>0.72063492063492063</v>
      </c>
      <c r="AK1677" s="44">
        <f t="shared" si="1136"/>
        <v>0.859375</v>
      </c>
      <c r="AL1677" s="46">
        <f t="shared" si="1136"/>
        <v>0.8</v>
      </c>
      <c r="AM1677" s="46">
        <f t="shared" si="1136"/>
        <v>0.80973451327433632</v>
      </c>
      <c r="AN1677" s="46">
        <f t="shared" si="1136"/>
        <v>0.78879310344827591</v>
      </c>
      <c r="AO1677" s="46">
        <f t="shared" si="1136"/>
        <v>0.67757009345794394</v>
      </c>
    </row>
    <row r="1678" spans="1:41" x14ac:dyDescent="0.25">
      <c r="A1678" s="36" t="s">
        <v>167</v>
      </c>
      <c r="B1678" s="36">
        <f t="shared" ref="B1678:AB1678" si="1137">B1033/B381</f>
        <v>0.85593220338983056</v>
      </c>
      <c r="C1678" s="36">
        <f t="shared" si="1137"/>
        <v>1.2314814814814814</v>
      </c>
      <c r="D1678" s="36">
        <f t="shared" si="1137"/>
        <v>1.3262411347517731</v>
      </c>
      <c r="E1678" s="36">
        <f t="shared" si="1137"/>
        <v>1.404494382022472</v>
      </c>
      <c r="F1678" s="36">
        <f t="shared" si="1137"/>
        <v>1.1018181818181818</v>
      </c>
      <c r="G1678" s="36">
        <f t="shared" si="1137"/>
        <v>0.91575091575091572</v>
      </c>
      <c r="H1678" s="36">
        <f t="shared" si="1137"/>
        <v>0.9401408450704225</v>
      </c>
      <c r="I1678" s="36">
        <f t="shared" si="1137"/>
        <v>0.97276264591439687</v>
      </c>
      <c r="J1678" s="36">
        <f t="shared" si="1137"/>
        <v>0.80656934306569339</v>
      </c>
      <c r="K1678" s="36">
        <f t="shared" si="1137"/>
        <v>0.7831858407079646</v>
      </c>
      <c r="L1678" s="36">
        <f t="shared" si="1137"/>
        <v>0.9711934156378601</v>
      </c>
      <c r="M1678" s="36">
        <f t="shared" si="1137"/>
        <v>1.0263157894736843</v>
      </c>
      <c r="N1678" s="36">
        <f t="shared" si="1137"/>
        <v>0.92561983471074383</v>
      </c>
      <c r="O1678" s="36">
        <f t="shared" si="1137"/>
        <v>0.76888888888888884</v>
      </c>
      <c r="P1678" s="36">
        <f t="shared" si="1137"/>
        <v>0.85943775100401609</v>
      </c>
      <c r="Q1678" s="36">
        <f t="shared" si="1137"/>
        <v>1.0786516853932584</v>
      </c>
      <c r="R1678" s="36">
        <f t="shared" si="1137"/>
        <v>1.2777777777777777</v>
      </c>
      <c r="S1678" s="36">
        <f t="shared" si="1137"/>
        <v>0.96</v>
      </c>
      <c r="T1678" s="36">
        <f t="shared" si="1137"/>
        <v>0.94444444444444442</v>
      </c>
      <c r="U1678" s="36">
        <f t="shared" si="1137"/>
        <v>0.99484536082474229</v>
      </c>
      <c r="V1678" s="36">
        <f t="shared" si="1137"/>
        <v>0.91625615763546797</v>
      </c>
      <c r="W1678" s="36">
        <f t="shared" si="1137"/>
        <v>0.76884422110552764</v>
      </c>
      <c r="X1678" s="41">
        <f t="shared" si="1137"/>
        <v>0.9015544041450777</v>
      </c>
      <c r="Y1678" s="41">
        <f t="shared" si="1137"/>
        <v>0.78431372549019607</v>
      </c>
      <c r="Z1678" s="41">
        <f t="shared" si="1137"/>
        <v>0.86979166666666663</v>
      </c>
      <c r="AA1678" s="41">
        <f t="shared" si="1137"/>
        <v>0.99492385786802029</v>
      </c>
      <c r="AB1678" s="41">
        <f t="shared" si="1137"/>
        <v>0.890625</v>
      </c>
      <c r="AC1678" s="42">
        <f t="shared" ref="AC1678:AG1678" si="1138">AC1033/AC381</f>
        <v>0.86549707602339176</v>
      </c>
      <c r="AD1678" s="42">
        <f t="shared" si="1138"/>
        <v>0.91240875912408759</v>
      </c>
      <c r="AE1678" s="42">
        <f t="shared" si="1138"/>
        <v>1.1383647798742138</v>
      </c>
      <c r="AF1678" s="43">
        <f t="shared" si="1138"/>
        <v>0.967741935483871</v>
      </c>
      <c r="AG1678" s="43">
        <f t="shared" si="1138"/>
        <v>0.78021978021978022</v>
      </c>
      <c r="AH1678" s="44">
        <f t="shared" ref="AH1678:AO1678" si="1139">AH1033/AH381</f>
        <v>0.68452380952380953</v>
      </c>
      <c r="AI1678" s="44">
        <f t="shared" si="1139"/>
        <v>0.86153846153846159</v>
      </c>
      <c r="AJ1678" s="44">
        <f t="shared" si="1139"/>
        <v>0.80503144654088055</v>
      </c>
      <c r="AK1678" s="44">
        <f t="shared" si="1139"/>
        <v>0.99159663865546221</v>
      </c>
      <c r="AL1678" s="46">
        <f t="shared" si="1139"/>
        <v>0.99038461538461542</v>
      </c>
      <c r="AM1678" s="46">
        <f t="shared" si="1139"/>
        <v>0.86153846153846159</v>
      </c>
      <c r="AN1678" s="46">
        <f t="shared" si="1139"/>
        <v>1.0150375939849625</v>
      </c>
      <c r="AO1678" s="46">
        <f t="shared" si="1139"/>
        <v>0.81196581196581197</v>
      </c>
    </row>
    <row r="1679" spans="1:41" x14ac:dyDescent="0.25">
      <c r="A1679" s="36" t="s">
        <v>168</v>
      </c>
      <c r="B1679" s="36">
        <f t="shared" ref="B1679:AB1679" si="1140">B1034/B382</f>
        <v>0.91596638655462181</v>
      </c>
      <c r="C1679" s="36">
        <f t="shared" si="1140"/>
        <v>1</v>
      </c>
      <c r="D1679" s="36">
        <f t="shared" si="1140"/>
        <v>1.1601423487544484</v>
      </c>
      <c r="E1679" s="36">
        <f t="shared" si="1140"/>
        <v>1.634453781512605</v>
      </c>
      <c r="F1679" s="36">
        <f t="shared" si="1140"/>
        <v>1.3094555873925502</v>
      </c>
      <c r="G1679" s="36">
        <f t="shared" si="1140"/>
        <v>0.9510309278350515</v>
      </c>
      <c r="H1679" s="36">
        <f t="shared" si="1140"/>
        <v>0.87788018433179726</v>
      </c>
      <c r="I1679" s="36">
        <f t="shared" si="1140"/>
        <v>1.0375722543352601</v>
      </c>
      <c r="J1679" s="36">
        <f t="shared" si="1140"/>
        <v>0.94458438287153657</v>
      </c>
      <c r="K1679" s="36">
        <f t="shared" si="1140"/>
        <v>0.85078534031413611</v>
      </c>
      <c r="L1679" s="36">
        <f t="shared" si="1140"/>
        <v>0.89135254988913526</v>
      </c>
      <c r="M1679" s="36">
        <f t="shared" si="1140"/>
        <v>1.0906515580736544</v>
      </c>
      <c r="N1679" s="36">
        <f t="shared" si="1140"/>
        <v>1.0169491525423728</v>
      </c>
      <c r="O1679" s="36">
        <f t="shared" si="1140"/>
        <v>0.87619047619047619</v>
      </c>
      <c r="P1679" s="36">
        <f t="shared" si="1140"/>
        <v>1.1234567901234569</v>
      </c>
      <c r="Q1679" s="36">
        <f t="shared" si="1140"/>
        <v>1.0086206896551724</v>
      </c>
      <c r="R1679" s="36">
        <f t="shared" si="1140"/>
        <v>0.82914572864321612</v>
      </c>
      <c r="S1679" s="36">
        <f t="shared" si="1140"/>
        <v>0.84084880636604775</v>
      </c>
      <c r="T1679" s="36">
        <f t="shared" si="1140"/>
        <v>1.0253164556962024</v>
      </c>
      <c r="U1679" s="36">
        <f t="shared" si="1140"/>
        <v>1.075</v>
      </c>
      <c r="V1679" s="36">
        <f t="shared" si="1140"/>
        <v>0.89717223650385602</v>
      </c>
      <c r="W1679" s="36">
        <f t="shared" si="1140"/>
        <v>0.83195592286501374</v>
      </c>
      <c r="X1679" s="41">
        <f t="shared" si="1140"/>
        <v>0.86507936507936511</v>
      </c>
      <c r="Y1679" s="41">
        <f t="shared" si="1140"/>
        <v>0.82191780821917804</v>
      </c>
      <c r="Z1679" s="41">
        <f t="shared" si="1140"/>
        <v>0.7766497461928934</v>
      </c>
      <c r="AA1679" s="41">
        <f t="shared" si="1140"/>
        <v>0.96675900277008309</v>
      </c>
      <c r="AB1679" s="41">
        <f t="shared" si="1140"/>
        <v>0.87577639751552794</v>
      </c>
      <c r="AC1679" s="42">
        <f t="shared" ref="AC1679:AG1679" si="1141">AC1034/AC382</f>
        <v>0.9625850340136054</v>
      </c>
      <c r="AD1679" s="42">
        <f t="shared" si="1141"/>
        <v>1.1191489361702127</v>
      </c>
      <c r="AE1679" s="42">
        <f t="shared" si="1141"/>
        <v>0.99071207430340558</v>
      </c>
      <c r="AF1679" s="43">
        <f t="shared" si="1141"/>
        <v>0.88087774294670851</v>
      </c>
      <c r="AG1679" s="43">
        <f t="shared" si="1141"/>
        <v>0.79012345679012341</v>
      </c>
      <c r="AH1679" s="44">
        <f t="shared" ref="AH1679:AO1679" si="1142">AH1034/AH382</f>
        <v>0.91901408450704225</v>
      </c>
      <c r="AI1679" s="44">
        <f t="shared" si="1142"/>
        <v>0.75077881619937692</v>
      </c>
      <c r="AJ1679" s="44">
        <f t="shared" si="1142"/>
        <v>1.01067615658363</v>
      </c>
      <c r="AK1679" s="44">
        <f t="shared" si="1142"/>
        <v>0.82736156351791534</v>
      </c>
      <c r="AL1679" s="46">
        <f t="shared" si="1142"/>
        <v>0.69635627530364375</v>
      </c>
      <c r="AM1679" s="46">
        <f t="shared" si="1142"/>
        <v>0.92783505154639179</v>
      </c>
      <c r="AN1679" s="46">
        <f t="shared" si="1142"/>
        <v>0.91633466135458164</v>
      </c>
      <c r="AO1679" s="46">
        <f t="shared" si="1142"/>
        <v>0.96370967741935487</v>
      </c>
    </row>
    <row r="1680" spans="1:41" x14ac:dyDescent="0.25">
      <c r="A1680" s="36" t="s">
        <v>169</v>
      </c>
      <c r="B1680" s="36">
        <f t="shared" ref="B1680:AB1680" si="1143">B1035/B383</f>
        <v>0.78742514970059885</v>
      </c>
      <c r="C1680" s="36">
        <f t="shared" si="1143"/>
        <v>0.81588447653429608</v>
      </c>
      <c r="D1680" s="36">
        <f t="shared" si="1143"/>
        <v>1.240506329113924</v>
      </c>
      <c r="E1680" s="36">
        <f t="shared" si="1143"/>
        <v>1.8210526315789475</v>
      </c>
      <c r="F1680" s="36">
        <f t="shared" si="1143"/>
        <v>0.99806576402321079</v>
      </c>
      <c r="G1680" s="36">
        <f t="shared" si="1143"/>
        <v>0.93970893970893976</v>
      </c>
      <c r="H1680" s="36">
        <f t="shared" si="1143"/>
        <v>0.95769230769230773</v>
      </c>
      <c r="I1680" s="36">
        <f t="shared" si="1143"/>
        <v>0.87332053742802307</v>
      </c>
      <c r="J1680" s="36">
        <f t="shared" si="1143"/>
        <v>0.82196969696969702</v>
      </c>
      <c r="K1680" s="36">
        <f t="shared" si="1143"/>
        <v>0.82949308755760365</v>
      </c>
      <c r="L1680" s="36">
        <f t="shared" si="1143"/>
        <v>1.1194379391100702</v>
      </c>
      <c r="M1680" s="36">
        <f t="shared" si="1143"/>
        <v>1.006578947368421</v>
      </c>
      <c r="N1680" s="36">
        <f t="shared" si="1143"/>
        <v>0.87682672233820458</v>
      </c>
      <c r="O1680" s="36">
        <f t="shared" si="1143"/>
        <v>0.88613861386138615</v>
      </c>
      <c r="P1680" s="36">
        <f t="shared" si="1143"/>
        <v>1.0228426395939085</v>
      </c>
      <c r="Q1680" s="36">
        <f t="shared" si="1143"/>
        <v>1.1038251366120218</v>
      </c>
      <c r="R1680" s="36">
        <f t="shared" si="1143"/>
        <v>0.89775051124744376</v>
      </c>
      <c r="S1680" s="36">
        <f t="shared" si="1143"/>
        <v>0.87105263157894741</v>
      </c>
      <c r="T1680" s="36">
        <f t="shared" si="1143"/>
        <v>0.96912114014251782</v>
      </c>
      <c r="U1680" s="36">
        <f t="shared" si="1143"/>
        <v>0.97027027027027024</v>
      </c>
      <c r="V1680" s="36">
        <f t="shared" si="1143"/>
        <v>1.0847457627118644</v>
      </c>
      <c r="W1680" s="36">
        <f t="shared" si="1143"/>
        <v>0.80104712041884818</v>
      </c>
      <c r="X1680" s="41">
        <f t="shared" si="1143"/>
        <v>1.005730659025788</v>
      </c>
      <c r="Y1680" s="41">
        <f t="shared" si="1143"/>
        <v>0.91761363636363635</v>
      </c>
      <c r="Z1680" s="41">
        <f t="shared" si="1143"/>
        <v>0.82133995037220842</v>
      </c>
      <c r="AA1680" s="41">
        <f t="shared" si="1143"/>
        <v>0.83333333333333337</v>
      </c>
      <c r="AB1680" s="41">
        <f t="shared" si="1143"/>
        <v>0.95170454545454541</v>
      </c>
      <c r="AC1680" s="42">
        <f t="shared" ref="AC1680:AG1680" si="1144">AC1035/AC383</f>
        <v>1.1114864864864864</v>
      </c>
      <c r="AD1680" s="42">
        <f t="shared" si="1144"/>
        <v>1.2950191570881227</v>
      </c>
      <c r="AE1680" s="42">
        <f t="shared" si="1144"/>
        <v>1.0823529411764705</v>
      </c>
      <c r="AF1680" s="43">
        <f t="shared" si="1144"/>
        <v>0.67224880382775121</v>
      </c>
      <c r="AG1680" s="43">
        <f t="shared" si="1144"/>
        <v>0.69590643274853803</v>
      </c>
      <c r="AH1680" s="44">
        <f t="shared" ref="AH1680:AO1680" si="1145">AH1035/AH383</f>
        <v>0.68807339449541283</v>
      </c>
      <c r="AI1680" s="44">
        <f t="shared" si="1145"/>
        <v>0.71246006389776362</v>
      </c>
      <c r="AJ1680" s="44">
        <f t="shared" si="1145"/>
        <v>0.8922558922558923</v>
      </c>
      <c r="AK1680" s="44">
        <f t="shared" si="1145"/>
        <v>0.9257950530035336</v>
      </c>
      <c r="AL1680" s="46">
        <f t="shared" si="1145"/>
        <v>0.94067796610169496</v>
      </c>
      <c r="AM1680" s="46">
        <f t="shared" si="1145"/>
        <v>0.98901098901098905</v>
      </c>
      <c r="AN1680" s="46">
        <f t="shared" si="1145"/>
        <v>0.92015209125475284</v>
      </c>
      <c r="AO1680" s="46">
        <f t="shared" si="1145"/>
        <v>0.97499999999999998</v>
      </c>
    </row>
    <row r="1681" spans="1:41" x14ac:dyDescent="0.25">
      <c r="A1681" s="36" t="s">
        <v>484</v>
      </c>
      <c r="B1681" s="36">
        <f t="shared" ref="B1681:AB1681" si="1146">B1036/B384</f>
        <v>0.96371552975326558</v>
      </c>
      <c r="C1681" s="36">
        <f t="shared" si="1146"/>
        <v>1.0435393258426966</v>
      </c>
      <c r="D1681" s="36">
        <f t="shared" si="1146"/>
        <v>1.1513317191283292</v>
      </c>
      <c r="E1681" s="36">
        <f t="shared" si="1146"/>
        <v>1.6537949400798935</v>
      </c>
      <c r="F1681" s="36">
        <f t="shared" si="1146"/>
        <v>1.3129432624113475</v>
      </c>
      <c r="G1681" s="36">
        <f t="shared" si="1146"/>
        <v>1.0125208681135225</v>
      </c>
      <c r="H1681" s="36">
        <f t="shared" si="1146"/>
        <v>0.93959731543624159</v>
      </c>
      <c r="I1681" s="36">
        <f t="shared" si="1146"/>
        <v>1.0411334552102376</v>
      </c>
      <c r="J1681" s="36">
        <f t="shared" si="1146"/>
        <v>0.97047086991221065</v>
      </c>
      <c r="K1681" s="36">
        <f t="shared" si="1146"/>
        <v>0.80560420315236425</v>
      </c>
      <c r="L1681" s="36">
        <f t="shared" si="1146"/>
        <v>0.96322241681260945</v>
      </c>
      <c r="M1681" s="36">
        <f t="shared" si="1146"/>
        <v>1.1818181818181819</v>
      </c>
      <c r="N1681" s="36">
        <f t="shared" si="1146"/>
        <v>1.0118613138686132</v>
      </c>
      <c r="O1681" s="36">
        <f t="shared" si="1146"/>
        <v>0.96256157635467976</v>
      </c>
      <c r="P1681" s="36">
        <f t="shared" si="1146"/>
        <v>0.99256505576208176</v>
      </c>
      <c r="Q1681" s="36">
        <f t="shared" si="1146"/>
        <v>1.0644820295983086</v>
      </c>
      <c r="R1681" s="36">
        <f t="shared" si="1146"/>
        <v>0.95287464655984921</v>
      </c>
      <c r="S1681" s="36">
        <f t="shared" si="1146"/>
        <v>0.93320790216368765</v>
      </c>
      <c r="T1681" s="36">
        <f t="shared" si="1146"/>
        <v>0.95551894563426687</v>
      </c>
      <c r="U1681" s="36">
        <f t="shared" si="1146"/>
        <v>1.0333680917622523</v>
      </c>
      <c r="V1681" s="36">
        <f t="shared" si="1146"/>
        <v>0.8988212180746562</v>
      </c>
      <c r="W1681" s="36">
        <f t="shared" si="1146"/>
        <v>0.87348178137651822</v>
      </c>
      <c r="X1681" s="41">
        <f t="shared" si="1146"/>
        <v>0.88020304568527918</v>
      </c>
      <c r="Y1681" s="41">
        <f t="shared" si="1146"/>
        <v>0.88324873096446699</v>
      </c>
      <c r="Z1681" s="41">
        <f t="shared" si="1146"/>
        <v>0.81868131868131866</v>
      </c>
      <c r="AA1681" s="41">
        <f t="shared" si="1146"/>
        <v>0.80055917986952474</v>
      </c>
      <c r="AB1681" s="41">
        <f t="shared" si="1146"/>
        <v>0.79414732593340065</v>
      </c>
      <c r="AC1681" s="42">
        <f t="shared" ref="AC1681:AG1681" si="1147">AC1036/AC384</f>
        <v>0.95949367088607596</v>
      </c>
      <c r="AD1681" s="42">
        <f t="shared" si="1147"/>
        <v>1.2449297971918876</v>
      </c>
      <c r="AE1681" s="42">
        <f t="shared" si="1147"/>
        <v>0.96590909090909094</v>
      </c>
      <c r="AF1681" s="43">
        <f t="shared" si="1147"/>
        <v>0.85632183908045978</v>
      </c>
      <c r="AG1681" s="43">
        <f t="shared" si="1147"/>
        <v>0.87115839243498816</v>
      </c>
      <c r="AH1681" s="44">
        <f t="shared" ref="AH1681:AO1681" si="1148">AH1036/AH384</f>
        <v>0.77037037037037037</v>
      </c>
      <c r="AI1681" s="44">
        <f t="shared" si="1148"/>
        <v>0.73840665873959577</v>
      </c>
      <c r="AJ1681" s="44">
        <f t="shared" si="1148"/>
        <v>0.8340807174887892</v>
      </c>
      <c r="AK1681" s="44">
        <f t="shared" si="1148"/>
        <v>0.86616161616161613</v>
      </c>
      <c r="AL1681" s="46">
        <f t="shared" si="1148"/>
        <v>0.87713841368584755</v>
      </c>
      <c r="AM1681" s="46">
        <f t="shared" si="1148"/>
        <v>0.84099378881987574</v>
      </c>
      <c r="AN1681" s="46">
        <f t="shared" si="1148"/>
        <v>0.77266754270696447</v>
      </c>
      <c r="AO1681" s="46">
        <f t="shared" si="1148"/>
        <v>0.77162162162162162</v>
      </c>
    </row>
    <row r="1682" spans="1:41" x14ac:dyDescent="0.25">
      <c r="A1682" s="36" t="s">
        <v>170</v>
      </c>
      <c r="B1682" s="36">
        <f t="shared" ref="B1682:AB1682" si="1149">B1037/B385</f>
        <v>0.91871455576559546</v>
      </c>
      <c r="C1682" s="36">
        <f t="shared" si="1149"/>
        <v>0.93442622950819676</v>
      </c>
      <c r="D1682" s="36">
        <f t="shared" si="1149"/>
        <v>1.2053941908713692</v>
      </c>
      <c r="E1682" s="36">
        <f t="shared" si="1149"/>
        <v>1.6464646464646464</v>
      </c>
      <c r="F1682" s="36">
        <f t="shared" si="1149"/>
        <v>1.1136363636363635</v>
      </c>
      <c r="G1682" s="36">
        <f t="shared" si="1149"/>
        <v>0.94617563739376775</v>
      </c>
      <c r="H1682" s="36">
        <f t="shared" si="1149"/>
        <v>0.92099056603773588</v>
      </c>
      <c r="I1682" s="36">
        <f t="shared" si="1149"/>
        <v>1.0782361308677098</v>
      </c>
      <c r="J1682" s="36">
        <f t="shared" si="1149"/>
        <v>0.85555555555555551</v>
      </c>
      <c r="K1682" s="36">
        <f t="shared" si="1149"/>
        <v>0.90703851261620183</v>
      </c>
      <c r="L1682" s="36">
        <f t="shared" si="1149"/>
        <v>1.0621301775147929</v>
      </c>
      <c r="M1682" s="36">
        <f t="shared" si="1149"/>
        <v>1.171474358974359</v>
      </c>
      <c r="N1682" s="36">
        <f t="shared" si="1149"/>
        <v>0.82678983833718245</v>
      </c>
      <c r="O1682" s="36">
        <f t="shared" si="1149"/>
        <v>0.89639639639639634</v>
      </c>
      <c r="P1682" s="36">
        <f t="shared" si="1149"/>
        <v>1.1629392971246006</v>
      </c>
      <c r="Q1682" s="36">
        <f t="shared" si="1149"/>
        <v>1.0592823712948518</v>
      </c>
      <c r="R1682" s="36">
        <f t="shared" si="1149"/>
        <v>0.85569620253164558</v>
      </c>
      <c r="S1682" s="36">
        <f t="shared" si="1149"/>
        <v>0.8892171344165436</v>
      </c>
      <c r="T1682" s="36">
        <f t="shared" si="1149"/>
        <v>1.0200573065902578</v>
      </c>
      <c r="U1682" s="36">
        <f t="shared" si="1149"/>
        <v>1.167202572347267</v>
      </c>
      <c r="V1682" s="36">
        <f t="shared" si="1149"/>
        <v>0.80313837375178321</v>
      </c>
      <c r="W1682" s="36">
        <f t="shared" si="1149"/>
        <v>0.81675392670157065</v>
      </c>
      <c r="X1682" s="41">
        <f t="shared" si="1149"/>
        <v>0.83126934984520129</v>
      </c>
      <c r="Y1682" s="41">
        <f t="shared" si="1149"/>
        <v>0.81422351233671986</v>
      </c>
      <c r="Z1682" s="41">
        <f t="shared" si="1149"/>
        <v>1.0078247261345852</v>
      </c>
      <c r="AA1682" s="41">
        <f t="shared" si="1149"/>
        <v>0.81465517241379315</v>
      </c>
      <c r="AB1682" s="41">
        <f t="shared" si="1149"/>
        <v>1.1681735985533455</v>
      </c>
      <c r="AC1682" s="42">
        <f t="shared" ref="AC1682:AG1682" si="1150">AC1037/AC385</f>
        <v>1.1274131274131274</v>
      </c>
      <c r="AD1682" s="42">
        <f t="shared" si="1150"/>
        <v>1.0274841437632136</v>
      </c>
      <c r="AE1682" s="42">
        <f t="shared" si="1150"/>
        <v>1.088235294117647</v>
      </c>
      <c r="AF1682" s="43">
        <f t="shared" si="1150"/>
        <v>0.88354037267080743</v>
      </c>
      <c r="AG1682" s="43">
        <f t="shared" si="1150"/>
        <v>0.60507757404795481</v>
      </c>
      <c r="AH1682" s="44">
        <f t="shared" ref="AH1682:AO1682" si="1151">AH1037/AH385</f>
        <v>0.63338788870703766</v>
      </c>
      <c r="AI1682" s="44">
        <f t="shared" si="1151"/>
        <v>0.68953687821612353</v>
      </c>
      <c r="AJ1682" s="44">
        <f t="shared" si="1151"/>
        <v>0.74916387959866215</v>
      </c>
      <c r="AK1682" s="44">
        <f t="shared" si="1151"/>
        <v>0.77963272120200333</v>
      </c>
      <c r="AL1682" s="46">
        <f t="shared" si="1151"/>
        <v>0.96601941747572817</v>
      </c>
      <c r="AM1682" s="46">
        <f t="shared" si="1151"/>
        <v>0.97206703910614523</v>
      </c>
      <c r="AN1682" s="46">
        <f t="shared" si="1151"/>
        <v>1.1808731808731809</v>
      </c>
      <c r="AO1682" s="46">
        <f t="shared" si="1151"/>
        <v>1.2653508771929824</v>
      </c>
    </row>
    <row r="1683" spans="1:41" x14ac:dyDescent="0.25">
      <c r="A1683" s="36" t="s">
        <v>171</v>
      </c>
      <c r="B1683" s="36">
        <f t="shared" ref="B1683:AB1683" si="1152">B1038/B386</f>
        <v>0.85377358490566035</v>
      </c>
      <c r="C1683" s="36">
        <f t="shared" si="1152"/>
        <v>1.3253012048192772</v>
      </c>
      <c r="D1683" s="36">
        <f t="shared" si="1152"/>
        <v>1.2086956521739129</v>
      </c>
      <c r="E1683" s="36">
        <f t="shared" si="1152"/>
        <v>1.5787234042553191</v>
      </c>
      <c r="F1683" s="36">
        <f t="shared" si="1152"/>
        <v>1.1682464454976302</v>
      </c>
      <c r="G1683" s="36">
        <f t="shared" si="1152"/>
        <v>0.97750000000000004</v>
      </c>
      <c r="H1683" s="36">
        <f t="shared" si="1152"/>
        <v>0.82191780821917804</v>
      </c>
      <c r="I1683" s="36">
        <f t="shared" si="1152"/>
        <v>0.9971509971509972</v>
      </c>
      <c r="J1683" s="36">
        <f t="shared" si="1152"/>
        <v>0.865979381443299</v>
      </c>
      <c r="K1683" s="36">
        <f t="shared" si="1152"/>
        <v>0.78337531486146095</v>
      </c>
      <c r="L1683" s="36">
        <f t="shared" si="1152"/>
        <v>0.9338422391857506</v>
      </c>
      <c r="M1683" s="36">
        <f t="shared" si="1152"/>
        <v>0.90029325513196479</v>
      </c>
      <c r="N1683" s="36">
        <f t="shared" si="1152"/>
        <v>0.76682692307692313</v>
      </c>
      <c r="O1683" s="36">
        <f t="shared" si="1152"/>
        <v>0.83483483483483478</v>
      </c>
      <c r="P1683" s="36">
        <f t="shared" si="1152"/>
        <v>1.1602564102564104</v>
      </c>
      <c r="Q1683" s="36">
        <f t="shared" si="1152"/>
        <v>1.1009463722397477</v>
      </c>
      <c r="R1683" s="36">
        <f t="shared" si="1152"/>
        <v>0.98773006134969321</v>
      </c>
      <c r="S1683" s="36">
        <f t="shared" si="1152"/>
        <v>0.87155963302752293</v>
      </c>
      <c r="T1683" s="36">
        <f t="shared" si="1152"/>
        <v>0.97222222222222221</v>
      </c>
      <c r="U1683" s="36">
        <f t="shared" si="1152"/>
        <v>1</v>
      </c>
      <c r="V1683" s="36">
        <f t="shared" si="1152"/>
        <v>0.97394136807817588</v>
      </c>
      <c r="W1683" s="36">
        <f t="shared" si="1152"/>
        <v>0.81072555205047314</v>
      </c>
      <c r="X1683" s="41">
        <f t="shared" si="1152"/>
        <v>0.82838283828382842</v>
      </c>
      <c r="Y1683" s="41">
        <f t="shared" si="1152"/>
        <v>1</v>
      </c>
      <c r="Z1683" s="41">
        <f t="shared" si="1152"/>
        <v>0.87319884726224783</v>
      </c>
      <c r="AA1683" s="41">
        <f t="shared" si="1152"/>
        <v>0.88288288288288286</v>
      </c>
      <c r="AB1683" s="41">
        <f t="shared" si="1152"/>
        <v>0.92682926829268297</v>
      </c>
      <c r="AC1683" s="42">
        <f t="shared" ref="AC1683:AG1683" si="1153">AC1038/AC386</f>
        <v>0.92828685258964139</v>
      </c>
      <c r="AD1683" s="42">
        <f t="shared" si="1153"/>
        <v>1.0756302521008403</v>
      </c>
      <c r="AE1683" s="42">
        <f t="shared" si="1153"/>
        <v>0.90909090909090906</v>
      </c>
      <c r="AF1683" s="43">
        <f t="shared" si="1153"/>
        <v>0.77256317689530685</v>
      </c>
      <c r="AG1683" s="43">
        <f t="shared" si="1153"/>
        <v>0.81599999999999995</v>
      </c>
      <c r="AH1683" s="44">
        <f t="shared" ref="AH1683:AO1683" si="1154">AH1038/AH386</f>
        <v>0.65182186234817818</v>
      </c>
      <c r="AI1683" s="44">
        <f t="shared" si="1154"/>
        <v>0.80373831775700932</v>
      </c>
      <c r="AJ1683" s="44">
        <f t="shared" si="1154"/>
        <v>0.8125</v>
      </c>
      <c r="AK1683" s="44">
        <f t="shared" si="1154"/>
        <v>1.0335195530726258</v>
      </c>
      <c r="AL1683" s="46">
        <f t="shared" si="1154"/>
        <v>0.89375000000000004</v>
      </c>
      <c r="AM1683" s="46">
        <f t="shared" si="1154"/>
        <v>0.8232323232323232</v>
      </c>
      <c r="AN1683" s="46">
        <f t="shared" si="1154"/>
        <v>1.0163934426229508</v>
      </c>
      <c r="AO1683" s="46">
        <f t="shared" si="1154"/>
        <v>0.92168674698795183</v>
      </c>
    </row>
    <row r="1684" spans="1:41" x14ac:dyDescent="0.25">
      <c r="A1684" s="36" t="s">
        <v>172</v>
      </c>
      <c r="B1684" s="36">
        <f t="shared" ref="B1684:AB1684" si="1155">B1039/B387</f>
        <v>0.77173913043478259</v>
      </c>
      <c r="C1684" s="36">
        <f t="shared" si="1155"/>
        <v>1</v>
      </c>
      <c r="D1684" s="36">
        <f t="shared" si="1155"/>
        <v>1.2111801242236024</v>
      </c>
      <c r="E1684" s="36">
        <f t="shared" si="1155"/>
        <v>1.5433526011560694</v>
      </c>
      <c r="F1684" s="36">
        <f t="shared" si="1155"/>
        <v>1.4918699186991871</v>
      </c>
      <c r="G1684" s="36">
        <f t="shared" si="1155"/>
        <v>1.0849673202614378</v>
      </c>
      <c r="H1684" s="36">
        <f t="shared" si="1155"/>
        <v>1.0856269113149848</v>
      </c>
      <c r="I1684" s="36">
        <f t="shared" si="1155"/>
        <v>0.70789473684210524</v>
      </c>
      <c r="J1684" s="36">
        <f t="shared" si="1155"/>
        <v>0.90718562874251496</v>
      </c>
      <c r="K1684" s="36">
        <f t="shared" si="1155"/>
        <v>0.73780487804878048</v>
      </c>
      <c r="L1684" s="36">
        <f t="shared" si="1155"/>
        <v>0.90960451977401124</v>
      </c>
      <c r="M1684" s="36">
        <f t="shared" si="1155"/>
        <v>0.94637223974763407</v>
      </c>
      <c r="N1684" s="36">
        <f t="shared" si="1155"/>
        <v>1.0388692579505301</v>
      </c>
      <c r="O1684" s="36">
        <f t="shared" si="1155"/>
        <v>1.0277777777777777</v>
      </c>
      <c r="P1684" s="36">
        <f t="shared" si="1155"/>
        <v>0.965034965034965</v>
      </c>
      <c r="Q1684" s="36">
        <f t="shared" si="1155"/>
        <v>1.0515021459227467</v>
      </c>
      <c r="R1684" s="36">
        <f t="shared" si="1155"/>
        <v>1.004</v>
      </c>
      <c r="S1684" s="36">
        <f t="shared" si="1155"/>
        <v>0.95132743362831862</v>
      </c>
      <c r="T1684" s="36">
        <f t="shared" si="1155"/>
        <v>0.86572438162544174</v>
      </c>
      <c r="U1684" s="36">
        <f t="shared" si="1155"/>
        <v>0.88796680497925307</v>
      </c>
      <c r="V1684" s="36">
        <f t="shared" si="1155"/>
        <v>0.77235772357723576</v>
      </c>
      <c r="W1684" s="36">
        <f t="shared" si="1155"/>
        <v>0.93670886075949367</v>
      </c>
      <c r="X1684" s="41">
        <f t="shared" si="1155"/>
        <v>0.9711934156378601</v>
      </c>
      <c r="Y1684" s="41">
        <f t="shared" si="1155"/>
        <v>0.97950819672131151</v>
      </c>
      <c r="Z1684" s="41">
        <f t="shared" si="1155"/>
        <v>0.84291187739463602</v>
      </c>
      <c r="AA1684" s="41">
        <f t="shared" si="1155"/>
        <v>0.78861788617886175</v>
      </c>
      <c r="AB1684" s="41">
        <f t="shared" si="1155"/>
        <v>0.92608695652173911</v>
      </c>
      <c r="AC1684" s="42">
        <f t="shared" ref="AC1684:AG1684" si="1156">AC1039/AC387</f>
        <v>0.94117647058823528</v>
      </c>
      <c r="AD1684" s="42">
        <f t="shared" si="1156"/>
        <v>1.304635761589404</v>
      </c>
      <c r="AE1684" s="42">
        <f t="shared" si="1156"/>
        <v>1.2009803921568627</v>
      </c>
      <c r="AF1684" s="43">
        <f t="shared" si="1156"/>
        <v>0.73359073359073357</v>
      </c>
      <c r="AG1684" s="43">
        <f t="shared" si="1156"/>
        <v>0.87179487179487181</v>
      </c>
      <c r="AH1684" s="44">
        <f t="shared" ref="AH1684:AO1684" si="1157">AH1039/AH387</f>
        <v>0.74257425742574257</v>
      </c>
      <c r="AI1684" s="44">
        <f t="shared" si="1157"/>
        <v>0.60669456066945604</v>
      </c>
      <c r="AJ1684" s="44">
        <f t="shared" si="1157"/>
        <v>0.78995433789954339</v>
      </c>
      <c r="AK1684" s="44">
        <f t="shared" si="1157"/>
        <v>0.90361445783132532</v>
      </c>
      <c r="AL1684" s="46">
        <f t="shared" si="1157"/>
        <v>0.68156424581005581</v>
      </c>
      <c r="AM1684" s="46">
        <f t="shared" si="1157"/>
        <v>0.94936708860759489</v>
      </c>
      <c r="AN1684" s="46">
        <f t="shared" si="1157"/>
        <v>0.78918918918918923</v>
      </c>
      <c r="AO1684" s="46">
        <f t="shared" si="1157"/>
        <v>1.1605839416058394</v>
      </c>
    </row>
    <row r="1685" spans="1:41" x14ac:dyDescent="0.25">
      <c r="A1685" s="36" t="s">
        <v>173</v>
      </c>
      <c r="B1685" s="36">
        <f t="shared" ref="B1685:AB1685" si="1158">B1040/B388</f>
        <v>1.0234505862646566</v>
      </c>
      <c r="C1685" s="36">
        <f t="shared" si="1158"/>
        <v>1.0017953321364452</v>
      </c>
      <c r="D1685" s="36">
        <f t="shared" si="1158"/>
        <v>1.0267605633802817</v>
      </c>
      <c r="E1685" s="36">
        <f t="shared" si="1158"/>
        <v>1.6007326007326008</v>
      </c>
      <c r="F1685" s="36">
        <f t="shared" si="1158"/>
        <v>1.2661498708010337</v>
      </c>
      <c r="G1685" s="36">
        <f t="shared" si="1158"/>
        <v>0.88864864864864868</v>
      </c>
      <c r="H1685" s="36">
        <f t="shared" si="1158"/>
        <v>0.95609220636663006</v>
      </c>
      <c r="I1685" s="36">
        <f t="shared" si="1158"/>
        <v>1.1582537517053206</v>
      </c>
      <c r="J1685" s="36">
        <f t="shared" si="1158"/>
        <v>0.87744034707158347</v>
      </c>
      <c r="K1685" s="36">
        <f t="shared" si="1158"/>
        <v>0.78270762229806601</v>
      </c>
      <c r="L1685" s="36">
        <f t="shared" si="1158"/>
        <v>1.0078651685393258</v>
      </c>
      <c r="M1685" s="36">
        <f t="shared" si="1158"/>
        <v>1.1135135135135135</v>
      </c>
      <c r="N1685" s="36">
        <f t="shared" si="1158"/>
        <v>0.90772779700115336</v>
      </c>
      <c r="O1685" s="36">
        <f t="shared" si="1158"/>
        <v>0.830655129789864</v>
      </c>
      <c r="P1685" s="36">
        <f t="shared" si="1158"/>
        <v>1.2024793388429753</v>
      </c>
      <c r="Q1685" s="36">
        <f t="shared" si="1158"/>
        <v>1.2861788617886178</v>
      </c>
      <c r="R1685" s="36">
        <f t="shared" si="1158"/>
        <v>0.88706140350877194</v>
      </c>
      <c r="S1685" s="36">
        <f t="shared" si="1158"/>
        <v>0.93818681318681318</v>
      </c>
      <c r="T1685" s="36">
        <f t="shared" si="1158"/>
        <v>0.96966019417475724</v>
      </c>
      <c r="U1685" s="36">
        <f t="shared" si="1158"/>
        <v>0.99603698811096431</v>
      </c>
      <c r="V1685" s="36">
        <f t="shared" si="1158"/>
        <v>0.85498108448928123</v>
      </c>
      <c r="W1685" s="36">
        <f t="shared" si="1158"/>
        <v>0.84061696658097684</v>
      </c>
      <c r="X1685" s="41">
        <f t="shared" si="1158"/>
        <v>0.92563081009296144</v>
      </c>
      <c r="Y1685" s="41">
        <f t="shared" si="1158"/>
        <v>0.90666666666666662</v>
      </c>
      <c r="Z1685" s="41">
        <f t="shared" si="1158"/>
        <v>0.93422655298416568</v>
      </c>
      <c r="AA1685" s="41">
        <f t="shared" si="1158"/>
        <v>0.88036117381489842</v>
      </c>
      <c r="AB1685" s="41">
        <f t="shared" si="1158"/>
        <v>0.90129870129870127</v>
      </c>
      <c r="AC1685" s="42">
        <f t="shared" ref="AC1685:AG1685" si="1159">AC1040/AC388</f>
        <v>1.0162337662337662</v>
      </c>
      <c r="AD1685" s="42">
        <f t="shared" si="1159"/>
        <v>1.1564245810055866</v>
      </c>
      <c r="AE1685" s="42">
        <f t="shared" si="1159"/>
        <v>1.0568513119533527</v>
      </c>
      <c r="AF1685" s="43">
        <f t="shared" si="1159"/>
        <v>0.83423913043478259</v>
      </c>
      <c r="AG1685" s="43">
        <f t="shared" si="1159"/>
        <v>0.69340974212034379</v>
      </c>
      <c r="AH1685" s="44">
        <f t="shared" ref="AH1685:AO1685" si="1160">AH1040/AH388</f>
        <v>0.75145348837209303</v>
      </c>
      <c r="AI1685" s="44">
        <f t="shared" si="1160"/>
        <v>0.77761413843888072</v>
      </c>
      <c r="AJ1685" s="44">
        <f t="shared" si="1160"/>
        <v>0.8035714285714286</v>
      </c>
      <c r="AK1685" s="44">
        <f t="shared" si="1160"/>
        <v>0.74895977808599168</v>
      </c>
      <c r="AL1685" s="46">
        <f t="shared" si="1160"/>
        <v>0.89215686274509809</v>
      </c>
      <c r="AM1685" s="46">
        <f t="shared" si="1160"/>
        <v>0.80109739368998634</v>
      </c>
      <c r="AN1685" s="46">
        <f t="shared" si="1160"/>
        <v>0.89632107023411367</v>
      </c>
      <c r="AO1685" s="46">
        <f t="shared" si="1160"/>
        <v>0.86933797909407662</v>
      </c>
    </row>
    <row r="1686" spans="1:41" x14ac:dyDescent="0.25">
      <c r="A1686" s="36" t="s">
        <v>587</v>
      </c>
      <c r="B1686" s="36">
        <f t="shared" ref="B1686:AB1686" si="1161">B1041/B389</f>
        <v>1.0443349753694582</v>
      </c>
      <c r="C1686" s="36">
        <f t="shared" si="1161"/>
        <v>1.0378619153674833</v>
      </c>
      <c r="D1686" s="36">
        <f t="shared" si="1161"/>
        <v>1.2363636363636363</v>
      </c>
      <c r="E1686" s="36">
        <f t="shared" si="1161"/>
        <v>1.7431693989071038</v>
      </c>
      <c r="F1686" s="36">
        <f t="shared" si="1161"/>
        <v>1.0483619344773791</v>
      </c>
      <c r="G1686" s="36">
        <f t="shared" si="1161"/>
        <v>0.96594427244582048</v>
      </c>
      <c r="H1686" s="36">
        <f t="shared" si="1161"/>
        <v>0.98007968127490042</v>
      </c>
      <c r="I1686" s="36">
        <f t="shared" si="1161"/>
        <v>0.92955589586523735</v>
      </c>
      <c r="J1686" s="36">
        <f t="shared" si="1161"/>
        <v>0.89596273291925466</v>
      </c>
      <c r="K1686" s="36">
        <f t="shared" si="1161"/>
        <v>0.70780141843971633</v>
      </c>
      <c r="L1686" s="36">
        <f t="shared" si="1161"/>
        <v>1.0367751060820367</v>
      </c>
      <c r="M1686" s="36">
        <f t="shared" si="1161"/>
        <v>1.0614334470989761</v>
      </c>
      <c r="N1686" s="36">
        <f t="shared" si="1161"/>
        <v>0.91993957703927487</v>
      </c>
      <c r="O1686" s="36">
        <f t="shared" si="1161"/>
        <v>1.0218579234972678</v>
      </c>
      <c r="P1686" s="36">
        <f t="shared" si="1161"/>
        <v>1.0519930675909879</v>
      </c>
      <c r="Q1686" s="36">
        <f t="shared" si="1161"/>
        <v>0.95017182130584188</v>
      </c>
      <c r="R1686" s="36">
        <f t="shared" si="1161"/>
        <v>0.83717357910906298</v>
      </c>
      <c r="S1686" s="36">
        <f t="shared" si="1161"/>
        <v>0.9563567362428842</v>
      </c>
      <c r="T1686" s="36">
        <f t="shared" si="1161"/>
        <v>0.93078055964653905</v>
      </c>
      <c r="U1686" s="36">
        <f t="shared" si="1161"/>
        <v>0.96134453781512608</v>
      </c>
      <c r="V1686" s="36">
        <f t="shared" si="1161"/>
        <v>0.85084745762711866</v>
      </c>
      <c r="W1686" s="36">
        <f t="shared" si="1161"/>
        <v>0.82413793103448274</v>
      </c>
      <c r="X1686" s="41">
        <f t="shared" si="1161"/>
        <v>0.95527728085867625</v>
      </c>
      <c r="Y1686" s="41">
        <f t="shared" si="1161"/>
        <v>0.99637023593466423</v>
      </c>
      <c r="Z1686" s="41">
        <f t="shared" si="1161"/>
        <v>0.91846921797004988</v>
      </c>
      <c r="AA1686" s="41">
        <f t="shared" si="1161"/>
        <v>0.89768976897689767</v>
      </c>
      <c r="AB1686" s="41">
        <f t="shared" si="1161"/>
        <v>0.87751371115173671</v>
      </c>
      <c r="AC1686" s="42">
        <f t="shared" ref="AC1686:AG1686" si="1162">AC1041/AC389</f>
        <v>0.97222222222222221</v>
      </c>
      <c r="AD1686" s="42">
        <f t="shared" si="1162"/>
        <v>1.6174698795180722</v>
      </c>
      <c r="AE1686" s="42">
        <f t="shared" si="1162"/>
        <v>1.0313807531380754</v>
      </c>
      <c r="AF1686" s="43">
        <f t="shared" si="1162"/>
        <v>0.82399999999999995</v>
      </c>
      <c r="AG1686" s="43">
        <f t="shared" si="1162"/>
        <v>0.81541582150101422</v>
      </c>
      <c r="AH1686" s="44">
        <f t="shared" ref="AH1686:AO1686" si="1163">AH1041/AH389</f>
        <v>0.72686230248306993</v>
      </c>
      <c r="AI1686" s="44">
        <f t="shared" si="1163"/>
        <v>0.62729124236252543</v>
      </c>
      <c r="AJ1686" s="44">
        <f t="shared" si="1163"/>
        <v>1.0190023752969122</v>
      </c>
      <c r="AK1686" s="44">
        <f t="shared" si="1163"/>
        <v>0.91879350348027844</v>
      </c>
      <c r="AL1686" s="46">
        <f t="shared" si="1163"/>
        <v>1.0517711171662125</v>
      </c>
      <c r="AM1686" s="46">
        <f t="shared" si="1163"/>
        <v>0.93435448577680524</v>
      </c>
      <c r="AN1686" s="46">
        <f t="shared" si="1163"/>
        <v>0.90909090909090906</v>
      </c>
      <c r="AO1686" s="46">
        <f t="shared" si="1163"/>
        <v>0.78281622911694515</v>
      </c>
    </row>
    <row r="1687" spans="1:41" x14ac:dyDescent="0.25">
      <c r="A1687" s="36" t="s">
        <v>174</v>
      </c>
      <c r="B1687" s="36">
        <f t="shared" ref="B1687:AB1687" si="1164">B1042/B390</f>
        <v>1.1407407407407408</v>
      </c>
      <c r="C1687" s="36">
        <f t="shared" si="1164"/>
        <v>0.98630136986301364</v>
      </c>
      <c r="D1687" s="36">
        <f t="shared" si="1164"/>
        <v>1.2974683544303798</v>
      </c>
      <c r="E1687" s="36">
        <f t="shared" si="1164"/>
        <v>1.2696078431372548</v>
      </c>
      <c r="F1687" s="36">
        <f t="shared" si="1164"/>
        <v>1.1202749140893471</v>
      </c>
      <c r="G1687" s="36">
        <f t="shared" si="1164"/>
        <v>1</v>
      </c>
      <c r="H1687" s="36">
        <f t="shared" si="1164"/>
        <v>0.97150259067357514</v>
      </c>
      <c r="I1687" s="36">
        <f t="shared" si="1164"/>
        <v>0.86053412462908008</v>
      </c>
      <c r="J1687" s="36">
        <f t="shared" si="1164"/>
        <v>0.8192090395480226</v>
      </c>
      <c r="K1687" s="36">
        <f t="shared" si="1164"/>
        <v>0.72303206997084546</v>
      </c>
      <c r="L1687" s="36">
        <f t="shared" si="1164"/>
        <v>0.94062500000000004</v>
      </c>
      <c r="M1687" s="36">
        <f t="shared" si="1164"/>
        <v>0.95563139931740615</v>
      </c>
      <c r="N1687" s="36">
        <f t="shared" si="1164"/>
        <v>0.87254901960784315</v>
      </c>
      <c r="O1687" s="36">
        <f t="shared" si="1164"/>
        <v>0.87786259541984735</v>
      </c>
      <c r="P1687" s="36">
        <f t="shared" si="1164"/>
        <v>1.0271186440677966</v>
      </c>
      <c r="Q1687" s="36">
        <f t="shared" si="1164"/>
        <v>0.86577181208053688</v>
      </c>
      <c r="R1687" s="36">
        <f t="shared" si="1164"/>
        <v>0.97682119205298013</v>
      </c>
      <c r="S1687" s="36">
        <f t="shared" si="1164"/>
        <v>0.82885906040268453</v>
      </c>
      <c r="T1687" s="36">
        <f t="shared" si="1164"/>
        <v>0.93238434163701067</v>
      </c>
      <c r="U1687" s="36">
        <f t="shared" si="1164"/>
        <v>0.94163424124513617</v>
      </c>
      <c r="V1687" s="36">
        <f t="shared" si="1164"/>
        <v>1.0066445182724253</v>
      </c>
      <c r="W1687" s="36">
        <f t="shared" si="1164"/>
        <v>0.85882352941176465</v>
      </c>
      <c r="X1687" s="41">
        <f t="shared" si="1164"/>
        <v>0.95714285714285718</v>
      </c>
      <c r="Y1687" s="41">
        <f t="shared" si="1164"/>
        <v>0.97942386831275718</v>
      </c>
      <c r="Z1687" s="41">
        <f t="shared" si="1164"/>
        <v>0.81666666666666665</v>
      </c>
      <c r="AA1687" s="41">
        <f t="shared" si="1164"/>
        <v>0.81751824817518248</v>
      </c>
      <c r="AB1687" s="41">
        <f t="shared" si="1164"/>
        <v>0.65306122448979587</v>
      </c>
      <c r="AC1687" s="42">
        <f t="shared" ref="AC1687:AG1687" si="1165">AC1042/AC390</f>
        <v>0.86899563318777295</v>
      </c>
      <c r="AD1687" s="42">
        <f t="shared" si="1165"/>
        <v>1.2708333333333333</v>
      </c>
      <c r="AE1687" s="42">
        <f t="shared" si="1165"/>
        <v>1.1395348837209303</v>
      </c>
      <c r="AF1687" s="43">
        <f t="shared" si="1165"/>
        <v>1.1907216494845361</v>
      </c>
      <c r="AG1687" s="43">
        <f t="shared" si="1165"/>
        <v>0.76255707762557079</v>
      </c>
      <c r="AH1687" s="44">
        <f t="shared" ref="AH1687:AO1687" si="1166">AH1042/AH390</f>
        <v>0.75598086124401909</v>
      </c>
      <c r="AI1687" s="44">
        <f t="shared" si="1166"/>
        <v>0.73584905660377353</v>
      </c>
      <c r="AJ1687" s="44">
        <f t="shared" si="1166"/>
        <v>0.92227979274611394</v>
      </c>
      <c r="AK1687" s="44">
        <f t="shared" si="1166"/>
        <v>1.0052356020942408</v>
      </c>
      <c r="AL1687" s="46">
        <f t="shared" si="1166"/>
        <v>0.77368421052631575</v>
      </c>
      <c r="AM1687" s="46">
        <f t="shared" si="1166"/>
        <v>0.89150943396226412</v>
      </c>
      <c r="AN1687" s="46">
        <f t="shared" si="1166"/>
        <v>0.87301587301587302</v>
      </c>
      <c r="AO1687" s="46">
        <f t="shared" si="1166"/>
        <v>0.8066298342541437</v>
      </c>
    </row>
    <row r="1688" spans="1:41" x14ac:dyDescent="0.25">
      <c r="A1688" s="36" t="s">
        <v>500</v>
      </c>
      <c r="B1688" s="36">
        <f t="shared" ref="B1688:AB1688" si="1167">B1043/B391</f>
        <v>1.0176817288801572</v>
      </c>
      <c r="C1688" s="36">
        <f t="shared" si="1167"/>
        <v>0.93548387096774188</v>
      </c>
      <c r="D1688" s="36">
        <f t="shared" si="1167"/>
        <v>1.3495327102803738</v>
      </c>
      <c r="E1688" s="36">
        <f t="shared" si="1167"/>
        <v>1.4945054945054945</v>
      </c>
      <c r="F1688" s="36">
        <f t="shared" si="1167"/>
        <v>1.2394540942928041</v>
      </c>
      <c r="G1688" s="36">
        <f t="shared" si="1167"/>
        <v>0.87839305103148746</v>
      </c>
      <c r="H1688" s="36">
        <f t="shared" si="1167"/>
        <v>0.9221902017291066</v>
      </c>
      <c r="I1688" s="36">
        <f t="shared" si="1167"/>
        <v>1.1054502369668247</v>
      </c>
      <c r="J1688" s="36">
        <f t="shared" si="1167"/>
        <v>1.0404984423676011</v>
      </c>
      <c r="K1688" s="36">
        <f t="shared" si="1167"/>
        <v>0.88809523809523805</v>
      </c>
      <c r="L1688" s="36">
        <f t="shared" si="1167"/>
        <v>0.88404255319148939</v>
      </c>
      <c r="M1688" s="36">
        <f t="shared" si="1167"/>
        <v>1.1044776119402986</v>
      </c>
      <c r="N1688" s="36">
        <f t="shared" si="1167"/>
        <v>1.0914634146341464</v>
      </c>
      <c r="O1688" s="36">
        <f t="shared" si="1167"/>
        <v>0.96786632390745497</v>
      </c>
      <c r="P1688" s="36">
        <f t="shared" si="1167"/>
        <v>1.0090293453724606</v>
      </c>
      <c r="Q1688" s="36">
        <f t="shared" si="1167"/>
        <v>0.910377358490566</v>
      </c>
      <c r="R1688" s="36">
        <f t="shared" si="1167"/>
        <v>0.93577981651376152</v>
      </c>
      <c r="S1688" s="36">
        <f t="shared" si="1167"/>
        <v>0.81477139507620167</v>
      </c>
      <c r="T1688" s="36">
        <f t="shared" si="1167"/>
        <v>0.96228448275862066</v>
      </c>
      <c r="U1688" s="36">
        <f t="shared" si="1167"/>
        <v>1.0025477707006369</v>
      </c>
      <c r="V1688" s="36">
        <f t="shared" si="1167"/>
        <v>0.98852040816326525</v>
      </c>
      <c r="W1688" s="36">
        <f t="shared" si="1167"/>
        <v>0.78843626806833111</v>
      </c>
      <c r="X1688" s="41">
        <f t="shared" si="1167"/>
        <v>0.72952586206896552</v>
      </c>
      <c r="Y1688" s="41">
        <f t="shared" si="1167"/>
        <v>0.90621039290240812</v>
      </c>
      <c r="Z1688" s="41">
        <f t="shared" si="1167"/>
        <v>0.91908212560386471</v>
      </c>
      <c r="AA1688" s="41">
        <f t="shared" si="1167"/>
        <v>0.75743707093821511</v>
      </c>
      <c r="AB1688" s="41">
        <f t="shared" si="1167"/>
        <v>0.79703534777651086</v>
      </c>
      <c r="AC1688" s="42">
        <f t="shared" ref="AC1688:AG1688" si="1168">AC1043/AC391</f>
        <v>0.88277858176555712</v>
      </c>
      <c r="AD1688" s="42">
        <f t="shared" si="1168"/>
        <v>1.1146179401993355</v>
      </c>
      <c r="AE1688" s="42">
        <f t="shared" si="1168"/>
        <v>1.0960219478737998</v>
      </c>
      <c r="AF1688" s="43">
        <f t="shared" si="1168"/>
        <v>0.79728059332509271</v>
      </c>
      <c r="AG1688" s="43">
        <f t="shared" si="1168"/>
        <v>0.86721991701244816</v>
      </c>
      <c r="AH1688" s="44">
        <f t="shared" ref="AH1688:AO1688" si="1169">AH1043/AH391</f>
        <v>0.87127158555729989</v>
      </c>
      <c r="AI1688" s="44">
        <f t="shared" si="1169"/>
        <v>0.72805755395683458</v>
      </c>
      <c r="AJ1688" s="44">
        <f t="shared" si="1169"/>
        <v>0.8978102189781022</v>
      </c>
      <c r="AK1688" s="44">
        <f t="shared" si="1169"/>
        <v>0.82514450867052025</v>
      </c>
      <c r="AL1688" s="46">
        <f t="shared" si="1169"/>
        <v>0.83390410958904104</v>
      </c>
      <c r="AM1688" s="46">
        <f t="shared" si="1169"/>
        <v>0.8</v>
      </c>
      <c r="AN1688" s="46">
        <f t="shared" si="1169"/>
        <v>0.78228228228228225</v>
      </c>
      <c r="AO1688" s="46">
        <f t="shared" si="1169"/>
        <v>0.89818181818181819</v>
      </c>
    </row>
    <row r="1689" spans="1:41" x14ac:dyDescent="0.25">
      <c r="A1689" s="36" t="s">
        <v>175</v>
      </c>
      <c r="B1689" s="36">
        <f t="shared" ref="B1689:AB1689" si="1170">B1044/B392</f>
        <v>1.0732984293193717</v>
      </c>
      <c r="C1689" s="36">
        <f t="shared" si="1170"/>
        <v>1.1370558375634519</v>
      </c>
      <c r="D1689" s="36">
        <f t="shared" si="1170"/>
        <v>1.0193050193050193</v>
      </c>
      <c r="E1689" s="36">
        <f t="shared" si="1170"/>
        <v>1.5230125523012552</v>
      </c>
      <c r="F1689" s="36">
        <f t="shared" si="1170"/>
        <v>1.3038674033149171</v>
      </c>
      <c r="G1689" s="36">
        <f t="shared" si="1170"/>
        <v>0.87919463087248317</v>
      </c>
      <c r="H1689" s="36">
        <f t="shared" si="1170"/>
        <v>1.0084388185654007</v>
      </c>
      <c r="I1689" s="36">
        <f t="shared" si="1170"/>
        <v>0.87401574803149606</v>
      </c>
      <c r="J1689" s="36">
        <f t="shared" si="1170"/>
        <v>0.82802547770700641</v>
      </c>
      <c r="K1689" s="36">
        <f t="shared" si="1170"/>
        <v>0.88533333333333331</v>
      </c>
      <c r="L1689" s="36">
        <f t="shared" si="1170"/>
        <v>0.892018779342723</v>
      </c>
      <c r="M1689" s="36">
        <f t="shared" si="1170"/>
        <v>0.82005899705014751</v>
      </c>
      <c r="N1689" s="36">
        <f t="shared" si="1170"/>
        <v>0.88601036269430056</v>
      </c>
      <c r="O1689" s="36">
        <f t="shared" si="1170"/>
        <v>0.95238095238095233</v>
      </c>
      <c r="P1689" s="36">
        <f t="shared" si="1170"/>
        <v>1.0926430517711172</v>
      </c>
      <c r="Q1689" s="36">
        <f t="shared" si="1170"/>
        <v>0.93510324483775809</v>
      </c>
      <c r="R1689" s="36">
        <f t="shared" si="1170"/>
        <v>0.88157894736842102</v>
      </c>
      <c r="S1689" s="36">
        <f t="shared" si="1170"/>
        <v>0.96</v>
      </c>
      <c r="T1689" s="36">
        <f t="shared" si="1170"/>
        <v>0.94255874673629247</v>
      </c>
      <c r="U1689" s="36">
        <f t="shared" si="1170"/>
        <v>0.82133333333333336</v>
      </c>
      <c r="V1689" s="36">
        <f t="shared" si="1170"/>
        <v>0.88154269972451793</v>
      </c>
      <c r="W1689" s="36">
        <f t="shared" si="1170"/>
        <v>0.83737024221453282</v>
      </c>
      <c r="X1689" s="41">
        <f t="shared" si="1170"/>
        <v>0.91104294478527603</v>
      </c>
      <c r="Y1689" s="41">
        <f t="shared" si="1170"/>
        <v>0.96202531645569622</v>
      </c>
      <c r="Z1689" s="41">
        <f t="shared" si="1170"/>
        <v>0.79473684210526319</v>
      </c>
      <c r="AA1689" s="41">
        <f t="shared" si="1170"/>
        <v>0.82278481012658233</v>
      </c>
      <c r="AB1689" s="41">
        <f t="shared" si="1170"/>
        <v>0.87261146496815289</v>
      </c>
      <c r="AC1689" s="42">
        <f t="shared" ref="AC1689:AG1689" si="1171">AC1044/AC392</f>
        <v>0.85873605947955389</v>
      </c>
      <c r="AD1689" s="42">
        <f t="shared" si="1171"/>
        <v>1.3798882681564246</v>
      </c>
      <c r="AE1689" s="42">
        <f t="shared" si="1171"/>
        <v>1.0774907749077491</v>
      </c>
      <c r="AF1689" s="43">
        <f t="shared" si="1171"/>
        <v>0.86896551724137927</v>
      </c>
      <c r="AG1689" s="43">
        <f t="shared" si="1171"/>
        <v>0.80620155038759689</v>
      </c>
      <c r="AH1689" s="44">
        <f t="shared" ref="AH1689:AO1689" si="1172">AH1044/AH392</f>
        <v>0.77737226277372262</v>
      </c>
      <c r="AI1689" s="44">
        <f t="shared" si="1172"/>
        <v>0.73662551440329216</v>
      </c>
      <c r="AJ1689" s="44">
        <f t="shared" si="1172"/>
        <v>0.93693693693693691</v>
      </c>
      <c r="AK1689" s="44">
        <f t="shared" si="1172"/>
        <v>0.95736434108527135</v>
      </c>
      <c r="AL1689" s="46">
        <f t="shared" si="1172"/>
        <v>0.83732057416267947</v>
      </c>
      <c r="AM1689" s="46">
        <f t="shared" si="1172"/>
        <v>0.90638297872340423</v>
      </c>
      <c r="AN1689" s="46">
        <f t="shared" si="1172"/>
        <v>0.77021276595744681</v>
      </c>
      <c r="AO1689" s="46">
        <f t="shared" si="1172"/>
        <v>0.93814432989690721</v>
      </c>
    </row>
    <row r="1690" spans="1:41" x14ac:dyDescent="0.25">
      <c r="A1690" s="36" t="s">
        <v>568</v>
      </c>
      <c r="B1690" s="36">
        <f t="shared" ref="B1690:AB1690" si="1173">B1045/B393</f>
        <v>0.79661016949152541</v>
      </c>
      <c r="C1690" s="36">
        <f t="shared" si="1173"/>
        <v>0.96799999999999997</v>
      </c>
      <c r="D1690" s="36">
        <f t="shared" si="1173"/>
        <v>1.2066420664206643</v>
      </c>
      <c r="E1690" s="36">
        <f t="shared" si="1173"/>
        <v>1.9643705463182899</v>
      </c>
      <c r="F1690" s="36">
        <f t="shared" si="1173"/>
        <v>1.0377113133940181</v>
      </c>
      <c r="G1690" s="36">
        <f t="shared" si="1173"/>
        <v>0.74947807933194155</v>
      </c>
      <c r="H1690" s="36">
        <f t="shared" si="1173"/>
        <v>1.1175693527080581</v>
      </c>
      <c r="I1690" s="36">
        <f t="shared" si="1173"/>
        <v>0.99728629579375849</v>
      </c>
      <c r="J1690" s="36">
        <f t="shared" si="1173"/>
        <v>0.82598870056497176</v>
      </c>
      <c r="K1690" s="36">
        <f t="shared" si="1173"/>
        <v>0.79028132992327371</v>
      </c>
      <c r="L1690" s="36">
        <f t="shared" si="1173"/>
        <v>1.0885714285714285</v>
      </c>
      <c r="M1690" s="36">
        <f t="shared" si="1173"/>
        <v>1.2811188811188812</v>
      </c>
      <c r="N1690" s="36">
        <f t="shared" si="1173"/>
        <v>0.92247191011235952</v>
      </c>
      <c r="O1690" s="36">
        <f t="shared" si="1173"/>
        <v>0.89766839378238339</v>
      </c>
      <c r="P1690" s="36">
        <f t="shared" si="1173"/>
        <v>1.1042296072507554</v>
      </c>
      <c r="Q1690" s="36">
        <f t="shared" si="1173"/>
        <v>1.3527336860670194</v>
      </c>
      <c r="R1690" s="36">
        <f t="shared" si="1173"/>
        <v>0.90688259109311742</v>
      </c>
      <c r="S1690" s="36">
        <f t="shared" si="1173"/>
        <v>0.87106017191977081</v>
      </c>
      <c r="T1690" s="36">
        <f t="shared" si="1173"/>
        <v>1.0312035661218424</v>
      </c>
      <c r="U1690" s="36">
        <f t="shared" si="1173"/>
        <v>1.0973597359735974</v>
      </c>
      <c r="V1690" s="36">
        <f t="shared" si="1173"/>
        <v>0.79859154929577469</v>
      </c>
      <c r="W1690" s="36">
        <f t="shared" si="1173"/>
        <v>0.76652601969057665</v>
      </c>
      <c r="X1690" s="41">
        <f t="shared" si="1173"/>
        <v>0.77150916784203105</v>
      </c>
      <c r="Y1690" s="41">
        <f t="shared" si="1173"/>
        <v>0.76487663280116114</v>
      </c>
      <c r="Z1690" s="41">
        <f t="shared" si="1173"/>
        <v>0.91827637444279342</v>
      </c>
      <c r="AA1690" s="41">
        <f t="shared" si="1173"/>
        <v>0.89861111111111114</v>
      </c>
      <c r="AB1690" s="41">
        <f t="shared" si="1173"/>
        <v>1.0679611650485437</v>
      </c>
      <c r="AC1690" s="42">
        <f t="shared" ref="AC1690:AG1690" si="1174">AC1045/AC393</f>
        <v>1.0773480662983426</v>
      </c>
      <c r="AD1690" s="42">
        <f t="shared" si="1174"/>
        <v>1.5259433962264151</v>
      </c>
      <c r="AE1690" s="42">
        <f t="shared" si="1174"/>
        <v>0.98355263157894735</v>
      </c>
      <c r="AF1690" s="43">
        <f t="shared" si="1174"/>
        <v>0.73787878787878791</v>
      </c>
      <c r="AG1690" s="43">
        <f t="shared" si="1174"/>
        <v>0.69653179190751446</v>
      </c>
      <c r="AH1690" s="44">
        <f t="shared" ref="AH1690:AO1690" si="1175">AH1045/AH393</f>
        <v>0.73288814691151916</v>
      </c>
      <c r="AI1690" s="44">
        <f t="shared" si="1175"/>
        <v>0.64542483660130723</v>
      </c>
      <c r="AJ1690" s="44">
        <f t="shared" si="1175"/>
        <v>0.85636363636363633</v>
      </c>
      <c r="AK1690" s="44">
        <f t="shared" si="1175"/>
        <v>0.75088967971530252</v>
      </c>
      <c r="AL1690" s="46">
        <f t="shared" si="1175"/>
        <v>0.88207547169811318</v>
      </c>
      <c r="AM1690" s="46">
        <f t="shared" si="1175"/>
        <v>0.92354124748490951</v>
      </c>
      <c r="AN1690" s="46">
        <f t="shared" si="1175"/>
        <v>1.0319829424307037</v>
      </c>
      <c r="AO1690" s="46">
        <f t="shared" si="1175"/>
        <v>0.9434343434343434</v>
      </c>
    </row>
    <row r="1691" spans="1:41" x14ac:dyDescent="0.25">
      <c r="A1691" s="36" t="s">
        <v>593</v>
      </c>
      <c r="B1691" s="36">
        <f t="shared" ref="B1691:AB1691" si="1176">B1046/B394</f>
        <v>1.1379310344827587</v>
      </c>
      <c r="C1691" s="36">
        <f t="shared" si="1176"/>
        <v>1.0345679012345679</v>
      </c>
      <c r="D1691" s="36">
        <f t="shared" si="1176"/>
        <v>1.0555555555555556</v>
      </c>
      <c r="E1691" s="36">
        <f t="shared" si="1176"/>
        <v>1.6051948051948053</v>
      </c>
      <c r="F1691" s="36">
        <f t="shared" si="1176"/>
        <v>1.1555153707052441</v>
      </c>
      <c r="G1691" s="36">
        <f t="shared" si="1176"/>
        <v>0.99148211243611584</v>
      </c>
      <c r="H1691" s="36">
        <f t="shared" si="1176"/>
        <v>0.86292834890965731</v>
      </c>
      <c r="I1691" s="36">
        <f t="shared" si="1176"/>
        <v>1.0429104477611941</v>
      </c>
      <c r="J1691" s="36">
        <f t="shared" si="1176"/>
        <v>0.79218750000000004</v>
      </c>
      <c r="K1691" s="36">
        <f t="shared" si="1176"/>
        <v>0.75316455696202533</v>
      </c>
      <c r="L1691" s="36">
        <f t="shared" si="1176"/>
        <v>0.898876404494382</v>
      </c>
      <c r="M1691" s="36">
        <f t="shared" si="1176"/>
        <v>1.1161290322580646</v>
      </c>
      <c r="N1691" s="36">
        <f t="shared" si="1176"/>
        <v>0.87627118644067792</v>
      </c>
      <c r="O1691" s="36">
        <f t="shared" si="1176"/>
        <v>1.0465116279069768</v>
      </c>
      <c r="P1691" s="36">
        <f t="shared" si="1176"/>
        <v>0.97540983606557374</v>
      </c>
      <c r="Q1691" s="36">
        <f t="shared" si="1176"/>
        <v>1.1339491916859123</v>
      </c>
      <c r="R1691" s="36">
        <f t="shared" si="1176"/>
        <v>0.96282527881040891</v>
      </c>
      <c r="S1691" s="36">
        <f t="shared" si="1176"/>
        <v>0.98597194388777554</v>
      </c>
      <c r="T1691" s="36">
        <f t="shared" si="1176"/>
        <v>0.85190615835777128</v>
      </c>
      <c r="U1691" s="36">
        <f t="shared" si="1176"/>
        <v>1.0878504672897196</v>
      </c>
      <c r="V1691" s="36">
        <f t="shared" si="1176"/>
        <v>0.854043392504931</v>
      </c>
      <c r="W1691" s="36">
        <f t="shared" si="1176"/>
        <v>0.76635514018691586</v>
      </c>
      <c r="X1691" s="41">
        <f t="shared" si="1176"/>
        <v>0.92114695340501795</v>
      </c>
      <c r="Y1691" s="41">
        <f t="shared" si="1176"/>
        <v>0.8797814207650273</v>
      </c>
      <c r="Z1691" s="41">
        <f t="shared" si="1176"/>
        <v>0.79710144927536231</v>
      </c>
      <c r="AA1691" s="41">
        <f t="shared" si="1176"/>
        <v>0.79865771812080533</v>
      </c>
      <c r="AB1691" s="41">
        <f t="shared" si="1176"/>
        <v>0.84540117416829741</v>
      </c>
      <c r="AC1691" s="42">
        <f t="shared" ref="AC1691:AG1691" si="1177">AC1046/AC394</f>
        <v>0.9312638580931264</v>
      </c>
      <c r="AD1691" s="42">
        <f t="shared" si="1177"/>
        <v>1.3211009174311927</v>
      </c>
      <c r="AE1691" s="42">
        <f t="shared" si="1177"/>
        <v>0.91330645161290325</v>
      </c>
      <c r="AF1691" s="43">
        <f t="shared" si="1177"/>
        <v>0.79613733905579398</v>
      </c>
      <c r="AG1691" s="43">
        <f t="shared" si="1177"/>
        <v>0.86177105831533474</v>
      </c>
      <c r="AH1691" s="44">
        <f t="shared" ref="AH1691:AO1691" si="1178">AH1046/AH394</f>
        <v>0.67727272727272725</v>
      </c>
      <c r="AI1691" s="44">
        <f t="shared" si="1178"/>
        <v>0.75</v>
      </c>
      <c r="AJ1691" s="44">
        <f t="shared" si="1178"/>
        <v>0.93018018018018023</v>
      </c>
      <c r="AK1691" s="44">
        <f t="shared" si="1178"/>
        <v>0.91447368421052633</v>
      </c>
      <c r="AL1691" s="46">
        <f t="shared" si="1178"/>
        <v>0.89834515366430256</v>
      </c>
      <c r="AM1691" s="46">
        <f t="shared" si="1178"/>
        <v>0.82194616977225676</v>
      </c>
      <c r="AN1691" s="46">
        <f t="shared" si="1178"/>
        <v>0.97029702970297027</v>
      </c>
      <c r="AO1691" s="46">
        <f t="shared" si="1178"/>
        <v>0.97969543147208127</v>
      </c>
    </row>
    <row r="1692" spans="1:41" x14ac:dyDescent="0.25">
      <c r="A1692" s="36" t="s">
        <v>176</v>
      </c>
      <c r="B1692" s="36">
        <f t="shared" ref="B1692:AB1692" si="1179">B1047/B395</f>
        <v>0.81659388646288211</v>
      </c>
      <c r="C1692" s="36">
        <f t="shared" si="1179"/>
        <v>0.80660377358490565</v>
      </c>
      <c r="D1692" s="36">
        <f t="shared" si="1179"/>
        <v>1.125</v>
      </c>
      <c r="E1692" s="36">
        <f t="shared" si="1179"/>
        <v>1.7919075144508672</v>
      </c>
      <c r="F1692" s="36">
        <f t="shared" si="1179"/>
        <v>0.90830945558739251</v>
      </c>
      <c r="G1692" s="36">
        <f t="shared" si="1179"/>
        <v>0.83443708609271527</v>
      </c>
      <c r="H1692" s="36">
        <f t="shared" si="1179"/>
        <v>0.94612794612794615</v>
      </c>
      <c r="I1692" s="36">
        <f t="shared" si="1179"/>
        <v>1.1453744493392071</v>
      </c>
      <c r="J1692" s="36">
        <f t="shared" si="1179"/>
        <v>0.70805369127516782</v>
      </c>
      <c r="K1692" s="36">
        <f t="shared" si="1179"/>
        <v>0.95909090909090911</v>
      </c>
      <c r="L1692" s="36">
        <f t="shared" si="1179"/>
        <v>0.96126760563380287</v>
      </c>
      <c r="M1692" s="36">
        <f t="shared" si="1179"/>
        <v>1.3059360730593608</v>
      </c>
      <c r="N1692" s="36">
        <f t="shared" si="1179"/>
        <v>0.88888888888888884</v>
      </c>
      <c r="O1692" s="36">
        <f t="shared" si="1179"/>
        <v>0.92372881355932202</v>
      </c>
      <c r="P1692" s="36">
        <f t="shared" si="1179"/>
        <v>1.1020408163265305</v>
      </c>
      <c r="Q1692" s="36">
        <f t="shared" si="1179"/>
        <v>1.4041450777202074</v>
      </c>
      <c r="R1692" s="36">
        <f t="shared" si="1179"/>
        <v>0.81494661921708189</v>
      </c>
      <c r="S1692" s="36">
        <f t="shared" si="1179"/>
        <v>0.86497890295358648</v>
      </c>
      <c r="T1692" s="36">
        <f t="shared" si="1179"/>
        <v>0.91269841269841268</v>
      </c>
      <c r="U1692" s="36">
        <f t="shared" si="1179"/>
        <v>1.0758293838862558</v>
      </c>
      <c r="V1692" s="36">
        <f t="shared" si="1179"/>
        <v>0.81666666666666665</v>
      </c>
      <c r="W1692" s="36">
        <f t="shared" si="1179"/>
        <v>0.65476190476190477</v>
      </c>
      <c r="X1692" s="41">
        <f t="shared" si="1179"/>
        <v>0.93939393939393945</v>
      </c>
      <c r="Y1692" s="41">
        <f t="shared" si="1179"/>
        <v>0.90990990990990994</v>
      </c>
      <c r="Z1692" s="41">
        <f t="shared" si="1179"/>
        <v>0.90043290043290047</v>
      </c>
      <c r="AA1692" s="41">
        <f t="shared" si="1179"/>
        <v>0.8347457627118644</v>
      </c>
      <c r="AB1692" s="41">
        <f t="shared" si="1179"/>
        <v>1.1121951219512196</v>
      </c>
      <c r="AC1692" s="42">
        <f t="shared" ref="AC1692:AG1692" si="1180">AC1047/AC395</f>
        <v>1.0815217391304348</v>
      </c>
      <c r="AD1692" s="42">
        <f t="shared" si="1180"/>
        <v>1.2713178294573644</v>
      </c>
      <c r="AE1692" s="42">
        <f t="shared" si="1180"/>
        <v>1.0547263681592041</v>
      </c>
      <c r="AF1692" s="43">
        <f t="shared" si="1180"/>
        <v>0.75324675324675328</v>
      </c>
      <c r="AG1692" s="43">
        <f t="shared" si="1180"/>
        <v>0.74881516587677721</v>
      </c>
      <c r="AH1692" s="44">
        <f t="shared" ref="AH1692:AO1692" si="1181">AH1047/AH395</f>
        <v>0.67431192660550454</v>
      </c>
      <c r="AI1692" s="44">
        <f t="shared" si="1181"/>
        <v>0.70769230769230773</v>
      </c>
      <c r="AJ1692" s="44">
        <f t="shared" si="1181"/>
        <v>0.9375</v>
      </c>
      <c r="AK1692" s="44">
        <f t="shared" si="1181"/>
        <v>0.83832335329341312</v>
      </c>
      <c r="AL1692" s="46">
        <f t="shared" si="1181"/>
        <v>0.83098591549295775</v>
      </c>
      <c r="AM1692" s="46">
        <f t="shared" si="1181"/>
        <v>0.96319018404907975</v>
      </c>
      <c r="AN1692" s="46">
        <f t="shared" si="1181"/>
        <v>1.125</v>
      </c>
      <c r="AO1692" s="46">
        <f t="shared" si="1181"/>
        <v>0.95483870967741935</v>
      </c>
    </row>
    <row r="1693" spans="1:41" x14ac:dyDescent="0.25">
      <c r="A1693" s="36" t="s">
        <v>517</v>
      </c>
      <c r="B1693" s="36">
        <f t="shared" ref="B1693:AB1693" si="1182">B1048/B396</f>
        <v>0.98503740648379057</v>
      </c>
      <c r="C1693" s="36">
        <f t="shared" si="1182"/>
        <v>1.0045801526717557</v>
      </c>
      <c r="D1693" s="36">
        <f t="shared" si="1182"/>
        <v>1.1226541554959786</v>
      </c>
      <c r="E1693" s="36">
        <f t="shared" si="1182"/>
        <v>1.1720257234726688</v>
      </c>
      <c r="F1693" s="36">
        <f t="shared" si="1182"/>
        <v>1.3533057851239669</v>
      </c>
      <c r="G1693" s="36">
        <f t="shared" si="1182"/>
        <v>1.0549886621315192</v>
      </c>
      <c r="H1693" s="36">
        <f t="shared" si="1182"/>
        <v>1.0112855740922473</v>
      </c>
      <c r="I1693" s="36">
        <f t="shared" si="1182"/>
        <v>0.86470294558162752</v>
      </c>
      <c r="J1693" s="36">
        <f t="shared" si="1182"/>
        <v>0.94037656903765687</v>
      </c>
      <c r="K1693" s="36">
        <f t="shared" si="1182"/>
        <v>0.86576819407008088</v>
      </c>
      <c r="L1693" s="36">
        <f t="shared" si="1182"/>
        <v>1.0280040733197555</v>
      </c>
      <c r="M1693" s="36">
        <f t="shared" si="1182"/>
        <v>1.0124555160142348</v>
      </c>
      <c r="N1693" s="36">
        <f t="shared" si="1182"/>
        <v>1.0033821871476889</v>
      </c>
      <c r="O1693" s="36">
        <f t="shared" si="1182"/>
        <v>1.0131168019987509</v>
      </c>
      <c r="P1693" s="36">
        <f t="shared" si="1182"/>
        <v>1.0205686630369026</v>
      </c>
      <c r="Q1693" s="36">
        <f t="shared" si="1182"/>
        <v>0.90744101633393826</v>
      </c>
      <c r="R1693" s="36">
        <f t="shared" si="1182"/>
        <v>0.89139784946236555</v>
      </c>
      <c r="S1693" s="36">
        <f t="shared" si="1182"/>
        <v>1.0106571936056838</v>
      </c>
      <c r="T1693" s="36">
        <f t="shared" si="1182"/>
        <v>1.1023872679045092</v>
      </c>
      <c r="U1693" s="36">
        <f t="shared" si="1182"/>
        <v>0.84554140127388533</v>
      </c>
      <c r="V1693" s="36">
        <f t="shared" si="1182"/>
        <v>0.84549138804457957</v>
      </c>
      <c r="W1693" s="36">
        <f t="shared" si="1182"/>
        <v>0.91473812423873324</v>
      </c>
      <c r="X1693" s="41">
        <f t="shared" si="1182"/>
        <v>0.91174906964380653</v>
      </c>
      <c r="Y1693" s="41">
        <f t="shared" si="1182"/>
        <v>1</v>
      </c>
      <c r="Z1693" s="41">
        <f t="shared" si="1182"/>
        <v>0.86255186721991706</v>
      </c>
      <c r="AA1693" s="41">
        <f t="shared" si="1182"/>
        <v>0.74619047619047618</v>
      </c>
      <c r="AB1693" s="41">
        <f t="shared" si="1182"/>
        <v>0.77404921700223717</v>
      </c>
      <c r="AC1693" s="42">
        <f t="shared" ref="AC1693:AG1693" si="1183">AC1048/AC396</f>
        <v>0.75187536064627813</v>
      </c>
      <c r="AD1693" s="42">
        <f t="shared" si="1183"/>
        <v>0.93369788106630214</v>
      </c>
      <c r="AE1693" s="42">
        <f t="shared" si="1183"/>
        <v>0.96197007481296759</v>
      </c>
      <c r="AF1693" s="43">
        <f t="shared" si="1183"/>
        <v>0.85310734463276838</v>
      </c>
      <c r="AG1693" s="43">
        <f t="shared" si="1183"/>
        <v>0.84271844660194173</v>
      </c>
      <c r="AH1693" s="44">
        <f t="shared" ref="AH1693:AO1693" si="1184">AH1048/AH396</f>
        <v>0.86719883889695215</v>
      </c>
      <c r="AI1693" s="44">
        <f t="shared" si="1184"/>
        <v>0.82332878581173263</v>
      </c>
      <c r="AJ1693" s="44">
        <f t="shared" si="1184"/>
        <v>0.94817275747508301</v>
      </c>
      <c r="AK1693" s="44">
        <f t="shared" si="1184"/>
        <v>1.0097305389221556</v>
      </c>
      <c r="AL1693" s="46">
        <f t="shared" si="1184"/>
        <v>0.85470779220779225</v>
      </c>
      <c r="AM1693" s="46">
        <f t="shared" si="1184"/>
        <v>0.86985839514497643</v>
      </c>
      <c r="AN1693" s="46">
        <f t="shared" si="1184"/>
        <v>0.81894736842105265</v>
      </c>
      <c r="AO1693" s="46">
        <f t="shared" si="1184"/>
        <v>0.75310445580715846</v>
      </c>
    </row>
    <row r="1694" spans="1:41" x14ac:dyDescent="0.25">
      <c r="A1694" s="36" t="s">
        <v>449</v>
      </c>
      <c r="B1694" s="36">
        <f t="shared" ref="B1694:AB1694" si="1185">B1049/B397</f>
        <v>1.0632911392405062</v>
      </c>
      <c r="C1694" s="36">
        <f t="shared" si="1185"/>
        <v>1.0168539325842696</v>
      </c>
      <c r="D1694" s="36">
        <f t="shared" si="1185"/>
        <v>1.1640340218712029</v>
      </c>
      <c r="E1694" s="36">
        <f t="shared" si="1185"/>
        <v>1.4915014164305949</v>
      </c>
      <c r="F1694" s="36">
        <f t="shared" si="1185"/>
        <v>1.2356377799415774</v>
      </c>
      <c r="G1694" s="36">
        <f t="shared" si="1185"/>
        <v>0.90730557737627648</v>
      </c>
      <c r="H1694" s="36">
        <f t="shared" si="1185"/>
        <v>1.0679456434852119</v>
      </c>
      <c r="I1694" s="36">
        <f t="shared" si="1185"/>
        <v>0.87796312554872691</v>
      </c>
      <c r="J1694" s="36">
        <f t="shared" si="1185"/>
        <v>0.89956709956709957</v>
      </c>
      <c r="K1694" s="36">
        <f t="shared" si="1185"/>
        <v>0.87081339712918659</v>
      </c>
      <c r="L1694" s="36">
        <f t="shared" si="1185"/>
        <v>0.95854483925549916</v>
      </c>
      <c r="M1694" s="36">
        <f t="shared" si="1185"/>
        <v>0.9738317757009346</v>
      </c>
      <c r="N1694" s="36">
        <f t="shared" si="1185"/>
        <v>0.84201819685690649</v>
      </c>
      <c r="O1694" s="36">
        <f t="shared" si="1185"/>
        <v>0.9838709677419355</v>
      </c>
      <c r="P1694" s="36">
        <f t="shared" si="1185"/>
        <v>1.0697879858657244</v>
      </c>
      <c r="Q1694" s="36">
        <f t="shared" si="1185"/>
        <v>0.9943074003795066</v>
      </c>
      <c r="R1694" s="36">
        <f t="shared" si="1185"/>
        <v>0.90866290018832396</v>
      </c>
      <c r="S1694" s="36">
        <f t="shared" si="1185"/>
        <v>0.96489361702127663</v>
      </c>
      <c r="T1694" s="36">
        <f t="shared" si="1185"/>
        <v>0.93536804308797128</v>
      </c>
      <c r="U1694" s="36">
        <f t="shared" si="1185"/>
        <v>0.86190476190476195</v>
      </c>
      <c r="V1694" s="36">
        <f t="shared" si="1185"/>
        <v>0.89589589589589591</v>
      </c>
      <c r="W1694" s="36">
        <f t="shared" si="1185"/>
        <v>0.85341365461847385</v>
      </c>
      <c r="X1694" s="41">
        <f t="shared" si="1185"/>
        <v>1.0195473251028806</v>
      </c>
      <c r="Y1694" s="41">
        <f t="shared" si="1185"/>
        <v>0.88461538461538458</v>
      </c>
      <c r="Z1694" s="41">
        <f t="shared" si="1185"/>
        <v>0.90264650283553871</v>
      </c>
      <c r="AA1694" s="41">
        <f t="shared" si="1185"/>
        <v>0.8414414414414414</v>
      </c>
      <c r="AB1694" s="41">
        <f t="shared" si="1185"/>
        <v>0.83528265107212474</v>
      </c>
      <c r="AC1694" s="42">
        <f t="shared" ref="AC1694:AG1694" si="1186">AC1049/AC397</f>
        <v>0.78639744952178536</v>
      </c>
      <c r="AD1694" s="42">
        <f t="shared" si="1186"/>
        <v>1.2376395534290272</v>
      </c>
      <c r="AE1694" s="42">
        <f t="shared" si="1186"/>
        <v>0.96983240223463685</v>
      </c>
      <c r="AF1694" s="43">
        <f t="shared" si="1186"/>
        <v>0.85223367697594499</v>
      </c>
      <c r="AG1694" s="43">
        <f t="shared" si="1186"/>
        <v>0.79377880184331795</v>
      </c>
      <c r="AH1694" s="44">
        <f t="shared" ref="AH1694:AO1694" si="1187">AH1049/AH397</f>
        <v>0.75989782886334611</v>
      </c>
      <c r="AI1694" s="44">
        <f t="shared" si="1187"/>
        <v>0.81909547738693467</v>
      </c>
      <c r="AJ1694" s="44">
        <f t="shared" si="1187"/>
        <v>0.75070422535211268</v>
      </c>
      <c r="AK1694" s="44">
        <f t="shared" si="1187"/>
        <v>0.7407407407407407</v>
      </c>
      <c r="AL1694" s="46">
        <f t="shared" si="1187"/>
        <v>0.7642725598526704</v>
      </c>
      <c r="AM1694" s="46">
        <f t="shared" si="1187"/>
        <v>0.74326465927099838</v>
      </c>
      <c r="AN1694" s="46">
        <f t="shared" si="1187"/>
        <v>0.68888888888888888</v>
      </c>
      <c r="AO1694" s="46">
        <f t="shared" si="1187"/>
        <v>0.70777988614800758</v>
      </c>
    </row>
    <row r="1695" spans="1:41" x14ac:dyDescent="0.25">
      <c r="A1695" s="36" t="s">
        <v>177</v>
      </c>
      <c r="B1695" s="36">
        <f t="shared" ref="B1695:AB1695" si="1188">B1050/B398</f>
        <v>1.1183431952662721</v>
      </c>
      <c r="C1695" s="36">
        <f t="shared" si="1188"/>
        <v>0.83544303797468356</v>
      </c>
      <c r="D1695" s="36">
        <f t="shared" si="1188"/>
        <v>0.95617529880478092</v>
      </c>
      <c r="E1695" s="36">
        <f t="shared" si="1188"/>
        <v>1.4365482233502538</v>
      </c>
      <c r="F1695" s="36">
        <f t="shared" si="1188"/>
        <v>1.2566371681415929</v>
      </c>
      <c r="G1695" s="36">
        <f t="shared" si="1188"/>
        <v>0.86341463414634145</v>
      </c>
      <c r="H1695" s="36">
        <f t="shared" si="1188"/>
        <v>0.97051597051597049</v>
      </c>
      <c r="I1695" s="36">
        <f t="shared" si="1188"/>
        <v>0.93712574850299402</v>
      </c>
      <c r="J1695" s="36">
        <f t="shared" si="1188"/>
        <v>0.84810126582278478</v>
      </c>
      <c r="K1695" s="36">
        <f t="shared" si="1188"/>
        <v>0.82191780821917804</v>
      </c>
      <c r="L1695" s="36">
        <f t="shared" si="1188"/>
        <v>0.94647887323943658</v>
      </c>
      <c r="M1695" s="36">
        <f t="shared" si="1188"/>
        <v>0.92592592592592593</v>
      </c>
      <c r="N1695" s="36">
        <f t="shared" si="1188"/>
        <v>1.1030927835051547</v>
      </c>
      <c r="O1695" s="36">
        <f t="shared" si="1188"/>
        <v>0.94097222222222221</v>
      </c>
      <c r="P1695" s="36">
        <f t="shared" si="1188"/>
        <v>1.0218068535825544</v>
      </c>
      <c r="Q1695" s="36">
        <f t="shared" si="1188"/>
        <v>1.0141843971631206</v>
      </c>
      <c r="R1695" s="36">
        <f t="shared" si="1188"/>
        <v>1.0099667774086378</v>
      </c>
      <c r="S1695" s="36">
        <f t="shared" si="1188"/>
        <v>0.8854961832061069</v>
      </c>
      <c r="T1695" s="36">
        <f t="shared" si="1188"/>
        <v>0.95238095238095233</v>
      </c>
      <c r="U1695" s="36">
        <f t="shared" si="1188"/>
        <v>0.84469696969696972</v>
      </c>
      <c r="V1695" s="36">
        <f t="shared" si="1188"/>
        <v>0.80480480480480476</v>
      </c>
      <c r="W1695" s="36">
        <f t="shared" si="1188"/>
        <v>0.76779026217228463</v>
      </c>
      <c r="X1695" s="41">
        <f t="shared" si="1188"/>
        <v>0.90530303030303028</v>
      </c>
      <c r="Y1695" s="41">
        <f t="shared" si="1188"/>
        <v>0.875</v>
      </c>
      <c r="Z1695" s="41">
        <f t="shared" si="1188"/>
        <v>0.88581314878892736</v>
      </c>
      <c r="AA1695" s="41">
        <f t="shared" si="1188"/>
        <v>0.76870748299319724</v>
      </c>
      <c r="AB1695" s="41">
        <f t="shared" si="1188"/>
        <v>0.8303571428571429</v>
      </c>
      <c r="AC1695" s="42">
        <f t="shared" ref="AC1695:AG1695" si="1189">AC1050/AC398</f>
        <v>1.103448275862069</v>
      </c>
      <c r="AD1695" s="42">
        <f t="shared" si="1189"/>
        <v>1.5109489051094891</v>
      </c>
      <c r="AE1695" s="42">
        <f t="shared" si="1189"/>
        <v>1.106060606060606</v>
      </c>
      <c r="AF1695" s="43">
        <f t="shared" si="1189"/>
        <v>1.0155440414507773</v>
      </c>
      <c r="AG1695" s="43">
        <f t="shared" si="1189"/>
        <v>0.79425837320574166</v>
      </c>
      <c r="AH1695" s="44">
        <f t="shared" ref="AH1695:AO1695" si="1190">AH1050/AH398</f>
        <v>0.86309523809523814</v>
      </c>
      <c r="AI1695" s="44">
        <f t="shared" si="1190"/>
        <v>0.72307692307692306</v>
      </c>
      <c r="AJ1695" s="44">
        <f t="shared" si="1190"/>
        <v>0.70476190476190481</v>
      </c>
      <c r="AK1695" s="44">
        <f t="shared" si="1190"/>
        <v>0.92222222222222228</v>
      </c>
      <c r="AL1695" s="46">
        <f t="shared" si="1190"/>
        <v>1.125</v>
      </c>
      <c r="AM1695" s="46">
        <f t="shared" si="1190"/>
        <v>0.76585365853658538</v>
      </c>
      <c r="AN1695" s="46">
        <f t="shared" si="1190"/>
        <v>1.0552147239263803</v>
      </c>
      <c r="AO1695" s="46">
        <f t="shared" si="1190"/>
        <v>0.7191011235955056</v>
      </c>
    </row>
    <row r="1696" spans="1:41" x14ac:dyDescent="0.25">
      <c r="A1696" s="36" t="s">
        <v>178</v>
      </c>
      <c r="B1696" s="36">
        <f t="shared" ref="B1696:AB1696" si="1191">B1051/B399</f>
        <v>0.98019801980198018</v>
      </c>
      <c r="C1696" s="36">
        <f t="shared" si="1191"/>
        <v>1.0568181818181819</v>
      </c>
      <c r="D1696" s="36">
        <f t="shared" si="1191"/>
        <v>1.3181818181818181</v>
      </c>
      <c r="E1696" s="36">
        <f t="shared" si="1191"/>
        <v>1.7115384615384615</v>
      </c>
      <c r="F1696" s="36">
        <f t="shared" si="1191"/>
        <v>1.6787878787878787</v>
      </c>
      <c r="G1696" s="36">
        <f t="shared" si="1191"/>
        <v>1.0793650793650793</v>
      </c>
      <c r="H1696" s="36">
        <f t="shared" si="1191"/>
        <v>0.75486381322957197</v>
      </c>
      <c r="I1696" s="36">
        <f t="shared" si="1191"/>
        <v>1.0773480662983426</v>
      </c>
      <c r="J1696" s="36">
        <f t="shared" si="1191"/>
        <v>0.910377358490566</v>
      </c>
      <c r="K1696" s="36">
        <f t="shared" si="1191"/>
        <v>0.88135593220338981</v>
      </c>
      <c r="L1696" s="36">
        <f t="shared" si="1191"/>
        <v>0.88764044943820219</v>
      </c>
      <c r="M1696" s="36">
        <f t="shared" si="1191"/>
        <v>0.86033519553072624</v>
      </c>
      <c r="N1696" s="36">
        <f t="shared" si="1191"/>
        <v>0.98913043478260865</v>
      </c>
      <c r="O1696" s="36">
        <f t="shared" si="1191"/>
        <v>1.1689189189189189</v>
      </c>
      <c r="P1696" s="36">
        <f t="shared" si="1191"/>
        <v>0.89497716894977164</v>
      </c>
      <c r="Q1696" s="36">
        <f t="shared" si="1191"/>
        <v>1.118421052631579</v>
      </c>
      <c r="R1696" s="36">
        <f t="shared" si="1191"/>
        <v>0.8666666666666667</v>
      </c>
      <c r="S1696" s="36">
        <f t="shared" si="1191"/>
        <v>0.78947368421052633</v>
      </c>
      <c r="T1696" s="36">
        <f t="shared" si="1191"/>
        <v>0.98324022346368711</v>
      </c>
      <c r="U1696" s="36">
        <f t="shared" si="1191"/>
        <v>0.97727272727272729</v>
      </c>
      <c r="V1696" s="36">
        <f t="shared" si="1191"/>
        <v>0.79032258064516125</v>
      </c>
      <c r="W1696" s="36">
        <f t="shared" si="1191"/>
        <v>0.83687943262411346</v>
      </c>
      <c r="X1696" s="41">
        <f t="shared" si="1191"/>
        <v>0.92405063291139244</v>
      </c>
      <c r="Y1696" s="41">
        <f t="shared" si="1191"/>
        <v>0.93251533742331283</v>
      </c>
      <c r="Z1696" s="41">
        <f t="shared" si="1191"/>
        <v>0.92207792207792205</v>
      </c>
      <c r="AA1696" s="41">
        <f t="shared" si="1191"/>
        <v>0.875</v>
      </c>
      <c r="AB1696" s="41">
        <f t="shared" si="1191"/>
        <v>0.91428571428571426</v>
      </c>
      <c r="AC1696" s="42">
        <f t="shared" ref="AC1696:AG1696" si="1192">AC1051/AC399</f>
        <v>0.75342465753424659</v>
      </c>
      <c r="AD1696" s="42">
        <f t="shared" si="1192"/>
        <v>1.2149532710280373</v>
      </c>
      <c r="AE1696" s="42">
        <f t="shared" si="1192"/>
        <v>1.162962962962963</v>
      </c>
      <c r="AF1696" s="43">
        <f t="shared" si="1192"/>
        <v>0.78787878787878785</v>
      </c>
      <c r="AG1696" s="43">
        <f t="shared" si="1192"/>
        <v>0.65306122448979587</v>
      </c>
      <c r="AH1696" s="44">
        <f t="shared" ref="AH1696:AO1696" si="1193">AH1051/AH399</f>
        <v>0.6776859504132231</v>
      </c>
      <c r="AI1696" s="44">
        <f t="shared" si="1193"/>
        <v>0.69465648854961837</v>
      </c>
      <c r="AJ1696" s="44">
        <f t="shared" si="1193"/>
        <v>0.66666666666666663</v>
      </c>
      <c r="AK1696" s="44">
        <f t="shared" si="1193"/>
        <v>1.0545454545454545</v>
      </c>
      <c r="AL1696" s="46">
        <f t="shared" si="1193"/>
        <v>0.98901098901098905</v>
      </c>
      <c r="AM1696" s="46">
        <f t="shared" si="1193"/>
        <v>0.93965517241379315</v>
      </c>
      <c r="AN1696" s="46">
        <f t="shared" si="1193"/>
        <v>1.0792079207920793</v>
      </c>
      <c r="AO1696" s="46">
        <f t="shared" si="1193"/>
        <v>0.95180722891566261</v>
      </c>
    </row>
    <row r="1697" spans="1:41" x14ac:dyDescent="0.25">
      <c r="A1697" s="36" t="s">
        <v>179</v>
      </c>
      <c r="B1697" s="36">
        <f t="shared" ref="B1697:AB1697" si="1194">B1052/B400</f>
        <v>1.1021897810218979</v>
      </c>
      <c r="C1697" s="36">
        <f t="shared" si="1194"/>
        <v>1.1748251748251748</v>
      </c>
      <c r="D1697" s="36">
        <f t="shared" si="1194"/>
        <v>1.095</v>
      </c>
      <c r="E1697" s="36">
        <f t="shared" si="1194"/>
        <v>1.8278145695364238</v>
      </c>
      <c r="F1697" s="36">
        <f t="shared" si="1194"/>
        <v>1.3154761904761905</v>
      </c>
      <c r="G1697" s="36">
        <f t="shared" si="1194"/>
        <v>0.88674698795180718</v>
      </c>
      <c r="H1697" s="36">
        <f t="shared" si="1194"/>
        <v>1.1086350974930361</v>
      </c>
      <c r="I1697" s="36">
        <f t="shared" si="1194"/>
        <v>0.85569620253164558</v>
      </c>
      <c r="J1697" s="36">
        <f t="shared" si="1194"/>
        <v>0.84975369458128081</v>
      </c>
      <c r="K1697" s="36">
        <f t="shared" si="1194"/>
        <v>0.75920679886685549</v>
      </c>
      <c r="L1697" s="36">
        <f t="shared" si="1194"/>
        <v>1.0113636363636365</v>
      </c>
      <c r="M1697" s="36">
        <f t="shared" si="1194"/>
        <v>1.1167883211678833</v>
      </c>
      <c r="N1697" s="36">
        <f t="shared" si="1194"/>
        <v>0.89504373177842567</v>
      </c>
      <c r="O1697" s="36">
        <f t="shared" si="1194"/>
        <v>1</v>
      </c>
      <c r="P1697" s="36">
        <f t="shared" si="1194"/>
        <v>0.98607242339832868</v>
      </c>
      <c r="Q1697" s="36">
        <f t="shared" si="1194"/>
        <v>1.0066225165562914</v>
      </c>
      <c r="R1697" s="36">
        <f t="shared" si="1194"/>
        <v>0.92</v>
      </c>
      <c r="S1697" s="36">
        <f t="shared" si="1194"/>
        <v>0.77777777777777779</v>
      </c>
      <c r="T1697" s="36">
        <f t="shared" si="1194"/>
        <v>0.91509433962264153</v>
      </c>
      <c r="U1697" s="36">
        <f t="shared" si="1194"/>
        <v>1.0116731517509727</v>
      </c>
      <c r="V1697" s="36">
        <f t="shared" si="1194"/>
        <v>0.88764044943820219</v>
      </c>
      <c r="W1697" s="36">
        <f t="shared" si="1194"/>
        <v>0.77289377289377292</v>
      </c>
      <c r="X1697" s="41">
        <f t="shared" si="1194"/>
        <v>1.0342205323193916</v>
      </c>
      <c r="Y1697" s="41">
        <f t="shared" si="1194"/>
        <v>0.84775086505190311</v>
      </c>
      <c r="Z1697" s="41">
        <f t="shared" si="1194"/>
        <v>0.86805555555555558</v>
      </c>
      <c r="AA1697" s="41">
        <f t="shared" si="1194"/>
        <v>0.75555555555555554</v>
      </c>
      <c r="AB1697" s="41">
        <f t="shared" si="1194"/>
        <v>0.95599999999999996</v>
      </c>
      <c r="AC1697" s="42">
        <f t="shared" ref="AC1697:AG1697" si="1195">AC1052/AC400</f>
        <v>0.92139737991266379</v>
      </c>
      <c r="AD1697" s="42">
        <f t="shared" si="1195"/>
        <v>1.1741573033707866</v>
      </c>
      <c r="AE1697" s="42">
        <f t="shared" si="1195"/>
        <v>0.98222222222222222</v>
      </c>
      <c r="AF1697" s="43">
        <f t="shared" si="1195"/>
        <v>0.68656716417910446</v>
      </c>
      <c r="AG1697" s="43">
        <f t="shared" si="1195"/>
        <v>0.84513274336283184</v>
      </c>
      <c r="AH1697" s="44">
        <f t="shared" ref="AH1697:AO1697" si="1196">AH1052/AH400</f>
        <v>0.8704663212435233</v>
      </c>
      <c r="AI1697" s="44">
        <f t="shared" si="1196"/>
        <v>0.77319587628865982</v>
      </c>
      <c r="AJ1697" s="44">
        <f t="shared" si="1196"/>
        <v>0.93854748603351956</v>
      </c>
      <c r="AK1697" s="44">
        <f t="shared" si="1196"/>
        <v>1.0402298850574712</v>
      </c>
      <c r="AL1697" s="46">
        <f t="shared" si="1196"/>
        <v>0.7439613526570048</v>
      </c>
      <c r="AM1697" s="46">
        <f t="shared" si="1196"/>
        <v>0.93010752688172038</v>
      </c>
      <c r="AN1697" s="46">
        <f t="shared" si="1196"/>
        <v>0.90355329949238583</v>
      </c>
      <c r="AO1697" s="46">
        <f t="shared" si="1196"/>
        <v>0.86813186813186816</v>
      </c>
    </row>
    <row r="1698" spans="1:41" x14ac:dyDescent="0.25">
      <c r="A1698" s="36" t="s">
        <v>471</v>
      </c>
      <c r="B1698" s="36">
        <f t="shared" ref="B1698:AB1698" si="1197">B1053/B401</f>
        <v>1.0719152157456473</v>
      </c>
      <c r="C1698" s="36">
        <f t="shared" si="1197"/>
        <v>0.95784381478921909</v>
      </c>
      <c r="D1698" s="36">
        <f t="shared" si="1197"/>
        <v>1.1134531928084315</v>
      </c>
      <c r="E1698" s="36">
        <f t="shared" si="1197"/>
        <v>1.7738572574178026</v>
      </c>
      <c r="F1698" s="36">
        <f t="shared" si="1197"/>
        <v>1.3197643277986073</v>
      </c>
      <c r="G1698" s="36">
        <f t="shared" si="1197"/>
        <v>0.92957110609480809</v>
      </c>
      <c r="H1698" s="36">
        <f t="shared" si="1197"/>
        <v>0.85085574572127143</v>
      </c>
      <c r="I1698" s="36">
        <f t="shared" si="1197"/>
        <v>1.0210371819960862</v>
      </c>
      <c r="J1698" s="36">
        <f t="shared" si="1197"/>
        <v>0.82866836301950808</v>
      </c>
      <c r="K1698" s="36">
        <f t="shared" si="1197"/>
        <v>0.7395367736692402</v>
      </c>
      <c r="L1698" s="36">
        <f t="shared" si="1197"/>
        <v>0.98554104477611937</v>
      </c>
      <c r="M1698" s="36">
        <f t="shared" si="1197"/>
        <v>1.1063602351683592</v>
      </c>
      <c r="N1698" s="36">
        <f t="shared" si="1197"/>
        <v>1.0303717135086128</v>
      </c>
      <c r="O1698" s="36">
        <f t="shared" si="1197"/>
        <v>0.99073597529593416</v>
      </c>
      <c r="P1698" s="36">
        <f t="shared" si="1197"/>
        <v>1.000482858522453</v>
      </c>
      <c r="Q1698" s="36">
        <f t="shared" si="1197"/>
        <v>1.1077738515901061</v>
      </c>
      <c r="R1698" s="36">
        <f t="shared" si="1197"/>
        <v>1.0451407328730749</v>
      </c>
      <c r="S1698" s="36">
        <f t="shared" si="1197"/>
        <v>0.91426959954878739</v>
      </c>
      <c r="T1698" s="36">
        <f t="shared" si="1197"/>
        <v>0.89124548736462095</v>
      </c>
      <c r="U1698" s="36">
        <f t="shared" si="1197"/>
        <v>1.0954043048283886</v>
      </c>
      <c r="V1698" s="36">
        <f t="shared" si="1197"/>
        <v>1.0266449157150626</v>
      </c>
      <c r="W1698" s="36">
        <f t="shared" si="1197"/>
        <v>0.77319587628865982</v>
      </c>
      <c r="X1698" s="41">
        <f t="shared" si="1197"/>
        <v>0.80945692883895126</v>
      </c>
      <c r="Y1698" s="41">
        <f t="shared" si="1197"/>
        <v>0.87193596798399198</v>
      </c>
      <c r="Z1698" s="41">
        <f t="shared" si="1197"/>
        <v>0.78991207774178618</v>
      </c>
      <c r="AA1698" s="41">
        <f t="shared" si="1197"/>
        <v>0.77878513145965544</v>
      </c>
      <c r="AB1698" s="41">
        <f t="shared" si="1197"/>
        <v>0.8125</v>
      </c>
      <c r="AC1698" s="42">
        <f t="shared" ref="AC1698:AG1698" si="1198">AC1053/AC401</f>
        <v>0.92691622103386806</v>
      </c>
      <c r="AD1698" s="42">
        <f t="shared" si="1198"/>
        <v>1.2907801418439717</v>
      </c>
      <c r="AE1698" s="42">
        <f t="shared" si="1198"/>
        <v>1.1497076023391812</v>
      </c>
      <c r="AF1698" s="43">
        <f t="shared" si="1198"/>
        <v>0.92502951593860683</v>
      </c>
      <c r="AG1698" s="43">
        <f t="shared" si="1198"/>
        <v>0.81253529079616038</v>
      </c>
      <c r="AH1698" s="44">
        <f t="shared" ref="AH1698:AO1698" si="1199">AH1053/AH401</f>
        <v>0.80584940883634104</v>
      </c>
      <c r="AI1698" s="44">
        <f t="shared" si="1199"/>
        <v>0.72156196943972839</v>
      </c>
      <c r="AJ1698" s="44">
        <f t="shared" si="1199"/>
        <v>0.86891160553217073</v>
      </c>
      <c r="AK1698" s="44">
        <f t="shared" si="1199"/>
        <v>0.8317520556609741</v>
      </c>
      <c r="AL1698" s="46">
        <f t="shared" si="1199"/>
        <v>0.85222830336200162</v>
      </c>
      <c r="AM1698" s="46">
        <f t="shared" si="1199"/>
        <v>0.78150217256362509</v>
      </c>
      <c r="AN1698" s="46">
        <f t="shared" si="1199"/>
        <v>0.84790089470061936</v>
      </c>
      <c r="AO1698" s="46">
        <f t="shared" si="1199"/>
        <v>0.97695852534562211</v>
      </c>
    </row>
    <row r="1699" spans="1:41" x14ac:dyDescent="0.25">
      <c r="A1699" s="36" t="s">
        <v>492</v>
      </c>
      <c r="B1699" s="36">
        <f t="shared" ref="B1699:AB1699" si="1200">B1054/B402</f>
        <v>0.93706777316735823</v>
      </c>
      <c r="C1699" s="36">
        <f t="shared" si="1200"/>
        <v>1.0196506550218341</v>
      </c>
      <c r="D1699" s="36">
        <f t="shared" si="1200"/>
        <v>1.244322092222987</v>
      </c>
      <c r="E1699" s="36">
        <f t="shared" si="1200"/>
        <v>1.7005516154452325</v>
      </c>
      <c r="F1699" s="36">
        <f t="shared" si="1200"/>
        <v>1.2313003452243958</v>
      </c>
      <c r="G1699" s="36">
        <f t="shared" si="1200"/>
        <v>0.9162838182746299</v>
      </c>
      <c r="H1699" s="36">
        <f t="shared" si="1200"/>
        <v>1.097331240188383</v>
      </c>
      <c r="I1699" s="36">
        <f t="shared" si="1200"/>
        <v>1.0423627684964201</v>
      </c>
      <c r="J1699" s="36">
        <f t="shared" si="1200"/>
        <v>0.79378391711889495</v>
      </c>
      <c r="K1699" s="36">
        <f t="shared" si="1200"/>
        <v>0.78491768454593736</v>
      </c>
      <c r="L1699" s="36">
        <f t="shared" si="1200"/>
        <v>1.0666290231507622</v>
      </c>
      <c r="M1699" s="36">
        <f t="shared" si="1200"/>
        <v>1.0636822194199242</v>
      </c>
      <c r="N1699" s="36">
        <f t="shared" si="1200"/>
        <v>0.95718990120746428</v>
      </c>
      <c r="O1699" s="36">
        <f t="shared" si="1200"/>
        <v>0.97600518806744485</v>
      </c>
      <c r="P1699" s="36">
        <f t="shared" si="1200"/>
        <v>1.0005750431282345</v>
      </c>
      <c r="Q1699" s="36">
        <f t="shared" si="1200"/>
        <v>0.99465954606141527</v>
      </c>
      <c r="R1699" s="36">
        <f t="shared" si="1200"/>
        <v>0.91381495564005066</v>
      </c>
      <c r="S1699" s="36">
        <f t="shared" si="1200"/>
        <v>0.96544850498338874</v>
      </c>
      <c r="T1699" s="36">
        <f t="shared" si="1200"/>
        <v>1.054945054945055</v>
      </c>
      <c r="U1699" s="36">
        <f t="shared" si="1200"/>
        <v>0.93720095693779903</v>
      </c>
      <c r="V1699" s="36">
        <f t="shared" si="1200"/>
        <v>0.88249694002447976</v>
      </c>
      <c r="W1699" s="36">
        <f t="shared" si="1200"/>
        <v>0.81082802547770705</v>
      </c>
      <c r="X1699" s="41">
        <f t="shared" si="1200"/>
        <v>0.88078291814946619</v>
      </c>
      <c r="Y1699" s="41">
        <f t="shared" si="1200"/>
        <v>0.93855799373040749</v>
      </c>
      <c r="Z1699" s="41">
        <f t="shared" si="1200"/>
        <v>0.86933797909407662</v>
      </c>
      <c r="AA1699" s="41">
        <f t="shared" si="1200"/>
        <v>0.78002125398512223</v>
      </c>
      <c r="AB1699" s="41">
        <f t="shared" si="1200"/>
        <v>0.81039755351681952</v>
      </c>
      <c r="AC1699" s="42">
        <f t="shared" ref="AC1699:AG1699" si="1201">AC1054/AC402</f>
        <v>0.93696883852691215</v>
      </c>
      <c r="AD1699" s="42">
        <f t="shared" si="1201"/>
        <v>1.2534184138559707</v>
      </c>
      <c r="AE1699" s="42">
        <f t="shared" si="1201"/>
        <v>0.99795779441797139</v>
      </c>
      <c r="AF1699" s="43">
        <f t="shared" si="1201"/>
        <v>0.80504305043050428</v>
      </c>
      <c r="AG1699" s="43">
        <f t="shared" si="1201"/>
        <v>0.85237483953786908</v>
      </c>
      <c r="AH1699" s="44">
        <f t="shared" ref="AH1699:AO1699" si="1202">AH1054/AH402</f>
        <v>0.77714691270404546</v>
      </c>
      <c r="AI1699" s="44">
        <f t="shared" si="1202"/>
        <v>0.79837618403247634</v>
      </c>
      <c r="AJ1699" s="44">
        <f t="shared" si="1202"/>
        <v>0.82396750169262023</v>
      </c>
      <c r="AK1699" s="44">
        <f t="shared" si="1202"/>
        <v>0.81071677105080031</v>
      </c>
      <c r="AL1699" s="46">
        <f t="shared" si="1202"/>
        <v>0.83940397350993379</v>
      </c>
      <c r="AM1699" s="46">
        <f t="shared" si="1202"/>
        <v>0.7371428571428571</v>
      </c>
      <c r="AN1699" s="46">
        <f t="shared" si="1202"/>
        <v>0.69256756756756754</v>
      </c>
      <c r="AO1699" s="46">
        <f t="shared" si="1202"/>
        <v>0.78209191759112517</v>
      </c>
    </row>
    <row r="1700" spans="1:41" x14ac:dyDescent="0.25">
      <c r="A1700" s="36" t="s">
        <v>538</v>
      </c>
      <c r="B1700" s="36">
        <f t="shared" ref="B1700:AB1700" si="1203">B1055/B403</f>
        <v>0.91709401709401706</v>
      </c>
      <c r="C1700" s="36">
        <f t="shared" si="1203"/>
        <v>1.0697050938337802</v>
      </c>
      <c r="D1700" s="36">
        <f t="shared" si="1203"/>
        <v>1.1770911831198192</v>
      </c>
      <c r="E1700" s="36">
        <f t="shared" si="1203"/>
        <v>1.2175351530190239</v>
      </c>
      <c r="F1700" s="36">
        <f t="shared" si="1203"/>
        <v>1.3206806282722514</v>
      </c>
      <c r="G1700" s="36">
        <f t="shared" si="1203"/>
        <v>0.97455621301775153</v>
      </c>
      <c r="H1700" s="36">
        <f t="shared" si="1203"/>
        <v>1.0234497133923919</v>
      </c>
      <c r="I1700" s="36">
        <f t="shared" si="1203"/>
        <v>1.1022044088176353</v>
      </c>
      <c r="J1700" s="36">
        <f t="shared" si="1203"/>
        <v>1.0275659824046921</v>
      </c>
      <c r="K1700" s="36">
        <f t="shared" si="1203"/>
        <v>0.88888888888888884</v>
      </c>
      <c r="L1700" s="36">
        <f t="shared" si="1203"/>
        <v>1.0458015267175573</v>
      </c>
      <c r="M1700" s="36">
        <f t="shared" si="1203"/>
        <v>0.96064516129032262</v>
      </c>
      <c r="N1700" s="36">
        <f t="shared" si="1203"/>
        <v>1.1072335025380711</v>
      </c>
      <c r="O1700" s="36">
        <f t="shared" si="1203"/>
        <v>0.95638820638820643</v>
      </c>
      <c r="P1700" s="36">
        <f t="shared" si="1203"/>
        <v>1.1665573770491804</v>
      </c>
      <c r="Q1700" s="36">
        <f t="shared" si="1203"/>
        <v>0.95315682281059066</v>
      </c>
      <c r="R1700" s="36">
        <f t="shared" si="1203"/>
        <v>1.0118577075098814</v>
      </c>
      <c r="S1700" s="36">
        <f t="shared" si="1203"/>
        <v>0.87570268582136168</v>
      </c>
      <c r="T1700" s="36">
        <f t="shared" si="1203"/>
        <v>1.0773809523809523</v>
      </c>
      <c r="U1700" s="36">
        <f t="shared" si="1203"/>
        <v>0.93099121706399002</v>
      </c>
      <c r="V1700" s="36">
        <f t="shared" si="1203"/>
        <v>1.0141752577319587</v>
      </c>
      <c r="W1700" s="36">
        <f t="shared" si="1203"/>
        <v>0.78349282296650713</v>
      </c>
      <c r="X1700" s="41">
        <f t="shared" si="1203"/>
        <v>0.91158900836320189</v>
      </c>
      <c r="Y1700" s="41">
        <f t="shared" si="1203"/>
        <v>0.84149054505005561</v>
      </c>
      <c r="Z1700" s="41">
        <f t="shared" si="1203"/>
        <v>0.86936936936936937</v>
      </c>
      <c r="AA1700" s="41">
        <f t="shared" si="1203"/>
        <v>0.79584221748400852</v>
      </c>
      <c r="AB1700" s="41">
        <f t="shared" si="1203"/>
        <v>0.84144818976279645</v>
      </c>
      <c r="AC1700" s="42">
        <f t="shared" ref="AC1700:AG1700" si="1204">AC1055/AC403</f>
        <v>0.84781097984711606</v>
      </c>
      <c r="AD1700" s="42">
        <f t="shared" si="1204"/>
        <v>0.93734335839598992</v>
      </c>
      <c r="AE1700" s="42">
        <f t="shared" si="1204"/>
        <v>1.0123546511627908</v>
      </c>
      <c r="AF1700" s="43">
        <f t="shared" si="1204"/>
        <v>0.84957627118644063</v>
      </c>
      <c r="AG1700" s="43">
        <f t="shared" si="1204"/>
        <v>0.82395382395382399</v>
      </c>
      <c r="AH1700" s="44">
        <f t="shared" ref="AH1700:AO1700" si="1205">AH1055/AH403</f>
        <v>0.89349593495934965</v>
      </c>
      <c r="AI1700" s="44">
        <f t="shared" si="1205"/>
        <v>0.77966101694915257</v>
      </c>
      <c r="AJ1700" s="44">
        <f t="shared" si="1205"/>
        <v>0.8883248730964467</v>
      </c>
      <c r="AK1700" s="44">
        <f t="shared" si="1205"/>
        <v>0.92614047791455467</v>
      </c>
      <c r="AL1700" s="46">
        <f t="shared" si="1205"/>
        <v>0.85205992509363293</v>
      </c>
      <c r="AM1700" s="46">
        <f t="shared" si="1205"/>
        <v>0.83031182015953586</v>
      </c>
      <c r="AN1700" s="46">
        <f t="shared" si="1205"/>
        <v>0.86399371069182385</v>
      </c>
      <c r="AO1700" s="46">
        <f t="shared" si="1205"/>
        <v>0.80984153461217678</v>
      </c>
    </row>
    <row r="1701" spans="1:41" x14ac:dyDescent="0.25">
      <c r="A1701" s="36" t="s">
        <v>518</v>
      </c>
      <c r="B1701" s="36">
        <f t="shared" ref="B1701:AB1701" si="1206">B1056/B404</f>
        <v>0.95155279503105594</v>
      </c>
      <c r="C1701" s="36">
        <f t="shared" si="1206"/>
        <v>0.98027842227378192</v>
      </c>
      <c r="D1701" s="36">
        <f t="shared" si="1206"/>
        <v>1.0224390243902439</v>
      </c>
      <c r="E1701" s="36">
        <f t="shared" si="1206"/>
        <v>1.5066666666666666</v>
      </c>
      <c r="F1701" s="36">
        <f t="shared" si="1206"/>
        <v>1.3686337914308813</v>
      </c>
      <c r="G1701" s="36">
        <f t="shared" si="1206"/>
        <v>0.96007984031936133</v>
      </c>
      <c r="H1701" s="36">
        <f t="shared" si="1206"/>
        <v>0.96307692307692305</v>
      </c>
      <c r="I1701" s="36">
        <f t="shared" si="1206"/>
        <v>0.98165137614678899</v>
      </c>
      <c r="J1701" s="36">
        <f t="shared" si="1206"/>
        <v>0.98124999999999996</v>
      </c>
      <c r="K1701" s="36">
        <f t="shared" si="1206"/>
        <v>0.83029453015427768</v>
      </c>
      <c r="L1701" s="36">
        <f t="shared" si="1206"/>
        <v>0.97499999999999998</v>
      </c>
      <c r="M1701" s="36">
        <f t="shared" si="1206"/>
        <v>0.97284345047923326</v>
      </c>
      <c r="N1701" s="36">
        <f t="shared" si="1206"/>
        <v>1.0104633781763828</v>
      </c>
      <c r="O1701" s="36">
        <f t="shared" si="1206"/>
        <v>0.91595197255574612</v>
      </c>
      <c r="P1701" s="36">
        <f t="shared" si="1206"/>
        <v>1.0208507089241035</v>
      </c>
      <c r="Q1701" s="36">
        <f t="shared" si="1206"/>
        <v>1.042711234911792</v>
      </c>
      <c r="R1701" s="36">
        <f t="shared" si="1206"/>
        <v>0.90617670054730259</v>
      </c>
      <c r="S1701" s="36">
        <f t="shared" si="1206"/>
        <v>0.9061685490877498</v>
      </c>
      <c r="T1701" s="36">
        <f t="shared" si="1206"/>
        <v>1.0300693909020817</v>
      </c>
      <c r="U1701" s="36">
        <f t="shared" si="1206"/>
        <v>0.92014196983141083</v>
      </c>
      <c r="V1701" s="36">
        <f t="shared" si="1206"/>
        <v>0.96796536796536792</v>
      </c>
      <c r="W1701" s="36">
        <f t="shared" si="1206"/>
        <v>0.81426202321724706</v>
      </c>
      <c r="X1701" s="41">
        <f t="shared" si="1206"/>
        <v>0.95211038961038963</v>
      </c>
      <c r="Y1701" s="41">
        <f t="shared" si="1206"/>
        <v>0.87449392712550611</v>
      </c>
      <c r="Z1701" s="41">
        <f t="shared" si="1206"/>
        <v>0.91153238546603477</v>
      </c>
      <c r="AA1701" s="41">
        <f t="shared" si="1206"/>
        <v>0.79518950437317781</v>
      </c>
      <c r="AB1701" s="41">
        <f t="shared" si="1206"/>
        <v>0.81149619611158075</v>
      </c>
      <c r="AC1701" s="42">
        <f t="shared" ref="AC1701:AG1701" si="1207">AC1056/AC404</f>
        <v>0.80747663551401871</v>
      </c>
      <c r="AD1701" s="42">
        <f t="shared" si="1207"/>
        <v>0.99881093935790721</v>
      </c>
      <c r="AE1701" s="42">
        <f t="shared" si="1207"/>
        <v>1.0849858356940509</v>
      </c>
      <c r="AF1701" s="43">
        <f t="shared" si="1207"/>
        <v>0.8065099457504521</v>
      </c>
      <c r="AG1701" s="43">
        <f t="shared" si="1207"/>
        <v>0.88070539419087135</v>
      </c>
      <c r="AH1701" s="44">
        <f t="shared" ref="AH1701:AO1701" si="1208">AH1056/AH404</f>
        <v>0.79285714285714282</v>
      </c>
      <c r="AI1701" s="44">
        <f t="shared" si="1208"/>
        <v>0.75145067698259183</v>
      </c>
      <c r="AJ1701" s="44">
        <f t="shared" si="1208"/>
        <v>0.90152284263959392</v>
      </c>
      <c r="AK1701" s="44">
        <f t="shared" si="1208"/>
        <v>0.97130712008501596</v>
      </c>
      <c r="AL1701" s="46">
        <f t="shared" si="1208"/>
        <v>0.86692015209125473</v>
      </c>
      <c r="AM1701" s="46">
        <f t="shared" si="1208"/>
        <v>0.84677419354838712</v>
      </c>
      <c r="AN1701" s="46">
        <f t="shared" si="1208"/>
        <v>0.92576419213973804</v>
      </c>
      <c r="AO1701" s="46">
        <f t="shared" si="1208"/>
        <v>0.82100238663484482</v>
      </c>
    </row>
    <row r="1702" spans="1:41" x14ac:dyDescent="0.25">
      <c r="A1702" s="36" t="s">
        <v>439</v>
      </c>
      <c r="B1702" s="36">
        <f t="shared" ref="B1702:AB1702" si="1209">B1057/B405</f>
        <v>1.090289608177172</v>
      </c>
      <c r="C1702" s="36">
        <f t="shared" si="1209"/>
        <v>1.12565445026178</v>
      </c>
      <c r="D1702" s="36">
        <f t="shared" si="1209"/>
        <v>1.1957390146471372</v>
      </c>
      <c r="E1702" s="36">
        <f t="shared" si="1209"/>
        <v>1.6194144838212634</v>
      </c>
      <c r="F1702" s="36">
        <f t="shared" si="1209"/>
        <v>1.3570581257413998</v>
      </c>
      <c r="G1702" s="36">
        <f t="shared" si="1209"/>
        <v>0.94777397260273977</v>
      </c>
      <c r="H1702" s="36">
        <f t="shared" si="1209"/>
        <v>0.92301649646504325</v>
      </c>
      <c r="I1702" s="36">
        <f t="shared" si="1209"/>
        <v>0.85486891385767794</v>
      </c>
      <c r="J1702" s="36">
        <f t="shared" si="1209"/>
        <v>0.83293172690763051</v>
      </c>
      <c r="K1702" s="36">
        <f t="shared" si="1209"/>
        <v>0.84481175390266294</v>
      </c>
      <c r="L1702" s="36">
        <f t="shared" si="1209"/>
        <v>0.93950850661625707</v>
      </c>
      <c r="M1702" s="36">
        <f t="shared" si="1209"/>
        <v>0.8608949416342413</v>
      </c>
      <c r="N1702" s="36">
        <f t="shared" si="1209"/>
        <v>1.0452403393025447</v>
      </c>
      <c r="O1702" s="36">
        <f t="shared" si="1209"/>
        <v>1.0455508474576272</v>
      </c>
      <c r="P1702" s="36">
        <f t="shared" si="1209"/>
        <v>1.0676532769556026</v>
      </c>
      <c r="Q1702" s="36">
        <f t="shared" si="1209"/>
        <v>0.86743215031315235</v>
      </c>
      <c r="R1702" s="36">
        <f t="shared" si="1209"/>
        <v>0.89790076335877866</v>
      </c>
      <c r="S1702" s="36">
        <f t="shared" si="1209"/>
        <v>0.94800884955752207</v>
      </c>
      <c r="T1702" s="36">
        <f t="shared" si="1209"/>
        <v>0.96326530612244898</v>
      </c>
      <c r="U1702" s="36">
        <f t="shared" si="1209"/>
        <v>0.83786505538771405</v>
      </c>
      <c r="V1702" s="36">
        <f t="shared" si="1209"/>
        <v>1.0743405275779376</v>
      </c>
      <c r="W1702" s="36">
        <f t="shared" si="1209"/>
        <v>0.9349112426035503</v>
      </c>
      <c r="X1702" s="41">
        <f t="shared" si="1209"/>
        <v>1.5439739413680782</v>
      </c>
      <c r="Y1702" s="41">
        <f t="shared" si="1209"/>
        <v>0.73961499493414384</v>
      </c>
      <c r="Z1702" s="41">
        <f t="shared" si="1209"/>
        <v>0.54225352112676062</v>
      </c>
      <c r="AA1702" s="41">
        <f t="shared" si="1209"/>
        <v>0.6251378169790518</v>
      </c>
      <c r="AB1702" s="41">
        <f t="shared" si="1209"/>
        <v>0.68692206076618234</v>
      </c>
      <c r="AC1702" s="42">
        <f t="shared" ref="AC1702:AG1702" si="1210">AC1057/AC405</f>
        <v>0.73098591549295777</v>
      </c>
      <c r="AD1702" s="42">
        <f t="shared" si="1210"/>
        <v>1.2268292682926829</v>
      </c>
      <c r="AE1702" s="42">
        <f t="shared" si="1210"/>
        <v>0.93710691823899372</v>
      </c>
      <c r="AF1702" s="43">
        <f t="shared" si="1210"/>
        <v>0.60597826086956519</v>
      </c>
      <c r="AG1702" s="43">
        <f t="shared" si="1210"/>
        <v>0.8165289256198347</v>
      </c>
      <c r="AH1702" s="44">
        <f t="shared" ref="AH1702:AO1702" si="1211">AH1057/AH405</f>
        <v>0.72117039586919107</v>
      </c>
      <c r="AI1702" s="44">
        <f t="shared" si="1211"/>
        <v>0.72649572649572647</v>
      </c>
      <c r="AJ1702" s="44">
        <f t="shared" si="1211"/>
        <v>0.78178368121442121</v>
      </c>
      <c r="AK1702" s="44">
        <f t="shared" si="1211"/>
        <v>0.87722772277227723</v>
      </c>
      <c r="AL1702" s="46">
        <f t="shared" si="1211"/>
        <v>0.76888888888888884</v>
      </c>
      <c r="AM1702" s="46">
        <f t="shared" si="1211"/>
        <v>0.71214642262895178</v>
      </c>
      <c r="AN1702" s="46">
        <f t="shared" si="1211"/>
        <v>0.70088495575221244</v>
      </c>
      <c r="AO1702" s="46">
        <f t="shared" si="1211"/>
        <v>0.64155251141552516</v>
      </c>
    </row>
    <row r="1703" spans="1:41" x14ac:dyDescent="0.25">
      <c r="A1703" s="36" t="s">
        <v>180</v>
      </c>
      <c r="B1703" s="36">
        <f t="shared" ref="B1703:AB1703" si="1212">B1058/B406</f>
        <v>1.2679738562091503</v>
      </c>
      <c r="C1703" s="36">
        <f t="shared" si="1212"/>
        <v>1.0586510263929618</v>
      </c>
      <c r="D1703" s="36">
        <f t="shared" si="1212"/>
        <v>1.1573849878934626</v>
      </c>
      <c r="E1703" s="36">
        <f t="shared" si="1212"/>
        <v>1.3360881542699725</v>
      </c>
      <c r="F1703" s="36">
        <f t="shared" si="1212"/>
        <v>1.3665987780040734</v>
      </c>
      <c r="G1703" s="36">
        <f t="shared" si="1212"/>
        <v>0.87973640856672153</v>
      </c>
      <c r="H1703" s="36">
        <f t="shared" si="1212"/>
        <v>0.91424418604651159</v>
      </c>
      <c r="I1703" s="36">
        <f t="shared" si="1212"/>
        <v>0.84</v>
      </c>
      <c r="J1703" s="36">
        <f t="shared" si="1212"/>
        <v>0.87768595041322317</v>
      </c>
      <c r="K1703" s="36">
        <f t="shared" si="1212"/>
        <v>0.80265339966832505</v>
      </c>
      <c r="L1703" s="36">
        <f t="shared" si="1212"/>
        <v>0.97039473684210531</v>
      </c>
      <c r="M1703" s="36">
        <f t="shared" si="1212"/>
        <v>1.0601941747572816</v>
      </c>
      <c r="N1703" s="36">
        <f t="shared" si="1212"/>
        <v>0.91624790619765495</v>
      </c>
      <c r="O1703" s="36">
        <f t="shared" si="1212"/>
        <v>0.84547069271758435</v>
      </c>
      <c r="P1703" s="36">
        <f t="shared" si="1212"/>
        <v>0.98130841121495327</v>
      </c>
      <c r="Q1703" s="36">
        <f t="shared" si="1212"/>
        <v>1.0437636761487965</v>
      </c>
      <c r="R1703" s="36">
        <f t="shared" si="1212"/>
        <v>0.84854014598540151</v>
      </c>
      <c r="S1703" s="36">
        <f t="shared" si="1212"/>
        <v>0.88</v>
      </c>
      <c r="T1703" s="36">
        <f t="shared" si="1212"/>
        <v>0.92099792099792099</v>
      </c>
      <c r="U1703" s="36">
        <f t="shared" si="1212"/>
        <v>0.95918367346938771</v>
      </c>
      <c r="V1703" s="36">
        <f t="shared" si="1212"/>
        <v>0.88495575221238942</v>
      </c>
      <c r="W1703" s="36">
        <f t="shared" si="1212"/>
        <v>0.94782608695652171</v>
      </c>
      <c r="X1703" s="41">
        <f t="shared" si="1212"/>
        <v>0.84916201117318435</v>
      </c>
      <c r="Y1703" s="41">
        <f t="shared" si="1212"/>
        <v>0.92837465564738297</v>
      </c>
      <c r="Z1703" s="41">
        <f t="shared" si="1212"/>
        <v>1.0079575596816976</v>
      </c>
      <c r="AA1703" s="41">
        <f t="shared" si="1212"/>
        <v>0.81113320079522866</v>
      </c>
      <c r="AB1703" s="41">
        <f t="shared" si="1212"/>
        <v>0.86224489795918369</v>
      </c>
      <c r="AC1703" s="42">
        <f t="shared" ref="AC1703:AG1703" si="1213">AC1058/AC406</f>
        <v>0.7994505494505495</v>
      </c>
      <c r="AD1703" s="42">
        <f t="shared" si="1213"/>
        <v>1.1895910780669146</v>
      </c>
      <c r="AE1703" s="42">
        <f t="shared" si="1213"/>
        <v>0.92432432432432432</v>
      </c>
      <c r="AF1703" s="43">
        <f t="shared" si="1213"/>
        <v>0.70076726342710993</v>
      </c>
      <c r="AG1703" s="43">
        <f t="shared" si="1213"/>
        <v>0.84782608695652173</v>
      </c>
      <c r="AH1703" s="44">
        <f t="shared" ref="AH1703:AO1703" si="1214">AH1058/AH406</f>
        <v>0.69850746268656716</v>
      </c>
      <c r="AI1703" s="44">
        <f t="shared" si="1214"/>
        <v>0.75577557755775582</v>
      </c>
      <c r="AJ1703" s="44">
        <f t="shared" si="1214"/>
        <v>0.89761092150170652</v>
      </c>
      <c r="AK1703" s="44">
        <f t="shared" si="1214"/>
        <v>1.0073800738007379</v>
      </c>
      <c r="AL1703" s="46">
        <f t="shared" si="1214"/>
        <v>0.89344262295081966</v>
      </c>
      <c r="AM1703" s="46">
        <f t="shared" si="1214"/>
        <v>0.81957186544342508</v>
      </c>
      <c r="AN1703" s="46">
        <f t="shared" si="1214"/>
        <v>0.70707070707070707</v>
      </c>
      <c r="AO1703" s="46">
        <f t="shared" si="1214"/>
        <v>0.9330357142857143</v>
      </c>
    </row>
    <row r="1704" spans="1:41" x14ac:dyDescent="0.25">
      <c r="A1704" s="36" t="s">
        <v>486</v>
      </c>
      <c r="B1704" s="36">
        <f t="shared" ref="B1704:AB1704" si="1215">B1059/B407</f>
        <v>1.022911051212938</v>
      </c>
      <c r="C1704" s="36">
        <f t="shared" si="1215"/>
        <v>1.027062706270627</v>
      </c>
      <c r="D1704" s="36">
        <f t="shared" si="1215"/>
        <v>1.1435754189944134</v>
      </c>
      <c r="E1704" s="36">
        <f t="shared" si="1215"/>
        <v>1.5325623858794888</v>
      </c>
      <c r="F1704" s="36">
        <f t="shared" si="1215"/>
        <v>1.2323026851098453</v>
      </c>
      <c r="G1704" s="36">
        <f t="shared" si="1215"/>
        <v>0.90647226173541962</v>
      </c>
      <c r="H1704" s="36">
        <f t="shared" si="1215"/>
        <v>0.94419719274221159</v>
      </c>
      <c r="I1704" s="36">
        <f t="shared" si="1215"/>
        <v>0.91855551286976567</v>
      </c>
      <c r="J1704" s="36">
        <f t="shared" si="1215"/>
        <v>0.83563489390367129</v>
      </c>
      <c r="K1704" s="36">
        <f t="shared" si="1215"/>
        <v>0.79336349924585214</v>
      </c>
      <c r="L1704" s="36">
        <f t="shared" si="1215"/>
        <v>0.99606763664962639</v>
      </c>
      <c r="M1704" s="36">
        <f t="shared" si="1215"/>
        <v>1.0305580159433128</v>
      </c>
      <c r="N1704" s="36">
        <f t="shared" si="1215"/>
        <v>0.94391087207068769</v>
      </c>
      <c r="O1704" s="36">
        <f t="shared" si="1215"/>
        <v>0.89548387096774196</v>
      </c>
      <c r="P1704" s="36">
        <f t="shared" si="1215"/>
        <v>0.92218896964514752</v>
      </c>
      <c r="Q1704" s="36">
        <f t="shared" si="1215"/>
        <v>1.0031124944419743</v>
      </c>
      <c r="R1704" s="36">
        <f t="shared" si="1215"/>
        <v>0.86213908092720615</v>
      </c>
      <c r="S1704" s="36">
        <f t="shared" si="1215"/>
        <v>0.8700947225981055</v>
      </c>
      <c r="T1704" s="36">
        <f t="shared" si="1215"/>
        <v>0.93169044530912237</v>
      </c>
      <c r="U1704" s="36">
        <f t="shared" si="1215"/>
        <v>0.98073998986315258</v>
      </c>
      <c r="V1704" s="36">
        <f t="shared" si="1215"/>
        <v>0.90717488789237666</v>
      </c>
      <c r="W1704" s="36">
        <f t="shared" si="1215"/>
        <v>0.93885281385281383</v>
      </c>
      <c r="X1704" s="41">
        <f t="shared" si="1215"/>
        <v>0.96551724137931039</v>
      </c>
      <c r="Y1704" s="41">
        <f t="shared" si="1215"/>
        <v>0.93530310748853795</v>
      </c>
      <c r="Z1704" s="41">
        <f t="shared" si="1215"/>
        <v>0.87830687830687826</v>
      </c>
      <c r="AA1704" s="41">
        <f t="shared" si="1215"/>
        <v>0.79753521126760563</v>
      </c>
      <c r="AB1704" s="41">
        <f t="shared" si="1215"/>
        <v>0.87394067796610164</v>
      </c>
      <c r="AC1704" s="42">
        <f t="shared" ref="AC1704:AG1704" si="1216">AC1059/AC407</f>
        <v>0.85594739988045432</v>
      </c>
      <c r="AD1704" s="42">
        <f t="shared" si="1216"/>
        <v>1.2370617696160267</v>
      </c>
      <c r="AE1704" s="42">
        <f t="shared" si="1216"/>
        <v>1.0196078431372548</v>
      </c>
      <c r="AF1704" s="43">
        <f t="shared" si="1216"/>
        <v>0.79697139652271454</v>
      </c>
      <c r="AG1704" s="43">
        <f t="shared" si="1216"/>
        <v>0.79223880597014928</v>
      </c>
      <c r="AH1704" s="44">
        <f t="shared" ref="AH1704:AO1704" si="1217">AH1059/AH407</f>
        <v>0.78303747534516766</v>
      </c>
      <c r="AI1704" s="44">
        <f t="shared" si="1217"/>
        <v>0.77785190126751169</v>
      </c>
      <c r="AJ1704" s="44">
        <f t="shared" si="1217"/>
        <v>0.88177339901477836</v>
      </c>
      <c r="AK1704" s="44">
        <f t="shared" si="1217"/>
        <v>0.89849892780557539</v>
      </c>
      <c r="AL1704" s="46">
        <f t="shared" si="1217"/>
        <v>0.78537360890302066</v>
      </c>
      <c r="AM1704" s="46">
        <f t="shared" si="1217"/>
        <v>0.80299931833674165</v>
      </c>
      <c r="AN1704" s="46">
        <f t="shared" si="1217"/>
        <v>0.8046511627906977</v>
      </c>
      <c r="AO1704" s="46">
        <f t="shared" si="1217"/>
        <v>0.90086206896551724</v>
      </c>
    </row>
    <row r="1705" spans="1:41" x14ac:dyDescent="0.25">
      <c r="A1705" s="36" t="s">
        <v>181</v>
      </c>
      <c r="B1705" s="36">
        <f t="shared" ref="B1705:AB1705" si="1218">B1060/B408</f>
        <v>1.1100917431192661</v>
      </c>
      <c r="C1705" s="36">
        <f t="shared" si="1218"/>
        <v>1.103448275862069</v>
      </c>
      <c r="D1705" s="36">
        <f t="shared" si="1218"/>
        <v>1.0561797752808988</v>
      </c>
      <c r="E1705" s="36">
        <f t="shared" si="1218"/>
        <v>1.3731884057971016</v>
      </c>
      <c r="F1705" s="36">
        <f t="shared" si="1218"/>
        <v>1.2710997442455243</v>
      </c>
      <c r="G1705" s="36">
        <f t="shared" si="1218"/>
        <v>0.98855835240274603</v>
      </c>
      <c r="H1705" s="36">
        <f t="shared" si="1218"/>
        <v>0.98136645962732916</v>
      </c>
      <c r="I1705" s="36">
        <f t="shared" si="1218"/>
        <v>0.93302540415704383</v>
      </c>
      <c r="J1705" s="36">
        <f t="shared" si="1218"/>
        <v>0.77055449330783943</v>
      </c>
      <c r="K1705" s="36">
        <f t="shared" si="1218"/>
        <v>0.81156316916488225</v>
      </c>
      <c r="L1705" s="36">
        <f t="shared" si="1218"/>
        <v>0.91056910569105687</v>
      </c>
      <c r="M1705" s="36">
        <f t="shared" si="1218"/>
        <v>0.82126696832579182</v>
      </c>
      <c r="N1705" s="36">
        <f t="shared" si="1218"/>
        <v>1.0348258706467661</v>
      </c>
      <c r="O1705" s="36">
        <f t="shared" si="1218"/>
        <v>1.0071942446043165</v>
      </c>
      <c r="P1705" s="36">
        <f t="shared" si="1218"/>
        <v>1.0527577937649879</v>
      </c>
      <c r="Q1705" s="36">
        <f t="shared" si="1218"/>
        <v>0.93540669856459335</v>
      </c>
      <c r="R1705" s="36">
        <f t="shared" si="1218"/>
        <v>1.1126005361930296</v>
      </c>
      <c r="S1705" s="36">
        <f t="shared" si="1218"/>
        <v>0.84114583333333337</v>
      </c>
      <c r="T1705" s="36">
        <f t="shared" si="1218"/>
        <v>1.0506912442396312</v>
      </c>
      <c r="U1705" s="36">
        <f t="shared" si="1218"/>
        <v>0.95465393794749398</v>
      </c>
      <c r="V1705" s="36">
        <f t="shared" si="1218"/>
        <v>0.89051094890510951</v>
      </c>
      <c r="W1705" s="36">
        <f t="shared" si="1218"/>
        <v>0.7995495495495496</v>
      </c>
      <c r="X1705" s="41">
        <f t="shared" si="1218"/>
        <v>0.97984886649874059</v>
      </c>
      <c r="Y1705" s="41">
        <f t="shared" si="1218"/>
        <v>0.89873417721518989</v>
      </c>
      <c r="Z1705" s="41">
        <f t="shared" si="1218"/>
        <v>0.83886255924170616</v>
      </c>
      <c r="AA1705" s="41">
        <f t="shared" si="1218"/>
        <v>0.79515418502202639</v>
      </c>
      <c r="AB1705" s="41">
        <f t="shared" si="1218"/>
        <v>0.68805309734513276</v>
      </c>
      <c r="AC1705" s="42">
        <f t="shared" ref="AC1705:AG1705" si="1219">AC1060/AC408</f>
        <v>0.76744186046511631</v>
      </c>
      <c r="AD1705" s="42">
        <f t="shared" si="1219"/>
        <v>1.23046875</v>
      </c>
      <c r="AE1705" s="42">
        <f t="shared" si="1219"/>
        <v>1.0886426592797784</v>
      </c>
      <c r="AF1705" s="43">
        <f t="shared" si="1219"/>
        <v>1.0741935483870968</v>
      </c>
      <c r="AG1705" s="43">
        <f t="shared" si="1219"/>
        <v>0.82471264367816088</v>
      </c>
      <c r="AH1705" s="44">
        <f t="shared" ref="AH1705:AO1705" si="1220">AH1060/AH408</f>
        <v>0.90939597315436238</v>
      </c>
      <c r="AI1705" s="44">
        <f t="shared" si="1220"/>
        <v>0.70930232558139539</v>
      </c>
      <c r="AJ1705" s="44">
        <f t="shared" si="1220"/>
        <v>0.78273809523809523</v>
      </c>
      <c r="AK1705" s="44">
        <f t="shared" si="1220"/>
        <v>0.92356687898089174</v>
      </c>
      <c r="AL1705" s="46">
        <f t="shared" si="1220"/>
        <v>0.84701492537313428</v>
      </c>
      <c r="AM1705" s="46">
        <f t="shared" si="1220"/>
        <v>0.80882352941176472</v>
      </c>
      <c r="AN1705" s="46">
        <f t="shared" si="1220"/>
        <v>0.85093167701863359</v>
      </c>
      <c r="AO1705" s="46">
        <f t="shared" si="1220"/>
        <v>1</v>
      </c>
    </row>
    <row r="1706" spans="1:41" x14ac:dyDescent="0.25">
      <c r="A1706" s="36" t="s">
        <v>182</v>
      </c>
      <c r="B1706" s="36">
        <f t="shared" ref="B1706:AB1706" si="1221">B1061/B409</f>
        <v>0.782258064516129</v>
      </c>
      <c r="C1706" s="36">
        <f t="shared" si="1221"/>
        <v>0.98090692124105017</v>
      </c>
      <c r="D1706" s="36">
        <f t="shared" si="1221"/>
        <v>0.95769230769230773</v>
      </c>
      <c r="E1706" s="36">
        <f t="shared" si="1221"/>
        <v>1.4522727272727274</v>
      </c>
      <c r="F1706" s="36">
        <f t="shared" si="1221"/>
        <v>1.1372212692967409</v>
      </c>
      <c r="G1706" s="36">
        <f t="shared" si="1221"/>
        <v>0.77599009900990101</v>
      </c>
      <c r="H1706" s="36">
        <f t="shared" si="1221"/>
        <v>0.97875816993464049</v>
      </c>
      <c r="I1706" s="36">
        <f t="shared" si="1221"/>
        <v>0.89169675090252709</v>
      </c>
      <c r="J1706" s="36">
        <f t="shared" si="1221"/>
        <v>0.71580547112462001</v>
      </c>
      <c r="K1706" s="36">
        <f t="shared" si="1221"/>
        <v>0.87673343605546994</v>
      </c>
      <c r="L1706" s="36">
        <f t="shared" si="1221"/>
        <v>1.0211038961038961</v>
      </c>
      <c r="M1706" s="36">
        <f t="shared" si="1221"/>
        <v>0.98881118881118879</v>
      </c>
      <c r="N1706" s="36">
        <f t="shared" si="1221"/>
        <v>0.87739463601532564</v>
      </c>
      <c r="O1706" s="36">
        <f t="shared" si="1221"/>
        <v>0.97632058287795997</v>
      </c>
      <c r="P1706" s="36">
        <f t="shared" si="1221"/>
        <v>1.1411149825783973</v>
      </c>
      <c r="Q1706" s="36">
        <f t="shared" si="1221"/>
        <v>1.1084558823529411</v>
      </c>
      <c r="R1706" s="36">
        <f t="shared" si="1221"/>
        <v>0.80650684931506844</v>
      </c>
      <c r="S1706" s="36">
        <f t="shared" si="1221"/>
        <v>0.9219088937093276</v>
      </c>
      <c r="T1706" s="36">
        <f t="shared" si="1221"/>
        <v>1.0707964601769913</v>
      </c>
      <c r="U1706" s="36">
        <f t="shared" si="1221"/>
        <v>1.0138888888888888</v>
      </c>
      <c r="V1706" s="36">
        <f t="shared" si="1221"/>
        <v>0.76302521008403357</v>
      </c>
      <c r="W1706" s="36">
        <f t="shared" si="1221"/>
        <v>0.72815533980582525</v>
      </c>
      <c r="X1706" s="41">
        <f t="shared" si="1221"/>
        <v>0.78300180831826405</v>
      </c>
      <c r="Y1706" s="41">
        <f t="shared" si="1221"/>
        <v>0.76074766355140189</v>
      </c>
      <c r="Z1706" s="41">
        <f t="shared" si="1221"/>
        <v>0.87329434697855746</v>
      </c>
      <c r="AA1706" s="41">
        <f t="shared" si="1221"/>
        <v>0.81481481481481477</v>
      </c>
      <c r="AB1706" s="41">
        <f t="shared" si="1221"/>
        <v>1.0205338809034907</v>
      </c>
      <c r="AC1706" s="42">
        <f t="shared" ref="AC1706:AG1706" si="1222">AC1061/AC409</f>
        <v>1.1172069825436408</v>
      </c>
      <c r="AD1706" s="42">
        <f t="shared" si="1222"/>
        <v>1.3070652173913044</v>
      </c>
      <c r="AE1706" s="42">
        <f t="shared" si="1222"/>
        <v>1.0063025210084033</v>
      </c>
      <c r="AF1706" s="43">
        <f t="shared" si="1222"/>
        <v>0.69534050179211471</v>
      </c>
      <c r="AG1706" s="43">
        <f t="shared" si="1222"/>
        <v>0.70036101083032487</v>
      </c>
      <c r="AH1706" s="44">
        <f t="shared" ref="AH1706:AO1706" si="1223">AH1061/AH409</f>
        <v>0.56031128404669261</v>
      </c>
      <c r="AI1706" s="44">
        <f t="shared" si="1223"/>
        <v>0.76148796498905913</v>
      </c>
      <c r="AJ1706" s="44">
        <f t="shared" si="1223"/>
        <v>0.81152993348115299</v>
      </c>
      <c r="AK1706" s="44">
        <f t="shared" si="1223"/>
        <v>0.69978858350951378</v>
      </c>
      <c r="AL1706" s="46">
        <f t="shared" si="1223"/>
        <v>0.90322580645161288</v>
      </c>
      <c r="AM1706" s="46">
        <f t="shared" si="1223"/>
        <v>0.93427230046948362</v>
      </c>
      <c r="AN1706" s="46">
        <f t="shared" si="1223"/>
        <v>0.85</v>
      </c>
      <c r="AO1706" s="46">
        <f t="shared" si="1223"/>
        <v>1.1363636363636365</v>
      </c>
    </row>
    <row r="1707" spans="1:41" x14ac:dyDescent="0.25">
      <c r="A1707" s="36" t="s">
        <v>183</v>
      </c>
      <c r="B1707" s="36">
        <f t="shared" ref="B1707:AB1707" si="1224">B1062/B410</f>
        <v>0.90400000000000003</v>
      </c>
      <c r="C1707" s="36">
        <f t="shared" si="1224"/>
        <v>1.1811023622047243</v>
      </c>
      <c r="D1707" s="36">
        <f t="shared" si="1224"/>
        <v>1.09375</v>
      </c>
      <c r="E1707" s="36">
        <f t="shared" si="1224"/>
        <v>1.5562130177514792</v>
      </c>
      <c r="F1707" s="36">
        <f t="shared" si="1224"/>
        <v>1.3215686274509804</v>
      </c>
      <c r="G1707" s="36">
        <f t="shared" si="1224"/>
        <v>0.83941605839416056</v>
      </c>
      <c r="H1707" s="36">
        <f t="shared" si="1224"/>
        <v>1.0712166172106825</v>
      </c>
      <c r="I1707" s="36">
        <f t="shared" si="1224"/>
        <v>0.9151943462897526</v>
      </c>
      <c r="J1707" s="36">
        <f t="shared" si="1224"/>
        <v>0.79944289693593318</v>
      </c>
      <c r="K1707" s="36">
        <f t="shared" si="1224"/>
        <v>0.71118012422360244</v>
      </c>
      <c r="L1707" s="36">
        <f t="shared" si="1224"/>
        <v>0.99317406143344711</v>
      </c>
      <c r="M1707" s="36">
        <f t="shared" si="1224"/>
        <v>1.0678733031674208</v>
      </c>
      <c r="N1707" s="36">
        <f t="shared" si="1224"/>
        <v>0.80448717948717952</v>
      </c>
      <c r="O1707" s="36">
        <f t="shared" si="1224"/>
        <v>0.88986784140969166</v>
      </c>
      <c r="P1707" s="36">
        <f t="shared" si="1224"/>
        <v>1.0317460317460319</v>
      </c>
      <c r="Q1707" s="36">
        <f t="shared" si="1224"/>
        <v>1.0625</v>
      </c>
      <c r="R1707" s="36">
        <f t="shared" si="1224"/>
        <v>1.1155555555555556</v>
      </c>
      <c r="S1707" s="36">
        <f t="shared" si="1224"/>
        <v>0.9509803921568627</v>
      </c>
      <c r="T1707" s="36">
        <f t="shared" si="1224"/>
        <v>1.0339622641509434</v>
      </c>
      <c r="U1707" s="36">
        <f t="shared" si="1224"/>
        <v>0.92116182572614103</v>
      </c>
      <c r="V1707" s="36">
        <f t="shared" si="1224"/>
        <v>0.79600000000000004</v>
      </c>
      <c r="W1707" s="36">
        <f t="shared" si="1224"/>
        <v>0.92765957446808511</v>
      </c>
      <c r="X1707" s="41">
        <f t="shared" si="1224"/>
        <v>0.88429752066115708</v>
      </c>
      <c r="Y1707" s="41">
        <f t="shared" si="1224"/>
        <v>0.94907407407407407</v>
      </c>
      <c r="Z1707" s="41">
        <f t="shared" si="1224"/>
        <v>0.83587786259541985</v>
      </c>
      <c r="AA1707" s="41">
        <f t="shared" si="1224"/>
        <v>0.83050847457627119</v>
      </c>
      <c r="AB1707" s="41">
        <f t="shared" si="1224"/>
        <v>0.68831168831168832</v>
      </c>
      <c r="AC1707" s="42">
        <f t="shared" ref="AC1707:AG1707" si="1225">AC1062/AC410</f>
        <v>0.89795918367346939</v>
      </c>
      <c r="AD1707" s="42">
        <f t="shared" si="1225"/>
        <v>1.1071428571428572</v>
      </c>
      <c r="AE1707" s="42">
        <f t="shared" si="1225"/>
        <v>0.93442622950819676</v>
      </c>
      <c r="AF1707" s="43">
        <f t="shared" si="1225"/>
        <v>0.76963350785340312</v>
      </c>
      <c r="AG1707" s="43">
        <f t="shared" si="1225"/>
        <v>0.73780487804878048</v>
      </c>
      <c r="AH1707" s="44">
        <f t="shared" ref="AH1707:AO1707" si="1226">AH1062/AH410</f>
        <v>0.98630136986301364</v>
      </c>
      <c r="AI1707" s="44">
        <f t="shared" si="1226"/>
        <v>0.79738562091503273</v>
      </c>
      <c r="AJ1707" s="44">
        <f t="shared" si="1226"/>
        <v>0.91156462585034015</v>
      </c>
      <c r="AK1707" s="44">
        <f t="shared" si="1226"/>
        <v>1.0785714285714285</v>
      </c>
      <c r="AL1707" s="46">
        <f t="shared" si="1226"/>
        <v>0.85483870967741937</v>
      </c>
      <c r="AM1707" s="46">
        <f t="shared" si="1226"/>
        <v>1.0774647887323943</v>
      </c>
      <c r="AN1707" s="46">
        <f t="shared" si="1226"/>
        <v>0.93197278911564629</v>
      </c>
      <c r="AO1707" s="46">
        <f t="shared" si="1226"/>
        <v>0.8601398601398601</v>
      </c>
    </row>
    <row r="1708" spans="1:41" x14ac:dyDescent="0.25">
      <c r="A1708" s="36" t="s">
        <v>184</v>
      </c>
      <c r="B1708" s="36">
        <f t="shared" ref="B1708:AB1708" si="1227">B1063/B411</f>
        <v>0.86781609195402298</v>
      </c>
      <c r="C1708" s="36">
        <f t="shared" si="1227"/>
        <v>1.0044843049327354</v>
      </c>
      <c r="D1708" s="36">
        <f t="shared" si="1227"/>
        <v>1.0934959349593496</v>
      </c>
      <c r="E1708" s="36">
        <f t="shared" si="1227"/>
        <v>1.6085106382978724</v>
      </c>
      <c r="F1708" s="36">
        <f t="shared" si="1227"/>
        <v>1.1774580335731415</v>
      </c>
      <c r="G1708" s="36">
        <f t="shared" si="1227"/>
        <v>0.75</v>
      </c>
      <c r="H1708" s="36">
        <f t="shared" si="1227"/>
        <v>1</v>
      </c>
      <c r="I1708" s="36">
        <f t="shared" si="1227"/>
        <v>1.0088495575221239</v>
      </c>
      <c r="J1708" s="36">
        <f t="shared" si="1227"/>
        <v>0.72235294117647064</v>
      </c>
      <c r="K1708" s="36">
        <f t="shared" si="1227"/>
        <v>0.68044077134986225</v>
      </c>
      <c r="L1708" s="36">
        <f t="shared" si="1227"/>
        <v>0.86684782608695654</v>
      </c>
      <c r="M1708" s="36">
        <f t="shared" si="1227"/>
        <v>1.1368421052631579</v>
      </c>
      <c r="N1708" s="36">
        <f t="shared" si="1227"/>
        <v>1.009090909090909</v>
      </c>
      <c r="O1708" s="36">
        <f t="shared" si="1227"/>
        <v>0.8677966101694915</v>
      </c>
      <c r="P1708" s="36">
        <f t="shared" si="1227"/>
        <v>1.1968253968253968</v>
      </c>
      <c r="Q1708" s="36">
        <f t="shared" si="1227"/>
        <v>1.0136518771331058</v>
      </c>
      <c r="R1708" s="36">
        <f t="shared" si="1227"/>
        <v>1.0747663551401869</v>
      </c>
      <c r="S1708" s="36">
        <f t="shared" si="1227"/>
        <v>0.85761589403973515</v>
      </c>
      <c r="T1708" s="36">
        <f t="shared" si="1227"/>
        <v>1.0884955752212389</v>
      </c>
      <c r="U1708" s="36">
        <f t="shared" si="1227"/>
        <v>1</v>
      </c>
      <c r="V1708" s="36">
        <f t="shared" si="1227"/>
        <v>0.88961038961038963</v>
      </c>
      <c r="W1708" s="36">
        <f t="shared" si="1227"/>
        <v>0.77926421404682278</v>
      </c>
      <c r="X1708" s="41">
        <f t="shared" si="1227"/>
        <v>0.78073089700996678</v>
      </c>
      <c r="Y1708" s="41">
        <f t="shared" si="1227"/>
        <v>1.0415094339622641</v>
      </c>
      <c r="Z1708" s="41">
        <f t="shared" si="1227"/>
        <v>0.94178082191780821</v>
      </c>
      <c r="AA1708" s="41">
        <f t="shared" si="1227"/>
        <v>1.0071942446043165</v>
      </c>
      <c r="AB1708" s="41">
        <f t="shared" si="1227"/>
        <v>0.93145161290322576</v>
      </c>
      <c r="AC1708" s="42">
        <f t="shared" ref="AC1708:AG1708" si="1228">AC1063/AC411</f>
        <v>0.89805825242718451</v>
      </c>
      <c r="AD1708" s="42">
        <f t="shared" si="1228"/>
        <v>1.3785310734463276</v>
      </c>
      <c r="AE1708" s="42">
        <f t="shared" si="1228"/>
        <v>0.99532710280373837</v>
      </c>
      <c r="AF1708" s="43">
        <f t="shared" si="1228"/>
        <v>0.81967213114754101</v>
      </c>
      <c r="AG1708" s="43">
        <f t="shared" si="1228"/>
        <v>0.71900826446280997</v>
      </c>
      <c r="AH1708" s="44">
        <f t="shared" ref="AH1708:AO1708" si="1229">AH1063/AH411</f>
        <v>0.64016736401673635</v>
      </c>
      <c r="AI1708" s="44">
        <f t="shared" si="1229"/>
        <v>0.86170212765957444</v>
      </c>
      <c r="AJ1708" s="44">
        <f t="shared" si="1229"/>
        <v>0.95979899497487442</v>
      </c>
      <c r="AK1708" s="44">
        <f t="shared" si="1229"/>
        <v>0.84693877551020413</v>
      </c>
      <c r="AL1708" s="46">
        <f t="shared" si="1229"/>
        <v>0.81707317073170727</v>
      </c>
      <c r="AM1708" s="46">
        <f t="shared" si="1229"/>
        <v>0.87559808612440193</v>
      </c>
      <c r="AN1708" s="46">
        <f t="shared" si="1229"/>
        <v>0.94387755102040816</v>
      </c>
      <c r="AO1708" s="46">
        <f t="shared" si="1229"/>
        <v>1.0340909090909092</v>
      </c>
    </row>
    <row r="1709" spans="1:41" x14ac:dyDescent="0.25">
      <c r="A1709" s="36" t="s">
        <v>185</v>
      </c>
      <c r="B1709" s="36">
        <f t="shared" ref="B1709:AB1709" si="1230">B1064/B412</f>
        <v>0.95692307692307688</v>
      </c>
      <c r="C1709" s="36">
        <f t="shared" si="1230"/>
        <v>0.97560975609756095</v>
      </c>
      <c r="D1709" s="36">
        <f t="shared" si="1230"/>
        <v>1.0471976401179941</v>
      </c>
      <c r="E1709" s="36">
        <f t="shared" si="1230"/>
        <v>2.1758241758241756</v>
      </c>
      <c r="F1709" s="36">
        <f t="shared" si="1230"/>
        <v>1.2301255230125523</v>
      </c>
      <c r="G1709" s="36">
        <f t="shared" si="1230"/>
        <v>0.87968441814595666</v>
      </c>
      <c r="H1709" s="36">
        <f t="shared" si="1230"/>
        <v>0.91726618705035967</v>
      </c>
      <c r="I1709" s="36">
        <f t="shared" si="1230"/>
        <v>0.87730061349693256</v>
      </c>
      <c r="J1709" s="36">
        <f t="shared" si="1230"/>
        <v>0.85742971887550201</v>
      </c>
      <c r="K1709" s="36">
        <f t="shared" si="1230"/>
        <v>0.7334630350194552</v>
      </c>
      <c r="L1709" s="36">
        <f t="shared" si="1230"/>
        <v>0.84036697247706427</v>
      </c>
      <c r="M1709" s="36">
        <f t="shared" si="1230"/>
        <v>1.1061320754716981</v>
      </c>
      <c r="N1709" s="36">
        <f t="shared" si="1230"/>
        <v>1.1222707423580787</v>
      </c>
      <c r="O1709" s="36">
        <f t="shared" si="1230"/>
        <v>1.053921568627451</v>
      </c>
      <c r="P1709" s="36">
        <f t="shared" si="1230"/>
        <v>1.0316742081447965</v>
      </c>
      <c r="Q1709" s="36">
        <f t="shared" si="1230"/>
        <v>1.0880829015544042</v>
      </c>
      <c r="R1709" s="36">
        <f t="shared" si="1230"/>
        <v>1.020316027088036</v>
      </c>
      <c r="S1709" s="36">
        <f t="shared" si="1230"/>
        <v>0.9916666666666667</v>
      </c>
      <c r="T1709" s="36">
        <f t="shared" si="1230"/>
        <v>1</v>
      </c>
      <c r="U1709" s="36">
        <f t="shared" si="1230"/>
        <v>0.90933333333333333</v>
      </c>
      <c r="V1709" s="36">
        <f t="shared" si="1230"/>
        <v>1.083969465648855</v>
      </c>
      <c r="W1709" s="36">
        <f t="shared" si="1230"/>
        <v>0.79383886255924174</v>
      </c>
      <c r="X1709" s="41">
        <f t="shared" si="1230"/>
        <v>0.79540229885057467</v>
      </c>
      <c r="Y1709" s="41">
        <f t="shared" si="1230"/>
        <v>0.88372093023255816</v>
      </c>
      <c r="Z1709" s="41">
        <f t="shared" si="1230"/>
        <v>0.69521912350597614</v>
      </c>
      <c r="AA1709" s="41">
        <f t="shared" si="1230"/>
        <v>0.69703389830508478</v>
      </c>
      <c r="AB1709" s="41">
        <f t="shared" si="1230"/>
        <v>0.65486725663716816</v>
      </c>
      <c r="AC1709" s="42">
        <f t="shared" ref="AC1709:AG1709" si="1231">AC1064/AC412</f>
        <v>0.88760806916426516</v>
      </c>
      <c r="AD1709" s="42">
        <f t="shared" si="1231"/>
        <v>1.311965811965812</v>
      </c>
      <c r="AE1709" s="42">
        <f t="shared" si="1231"/>
        <v>1.1965811965811965</v>
      </c>
      <c r="AF1709" s="43">
        <f t="shared" si="1231"/>
        <v>0.77171215880893296</v>
      </c>
      <c r="AG1709" s="43">
        <f t="shared" si="1231"/>
        <v>0.91530944625407162</v>
      </c>
      <c r="AH1709" s="44">
        <f t="shared" ref="AH1709:AO1709" si="1232">AH1064/AH412</f>
        <v>0.79872204472843455</v>
      </c>
      <c r="AI1709" s="44">
        <f t="shared" si="1232"/>
        <v>0.74260355029585801</v>
      </c>
      <c r="AJ1709" s="44">
        <f t="shared" si="1232"/>
        <v>0.85260115606936415</v>
      </c>
      <c r="AK1709" s="44">
        <f t="shared" si="1232"/>
        <v>0.74226804123711343</v>
      </c>
      <c r="AL1709" s="46">
        <f t="shared" si="1232"/>
        <v>0.69871794871794868</v>
      </c>
      <c r="AM1709" s="46">
        <f t="shared" si="1232"/>
        <v>0.79204892966360851</v>
      </c>
      <c r="AN1709" s="46">
        <f t="shared" si="1232"/>
        <v>0.69207317073170727</v>
      </c>
      <c r="AO1709" s="46">
        <f t="shared" si="1232"/>
        <v>1.144486692015209</v>
      </c>
    </row>
    <row r="1710" spans="1:41" x14ac:dyDescent="0.25">
      <c r="A1710" s="36" t="s">
        <v>186</v>
      </c>
      <c r="B1710" s="36">
        <f t="shared" ref="B1710:AB1710" si="1233">B1065/B413</f>
        <v>0.95951417004048578</v>
      </c>
      <c r="C1710" s="36">
        <f t="shared" si="1233"/>
        <v>0.91417910447761197</v>
      </c>
      <c r="D1710" s="36">
        <f t="shared" si="1233"/>
        <v>1.0603174603174603</v>
      </c>
      <c r="E1710" s="36">
        <f t="shared" si="1233"/>
        <v>1.7470355731225296</v>
      </c>
      <c r="F1710" s="36">
        <f t="shared" si="1233"/>
        <v>1.1866028708133971</v>
      </c>
      <c r="G1710" s="36">
        <f t="shared" si="1233"/>
        <v>1.0114155251141552</v>
      </c>
      <c r="H1710" s="36">
        <f t="shared" si="1233"/>
        <v>1.130977130977131</v>
      </c>
      <c r="I1710" s="36">
        <f t="shared" si="1233"/>
        <v>1.0595533498759304</v>
      </c>
      <c r="J1710" s="36">
        <f t="shared" si="1233"/>
        <v>0.85510204081632657</v>
      </c>
      <c r="K1710" s="36">
        <f t="shared" si="1233"/>
        <v>0.83299798792756541</v>
      </c>
      <c r="L1710" s="36">
        <f t="shared" si="1233"/>
        <v>0.82751540041067762</v>
      </c>
      <c r="M1710" s="36">
        <f t="shared" si="1233"/>
        <v>0.9899749373433584</v>
      </c>
      <c r="N1710" s="36">
        <f t="shared" si="1233"/>
        <v>0.98704663212435229</v>
      </c>
      <c r="O1710" s="36">
        <f t="shared" si="1233"/>
        <v>1.0292553191489362</v>
      </c>
      <c r="P1710" s="36">
        <f t="shared" si="1233"/>
        <v>1.0769230769230769</v>
      </c>
      <c r="Q1710" s="36">
        <f t="shared" si="1233"/>
        <v>1.116991643454039</v>
      </c>
      <c r="R1710" s="36">
        <f t="shared" si="1233"/>
        <v>0.79130434782608694</v>
      </c>
      <c r="S1710" s="36">
        <f t="shared" si="1233"/>
        <v>0.84729064039408863</v>
      </c>
      <c r="T1710" s="36">
        <f t="shared" si="1233"/>
        <v>1.0607594936708862</v>
      </c>
      <c r="U1710" s="36">
        <f t="shared" si="1233"/>
        <v>0.84634146341463412</v>
      </c>
      <c r="V1710" s="36">
        <f t="shared" si="1233"/>
        <v>0.93193717277486909</v>
      </c>
      <c r="W1710" s="36">
        <f t="shared" si="1233"/>
        <v>1.0126182965299684</v>
      </c>
      <c r="X1710" s="41">
        <f t="shared" si="1233"/>
        <v>0.91511936339522548</v>
      </c>
      <c r="Y1710" s="41">
        <f t="shared" si="1233"/>
        <v>0.99706744868035191</v>
      </c>
      <c r="Z1710" s="41">
        <f t="shared" si="1233"/>
        <v>0.79601990049751248</v>
      </c>
      <c r="AA1710" s="41">
        <f t="shared" si="1233"/>
        <v>0.71981776765375849</v>
      </c>
      <c r="AB1710" s="41">
        <f t="shared" si="1233"/>
        <v>0.85318559556786699</v>
      </c>
      <c r="AC1710" s="42">
        <f t="shared" ref="AC1710:AG1710" si="1234">AC1065/AC413</f>
        <v>0.84210526315789469</v>
      </c>
      <c r="AD1710" s="42">
        <f t="shared" si="1234"/>
        <v>1.0940170940170941</v>
      </c>
      <c r="AE1710" s="42">
        <f t="shared" si="1234"/>
        <v>1.0139275766016713</v>
      </c>
      <c r="AF1710" s="43">
        <f t="shared" si="1234"/>
        <v>0.85</v>
      </c>
      <c r="AG1710" s="43">
        <f t="shared" si="1234"/>
        <v>0.77429467084639503</v>
      </c>
      <c r="AH1710" s="44">
        <f t="shared" ref="AH1710:AO1710" si="1235">AH1065/AH413</f>
        <v>0.90140845070422537</v>
      </c>
      <c r="AI1710" s="44">
        <f t="shared" si="1235"/>
        <v>0.78287461773700306</v>
      </c>
      <c r="AJ1710" s="44">
        <f t="shared" si="1235"/>
        <v>1.0267175572519085</v>
      </c>
      <c r="AK1710" s="44">
        <f t="shared" si="1235"/>
        <v>0.91003460207612452</v>
      </c>
      <c r="AL1710" s="46">
        <f t="shared" si="1235"/>
        <v>0.75</v>
      </c>
      <c r="AM1710" s="46">
        <f t="shared" si="1235"/>
        <v>0.90614886731391586</v>
      </c>
      <c r="AN1710" s="46">
        <f t="shared" si="1235"/>
        <v>0.82758620689655171</v>
      </c>
      <c r="AO1710" s="46">
        <f t="shared" si="1235"/>
        <v>0.7345454545454545</v>
      </c>
    </row>
    <row r="1711" spans="1:41" x14ac:dyDescent="0.25">
      <c r="A1711" s="36" t="s">
        <v>548</v>
      </c>
      <c r="B1711" s="36">
        <f t="shared" ref="B1711:AB1711" si="1236">B1066/B414</f>
        <v>1.130801687763713</v>
      </c>
      <c r="C1711" s="36">
        <f t="shared" si="1236"/>
        <v>1.0945454545454545</v>
      </c>
      <c r="D1711" s="36">
        <f t="shared" si="1236"/>
        <v>1.1578947368421053</v>
      </c>
      <c r="E1711" s="36">
        <f t="shared" si="1236"/>
        <v>1.8488372093023255</v>
      </c>
      <c r="F1711" s="36">
        <f t="shared" si="1236"/>
        <v>1.6303418803418803</v>
      </c>
      <c r="G1711" s="36">
        <f t="shared" si="1236"/>
        <v>0.93798449612403101</v>
      </c>
      <c r="H1711" s="36">
        <f t="shared" si="1236"/>
        <v>0.7229219143576826</v>
      </c>
      <c r="I1711" s="36">
        <f t="shared" si="1236"/>
        <v>0.83333333333333337</v>
      </c>
      <c r="J1711" s="36">
        <f t="shared" si="1236"/>
        <v>0.84354838709677415</v>
      </c>
      <c r="K1711" s="36">
        <f t="shared" si="1236"/>
        <v>0.88293650793650791</v>
      </c>
      <c r="L1711" s="36">
        <f t="shared" si="1236"/>
        <v>0.93656716417910446</v>
      </c>
      <c r="M1711" s="36">
        <f t="shared" si="1236"/>
        <v>0.89775051124744376</v>
      </c>
      <c r="N1711" s="36">
        <f t="shared" si="1236"/>
        <v>0.94915254237288138</v>
      </c>
      <c r="O1711" s="36">
        <f t="shared" si="1236"/>
        <v>0.97826086956521741</v>
      </c>
      <c r="P1711" s="36">
        <f t="shared" si="1236"/>
        <v>0.93697478991596639</v>
      </c>
      <c r="Q1711" s="36">
        <f t="shared" si="1236"/>
        <v>0.93665158371040724</v>
      </c>
      <c r="R1711" s="36">
        <f t="shared" si="1236"/>
        <v>0.90849673202614378</v>
      </c>
      <c r="S1711" s="36">
        <f t="shared" si="1236"/>
        <v>0.90322580645161288</v>
      </c>
      <c r="T1711" s="36">
        <f t="shared" si="1236"/>
        <v>0.90046296296296291</v>
      </c>
      <c r="U1711" s="36">
        <f t="shared" si="1236"/>
        <v>0.87533875338753386</v>
      </c>
      <c r="V1711" s="36">
        <f t="shared" si="1236"/>
        <v>0.79534883720930227</v>
      </c>
      <c r="W1711" s="36">
        <f t="shared" si="1236"/>
        <v>0.77142857142857146</v>
      </c>
      <c r="X1711" s="41">
        <f t="shared" si="1236"/>
        <v>0.81389578163771714</v>
      </c>
      <c r="Y1711" s="41">
        <f t="shared" si="1236"/>
        <v>0.901685393258427</v>
      </c>
      <c r="Z1711" s="41">
        <f t="shared" si="1236"/>
        <v>0.78654292343387466</v>
      </c>
      <c r="AA1711" s="41">
        <f t="shared" si="1236"/>
        <v>0.78365384615384615</v>
      </c>
      <c r="AB1711" s="41">
        <f t="shared" si="1236"/>
        <v>0.83852691218130315</v>
      </c>
      <c r="AC1711" s="42">
        <f t="shared" ref="AC1711:AG1711" si="1237">AC1066/AC414</f>
        <v>0.7331460674157303</v>
      </c>
      <c r="AD1711" s="42">
        <f t="shared" si="1237"/>
        <v>1.1877729257641922</v>
      </c>
      <c r="AE1711" s="42">
        <f t="shared" si="1237"/>
        <v>1.0980392156862746</v>
      </c>
      <c r="AF1711" s="43">
        <f t="shared" si="1237"/>
        <v>0.74598070739549838</v>
      </c>
      <c r="AG1711" s="43">
        <f t="shared" si="1237"/>
        <v>0.89189189189189189</v>
      </c>
      <c r="AH1711" s="44">
        <f t="shared" ref="AH1711:AO1711" si="1238">AH1066/AH414</f>
        <v>0.74161073825503354</v>
      </c>
      <c r="AI1711" s="44">
        <f t="shared" si="1238"/>
        <v>0.79151943462897523</v>
      </c>
      <c r="AJ1711" s="44">
        <f t="shared" si="1238"/>
        <v>0.76628352490421459</v>
      </c>
      <c r="AK1711" s="44">
        <f t="shared" si="1238"/>
        <v>1.0038610038610039</v>
      </c>
      <c r="AL1711" s="46">
        <f t="shared" si="1238"/>
        <v>0.79012345679012341</v>
      </c>
      <c r="AM1711" s="46">
        <f t="shared" si="1238"/>
        <v>0.86296296296296293</v>
      </c>
      <c r="AN1711" s="46">
        <f t="shared" si="1238"/>
        <v>0.87878787878787878</v>
      </c>
      <c r="AO1711" s="46">
        <f t="shared" si="1238"/>
        <v>1.0528846153846154</v>
      </c>
    </row>
    <row r="1712" spans="1:41" x14ac:dyDescent="0.25">
      <c r="A1712" s="36" t="s">
        <v>187</v>
      </c>
      <c r="B1712" s="36">
        <f t="shared" ref="B1712:AB1712" si="1239">B1067/B415</f>
        <v>0.89583333333333337</v>
      </c>
      <c r="C1712" s="36">
        <f t="shared" si="1239"/>
        <v>1.338235294117647</v>
      </c>
      <c r="D1712" s="36">
        <f t="shared" si="1239"/>
        <v>0.87931034482758619</v>
      </c>
      <c r="E1712" s="36">
        <f t="shared" si="1239"/>
        <v>2.0256410256410255</v>
      </c>
      <c r="F1712" s="36">
        <f t="shared" si="1239"/>
        <v>1.0827067669172932</v>
      </c>
      <c r="G1712" s="36">
        <f t="shared" si="1239"/>
        <v>0.74712643678160917</v>
      </c>
      <c r="H1712" s="36">
        <f t="shared" si="1239"/>
        <v>0.81366459627329191</v>
      </c>
      <c r="I1712" s="36">
        <f t="shared" si="1239"/>
        <v>0.83216783216783219</v>
      </c>
      <c r="J1712" s="36">
        <f t="shared" si="1239"/>
        <v>0.88961038961038963</v>
      </c>
      <c r="K1712" s="36">
        <f t="shared" si="1239"/>
        <v>0.68613138686131392</v>
      </c>
      <c r="L1712" s="36">
        <f t="shared" si="1239"/>
        <v>1.0359712230215827</v>
      </c>
      <c r="M1712" s="36">
        <f t="shared" si="1239"/>
        <v>1.0757575757575757</v>
      </c>
      <c r="N1712" s="36">
        <f t="shared" si="1239"/>
        <v>1.1871345029239766</v>
      </c>
      <c r="O1712" s="36">
        <f t="shared" si="1239"/>
        <v>0.93788819875776397</v>
      </c>
      <c r="P1712" s="36">
        <f t="shared" si="1239"/>
        <v>1.0592592592592593</v>
      </c>
      <c r="Q1712" s="36">
        <f t="shared" si="1239"/>
        <v>1.0916030534351144</v>
      </c>
      <c r="R1712" s="36">
        <f t="shared" si="1239"/>
        <v>1.1418439716312057</v>
      </c>
      <c r="S1712" s="36">
        <f t="shared" si="1239"/>
        <v>0.96</v>
      </c>
      <c r="T1712" s="36">
        <f t="shared" si="1239"/>
        <v>0.9</v>
      </c>
      <c r="U1712" s="36">
        <f t="shared" si="1239"/>
        <v>0.92248062015503873</v>
      </c>
      <c r="V1712" s="36">
        <f t="shared" si="1239"/>
        <v>0.95901639344262291</v>
      </c>
      <c r="W1712" s="36">
        <f t="shared" si="1239"/>
        <v>0.82786885245901642</v>
      </c>
      <c r="X1712" s="41">
        <f t="shared" si="1239"/>
        <v>0.7432432432432432</v>
      </c>
      <c r="Y1712" s="41">
        <f t="shared" si="1239"/>
        <v>0.93518518518518523</v>
      </c>
      <c r="Z1712" s="41">
        <f t="shared" si="1239"/>
        <v>0.83458646616541354</v>
      </c>
      <c r="AA1712" s="41">
        <f t="shared" si="1239"/>
        <v>0.78301886792452835</v>
      </c>
      <c r="AB1712" s="41">
        <f t="shared" si="1239"/>
        <v>0.94957983193277307</v>
      </c>
      <c r="AC1712" s="42">
        <f t="shared" ref="AC1712:AG1712" si="1240">AC1067/AC415</f>
        <v>0.86538461538461542</v>
      </c>
      <c r="AD1712" s="42">
        <f t="shared" si="1240"/>
        <v>1.5454545454545454</v>
      </c>
      <c r="AE1712" s="42">
        <f t="shared" si="1240"/>
        <v>1.1188118811881189</v>
      </c>
      <c r="AF1712" s="43">
        <f t="shared" si="1240"/>
        <v>0.74747474747474751</v>
      </c>
      <c r="AG1712" s="43">
        <f t="shared" si="1240"/>
        <v>0.57798165137614677</v>
      </c>
      <c r="AH1712" s="44">
        <f t="shared" ref="AH1712:AO1712" si="1241">AH1067/AH415</f>
        <v>1.0526315789473684</v>
      </c>
      <c r="AI1712" s="44">
        <f t="shared" si="1241"/>
        <v>0.7570093457943925</v>
      </c>
      <c r="AJ1712" s="44">
        <f t="shared" si="1241"/>
        <v>0.93023255813953487</v>
      </c>
      <c r="AK1712" s="44">
        <f t="shared" si="1241"/>
        <v>0.70329670329670335</v>
      </c>
      <c r="AL1712" s="46">
        <f t="shared" si="1241"/>
        <v>0.75</v>
      </c>
      <c r="AM1712" s="46">
        <f t="shared" si="1241"/>
        <v>1.0740740740740742</v>
      </c>
      <c r="AN1712" s="46">
        <f t="shared" si="1241"/>
        <v>0.66265060240963858</v>
      </c>
      <c r="AO1712" s="46">
        <f t="shared" si="1241"/>
        <v>0.875</v>
      </c>
    </row>
    <row r="1713" spans="1:41" x14ac:dyDescent="0.25">
      <c r="A1713" s="36" t="s">
        <v>188</v>
      </c>
      <c r="B1713" s="36">
        <f t="shared" ref="B1713:AB1713" si="1242">B1068/B416</f>
        <v>0.83125000000000004</v>
      </c>
      <c r="C1713" s="36">
        <f t="shared" si="1242"/>
        <v>1.024390243902439</v>
      </c>
      <c r="D1713" s="36">
        <f t="shared" si="1242"/>
        <v>1.2531645569620253</v>
      </c>
      <c r="E1713" s="36">
        <f t="shared" si="1242"/>
        <v>1.4195402298850575</v>
      </c>
      <c r="F1713" s="36">
        <f t="shared" si="1242"/>
        <v>1.1634241245136188</v>
      </c>
      <c r="G1713" s="36">
        <f t="shared" si="1242"/>
        <v>0.96031746031746035</v>
      </c>
      <c r="H1713" s="36">
        <f t="shared" si="1242"/>
        <v>0.86641221374045807</v>
      </c>
      <c r="I1713" s="36">
        <f t="shared" si="1242"/>
        <v>1.3517587939698492</v>
      </c>
      <c r="J1713" s="36">
        <f t="shared" si="1242"/>
        <v>0.73825503355704702</v>
      </c>
      <c r="K1713" s="36">
        <f t="shared" si="1242"/>
        <v>0.66666666666666663</v>
      </c>
      <c r="L1713" s="36">
        <f t="shared" si="1242"/>
        <v>1.0441176470588236</v>
      </c>
      <c r="M1713" s="36">
        <f t="shared" si="1242"/>
        <v>1.441340782122905</v>
      </c>
      <c r="N1713" s="36">
        <f t="shared" si="1242"/>
        <v>0.89694656488549618</v>
      </c>
      <c r="O1713" s="36">
        <f t="shared" si="1242"/>
        <v>0.85833333333333328</v>
      </c>
      <c r="P1713" s="36">
        <f t="shared" si="1242"/>
        <v>1.0892018779342723</v>
      </c>
      <c r="Q1713" s="36">
        <f t="shared" si="1242"/>
        <v>1.2780487804878049</v>
      </c>
      <c r="R1713" s="36">
        <f t="shared" si="1242"/>
        <v>0.81786941580756012</v>
      </c>
      <c r="S1713" s="36">
        <f t="shared" si="1242"/>
        <v>0.77542372881355937</v>
      </c>
      <c r="T1713" s="36">
        <f t="shared" si="1242"/>
        <v>1.0099502487562189</v>
      </c>
      <c r="U1713" s="36">
        <f t="shared" si="1242"/>
        <v>1.1560975609756097</v>
      </c>
      <c r="V1713" s="36">
        <f t="shared" si="1242"/>
        <v>0.74206349206349209</v>
      </c>
      <c r="W1713" s="36">
        <f t="shared" si="1242"/>
        <v>0.75225225225225223</v>
      </c>
      <c r="X1713" s="41">
        <f t="shared" si="1242"/>
        <v>0.98809523809523814</v>
      </c>
      <c r="Y1713" s="41">
        <f t="shared" si="1242"/>
        <v>0.765625</v>
      </c>
      <c r="Z1713" s="41">
        <f t="shared" si="1242"/>
        <v>1.054945054945055</v>
      </c>
      <c r="AA1713" s="41">
        <f t="shared" si="1242"/>
        <v>0.7990196078431373</v>
      </c>
      <c r="AB1713" s="41">
        <f t="shared" si="1242"/>
        <v>1.0445859872611465</v>
      </c>
      <c r="AC1713" s="42">
        <f t="shared" ref="AC1713:AG1713" si="1243">AC1068/AC416</f>
        <v>1.2932330827067668</v>
      </c>
      <c r="AD1713" s="42">
        <f t="shared" si="1243"/>
        <v>1.162962962962963</v>
      </c>
      <c r="AE1713" s="42">
        <f t="shared" si="1243"/>
        <v>0.86458333333333337</v>
      </c>
      <c r="AF1713" s="43">
        <f t="shared" si="1243"/>
        <v>0.70491803278688525</v>
      </c>
      <c r="AG1713" s="43">
        <f t="shared" si="1243"/>
        <v>0.89655172413793105</v>
      </c>
      <c r="AH1713" s="44">
        <f t="shared" ref="AH1713:AO1713" si="1244">AH1068/AH416</f>
        <v>0.71165644171779141</v>
      </c>
      <c r="AI1713" s="44">
        <f t="shared" si="1244"/>
        <v>0.70138888888888884</v>
      </c>
      <c r="AJ1713" s="44">
        <f t="shared" si="1244"/>
        <v>0.87969924812030076</v>
      </c>
      <c r="AK1713" s="44">
        <f t="shared" si="1244"/>
        <v>0.92682926829268297</v>
      </c>
      <c r="AL1713" s="46">
        <f t="shared" si="1244"/>
        <v>0.95</v>
      </c>
      <c r="AM1713" s="46">
        <f t="shared" si="1244"/>
        <v>0.96261682242990654</v>
      </c>
      <c r="AN1713" s="46">
        <f t="shared" si="1244"/>
        <v>1.0909090909090908</v>
      </c>
      <c r="AO1713" s="46">
        <f t="shared" si="1244"/>
        <v>1.21875</v>
      </c>
    </row>
    <row r="1714" spans="1:41" x14ac:dyDescent="0.25">
      <c r="A1714" s="36" t="s">
        <v>626</v>
      </c>
      <c r="B1714" s="36">
        <f t="shared" ref="B1714:AB1714" si="1245">B1069/B417</f>
        <v>0.97811447811447816</v>
      </c>
      <c r="C1714" s="36">
        <f t="shared" si="1245"/>
        <v>1.1000000000000001</v>
      </c>
      <c r="D1714" s="36">
        <f t="shared" si="1245"/>
        <v>1.0109890109890109</v>
      </c>
      <c r="E1714" s="36">
        <f t="shared" si="1245"/>
        <v>1.5107296137339057</v>
      </c>
      <c r="F1714" s="36">
        <f t="shared" si="1245"/>
        <v>1.1823999999999999</v>
      </c>
      <c r="G1714" s="36">
        <f t="shared" si="1245"/>
        <v>0.95988538681948421</v>
      </c>
      <c r="H1714" s="36">
        <f t="shared" si="1245"/>
        <v>0.69526952695269528</v>
      </c>
      <c r="I1714" s="36">
        <f t="shared" si="1245"/>
        <v>1.1089552238805971</v>
      </c>
      <c r="J1714" s="36">
        <f t="shared" si="1245"/>
        <v>0.81992797118847538</v>
      </c>
      <c r="K1714" s="36">
        <f t="shared" si="1245"/>
        <v>0.97038081805359666</v>
      </c>
      <c r="L1714" s="36">
        <f t="shared" si="1245"/>
        <v>0.76643990929705219</v>
      </c>
      <c r="M1714" s="36">
        <f t="shared" si="1245"/>
        <v>1.3611111111111112</v>
      </c>
      <c r="N1714" s="36">
        <f t="shared" si="1245"/>
        <v>0.91600000000000004</v>
      </c>
      <c r="O1714" s="36">
        <f t="shared" si="1245"/>
        <v>0.92757660167130918</v>
      </c>
      <c r="P1714" s="36">
        <f t="shared" si="1245"/>
        <v>0.73493975903614461</v>
      </c>
      <c r="Q1714" s="36">
        <f t="shared" si="1245"/>
        <v>1.148820326678766</v>
      </c>
      <c r="R1714" s="36">
        <f t="shared" si="1245"/>
        <v>1.0373001776198933</v>
      </c>
      <c r="S1714" s="36">
        <f t="shared" si="1245"/>
        <v>0.96627318718381117</v>
      </c>
      <c r="T1714" s="36">
        <f t="shared" si="1245"/>
        <v>0.76419753086419751</v>
      </c>
      <c r="U1714" s="36">
        <f t="shared" si="1245"/>
        <v>0.89499192245557346</v>
      </c>
      <c r="V1714" s="36">
        <f t="shared" si="1245"/>
        <v>0.91782945736434107</v>
      </c>
      <c r="W1714" s="36">
        <f t="shared" si="1245"/>
        <v>0.92982456140350878</v>
      </c>
      <c r="X1714" s="41">
        <f t="shared" si="1245"/>
        <v>0.90147058823529413</v>
      </c>
      <c r="Y1714" s="41">
        <f t="shared" si="1245"/>
        <v>0.94098360655737701</v>
      </c>
      <c r="Z1714" s="41">
        <f t="shared" si="1245"/>
        <v>0.76075949367088602</v>
      </c>
      <c r="AA1714" s="41">
        <f t="shared" si="1245"/>
        <v>0.83563748079877109</v>
      </c>
      <c r="AB1714" s="41">
        <f t="shared" si="1245"/>
        <v>0.9505766062602965</v>
      </c>
      <c r="AC1714" s="42">
        <f t="shared" ref="AC1714:AG1714" si="1246">AC1069/AC417</f>
        <v>0.98296422487223167</v>
      </c>
      <c r="AD1714" s="42">
        <f t="shared" si="1246"/>
        <v>1.3364705882352941</v>
      </c>
      <c r="AE1714" s="42">
        <f t="shared" si="1246"/>
        <v>0.875</v>
      </c>
      <c r="AF1714" s="43">
        <f t="shared" si="1246"/>
        <v>0.84895833333333337</v>
      </c>
      <c r="AG1714" s="43">
        <f t="shared" si="1246"/>
        <v>0.7603053435114504</v>
      </c>
      <c r="AH1714" s="44">
        <f t="shared" ref="AH1714:AO1714" si="1247">AH1069/AH417</f>
        <v>0.71282051282051284</v>
      </c>
      <c r="AI1714" s="44">
        <f t="shared" si="1247"/>
        <v>0.7516025641025641</v>
      </c>
      <c r="AJ1714" s="44">
        <f t="shared" si="1247"/>
        <v>0.94942903752039154</v>
      </c>
      <c r="AK1714" s="44">
        <f t="shared" si="1247"/>
        <v>0.90796460176991145</v>
      </c>
      <c r="AL1714" s="46">
        <f t="shared" si="1247"/>
        <v>0.76015473887814311</v>
      </c>
      <c r="AM1714" s="46">
        <f t="shared" si="1247"/>
        <v>0.91273996509598598</v>
      </c>
      <c r="AN1714" s="46">
        <f t="shared" si="1247"/>
        <v>0.98467432950191569</v>
      </c>
      <c r="AO1714" s="46">
        <f t="shared" si="1247"/>
        <v>1.2885572139303483</v>
      </c>
    </row>
    <row r="1715" spans="1:41" x14ac:dyDescent="0.25">
      <c r="A1715" s="36" t="s">
        <v>189</v>
      </c>
      <c r="B1715" s="36">
        <f t="shared" ref="B1715:AB1715" si="1248">B1070/B418</f>
        <v>0.97448979591836737</v>
      </c>
      <c r="C1715" s="36">
        <f t="shared" si="1248"/>
        <v>0.95739910313901344</v>
      </c>
      <c r="D1715" s="36">
        <f t="shared" si="1248"/>
        <v>1.1361788617886179</v>
      </c>
      <c r="E1715" s="36">
        <f t="shared" si="1248"/>
        <v>1.6009852216748768</v>
      </c>
      <c r="F1715" s="36">
        <f t="shared" si="1248"/>
        <v>1.5354691075514875</v>
      </c>
      <c r="G1715" s="36">
        <f t="shared" si="1248"/>
        <v>1.0146579804560261</v>
      </c>
      <c r="H1715" s="36">
        <f t="shared" si="1248"/>
        <v>0.87854251012145745</v>
      </c>
      <c r="I1715" s="36">
        <f t="shared" si="1248"/>
        <v>0.87985865724381629</v>
      </c>
      <c r="J1715" s="36">
        <f t="shared" si="1248"/>
        <v>0.81476323119777161</v>
      </c>
      <c r="K1715" s="36">
        <f t="shared" si="1248"/>
        <v>0.78593749999999996</v>
      </c>
      <c r="L1715" s="36">
        <f t="shared" si="1248"/>
        <v>1.0302547770700636</v>
      </c>
      <c r="M1715" s="36">
        <f t="shared" si="1248"/>
        <v>0.92082616179001719</v>
      </c>
      <c r="N1715" s="36">
        <f t="shared" si="1248"/>
        <v>0.99375000000000002</v>
      </c>
      <c r="O1715" s="36">
        <f t="shared" si="1248"/>
        <v>1.0976491862567812</v>
      </c>
      <c r="P1715" s="36">
        <f t="shared" si="1248"/>
        <v>1.001779359430605</v>
      </c>
      <c r="Q1715" s="36">
        <f t="shared" si="1248"/>
        <v>0.89028776978417268</v>
      </c>
      <c r="R1715" s="36">
        <f t="shared" si="1248"/>
        <v>0.82758620689655171</v>
      </c>
      <c r="S1715" s="36">
        <f t="shared" si="1248"/>
        <v>0.99426386233269604</v>
      </c>
      <c r="T1715" s="36">
        <f t="shared" si="1248"/>
        <v>0.98754448398576511</v>
      </c>
      <c r="U1715" s="36">
        <f t="shared" si="1248"/>
        <v>1.2872117400419287</v>
      </c>
      <c r="V1715" s="36">
        <f t="shared" si="1248"/>
        <v>0.74290484140233726</v>
      </c>
      <c r="W1715" s="36">
        <f t="shared" si="1248"/>
        <v>0.86199575371549897</v>
      </c>
      <c r="X1715" s="41">
        <f t="shared" si="1248"/>
        <v>0.9532520325203252</v>
      </c>
      <c r="Y1715" s="41">
        <f t="shared" si="1248"/>
        <v>1.0123711340206185</v>
      </c>
      <c r="Z1715" s="41">
        <f t="shared" si="1248"/>
        <v>0.77758007117437722</v>
      </c>
      <c r="AA1715" s="41">
        <f t="shared" si="1248"/>
        <v>0.84074074074074079</v>
      </c>
      <c r="AB1715" s="41">
        <f t="shared" si="1248"/>
        <v>0.93673469387755104</v>
      </c>
      <c r="AC1715" s="42">
        <f t="shared" ref="AC1715:AG1715" si="1249">AC1070/AC418</f>
        <v>0.99232736572890023</v>
      </c>
      <c r="AD1715" s="42">
        <f t="shared" si="1249"/>
        <v>1.2181818181818183</v>
      </c>
      <c r="AE1715" s="42">
        <f t="shared" si="1249"/>
        <v>1.044776119402985</v>
      </c>
      <c r="AF1715" s="43">
        <f t="shared" si="1249"/>
        <v>0.80249480249480254</v>
      </c>
      <c r="AG1715" s="43">
        <f t="shared" si="1249"/>
        <v>0.72177419354838712</v>
      </c>
      <c r="AH1715" s="44">
        <f t="shared" ref="AH1715:AO1715" si="1250">AH1070/AH418</f>
        <v>0.72570194384449249</v>
      </c>
      <c r="AI1715" s="44">
        <f t="shared" si="1250"/>
        <v>0.703125</v>
      </c>
      <c r="AJ1715" s="44">
        <f t="shared" si="1250"/>
        <v>0.83204134366925064</v>
      </c>
      <c r="AK1715" s="44">
        <f t="shared" si="1250"/>
        <v>0.89295039164490864</v>
      </c>
      <c r="AL1715" s="46">
        <f t="shared" si="1250"/>
        <v>0.86510263929618769</v>
      </c>
      <c r="AM1715" s="46">
        <f t="shared" si="1250"/>
        <v>0.47330097087378642</v>
      </c>
      <c r="AN1715" s="46">
        <f t="shared" si="1250"/>
        <v>0.58278145695364236</v>
      </c>
      <c r="AO1715" s="46">
        <f t="shared" si="1250"/>
        <v>0.97382198952879584</v>
      </c>
    </row>
    <row r="1716" spans="1:41" x14ac:dyDescent="0.25">
      <c r="A1716" s="36" t="s">
        <v>190</v>
      </c>
      <c r="B1716" s="36">
        <f t="shared" ref="B1716:AB1716" si="1251">B1071/B419</f>
        <v>0.99239543726235746</v>
      </c>
      <c r="C1716" s="36">
        <f t="shared" si="1251"/>
        <v>0.98098859315589348</v>
      </c>
      <c r="D1716" s="36">
        <f t="shared" si="1251"/>
        <v>1.2111801242236024</v>
      </c>
      <c r="E1716" s="36">
        <f t="shared" si="1251"/>
        <v>1.5192307692307692</v>
      </c>
      <c r="F1716" s="36">
        <f t="shared" si="1251"/>
        <v>1.1382113821138211</v>
      </c>
      <c r="G1716" s="36">
        <f t="shared" si="1251"/>
        <v>0.97135416666666663</v>
      </c>
      <c r="H1716" s="36">
        <f t="shared" si="1251"/>
        <v>1.1413881748071979</v>
      </c>
      <c r="I1716" s="36">
        <f t="shared" si="1251"/>
        <v>1.0606936416184971</v>
      </c>
      <c r="J1716" s="36">
        <f t="shared" si="1251"/>
        <v>0.77251184834123221</v>
      </c>
      <c r="K1716" s="36">
        <f t="shared" si="1251"/>
        <v>0.88235294117647056</v>
      </c>
      <c r="L1716" s="36">
        <f t="shared" si="1251"/>
        <v>0.95309168443496806</v>
      </c>
      <c r="M1716" s="36">
        <f t="shared" si="1251"/>
        <v>1.4054054054054055</v>
      </c>
      <c r="N1716" s="36">
        <f t="shared" si="1251"/>
        <v>0.94663573085846864</v>
      </c>
      <c r="O1716" s="36">
        <f t="shared" si="1251"/>
        <v>0.84444444444444444</v>
      </c>
      <c r="P1716" s="36">
        <f t="shared" si="1251"/>
        <v>1.2163588390501319</v>
      </c>
      <c r="Q1716" s="36">
        <f t="shared" si="1251"/>
        <v>1.2761904761904761</v>
      </c>
      <c r="R1716" s="36">
        <f t="shared" si="1251"/>
        <v>0.94805194805194803</v>
      </c>
      <c r="S1716" s="36">
        <f t="shared" si="1251"/>
        <v>0.87790697674418605</v>
      </c>
      <c r="T1716" s="36">
        <f t="shared" si="1251"/>
        <v>1.046116504854369</v>
      </c>
      <c r="U1716" s="36">
        <f t="shared" si="1251"/>
        <v>1.2435064935064934</v>
      </c>
      <c r="V1716" s="36">
        <f t="shared" si="1251"/>
        <v>0.78735632183908044</v>
      </c>
      <c r="W1716" s="36">
        <f t="shared" si="1251"/>
        <v>0.88352272727272729</v>
      </c>
      <c r="X1716" s="41">
        <f t="shared" si="1251"/>
        <v>0.91223404255319152</v>
      </c>
      <c r="Y1716" s="41">
        <f t="shared" si="1251"/>
        <v>0.92777777777777781</v>
      </c>
      <c r="Z1716" s="41">
        <f t="shared" si="1251"/>
        <v>0.8143564356435643</v>
      </c>
      <c r="AA1716" s="41">
        <f t="shared" si="1251"/>
        <v>0.92572944297082227</v>
      </c>
      <c r="AB1716" s="41">
        <f t="shared" si="1251"/>
        <v>1.1028938906752412</v>
      </c>
      <c r="AC1716" s="42">
        <f t="shared" ref="AC1716:AG1716" si="1252">AC1071/AC419</f>
        <v>1.0846905537459284</v>
      </c>
      <c r="AD1716" s="42">
        <f t="shared" si="1252"/>
        <v>1.3014354066985645</v>
      </c>
      <c r="AE1716" s="42">
        <f t="shared" si="1252"/>
        <v>0.93538461538461537</v>
      </c>
      <c r="AF1716" s="43">
        <f t="shared" si="1252"/>
        <v>0.79141104294478526</v>
      </c>
      <c r="AG1716" s="43">
        <f t="shared" si="1252"/>
        <v>0.80312499999999998</v>
      </c>
      <c r="AH1716" s="44">
        <f t="shared" ref="AH1716:AO1716" si="1253">AH1071/AH419</f>
        <v>0.68181818181818177</v>
      </c>
      <c r="AI1716" s="44">
        <f t="shared" si="1253"/>
        <v>0.70426829268292679</v>
      </c>
      <c r="AJ1716" s="44">
        <f t="shared" si="1253"/>
        <v>0.96014492753623193</v>
      </c>
      <c r="AK1716" s="44">
        <f t="shared" si="1253"/>
        <v>0.74556213017751483</v>
      </c>
      <c r="AL1716" s="46">
        <f t="shared" si="1253"/>
        <v>0.95669291338582674</v>
      </c>
      <c r="AM1716" s="46">
        <f t="shared" si="1253"/>
        <v>1.0874524714828897</v>
      </c>
      <c r="AN1716" s="46">
        <f t="shared" si="1253"/>
        <v>1.0551470588235294</v>
      </c>
      <c r="AO1716" s="46">
        <f t="shared" si="1253"/>
        <v>0.95402298850574707</v>
      </c>
    </row>
    <row r="1717" spans="1:41" x14ac:dyDescent="0.25">
      <c r="A1717" s="36" t="s">
        <v>627</v>
      </c>
      <c r="B1717" s="36">
        <f t="shared" ref="B1717:AB1717" si="1254">B1072/B420</f>
        <v>0.94615384615384612</v>
      </c>
      <c r="C1717" s="36">
        <f t="shared" si="1254"/>
        <v>0.96470588235294119</v>
      </c>
      <c r="D1717" s="36">
        <f t="shared" si="1254"/>
        <v>1.0045454545454546</v>
      </c>
      <c r="E1717" s="36">
        <f t="shared" si="1254"/>
        <v>1.4885290148448043</v>
      </c>
      <c r="F1717" s="36">
        <f t="shared" si="1254"/>
        <v>1.2109704641350212</v>
      </c>
      <c r="G1717" s="36">
        <f t="shared" si="1254"/>
        <v>1.0279531109107305</v>
      </c>
      <c r="H1717" s="36">
        <f t="shared" si="1254"/>
        <v>0.9225460122699386</v>
      </c>
      <c r="I1717" s="36">
        <f t="shared" si="1254"/>
        <v>0.99723756906077343</v>
      </c>
      <c r="J1717" s="36">
        <f t="shared" si="1254"/>
        <v>0.87907375643224694</v>
      </c>
      <c r="K1717" s="36">
        <f t="shared" si="1254"/>
        <v>0.9253308128544423</v>
      </c>
      <c r="L1717" s="36">
        <f t="shared" si="1254"/>
        <v>0.69913275517011342</v>
      </c>
      <c r="M1717" s="36">
        <f t="shared" si="1254"/>
        <v>1.1001088139281827</v>
      </c>
      <c r="N1717" s="36">
        <f t="shared" si="1254"/>
        <v>0.93166666666666664</v>
      </c>
      <c r="O1717" s="36">
        <f t="shared" si="1254"/>
        <v>0.99203980099502487</v>
      </c>
      <c r="P1717" s="36">
        <f t="shared" si="1254"/>
        <v>0.79698651863600323</v>
      </c>
      <c r="Q1717" s="36">
        <f t="shared" si="1254"/>
        <v>1.0343473994111874</v>
      </c>
      <c r="R1717" s="36">
        <f t="shared" si="1254"/>
        <v>0.92712550607287447</v>
      </c>
      <c r="S1717" s="36">
        <f t="shared" si="1254"/>
        <v>0.94105691056910568</v>
      </c>
      <c r="T1717" s="36">
        <f t="shared" si="1254"/>
        <v>0.77814845704753965</v>
      </c>
      <c r="U1717" s="36">
        <f t="shared" si="1254"/>
        <v>0.93637226970560306</v>
      </c>
      <c r="V1717" s="36">
        <f t="shared" si="1254"/>
        <v>0.82536924413553436</v>
      </c>
      <c r="W1717" s="36">
        <f t="shared" si="1254"/>
        <v>0.76046738072054532</v>
      </c>
      <c r="X1717" s="41">
        <f t="shared" si="1254"/>
        <v>0.87675070028011204</v>
      </c>
      <c r="Y1717" s="41">
        <f t="shared" si="1254"/>
        <v>0.85087719298245612</v>
      </c>
      <c r="Z1717" s="41">
        <f t="shared" si="1254"/>
        <v>0.71851225697379539</v>
      </c>
      <c r="AA1717" s="41">
        <f t="shared" si="1254"/>
        <v>0.91778006166495374</v>
      </c>
      <c r="AB1717" s="41">
        <f t="shared" si="1254"/>
        <v>0.87780269058295968</v>
      </c>
      <c r="AC1717" s="42">
        <f t="shared" ref="AC1717:AG1717" si="1255">AC1072/AC420</f>
        <v>0.89432703003337044</v>
      </c>
      <c r="AD1717" s="42">
        <f t="shared" si="1255"/>
        <v>1.5440677966101695</v>
      </c>
      <c r="AE1717" s="42">
        <f t="shared" si="1255"/>
        <v>1.1275571600481349</v>
      </c>
      <c r="AF1717" s="43">
        <f t="shared" si="1255"/>
        <v>0.84838350055741363</v>
      </c>
      <c r="AG1717" s="43">
        <f t="shared" si="1255"/>
        <v>0.84578884934756826</v>
      </c>
      <c r="AH1717" s="44">
        <f t="shared" ref="AH1717:AO1717" si="1256">AH1072/AH420</f>
        <v>0.76598311218335347</v>
      </c>
      <c r="AI1717" s="44">
        <f t="shared" si="1256"/>
        <v>0.79519450800915337</v>
      </c>
      <c r="AJ1717" s="44">
        <f t="shared" si="1256"/>
        <v>0.89930555555555558</v>
      </c>
      <c r="AK1717" s="44">
        <f t="shared" si="1256"/>
        <v>0.92481203007518797</v>
      </c>
      <c r="AL1717" s="46">
        <f t="shared" si="1256"/>
        <v>0.6178660049627791</v>
      </c>
      <c r="AM1717" s="46">
        <f t="shared" si="1256"/>
        <v>0.92043895747599447</v>
      </c>
      <c r="AN1717" s="46">
        <f t="shared" si="1256"/>
        <v>0.82328767123287672</v>
      </c>
      <c r="AO1717" s="46">
        <f t="shared" si="1256"/>
        <v>0.77546012269938647</v>
      </c>
    </row>
    <row r="1718" spans="1:41" x14ac:dyDescent="0.25">
      <c r="A1718" s="36" t="s">
        <v>191</v>
      </c>
      <c r="B1718" s="36">
        <f t="shared" ref="B1718:AB1718" si="1257">B1073/B421</f>
        <v>0.99236641221374045</v>
      </c>
      <c r="C1718" s="36">
        <f t="shared" si="1257"/>
        <v>1.1145038167938932</v>
      </c>
      <c r="D1718" s="36">
        <f t="shared" si="1257"/>
        <v>1.1695906432748537</v>
      </c>
      <c r="E1718" s="36">
        <f t="shared" si="1257"/>
        <v>1.49079754601227</v>
      </c>
      <c r="F1718" s="36">
        <f t="shared" si="1257"/>
        <v>1.2103658536585367</v>
      </c>
      <c r="G1718" s="36">
        <f t="shared" si="1257"/>
        <v>1.0168350168350169</v>
      </c>
      <c r="H1718" s="36">
        <f t="shared" si="1257"/>
        <v>0.82291666666666663</v>
      </c>
      <c r="I1718" s="36">
        <f t="shared" si="1257"/>
        <v>0.88620689655172413</v>
      </c>
      <c r="J1718" s="36">
        <f t="shared" si="1257"/>
        <v>0.84142394822006472</v>
      </c>
      <c r="K1718" s="36">
        <f t="shared" si="1257"/>
        <v>0.80252100840336138</v>
      </c>
      <c r="L1718" s="36">
        <f t="shared" si="1257"/>
        <v>0.96254681647940077</v>
      </c>
      <c r="M1718" s="36">
        <f t="shared" si="1257"/>
        <v>0.9152542372881356</v>
      </c>
      <c r="N1718" s="36">
        <f t="shared" si="1257"/>
        <v>1.1851851851851851</v>
      </c>
      <c r="O1718" s="36">
        <f t="shared" si="1257"/>
        <v>1.0576131687242798</v>
      </c>
      <c r="P1718" s="36">
        <f t="shared" si="1257"/>
        <v>1.0766129032258065</v>
      </c>
      <c r="Q1718" s="36">
        <f t="shared" si="1257"/>
        <v>1.0698689956331877</v>
      </c>
      <c r="R1718" s="36">
        <f t="shared" si="1257"/>
        <v>0.95057034220532322</v>
      </c>
      <c r="S1718" s="36">
        <f t="shared" si="1257"/>
        <v>0.88627450980392153</v>
      </c>
      <c r="T1718" s="36">
        <f t="shared" si="1257"/>
        <v>0.91393442622950816</v>
      </c>
      <c r="U1718" s="36">
        <f t="shared" si="1257"/>
        <v>1.1584158415841583</v>
      </c>
      <c r="V1718" s="36">
        <f t="shared" si="1257"/>
        <v>0.9282511210762332</v>
      </c>
      <c r="W1718" s="36">
        <f t="shared" si="1257"/>
        <v>0.85915492957746475</v>
      </c>
      <c r="X1718" s="41">
        <f t="shared" si="1257"/>
        <v>0.94849785407725318</v>
      </c>
      <c r="Y1718" s="41">
        <f t="shared" si="1257"/>
        <v>0.88986784140969166</v>
      </c>
      <c r="Z1718" s="41">
        <f t="shared" si="1257"/>
        <v>0.91803278688524592</v>
      </c>
      <c r="AA1718" s="41">
        <f t="shared" si="1257"/>
        <v>0.6802973977695167</v>
      </c>
      <c r="AB1718" s="41">
        <f t="shared" si="1257"/>
        <v>0.83105022831050224</v>
      </c>
      <c r="AC1718" s="42">
        <f t="shared" ref="AC1718:AG1718" si="1258">AC1073/AC421</f>
        <v>0.89814814814814814</v>
      </c>
      <c r="AD1718" s="42">
        <f t="shared" si="1258"/>
        <v>1.204225352112676</v>
      </c>
      <c r="AE1718" s="42">
        <f t="shared" si="1258"/>
        <v>0.92890995260663511</v>
      </c>
      <c r="AF1718" s="43">
        <f t="shared" si="1258"/>
        <v>0.90322580645161288</v>
      </c>
      <c r="AG1718" s="43">
        <f t="shared" si="1258"/>
        <v>0.71859296482412061</v>
      </c>
      <c r="AH1718" s="44">
        <f t="shared" ref="AH1718:AO1718" si="1259">AH1073/AH421</f>
        <v>1.0272108843537415</v>
      </c>
      <c r="AI1718" s="44">
        <f t="shared" si="1259"/>
        <v>0.74731182795698925</v>
      </c>
      <c r="AJ1718" s="44">
        <f t="shared" si="1259"/>
        <v>1.0632183908045978</v>
      </c>
      <c r="AK1718" s="44">
        <f t="shared" si="1259"/>
        <v>0.87951807228915657</v>
      </c>
      <c r="AL1718" s="46">
        <f t="shared" si="1259"/>
        <v>0.77631578947368418</v>
      </c>
      <c r="AM1718" s="46">
        <f t="shared" si="1259"/>
        <v>0.89411764705882357</v>
      </c>
      <c r="AN1718" s="46">
        <f t="shared" si="1259"/>
        <v>0.89473684210526316</v>
      </c>
      <c r="AO1718" s="46">
        <f t="shared" si="1259"/>
        <v>0.97972972972972971</v>
      </c>
    </row>
    <row r="1719" spans="1:41" x14ac:dyDescent="0.25">
      <c r="A1719" s="36" t="s">
        <v>192</v>
      </c>
      <c r="B1719" s="36">
        <f t="shared" ref="B1719:AB1719" si="1260">B1074/B422</f>
        <v>0.77894736842105261</v>
      </c>
      <c r="C1719" s="36">
        <f t="shared" si="1260"/>
        <v>0.83333333333333337</v>
      </c>
      <c r="D1719" s="36">
        <f t="shared" si="1260"/>
        <v>1</v>
      </c>
      <c r="E1719" s="36">
        <f t="shared" si="1260"/>
        <v>1.6857142857142857</v>
      </c>
      <c r="F1719" s="36">
        <f t="shared" si="1260"/>
        <v>0.95238095238095233</v>
      </c>
      <c r="G1719" s="36">
        <f t="shared" si="1260"/>
        <v>0.94252873563218387</v>
      </c>
      <c r="H1719" s="36">
        <f t="shared" si="1260"/>
        <v>1.2</v>
      </c>
      <c r="I1719" s="36">
        <f t="shared" si="1260"/>
        <v>1.6233766233766234</v>
      </c>
      <c r="J1719" s="36">
        <f t="shared" si="1260"/>
        <v>0.76335877862595425</v>
      </c>
      <c r="K1719" s="36">
        <f t="shared" si="1260"/>
        <v>0.66666666666666663</v>
      </c>
      <c r="L1719" s="36">
        <f t="shared" si="1260"/>
        <v>0.7570093457943925</v>
      </c>
      <c r="M1719" s="36">
        <f t="shared" si="1260"/>
        <v>1.9714285714285715</v>
      </c>
      <c r="N1719" s="36">
        <f t="shared" si="1260"/>
        <v>0.76100628930817615</v>
      </c>
      <c r="O1719" s="36">
        <f t="shared" si="1260"/>
        <v>0.77391304347826084</v>
      </c>
      <c r="P1719" s="36">
        <f t="shared" si="1260"/>
        <v>1.1875</v>
      </c>
      <c r="Q1719" s="36">
        <f t="shared" si="1260"/>
        <v>1.835820895522388</v>
      </c>
      <c r="R1719" s="36">
        <f t="shared" si="1260"/>
        <v>0.68141592920353977</v>
      </c>
      <c r="S1719" s="36">
        <f t="shared" si="1260"/>
        <v>0.66355140186915884</v>
      </c>
      <c r="T1719" s="36">
        <f t="shared" si="1260"/>
        <v>1.3333333333333333</v>
      </c>
      <c r="U1719" s="36">
        <f t="shared" si="1260"/>
        <v>2.1166666666666667</v>
      </c>
      <c r="V1719" s="36">
        <f t="shared" si="1260"/>
        <v>0.75221238938053092</v>
      </c>
      <c r="W1719" s="36">
        <f t="shared" si="1260"/>
        <v>0.84444444444444444</v>
      </c>
      <c r="X1719" s="41">
        <f t="shared" si="1260"/>
        <v>0.79411764705882348</v>
      </c>
      <c r="Y1719" s="41">
        <f t="shared" si="1260"/>
        <v>0.69444444444444442</v>
      </c>
      <c r="Z1719" s="41">
        <f t="shared" si="1260"/>
        <v>0.88118811881188119</v>
      </c>
      <c r="AA1719" s="41">
        <f t="shared" si="1260"/>
        <v>0.94</v>
      </c>
      <c r="AB1719" s="41">
        <f t="shared" si="1260"/>
        <v>1.3125</v>
      </c>
      <c r="AC1719" s="42">
        <f t="shared" ref="AC1719:AG1719" si="1261">AC1074/AC422</f>
        <v>1.367816091954023</v>
      </c>
      <c r="AD1719" s="42">
        <f t="shared" si="1261"/>
        <v>1.25</v>
      </c>
      <c r="AE1719" s="42">
        <f t="shared" si="1261"/>
        <v>0.92561983471074383</v>
      </c>
      <c r="AF1719" s="43">
        <f t="shared" si="1261"/>
        <v>0.5703125</v>
      </c>
      <c r="AG1719" s="43">
        <f t="shared" si="1261"/>
        <v>0.5</v>
      </c>
      <c r="AH1719" s="44">
        <f t="shared" ref="AH1719:AO1719" si="1262">AH1074/AH422</f>
        <v>0.5714285714285714</v>
      </c>
      <c r="AI1719" s="44">
        <f t="shared" si="1262"/>
        <v>0.74683544303797467</v>
      </c>
      <c r="AJ1719" s="44">
        <f t="shared" si="1262"/>
        <v>0.69117647058823528</v>
      </c>
      <c r="AK1719" s="44">
        <f t="shared" si="1262"/>
        <v>1</v>
      </c>
      <c r="AL1719" s="46">
        <f t="shared" si="1262"/>
        <v>0.96078431372549022</v>
      </c>
      <c r="AM1719" s="46">
        <f t="shared" si="1262"/>
        <v>0.7466666666666667</v>
      </c>
      <c r="AN1719" s="46">
        <f t="shared" si="1262"/>
        <v>1.4814814814814814</v>
      </c>
      <c r="AO1719" s="46">
        <f t="shared" si="1262"/>
        <v>1.1111111111111112</v>
      </c>
    </row>
    <row r="1720" spans="1:41" x14ac:dyDescent="0.25">
      <c r="A1720" s="36" t="s">
        <v>557</v>
      </c>
      <c r="B1720" s="36">
        <f t="shared" ref="B1720:AB1720" si="1263">B1075/B423</f>
        <v>1.0359801488833746</v>
      </c>
      <c r="C1720" s="36">
        <f t="shared" si="1263"/>
        <v>0.96171693735498842</v>
      </c>
      <c r="D1720" s="36">
        <f t="shared" si="1263"/>
        <v>1.2519201228878649</v>
      </c>
      <c r="E1720" s="36">
        <f t="shared" si="1263"/>
        <v>1.4903495044340114</v>
      </c>
      <c r="F1720" s="36">
        <f t="shared" si="1263"/>
        <v>1.1696398519017166</v>
      </c>
      <c r="G1720" s="36">
        <f t="shared" si="1263"/>
        <v>0.92738095238095242</v>
      </c>
      <c r="H1720" s="36">
        <f t="shared" si="1263"/>
        <v>0.97249924448473857</v>
      </c>
      <c r="I1720" s="36">
        <f t="shared" si="1263"/>
        <v>0.9071688140072679</v>
      </c>
      <c r="J1720" s="36">
        <f t="shared" si="1263"/>
        <v>0.81374085684430508</v>
      </c>
      <c r="K1720" s="36">
        <f t="shared" si="1263"/>
        <v>0.74870466321243523</v>
      </c>
      <c r="L1720" s="36">
        <f t="shared" si="1263"/>
        <v>0.96040910590564166</v>
      </c>
      <c r="M1720" s="36">
        <f t="shared" si="1263"/>
        <v>1.0423322683706071</v>
      </c>
      <c r="N1720" s="36">
        <f t="shared" si="1263"/>
        <v>0.96419270833333337</v>
      </c>
      <c r="O1720" s="36">
        <f t="shared" si="1263"/>
        <v>0.93124291650925572</v>
      </c>
      <c r="P1720" s="36">
        <f t="shared" si="1263"/>
        <v>1.0107219442458899</v>
      </c>
      <c r="Q1720" s="36">
        <f t="shared" si="1263"/>
        <v>1.0129969418960245</v>
      </c>
      <c r="R1720" s="36">
        <f t="shared" si="1263"/>
        <v>0.92492286595817619</v>
      </c>
      <c r="S1720" s="36">
        <f t="shared" si="1263"/>
        <v>0.85402558314522192</v>
      </c>
      <c r="T1720" s="36">
        <f t="shared" si="1263"/>
        <v>1</v>
      </c>
      <c r="U1720" s="36">
        <f t="shared" si="1263"/>
        <v>0.95112337406385494</v>
      </c>
      <c r="V1720" s="36">
        <f t="shared" si="1263"/>
        <v>0.87021509296390809</v>
      </c>
      <c r="W1720" s="36">
        <f t="shared" si="1263"/>
        <v>0.81488853503184711</v>
      </c>
      <c r="X1720" s="41">
        <f t="shared" si="1263"/>
        <v>0.86055323986358467</v>
      </c>
      <c r="Y1720" s="41">
        <f t="shared" si="1263"/>
        <v>0.9264526615197074</v>
      </c>
      <c r="Z1720" s="41">
        <f t="shared" si="1263"/>
        <v>0.84009094353921943</v>
      </c>
      <c r="AA1720" s="41">
        <f t="shared" si="1263"/>
        <v>0.85192162773172575</v>
      </c>
      <c r="AB1720" s="41">
        <f t="shared" si="1263"/>
        <v>0.92936170212765956</v>
      </c>
      <c r="AC1720" s="42">
        <f t="shared" ref="AC1720:AG1720" si="1264">AC1075/AC423</f>
        <v>0.92812649736463826</v>
      </c>
      <c r="AD1720" s="42">
        <f t="shared" si="1264"/>
        <v>1.2176069435833849</v>
      </c>
      <c r="AE1720" s="42">
        <f t="shared" si="1264"/>
        <v>1.017019319227231</v>
      </c>
      <c r="AF1720" s="43">
        <f t="shared" si="1264"/>
        <v>0.83657243816254412</v>
      </c>
      <c r="AG1720" s="43">
        <f t="shared" si="1264"/>
        <v>0.76470588235294112</v>
      </c>
      <c r="AH1720" s="44">
        <f t="shared" ref="AH1720:AO1720" si="1265">AH1075/AH423</f>
        <v>0.76978050025523226</v>
      </c>
      <c r="AI1720" s="44">
        <f t="shared" si="1265"/>
        <v>0.72318339100346019</v>
      </c>
      <c r="AJ1720" s="44">
        <f t="shared" si="1265"/>
        <v>0.94023904382470125</v>
      </c>
      <c r="AK1720" s="44">
        <f t="shared" si="1265"/>
        <v>0.9289906103286385</v>
      </c>
      <c r="AL1720" s="46">
        <f t="shared" si="1265"/>
        <v>0.84472843450479229</v>
      </c>
      <c r="AM1720" s="46">
        <f t="shared" si="1265"/>
        <v>0.96918767507002801</v>
      </c>
      <c r="AN1720" s="46">
        <f t="shared" si="1265"/>
        <v>0.9676064787042592</v>
      </c>
      <c r="AO1720" s="46">
        <f t="shared" si="1265"/>
        <v>0.90653634697617591</v>
      </c>
    </row>
    <row r="1721" spans="1:41" x14ac:dyDescent="0.25">
      <c r="A1721" s="36" t="s">
        <v>519</v>
      </c>
      <c r="B1721" s="36">
        <f t="shared" ref="B1721:AB1721" si="1266">B1076/B424</f>
        <v>0.99089529590288317</v>
      </c>
      <c r="C1721" s="36">
        <f t="shared" si="1266"/>
        <v>0.99158485273492281</v>
      </c>
      <c r="D1721" s="36">
        <f t="shared" si="1266"/>
        <v>1.1823129251700679</v>
      </c>
      <c r="E1721" s="36">
        <f t="shared" si="1266"/>
        <v>1.2750716332378222</v>
      </c>
      <c r="F1721" s="36">
        <f t="shared" si="1266"/>
        <v>1.2316017316017316</v>
      </c>
      <c r="G1721" s="36">
        <f t="shared" si="1266"/>
        <v>1.0218037661050545</v>
      </c>
      <c r="H1721" s="36">
        <f t="shared" si="1266"/>
        <v>1.2519422863485017</v>
      </c>
      <c r="I1721" s="36">
        <f t="shared" si="1266"/>
        <v>0.99325842696629218</v>
      </c>
      <c r="J1721" s="36">
        <f t="shared" si="1266"/>
        <v>0.90471607314725699</v>
      </c>
      <c r="K1721" s="36">
        <f t="shared" si="1266"/>
        <v>0.85580524344569286</v>
      </c>
      <c r="L1721" s="36">
        <f t="shared" si="1266"/>
        <v>1.0928641251221896</v>
      </c>
      <c r="M1721" s="36">
        <f t="shared" si="1266"/>
        <v>0.9242902208201893</v>
      </c>
      <c r="N1721" s="36">
        <f t="shared" si="1266"/>
        <v>0.99803729146221787</v>
      </c>
      <c r="O1721" s="36">
        <f t="shared" si="1266"/>
        <v>0.93530079455164583</v>
      </c>
      <c r="P1721" s="36">
        <f t="shared" si="1266"/>
        <v>1.0353881278538812</v>
      </c>
      <c r="Q1721" s="36">
        <f t="shared" si="1266"/>
        <v>1.0850299401197605</v>
      </c>
      <c r="R1721" s="36">
        <f t="shared" si="1266"/>
        <v>0.87019730010384211</v>
      </c>
      <c r="S1721" s="36">
        <f t="shared" si="1266"/>
        <v>0.84672304439746304</v>
      </c>
      <c r="T1721" s="36">
        <f t="shared" si="1266"/>
        <v>1.055327868852459</v>
      </c>
      <c r="U1721" s="36">
        <f t="shared" si="1266"/>
        <v>0.89607390300230949</v>
      </c>
      <c r="V1721" s="36">
        <f t="shared" si="1266"/>
        <v>0.89213483146067418</v>
      </c>
      <c r="W1721" s="36">
        <f t="shared" si="1266"/>
        <v>0.81502890173410403</v>
      </c>
      <c r="X1721" s="41">
        <f t="shared" si="1266"/>
        <v>0.8669724770642202</v>
      </c>
      <c r="Y1721" s="41">
        <f t="shared" si="1266"/>
        <v>0.8125</v>
      </c>
      <c r="Z1721" s="41">
        <f t="shared" si="1266"/>
        <v>0.87185354691075512</v>
      </c>
      <c r="AA1721" s="41">
        <f t="shared" si="1266"/>
        <v>0.85884907709011948</v>
      </c>
      <c r="AB1721" s="41">
        <f t="shared" si="1266"/>
        <v>0.86723507917174181</v>
      </c>
      <c r="AC1721" s="42">
        <f t="shared" ref="AC1721:AG1721" si="1267">AC1076/AC424</f>
        <v>0.90844062947067239</v>
      </c>
      <c r="AD1721" s="42">
        <f t="shared" si="1267"/>
        <v>0.96460176991150437</v>
      </c>
      <c r="AE1721" s="42">
        <f t="shared" si="1267"/>
        <v>1.1588235294117648</v>
      </c>
      <c r="AF1721" s="43">
        <f t="shared" si="1267"/>
        <v>0.93741307371349092</v>
      </c>
      <c r="AG1721" s="43">
        <f t="shared" si="1267"/>
        <v>0.84005376344086025</v>
      </c>
      <c r="AH1721" s="44">
        <f t="shared" ref="AH1721:AO1721" si="1268">AH1076/AH424</f>
        <v>0.85380116959064323</v>
      </c>
      <c r="AI1721" s="44">
        <f t="shared" si="1268"/>
        <v>0.79108635097493041</v>
      </c>
      <c r="AJ1721" s="44">
        <f t="shared" si="1268"/>
        <v>0.85576923076923073</v>
      </c>
      <c r="AK1721" s="44">
        <f t="shared" si="1268"/>
        <v>0.89548022598870058</v>
      </c>
      <c r="AL1721" s="46">
        <f t="shared" si="1268"/>
        <v>0.98191681735985537</v>
      </c>
      <c r="AM1721" s="46">
        <f t="shared" si="1268"/>
        <v>0.9066091954022989</v>
      </c>
      <c r="AN1721" s="46">
        <f t="shared" si="1268"/>
        <v>0.81712626995645865</v>
      </c>
      <c r="AO1721" s="46">
        <f t="shared" si="1268"/>
        <v>0.849290780141844</v>
      </c>
    </row>
    <row r="1722" spans="1:41" x14ac:dyDescent="0.25">
      <c r="A1722" s="36" t="s">
        <v>193</v>
      </c>
      <c r="B1722" s="36">
        <f t="shared" ref="B1722:AB1722" si="1269">B1077/B425</f>
        <v>0.73408239700374533</v>
      </c>
      <c r="C1722" s="36">
        <f t="shared" si="1269"/>
        <v>0.93658536585365859</v>
      </c>
      <c r="D1722" s="36">
        <f t="shared" si="1269"/>
        <v>1.3157894736842106</v>
      </c>
      <c r="E1722" s="36">
        <f t="shared" si="1269"/>
        <v>1.8586387434554974</v>
      </c>
      <c r="F1722" s="36">
        <f t="shared" si="1269"/>
        <v>1.0372670807453417</v>
      </c>
      <c r="G1722" s="36">
        <f t="shared" si="1269"/>
        <v>0.77077363896848139</v>
      </c>
      <c r="H1722" s="36">
        <f t="shared" si="1269"/>
        <v>0.81501340482573725</v>
      </c>
      <c r="I1722" s="36">
        <f t="shared" si="1269"/>
        <v>1.3321678321678321</v>
      </c>
      <c r="J1722" s="36">
        <f t="shared" si="1269"/>
        <v>0.74285714285714288</v>
      </c>
      <c r="K1722" s="36">
        <f t="shared" si="1269"/>
        <v>0.61038961038961037</v>
      </c>
      <c r="L1722" s="36">
        <f t="shared" si="1269"/>
        <v>1.1241379310344828</v>
      </c>
      <c r="M1722" s="36">
        <f t="shared" si="1269"/>
        <v>1.2795389048991355</v>
      </c>
      <c r="N1722" s="36">
        <f t="shared" si="1269"/>
        <v>0.73333333333333328</v>
      </c>
      <c r="O1722" s="36">
        <f t="shared" si="1269"/>
        <v>0.91520467836257313</v>
      </c>
      <c r="P1722" s="36">
        <f t="shared" si="1269"/>
        <v>1.25</v>
      </c>
      <c r="Q1722" s="36">
        <f t="shared" si="1269"/>
        <v>1.5901060070671378</v>
      </c>
      <c r="R1722" s="36">
        <f t="shared" si="1269"/>
        <v>0.74519230769230771</v>
      </c>
      <c r="S1722" s="36">
        <f t="shared" si="1269"/>
        <v>0.81176470588235294</v>
      </c>
      <c r="T1722" s="36">
        <f t="shared" si="1269"/>
        <v>1.1130136986301369</v>
      </c>
      <c r="U1722" s="36">
        <f t="shared" si="1269"/>
        <v>1.3824561403508773</v>
      </c>
      <c r="V1722" s="36">
        <f t="shared" si="1269"/>
        <v>0.83760683760683763</v>
      </c>
      <c r="W1722" s="36">
        <f t="shared" si="1269"/>
        <v>0.77152317880794707</v>
      </c>
      <c r="X1722" s="41">
        <f t="shared" si="1269"/>
        <v>0.90740740740740744</v>
      </c>
      <c r="Y1722" s="41">
        <f t="shared" si="1269"/>
        <v>0.88961038961038963</v>
      </c>
      <c r="Z1722" s="41">
        <f t="shared" si="1269"/>
        <v>0.97338403041825095</v>
      </c>
      <c r="AA1722" s="41">
        <f t="shared" si="1269"/>
        <v>0.89160839160839156</v>
      </c>
      <c r="AB1722" s="41">
        <f t="shared" si="1269"/>
        <v>1.4644351464435146</v>
      </c>
      <c r="AC1722" s="42">
        <f t="shared" ref="AC1722:AG1722" si="1270">AC1077/AC425</f>
        <v>1.204</v>
      </c>
      <c r="AD1722" s="42">
        <f t="shared" si="1270"/>
        <v>1.0694444444444444</v>
      </c>
      <c r="AE1722" s="42">
        <f t="shared" si="1270"/>
        <v>1.0735294117647058</v>
      </c>
      <c r="AF1722" s="43">
        <f t="shared" si="1270"/>
        <v>0.78618421052631582</v>
      </c>
      <c r="AG1722" s="43">
        <f t="shared" si="1270"/>
        <v>0.66467065868263475</v>
      </c>
      <c r="AH1722" s="44">
        <f t="shared" ref="AH1722:AO1722" si="1271">AH1077/AH425</f>
        <v>0.60305343511450382</v>
      </c>
      <c r="AI1722" s="44">
        <f t="shared" si="1271"/>
        <v>0.60227272727272729</v>
      </c>
      <c r="AJ1722" s="44">
        <f t="shared" si="1271"/>
        <v>0.72566371681415931</v>
      </c>
      <c r="AK1722" s="44">
        <f t="shared" si="1271"/>
        <v>0.90825688073394495</v>
      </c>
      <c r="AL1722" s="46">
        <f t="shared" si="1271"/>
        <v>0.82702702702702702</v>
      </c>
      <c r="AM1722" s="46">
        <f t="shared" si="1271"/>
        <v>1.2336956521739131</v>
      </c>
      <c r="AN1722" s="46">
        <f t="shared" si="1271"/>
        <v>1.1951219512195121</v>
      </c>
      <c r="AO1722" s="46">
        <f t="shared" si="1271"/>
        <v>1.5</v>
      </c>
    </row>
    <row r="1723" spans="1:41" x14ac:dyDescent="0.25">
      <c r="A1723" s="36" t="s">
        <v>450</v>
      </c>
      <c r="B1723" s="36">
        <f t="shared" ref="B1723:AB1723" si="1272">B1078/B426</f>
        <v>1.0098709187547457</v>
      </c>
      <c r="C1723" s="36">
        <f t="shared" si="1272"/>
        <v>1.1482861400894189</v>
      </c>
      <c r="D1723" s="36">
        <f t="shared" si="1272"/>
        <v>1.1242902208201893</v>
      </c>
      <c r="E1723" s="36">
        <f t="shared" si="1272"/>
        <v>1.4486447931526392</v>
      </c>
      <c r="F1723" s="36">
        <f t="shared" si="1272"/>
        <v>1.2556131260794474</v>
      </c>
      <c r="G1723" s="36">
        <f t="shared" si="1272"/>
        <v>1.0227502527805865</v>
      </c>
      <c r="H1723" s="36">
        <f t="shared" si="1272"/>
        <v>1.0276585598474011</v>
      </c>
      <c r="I1723" s="36">
        <f t="shared" si="1272"/>
        <v>1.0233253588516746</v>
      </c>
      <c r="J1723" s="36">
        <f t="shared" si="1272"/>
        <v>0.89439762022806146</v>
      </c>
      <c r="K1723" s="36">
        <f t="shared" si="1272"/>
        <v>0.79271991911021233</v>
      </c>
      <c r="L1723" s="36">
        <f t="shared" si="1272"/>
        <v>0.99595959595959593</v>
      </c>
      <c r="M1723" s="36">
        <f t="shared" si="1272"/>
        <v>1.0639634494574528</v>
      </c>
      <c r="N1723" s="36">
        <f t="shared" si="1272"/>
        <v>0.94927536231884058</v>
      </c>
      <c r="O1723" s="36">
        <f t="shared" si="1272"/>
        <v>1.0011750881316099</v>
      </c>
      <c r="P1723" s="36">
        <f t="shared" si="1272"/>
        <v>0.97020202020202018</v>
      </c>
      <c r="Q1723" s="36">
        <f t="shared" si="1272"/>
        <v>1.1284699806326661</v>
      </c>
      <c r="R1723" s="36">
        <f t="shared" si="1272"/>
        <v>0.96124927703875074</v>
      </c>
      <c r="S1723" s="36">
        <f t="shared" si="1272"/>
        <v>1.001857585139319</v>
      </c>
      <c r="T1723" s="36">
        <f t="shared" si="1272"/>
        <v>0.99432697266632286</v>
      </c>
      <c r="U1723" s="36">
        <f t="shared" si="1272"/>
        <v>0.96957520091848448</v>
      </c>
      <c r="V1723" s="36">
        <f t="shared" si="1272"/>
        <v>0.92462311557788945</v>
      </c>
      <c r="W1723" s="36">
        <f t="shared" si="1272"/>
        <v>0.81136238279095418</v>
      </c>
      <c r="X1723" s="41">
        <f t="shared" si="1272"/>
        <v>0.84099722991689752</v>
      </c>
      <c r="Y1723" s="41">
        <f t="shared" si="1272"/>
        <v>0.81547952888390352</v>
      </c>
      <c r="Z1723" s="41">
        <f t="shared" si="1272"/>
        <v>0.74421168687982364</v>
      </c>
      <c r="AA1723" s="41">
        <f t="shared" si="1272"/>
        <v>0.81329305135951657</v>
      </c>
      <c r="AB1723" s="41">
        <f t="shared" si="1272"/>
        <v>0.78543814432989689</v>
      </c>
      <c r="AC1723" s="42">
        <f t="shared" ref="AC1723:AG1723" si="1273">AC1078/AC426</f>
        <v>0.89698890649762286</v>
      </c>
      <c r="AD1723" s="42">
        <f t="shared" si="1273"/>
        <v>1.1121399176954732</v>
      </c>
      <c r="AE1723" s="42">
        <f t="shared" si="1273"/>
        <v>0.84487734487734489</v>
      </c>
      <c r="AF1723" s="43">
        <f t="shared" si="1273"/>
        <v>0.80838756326825745</v>
      </c>
      <c r="AG1723" s="43">
        <f t="shared" si="1273"/>
        <v>0.76831091180866962</v>
      </c>
      <c r="AH1723" s="44">
        <f t="shared" ref="AH1723:AO1723" si="1274">AH1078/AH426</f>
        <v>0.68146417445482865</v>
      </c>
      <c r="AI1723" s="44">
        <f t="shared" si="1274"/>
        <v>0.7558420628525383</v>
      </c>
      <c r="AJ1723" s="44">
        <f t="shared" si="1274"/>
        <v>0.72680029695619897</v>
      </c>
      <c r="AK1723" s="44">
        <f t="shared" si="1274"/>
        <v>0.83781439722463136</v>
      </c>
      <c r="AL1723" s="46">
        <f t="shared" si="1274"/>
        <v>0.77360406091370559</v>
      </c>
      <c r="AM1723" s="46">
        <f t="shared" si="1274"/>
        <v>0.74461292897047082</v>
      </c>
      <c r="AN1723" s="46">
        <f t="shared" si="1274"/>
        <v>0.66863323500491645</v>
      </c>
      <c r="AO1723" s="46">
        <f t="shared" si="1274"/>
        <v>0.71514423076923073</v>
      </c>
    </row>
    <row r="1724" spans="1:41" x14ac:dyDescent="0.25">
      <c r="A1724" s="36" t="s">
        <v>569</v>
      </c>
      <c r="B1724" s="36">
        <f t="shared" ref="B1724:AB1724" si="1275">B1079/B427</f>
        <v>1.0495049504950495</v>
      </c>
      <c r="C1724" s="36">
        <f t="shared" si="1275"/>
        <v>1.1721212121212121</v>
      </c>
      <c r="D1724" s="36">
        <f t="shared" si="1275"/>
        <v>1.0972461273666092</v>
      </c>
      <c r="E1724" s="36">
        <f t="shared" si="1275"/>
        <v>1.5054945054945055</v>
      </c>
      <c r="F1724" s="36">
        <f t="shared" si="1275"/>
        <v>1.5363636363636364</v>
      </c>
      <c r="G1724" s="36">
        <f t="shared" si="1275"/>
        <v>1.0269736842105264</v>
      </c>
      <c r="H1724" s="36">
        <f t="shared" si="1275"/>
        <v>0.98121798520204895</v>
      </c>
      <c r="I1724" s="36">
        <f t="shared" si="1275"/>
        <v>0.78552562070787113</v>
      </c>
      <c r="J1724" s="36">
        <f t="shared" si="1275"/>
        <v>0.85845799769850406</v>
      </c>
      <c r="K1724" s="36">
        <f t="shared" si="1275"/>
        <v>0.79336437718277064</v>
      </c>
      <c r="L1724" s="36">
        <f t="shared" si="1275"/>
        <v>0.93090519550080342</v>
      </c>
      <c r="M1724" s="36">
        <f t="shared" si="1275"/>
        <v>1.0019169329073483</v>
      </c>
      <c r="N1724" s="36">
        <f t="shared" si="1275"/>
        <v>0.94419889502762433</v>
      </c>
      <c r="O1724" s="36">
        <f t="shared" si="1275"/>
        <v>0.88461538461538458</v>
      </c>
      <c r="P1724" s="36">
        <f t="shared" si="1275"/>
        <v>1.0451770451770452</v>
      </c>
      <c r="Q1724" s="36">
        <f t="shared" si="1275"/>
        <v>0.98782138024357236</v>
      </c>
      <c r="R1724" s="36">
        <f t="shared" si="1275"/>
        <v>0.92170160295930947</v>
      </c>
      <c r="S1724" s="36">
        <f t="shared" si="1275"/>
        <v>0.91182645206438073</v>
      </c>
      <c r="T1724" s="36">
        <f t="shared" si="1275"/>
        <v>0.95041816009557945</v>
      </c>
      <c r="U1724" s="36">
        <f t="shared" si="1275"/>
        <v>0.99630723781388475</v>
      </c>
      <c r="V1724" s="36">
        <f t="shared" si="1275"/>
        <v>0.96762843068261783</v>
      </c>
      <c r="W1724" s="36">
        <f t="shared" si="1275"/>
        <v>0.78038952316991272</v>
      </c>
      <c r="X1724" s="41">
        <f t="shared" si="1275"/>
        <v>0.92147324530924257</v>
      </c>
      <c r="Y1724" s="41">
        <f t="shared" si="1275"/>
        <v>0.99242424242424243</v>
      </c>
      <c r="Z1724" s="41">
        <f t="shared" si="1275"/>
        <v>0.85665529010238906</v>
      </c>
      <c r="AA1724" s="41">
        <f t="shared" si="1275"/>
        <v>0.87790697674418605</v>
      </c>
      <c r="AB1724" s="41">
        <f t="shared" si="1275"/>
        <v>0.91016548463356972</v>
      </c>
      <c r="AC1724" s="42">
        <f t="shared" ref="AC1724:AG1724" si="1276">AC1079/AC427</f>
        <v>0.8731914893617021</v>
      </c>
      <c r="AD1724" s="42">
        <f t="shared" si="1276"/>
        <v>1.1968325791855203</v>
      </c>
      <c r="AE1724" s="42">
        <f t="shared" si="1276"/>
        <v>0.99284009546539376</v>
      </c>
      <c r="AF1724" s="43">
        <f t="shared" si="1276"/>
        <v>0.81167315175097277</v>
      </c>
      <c r="AG1724" s="43">
        <f t="shared" si="1276"/>
        <v>0.75120772946859904</v>
      </c>
      <c r="AH1724" s="44">
        <f t="shared" ref="AH1724:AO1724" si="1277">AH1079/AH427</f>
        <v>0.78999106344950853</v>
      </c>
      <c r="AI1724" s="44">
        <f t="shared" si="1277"/>
        <v>0.71718061674008815</v>
      </c>
      <c r="AJ1724" s="44">
        <f t="shared" si="1277"/>
        <v>0.87559808612440193</v>
      </c>
      <c r="AK1724" s="44">
        <f t="shared" si="1277"/>
        <v>0.95243128964059198</v>
      </c>
      <c r="AL1724" s="46">
        <f t="shared" si="1277"/>
        <v>0.85893060295790669</v>
      </c>
      <c r="AM1724" s="46">
        <f t="shared" si="1277"/>
        <v>0.85812807881773401</v>
      </c>
      <c r="AN1724" s="46">
        <f t="shared" si="1277"/>
        <v>0.91906873614190687</v>
      </c>
      <c r="AO1724" s="46">
        <f t="shared" si="1277"/>
        <v>0.84606866002214842</v>
      </c>
    </row>
    <row r="1725" spans="1:41" x14ac:dyDescent="0.25">
      <c r="A1725" s="36" t="s">
        <v>194</v>
      </c>
      <c r="B1725" s="36">
        <f t="shared" ref="B1725:AB1725" si="1278">B1080/B428</f>
        <v>0.94886363636363635</v>
      </c>
      <c r="C1725" s="36">
        <f t="shared" si="1278"/>
        <v>1.1258278145695364</v>
      </c>
      <c r="D1725" s="36">
        <f t="shared" si="1278"/>
        <v>1.2485549132947977</v>
      </c>
      <c r="E1725" s="36">
        <f t="shared" si="1278"/>
        <v>1.1689497716894977</v>
      </c>
      <c r="F1725" s="36">
        <f t="shared" si="1278"/>
        <v>1.357429718875502</v>
      </c>
      <c r="G1725" s="36">
        <f t="shared" si="1278"/>
        <v>0.94630872483221473</v>
      </c>
      <c r="H1725" s="36">
        <f t="shared" si="1278"/>
        <v>0.83505154639175261</v>
      </c>
      <c r="I1725" s="36">
        <f t="shared" si="1278"/>
        <v>0.8231292517006803</v>
      </c>
      <c r="J1725" s="36">
        <f t="shared" si="1278"/>
        <v>0.82650602409638552</v>
      </c>
      <c r="K1725" s="36">
        <f t="shared" si="1278"/>
        <v>0.66379310344827591</v>
      </c>
      <c r="L1725" s="36">
        <f t="shared" si="1278"/>
        <v>0.91482649842271291</v>
      </c>
      <c r="M1725" s="36">
        <f t="shared" si="1278"/>
        <v>1.0708333333333333</v>
      </c>
      <c r="N1725" s="36">
        <f t="shared" si="1278"/>
        <v>0.89602446483180431</v>
      </c>
      <c r="O1725" s="36">
        <f t="shared" si="1278"/>
        <v>0.74468085106382975</v>
      </c>
      <c r="P1725" s="36">
        <f t="shared" si="1278"/>
        <v>1.0095541401273886</v>
      </c>
      <c r="Q1725" s="36">
        <f t="shared" si="1278"/>
        <v>0.94339622641509435</v>
      </c>
      <c r="R1725" s="36">
        <f t="shared" si="1278"/>
        <v>1.0222222222222221</v>
      </c>
      <c r="S1725" s="36">
        <f t="shared" si="1278"/>
        <v>1.0136986301369864</v>
      </c>
      <c r="T1725" s="36">
        <f t="shared" si="1278"/>
        <v>0.99647887323943662</v>
      </c>
      <c r="U1725" s="36">
        <f t="shared" si="1278"/>
        <v>0.86973180076628354</v>
      </c>
      <c r="V1725" s="36">
        <f t="shared" si="1278"/>
        <v>0.78867924528301891</v>
      </c>
      <c r="W1725" s="36">
        <f t="shared" si="1278"/>
        <v>0.71647509578544066</v>
      </c>
      <c r="X1725" s="41">
        <f t="shared" si="1278"/>
        <v>1.0769230769230769</v>
      </c>
      <c r="Y1725" s="41">
        <f t="shared" si="1278"/>
        <v>1.0863636363636364</v>
      </c>
      <c r="Z1725" s="41">
        <f t="shared" si="1278"/>
        <v>0.80769230769230771</v>
      </c>
      <c r="AA1725" s="41">
        <f t="shared" si="1278"/>
        <v>0.90196078431372551</v>
      </c>
      <c r="AB1725" s="41">
        <f t="shared" si="1278"/>
        <v>0.84545454545454546</v>
      </c>
      <c r="AC1725" s="42">
        <f t="shared" ref="AC1725:AG1725" si="1279">AC1080/AC428</f>
        <v>0.90654205607476634</v>
      </c>
      <c r="AD1725" s="42">
        <f t="shared" si="1279"/>
        <v>1.0411764705882354</v>
      </c>
      <c r="AE1725" s="42">
        <f t="shared" si="1279"/>
        <v>1.0228310502283104</v>
      </c>
      <c r="AF1725" s="43">
        <f t="shared" si="1279"/>
        <v>0.69565217391304346</v>
      </c>
      <c r="AG1725" s="43">
        <f t="shared" si="1279"/>
        <v>0.79710144927536231</v>
      </c>
      <c r="AH1725" s="44">
        <f t="shared" ref="AH1725:AO1725" si="1280">AH1080/AH428</f>
        <v>0.79885057471264365</v>
      </c>
      <c r="AI1725" s="44">
        <f t="shared" si="1280"/>
        <v>0.77837837837837842</v>
      </c>
      <c r="AJ1725" s="44">
        <f t="shared" si="1280"/>
        <v>1.0846153846153845</v>
      </c>
      <c r="AK1725" s="44">
        <f t="shared" si="1280"/>
        <v>0.76543209876543206</v>
      </c>
      <c r="AL1725" s="46">
        <f t="shared" si="1280"/>
        <v>1.056</v>
      </c>
      <c r="AM1725" s="46">
        <f t="shared" si="1280"/>
        <v>0.91666666666666663</v>
      </c>
      <c r="AN1725" s="46">
        <f t="shared" si="1280"/>
        <v>0.96835443037974689</v>
      </c>
      <c r="AO1725" s="46">
        <f t="shared" si="1280"/>
        <v>0.70718232044198892</v>
      </c>
    </row>
    <row r="1726" spans="1:41" x14ac:dyDescent="0.25">
      <c r="A1726" s="36" t="s">
        <v>549</v>
      </c>
      <c r="B1726" s="36">
        <f t="shared" ref="B1726:AB1726" si="1281">B1081/B429</f>
        <v>0.95934959349593496</v>
      </c>
      <c r="C1726" s="36">
        <f t="shared" si="1281"/>
        <v>1.0084388185654007</v>
      </c>
      <c r="D1726" s="36">
        <f t="shared" si="1281"/>
        <v>1.1096345514950166</v>
      </c>
      <c r="E1726" s="36">
        <f t="shared" si="1281"/>
        <v>1.547703180212014</v>
      </c>
      <c r="F1726" s="36">
        <f t="shared" si="1281"/>
        <v>1.4453125</v>
      </c>
      <c r="G1726" s="36">
        <f t="shared" si="1281"/>
        <v>1</v>
      </c>
      <c r="H1726" s="36">
        <f t="shared" si="1281"/>
        <v>0.91496062992125982</v>
      </c>
      <c r="I1726" s="36">
        <f t="shared" si="1281"/>
        <v>1.0175097276264591</v>
      </c>
      <c r="J1726" s="36">
        <f t="shared" si="1281"/>
        <v>0.79379562043795615</v>
      </c>
      <c r="K1726" s="36">
        <f t="shared" si="1281"/>
        <v>0.82765957446808514</v>
      </c>
      <c r="L1726" s="36">
        <f t="shared" si="1281"/>
        <v>0.91093117408906887</v>
      </c>
      <c r="M1726" s="36">
        <f t="shared" si="1281"/>
        <v>0.94299287410926369</v>
      </c>
      <c r="N1726" s="36">
        <f t="shared" si="1281"/>
        <v>0.83817427385892118</v>
      </c>
      <c r="O1726" s="36">
        <f t="shared" si="1281"/>
        <v>0.97877984084880632</v>
      </c>
      <c r="P1726" s="36">
        <f t="shared" si="1281"/>
        <v>1.2773333333333334</v>
      </c>
      <c r="Q1726" s="36">
        <f t="shared" si="1281"/>
        <v>1.0829145728643217</v>
      </c>
      <c r="R1726" s="36">
        <f t="shared" si="1281"/>
        <v>0.89655172413793105</v>
      </c>
      <c r="S1726" s="36">
        <f t="shared" si="1281"/>
        <v>0.93048128342245995</v>
      </c>
      <c r="T1726" s="36">
        <f t="shared" si="1281"/>
        <v>0.98433420365535251</v>
      </c>
      <c r="U1726" s="36">
        <f t="shared" si="1281"/>
        <v>0.98195876288659789</v>
      </c>
      <c r="V1726" s="36">
        <f t="shared" si="1281"/>
        <v>0.94102564102564101</v>
      </c>
      <c r="W1726" s="36">
        <f t="shared" si="1281"/>
        <v>0.92238805970149251</v>
      </c>
      <c r="X1726" s="41">
        <f t="shared" si="1281"/>
        <v>0.90561224489795922</v>
      </c>
      <c r="Y1726" s="41">
        <f t="shared" si="1281"/>
        <v>0.84210526315789469</v>
      </c>
      <c r="Z1726" s="41">
        <f t="shared" si="1281"/>
        <v>0.84044943820224716</v>
      </c>
      <c r="AA1726" s="41">
        <f t="shared" si="1281"/>
        <v>0.83295194508009152</v>
      </c>
      <c r="AB1726" s="41">
        <f t="shared" si="1281"/>
        <v>0.86015831134564646</v>
      </c>
      <c r="AC1726" s="42">
        <f t="shared" ref="AC1726:AG1726" si="1282">AC1081/AC429</f>
        <v>0.89265536723163841</v>
      </c>
      <c r="AD1726" s="42">
        <f t="shared" si="1282"/>
        <v>1.158590308370044</v>
      </c>
      <c r="AE1726" s="42">
        <f t="shared" si="1282"/>
        <v>0.95930232558139539</v>
      </c>
      <c r="AF1726" s="43">
        <f t="shared" si="1282"/>
        <v>0.80681818181818177</v>
      </c>
      <c r="AG1726" s="43">
        <f t="shared" si="1282"/>
        <v>0.72011661807580174</v>
      </c>
      <c r="AH1726" s="44">
        <f t="shared" ref="AH1726:AO1726" si="1283">AH1081/AH429</f>
        <v>0.82986111111111116</v>
      </c>
      <c r="AI1726" s="44">
        <f t="shared" si="1283"/>
        <v>0.77419354838709675</v>
      </c>
      <c r="AJ1726" s="44">
        <f t="shared" si="1283"/>
        <v>0.81297709923664119</v>
      </c>
      <c r="AK1726" s="44">
        <f t="shared" si="1283"/>
        <v>0.93129770992366412</v>
      </c>
      <c r="AL1726" s="46">
        <f t="shared" si="1283"/>
        <v>0.92405063291139244</v>
      </c>
      <c r="AM1726" s="46">
        <f t="shared" si="1283"/>
        <v>0.83916083916083917</v>
      </c>
      <c r="AN1726" s="46">
        <f t="shared" si="1283"/>
        <v>0.93939393939393945</v>
      </c>
      <c r="AO1726" s="46">
        <f t="shared" si="1283"/>
        <v>1</v>
      </c>
    </row>
    <row r="1727" spans="1:41" x14ac:dyDescent="0.25">
      <c r="A1727" s="36" t="s">
        <v>456</v>
      </c>
      <c r="B1727" s="36">
        <f t="shared" ref="B1727:AB1727" si="1284">B1082/B430</f>
        <v>1.0203545633617859</v>
      </c>
      <c r="C1727" s="36">
        <f t="shared" si="1284"/>
        <v>0.93042952208106477</v>
      </c>
      <c r="D1727" s="36">
        <f t="shared" si="1284"/>
        <v>1.0762614678899083</v>
      </c>
      <c r="E1727" s="36">
        <f t="shared" si="1284"/>
        <v>1.4514285714285715</v>
      </c>
      <c r="F1727" s="36">
        <f t="shared" si="1284"/>
        <v>1.1475054229934925</v>
      </c>
      <c r="G1727" s="36">
        <f t="shared" si="1284"/>
        <v>0.98730606488011285</v>
      </c>
      <c r="H1727" s="36">
        <f t="shared" si="1284"/>
        <v>0.89147592738752957</v>
      </c>
      <c r="I1727" s="36">
        <f t="shared" si="1284"/>
        <v>1.042585941508466</v>
      </c>
      <c r="J1727" s="36">
        <f t="shared" si="1284"/>
        <v>0.87140963323022536</v>
      </c>
      <c r="K1727" s="36">
        <f t="shared" si="1284"/>
        <v>0.85669502910882223</v>
      </c>
      <c r="L1727" s="36">
        <f t="shared" si="1284"/>
        <v>0.94068541300527242</v>
      </c>
      <c r="M1727" s="36">
        <f t="shared" si="1284"/>
        <v>0.95374560080442439</v>
      </c>
      <c r="N1727" s="36">
        <f t="shared" si="1284"/>
        <v>0.98163771712158809</v>
      </c>
      <c r="O1727" s="36">
        <f t="shared" si="1284"/>
        <v>0.94835680751173712</v>
      </c>
      <c r="P1727" s="36">
        <f t="shared" si="1284"/>
        <v>1.0840579710144929</v>
      </c>
      <c r="Q1727" s="36">
        <f t="shared" si="1284"/>
        <v>1.028494623655914</v>
      </c>
      <c r="R1727" s="36">
        <f t="shared" si="1284"/>
        <v>0.92233529726834496</v>
      </c>
      <c r="S1727" s="36">
        <f t="shared" si="1284"/>
        <v>0.92526491912994979</v>
      </c>
      <c r="T1727" s="36">
        <f t="shared" si="1284"/>
        <v>0.94561489465948068</v>
      </c>
      <c r="U1727" s="36">
        <f t="shared" si="1284"/>
        <v>0.96276595744680848</v>
      </c>
      <c r="V1727" s="36">
        <f t="shared" si="1284"/>
        <v>0.85614443797320905</v>
      </c>
      <c r="W1727" s="36">
        <f t="shared" si="1284"/>
        <v>0.87523749208359725</v>
      </c>
      <c r="X1727" s="41">
        <f t="shared" si="1284"/>
        <v>0.97576832151300241</v>
      </c>
      <c r="Y1727" s="41">
        <f t="shared" si="1284"/>
        <v>0.93884682585905654</v>
      </c>
      <c r="Z1727" s="41">
        <f t="shared" si="1284"/>
        <v>0.83632632119035399</v>
      </c>
      <c r="AA1727" s="41">
        <f t="shared" si="1284"/>
        <v>0.79825012866700973</v>
      </c>
      <c r="AB1727" s="41">
        <f t="shared" si="1284"/>
        <v>0.8599752168525403</v>
      </c>
      <c r="AC1727" s="42">
        <f t="shared" ref="AC1727:AG1727" si="1285">AC1082/AC430</f>
        <v>1.0756796473181485</v>
      </c>
      <c r="AD1727" s="42">
        <f t="shared" si="1285"/>
        <v>1.3173758865248226</v>
      </c>
      <c r="AE1727" s="42">
        <f t="shared" si="1285"/>
        <v>1.0091145833333333</v>
      </c>
      <c r="AF1727" s="43">
        <f t="shared" si="1285"/>
        <v>0.77109896782027931</v>
      </c>
      <c r="AG1727" s="43">
        <f t="shared" si="1285"/>
        <v>0.83994878361075542</v>
      </c>
      <c r="AH1727" s="44">
        <f t="shared" ref="AH1727:AO1727" si="1286">AH1082/AH430</f>
        <v>0.85972222222222228</v>
      </c>
      <c r="AI1727" s="44">
        <f t="shared" si="1286"/>
        <v>0.76560332871012482</v>
      </c>
      <c r="AJ1727" s="44">
        <f t="shared" si="1286"/>
        <v>0.76890156918687591</v>
      </c>
      <c r="AK1727" s="44">
        <f t="shared" si="1286"/>
        <v>0.56677265500794916</v>
      </c>
      <c r="AL1727" s="46">
        <f t="shared" si="1286"/>
        <v>0.63022508038585212</v>
      </c>
      <c r="AM1727" s="46">
        <f t="shared" si="1286"/>
        <v>0.79340446168768186</v>
      </c>
      <c r="AN1727" s="46">
        <f t="shared" si="1286"/>
        <v>0.76641550053821317</v>
      </c>
      <c r="AO1727" s="46">
        <f t="shared" si="1286"/>
        <v>0.73737373737373735</v>
      </c>
    </row>
    <row r="1728" spans="1:41" x14ac:dyDescent="0.25">
      <c r="A1728" s="36" t="s">
        <v>195</v>
      </c>
      <c r="B1728" s="36">
        <f t="shared" ref="B1728:AB1728" si="1287">B1083/B431</f>
        <v>0.72727272727272729</v>
      </c>
      <c r="C1728" s="36">
        <f t="shared" si="1287"/>
        <v>1.1402439024390243</v>
      </c>
      <c r="D1728" s="36">
        <f t="shared" si="1287"/>
        <v>1.0775862068965518</v>
      </c>
      <c r="E1728" s="36">
        <f t="shared" si="1287"/>
        <v>1.7267759562841529</v>
      </c>
      <c r="F1728" s="36">
        <f t="shared" si="1287"/>
        <v>1.1863905325443787</v>
      </c>
      <c r="G1728" s="36">
        <f t="shared" si="1287"/>
        <v>1.1607142857142858</v>
      </c>
      <c r="H1728" s="36">
        <f t="shared" si="1287"/>
        <v>0.93253012048192774</v>
      </c>
      <c r="I1728" s="36">
        <f t="shared" si="1287"/>
        <v>0.88888888888888884</v>
      </c>
      <c r="J1728" s="36">
        <f t="shared" si="1287"/>
        <v>0.91688311688311686</v>
      </c>
      <c r="K1728" s="36">
        <f t="shared" si="1287"/>
        <v>0.81818181818181823</v>
      </c>
      <c r="L1728" s="36">
        <f t="shared" si="1287"/>
        <v>0.93963254593175849</v>
      </c>
      <c r="M1728" s="36">
        <f t="shared" si="1287"/>
        <v>1.0089820359281436</v>
      </c>
      <c r="N1728" s="36">
        <f t="shared" si="1287"/>
        <v>0.99132947976878616</v>
      </c>
      <c r="O1728" s="36">
        <f t="shared" si="1287"/>
        <v>0.78476821192052981</v>
      </c>
      <c r="P1728" s="36">
        <f t="shared" si="1287"/>
        <v>0.92878338278931749</v>
      </c>
      <c r="Q1728" s="36">
        <f t="shared" si="1287"/>
        <v>0.98333333333333328</v>
      </c>
      <c r="R1728" s="36">
        <f t="shared" si="1287"/>
        <v>0.94019933554817281</v>
      </c>
      <c r="S1728" s="36">
        <f t="shared" si="1287"/>
        <v>1.1484716157205239</v>
      </c>
      <c r="T1728" s="36">
        <f t="shared" si="1287"/>
        <v>1.0449826989619377</v>
      </c>
      <c r="U1728" s="36">
        <f t="shared" si="1287"/>
        <v>0.91050583657587547</v>
      </c>
      <c r="V1728" s="36">
        <f t="shared" si="1287"/>
        <v>0.8896551724137931</v>
      </c>
      <c r="W1728" s="36">
        <f t="shared" si="1287"/>
        <v>0.86973180076628354</v>
      </c>
      <c r="X1728" s="41">
        <f t="shared" si="1287"/>
        <v>1.0749063670411985</v>
      </c>
      <c r="Y1728" s="41">
        <f t="shared" si="1287"/>
        <v>0.95272727272727276</v>
      </c>
      <c r="Z1728" s="41">
        <f t="shared" si="1287"/>
        <v>0.89403973509933776</v>
      </c>
      <c r="AA1728" s="41">
        <f t="shared" si="1287"/>
        <v>0.77960526315789469</v>
      </c>
      <c r="AB1728" s="41">
        <f t="shared" si="1287"/>
        <v>0.86885245901639341</v>
      </c>
      <c r="AC1728" s="42">
        <f t="shared" ref="AC1728:AG1728" si="1288">AC1083/AC431</f>
        <v>0.96363636363636362</v>
      </c>
      <c r="AD1728" s="42">
        <f t="shared" si="1288"/>
        <v>1.0340909090909092</v>
      </c>
      <c r="AE1728" s="42">
        <f t="shared" si="1288"/>
        <v>1.0926829268292684</v>
      </c>
      <c r="AF1728" s="43">
        <f t="shared" si="1288"/>
        <v>0.83544303797468356</v>
      </c>
      <c r="AG1728" s="43">
        <f t="shared" si="1288"/>
        <v>0.84848484848484851</v>
      </c>
      <c r="AH1728" s="44">
        <f t="shared" ref="AH1728:AO1728" si="1289">AH1083/AH431</f>
        <v>0.70370370370370372</v>
      </c>
      <c r="AI1728" s="44">
        <f t="shared" si="1289"/>
        <v>0.87817258883248728</v>
      </c>
      <c r="AJ1728" s="44">
        <f t="shared" si="1289"/>
        <v>0.81770833333333337</v>
      </c>
      <c r="AK1728" s="44">
        <f t="shared" si="1289"/>
        <v>0.86764705882352944</v>
      </c>
      <c r="AL1728" s="46">
        <f t="shared" si="1289"/>
        <v>0.93197278911564629</v>
      </c>
      <c r="AM1728" s="46">
        <f t="shared" si="1289"/>
        <v>0.91079812206572774</v>
      </c>
      <c r="AN1728" s="46">
        <f t="shared" si="1289"/>
        <v>0.85853658536585364</v>
      </c>
      <c r="AO1728" s="46">
        <f t="shared" si="1289"/>
        <v>0.90566037735849059</v>
      </c>
    </row>
    <row r="1729" spans="1:41" x14ac:dyDescent="0.25">
      <c r="A1729" s="36" t="s">
        <v>550</v>
      </c>
      <c r="B1729" s="36">
        <f t="shared" ref="B1729:AB1729" si="1290">B1084/B432</f>
        <v>1.0048309178743962</v>
      </c>
      <c r="C1729" s="36">
        <f t="shared" si="1290"/>
        <v>1.0432432432432432</v>
      </c>
      <c r="D1729" s="36">
        <f t="shared" si="1290"/>
        <v>1.0291970802919708</v>
      </c>
      <c r="E1729" s="36">
        <f t="shared" si="1290"/>
        <v>1.6531531531531531</v>
      </c>
      <c r="F1729" s="36">
        <f t="shared" si="1290"/>
        <v>1.4710526315789474</v>
      </c>
      <c r="G1729" s="36">
        <f t="shared" si="1290"/>
        <v>0.97201492537313428</v>
      </c>
      <c r="H1729" s="36">
        <f t="shared" si="1290"/>
        <v>0.82597402597402603</v>
      </c>
      <c r="I1729" s="36">
        <f t="shared" si="1290"/>
        <v>0.72348484848484851</v>
      </c>
      <c r="J1729" s="36">
        <f t="shared" si="1290"/>
        <v>0.91845493562231761</v>
      </c>
      <c r="K1729" s="36">
        <f t="shared" si="1290"/>
        <v>0.75531914893617025</v>
      </c>
      <c r="L1729" s="36">
        <f t="shared" si="1290"/>
        <v>0.99124726477024072</v>
      </c>
      <c r="M1729" s="36">
        <f t="shared" si="1290"/>
        <v>0.93317422434367536</v>
      </c>
      <c r="N1729" s="36">
        <f t="shared" si="1290"/>
        <v>1.0296296296296297</v>
      </c>
      <c r="O1729" s="36">
        <f t="shared" si="1290"/>
        <v>0.9159891598915989</v>
      </c>
      <c r="P1729" s="36">
        <f t="shared" si="1290"/>
        <v>1.1403940886699508</v>
      </c>
      <c r="Q1729" s="36">
        <f t="shared" si="1290"/>
        <v>1.0266272189349113</v>
      </c>
      <c r="R1729" s="36">
        <f t="shared" si="1290"/>
        <v>0.98701298701298701</v>
      </c>
      <c r="S1729" s="36">
        <f t="shared" si="1290"/>
        <v>0.91836734693877553</v>
      </c>
      <c r="T1729" s="36">
        <f t="shared" si="1290"/>
        <v>0.89002557544757033</v>
      </c>
      <c r="U1729" s="36">
        <f t="shared" si="1290"/>
        <v>0.82028985507246377</v>
      </c>
      <c r="V1729" s="36">
        <f t="shared" si="1290"/>
        <v>0.95294117647058818</v>
      </c>
      <c r="W1729" s="36">
        <f t="shared" si="1290"/>
        <v>0.82388059701492533</v>
      </c>
      <c r="X1729" s="41">
        <f t="shared" si="1290"/>
        <v>0.9756838905775076</v>
      </c>
      <c r="Y1729" s="41">
        <f t="shared" si="1290"/>
        <v>0.8342696629213483</v>
      </c>
      <c r="Z1729" s="41">
        <f t="shared" si="1290"/>
        <v>0.91549295774647887</v>
      </c>
      <c r="AA1729" s="41">
        <f t="shared" si="1290"/>
        <v>0.71857923497267762</v>
      </c>
      <c r="AB1729" s="41">
        <f t="shared" si="1290"/>
        <v>0.83737024221453282</v>
      </c>
      <c r="AC1729" s="42">
        <f t="shared" ref="AC1729:AG1729" si="1291">AC1084/AC432</f>
        <v>1.0085106382978724</v>
      </c>
      <c r="AD1729" s="42">
        <f t="shared" si="1291"/>
        <v>1.1963470319634704</v>
      </c>
      <c r="AE1729" s="42">
        <f t="shared" si="1291"/>
        <v>1.0153846153846153</v>
      </c>
      <c r="AF1729" s="43">
        <f t="shared" si="1291"/>
        <v>0.90697674418604646</v>
      </c>
      <c r="AG1729" s="43">
        <f t="shared" si="1291"/>
        <v>0.82481751824817517</v>
      </c>
      <c r="AH1729" s="44">
        <f t="shared" ref="AH1729:AO1729" si="1292">AH1084/AH432</f>
        <v>0.84146341463414631</v>
      </c>
      <c r="AI1729" s="44">
        <f t="shared" si="1292"/>
        <v>0.67803030303030298</v>
      </c>
      <c r="AJ1729" s="44">
        <f t="shared" si="1292"/>
        <v>1.096774193548387</v>
      </c>
      <c r="AK1729" s="44">
        <f t="shared" si="1292"/>
        <v>0.84426229508196726</v>
      </c>
      <c r="AL1729" s="46">
        <f t="shared" si="1292"/>
        <v>0.9242424242424242</v>
      </c>
      <c r="AM1729" s="46">
        <f t="shared" si="1292"/>
        <v>0.95909090909090911</v>
      </c>
      <c r="AN1729" s="46">
        <f t="shared" si="1292"/>
        <v>0.78301886792452835</v>
      </c>
      <c r="AO1729" s="46">
        <f t="shared" si="1292"/>
        <v>1.1077844311377245</v>
      </c>
    </row>
    <row r="1730" spans="1:41" x14ac:dyDescent="0.25">
      <c r="A1730" s="36" t="s">
        <v>493</v>
      </c>
      <c r="B1730" s="36">
        <f t="shared" ref="B1730:AB1730" si="1293">B1085/B433</f>
        <v>1.0569351907934585</v>
      </c>
      <c r="C1730" s="36">
        <f t="shared" si="1293"/>
        <v>0.94675248683440605</v>
      </c>
      <c r="D1730" s="36">
        <f t="shared" si="1293"/>
        <v>1.0996462264150944</v>
      </c>
      <c r="E1730" s="36">
        <f t="shared" si="1293"/>
        <v>1.3072950290510006</v>
      </c>
      <c r="F1730" s="36">
        <f t="shared" si="1293"/>
        <v>1.2419006479481642</v>
      </c>
      <c r="G1730" s="36">
        <f t="shared" si="1293"/>
        <v>1.0778189518263632</v>
      </c>
      <c r="H1730" s="36">
        <f t="shared" si="1293"/>
        <v>1.0565052231718899</v>
      </c>
      <c r="I1730" s="36">
        <f t="shared" si="1293"/>
        <v>1.02291917973462</v>
      </c>
      <c r="J1730" s="36">
        <f t="shared" si="1293"/>
        <v>0.90949776230730983</v>
      </c>
      <c r="K1730" s="36">
        <f t="shared" si="1293"/>
        <v>0.83483935742971882</v>
      </c>
      <c r="L1730" s="36">
        <f t="shared" si="1293"/>
        <v>1.008399209486166</v>
      </c>
      <c r="M1730" s="36">
        <f t="shared" si="1293"/>
        <v>1.0011123470522802</v>
      </c>
      <c r="N1730" s="36">
        <f t="shared" si="1293"/>
        <v>1.0631174533479693</v>
      </c>
      <c r="O1730" s="36">
        <f t="shared" si="1293"/>
        <v>0.9660249150622876</v>
      </c>
      <c r="P1730" s="36">
        <f t="shared" si="1293"/>
        <v>1</v>
      </c>
      <c r="Q1730" s="36">
        <f t="shared" si="1293"/>
        <v>1.1028391167192428</v>
      </c>
      <c r="R1730" s="36">
        <f t="shared" si="1293"/>
        <v>1.0365781710914455</v>
      </c>
      <c r="S1730" s="36">
        <f t="shared" si="1293"/>
        <v>1.0424499696785932</v>
      </c>
      <c r="T1730" s="36">
        <f t="shared" si="1293"/>
        <v>0.97986577181208057</v>
      </c>
      <c r="U1730" s="36">
        <f t="shared" si="1293"/>
        <v>0.97415730337078654</v>
      </c>
      <c r="V1730" s="36">
        <f t="shared" si="1293"/>
        <v>0.98231602966343412</v>
      </c>
      <c r="W1730" s="36">
        <f t="shared" si="1293"/>
        <v>0.84814398200224972</v>
      </c>
      <c r="X1730" s="41">
        <f t="shared" si="1293"/>
        <v>0.96832844574780064</v>
      </c>
      <c r="Y1730" s="41">
        <f t="shared" si="1293"/>
        <v>0.88425153032832493</v>
      </c>
      <c r="Z1730" s="41">
        <f t="shared" si="1293"/>
        <v>0.85614385614385613</v>
      </c>
      <c r="AA1730" s="41">
        <f t="shared" si="1293"/>
        <v>0.75823643410852715</v>
      </c>
      <c r="AB1730" s="41">
        <f t="shared" si="1293"/>
        <v>0.79191059073975523</v>
      </c>
      <c r="AC1730" s="42">
        <f t="shared" ref="AC1730:AG1730" si="1294">AC1085/AC433</f>
        <v>0.91879075281564904</v>
      </c>
      <c r="AD1730" s="42">
        <f t="shared" si="1294"/>
        <v>1.2678132678132679</v>
      </c>
      <c r="AE1730" s="42">
        <f t="shared" si="1294"/>
        <v>1.0113136392206159</v>
      </c>
      <c r="AF1730" s="43">
        <f t="shared" si="1294"/>
        <v>0.87767756482525361</v>
      </c>
      <c r="AG1730" s="43">
        <f t="shared" si="1294"/>
        <v>0.89291882556131263</v>
      </c>
      <c r="AH1730" s="44">
        <f t="shared" ref="AH1730:AO1730" si="1295">AH1085/AH433</f>
        <v>0.82855321861057996</v>
      </c>
      <c r="AI1730" s="44">
        <f t="shared" si="1295"/>
        <v>0.74464487034949267</v>
      </c>
      <c r="AJ1730" s="44">
        <f t="shared" si="1295"/>
        <v>0.88270142180094791</v>
      </c>
      <c r="AK1730" s="44">
        <f t="shared" si="1295"/>
        <v>0.83253873659117994</v>
      </c>
      <c r="AL1730" s="46">
        <f t="shared" si="1295"/>
        <v>0.85475671750181559</v>
      </c>
      <c r="AM1730" s="46">
        <f t="shared" si="1295"/>
        <v>0.73936456650511573</v>
      </c>
      <c r="AN1730" s="46">
        <f t="shared" si="1295"/>
        <v>0.69257744009351252</v>
      </c>
      <c r="AO1730" s="46">
        <f t="shared" si="1295"/>
        <v>0.76139727649496747</v>
      </c>
    </row>
    <row r="1731" spans="1:41" x14ac:dyDescent="0.25">
      <c r="A1731" s="36" t="s">
        <v>196</v>
      </c>
      <c r="B1731" s="36">
        <f t="shared" ref="B1731:AB1731" si="1296">B1086/B434</f>
        <v>0.9279538904899135</v>
      </c>
      <c r="C1731" s="36">
        <f t="shared" si="1296"/>
        <v>0.93134328358208951</v>
      </c>
      <c r="D1731" s="36">
        <f t="shared" si="1296"/>
        <v>1.1200000000000001</v>
      </c>
      <c r="E1731" s="36">
        <f t="shared" si="1296"/>
        <v>1.4583333333333333</v>
      </c>
      <c r="F1731" s="36">
        <f t="shared" si="1296"/>
        <v>1.2254901960784315</v>
      </c>
      <c r="G1731" s="36">
        <f t="shared" si="1296"/>
        <v>1.0815533980582523</v>
      </c>
      <c r="H1731" s="36">
        <f t="shared" si="1296"/>
        <v>0.87481371087928461</v>
      </c>
      <c r="I1731" s="36">
        <f t="shared" si="1296"/>
        <v>1.0697211155378485</v>
      </c>
      <c r="J1731" s="36">
        <f t="shared" si="1296"/>
        <v>0.90969899665551834</v>
      </c>
      <c r="K1731" s="36">
        <f t="shared" si="1296"/>
        <v>0.78082191780821919</v>
      </c>
      <c r="L1731" s="36">
        <f t="shared" si="1296"/>
        <v>0.94850498338870437</v>
      </c>
      <c r="M1731" s="36">
        <f t="shared" si="1296"/>
        <v>0.93345656192236603</v>
      </c>
      <c r="N1731" s="36">
        <f t="shared" si="1296"/>
        <v>1.0124777183600713</v>
      </c>
      <c r="O1731" s="36">
        <f t="shared" si="1296"/>
        <v>1.112970711297071</v>
      </c>
      <c r="P1731" s="36">
        <f t="shared" si="1296"/>
        <v>0.88</v>
      </c>
      <c r="Q1731" s="36">
        <f t="shared" si="1296"/>
        <v>1.0022371364653244</v>
      </c>
      <c r="R1731" s="36">
        <f t="shared" si="1296"/>
        <v>0.80069930069930073</v>
      </c>
      <c r="S1731" s="36">
        <f t="shared" si="1296"/>
        <v>0.96487603305785119</v>
      </c>
      <c r="T1731" s="36">
        <f t="shared" si="1296"/>
        <v>0.94160583941605835</v>
      </c>
      <c r="U1731" s="36">
        <f t="shared" si="1296"/>
        <v>0.8693069306930693</v>
      </c>
      <c r="V1731" s="36">
        <f t="shared" si="1296"/>
        <v>0.91869918699186992</v>
      </c>
      <c r="W1731" s="36">
        <f t="shared" si="1296"/>
        <v>0.92161016949152541</v>
      </c>
      <c r="X1731" s="41">
        <f t="shared" si="1296"/>
        <v>0.96529284164858997</v>
      </c>
      <c r="Y1731" s="41">
        <f t="shared" si="1296"/>
        <v>0.95161290322580649</v>
      </c>
      <c r="Z1731" s="41">
        <f t="shared" si="1296"/>
        <v>0.73457943925233649</v>
      </c>
      <c r="AA1731" s="41">
        <f t="shared" si="1296"/>
        <v>0.79207920792079212</v>
      </c>
      <c r="AB1731" s="41">
        <f t="shared" si="1296"/>
        <v>0.86288416075650121</v>
      </c>
      <c r="AC1731" s="42">
        <f t="shared" ref="AC1731:AG1731" si="1297">AC1086/AC434</f>
        <v>1.1238938053097345</v>
      </c>
      <c r="AD1731" s="42">
        <f t="shared" si="1297"/>
        <v>1.2619047619047619</v>
      </c>
      <c r="AE1731" s="42">
        <f t="shared" si="1297"/>
        <v>1.2205128205128206</v>
      </c>
      <c r="AF1731" s="43">
        <f t="shared" si="1297"/>
        <v>0.77412731006160163</v>
      </c>
      <c r="AG1731" s="43">
        <f t="shared" si="1297"/>
        <v>0.68162393162393164</v>
      </c>
      <c r="AH1731" s="44">
        <f t="shared" ref="AH1731:AO1731" si="1298">AH1086/AH434</f>
        <v>0.66666666666666663</v>
      </c>
      <c r="AI1731" s="44">
        <f t="shared" si="1298"/>
        <v>0.83009708737864074</v>
      </c>
      <c r="AJ1731" s="44">
        <f t="shared" si="1298"/>
        <v>0.98680738786279687</v>
      </c>
      <c r="AK1731" s="44">
        <f t="shared" si="1298"/>
        <v>0.83492822966507174</v>
      </c>
      <c r="AL1731" s="46">
        <f t="shared" si="1298"/>
        <v>0.79518072289156627</v>
      </c>
      <c r="AM1731" s="46">
        <f t="shared" si="1298"/>
        <v>0.92797783933518008</v>
      </c>
      <c r="AN1731" s="46">
        <f t="shared" si="1298"/>
        <v>0.96735905044510384</v>
      </c>
      <c r="AO1731" s="46">
        <f t="shared" si="1298"/>
        <v>0.89057750759878418</v>
      </c>
    </row>
    <row r="1732" spans="1:41" x14ac:dyDescent="0.25">
      <c r="A1732" s="36" t="s">
        <v>494</v>
      </c>
      <c r="B1732" s="36">
        <f t="shared" ref="B1732:AB1732" si="1299">B1087/B435</f>
        <v>0.89072652096869465</v>
      </c>
      <c r="C1732" s="36">
        <f t="shared" si="1299"/>
        <v>1.0186255619781632</v>
      </c>
      <c r="D1732" s="36">
        <f t="shared" si="1299"/>
        <v>1.1151776103336921</v>
      </c>
      <c r="E1732" s="36">
        <f t="shared" si="1299"/>
        <v>1.6552119129438716</v>
      </c>
      <c r="F1732" s="36">
        <f t="shared" si="1299"/>
        <v>1.1475468975468976</v>
      </c>
      <c r="G1732" s="36">
        <f t="shared" si="1299"/>
        <v>1.0755791872388909</v>
      </c>
      <c r="H1732" s="36">
        <f t="shared" si="1299"/>
        <v>0.94480946123521681</v>
      </c>
      <c r="I1732" s="36">
        <f t="shared" si="1299"/>
        <v>0.94578313253012047</v>
      </c>
      <c r="J1732" s="36">
        <f t="shared" si="1299"/>
        <v>0.83244680851063835</v>
      </c>
      <c r="K1732" s="36">
        <f t="shared" si="1299"/>
        <v>0.79706790123456794</v>
      </c>
      <c r="L1732" s="36">
        <f t="shared" si="1299"/>
        <v>0.91912530371398815</v>
      </c>
      <c r="M1732" s="36">
        <f t="shared" si="1299"/>
        <v>0.99807840122982316</v>
      </c>
      <c r="N1732" s="36">
        <f t="shared" si="1299"/>
        <v>0.93259232699892436</v>
      </c>
      <c r="O1732" s="36">
        <f t="shared" si="1299"/>
        <v>0.92182410423452765</v>
      </c>
      <c r="P1732" s="36">
        <f t="shared" si="1299"/>
        <v>0.9842169162282477</v>
      </c>
      <c r="Q1732" s="36">
        <f t="shared" si="1299"/>
        <v>1.0429338103756709</v>
      </c>
      <c r="R1732" s="36">
        <f t="shared" si="1299"/>
        <v>0.82258064516129037</v>
      </c>
      <c r="S1732" s="36">
        <f t="shared" si="1299"/>
        <v>0.97237076648841358</v>
      </c>
      <c r="T1732" s="36">
        <f t="shared" si="1299"/>
        <v>0.9697781178270849</v>
      </c>
      <c r="U1732" s="36">
        <f t="shared" si="1299"/>
        <v>0.9119079238601151</v>
      </c>
      <c r="V1732" s="36">
        <f t="shared" si="1299"/>
        <v>0.90097259062776303</v>
      </c>
      <c r="W1732" s="36">
        <f t="shared" si="1299"/>
        <v>0.82760160786065207</v>
      </c>
      <c r="X1732" s="41">
        <f t="shared" si="1299"/>
        <v>1.0202996616723055</v>
      </c>
      <c r="Y1732" s="41">
        <f t="shared" si="1299"/>
        <v>0.91647649475125514</v>
      </c>
      <c r="Z1732" s="41">
        <f t="shared" si="1299"/>
        <v>0.80482729920932172</v>
      </c>
      <c r="AA1732" s="41">
        <f t="shared" si="1299"/>
        <v>0.8289249146757679</v>
      </c>
      <c r="AB1732" s="41">
        <f t="shared" si="1299"/>
        <v>0.83099951714147757</v>
      </c>
      <c r="AC1732" s="42">
        <f t="shared" ref="AC1732:AG1732" si="1300">AC1087/AC435</f>
        <v>0.98781902552204182</v>
      </c>
      <c r="AD1732" s="42">
        <f t="shared" si="1300"/>
        <v>1.3012777404169469</v>
      </c>
      <c r="AE1732" s="42">
        <f t="shared" si="1300"/>
        <v>0.97893681043129388</v>
      </c>
      <c r="AF1732" s="43">
        <f t="shared" si="1300"/>
        <v>0.81416373681567056</v>
      </c>
      <c r="AG1732" s="43">
        <f t="shared" si="1300"/>
        <v>0.7478036175710594</v>
      </c>
      <c r="AH1732" s="44">
        <f t="shared" ref="AH1732:AO1732" si="1301">AH1087/AH435</f>
        <v>0.68099173553719006</v>
      </c>
      <c r="AI1732" s="44">
        <f t="shared" si="1301"/>
        <v>0.76818181818181819</v>
      </c>
      <c r="AJ1732" s="44">
        <f t="shared" si="1301"/>
        <v>0.91691047396138092</v>
      </c>
      <c r="AK1732" s="44">
        <f t="shared" si="1301"/>
        <v>0.92159227985524728</v>
      </c>
      <c r="AL1732" s="46">
        <f t="shared" si="1301"/>
        <v>0.80152143845089907</v>
      </c>
      <c r="AM1732" s="46">
        <f t="shared" si="1301"/>
        <v>0.8042387060791969</v>
      </c>
      <c r="AN1732" s="46">
        <f t="shared" si="1301"/>
        <v>0.86414844267726976</v>
      </c>
      <c r="AO1732" s="46">
        <f t="shared" si="1301"/>
        <v>0.9027377521613833</v>
      </c>
    </row>
    <row r="1733" spans="1:41" x14ac:dyDescent="0.25">
      <c r="A1733" s="36" t="s">
        <v>197</v>
      </c>
      <c r="B1733" s="36">
        <f t="shared" ref="B1733:AB1733" si="1302">B1088/B436</f>
        <v>0.96466431095406358</v>
      </c>
      <c r="C1733" s="36">
        <f t="shared" si="1302"/>
        <v>0.91111111111111109</v>
      </c>
      <c r="D1733" s="36">
        <f t="shared" si="1302"/>
        <v>1.2923588039867109</v>
      </c>
      <c r="E1733" s="36">
        <f t="shared" si="1302"/>
        <v>1.5124555160142348</v>
      </c>
      <c r="F1733" s="36">
        <f t="shared" si="1302"/>
        <v>1.3213367609254498</v>
      </c>
      <c r="G1733" s="36">
        <f t="shared" si="1302"/>
        <v>0.94154488517745305</v>
      </c>
      <c r="H1733" s="36">
        <f t="shared" si="1302"/>
        <v>0.99191919191919187</v>
      </c>
      <c r="I1733" s="36">
        <f t="shared" si="1302"/>
        <v>0.76374745417515277</v>
      </c>
      <c r="J1733" s="36">
        <f t="shared" si="1302"/>
        <v>0.69849246231155782</v>
      </c>
      <c r="K1733" s="36">
        <f t="shared" si="1302"/>
        <v>0.76138828633405642</v>
      </c>
      <c r="L1733" s="36">
        <f t="shared" si="1302"/>
        <v>0.9452054794520548</v>
      </c>
      <c r="M1733" s="36">
        <f t="shared" si="1302"/>
        <v>1.013477088948787</v>
      </c>
      <c r="N1733" s="36">
        <f t="shared" si="1302"/>
        <v>1.0477272727272726</v>
      </c>
      <c r="O1733" s="36">
        <f t="shared" si="1302"/>
        <v>0.98963730569948183</v>
      </c>
      <c r="P1733" s="36">
        <f t="shared" si="1302"/>
        <v>1.0044052863436124</v>
      </c>
      <c r="Q1733" s="36">
        <f t="shared" si="1302"/>
        <v>1.0359897172236503</v>
      </c>
      <c r="R1733" s="36">
        <f t="shared" si="1302"/>
        <v>1.1671388101983002</v>
      </c>
      <c r="S1733" s="36">
        <f t="shared" si="1302"/>
        <v>0.8693467336683417</v>
      </c>
      <c r="T1733" s="36">
        <f t="shared" si="1302"/>
        <v>0.92523364485981308</v>
      </c>
      <c r="U1733" s="36">
        <f t="shared" si="1302"/>
        <v>1.0026737967914439</v>
      </c>
      <c r="V1733" s="36">
        <f t="shared" si="1302"/>
        <v>0.83252427184466016</v>
      </c>
      <c r="W1733" s="36">
        <f t="shared" si="1302"/>
        <v>0.78987341772151898</v>
      </c>
      <c r="X1733" s="41">
        <f t="shared" si="1302"/>
        <v>0.8046511627906977</v>
      </c>
      <c r="Y1733" s="41">
        <f t="shared" si="1302"/>
        <v>0.94736842105263153</v>
      </c>
      <c r="Z1733" s="41">
        <f t="shared" si="1302"/>
        <v>0.71125265392781312</v>
      </c>
      <c r="AA1733" s="41">
        <f t="shared" si="1302"/>
        <v>0.86310904872389793</v>
      </c>
      <c r="AB1733" s="41">
        <f t="shared" si="1302"/>
        <v>0.9506849315068493</v>
      </c>
      <c r="AC1733" s="42">
        <f t="shared" ref="AC1733:AG1733" si="1303">AC1088/AC436</f>
        <v>0.91082802547770703</v>
      </c>
      <c r="AD1733" s="42">
        <f t="shared" si="1303"/>
        <v>1.3591836734693878</v>
      </c>
      <c r="AE1733" s="42">
        <f t="shared" si="1303"/>
        <v>0.85941644562334218</v>
      </c>
      <c r="AF1733" s="43">
        <f t="shared" si="1303"/>
        <v>0.80165289256198347</v>
      </c>
      <c r="AG1733" s="43">
        <f t="shared" si="1303"/>
        <v>0.82582582582582587</v>
      </c>
      <c r="AH1733" s="44">
        <f t="shared" ref="AH1733:AO1733" si="1304">AH1088/AH436</f>
        <v>0.84161490683229812</v>
      </c>
      <c r="AI1733" s="44">
        <f t="shared" si="1304"/>
        <v>0.78640776699029125</v>
      </c>
      <c r="AJ1733" s="44">
        <f t="shared" si="1304"/>
        <v>0.86346863468634683</v>
      </c>
      <c r="AK1733" s="44">
        <f t="shared" si="1304"/>
        <v>0.9358490566037736</v>
      </c>
      <c r="AL1733" s="46">
        <f t="shared" si="1304"/>
        <v>0.62592592592592589</v>
      </c>
      <c r="AM1733" s="46">
        <f t="shared" si="1304"/>
        <v>1.0678571428571428</v>
      </c>
      <c r="AN1733" s="46">
        <f t="shared" si="1304"/>
        <v>1.0573770491803278</v>
      </c>
      <c r="AO1733" s="46">
        <f t="shared" si="1304"/>
        <v>0.85239852398523985</v>
      </c>
    </row>
    <row r="1734" spans="1:41" x14ac:dyDescent="0.25">
      <c r="A1734" s="36" t="s">
        <v>579</v>
      </c>
      <c r="B1734" s="36">
        <f t="shared" ref="B1734:AB1734" si="1305">B1089/B437</f>
        <v>1.0938215102974829</v>
      </c>
      <c r="C1734" s="36">
        <f t="shared" si="1305"/>
        <v>0.98646034816247585</v>
      </c>
      <c r="D1734" s="36">
        <f t="shared" si="1305"/>
        <v>1.1210428305400373</v>
      </c>
      <c r="E1734" s="36">
        <f t="shared" si="1305"/>
        <v>1.6952380952380952</v>
      </c>
      <c r="F1734" s="36">
        <f t="shared" si="1305"/>
        <v>1.2599704579025111</v>
      </c>
      <c r="G1734" s="36">
        <f t="shared" si="1305"/>
        <v>0.89958158995815896</v>
      </c>
      <c r="H1734" s="36">
        <f t="shared" si="1305"/>
        <v>1.1133879781420766</v>
      </c>
      <c r="I1734" s="36">
        <f t="shared" si="1305"/>
        <v>1.1028938906752412</v>
      </c>
      <c r="J1734" s="36">
        <f t="shared" si="1305"/>
        <v>0.86614173228346458</v>
      </c>
      <c r="K1734" s="36">
        <f t="shared" si="1305"/>
        <v>0.69230769230769229</v>
      </c>
      <c r="L1734" s="36">
        <f t="shared" si="1305"/>
        <v>0.94273127753303965</v>
      </c>
      <c r="M1734" s="36">
        <f t="shared" si="1305"/>
        <v>1.1925795053003534</v>
      </c>
      <c r="N1734" s="36">
        <f t="shared" si="1305"/>
        <v>0.84972677595628421</v>
      </c>
      <c r="O1734" s="36">
        <f t="shared" si="1305"/>
        <v>0.96845425867507884</v>
      </c>
      <c r="P1734" s="36">
        <f t="shared" si="1305"/>
        <v>1.0524861878453038</v>
      </c>
      <c r="Q1734" s="36">
        <f t="shared" si="1305"/>
        <v>1.0014641288433381</v>
      </c>
      <c r="R1734" s="36">
        <f t="shared" si="1305"/>
        <v>0.80715197956577267</v>
      </c>
      <c r="S1734" s="36">
        <f t="shared" si="1305"/>
        <v>0.90937500000000004</v>
      </c>
      <c r="T1734" s="36">
        <f t="shared" si="1305"/>
        <v>1.0710526315789475</v>
      </c>
      <c r="U1734" s="36">
        <f t="shared" si="1305"/>
        <v>0.93178294573643405</v>
      </c>
      <c r="V1734" s="36">
        <f t="shared" si="1305"/>
        <v>0.96869565217391307</v>
      </c>
      <c r="W1734" s="36">
        <f t="shared" si="1305"/>
        <v>0.87925170068027214</v>
      </c>
      <c r="X1734" s="41">
        <f t="shared" si="1305"/>
        <v>0.9969088098918083</v>
      </c>
      <c r="Y1734" s="41">
        <f t="shared" si="1305"/>
        <v>1.1433566433566433</v>
      </c>
      <c r="Z1734" s="41">
        <f t="shared" si="1305"/>
        <v>0.90236686390532539</v>
      </c>
      <c r="AA1734" s="41">
        <f t="shared" si="1305"/>
        <v>0.83586626139817632</v>
      </c>
      <c r="AB1734" s="41">
        <f t="shared" si="1305"/>
        <v>0.93311036789297663</v>
      </c>
      <c r="AC1734" s="42">
        <f t="shared" ref="AC1734:AG1734" si="1306">AC1089/AC437</f>
        <v>0.96745027124773963</v>
      </c>
      <c r="AD1734" s="42">
        <f t="shared" si="1306"/>
        <v>1.2119047619047618</v>
      </c>
      <c r="AE1734" s="42">
        <f t="shared" si="1306"/>
        <v>0.91410048622366291</v>
      </c>
      <c r="AF1734" s="43">
        <f t="shared" si="1306"/>
        <v>1.0407166123778502</v>
      </c>
      <c r="AG1734" s="43">
        <f t="shared" si="1306"/>
        <v>0.90440060698027314</v>
      </c>
      <c r="AH1734" s="44">
        <f t="shared" ref="AH1734:AO1734" si="1307">AH1089/AH437</f>
        <v>0.76831345826235098</v>
      </c>
      <c r="AI1734" s="44">
        <f t="shared" si="1307"/>
        <v>0.69075630252100839</v>
      </c>
      <c r="AJ1734" s="44">
        <f t="shared" si="1307"/>
        <v>0.90485436893203886</v>
      </c>
      <c r="AK1734" s="44">
        <f t="shared" si="1307"/>
        <v>0.91369606003752346</v>
      </c>
      <c r="AL1734" s="46">
        <f t="shared" si="1307"/>
        <v>0.77735124760076779</v>
      </c>
      <c r="AM1734" s="46">
        <f t="shared" si="1307"/>
        <v>0.75249169435215946</v>
      </c>
      <c r="AN1734" s="46">
        <f t="shared" si="1307"/>
        <v>0.8646034816247582</v>
      </c>
      <c r="AO1734" s="46">
        <f t="shared" si="1307"/>
        <v>0.97189695550351285</v>
      </c>
    </row>
    <row r="1735" spans="1:41" x14ac:dyDescent="0.25">
      <c r="A1735" s="36" t="s">
        <v>198</v>
      </c>
      <c r="B1735" s="36">
        <f t="shared" ref="B1735:AB1735" si="1308">B1090/B438</f>
        <v>0.76851851851851849</v>
      </c>
      <c r="C1735" s="36">
        <f t="shared" si="1308"/>
        <v>1.0115830115830116</v>
      </c>
      <c r="D1735" s="36">
        <f t="shared" si="1308"/>
        <v>1.157556270096463</v>
      </c>
      <c r="E1735" s="36">
        <f t="shared" si="1308"/>
        <v>1.7588424437299035</v>
      </c>
      <c r="F1735" s="36">
        <f t="shared" si="1308"/>
        <v>1.1877551020408164</v>
      </c>
      <c r="G1735" s="36">
        <f t="shared" si="1308"/>
        <v>1.0121951219512195</v>
      </c>
      <c r="H1735" s="36">
        <f t="shared" si="1308"/>
        <v>1</v>
      </c>
      <c r="I1735" s="36">
        <f t="shared" si="1308"/>
        <v>0.87865168539325844</v>
      </c>
      <c r="J1735" s="36">
        <f t="shared" si="1308"/>
        <v>0.83467741935483875</v>
      </c>
      <c r="K1735" s="36">
        <f t="shared" si="1308"/>
        <v>0.8287841191066998</v>
      </c>
      <c r="L1735" s="36">
        <f t="shared" si="1308"/>
        <v>0.90849673202614378</v>
      </c>
      <c r="M1735" s="36">
        <f t="shared" si="1308"/>
        <v>1.124031007751938</v>
      </c>
      <c r="N1735" s="36">
        <f t="shared" si="1308"/>
        <v>0.93446088794926008</v>
      </c>
      <c r="O1735" s="36">
        <f t="shared" si="1308"/>
        <v>0.81234567901234567</v>
      </c>
      <c r="P1735" s="36">
        <f t="shared" si="1308"/>
        <v>0.90476190476190477</v>
      </c>
      <c r="Q1735" s="36">
        <f t="shared" si="1308"/>
        <v>1.0506666666666666</v>
      </c>
      <c r="R1735" s="36">
        <f t="shared" si="1308"/>
        <v>0.8298850574712644</v>
      </c>
      <c r="S1735" s="36">
        <f t="shared" si="1308"/>
        <v>0.99728997289972898</v>
      </c>
      <c r="T1735" s="36">
        <f t="shared" si="1308"/>
        <v>0.97566371681415931</v>
      </c>
      <c r="U1735" s="36">
        <f t="shared" si="1308"/>
        <v>0.95211267605633798</v>
      </c>
      <c r="V1735" s="36">
        <f t="shared" si="1308"/>
        <v>0.76610978520286399</v>
      </c>
      <c r="W1735" s="36">
        <f t="shared" si="1308"/>
        <v>0.82905982905982911</v>
      </c>
      <c r="X1735" s="41">
        <f t="shared" si="1308"/>
        <v>1.0249999999999999</v>
      </c>
      <c r="Y1735" s="41">
        <f t="shared" si="1308"/>
        <v>0.75890410958904109</v>
      </c>
      <c r="Z1735" s="41">
        <f t="shared" si="1308"/>
        <v>0.79670329670329665</v>
      </c>
      <c r="AA1735" s="41">
        <f t="shared" si="1308"/>
        <v>0.85555555555555551</v>
      </c>
      <c r="AB1735" s="41">
        <f t="shared" si="1308"/>
        <v>0.88888888888888884</v>
      </c>
      <c r="AC1735" s="42">
        <f t="shared" ref="AC1735:AG1735" si="1309">AC1090/AC438</f>
        <v>0.91025641025641024</v>
      </c>
      <c r="AD1735" s="42">
        <f t="shared" si="1309"/>
        <v>1.2608695652173914</v>
      </c>
      <c r="AE1735" s="42">
        <f t="shared" si="1309"/>
        <v>0.98355263157894735</v>
      </c>
      <c r="AF1735" s="43">
        <f t="shared" si="1309"/>
        <v>0.79545454545454541</v>
      </c>
      <c r="AG1735" s="43">
        <f t="shared" si="1309"/>
        <v>0.83281733746130027</v>
      </c>
      <c r="AH1735" s="44">
        <f t="shared" ref="AH1735:AO1735" si="1310">AH1090/AH438</f>
        <v>0.78867924528301891</v>
      </c>
      <c r="AI1735" s="44">
        <f t="shared" si="1310"/>
        <v>0.71571906354515047</v>
      </c>
      <c r="AJ1735" s="44">
        <f t="shared" si="1310"/>
        <v>0.89078498293515362</v>
      </c>
      <c r="AK1735" s="44">
        <f t="shared" si="1310"/>
        <v>1.0379746835443038</v>
      </c>
      <c r="AL1735" s="46">
        <f t="shared" si="1310"/>
        <v>0.85353535353535348</v>
      </c>
      <c r="AM1735" s="46">
        <f t="shared" si="1310"/>
        <v>1</v>
      </c>
      <c r="AN1735" s="46">
        <f t="shared" si="1310"/>
        <v>0.94915254237288138</v>
      </c>
      <c r="AO1735" s="46">
        <f t="shared" si="1310"/>
        <v>0.82773109243697474</v>
      </c>
    </row>
    <row r="1736" spans="1:41" x14ac:dyDescent="0.25">
      <c r="A1736" s="36" t="s">
        <v>199</v>
      </c>
      <c r="B1736" s="36">
        <f t="shared" ref="B1736:AB1736" si="1311">B1091/B439</f>
        <v>0.93984962406015038</v>
      </c>
      <c r="C1736" s="36">
        <f t="shared" si="1311"/>
        <v>1.1206896551724137</v>
      </c>
      <c r="D1736" s="36">
        <f t="shared" si="1311"/>
        <v>1.0134831460674156</v>
      </c>
      <c r="E1736" s="36">
        <f t="shared" si="1311"/>
        <v>1.4941176470588236</v>
      </c>
      <c r="F1736" s="36">
        <f t="shared" si="1311"/>
        <v>1.2355008787346222</v>
      </c>
      <c r="G1736" s="36">
        <f t="shared" si="1311"/>
        <v>0.95844875346260383</v>
      </c>
      <c r="H1736" s="36">
        <f t="shared" si="1311"/>
        <v>1.1123244929797191</v>
      </c>
      <c r="I1736" s="36">
        <f t="shared" si="1311"/>
        <v>0.8290488431876607</v>
      </c>
      <c r="J1736" s="36">
        <f t="shared" si="1311"/>
        <v>0.96504559270516721</v>
      </c>
      <c r="K1736" s="36">
        <f t="shared" si="1311"/>
        <v>0.83232628398791542</v>
      </c>
      <c r="L1736" s="36">
        <f t="shared" si="1311"/>
        <v>0.90764790764790759</v>
      </c>
      <c r="M1736" s="36">
        <f t="shared" si="1311"/>
        <v>1.0202205882352942</v>
      </c>
      <c r="N1736" s="36">
        <f t="shared" si="1311"/>
        <v>0.97972972972972971</v>
      </c>
      <c r="O1736" s="36">
        <f t="shared" si="1311"/>
        <v>1.1493123772102161</v>
      </c>
      <c r="P1736" s="36">
        <f t="shared" si="1311"/>
        <v>1.0357142857142858</v>
      </c>
      <c r="Q1736" s="36">
        <f t="shared" si="1311"/>
        <v>0.9555555555555556</v>
      </c>
      <c r="R1736" s="36">
        <f t="shared" si="1311"/>
        <v>0.91489361702127658</v>
      </c>
      <c r="S1736" s="36">
        <f t="shared" si="1311"/>
        <v>0.98189134808853118</v>
      </c>
      <c r="T1736" s="36">
        <f t="shared" si="1311"/>
        <v>0.93996569468267577</v>
      </c>
      <c r="U1736" s="36">
        <f t="shared" si="1311"/>
        <v>1.0484848484848486</v>
      </c>
      <c r="V1736" s="36">
        <f t="shared" si="1311"/>
        <v>1.0663983903420524</v>
      </c>
      <c r="W1736" s="36">
        <f t="shared" si="1311"/>
        <v>0.8070796460176991</v>
      </c>
      <c r="X1736" s="41">
        <f t="shared" si="1311"/>
        <v>1.0682819383259912</v>
      </c>
      <c r="Y1736" s="41">
        <f t="shared" si="1311"/>
        <v>0.89743589743589747</v>
      </c>
      <c r="Z1736" s="41">
        <f t="shared" si="1311"/>
        <v>0.79197080291970801</v>
      </c>
      <c r="AA1736" s="41">
        <f t="shared" si="1311"/>
        <v>0.83047945205479456</v>
      </c>
      <c r="AB1736" s="41">
        <f t="shared" si="1311"/>
        <v>0.83203125</v>
      </c>
      <c r="AC1736" s="42">
        <f t="shared" ref="AC1736:AG1736" si="1312">AC1091/AC439</f>
        <v>0.78500986193293887</v>
      </c>
      <c r="AD1736" s="42">
        <f t="shared" si="1312"/>
        <v>1.1913746630727762</v>
      </c>
      <c r="AE1736" s="42">
        <f t="shared" si="1312"/>
        <v>1.0444444444444445</v>
      </c>
      <c r="AF1736" s="43">
        <f t="shared" si="1312"/>
        <v>0.82298850574712645</v>
      </c>
      <c r="AG1736" s="43">
        <f t="shared" si="1312"/>
        <v>0.74468085106382975</v>
      </c>
      <c r="AH1736" s="44">
        <f t="shared" ref="AH1736:AO1736" si="1313">AH1091/AH439</f>
        <v>0.83764705882352941</v>
      </c>
      <c r="AI1736" s="44">
        <f t="shared" si="1313"/>
        <v>0.82107843137254899</v>
      </c>
      <c r="AJ1736" s="44">
        <f t="shared" si="1313"/>
        <v>0.86787564766839376</v>
      </c>
      <c r="AK1736" s="44">
        <f t="shared" si="1313"/>
        <v>0.88040712468193383</v>
      </c>
      <c r="AL1736" s="46">
        <f t="shared" si="1313"/>
        <v>0.95370370370370372</v>
      </c>
      <c r="AM1736" s="46">
        <f t="shared" si="1313"/>
        <v>0.80742459396751742</v>
      </c>
      <c r="AN1736" s="46">
        <f t="shared" si="1313"/>
        <v>0.88235294117647056</v>
      </c>
      <c r="AO1736" s="46">
        <f t="shared" si="1313"/>
        <v>1.0032154340836013</v>
      </c>
    </row>
    <row r="1737" spans="1:41" x14ac:dyDescent="0.25">
      <c r="A1737" s="36" t="s">
        <v>200</v>
      </c>
      <c r="B1737" s="36">
        <f t="shared" ref="B1737:AB1737" si="1314">B1092/B440</f>
        <v>0.9932659932659933</v>
      </c>
      <c r="C1737" s="36">
        <f t="shared" si="1314"/>
        <v>0.92446043165467628</v>
      </c>
      <c r="D1737" s="36">
        <f t="shared" si="1314"/>
        <v>1.2234042553191489</v>
      </c>
      <c r="E1737" s="36">
        <f t="shared" si="1314"/>
        <v>1.8733624454148472</v>
      </c>
      <c r="F1737" s="36">
        <f t="shared" si="1314"/>
        <v>1.1849865951742626</v>
      </c>
      <c r="G1737" s="36">
        <f t="shared" si="1314"/>
        <v>0.74755381604696669</v>
      </c>
      <c r="H1737" s="36">
        <f t="shared" si="1314"/>
        <v>0.90652173913043477</v>
      </c>
      <c r="I1737" s="36">
        <f t="shared" si="1314"/>
        <v>1.174785100286533</v>
      </c>
      <c r="J1737" s="36">
        <f t="shared" si="1314"/>
        <v>0.78372591006423986</v>
      </c>
      <c r="K1737" s="36">
        <f t="shared" si="1314"/>
        <v>0.80839895013123364</v>
      </c>
      <c r="L1737" s="36">
        <f t="shared" si="1314"/>
        <v>1.0814606741573034</v>
      </c>
      <c r="M1737" s="36">
        <f t="shared" si="1314"/>
        <v>1.2377049180327868</v>
      </c>
      <c r="N1737" s="36">
        <f t="shared" si="1314"/>
        <v>1.0113636363636365</v>
      </c>
      <c r="O1737" s="36">
        <f t="shared" si="1314"/>
        <v>1.0484330484330484</v>
      </c>
      <c r="P1737" s="36">
        <f t="shared" si="1314"/>
        <v>1.1432291666666667</v>
      </c>
      <c r="Q1737" s="36">
        <f t="shared" si="1314"/>
        <v>1.2108433734939759</v>
      </c>
      <c r="R1737" s="36">
        <f t="shared" si="1314"/>
        <v>0.9709443099273608</v>
      </c>
      <c r="S1737" s="36">
        <f t="shared" si="1314"/>
        <v>0.82352941176470584</v>
      </c>
      <c r="T1737" s="36">
        <f t="shared" si="1314"/>
        <v>0.94910941475826971</v>
      </c>
      <c r="U1737" s="36">
        <f t="shared" si="1314"/>
        <v>1.0554016620498614</v>
      </c>
      <c r="V1737" s="36">
        <f t="shared" si="1314"/>
        <v>0.86556603773584906</v>
      </c>
      <c r="W1737" s="36">
        <f t="shared" si="1314"/>
        <v>0.92436974789915971</v>
      </c>
      <c r="X1737" s="41">
        <f t="shared" si="1314"/>
        <v>0.92243767313019387</v>
      </c>
      <c r="Y1737" s="41">
        <f t="shared" si="1314"/>
        <v>0.95478723404255317</v>
      </c>
      <c r="Z1737" s="41">
        <f t="shared" si="1314"/>
        <v>0.8885941644562334</v>
      </c>
      <c r="AA1737" s="41">
        <f t="shared" si="1314"/>
        <v>0.83417085427135673</v>
      </c>
      <c r="AB1737" s="41">
        <f t="shared" si="1314"/>
        <v>1.0744985673352436</v>
      </c>
      <c r="AC1737" s="42">
        <f t="shared" ref="AC1737:AG1737" si="1315">AC1092/AC440</f>
        <v>1.0431034482758621</v>
      </c>
      <c r="AD1737" s="42">
        <f t="shared" si="1315"/>
        <v>1.2333333333333334</v>
      </c>
      <c r="AE1737" s="42">
        <f t="shared" si="1315"/>
        <v>0.96036585365853655</v>
      </c>
      <c r="AF1737" s="43">
        <f t="shared" si="1315"/>
        <v>0.77971014492753621</v>
      </c>
      <c r="AG1737" s="43">
        <f t="shared" si="1315"/>
        <v>0.74114441416893728</v>
      </c>
      <c r="AH1737" s="44">
        <f t="shared" ref="AH1737:AO1737" si="1316">AH1092/AH440</f>
        <v>0.70431893687707636</v>
      </c>
      <c r="AI1737" s="44">
        <f t="shared" si="1316"/>
        <v>0.67164179104477617</v>
      </c>
      <c r="AJ1737" s="44">
        <f t="shared" si="1316"/>
        <v>0.8971631205673759</v>
      </c>
      <c r="AK1737" s="44">
        <f t="shared" si="1316"/>
        <v>1.0188679245283019</v>
      </c>
      <c r="AL1737" s="46">
        <f t="shared" si="1316"/>
        <v>0.91967871485943775</v>
      </c>
      <c r="AM1737" s="46">
        <f t="shared" si="1316"/>
        <v>0.95620437956204385</v>
      </c>
      <c r="AN1737" s="46">
        <f t="shared" si="1316"/>
        <v>0.92086330935251803</v>
      </c>
      <c r="AO1737" s="46">
        <f t="shared" si="1316"/>
        <v>0.89956331877729256</v>
      </c>
    </row>
    <row r="1738" spans="1:41" x14ac:dyDescent="0.25">
      <c r="A1738" s="36" t="s">
        <v>201</v>
      </c>
      <c r="B1738" s="36">
        <f t="shared" ref="B1738:AB1738" si="1317">B1093/B441</f>
        <v>0.92082111436950143</v>
      </c>
      <c r="C1738" s="36">
        <f t="shared" si="1317"/>
        <v>0.91482649842271291</v>
      </c>
      <c r="D1738" s="36">
        <f t="shared" si="1317"/>
        <v>1.0564102564102564</v>
      </c>
      <c r="E1738" s="36">
        <f t="shared" si="1317"/>
        <v>1.7620578778135048</v>
      </c>
      <c r="F1738" s="36">
        <f t="shared" si="1317"/>
        <v>1.0718232044198894</v>
      </c>
      <c r="G1738" s="36">
        <f t="shared" si="1317"/>
        <v>1.1375770020533882</v>
      </c>
      <c r="H1738" s="36">
        <f t="shared" si="1317"/>
        <v>1.0150093808630394</v>
      </c>
      <c r="I1738" s="36">
        <f t="shared" si="1317"/>
        <v>0.90131578947368418</v>
      </c>
      <c r="J1738" s="36">
        <f t="shared" si="1317"/>
        <v>0.82362204724409449</v>
      </c>
      <c r="K1738" s="36">
        <f t="shared" si="1317"/>
        <v>0.85465116279069764</v>
      </c>
      <c r="L1738" s="36">
        <f t="shared" si="1317"/>
        <v>0.91680814940577249</v>
      </c>
      <c r="M1738" s="36">
        <f t="shared" si="1317"/>
        <v>0.85831960461285006</v>
      </c>
      <c r="N1738" s="36">
        <f t="shared" si="1317"/>
        <v>0.83105802047781574</v>
      </c>
      <c r="O1738" s="36">
        <f t="shared" si="1317"/>
        <v>0.84860557768924305</v>
      </c>
      <c r="P1738" s="36">
        <f t="shared" si="1317"/>
        <v>1</v>
      </c>
      <c r="Q1738" s="36">
        <f t="shared" si="1317"/>
        <v>1.2027334851936218</v>
      </c>
      <c r="R1738" s="36">
        <f t="shared" si="1317"/>
        <v>0.90600000000000003</v>
      </c>
      <c r="S1738" s="36">
        <f t="shared" si="1317"/>
        <v>0.87033398821218078</v>
      </c>
      <c r="T1738" s="36">
        <f t="shared" si="1317"/>
        <v>0.99285714285714288</v>
      </c>
      <c r="U1738" s="36">
        <f t="shared" si="1317"/>
        <v>0.95615866388308979</v>
      </c>
      <c r="V1738" s="36">
        <f t="shared" si="1317"/>
        <v>0.98210290827740487</v>
      </c>
      <c r="W1738" s="36">
        <f t="shared" si="1317"/>
        <v>0.80287474332648867</v>
      </c>
      <c r="X1738" s="41">
        <f t="shared" si="1317"/>
        <v>0.95525727069351229</v>
      </c>
      <c r="Y1738" s="41">
        <f t="shared" si="1317"/>
        <v>0.90712742980561556</v>
      </c>
      <c r="Z1738" s="41">
        <f t="shared" si="1317"/>
        <v>0.82799999999999996</v>
      </c>
      <c r="AA1738" s="41">
        <f t="shared" si="1317"/>
        <v>0.89164785553047399</v>
      </c>
      <c r="AB1738" s="41">
        <f t="shared" si="1317"/>
        <v>0.75869120654396727</v>
      </c>
      <c r="AC1738" s="42">
        <f t="shared" ref="AC1738:AG1738" si="1318">AC1093/AC441</f>
        <v>0.88611111111111107</v>
      </c>
      <c r="AD1738" s="42">
        <f t="shared" si="1318"/>
        <v>1.1960227272727273</v>
      </c>
      <c r="AE1738" s="42">
        <f t="shared" si="1318"/>
        <v>0.7713675213675214</v>
      </c>
      <c r="AF1738" s="43">
        <f t="shared" si="1318"/>
        <v>0.84455958549222798</v>
      </c>
      <c r="AG1738" s="43">
        <f t="shared" si="1318"/>
        <v>0.78195488721804507</v>
      </c>
      <c r="AH1738" s="44">
        <f t="shared" ref="AH1738:AO1738" si="1319">AH1093/AH441</f>
        <v>0.65066666666666662</v>
      </c>
      <c r="AI1738" s="44">
        <f t="shared" si="1319"/>
        <v>0.71390374331550799</v>
      </c>
      <c r="AJ1738" s="44">
        <f t="shared" si="1319"/>
        <v>0.77127659574468088</v>
      </c>
      <c r="AK1738" s="44">
        <f t="shared" si="1319"/>
        <v>0.96696696696696693</v>
      </c>
      <c r="AL1738" s="46">
        <f t="shared" si="1319"/>
        <v>0.74425287356321834</v>
      </c>
      <c r="AM1738" s="46">
        <f t="shared" si="1319"/>
        <v>0.7931034482758621</v>
      </c>
      <c r="AN1738" s="46">
        <f t="shared" si="1319"/>
        <v>0.79611650485436891</v>
      </c>
      <c r="AO1738" s="46">
        <f t="shared" si="1319"/>
        <v>0.8776223776223776</v>
      </c>
    </row>
    <row r="1739" spans="1:41" x14ac:dyDescent="0.25">
      <c r="A1739" s="36" t="s">
        <v>461</v>
      </c>
      <c r="B1739" s="36">
        <f t="shared" ref="B1739:AB1739" si="1320">B1094/B442</f>
        <v>1.0433996383363473</v>
      </c>
      <c r="C1739" s="36">
        <f t="shared" si="1320"/>
        <v>0.95365418894830656</v>
      </c>
      <c r="D1739" s="36">
        <f t="shared" si="1320"/>
        <v>1.0656934306569343</v>
      </c>
      <c r="E1739" s="36">
        <f t="shared" si="1320"/>
        <v>1.5153583617747439</v>
      </c>
      <c r="F1739" s="36">
        <f t="shared" si="1320"/>
        <v>1.2462686567164178</v>
      </c>
      <c r="G1739" s="36">
        <f t="shared" si="1320"/>
        <v>0.91463414634146345</v>
      </c>
      <c r="H1739" s="36">
        <f t="shared" si="1320"/>
        <v>0.99900099900099903</v>
      </c>
      <c r="I1739" s="36">
        <f t="shared" si="1320"/>
        <v>1.0193236714975846</v>
      </c>
      <c r="J1739" s="36">
        <f t="shared" si="1320"/>
        <v>0.87890625</v>
      </c>
      <c r="K1739" s="36">
        <f t="shared" si="1320"/>
        <v>0.72390243902439022</v>
      </c>
      <c r="L1739" s="36">
        <f t="shared" si="1320"/>
        <v>0.86647727272727271</v>
      </c>
      <c r="M1739" s="36">
        <f t="shared" si="1320"/>
        <v>1.1303813038130381</v>
      </c>
      <c r="N1739" s="36">
        <f t="shared" si="1320"/>
        <v>0.92391304347826086</v>
      </c>
      <c r="O1739" s="36">
        <f t="shared" si="1320"/>
        <v>0.89326556543837354</v>
      </c>
      <c r="P1739" s="36">
        <f t="shared" si="1320"/>
        <v>1.0060240963855422</v>
      </c>
      <c r="Q1739" s="36">
        <f t="shared" si="1320"/>
        <v>1.0309555854643337</v>
      </c>
      <c r="R1739" s="36">
        <f t="shared" si="1320"/>
        <v>0.92394014962593518</v>
      </c>
      <c r="S1739" s="36">
        <f t="shared" si="1320"/>
        <v>0.84005376344086025</v>
      </c>
      <c r="T1739" s="36">
        <f t="shared" si="1320"/>
        <v>0.82897603485838778</v>
      </c>
      <c r="U1739" s="36">
        <f t="shared" si="1320"/>
        <v>0.8936170212765957</v>
      </c>
      <c r="V1739" s="36">
        <f t="shared" si="1320"/>
        <v>0.93130779392338181</v>
      </c>
      <c r="W1739" s="36">
        <f t="shared" si="1320"/>
        <v>0.7686274509803922</v>
      </c>
      <c r="X1739" s="41">
        <f t="shared" si="1320"/>
        <v>0.93262879788639363</v>
      </c>
      <c r="Y1739" s="41">
        <f t="shared" si="1320"/>
        <v>0.94407456724367511</v>
      </c>
      <c r="Z1739" s="41">
        <f t="shared" si="1320"/>
        <v>0.86125654450261779</v>
      </c>
      <c r="AA1739" s="41">
        <f t="shared" si="1320"/>
        <v>0.83930942895086325</v>
      </c>
      <c r="AB1739" s="41">
        <f t="shared" si="1320"/>
        <v>0.95933734939759041</v>
      </c>
      <c r="AC1739" s="42">
        <f t="shared" ref="AC1739:AG1739" si="1321">AC1094/AC442</f>
        <v>1.0018248175182483</v>
      </c>
      <c r="AD1739" s="42">
        <f t="shared" si="1321"/>
        <v>1.1573275862068966</v>
      </c>
      <c r="AE1739" s="42">
        <f t="shared" si="1321"/>
        <v>1.0659509202453987</v>
      </c>
      <c r="AF1739" s="43">
        <f t="shared" si="1321"/>
        <v>0.84101040118870729</v>
      </c>
      <c r="AG1739" s="43">
        <f t="shared" si="1321"/>
        <v>0.72482269503546104</v>
      </c>
      <c r="AH1739" s="44">
        <f t="shared" ref="AH1739:AO1739" si="1322">AH1094/AH442</f>
        <v>0.7479270315091211</v>
      </c>
      <c r="AI1739" s="44">
        <f t="shared" si="1322"/>
        <v>0.70924369747899163</v>
      </c>
      <c r="AJ1739" s="44">
        <f t="shared" si="1322"/>
        <v>0.89323843416370108</v>
      </c>
      <c r="AK1739" s="44">
        <f t="shared" si="1322"/>
        <v>0.88483685220729369</v>
      </c>
      <c r="AL1739" s="46">
        <f t="shared" si="1322"/>
        <v>0.89393939393939392</v>
      </c>
      <c r="AM1739" s="46">
        <f t="shared" si="1322"/>
        <v>0.89473684210526316</v>
      </c>
      <c r="AN1739" s="46">
        <f t="shared" si="1322"/>
        <v>0.86868686868686873</v>
      </c>
      <c r="AO1739" s="46">
        <f t="shared" si="1322"/>
        <v>0.87083333333333335</v>
      </c>
    </row>
    <row r="1740" spans="1:41" x14ac:dyDescent="0.25">
      <c r="A1740" s="36"/>
      <c r="B1740" s="36"/>
      <c r="C1740" s="36"/>
      <c r="D1740" s="36"/>
      <c r="E1740" s="36"/>
      <c r="F1740" s="36"/>
      <c r="G1740" s="36"/>
      <c r="H1740" s="36"/>
      <c r="I1740" s="36"/>
      <c r="J1740" s="36"/>
      <c r="K1740" s="36"/>
      <c r="L1740" s="36"/>
      <c r="M1740" s="36"/>
      <c r="N1740" s="36"/>
      <c r="O1740" s="36"/>
      <c r="P1740" s="36"/>
      <c r="Q1740" s="36"/>
      <c r="R1740" s="36"/>
      <c r="S1740" s="36"/>
      <c r="T1740" s="36"/>
      <c r="U1740" s="36"/>
      <c r="V1740" s="36"/>
      <c r="W1740" s="36"/>
    </row>
    <row r="1741" spans="1:41" x14ac:dyDescent="0.25">
      <c r="A1741" s="36"/>
      <c r="B1741" s="36"/>
      <c r="C1741" s="36"/>
      <c r="D1741" s="36"/>
      <c r="E1741" s="36"/>
      <c r="F1741" s="36"/>
      <c r="G1741" s="36"/>
      <c r="H1741" s="36"/>
      <c r="I1741" s="36"/>
      <c r="J1741" s="36"/>
      <c r="K1741" s="36"/>
      <c r="L1741" s="36"/>
      <c r="M1741" s="36"/>
      <c r="N1741" s="36"/>
      <c r="O1741" s="36"/>
      <c r="P1741" s="36"/>
      <c r="Q1741" s="36"/>
      <c r="R1741" s="36"/>
      <c r="S1741" s="36"/>
      <c r="T1741" s="36"/>
      <c r="U1741" s="36"/>
      <c r="V1741" s="36"/>
      <c r="W1741" s="36"/>
    </row>
    <row r="1742" spans="1:41" x14ac:dyDescent="0.25">
      <c r="A1742" s="36"/>
      <c r="B1742" s="36"/>
      <c r="C1742" s="36"/>
      <c r="D1742" s="36"/>
      <c r="E1742" s="36"/>
      <c r="F1742" s="36"/>
      <c r="G1742" s="36"/>
      <c r="H1742" s="36"/>
      <c r="I1742" s="36"/>
      <c r="J1742" s="36"/>
      <c r="K1742" s="36"/>
      <c r="L1742" s="36"/>
      <c r="M1742" s="36"/>
      <c r="N1742" s="36"/>
      <c r="O1742" s="36"/>
      <c r="P1742" s="36"/>
      <c r="Q1742" s="36"/>
      <c r="R1742" s="36"/>
      <c r="S1742" s="36"/>
      <c r="T1742" s="36"/>
      <c r="U1742" s="36"/>
      <c r="V1742" s="36"/>
      <c r="W1742" s="36"/>
    </row>
    <row r="1743" spans="1:41" x14ac:dyDescent="0.25">
      <c r="A1743" s="36"/>
      <c r="B1743" s="36"/>
      <c r="C1743" s="36"/>
      <c r="D1743" s="36"/>
      <c r="E1743" s="36"/>
      <c r="F1743" s="36"/>
      <c r="G1743" s="36"/>
      <c r="H1743" s="36"/>
      <c r="I1743" s="36"/>
      <c r="J1743" s="36"/>
      <c r="K1743" s="36"/>
      <c r="L1743" s="36"/>
      <c r="M1743" s="36"/>
      <c r="N1743" s="36"/>
      <c r="O1743" s="36"/>
      <c r="P1743" s="36"/>
      <c r="Q1743" s="36"/>
      <c r="R1743" s="36"/>
      <c r="S1743" s="36"/>
      <c r="T1743" s="36"/>
      <c r="U1743" s="36"/>
      <c r="V1743" s="36"/>
      <c r="W1743" s="36"/>
    </row>
    <row r="1744" spans="1:41" x14ac:dyDescent="0.25">
      <c r="A1744" s="36"/>
      <c r="B1744" s="36"/>
      <c r="C1744" s="36"/>
      <c r="D1744" s="36"/>
      <c r="E1744" s="36"/>
      <c r="F1744" s="36"/>
      <c r="G1744" s="36"/>
      <c r="H1744" s="36"/>
      <c r="I1744" s="36"/>
      <c r="J1744" s="36"/>
      <c r="K1744" s="36"/>
      <c r="L1744" s="36"/>
      <c r="M1744" s="36"/>
      <c r="N1744" s="36"/>
      <c r="O1744" s="36"/>
      <c r="P1744" s="36"/>
      <c r="Q1744" s="36"/>
      <c r="R1744" s="36"/>
      <c r="S1744" s="36"/>
      <c r="T1744" s="36"/>
      <c r="U1744" s="36"/>
      <c r="V1744" s="36"/>
      <c r="W1744" s="36"/>
    </row>
    <row r="1745" spans="1:23" x14ac:dyDescent="0.25">
      <c r="A1745" s="36"/>
      <c r="B1745" s="36"/>
      <c r="C1745" s="36"/>
      <c r="D1745" s="36"/>
      <c r="E1745" s="36"/>
      <c r="F1745" s="36"/>
      <c r="G1745" s="36"/>
      <c r="H1745" s="36"/>
      <c r="I1745" s="36"/>
      <c r="J1745" s="36"/>
      <c r="K1745" s="36"/>
      <c r="L1745" s="36"/>
      <c r="M1745" s="36"/>
      <c r="N1745" s="36"/>
      <c r="O1745" s="36"/>
      <c r="P1745" s="36"/>
      <c r="Q1745" s="36"/>
      <c r="R1745" s="36"/>
      <c r="S1745" s="36"/>
      <c r="T1745" s="36"/>
      <c r="U1745" s="36"/>
      <c r="V1745" s="36"/>
      <c r="W1745" s="36"/>
    </row>
    <row r="1746" spans="1:23" x14ac:dyDescent="0.25">
      <c r="A1746" s="36"/>
      <c r="B1746" s="36"/>
      <c r="C1746" s="36"/>
      <c r="D1746" s="36"/>
      <c r="E1746" s="36"/>
      <c r="F1746" s="36"/>
      <c r="G1746" s="36"/>
      <c r="H1746" s="36"/>
      <c r="I1746" s="36"/>
      <c r="J1746" s="36"/>
      <c r="K1746" s="36"/>
      <c r="L1746" s="36"/>
      <c r="M1746" s="36"/>
      <c r="N1746" s="36"/>
      <c r="O1746" s="36"/>
      <c r="P1746" s="36"/>
      <c r="Q1746" s="36"/>
      <c r="R1746" s="36"/>
      <c r="S1746" s="36"/>
      <c r="T1746" s="36"/>
      <c r="U1746" s="36"/>
      <c r="V1746" s="36"/>
      <c r="W1746" s="36"/>
    </row>
    <row r="1747" spans="1:23" x14ac:dyDescent="0.25">
      <c r="A1747" s="36"/>
      <c r="B1747" s="36"/>
      <c r="C1747" s="36"/>
      <c r="D1747" s="36"/>
      <c r="E1747" s="36"/>
      <c r="F1747" s="36"/>
      <c r="G1747" s="36"/>
      <c r="H1747" s="36"/>
      <c r="I1747" s="36"/>
      <c r="J1747" s="36"/>
      <c r="K1747" s="36"/>
      <c r="L1747" s="36"/>
      <c r="M1747" s="36"/>
      <c r="N1747" s="36"/>
      <c r="O1747" s="36"/>
      <c r="P1747" s="36"/>
      <c r="Q1747" s="36"/>
      <c r="R1747" s="36"/>
      <c r="S1747" s="36"/>
      <c r="T1747" s="36"/>
      <c r="U1747" s="36"/>
      <c r="V1747" s="36"/>
      <c r="W1747" s="36"/>
    </row>
    <row r="1748" spans="1:23" x14ac:dyDescent="0.25">
      <c r="A1748" s="36"/>
      <c r="B1748" s="36"/>
      <c r="C1748" s="36"/>
      <c r="D1748" s="36"/>
      <c r="E1748" s="36"/>
      <c r="F1748" s="36"/>
      <c r="G1748" s="36"/>
      <c r="H1748" s="36"/>
      <c r="I1748" s="36"/>
      <c r="J1748" s="36"/>
      <c r="K1748" s="36"/>
      <c r="L1748" s="36"/>
      <c r="M1748" s="36"/>
      <c r="N1748" s="36"/>
      <c r="O1748" s="36"/>
      <c r="P1748" s="36"/>
      <c r="Q1748" s="36"/>
      <c r="R1748" s="36"/>
      <c r="S1748" s="36"/>
      <c r="T1748" s="36"/>
      <c r="U1748" s="36"/>
      <c r="V1748" s="36"/>
      <c r="W1748" s="36"/>
    </row>
    <row r="1749" spans="1:23" x14ac:dyDescent="0.25">
      <c r="A1749" s="36"/>
      <c r="B1749" s="36"/>
      <c r="C1749" s="36"/>
      <c r="D1749" s="36"/>
      <c r="E1749" s="36"/>
      <c r="F1749" s="36"/>
      <c r="G1749" s="36"/>
      <c r="H1749" s="36"/>
      <c r="I1749" s="36"/>
      <c r="J1749" s="36"/>
      <c r="K1749" s="36"/>
      <c r="L1749" s="36"/>
      <c r="M1749" s="36"/>
      <c r="N1749" s="36"/>
      <c r="O1749" s="36"/>
      <c r="P1749" s="36"/>
      <c r="Q1749" s="36"/>
      <c r="R1749" s="36"/>
      <c r="S1749" s="36"/>
      <c r="T1749" s="36"/>
      <c r="U1749" s="36"/>
      <c r="V1749" s="36"/>
      <c r="W1749" s="36"/>
    </row>
    <row r="1750" spans="1:23" x14ac:dyDescent="0.25">
      <c r="A1750" s="36"/>
      <c r="B1750" s="36"/>
      <c r="C1750" s="36"/>
      <c r="D1750" s="36"/>
      <c r="E1750" s="36"/>
      <c r="F1750" s="36"/>
      <c r="G1750" s="36"/>
      <c r="H1750" s="36"/>
      <c r="I1750" s="36"/>
      <c r="J1750" s="36"/>
      <c r="K1750" s="36"/>
      <c r="L1750" s="36"/>
      <c r="M1750" s="36"/>
      <c r="N1750" s="36"/>
      <c r="O1750" s="36"/>
      <c r="P1750" s="36"/>
      <c r="Q1750" s="36"/>
      <c r="R1750" s="36"/>
      <c r="S1750" s="36"/>
      <c r="T1750" s="36"/>
      <c r="U1750" s="36"/>
      <c r="V1750" s="36"/>
      <c r="W1750" s="36"/>
    </row>
    <row r="1751" spans="1:23" x14ac:dyDescent="0.25">
      <c r="A1751" s="36"/>
      <c r="B1751" s="36"/>
      <c r="C1751" s="36"/>
      <c r="D1751" s="36"/>
      <c r="E1751" s="36"/>
      <c r="F1751" s="36"/>
      <c r="G1751" s="36"/>
      <c r="H1751" s="36"/>
      <c r="I1751" s="36"/>
      <c r="J1751" s="36"/>
      <c r="K1751" s="36"/>
      <c r="L1751" s="36"/>
      <c r="M1751" s="36"/>
      <c r="N1751" s="36"/>
      <c r="O1751" s="36"/>
      <c r="P1751" s="36"/>
      <c r="Q1751" s="36"/>
      <c r="R1751" s="36"/>
      <c r="S1751" s="36"/>
      <c r="T1751" s="36"/>
      <c r="U1751" s="36"/>
      <c r="V1751" s="36"/>
      <c r="W1751" s="36"/>
    </row>
    <row r="1752" spans="1:23" x14ac:dyDescent="0.25">
      <c r="A1752" s="36"/>
      <c r="B1752" s="36"/>
      <c r="C1752" s="36"/>
      <c r="D1752" s="36"/>
      <c r="E1752" s="36"/>
      <c r="F1752" s="36"/>
      <c r="G1752" s="36"/>
      <c r="H1752" s="36"/>
      <c r="I1752" s="36"/>
      <c r="J1752" s="36"/>
      <c r="K1752" s="36"/>
      <c r="L1752" s="36"/>
      <c r="M1752" s="36"/>
      <c r="N1752" s="36"/>
      <c r="O1752" s="36"/>
      <c r="P1752" s="36"/>
      <c r="Q1752" s="36"/>
      <c r="R1752" s="36"/>
      <c r="S1752" s="36"/>
      <c r="T1752" s="36"/>
      <c r="U1752" s="36"/>
      <c r="V1752" s="36"/>
      <c r="W1752" s="36"/>
    </row>
    <row r="1753" spans="1:23" x14ac:dyDescent="0.25">
      <c r="A1753" s="36"/>
      <c r="B1753" s="36"/>
      <c r="C1753" s="36"/>
      <c r="D1753" s="36"/>
      <c r="E1753" s="36"/>
      <c r="F1753" s="36"/>
      <c r="G1753" s="36"/>
      <c r="H1753" s="36"/>
      <c r="I1753" s="36"/>
      <c r="J1753" s="36"/>
      <c r="K1753" s="36"/>
      <c r="L1753" s="36"/>
      <c r="M1753" s="36"/>
      <c r="N1753" s="36"/>
      <c r="O1753" s="36"/>
      <c r="P1753" s="36"/>
      <c r="Q1753" s="36"/>
      <c r="R1753" s="36"/>
      <c r="S1753" s="36"/>
      <c r="T1753" s="36"/>
      <c r="U1753" s="36"/>
      <c r="V1753" s="36"/>
      <c r="W1753" s="36"/>
    </row>
    <row r="1754" spans="1:23" x14ac:dyDescent="0.25">
      <c r="A1754" s="36"/>
      <c r="B1754" s="36"/>
      <c r="C1754" s="36"/>
      <c r="D1754" s="36"/>
      <c r="E1754" s="36"/>
      <c r="F1754" s="36"/>
      <c r="G1754" s="36"/>
      <c r="H1754" s="36"/>
      <c r="I1754" s="36"/>
      <c r="J1754" s="36"/>
      <c r="K1754" s="36"/>
      <c r="L1754" s="36"/>
      <c r="M1754" s="36"/>
      <c r="N1754" s="36"/>
      <c r="O1754" s="36"/>
      <c r="P1754" s="36"/>
      <c r="Q1754" s="36"/>
      <c r="R1754" s="36"/>
      <c r="S1754" s="36"/>
      <c r="T1754" s="36"/>
      <c r="U1754" s="36"/>
      <c r="V1754" s="36"/>
      <c r="W1754" s="36"/>
    </row>
    <row r="1755" spans="1:23" x14ac:dyDescent="0.25">
      <c r="A1755" s="36"/>
      <c r="B1755" s="36"/>
      <c r="C1755" s="36"/>
      <c r="D1755" s="36"/>
      <c r="E1755" s="36"/>
      <c r="F1755" s="36"/>
      <c r="G1755" s="36"/>
      <c r="H1755" s="36"/>
      <c r="I1755" s="36"/>
      <c r="J1755" s="36"/>
      <c r="K1755" s="36"/>
      <c r="L1755" s="36"/>
      <c r="M1755" s="36"/>
      <c r="N1755" s="36"/>
      <c r="O1755" s="36"/>
      <c r="P1755" s="36"/>
      <c r="Q1755" s="36"/>
      <c r="R1755" s="36"/>
      <c r="S1755" s="36"/>
      <c r="T1755" s="36"/>
      <c r="U1755" s="36"/>
      <c r="V1755" s="36"/>
      <c r="W1755" s="36"/>
    </row>
    <row r="1756" spans="1:23" x14ac:dyDescent="0.25">
      <c r="A1756" s="36"/>
      <c r="B1756" s="36"/>
      <c r="C1756" s="36"/>
      <c r="D1756" s="36"/>
      <c r="E1756" s="36"/>
      <c r="F1756" s="36"/>
      <c r="G1756" s="36"/>
      <c r="H1756" s="36"/>
      <c r="I1756" s="36"/>
      <c r="J1756" s="36"/>
      <c r="K1756" s="36"/>
      <c r="L1756" s="36"/>
      <c r="M1756" s="36"/>
      <c r="N1756" s="36"/>
      <c r="O1756" s="36"/>
      <c r="P1756" s="36"/>
      <c r="Q1756" s="36"/>
      <c r="R1756" s="36"/>
      <c r="S1756" s="36"/>
      <c r="T1756" s="36"/>
      <c r="U1756" s="36"/>
      <c r="V1756" s="36"/>
      <c r="W1756" s="36"/>
    </row>
    <row r="1757" spans="1:23" x14ac:dyDescent="0.25">
      <c r="A1757" s="36"/>
      <c r="B1757" s="36"/>
      <c r="C1757" s="36"/>
      <c r="D1757" s="36"/>
      <c r="E1757" s="36"/>
      <c r="F1757" s="36"/>
      <c r="G1757" s="36"/>
      <c r="H1757" s="36"/>
      <c r="I1757" s="36"/>
      <c r="J1757" s="36"/>
      <c r="K1757" s="36"/>
      <c r="L1757" s="36"/>
      <c r="M1757" s="36"/>
      <c r="N1757" s="36"/>
      <c r="O1757" s="36"/>
      <c r="P1757" s="36"/>
      <c r="Q1757" s="36"/>
      <c r="R1757" s="36"/>
      <c r="S1757" s="36"/>
      <c r="T1757" s="36"/>
      <c r="U1757" s="36"/>
      <c r="V1757" s="36"/>
      <c r="W1757" s="36"/>
    </row>
    <row r="1758" spans="1:23" x14ac:dyDescent="0.25">
      <c r="A1758" s="36"/>
      <c r="B1758" s="36"/>
      <c r="C1758" s="36"/>
      <c r="D1758" s="36"/>
      <c r="E1758" s="36"/>
      <c r="F1758" s="36"/>
      <c r="G1758" s="36"/>
      <c r="H1758" s="36"/>
      <c r="I1758" s="36"/>
      <c r="J1758" s="36"/>
      <c r="K1758" s="36"/>
      <c r="L1758" s="36"/>
      <c r="M1758" s="36"/>
      <c r="N1758" s="36"/>
      <c r="O1758" s="36"/>
      <c r="P1758" s="36"/>
      <c r="Q1758" s="36"/>
      <c r="R1758" s="36"/>
      <c r="S1758" s="36"/>
      <c r="T1758" s="36"/>
      <c r="U1758" s="36"/>
      <c r="V1758" s="36"/>
      <c r="W1758" s="36"/>
    </row>
    <row r="1759" spans="1:23" x14ac:dyDescent="0.25">
      <c r="A1759" s="36"/>
      <c r="B1759" s="36"/>
      <c r="C1759" s="36"/>
      <c r="D1759" s="36"/>
      <c r="E1759" s="36"/>
      <c r="F1759" s="36"/>
      <c r="G1759" s="36"/>
      <c r="H1759" s="36"/>
      <c r="I1759" s="36"/>
      <c r="J1759" s="36"/>
      <c r="K1759" s="36"/>
      <c r="L1759" s="36"/>
      <c r="M1759" s="36"/>
      <c r="N1759" s="36"/>
      <c r="O1759" s="36"/>
      <c r="P1759" s="36"/>
      <c r="Q1759" s="36"/>
      <c r="R1759" s="36"/>
      <c r="S1759" s="36"/>
      <c r="T1759" s="36"/>
      <c r="U1759" s="36"/>
      <c r="V1759" s="36"/>
      <c r="W1759" s="36"/>
    </row>
    <row r="1760" spans="1:23" x14ac:dyDescent="0.25">
      <c r="A1760" s="36"/>
      <c r="B1760" s="36"/>
      <c r="C1760" s="36"/>
      <c r="D1760" s="36"/>
      <c r="E1760" s="36"/>
      <c r="F1760" s="36"/>
      <c r="G1760" s="36"/>
      <c r="H1760" s="36"/>
      <c r="I1760" s="36"/>
      <c r="J1760" s="36"/>
      <c r="K1760" s="36"/>
      <c r="L1760" s="36"/>
      <c r="M1760" s="36"/>
      <c r="N1760" s="36"/>
      <c r="O1760" s="36"/>
      <c r="P1760" s="36"/>
      <c r="Q1760" s="36"/>
      <c r="R1760" s="36"/>
      <c r="S1760" s="36"/>
      <c r="T1760" s="36"/>
      <c r="U1760" s="36"/>
      <c r="V1760" s="36"/>
      <c r="W1760" s="36"/>
    </row>
    <row r="1761" spans="1:23" x14ac:dyDescent="0.25">
      <c r="A1761" s="36"/>
      <c r="B1761" s="36"/>
      <c r="C1761" s="36"/>
      <c r="D1761" s="36"/>
      <c r="E1761" s="36"/>
      <c r="F1761" s="36"/>
      <c r="G1761" s="36"/>
      <c r="H1761" s="36"/>
      <c r="I1761" s="36"/>
      <c r="J1761" s="36"/>
      <c r="K1761" s="36"/>
      <c r="L1761" s="36"/>
      <c r="M1761" s="36"/>
      <c r="N1761" s="36"/>
      <c r="O1761" s="36"/>
      <c r="P1761" s="36"/>
      <c r="Q1761" s="36"/>
      <c r="R1761" s="36"/>
      <c r="S1761" s="36"/>
      <c r="T1761" s="36"/>
      <c r="U1761" s="36"/>
      <c r="V1761" s="36"/>
      <c r="W1761" s="36"/>
    </row>
    <row r="1762" spans="1:23" x14ac:dyDescent="0.25">
      <c r="A1762" s="36"/>
      <c r="B1762" s="36"/>
      <c r="C1762" s="36"/>
      <c r="D1762" s="36"/>
      <c r="E1762" s="36"/>
      <c r="F1762" s="36"/>
      <c r="G1762" s="36"/>
      <c r="H1762" s="36"/>
      <c r="I1762" s="36"/>
      <c r="J1762" s="36"/>
      <c r="K1762" s="36"/>
      <c r="L1762" s="36"/>
      <c r="M1762" s="36"/>
      <c r="N1762" s="36"/>
      <c r="O1762" s="36"/>
      <c r="P1762" s="36"/>
      <c r="Q1762" s="36"/>
      <c r="R1762" s="36"/>
      <c r="S1762" s="36"/>
      <c r="T1762" s="36"/>
      <c r="U1762" s="36"/>
      <c r="V1762" s="36"/>
      <c r="W1762" s="36"/>
    </row>
    <row r="1763" spans="1:23" x14ac:dyDescent="0.25">
      <c r="A1763" s="36"/>
      <c r="B1763" s="36"/>
      <c r="C1763" s="36"/>
      <c r="D1763" s="36"/>
      <c r="E1763" s="36"/>
      <c r="F1763" s="36"/>
      <c r="G1763" s="36"/>
      <c r="H1763" s="36"/>
      <c r="I1763" s="36"/>
      <c r="J1763" s="36"/>
      <c r="K1763" s="36"/>
      <c r="L1763" s="36"/>
      <c r="M1763" s="36"/>
      <c r="N1763" s="36"/>
      <c r="O1763" s="36"/>
      <c r="P1763" s="36"/>
      <c r="Q1763" s="36"/>
      <c r="R1763" s="36"/>
      <c r="S1763" s="36"/>
      <c r="T1763" s="36"/>
      <c r="U1763" s="36"/>
      <c r="V1763" s="36"/>
      <c r="W1763" s="36"/>
    </row>
    <row r="1764" spans="1:23" x14ac:dyDescent="0.25">
      <c r="A1764" s="36"/>
      <c r="B1764" s="36"/>
      <c r="C1764" s="36"/>
      <c r="D1764" s="36"/>
      <c r="E1764" s="36"/>
      <c r="F1764" s="36"/>
      <c r="G1764" s="36"/>
      <c r="H1764" s="36"/>
      <c r="I1764" s="36"/>
      <c r="J1764" s="36"/>
      <c r="K1764" s="36"/>
      <c r="L1764" s="36"/>
      <c r="M1764" s="36"/>
      <c r="N1764" s="36"/>
      <c r="O1764" s="36"/>
      <c r="P1764" s="36"/>
      <c r="Q1764" s="36"/>
      <c r="R1764" s="36"/>
      <c r="S1764" s="36"/>
      <c r="T1764" s="36"/>
      <c r="U1764" s="36"/>
      <c r="V1764" s="36"/>
      <c r="W1764" s="36"/>
    </row>
    <row r="1765" spans="1:23" x14ac:dyDescent="0.25">
      <c r="A1765" s="36"/>
      <c r="B1765" s="36"/>
      <c r="C1765" s="36"/>
      <c r="D1765" s="36"/>
      <c r="E1765" s="36"/>
      <c r="F1765" s="36"/>
      <c r="G1765" s="36"/>
      <c r="H1765" s="36"/>
      <c r="I1765" s="36"/>
      <c r="J1765" s="36"/>
      <c r="K1765" s="36"/>
      <c r="L1765" s="36"/>
      <c r="M1765" s="36"/>
      <c r="N1765" s="36"/>
      <c r="O1765" s="36"/>
      <c r="P1765" s="36"/>
      <c r="Q1765" s="36"/>
      <c r="R1765" s="36"/>
      <c r="S1765" s="36"/>
      <c r="T1765" s="36"/>
      <c r="U1765" s="36"/>
      <c r="V1765" s="36"/>
      <c r="W1765" s="36"/>
    </row>
    <row r="1766" spans="1:23" x14ac:dyDescent="0.25">
      <c r="A1766" s="36"/>
      <c r="B1766" s="36"/>
      <c r="C1766" s="36"/>
      <c r="D1766" s="36"/>
      <c r="E1766" s="36"/>
      <c r="F1766" s="36"/>
      <c r="G1766" s="36"/>
      <c r="H1766" s="36"/>
      <c r="I1766" s="36"/>
      <c r="J1766" s="36"/>
      <c r="K1766" s="36"/>
      <c r="L1766" s="36"/>
      <c r="M1766" s="36"/>
      <c r="N1766" s="36"/>
      <c r="O1766" s="36"/>
      <c r="P1766" s="36"/>
      <c r="Q1766" s="36"/>
      <c r="R1766" s="36"/>
      <c r="S1766" s="36"/>
      <c r="T1766" s="36"/>
      <c r="U1766" s="36"/>
      <c r="V1766" s="36"/>
      <c r="W1766" s="36"/>
    </row>
    <row r="1767" spans="1:23" x14ac:dyDescent="0.25">
      <c r="A1767" s="36"/>
      <c r="B1767" s="36"/>
      <c r="C1767" s="36"/>
      <c r="D1767" s="36"/>
      <c r="E1767" s="36"/>
      <c r="F1767" s="36"/>
      <c r="G1767" s="36"/>
      <c r="H1767" s="36"/>
      <c r="I1767" s="36"/>
      <c r="J1767" s="36"/>
      <c r="K1767" s="36"/>
      <c r="L1767" s="36"/>
      <c r="M1767" s="36"/>
      <c r="N1767" s="36"/>
      <c r="O1767" s="36"/>
      <c r="P1767" s="36"/>
      <c r="Q1767" s="36"/>
      <c r="R1767" s="36"/>
      <c r="S1767" s="36"/>
      <c r="T1767" s="36"/>
      <c r="U1767" s="36"/>
      <c r="V1767" s="36"/>
      <c r="W1767" s="36"/>
    </row>
    <row r="1768" spans="1:23" x14ac:dyDescent="0.25">
      <c r="A1768" s="36"/>
      <c r="B1768" s="36"/>
      <c r="C1768" s="36"/>
      <c r="D1768" s="36"/>
      <c r="E1768" s="36"/>
      <c r="F1768" s="36"/>
      <c r="G1768" s="36"/>
      <c r="H1768" s="36"/>
      <c r="I1768" s="36"/>
      <c r="J1768" s="36"/>
      <c r="K1768" s="36"/>
      <c r="L1768" s="36"/>
      <c r="M1768" s="36"/>
      <c r="N1768" s="36"/>
      <c r="O1768" s="36"/>
      <c r="P1768" s="36"/>
      <c r="Q1768" s="36"/>
      <c r="R1768" s="36"/>
      <c r="S1768" s="36"/>
      <c r="T1768" s="36"/>
      <c r="U1768" s="36"/>
      <c r="V1768" s="36"/>
      <c r="W1768" s="36"/>
    </row>
    <row r="1769" spans="1:23" x14ac:dyDescent="0.25">
      <c r="A1769" s="36"/>
      <c r="B1769" s="36"/>
      <c r="C1769" s="36"/>
      <c r="D1769" s="36"/>
      <c r="E1769" s="36"/>
      <c r="F1769" s="36"/>
      <c r="G1769" s="36"/>
      <c r="H1769" s="36"/>
      <c r="I1769" s="36"/>
      <c r="J1769" s="36"/>
      <c r="K1769" s="36"/>
      <c r="L1769" s="36"/>
      <c r="M1769" s="36"/>
      <c r="N1769" s="36"/>
      <c r="O1769" s="36"/>
      <c r="P1769" s="36"/>
      <c r="Q1769" s="36"/>
      <c r="R1769" s="36"/>
      <c r="S1769" s="36"/>
      <c r="T1769" s="36"/>
      <c r="U1769" s="36"/>
      <c r="V1769" s="36"/>
      <c r="W1769" s="36"/>
    </row>
    <row r="1770" spans="1:23" x14ac:dyDescent="0.25">
      <c r="A1770" s="36"/>
      <c r="B1770" s="36"/>
      <c r="C1770" s="36"/>
      <c r="D1770" s="36"/>
      <c r="E1770" s="36"/>
      <c r="F1770" s="36"/>
      <c r="G1770" s="36"/>
      <c r="H1770" s="36"/>
      <c r="I1770" s="36"/>
      <c r="J1770" s="36"/>
      <c r="K1770" s="36"/>
      <c r="L1770" s="36"/>
      <c r="M1770" s="36"/>
      <c r="N1770" s="36"/>
      <c r="O1770" s="36"/>
      <c r="P1770" s="36"/>
      <c r="Q1770" s="36"/>
      <c r="R1770" s="36"/>
      <c r="S1770" s="36"/>
      <c r="T1770" s="36"/>
      <c r="U1770" s="36"/>
      <c r="V1770" s="36"/>
      <c r="W1770" s="36"/>
    </row>
    <row r="1771" spans="1:23" x14ac:dyDescent="0.25">
      <c r="A1771" s="36"/>
      <c r="B1771" s="36"/>
      <c r="C1771" s="36"/>
      <c r="D1771" s="36"/>
      <c r="E1771" s="36"/>
      <c r="F1771" s="36"/>
      <c r="G1771" s="36"/>
      <c r="H1771" s="36"/>
      <c r="I1771" s="36"/>
      <c r="J1771" s="36"/>
      <c r="K1771" s="36"/>
      <c r="L1771" s="36"/>
      <c r="M1771" s="36"/>
      <c r="N1771" s="36"/>
      <c r="O1771" s="36"/>
      <c r="P1771" s="36"/>
      <c r="Q1771" s="36"/>
      <c r="R1771" s="36"/>
      <c r="S1771" s="36"/>
      <c r="T1771" s="36"/>
      <c r="U1771" s="36"/>
      <c r="V1771" s="36"/>
      <c r="W1771" s="36"/>
    </row>
    <row r="1772" spans="1:23" x14ac:dyDescent="0.25">
      <c r="A1772" s="36"/>
      <c r="B1772" s="36"/>
      <c r="C1772" s="36"/>
      <c r="D1772" s="36"/>
      <c r="E1772" s="36"/>
      <c r="F1772" s="36"/>
      <c r="G1772" s="36"/>
      <c r="H1772" s="36"/>
      <c r="I1772" s="36"/>
      <c r="J1772" s="36"/>
      <c r="K1772" s="36"/>
      <c r="L1772" s="36"/>
      <c r="M1772" s="36"/>
      <c r="N1772" s="36"/>
      <c r="O1772" s="36"/>
      <c r="P1772" s="36"/>
      <c r="Q1772" s="36"/>
      <c r="R1772" s="36"/>
      <c r="S1772" s="36"/>
      <c r="T1772" s="36"/>
      <c r="U1772" s="36"/>
      <c r="V1772" s="36"/>
      <c r="W1772" s="36"/>
    </row>
    <row r="1773" spans="1:23" x14ac:dyDescent="0.25">
      <c r="A1773" s="36"/>
      <c r="B1773" s="36"/>
      <c r="C1773" s="36"/>
      <c r="D1773" s="36"/>
      <c r="E1773" s="36"/>
      <c r="F1773" s="36"/>
      <c r="G1773" s="36"/>
      <c r="H1773" s="36"/>
      <c r="I1773" s="36"/>
      <c r="J1773" s="36"/>
      <c r="K1773" s="36"/>
      <c r="L1773" s="36"/>
      <c r="M1773" s="36"/>
      <c r="N1773" s="36"/>
      <c r="O1773" s="36"/>
      <c r="P1773" s="36"/>
      <c r="Q1773" s="36"/>
      <c r="R1773" s="36"/>
      <c r="S1773" s="36"/>
      <c r="T1773" s="36"/>
      <c r="U1773" s="36"/>
      <c r="V1773" s="36"/>
      <c r="W1773" s="36"/>
    </row>
    <row r="1774" spans="1:23" x14ac:dyDescent="0.25">
      <c r="A1774" s="36"/>
      <c r="B1774" s="36"/>
      <c r="C1774" s="36"/>
      <c r="D1774" s="36"/>
      <c r="E1774" s="36"/>
      <c r="F1774" s="36"/>
      <c r="G1774" s="36"/>
      <c r="H1774" s="36"/>
      <c r="I1774" s="36"/>
      <c r="J1774" s="36"/>
      <c r="K1774" s="36"/>
      <c r="L1774" s="36"/>
      <c r="M1774" s="36"/>
      <c r="N1774" s="36"/>
      <c r="O1774" s="36"/>
      <c r="P1774" s="36"/>
      <c r="Q1774" s="36"/>
      <c r="R1774" s="36"/>
      <c r="S1774" s="36"/>
      <c r="T1774" s="36"/>
      <c r="U1774" s="36"/>
      <c r="V1774" s="36"/>
      <c r="W1774" s="36"/>
    </row>
    <row r="1775" spans="1:23" x14ac:dyDescent="0.25">
      <c r="A1775" s="36"/>
      <c r="B1775" s="36"/>
      <c r="C1775" s="36"/>
      <c r="D1775" s="36"/>
      <c r="E1775" s="36"/>
      <c r="F1775" s="36"/>
      <c r="G1775" s="36"/>
      <c r="H1775" s="36"/>
      <c r="I1775" s="36"/>
      <c r="J1775" s="36"/>
      <c r="K1775" s="36"/>
      <c r="L1775" s="36"/>
      <c r="M1775" s="36"/>
      <c r="N1775" s="36"/>
      <c r="O1775" s="36"/>
      <c r="P1775" s="36"/>
      <c r="Q1775" s="36"/>
      <c r="R1775" s="36"/>
      <c r="S1775" s="36"/>
      <c r="T1775" s="36"/>
      <c r="U1775" s="36"/>
      <c r="V1775" s="36"/>
      <c r="W1775" s="36"/>
    </row>
    <row r="1776" spans="1:23" x14ac:dyDescent="0.25">
      <c r="A1776" s="36"/>
      <c r="B1776" s="36"/>
      <c r="C1776" s="36"/>
      <c r="D1776" s="36"/>
      <c r="E1776" s="36"/>
      <c r="F1776" s="36"/>
      <c r="G1776" s="36"/>
      <c r="H1776" s="36"/>
      <c r="I1776" s="36"/>
      <c r="J1776" s="36"/>
      <c r="K1776" s="36"/>
      <c r="L1776" s="36"/>
      <c r="M1776" s="36"/>
      <c r="N1776" s="36"/>
      <c r="O1776" s="36"/>
      <c r="P1776" s="36"/>
      <c r="Q1776" s="36"/>
      <c r="R1776" s="36"/>
      <c r="S1776" s="36"/>
      <c r="T1776" s="36"/>
      <c r="U1776" s="36"/>
      <c r="V1776" s="36"/>
      <c r="W1776" s="36"/>
    </row>
    <row r="1777" spans="1:23" x14ac:dyDescent="0.25">
      <c r="A1777" s="36"/>
      <c r="B1777" s="36"/>
      <c r="C1777" s="36"/>
      <c r="D1777" s="36"/>
      <c r="E1777" s="36"/>
      <c r="F1777" s="36"/>
      <c r="G1777" s="36"/>
      <c r="H1777" s="36"/>
      <c r="I1777" s="36"/>
      <c r="J1777" s="36"/>
      <c r="K1777" s="36"/>
      <c r="L1777" s="36"/>
      <c r="M1777" s="36"/>
      <c r="N1777" s="36"/>
      <c r="O1777" s="36"/>
      <c r="P1777" s="36"/>
      <c r="Q1777" s="36"/>
      <c r="R1777" s="36"/>
      <c r="S1777" s="36"/>
      <c r="T1777" s="36"/>
      <c r="U1777" s="36"/>
      <c r="V1777" s="36"/>
      <c r="W1777" s="36"/>
    </row>
    <row r="1778" spans="1:23" x14ac:dyDescent="0.25">
      <c r="A1778" s="36"/>
      <c r="B1778" s="36"/>
      <c r="C1778" s="36"/>
      <c r="D1778" s="36"/>
      <c r="E1778" s="36"/>
      <c r="F1778" s="36"/>
      <c r="G1778" s="36"/>
      <c r="H1778" s="36"/>
      <c r="I1778" s="36"/>
      <c r="J1778" s="36"/>
      <c r="K1778" s="36"/>
      <c r="L1778" s="36"/>
      <c r="M1778" s="36"/>
      <c r="N1778" s="36"/>
      <c r="O1778" s="36"/>
      <c r="P1778" s="36"/>
      <c r="Q1778" s="36"/>
      <c r="R1778" s="36"/>
      <c r="S1778" s="36"/>
      <c r="T1778" s="36"/>
      <c r="U1778" s="36"/>
      <c r="V1778" s="36"/>
      <c r="W1778" s="36"/>
    </row>
    <row r="1779" spans="1:23" x14ac:dyDescent="0.25">
      <c r="A1779" s="36"/>
      <c r="B1779" s="36"/>
      <c r="C1779" s="36"/>
      <c r="D1779" s="36"/>
      <c r="E1779" s="36"/>
      <c r="F1779" s="36"/>
      <c r="G1779" s="36"/>
      <c r="H1779" s="36"/>
      <c r="I1779" s="36"/>
      <c r="J1779" s="36"/>
      <c r="K1779" s="36"/>
      <c r="L1779" s="36"/>
      <c r="M1779" s="36"/>
      <c r="N1779" s="36"/>
      <c r="O1779" s="36"/>
      <c r="P1779" s="36"/>
      <c r="Q1779" s="36"/>
      <c r="R1779" s="36"/>
      <c r="S1779" s="36"/>
      <c r="T1779" s="36"/>
      <c r="U1779" s="36"/>
      <c r="V1779" s="36"/>
      <c r="W1779" s="36"/>
    </row>
    <row r="1780" spans="1:23" x14ac:dyDescent="0.25">
      <c r="A1780" s="36"/>
      <c r="B1780" s="36"/>
      <c r="C1780" s="36"/>
      <c r="D1780" s="36"/>
      <c r="E1780" s="36"/>
      <c r="F1780" s="36"/>
      <c r="G1780" s="36"/>
      <c r="H1780" s="36"/>
      <c r="I1780" s="36"/>
      <c r="J1780" s="36"/>
      <c r="K1780" s="36"/>
      <c r="L1780" s="36"/>
      <c r="M1780" s="36"/>
      <c r="N1780" s="36"/>
      <c r="O1780" s="36"/>
      <c r="P1780" s="36"/>
      <c r="Q1780" s="36"/>
      <c r="R1780" s="36"/>
      <c r="S1780" s="36"/>
      <c r="T1780" s="36"/>
      <c r="U1780" s="36"/>
      <c r="V1780" s="36"/>
      <c r="W1780" s="36"/>
    </row>
    <row r="1781" spans="1:23" x14ac:dyDescent="0.25">
      <c r="A1781" s="36"/>
      <c r="B1781" s="36"/>
      <c r="C1781" s="36"/>
      <c r="D1781" s="36"/>
      <c r="E1781" s="36"/>
      <c r="F1781" s="36"/>
      <c r="G1781" s="36"/>
      <c r="H1781" s="36"/>
      <c r="I1781" s="36"/>
      <c r="J1781" s="36"/>
      <c r="K1781" s="36"/>
      <c r="L1781" s="36"/>
      <c r="M1781" s="36"/>
      <c r="N1781" s="36"/>
      <c r="O1781" s="36"/>
      <c r="P1781" s="36"/>
      <c r="Q1781" s="36"/>
      <c r="R1781" s="36"/>
      <c r="S1781" s="36"/>
      <c r="T1781" s="36"/>
      <c r="U1781" s="36"/>
      <c r="V1781" s="36"/>
      <c r="W1781" s="36"/>
    </row>
    <row r="1782" spans="1:23" x14ac:dyDescent="0.25">
      <c r="A1782" s="36"/>
      <c r="B1782" s="36"/>
      <c r="C1782" s="36"/>
      <c r="D1782" s="36"/>
      <c r="E1782" s="36"/>
      <c r="F1782" s="36"/>
      <c r="G1782" s="36"/>
      <c r="H1782" s="36"/>
      <c r="I1782" s="36"/>
      <c r="J1782" s="36"/>
      <c r="K1782" s="36"/>
      <c r="L1782" s="36"/>
      <c r="M1782" s="36"/>
      <c r="N1782" s="36"/>
      <c r="O1782" s="36"/>
      <c r="P1782" s="36"/>
      <c r="Q1782" s="36"/>
      <c r="R1782" s="36"/>
      <c r="S1782" s="36"/>
      <c r="T1782" s="36"/>
      <c r="U1782" s="36"/>
      <c r="V1782" s="36"/>
      <c r="W1782" s="36"/>
    </row>
    <row r="1783" spans="1:23" x14ac:dyDescent="0.25">
      <c r="A1783" s="36"/>
      <c r="B1783" s="36"/>
      <c r="C1783" s="36"/>
      <c r="D1783" s="36"/>
      <c r="E1783" s="36"/>
      <c r="F1783" s="36"/>
      <c r="G1783" s="36"/>
      <c r="H1783" s="36"/>
      <c r="I1783" s="36"/>
      <c r="J1783" s="36"/>
      <c r="K1783" s="36"/>
      <c r="L1783" s="36"/>
      <c r="M1783" s="36"/>
      <c r="N1783" s="36"/>
      <c r="O1783" s="36"/>
      <c r="P1783" s="36"/>
      <c r="Q1783" s="36"/>
      <c r="R1783" s="36"/>
      <c r="S1783" s="36"/>
      <c r="T1783" s="36"/>
      <c r="U1783" s="36"/>
      <c r="V1783" s="36"/>
      <c r="W1783" s="36"/>
    </row>
    <row r="1784" spans="1:23" x14ac:dyDescent="0.25">
      <c r="A1784" s="36"/>
      <c r="B1784" s="36"/>
      <c r="C1784" s="36"/>
      <c r="D1784" s="36"/>
      <c r="E1784" s="36"/>
      <c r="F1784" s="36"/>
      <c r="G1784" s="36"/>
      <c r="H1784" s="36"/>
      <c r="I1784" s="36"/>
      <c r="J1784" s="36"/>
      <c r="K1784" s="36"/>
      <c r="L1784" s="36"/>
      <c r="M1784" s="36"/>
      <c r="N1784" s="36"/>
      <c r="O1784" s="36"/>
      <c r="P1784" s="36"/>
      <c r="Q1784" s="36"/>
      <c r="R1784" s="36"/>
      <c r="S1784" s="36"/>
      <c r="T1784" s="36"/>
      <c r="U1784" s="36"/>
      <c r="V1784" s="36"/>
      <c r="W1784" s="36"/>
    </row>
    <row r="1785" spans="1:23" x14ac:dyDescent="0.25">
      <c r="A1785" s="36"/>
      <c r="B1785" s="36"/>
      <c r="C1785" s="36"/>
      <c r="D1785" s="36"/>
      <c r="E1785" s="36"/>
      <c r="F1785" s="36"/>
      <c r="G1785" s="36"/>
      <c r="H1785" s="36"/>
      <c r="I1785" s="36"/>
      <c r="J1785" s="36"/>
      <c r="K1785" s="36"/>
      <c r="L1785" s="36"/>
      <c r="M1785" s="36"/>
      <c r="N1785" s="36"/>
      <c r="O1785" s="36"/>
      <c r="P1785" s="36"/>
      <c r="Q1785" s="36"/>
      <c r="R1785" s="36"/>
      <c r="S1785" s="36"/>
      <c r="T1785" s="36"/>
      <c r="U1785" s="36"/>
      <c r="V1785" s="36"/>
      <c r="W1785" s="36"/>
    </row>
    <row r="1786" spans="1:23" x14ac:dyDescent="0.25">
      <c r="A1786" s="36"/>
      <c r="B1786" s="36"/>
      <c r="C1786" s="36"/>
      <c r="D1786" s="36"/>
      <c r="E1786" s="36"/>
      <c r="F1786" s="36"/>
      <c r="G1786" s="36"/>
      <c r="H1786" s="36"/>
      <c r="I1786" s="36"/>
      <c r="J1786" s="36"/>
      <c r="K1786" s="36"/>
      <c r="L1786" s="36"/>
      <c r="M1786" s="36"/>
      <c r="N1786" s="36"/>
      <c r="O1786" s="36"/>
      <c r="P1786" s="36"/>
      <c r="Q1786" s="36"/>
      <c r="R1786" s="36"/>
      <c r="S1786" s="36"/>
      <c r="T1786" s="36"/>
      <c r="U1786" s="36"/>
      <c r="V1786" s="36"/>
      <c r="W1786" s="36"/>
    </row>
    <row r="1787" spans="1:23" x14ac:dyDescent="0.25">
      <c r="A1787" s="36"/>
      <c r="B1787" s="36"/>
      <c r="C1787" s="36"/>
      <c r="D1787" s="36"/>
      <c r="E1787" s="36"/>
      <c r="F1787" s="36"/>
      <c r="G1787" s="36"/>
      <c r="H1787" s="36"/>
      <c r="I1787" s="36"/>
      <c r="J1787" s="36"/>
      <c r="K1787" s="36"/>
      <c r="L1787" s="36"/>
      <c r="M1787" s="36"/>
      <c r="N1787" s="36"/>
      <c r="O1787" s="36"/>
      <c r="P1787" s="36"/>
      <c r="Q1787" s="36"/>
      <c r="R1787" s="36"/>
      <c r="S1787" s="36"/>
      <c r="T1787" s="36"/>
      <c r="U1787" s="36"/>
      <c r="V1787" s="36"/>
      <c r="W1787" s="36"/>
    </row>
    <row r="1788" spans="1:23" x14ac:dyDescent="0.25">
      <c r="A1788" s="36"/>
      <c r="B1788" s="36"/>
      <c r="C1788" s="36"/>
      <c r="D1788" s="36"/>
      <c r="E1788" s="36"/>
      <c r="F1788" s="36"/>
      <c r="G1788" s="36"/>
      <c r="H1788" s="36"/>
      <c r="I1788" s="36"/>
      <c r="J1788" s="36"/>
      <c r="K1788" s="36"/>
      <c r="L1788" s="36"/>
      <c r="M1788" s="36"/>
      <c r="N1788" s="36"/>
      <c r="O1788" s="36"/>
      <c r="P1788" s="36"/>
      <c r="Q1788" s="36"/>
      <c r="R1788" s="36"/>
      <c r="S1788" s="36"/>
      <c r="T1788" s="36"/>
      <c r="U1788" s="36"/>
      <c r="V1788" s="36"/>
      <c r="W1788" s="36"/>
    </row>
    <row r="1789" spans="1:23" x14ac:dyDescent="0.25">
      <c r="A1789" s="36"/>
      <c r="B1789" s="36"/>
      <c r="C1789" s="36"/>
      <c r="D1789" s="36"/>
      <c r="E1789" s="36"/>
      <c r="F1789" s="36"/>
      <c r="G1789" s="36"/>
      <c r="H1789" s="36"/>
      <c r="I1789" s="36"/>
      <c r="J1789" s="36"/>
      <c r="K1789" s="36"/>
      <c r="L1789" s="36"/>
      <c r="M1789" s="36"/>
      <c r="N1789" s="36"/>
      <c r="O1789" s="36"/>
      <c r="P1789" s="36"/>
      <c r="Q1789" s="36"/>
      <c r="R1789" s="36"/>
      <c r="S1789" s="36"/>
      <c r="T1789" s="36"/>
      <c r="U1789" s="36"/>
      <c r="V1789" s="36"/>
      <c r="W1789" s="36"/>
    </row>
    <row r="1790" spans="1:23" x14ac:dyDescent="0.25">
      <c r="A1790" s="36"/>
      <c r="B1790" s="36"/>
      <c r="C1790" s="36"/>
      <c r="D1790" s="36"/>
      <c r="E1790" s="36"/>
      <c r="F1790" s="36"/>
      <c r="G1790" s="36"/>
      <c r="H1790" s="36"/>
      <c r="I1790" s="36"/>
      <c r="J1790" s="36"/>
      <c r="K1790" s="36"/>
      <c r="L1790" s="36"/>
      <c r="M1790" s="36"/>
      <c r="N1790" s="36"/>
      <c r="O1790" s="36"/>
      <c r="P1790" s="36"/>
      <c r="Q1790" s="36"/>
      <c r="R1790" s="36"/>
      <c r="S1790" s="36"/>
      <c r="T1790" s="36"/>
      <c r="U1790" s="36"/>
      <c r="V1790" s="36"/>
      <c r="W1790" s="36"/>
    </row>
    <row r="1791" spans="1:23" x14ac:dyDescent="0.25">
      <c r="A1791" s="36"/>
      <c r="B1791" s="36"/>
      <c r="C1791" s="36"/>
      <c r="D1791" s="36"/>
      <c r="E1791" s="36"/>
      <c r="F1791" s="36"/>
      <c r="G1791" s="36"/>
      <c r="H1791" s="36"/>
      <c r="I1791" s="36"/>
      <c r="J1791" s="36"/>
      <c r="K1791" s="36"/>
      <c r="L1791" s="36"/>
      <c r="M1791" s="36"/>
      <c r="N1791" s="36"/>
      <c r="O1791" s="36"/>
      <c r="P1791" s="36"/>
      <c r="Q1791" s="36"/>
      <c r="R1791" s="36"/>
      <c r="S1791" s="36"/>
      <c r="T1791" s="36"/>
      <c r="U1791" s="36"/>
      <c r="V1791" s="36"/>
      <c r="W1791" s="36"/>
    </row>
    <row r="1792" spans="1:23" x14ac:dyDescent="0.25">
      <c r="A1792" s="36"/>
      <c r="B1792" s="36"/>
      <c r="C1792" s="36"/>
      <c r="D1792" s="36"/>
      <c r="E1792" s="36"/>
      <c r="F1792" s="36"/>
      <c r="G1792" s="36"/>
      <c r="H1792" s="36"/>
      <c r="I1792" s="36"/>
      <c r="J1792" s="36"/>
      <c r="K1792" s="36"/>
      <c r="L1792" s="36"/>
      <c r="M1792" s="36"/>
      <c r="N1792" s="36"/>
      <c r="O1792" s="36"/>
      <c r="P1792" s="36"/>
      <c r="Q1792" s="36"/>
      <c r="R1792" s="36"/>
      <c r="S1792" s="36"/>
      <c r="T1792" s="36"/>
      <c r="U1792" s="36"/>
      <c r="V1792" s="36"/>
      <c r="W1792" s="36"/>
    </row>
    <row r="1793" spans="1:23" x14ac:dyDescent="0.25">
      <c r="A1793" s="36"/>
      <c r="B1793" s="36"/>
      <c r="C1793" s="36"/>
      <c r="D1793" s="36"/>
      <c r="E1793" s="36"/>
      <c r="F1793" s="36"/>
      <c r="G1793" s="36"/>
      <c r="H1793" s="36"/>
      <c r="I1793" s="36"/>
      <c r="J1793" s="36"/>
      <c r="K1793" s="36"/>
      <c r="L1793" s="36"/>
      <c r="M1793" s="36"/>
      <c r="N1793" s="36"/>
      <c r="O1793" s="36"/>
      <c r="P1793" s="36"/>
      <c r="Q1793" s="36"/>
      <c r="R1793" s="36"/>
      <c r="S1793" s="36"/>
      <c r="T1793" s="36"/>
      <c r="U1793" s="36"/>
      <c r="V1793" s="36"/>
      <c r="W1793" s="36"/>
    </row>
    <row r="1794" spans="1:23" x14ac:dyDescent="0.25">
      <c r="A1794" s="36"/>
      <c r="B1794" s="36"/>
      <c r="C1794" s="36"/>
      <c r="D1794" s="36"/>
      <c r="E1794" s="36"/>
      <c r="F1794" s="36"/>
      <c r="G1794" s="36"/>
      <c r="H1794" s="36"/>
      <c r="I1794" s="36"/>
      <c r="J1794" s="36"/>
      <c r="K1794" s="36"/>
      <c r="L1794" s="36"/>
      <c r="M1794" s="36"/>
      <c r="N1794" s="36"/>
      <c r="O1794" s="36"/>
      <c r="P1794" s="36"/>
      <c r="Q1794" s="36"/>
      <c r="R1794" s="36"/>
      <c r="S1794" s="36"/>
      <c r="T1794" s="36"/>
      <c r="U1794" s="36"/>
      <c r="V1794" s="36"/>
      <c r="W1794" s="36"/>
    </row>
    <row r="1795" spans="1:23" x14ac:dyDescent="0.25">
      <c r="A1795" s="36"/>
      <c r="B1795" s="36"/>
      <c r="C1795" s="36"/>
      <c r="D1795" s="36"/>
      <c r="E1795" s="36"/>
      <c r="F1795" s="36"/>
      <c r="G1795" s="36"/>
      <c r="H1795" s="36"/>
      <c r="I1795" s="36"/>
      <c r="J1795" s="36"/>
      <c r="K1795" s="36"/>
      <c r="L1795" s="36"/>
      <c r="M1795" s="36"/>
      <c r="N1795" s="36"/>
      <c r="O1795" s="36"/>
      <c r="P1795" s="36"/>
      <c r="Q1795" s="36"/>
      <c r="R1795" s="36"/>
      <c r="S1795" s="36"/>
      <c r="T1795" s="36"/>
      <c r="U1795" s="36"/>
      <c r="V1795" s="36"/>
      <c r="W1795" s="36"/>
    </row>
    <row r="1796" spans="1:23" x14ac:dyDescent="0.25">
      <c r="A1796" s="36"/>
      <c r="B1796" s="36"/>
      <c r="C1796" s="36"/>
      <c r="D1796" s="36"/>
      <c r="E1796" s="36"/>
      <c r="F1796" s="36"/>
      <c r="G1796" s="36"/>
      <c r="H1796" s="36"/>
      <c r="I1796" s="36"/>
      <c r="J1796" s="36"/>
      <c r="K1796" s="36"/>
      <c r="L1796" s="36"/>
      <c r="M1796" s="36"/>
      <c r="N1796" s="36"/>
      <c r="O1796" s="36"/>
      <c r="P1796" s="36"/>
      <c r="Q1796" s="36"/>
      <c r="R1796" s="36"/>
      <c r="S1796" s="36"/>
      <c r="T1796" s="36"/>
      <c r="U1796" s="36"/>
      <c r="V1796" s="36"/>
      <c r="W1796" s="36"/>
    </row>
    <row r="1797" spans="1:23" x14ac:dyDescent="0.25">
      <c r="A1797" s="36"/>
      <c r="B1797" s="36"/>
      <c r="C1797" s="36"/>
      <c r="D1797" s="36"/>
      <c r="E1797" s="36"/>
      <c r="F1797" s="36"/>
      <c r="G1797" s="36"/>
      <c r="H1797" s="36"/>
      <c r="I1797" s="36"/>
      <c r="J1797" s="36"/>
      <c r="K1797" s="36"/>
      <c r="L1797" s="36"/>
      <c r="M1797" s="36"/>
      <c r="N1797" s="36"/>
      <c r="O1797" s="36"/>
      <c r="P1797" s="36"/>
      <c r="Q1797" s="36"/>
      <c r="R1797" s="36"/>
      <c r="S1797" s="36"/>
      <c r="T1797" s="36"/>
      <c r="U1797" s="36"/>
      <c r="V1797" s="36"/>
      <c r="W1797" s="36"/>
    </row>
    <row r="1798" spans="1:23" x14ac:dyDescent="0.25">
      <c r="A1798" s="36"/>
      <c r="B1798" s="36"/>
      <c r="C1798" s="36"/>
      <c r="D1798" s="36"/>
      <c r="E1798" s="36"/>
      <c r="F1798" s="36"/>
      <c r="G1798" s="36"/>
      <c r="H1798" s="36"/>
      <c r="I1798" s="36"/>
      <c r="J1798" s="36"/>
      <c r="K1798" s="36"/>
      <c r="L1798" s="36"/>
      <c r="M1798" s="36"/>
      <c r="N1798" s="36"/>
      <c r="O1798" s="36"/>
      <c r="P1798" s="36"/>
      <c r="Q1798" s="36"/>
      <c r="R1798" s="36"/>
      <c r="S1798" s="36"/>
      <c r="T1798" s="36"/>
      <c r="U1798" s="36"/>
      <c r="V1798" s="36"/>
      <c r="W1798" s="36"/>
    </row>
    <row r="1799" spans="1:23" x14ac:dyDescent="0.25">
      <c r="A1799" s="36"/>
      <c r="B1799" s="36"/>
      <c r="C1799" s="36"/>
      <c r="D1799" s="36"/>
      <c r="E1799" s="36"/>
      <c r="F1799" s="36"/>
      <c r="G1799" s="36"/>
      <c r="H1799" s="36"/>
      <c r="I1799" s="36"/>
      <c r="J1799" s="36"/>
      <c r="K1799" s="36"/>
      <c r="L1799" s="36"/>
      <c r="M1799" s="36"/>
      <c r="N1799" s="36"/>
      <c r="O1799" s="36"/>
      <c r="P1799" s="36"/>
      <c r="Q1799" s="36"/>
      <c r="R1799" s="36"/>
      <c r="S1799" s="36"/>
      <c r="T1799" s="36"/>
      <c r="U1799" s="36"/>
      <c r="V1799" s="36"/>
      <c r="W1799" s="36"/>
    </row>
    <row r="1800" spans="1:23" x14ac:dyDescent="0.25">
      <c r="A1800" s="36"/>
      <c r="B1800" s="36"/>
      <c r="C1800" s="36"/>
      <c r="D1800" s="36"/>
      <c r="E1800" s="36"/>
      <c r="F1800" s="36"/>
      <c r="G1800" s="36"/>
      <c r="H1800" s="36"/>
      <c r="I1800" s="36"/>
      <c r="J1800" s="36"/>
      <c r="K1800" s="36"/>
      <c r="L1800" s="36"/>
      <c r="M1800" s="36"/>
      <c r="N1800" s="36"/>
      <c r="O1800" s="36"/>
      <c r="P1800" s="36"/>
      <c r="Q1800" s="36"/>
      <c r="R1800" s="36"/>
      <c r="S1800" s="36"/>
      <c r="T1800" s="36"/>
      <c r="U1800" s="36"/>
      <c r="V1800" s="36"/>
      <c r="W1800" s="36"/>
    </row>
    <row r="1801" spans="1:23" x14ac:dyDescent="0.25">
      <c r="A1801" s="36"/>
      <c r="B1801" s="36"/>
      <c r="C1801" s="36"/>
      <c r="D1801" s="36"/>
      <c r="E1801" s="36"/>
      <c r="F1801" s="36"/>
      <c r="G1801" s="36"/>
      <c r="H1801" s="36"/>
      <c r="I1801" s="36"/>
      <c r="J1801" s="36"/>
      <c r="K1801" s="36"/>
      <c r="L1801" s="36"/>
      <c r="M1801" s="36"/>
      <c r="N1801" s="36"/>
      <c r="O1801" s="36"/>
      <c r="P1801" s="36"/>
      <c r="Q1801" s="36"/>
      <c r="R1801" s="36"/>
      <c r="S1801" s="36"/>
      <c r="T1801" s="36"/>
      <c r="U1801" s="36"/>
      <c r="V1801" s="36"/>
      <c r="W1801" s="36"/>
    </row>
    <row r="1802" spans="1:23" x14ac:dyDescent="0.25">
      <c r="A1802" s="36"/>
      <c r="B1802" s="36"/>
      <c r="C1802" s="36"/>
      <c r="D1802" s="36"/>
      <c r="E1802" s="36"/>
      <c r="F1802" s="36"/>
      <c r="G1802" s="36"/>
      <c r="H1802" s="36"/>
      <c r="I1802" s="36"/>
      <c r="J1802" s="36"/>
      <c r="K1802" s="36"/>
      <c r="L1802" s="36"/>
      <c r="M1802" s="36"/>
      <c r="N1802" s="36"/>
      <c r="O1802" s="36"/>
      <c r="P1802" s="36"/>
      <c r="Q1802" s="36"/>
      <c r="R1802" s="36"/>
      <c r="S1802" s="36"/>
      <c r="T1802" s="36"/>
      <c r="U1802" s="36"/>
      <c r="V1802" s="36"/>
      <c r="W1802" s="36"/>
    </row>
    <row r="1803" spans="1:23" x14ac:dyDescent="0.25">
      <c r="A1803" s="36"/>
      <c r="B1803" s="36"/>
      <c r="C1803" s="36"/>
      <c r="D1803" s="36"/>
      <c r="E1803" s="36"/>
      <c r="F1803" s="36"/>
      <c r="G1803" s="36"/>
      <c r="H1803" s="36"/>
      <c r="I1803" s="36"/>
      <c r="J1803" s="36"/>
      <c r="K1803" s="36"/>
      <c r="L1803" s="36"/>
      <c r="M1803" s="36"/>
      <c r="N1803" s="36"/>
      <c r="O1803" s="36"/>
      <c r="P1803" s="36"/>
      <c r="Q1803" s="36"/>
      <c r="R1803" s="36"/>
      <c r="S1803" s="36"/>
      <c r="T1803" s="36"/>
      <c r="U1803" s="36"/>
      <c r="V1803" s="36"/>
      <c r="W1803" s="36"/>
    </row>
    <row r="1804" spans="1:23" x14ac:dyDescent="0.25">
      <c r="A1804" s="36"/>
      <c r="B1804" s="36"/>
      <c r="C1804" s="36"/>
      <c r="D1804" s="36"/>
      <c r="E1804" s="36"/>
      <c r="F1804" s="36"/>
      <c r="G1804" s="36"/>
      <c r="H1804" s="36"/>
      <c r="I1804" s="36"/>
      <c r="J1804" s="36"/>
      <c r="K1804" s="36"/>
      <c r="L1804" s="36"/>
      <c r="M1804" s="36"/>
      <c r="N1804" s="36"/>
      <c r="O1804" s="36"/>
      <c r="P1804" s="36"/>
      <c r="Q1804" s="36"/>
      <c r="R1804" s="36"/>
      <c r="S1804" s="36"/>
      <c r="T1804" s="36"/>
      <c r="U1804" s="36"/>
      <c r="V1804" s="36"/>
      <c r="W1804" s="36"/>
    </row>
    <row r="1805" spans="1:23" x14ac:dyDescent="0.25">
      <c r="A1805" s="36"/>
      <c r="B1805" s="36"/>
      <c r="C1805" s="36"/>
      <c r="D1805" s="36"/>
      <c r="E1805" s="36"/>
      <c r="F1805" s="36"/>
      <c r="G1805" s="36"/>
      <c r="H1805" s="36"/>
      <c r="I1805" s="36"/>
      <c r="J1805" s="36"/>
      <c r="K1805" s="36"/>
      <c r="L1805" s="36"/>
      <c r="M1805" s="36"/>
      <c r="N1805" s="36"/>
      <c r="O1805" s="36"/>
      <c r="P1805" s="36"/>
      <c r="Q1805" s="36"/>
      <c r="R1805" s="36"/>
      <c r="S1805" s="36"/>
      <c r="T1805" s="36"/>
      <c r="U1805" s="36"/>
      <c r="V1805" s="36"/>
      <c r="W1805" s="36"/>
    </row>
    <row r="1806" spans="1:23" x14ac:dyDescent="0.25">
      <c r="A1806" s="36"/>
      <c r="B1806" s="36"/>
      <c r="C1806" s="36"/>
      <c r="D1806" s="36"/>
      <c r="E1806" s="36"/>
      <c r="F1806" s="36"/>
      <c r="G1806" s="36"/>
      <c r="H1806" s="36"/>
      <c r="I1806" s="36"/>
      <c r="J1806" s="36"/>
      <c r="K1806" s="36"/>
      <c r="L1806" s="36"/>
      <c r="M1806" s="36"/>
      <c r="N1806" s="36"/>
      <c r="O1806" s="36"/>
      <c r="P1806" s="36"/>
      <c r="Q1806" s="36"/>
      <c r="R1806" s="36"/>
      <c r="S1806" s="36"/>
      <c r="T1806" s="36"/>
      <c r="U1806" s="36"/>
      <c r="V1806" s="36"/>
      <c r="W1806" s="36"/>
    </row>
    <row r="1807" spans="1:23" x14ac:dyDescent="0.25">
      <c r="A1807" s="36"/>
      <c r="B1807" s="36"/>
      <c r="C1807" s="36"/>
      <c r="D1807" s="36"/>
      <c r="E1807" s="36"/>
      <c r="F1807" s="36"/>
      <c r="G1807" s="36"/>
      <c r="H1807" s="36"/>
      <c r="I1807" s="36"/>
      <c r="J1807" s="36"/>
      <c r="K1807" s="36"/>
      <c r="L1807" s="36"/>
      <c r="M1807" s="36"/>
      <c r="N1807" s="36"/>
      <c r="O1807" s="36"/>
      <c r="P1807" s="36"/>
      <c r="Q1807" s="36"/>
      <c r="R1807" s="36"/>
      <c r="S1807" s="36"/>
      <c r="T1807" s="36"/>
      <c r="U1807" s="36"/>
      <c r="V1807" s="36"/>
      <c r="W1807" s="36"/>
    </row>
    <row r="1808" spans="1:23" x14ac:dyDescent="0.25">
      <c r="A1808" s="36"/>
      <c r="B1808" s="36"/>
      <c r="C1808" s="36"/>
      <c r="D1808" s="36"/>
      <c r="E1808" s="36"/>
      <c r="F1808" s="36"/>
      <c r="G1808" s="36"/>
      <c r="H1808" s="36"/>
      <c r="I1808" s="36"/>
      <c r="J1808" s="36"/>
      <c r="K1808" s="36"/>
      <c r="L1808" s="36"/>
      <c r="M1808" s="36"/>
      <c r="N1808" s="36"/>
      <c r="O1808" s="36"/>
      <c r="P1808" s="36"/>
      <c r="Q1808" s="36"/>
      <c r="R1808" s="36"/>
      <c r="S1808" s="36"/>
      <c r="T1808" s="36"/>
      <c r="U1808" s="36"/>
      <c r="V1808" s="36"/>
      <c r="W1808" s="36"/>
    </row>
    <row r="1809" spans="1:23" x14ac:dyDescent="0.25">
      <c r="A1809" s="36"/>
      <c r="B1809" s="36"/>
      <c r="C1809" s="36"/>
      <c r="D1809" s="36"/>
      <c r="E1809" s="36"/>
      <c r="F1809" s="36"/>
      <c r="G1809" s="36"/>
      <c r="H1809" s="36"/>
      <c r="I1809" s="36"/>
      <c r="J1809" s="36"/>
      <c r="K1809" s="36"/>
      <c r="L1809" s="36"/>
      <c r="M1809" s="36"/>
      <c r="N1809" s="36"/>
      <c r="O1809" s="36"/>
      <c r="P1809" s="36"/>
      <c r="Q1809" s="36"/>
      <c r="R1809" s="36"/>
      <c r="S1809" s="36"/>
      <c r="T1809" s="36"/>
      <c r="U1809" s="36"/>
      <c r="V1809" s="36"/>
      <c r="W1809" s="36"/>
    </row>
    <row r="1810" spans="1:23" x14ac:dyDescent="0.25">
      <c r="A1810" s="36"/>
      <c r="B1810" s="36"/>
      <c r="C1810" s="36"/>
      <c r="D1810" s="36"/>
      <c r="E1810" s="36"/>
      <c r="F1810" s="36"/>
      <c r="G1810" s="36"/>
      <c r="H1810" s="36"/>
      <c r="I1810" s="36"/>
      <c r="J1810" s="36"/>
      <c r="K1810" s="36"/>
      <c r="L1810" s="36"/>
      <c r="M1810" s="36"/>
      <c r="N1810" s="36"/>
      <c r="O1810" s="36"/>
      <c r="P1810" s="36"/>
      <c r="Q1810" s="36"/>
      <c r="R1810" s="36"/>
      <c r="S1810" s="36"/>
      <c r="T1810" s="36"/>
      <c r="U1810" s="36"/>
      <c r="V1810" s="36"/>
      <c r="W1810" s="36"/>
    </row>
    <row r="1811" spans="1:23" x14ac:dyDescent="0.25">
      <c r="A1811" s="36"/>
      <c r="B1811" s="36"/>
      <c r="C1811" s="36"/>
      <c r="D1811" s="36"/>
      <c r="E1811" s="36"/>
      <c r="F1811" s="36"/>
      <c r="G1811" s="36"/>
      <c r="H1811" s="36"/>
      <c r="I1811" s="36"/>
      <c r="J1811" s="36"/>
      <c r="K1811" s="36"/>
      <c r="L1811" s="36"/>
      <c r="M1811" s="36"/>
      <c r="N1811" s="36"/>
      <c r="O1811" s="36"/>
      <c r="P1811" s="36"/>
      <c r="Q1811" s="36"/>
      <c r="R1811" s="36"/>
      <c r="S1811" s="36"/>
      <c r="T1811" s="36"/>
      <c r="U1811" s="36"/>
      <c r="V1811" s="36"/>
      <c r="W1811" s="36"/>
    </row>
    <row r="1812" spans="1:23" x14ac:dyDescent="0.25">
      <c r="A1812" s="36"/>
      <c r="B1812" s="36"/>
      <c r="C1812" s="36"/>
      <c r="D1812" s="36"/>
      <c r="E1812" s="36"/>
      <c r="F1812" s="36"/>
      <c r="G1812" s="36"/>
      <c r="H1812" s="36"/>
      <c r="I1812" s="36"/>
      <c r="J1812" s="36"/>
      <c r="K1812" s="36"/>
      <c r="L1812" s="36"/>
      <c r="M1812" s="36"/>
      <c r="N1812" s="36"/>
      <c r="O1812" s="36"/>
      <c r="P1812" s="36"/>
      <c r="Q1812" s="36"/>
      <c r="R1812" s="36"/>
      <c r="S1812" s="36"/>
      <c r="T1812" s="36"/>
      <c r="U1812" s="36"/>
      <c r="V1812" s="36"/>
      <c r="W1812" s="36"/>
    </row>
    <row r="1813" spans="1:23" x14ac:dyDescent="0.25">
      <c r="A1813" s="36"/>
      <c r="B1813" s="36"/>
      <c r="C1813" s="36"/>
      <c r="D1813" s="36"/>
      <c r="E1813" s="36"/>
      <c r="F1813" s="36"/>
      <c r="G1813" s="36"/>
      <c r="H1813" s="36"/>
      <c r="I1813" s="36"/>
      <c r="J1813" s="36"/>
      <c r="K1813" s="36"/>
      <c r="L1813" s="36"/>
      <c r="M1813" s="36"/>
      <c r="N1813" s="36"/>
      <c r="O1813" s="36"/>
      <c r="P1813" s="36"/>
      <c r="Q1813" s="36"/>
      <c r="R1813" s="36"/>
      <c r="S1813" s="36"/>
      <c r="T1813" s="36"/>
      <c r="U1813" s="36"/>
      <c r="V1813" s="36"/>
      <c r="W1813" s="36"/>
    </row>
    <row r="1814" spans="1:23" x14ac:dyDescent="0.25">
      <c r="A1814" s="36"/>
      <c r="B1814" s="36"/>
      <c r="C1814" s="36"/>
      <c r="D1814" s="36"/>
      <c r="E1814" s="36"/>
      <c r="F1814" s="36"/>
      <c r="G1814" s="36"/>
      <c r="H1814" s="36"/>
      <c r="I1814" s="36"/>
      <c r="J1814" s="36"/>
      <c r="K1814" s="36"/>
      <c r="L1814" s="36"/>
      <c r="M1814" s="36"/>
      <c r="N1814" s="36"/>
      <c r="O1814" s="36"/>
      <c r="P1814" s="36"/>
      <c r="Q1814" s="36"/>
      <c r="R1814" s="36"/>
      <c r="S1814" s="36"/>
      <c r="T1814" s="36"/>
      <c r="U1814" s="36"/>
      <c r="V1814" s="36"/>
      <c r="W1814" s="36"/>
    </row>
    <row r="1815" spans="1:23" x14ac:dyDescent="0.25">
      <c r="A1815" s="36"/>
      <c r="B1815" s="36"/>
      <c r="C1815" s="36"/>
      <c r="D1815" s="36"/>
      <c r="E1815" s="36"/>
      <c r="F1815" s="36"/>
      <c r="G1815" s="36"/>
      <c r="H1815" s="36"/>
      <c r="I1815" s="36"/>
      <c r="J1815" s="36"/>
      <c r="K1815" s="36"/>
      <c r="L1815" s="36"/>
      <c r="M1815" s="36"/>
      <c r="N1815" s="36"/>
      <c r="O1815" s="36"/>
      <c r="P1815" s="36"/>
      <c r="Q1815" s="36"/>
      <c r="R1815" s="36"/>
      <c r="S1815" s="36"/>
      <c r="T1815" s="36"/>
      <c r="U1815" s="36"/>
      <c r="V1815" s="36"/>
      <c r="W1815" s="36"/>
    </row>
    <row r="1816" spans="1:23" x14ac:dyDescent="0.25">
      <c r="A1816" s="36"/>
      <c r="B1816" s="36"/>
      <c r="C1816" s="36"/>
      <c r="D1816" s="36"/>
      <c r="E1816" s="36"/>
      <c r="F1816" s="36"/>
      <c r="G1816" s="36"/>
      <c r="H1816" s="36"/>
      <c r="I1816" s="36"/>
      <c r="J1816" s="36"/>
      <c r="K1816" s="36"/>
      <c r="L1816" s="36"/>
      <c r="M1816" s="36"/>
      <c r="N1816" s="36"/>
      <c r="O1816" s="36"/>
      <c r="P1816" s="36"/>
      <c r="Q1816" s="36"/>
      <c r="R1816" s="36"/>
      <c r="S1816" s="36"/>
      <c r="T1816" s="36"/>
      <c r="U1816" s="36"/>
      <c r="V1816" s="36"/>
      <c r="W1816" s="36"/>
    </row>
    <row r="1817" spans="1:23" x14ac:dyDescent="0.25">
      <c r="A1817" s="36"/>
      <c r="B1817" s="36"/>
      <c r="C1817" s="36"/>
      <c r="D1817" s="36"/>
      <c r="E1817" s="36"/>
      <c r="F1817" s="36"/>
      <c r="G1817" s="36"/>
      <c r="H1817" s="36"/>
      <c r="I1817" s="36"/>
      <c r="J1817" s="36"/>
      <c r="K1817" s="36"/>
      <c r="L1817" s="36"/>
      <c r="M1817" s="36"/>
      <c r="N1817" s="36"/>
      <c r="O1817" s="36"/>
      <c r="P1817" s="36"/>
      <c r="Q1817" s="36"/>
      <c r="R1817" s="36"/>
      <c r="S1817" s="36"/>
      <c r="T1817" s="36"/>
      <c r="U1817" s="36"/>
      <c r="V1817" s="36"/>
      <c r="W1817" s="36"/>
    </row>
    <row r="1818" spans="1:23" x14ac:dyDescent="0.25">
      <c r="A1818" s="36"/>
      <c r="B1818" s="36"/>
      <c r="C1818" s="36"/>
      <c r="D1818" s="36"/>
      <c r="E1818" s="36"/>
      <c r="F1818" s="36"/>
      <c r="G1818" s="36"/>
      <c r="H1818" s="36"/>
      <c r="I1818" s="36"/>
      <c r="J1818" s="36"/>
      <c r="K1818" s="36"/>
      <c r="L1818" s="36"/>
      <c r="M1818" s="36"/>
      <c r="N1818" s="36"/>
      <c r="O1818" s="36"/>
      <c r="P1818" s="36"/>
      <c r="Q1818" s="36"/>
      <c r="R1818" s="36"/>
      <c r="S1818" s="36"/>
      <c r="T1818" s="36"/>
      <c r="U1818" s="36"/>
      <c r="V1818" s="36"/>
      <c r="W1818" s="36"/>
    </row>
    <row r="1819" spans="1:23" x14ac:dyDescent="0.25">
      <c r="A1819" s="36"/>
      <c r="B1819" s="36"/>
      <c r="C1819" s="36"/>
      <c r="D1819" s="36"/>
      <c r="E1819" s="36"/>
      <c r="F1819" s="36"/>
      <c r="G1819" s="36"/>
      <c r="H1819" s="36"/>
      <c r="I1819" s="36"/>
      <c r="J1819" s="36"/>
      <c r="K1819" s="36"/>
      <c r="L1819" s="36"/>
      <c r="M1819" s="36"/>
      <c r="N1819" s="36"/>
      <c r="O1819" s="36"/>
      <c r="P1819" s="36"/>
      <c r="Q1819" s="36"/>
      <c r="R1819" s="36"/>
      <c r="S1819" s="36"/>
      <c r="T1819" s="36"/>
      <c r="U1819" s="36"/>
      <c r="V1819" s="36"/>
      <c r="W1819" s="36"/>
    </row>
    <row r="1820" spans="1:23" x14ac:dyDescent="0.25">
      <c r="A1820" s="36"/>
      <c r="B1820" s="36"/>
      <c r="C1820" s="36"/>
      <c r="D1820" s="36"/>
      <c r="E1820" s="36"/>
      <c r="F1820" s="36"/>
      <c r="G1820" s="36"/>
      <c r="H1820" s="36"/>
      <c r="I1820" s="36"/>
      <c r="J1820" s="36"/>
      <c r="K1820" s="36"/>
      <c r="L1820" s="36"/>
      <c r="M1820" s="36"/>
      <c r="N1820" s="36"/>
      <c r="O1820" s="36"/>
      <c r="P1820" s="36"/>
      <c r="Q1820" s="36"/>
      <c r="R1820" s="36"/>
      <c r="S1820" s="36"/>
      <c r="T1820" s="36"/>
      <c r="U1820" s="36"/>
      <c r="V1820" s="36"/>
      <c r="W1820" s="36"/>
    </row>
    <row r="1821" spans="1:23" x14ac:dyDescent="0.25">
      <c r="A1821" s="36"/>
      <c r="B1821" s="36"/>
      <c r="C1821" s="36"/>
      <c r="D1821" s="36"/>
      <c r="E1821" s="36"/>
      <c r="F1821" s="36"/>
      <c r="G1821" s="36"/>
      <c r="H1821" s="36"/>
      <c r="I1821" s="36"/>
      <c r="J1821" s="36"/>
      <c r="K1821" s="36"/>
      <c r="L1821" s="36"/>
      <c r="M1821" s="36"/>
      <c r="N1821" s="36"/>
      <c r="O1821" s="36"/>
      <c r="P1821" s="36"/>
      <c r="Q1821" s="36"/>
      <c r="R1821" s="36"/>
      <c r="S1821" s="36"/>
      <c r="T1821" s="36"/>
      <c r="U1821" s="36"/>
      <c r="V1821" s="36"/>
      <c r="W1821" s="36"/>
    </row>
    <row r="1822" spans="1:23" x14ac:dyDescent="0.25">
      <c r="A1822" s="36"/>
      <c r="B1822" s="36"/>
      <c r="C1822" s="36"/>
      <c r="D1822" s="36"/>
      <c r="E1822" s="36"/>
      <c r="F1822" s="36"/>
      <c r="G1822" s="36"/>
      <c r="H1822" s="36"/>
      <c r="I1822" s="36"/>
      <c r="J1822" s="36"/>
      <c r="K1822" s="36"/>
      <c r="L1822" s="36"/>
      <c r="M1822" s="36"/>
      <c r="N1822" s="36"/>
      <c r="O1822" s="36"/>
      <c r="P1822" s="36"/>
      <c r="Q1822" s="36"/>
      <c r="R1822" s="36"/>
      <c r="S1822" s="36"/>
      <c r="T1822" s="36"/>
      <c r="U1822" s="36"/>
      <c r="V1822" s="36"/>
      <c r="W1822" s="36"/>
    </row>
    <row r="1823" spans="1:23" x14ac:dyDescent="0.25">
      <c r="A1823" s="36"/>
      <c r="B1823" s="36"/>
      <c r="C1823" s="36"/>
      <c r="D1823" s="36"/>
      <c r="E1823" s="36"/>
      <c r="F1823" s="36"/>
      <c r="G1823" s="36"/>
      <c r="H1823" s="36"/>
      <c r="I1823" s="36"/>
      <c r="J1823" s="36"/>
      <c r="K1823" s="36"/>
      <c r="L1823" s="36"/>
      <c r="M1823" s="36"/>
      <c r="N1823" s="36"/>
      <c r="O1823" s="36"/>
      <c r="P1823" s="36"/>
      <c r="Q1823" s="36"/>
      <c r="R1823" s="36"/>
      <c r="S1823" s="36"/>
      <c r="T1823" s="36"/>
      <c r="U1823" s="36"/>
      <c r="V1823" s="36"/>
      <c r="W1823" s="36"/>
    </row>
    <row r="1824" spans="1:23" x14ac:dyDescent="0.25">
      <c r="A1824" s="36"/>
      <c r="B1824" s="36"/>
      <c r="C1824" s="36"/>
      <c r="D1824" s="36"/>
      <c r="E1824" s="36"/>
      <c r="F1824" s="36"/>
      <c r="G1824" s="36"/>
      <c r="H1824" s="36"/>
      <c r="I1824" s="36"/>
      <c r="J1824" s="36"/>
      <c r="K1824" s="36"/>
      <c r="L1824" s="36"/>
      <c r="M1824" s="36"/>
      <c r="N1824" s="36"/>
      <c r="O1824" s="36"/>
      <c r="P1824" s="36"/>
      <c r="Q1824" s="36"/>
      <c r="R1824" s="36"/>
      <c r="S1824" s="36"/>
      <c r="T1824" s="36"/>
      <c r="U1824" s="36"/>
      <c r="V1824" s="36"/>
      <c r="W1824" s="36"/>
    </row>
    <row r="1825" spans="1:23" x14ac:dyDescent="0.25">
      <c r="A1825" s="36"/>
      <c r="B1825" s="36"/>
      <c r="C1825" s="36"/>
      <c r="D1825" s="36"/>
      <c r="E1825" s="36"/>
      <c r="F1825" s="36"/>
      <c r="G1825" s="36"/>
      <c r="H1825" s="36"/>
      <c r="I1825" s="36"/>
      <c r="J1825" s="36"/>
      <c r="K1825" s="36"/>
      <c r="L1825" s="36"/>
      <c r="M1825" s="36"/>
      <c r="N1825" s="36"/>
      <c r="O1825" s="36"/>
      <c r="P1825" s="36"/>
      <c r="Q1825" s="36"/>
      <c r="R1825" s="36"/>
      <c r="S1825" s="36"/>
      <c r="T1825" s="36"/>
      <c r="U1825" s="36"/>
      <c r="V1825" s="36"/>
      <c r="W1825" s="36"/>
    </row>
    <row r="1826" spans="1:23" x14ac:dyDescent="0.25">
      <c r="A1826" s="36"/>
      <c r="B1826" s="36"/>
      <c r="C1826" s="36"/>
      <c r="D1826" s="36"/>
      <c r="E1826" s="36"/>
      <c r="F1826" s="36"/>
      <c r="G1826" s="36"/>
      <c r="H1826" s="36"/>
      <c r="I1826" s="36"/>
      <c r="J1826" s="36"/>
      <c r="K1826" s="36"/>
      <c r="L1826" s="36"/>
      <c r="M1826" s="36"/>
      <c r="N1826" s="36"/>
      <c r="O1826" s="36"/>
      <c r="P1826" s="36"/>
      <c r="Q1826" s="36"/>
      <c r="R1826" s="36"/>
      <c r="S1826" s="36"/>
      <c r="T1826" s="36"/>
      <c r="U1826" s="36"/>
      <c r="V1826" s="36"/>
      <c r="W1826" s="36"/>
    </row>
    <row r="1827" spans="1:23" x14ac:dyDescent="0.25">
      <c r="A1827" s="36"/>
      <c r="B1827" s="36"/>
      <c r="C1827" s="36"/>
      <c r="D1827" s="36"/>
      <c r="E1827" s="36"/>
      <c r="F1827" s="36"/>
      <c r="G1827" s="36"/>
      <c r="H1827" s="36"/>
      <c r="I1827" s="36"/>
      <c r="J1827" s="36"/>
      <c r="K1827" s="36"/>
      <c r="L1827" s="36"/>
      <c r="M1827" s="36"/>
      <c r="N1827" s="36"/>
      <c r="O1827" s="36"/>
      <c r="P1827" s="36"/>
      <c r="Q1827" s="36"/>
      <c r="R1827" s="36"/>
      <c r="S1827" s="36"/>
      <c r="T1827" s="36"/>
      <c r="U1827" s="36"/>
      <c r="V1827" s="36"/>
      <c r="W1827" s="36"/>
    </row>
    <row r="1828" spans="1:23" x14ac:dyDescent="0.25">
      <c r="A1828" s="36"/>
      <c r="B1828" s="36"/>
      <c r="C1828" s="36"/>
      <c r="D1828" s="36"/>
      <c r="E1828" s="36"/>
      <c r="F1828" s="36"/>
      <c r="G1828" s="36"/>
      <c r="H1828" s="36"/>
      <c r="I1828" s="36"/>
      <c r="J1828" s="36"/>
      <c r="K1828" s="36"/>
      <c r="L1828" s="36"/>
      <c r="M1828" s="36"/>
      <c r="N1828" s="36"/>
      <c r="O1828" s="36"/>
      <c r="P1828" s="36"/>
      <c r="Q1828" s="36"/>
      <c r="R1828" s="36"/>
      <c r="S1828" s="36"/>
      <c r="T1828" s="36"/>
      <c r="U1828" s="36"/>
      <c r="V1828" s="36"/>
      <c r="W1828" s="36"/>
    </row>
    <row r="1829" spans="1:23" x14ac:dyDescent="0.25">
      <c r="A1829" s="36"/>
      <c r="B1829" s="36"/>
      <c r="C1829" s="36"/>
      <c r="D1829" s="36"/>
      <c r="E1829" s="36"/>
      <c r="F1829" s="36"/>
      <c r="G1829" s="36"/>
      <c r="H1829" s="36"/>
      <c r="I1829" s="36"/>
      <c r="J1829" s="36"/>
      <c r="K1829" s="36"/>
      <c r="L1829" s="36"/>
      <c r="M1829" s="36"/>
      <c r="N1829" s="36"/>
      <c r="O1829" s="36"/>
      <c r="P1829" s="36"/>
      <c r="Q1829" s="36"/>
      <c r="R1829" s="36"/>
      <c r="S1829" s="36"/>
      <c r="T1829" s="36"/>
      <c r="U1829" s="36"/>
      <c r="V1829" s="36"/>
      <c r="W1829" s="36"/>
    </row>
    <row r="1830" spans="1:23" x14ac:dyDescent="0.25">
      <c r="A1830" s="36"/>
      <c r="B1830" s="36"/>
      <c r="C1830" s="36"/>
      <c r="D1830" s="36"/>
      <c r="E1830" s="36"/>
      <c r="F1830" s="36"/>
      <c r="G1830" s="36"/>
      <c r="H1830" s="36"/>
      <c r="I1830" s="36"/>
      <c r="J1830" s="36"/>
      <c r="K1830" s="36"/>
      <c r="L1830" s="36"/>
      <c r="M1830" s="36"/>
      <c r="N1830" s="36"/>
      <c r="O1830" s="36"/>
      <c r="P1830" s="36"/>
      <c r="Q1830" s="36"/>
      <c r="R1830" s="36"/>
      <c r="S1830" s="36"/>
      <c r="T1830" s="36"/>
      <c r="U1830" s="36"/>
      <c r="V1830" s="36"/>
      <c r="W1830" s="36"/>
    </row>
    <row r="1831" spans="1:23" x14ac:dyDescent="0.25">
      <c r="A1831" s="36"/>
      <c r="B1831" s="36"/>
      <c r="C1831" s="36"/>
      <c r="D1831" s="36"/>
      <c r="E1831" s="36"/>
      <c r="F1831" s="36"/>
      <c r="G1831" s="36"/>
      <c r="H1831" s="36"/>
      <c r="I1831" s="36"/>
      <c r="J1831" s="36"/>
      <c r="K1831" s="36"/>
      <c r="L1831" s="36"/>
      <c r="M1831" s="36"/>
      <c r="N1831" s="36"/>
      <c r="O1831" s="36"/>
      <c r="P1831" s="36"/>
      <c r="Q1831" s="36"/>
      <c r="R1831" s="36"/>
      <c r="S1831" s="36"/>
      <c r="T1831" s="36"/>
      <c r="U1831" s="36"/>
      <c r="V1831" s="36"/>
      <c r="W1831" s="36"/>
    </row>
    <row r="1832" spans="1:23" x14ac:dyDescent="0.25">
      <c r="A1832" s="36"/>
      <c r="B1832" s="36"/>
      <c r="C1832" s="36"/>
      <c r="D1832" s="36"/>
      <c r="E1832" s="36"/>
      <c r="F1832" s="36"/>
      <c r="G1832" s="36"/>
      <c r="H1832" s="36"/>
      <c r="I1832" s="36"/>
      <c r="J1832" s="36"/>
      <c r="K1832" s="36"/>
      <c r="L1832" s="36"/>
      <c r="M1832" s="36"/>
      <c r="N1832" s="36"/>
      <c r="O1832" s="36"/>
      <c r="P1832" s="36"/>
      <c r="Q1832" s="36"/>
      <c r="R1832" s="36"/>
      <c r="S1832" s="36"/>
      <c r="T1832" s="36"/>
      <c r="U1832" s="36"/>
      <c r="V1832" s="36"/>
      <c r="W1832" s="36"/>
    </row>
    <row r="1833" spans="1:23" x14ac:dyDescent="0.25">
      <c r="A1833" s="36"/>
      <c r="B1833" s="36"/>
      <c r="C1833" s="36"/>
      <c r="D1833" s="36"/>
      <c r="E1833" s="36"/>
      <c r="F1833" s="36"/>
      <c r="G1833" s="36"/>
      <c r="H1833" s="36"/>
      <c r="I1833" s="36"/>
      <c r="J1833" s="36"/>
      <c r="K1833" s="36"/>
      <c r="L1833" s="36"/>
      <c r="M1833" s="36"/>
      <c r="N1833" s="36"/>
      <c r="O1833" s="36"/>
      <c r="P1833" s="36"/>
      <c r="Q1833" s="36"/>
      <c r="R1833" s="36"/>
      <c r="S1833" s="36"/>
      <c r="T1833" s="36"/>
      <c r="U1833" s="36"/>
      <c r="V1833" s="36"/>
      <c r="W1833" s="36"/>
    </row>
    <row r="1834" spans="1:23" x14ac:dyDescent="0.25">
      <c r="A1834" s="36"/>
      <c r="B1834" s="36"/>
      <c r="C1834" s="36"/>
      <c r="D1834" s="36"/>
      <c r="E1834" s="36"/>
      <c r="F1834" s="36"/>
      <c r="G1834" s="36"/>
      <c r="H1834" s="36"/>
      <c r="I1834" s="36"/>
      <c r="J1834" s="36"/>
      <c r="K1834" s="36"/>
      <c r="L1834" s="36"/>
      <c r="M1834" s="36"/>
      <c r="N1834" s="36"/>
      <c r="O1834" s="36"/>
      <c r="P1834" s="36"/>
      <c r="Q1834" s="36"/>
      <c r="R1834" s="36"/>
      <c r="S1834" s="36"/>
      <c r="T1834" s="36"/>
      <c r="U1834" s="36"/>
      <c r="V1834" s="36"/>
      <c r="W1834" s="36"/>
    </row>
    <row r="1835" spans="1:23" x14ac:dyDescent="0.25">
      <c r="A1835" s="36"/>
      <c r="B1835" s="36"/>
      <c r="C1835" s="36"/>
      <c r="D1835" s="36"/>
      <c r="E1835" s="36"/>
      <c r="F1835" s="36"/>
      <c r="G1835" s="36"/>
      <c r="H1835" s="36"/>
      <c r="I1835" s="36"/>
      <c r="J1835" s="36"/>
      <c r="K1835" s="36"/>
      <c r="L1835" s="36"/>
      <c r="M1835" s="36"/>
      <c r="N1835" s="36"/>
      <c r="O1835" s="36"/>
      <c r="P1835" s="36"/>
      <c r="Q1835" s="36"/>
      <c r="R1835" s="36"/>
      <c r="S1835" s="36"/>
      <c r="T1835" s="36"/>
      <c r="U1835" s="36"/>
      <c r="V1835" s="36"/>
      <c r="W1835" s="36"/>
    </row>
    <row r="1836" spans="1:23" x14ac:dyDescent="0.25">
      <c r="A1836" s="36"/>
      <c r="B1836" s="36"/>
      <c r="C1836" s="36"/>
      <c r="D1836" s="36"/>
      <c r="E1836" s="36"/>
      <c r="F1836" s="36"/>
      <c r="G1836" s="36"/>
      <c r="H1836" s="36"/>
      <c r="I1836" s="36"/>
      <c r="J1836" s="36"/>
      <c r="K1836" s="36"/>
      <c r="L1836" s="36"/>
      <c r="M1836" s="36"/>
      <c r="N1836" s="36"/>
      <c r="O1836" s="36"/>
      <c r="P1836" s="36"/>
      <c r="Q1836" s="36"/>
      <c r="R1836" s="36"/>
      <c r="S1836" s="36"/>
      <c r="T1836" s="36"/>
      <c r="U1836" s="36"/>
      <c r="V1836" s="36"/>
      <c r="W1836" s="36"/>
    </row>
    <row r="1837" spans="1:23" x14ac:dyDescent="0.25">
      <c r="A1837" s="36"/>
      <c r="B1837" s="36"/>
      <c r="C1837" s="36"/>
      <c r="D1837" s="36"/>
      <c r="E1837" s="36"/>
      <c r="F1837" s="36"/>
      <c r="G1837" s="36"/>
      <c r="H1837" s="36"/>
      <c r="I1837" s="36"/>
      <c r="J1837" s="36"/>
      <c r="K1837" s="36"/>
      <c r="L1837" s="36"/>
      <c r="M1837" s="36"/>
      <c r="N1837" s="36"/>
      <c r="O1837" s="36"/>
      <c r="P1837" s="36"/>
      <c r="Q1837" s="36"/>
      <c r="R1837" s="36"/>
      <c r="S1837" s="36"/>
      <c r="T1837" s="36"/>
      <c r="U1837" s="36"/>
      <c r="V1837" s="36"/>
      <c r="W1837" s="36"/>
    </row>
    <row r="1838" spans="1:23" x14ac:dyDescent="0.25">
      <c r="A1838" s="36"/>
      <c r="B1838" s="36"/>
      <c r="C1838" s="36"/>
      <c r="D1838" s="36"/>
      <c r="E1838" s="36"/>
      <c r="F1838" s="36"/>
      <c r="G1838" s="36"/>
      <c r="H1838" s="36"/>
      <c r="I1838" s="36"/>
      <c r="J1838" s="36"/>
      <c r="K1838" s="36"/>
      <c r="L1838" s="36"/>
      <c r="M1838" s="36"/>
      <c r="N1838" s="36"/>
      <c r="O1838" s="36"/>
      <c r="P1838" s="36"/>
      <c r="Q1838" s="36"/>
      <c r="R1838" s="36"/>
      <c r="S1838" s="36"/>
      <c r="T1838" s="36"/>
      <c r="U1838" s="36"/>
      <c r="V1838" s="36"/>
      <c r="W1838" s="36"/>
    </row>
    <row r="1839" spans="1:23" x14ac:dyDescent="0.25">
      <c r="A1839" s="36"/>
      <c r="B1839" s="36"/>
      <c r="C1839" s="36"/>
      <c r="D1839" s="36"/>
      <c r="E1839" s="36"/>
      <c r="F1839" s="36"/>
      <c r="G1839" s="36"/>
      <c r="H1839" s="36"/>
      <c r="I1839" s="36"/>
      <c r="J1839" s="36"/>
      <c r="K1839" s="36"/>
      <c r="L1839" s="36"/>
      <c r="M1839" s="36"/>
      <c r="N1839" s="36"/>
      <c r="O1839" s="36"/>
      <c r="P1839" s="36"/>
      <c r="Q1839" s="36"/>
      <c r="R1839" s="36"/>
      <c r="S1839" s="36"/>
      <c r="T1839" s="36"/>
      <c r="U1839" s="36"/>
      <c r="V1839" s="36"/>
      <c r="W1839" s="36"/>
    </row>
    <row r="1840" spans="1:23" x14ac:dyDescent="0.25">
      <c r="A1840" s="36"/>
      <c r="B1840" s="36"/>
      <c r="C1840" s="36"/>
      <c r="D1840" s="36"/>
      <c r="E1840" s="36"/>
      <c r="F1840" s="36"/>
      <c r="G1840" s="36"/>
      <c r="H1840" s="36"/>
      <c r="I1840" s="36"/>
      <c r="J1840" s="36"/>
      <c r="K1840" s="36"/>
      <c r="L1840" s="36"/>
      <c r="M1840" s="36"/>
      <c r="N1840" s="36"/>
      <c r="O1840" s="36"/>
      <c r="P1840" s="36"/>
      <c r="Q1840" s="36"/>
      <c r="R1840" s="36"/>
      <c r="S1840" s="36"/>
      <c r="T1840" s="36"/>
      <c r="U1840" s="36"/>
      <c r="V1840" s="36"/>
      <c r="W1840" s="36"/>
    </row>
    <row r="1841" spans="1:23" x14ac:dyDescent="0.25">
      <c r="A1841" s="36"/>
      <c r="B1841" s="36"/>
      <c r="C1841" s="36"/>
      <c r="D1841" s="36"/>
      <c r="E1841" s="36"/>
      <c r="F1841" s="36"/>
      <c r="G1841" s="36"/>
      <c r="H1841" s="36"/>
      <c r="I1841" s="36"/>
      <c r="J1841" s="36"/>
      <c r="K1841" s="36"/>
      <c r="L1841" s="36"/>
      <c r="M1841" s="36"/>
      <c r="N1841" s="36"/>
      <c r="O1841" s="36"/>
      <c r="P1841" s="36"/>
      <c r="Q1841" s="36"/>
      <c r="R1841" s="36"/>
      <c r="S1841" s="36"/>
      <c r="T1841" s="36"/>
      <c r="U1841" s="36"/>
      <c r="V1841" s="36"/>
      <c r="W1841" s="36"/>
    </row>
    <row r="1842" spans="1:23" x14ac:dyDescent="0.25">
      <c r="A1842" s="36"/>
      <c r="B1842" s="36"/>
      <c r="C1842" s="36"/>
      <c r="D1842" s="36"/>
      <c r="E1842" s="36"/>
      <c r="F1842" s="36"/>
      <c r="G1842" s="36"/>
      <c r="H1842" s="36"/>
      <c r="I1842" s="36"/>
      <c r="J1842" s="36"/>
      <c r="K1842" s="36"/>
      <c r="L1842" s="36"/>
      <c r="M1842" s="36"/>
      <c r="N1842" s="36"/>
      <c r="O1842" s="36"/>
      <c r="P1842" s="36"/>
      <c r="Q1842" s="36"/>
      <c r="R1842" s="36"/>
      <c r="S1842" s="36"/>
      <c r="T1842" s="36"/>
      <c r="U1842" s="36"/>
      <c r="V1842" s="36"/>
      <c r="W1842" s="36"/>
    </row>
    <row r="1843" spans="1:23" x14ac:dyDescent="0.25">
      <c r="A1843" s="36"/>
      <c r="B1843" s="36"/>
      <c r="C1843" s="36"/>
      <c r="D1843" s="36"/>
      <c r="E1843" s="36"/>
      <c r="F1843" s="36"/>
      <c r="G1843" s="36"/>
      <c r="H1843" s="36"/>
      <c r="I1843" s="36"/>
      <c r="J1843" s="36"/>
      <c r="K1843" s="36"/>
      <c r="L1843" s="36"/>
      <c r="M1843" s="36"/>
      <c r="N1843" s="36"/>
      <c r="O1843" s="36"/>
      <c r="P1843" s="36"/>
      <c r="Q1843" s="36"/>
      <c r="R1843" s="36"/>
      <c r="S1843" s="36"/>
      <c r="T1843" s="36"/>
      <c r="U1843" s="36"/>
      <c r="V1843" s="36"/>
      <c r="W1843" s="36"/>
    </row>
    <row r="1844" spans="1:23" x14ac:dyDescent="0.25">
      <c r="A1844" s="36"/>
      <c r="B1844" s="36"/>
      <c r="C1844" s="36"/>
      <c r="D1844" s="36"/>
      <c r="E1844" s="36"/>
      <c r="F1844" s="36"/>
      <c r="G1844" s="36"/>
      <c r="H1844" s="36"/>
      <c r="I1844" s="36"/>
      <c r="J1844" s="36"/>
      <c r="K1844" s="36"/>
      <c r="L1844" s="36"/>
      <c r="M1844" s="36"/>
      <c r="N1844" s="36"/>
      <c r="O1844" s="36"/>
      <c r="P1844" s="36"/>
      <c r="Q1844" s="36"/>
      <c r="R1844" s="36"/>
      <c r="S1844" s="36"/>
      <c r="T1844" s="36"/>
      <c r="U1844" s="36"/>
      <c r="V1844" s="36"/>
      <c r="W1844" s="36"/>
    </row>
    <row r="1845" spans="1:23" x14ac:dyDescent="0.25">
      <c r="A1845" s="36"/>
      <c r="B1845" s="36"/>
      <c r="C1845" s="36"/>
      <c r="D1845" s="36"/>
      <c r="E1845" s="36"/>
      <c r="F1845" s="36"/>
      <c r="G1845" s="36"/>
      <c r="H1845" s="36"/>
      <c r="I1845" s="36"/>
      <c r="J1845" s="36"/>
      <c r="K1845" s="36"/>
      <c r="L1845" s="36"/>
      <c r="M1845" s="36"/>
      <c r="N1845" s="36"/>
      <c r="O1845" s="36"/>
      <c r="P1845" s="36"/>
      <c r="Q1845" s="36"/>
      <c r="R1845" s="36"/>
      <c r="S1845" s="36"/>
      <c r="T1845" s="36"/>
      <c r="U1845" s="36"/>
      <c r="V1845" s="36"/>
      <c r="W1845" s="36"/>
    </row>
    <row r="1846" spans="1:23" x14ac:dyDescent="0.25">
      <c r="A1846" s="36"/>
      <c r="B1846" s="36"/>
      <c r="C1846" s="36"/>
      <c r="D1846" s="36"/>
      <c r="E1846" s="36"/>
      <c r="F1846" s="36"/>
      <c r="G1846" s="36"/>
      <c r="H1846" s="36"/>
      <c r="I1846" s="36"/>
      <c r="J1846" s="36"/>
      <c r="K1846" s="36"/>
      <c r="L1846" s="36"/>
      <c r="M1846" s="36"/>
      <c r="N1846" s="36"/>
      <c r="O1846" s="36"/>
      <c r="P1846" s="36"/>
      <c r="Q1846" s="36"/>
      <c r="R1846" s="36"/>
      <c r="S1846" s="36"/>
      <c r="T1846" s="36"/>
      <c r="U1846" s="36"/>
      <c r="V1846" s="36"/>
      <c r="W1846" s="36"/>
    </row>
    <row r="1847" spans="1:23" x14ac:dyDescent="0.25">
      <c r="A1847" s="36"/>
      <c r="B1847" s="36"/>
      <c r="C1847" s="36"/>
      <c r="D1847" s="36"/>
      <c r="E1847" s="36"/>
      <c r="F1847" s="36"/>
      <c r="G1847" s="36"/>
      <c r="H1847" s="36"/>
      <c r="I1847" s="36"/>
      <c r="J1847" s="36"/>
      <c r="K1847" s="36"/>
      <c r="L1847" s="36"/>
      <c r="M1847" s="36"/>
      <c r="N1847" s="36"/>
      <c r="O1847" s="36"/>
      <c r="P1847" s="36"/>
      <c r="Q1847" s="36"/>
      <c r="R1847" s="36"/>
      <c r="S1847" s="36"/>
      <c r="T1847" s="36"/>
      <c r="U1847" s="36"/>
      <c r="V1847" s="36"/>
      <c r="W1847" s="36"/>
    </row>
    <row r="1848" spans="1:23" x14ac:dyDescent="0.25">
      <c r="A1848" s="36"/>
      <c r="B1848" s="36"/>
      <c r="C1848" s="36"/>
      <c r="D1848" s="36"/>
      <c r="E1848" s="36"/>
      <c r="F1848" s="36"/>
      <c r="G1848" s="36"/>
      <c r="H1848" s="36"/>
      <c r="I1848" s="36"/>
      <c r="J1848" s="36"/>
      <c r="K1848" s="36"/>
      <c r="L1848" s="36"/>
      <c r="M1848" s="36"/>
      <c r="N1848" s="36"/>
      <c r="O1848" s="36"/>
      <c r="P1848" s="36"/>
      <c r="Q1848" s="36"/>
      <c r="R1848" s="36"/>
      <c r="S1848" s="36"/>
      <c r="T1848" s="36"/>
      <c r="U1848" s="36"/>
      <c r="V1848" s="36"/>
      <c r="W1848" s="36"/>
    </row>
    <row r="1849" spans="1:23" x14ac:dyDescent="0.25">
      <c r="A1849" s="36"/>
      <c r="B1849" s="36"/>
      <c r="C1849" s="36"/>
      <c r="D1849" s="36"/>
      <c r="E1849" s="36"/>
      <c r="F1849" s="36"/>
      <c r="G1849" s="36"/>
      <c r="H1849" s="36"/>
      <c r="I1849" s="36"/>
      <c r="J1849" s="36"/>
      <c r="K1849" s="36"/>
      <c r="L1849" s="36"/>
      <c r="M1849" s="36"/>
      <c r="N1849" s="36"/>
      <c r="O1849" s="36"/>
      <c r="P1849" s="36"/>
      <c r="Q1849" s="36"/>
      <c r="R1849" s="36"/>
      <c r="S1849" s="36"/>
      <c r="T1849" s="36"/>
      <c r="U1849" s="36"/>
      <c r="V1849" s="36"/>
      <c r="W1849" s="36"/>
    </row>
    <row r="1850" spans="1:23" x14ac:dyDescent="0.25">
      <c r="A1850" s="36"/>
      <c r="B1850" s="36"/>
      <c r="C1850" s="36"/>
      <c r="D1850" s="36"/>
      <c r="E1850" s="36"/>
      <c r="F1850" s="36"/>
      <c r="G1850" s="36"/>
      <c r="H1850" s="36"/>
      <c r="I1850" s="36"/>
      <c r="J1850" s="36"/>
      <c r="K1850" s="36"/>
      <c r="L1850" s="36"/>
      <c r="M1850" s="36"/>
      <c r="N1850" s="36"/>
      <c r="O1850" s="36"/>
      <c r="P1850" s="36"/>
      <c r="Q1850" s="36"/>
      <c r="R1850" s="36"/>
      <c r="S1850" s="36"/>
      <c r="T1850" s="36"/>
      <c r="U1850" s="36"/>
      <c r="V1850" s="36"/>
      <c r="W1850" s="36"/>
    </row>
    <row r="1851" spans="1:23" x14ac:dyDescent="0.25">
      <c r="A1851" s="36"/>
      <c r="B1851" s="36"/>
      <c r="C1851" s="36"/>
      <c r="D1851" s="36"/>
      <c r="E1851" s="36"/>
      <c r="F1851" s="36"/>
      <c r="G1851" s="36"/>
      <c r="H1851" s="36"/>
      <c r="I1851" s="36"/>
      <c r="J1851" s="36"/>
      <c r="K1851" s="36"/>
      <c r="L1851" s="36"/>
      <c r="M1851" s="36"/>
      <c r="N1851" s="36"/>
      <c r="O1851" s="36"/>
      <c r="P1851" s="36"/>
      <c r="Q1851" s="36"/>
      <c r="R1851" s="36"/>
      <c r="S1851" s="36"/>
      <c r="T1851" s="36"/>
      <c r="U1851" s="36"/>
      <c r="V1851" s="36"/>
      <c r="W1851" s="36"/>
    </row>
    <row r="1852" spans="1:23" x14ac:dyDescent="0.25">
      <c r="A1852" s="36"/>
      <c r="B1852" s="36"/>
      <c r="C1852" s="36"/>
      <c r="D1852" s="36"/>
      <c r="E1852" s="36"/>
      <c r="F1852" s="36"/>
      <c r="G1852" s="36"/>
      <c r="H1852" s="36"/>
      <c r="I1852" s="36"/>
      <c r="J1852" s="36"/>
      <c r="K1852" s="36"/>
      <c r="L1852" s="36"/>
      <c r="M1852" s="36"/>
      <c r="N1852" s="36"/>
      <c r="O1852" s="36"/>
      <c r="P1852" s="36"/>
      <c r="Q1852" s="36"/>
      <c r="R1852" s="36"/>
      <c r="S1852" s="36"/>
      <c r="T1852" s="36"/>
      <c r="U1852" s="36"/>
      <c r="V1852" s="36"/>
      <c r="W1852" s="36"/>
    </row>
    <row r="1853" spans="1:23" x14ac:dyDescent="0.25">
      <c r="A1853" s="36"/>
      <c r="B1853" s="36"/>
      <c r="C1853" s="36"/>
      <c r="D1853" s="36"/>
      <c r="E1853" s="36"/>
      <c r="F1853" s="36"/>
      <c r="G1853" s="36"/>
      <c r="H1853" s="36"/>
      <c r="I1853" s="36"/>
      <c r="J1853" s="36"/>
      <c r="K1853" s="36"/>
      <c r="L1853" s="36"/>
      <c r="M1853" s="36"/>
      <c r="N1853" s="36"/>
      <c r="O1853" s="36"/>
      <c r="P1853" s="36"/>
      <c r="Q1853" s="36"/>
      <c r="R1853" s="36"/>
      <c r="S1853" s="36"/>
      <c r="T1853" s="36"/>
      <c r="U1853" s="36"/>
      <c r="V1853" s="36"/>
      <c r="W1853" s="36"/>
    </row>
    <row r="1854" spans="1:23" x14ac:dyDescent="0.25">
      <c r="A1854" s="36"/>
      <c r="B1854" s="36"/>
      <c r="C1854" s="36"/>
      <c r="D1854" s="36"/>
      <c r="E1854" s="36"/>
      <c r="F1854" s="36"/>
      <c r="G1854" s="36"/>
      <c r="H1854" s="36"/>
      <c r="I1854" s="36"/>
      <c r="J1854" s="36"/>
      <c r="K1854" s="36"/>
      <c r="L1854" s="36"/>
      <c r="M1854" s="36"/>
      <c r="N1854" s="36"/>
      <c r="O1854" s="36"/>
      <c r="P1854" s="36"/>
      <c r="Q1854" s="36"/>
      <c r="R1854" s="36"/>
      <c r="S1854" s="36"/>
      <c r="T1854" s="36"/>
      <c r="U1854" s="36"/>
      <c r="V1854" s="36"/>
      <c r="W1854" s="36"/>
    </row>
    <row r="1855" spans="1:23" x14ac:dyDescent="0.25">
      <c r="A1855" s="36"/>
      <c r="B1855" s="36"/>
      <c r="C1855" s="36"/>
      <c r="D1855" s="36"/>
      <c r="E1855" s="36"/>
      <c r="F1855" s="36"/>
      <c r="G1855" s="36"/>
      <c r="H1855" s="36"/>
      <c r="I1855" s="36"/>
      <c r="J1855" s="36"/>
      <c r="K1855" s="36"/>
      <c r="L1855" s="36"/>
      <c r="M1855" s="36"/>
      <c r="N1855" s="36"/>
      <c r="O1855" s="36"/>
      <c r="P1855" s="36"/>
      <c r="Q1855" s="36"/>
      <c r="R1855" s="36"/>
      <c r="S1855" s="36"/>
      <c r="T1855" s="36"/>
      <c r="U1855" s="36"/>
      <c r="V1855" s="36"/>
      <c r="W1855" s="36"/>
    </row>
    <row r="1856" spans="1:23" x14ac:dyDescent="0.25">
      <c r="A1856" s="36"/>
      <c r="B1856" s="36"/>
      <c r="C1856" s="36"/>
      <c r="D1856" s="36"/>
      <c r="E1856" s="36"/>
      <c r="F1856" s="36"/>
      <c r="G1856" s="36"/>
      <c r="H1856" s="36"/>
      <c r="I1856" s="36"/>
      <c r="J1856" s="36"/>
      <c r="K1856" s="36"/>
      <c r="L1856" s="36"/>
      <c r="M1856" s="36"/>
      <c r="N1856" s="36"/>
      <c r="O1856" s="36"/>
      <c r="P1856" s="36"/>
      <c r="Q1856" s="36"/>
      <c r="R1856" s="36"/>
      <c r="S1856" s="36"/>
      <c r="T1856" s="36"/>
      <c r="U1856" s="36"/>
      <c r="V1856" s="36"/>
      <c r="W1856" s="36"/>
    </row>
    <row r="1857" spans="1:23" x14ac:dyDescent="0.25">
      <c r="A1857" s="36"/>
      <c r="B1857" s="36"/>
      <c r="C1857" s="36"/>
      <c r="D1857" s="36"/>
      <c r="E1857" s="36"/>
      <c r="F1857" s="36"/>
      <c r="G1857" s="36"/>
      <c r="H1857" s="36"/>
      <c r="I1857" s="36"/>
      <c r="J1857" s="36"/>
      <c r="K1857" s="36"/>
      <c r="L1857" s="36"/>
      <c r="M1857" s="36"/>
      <c r="N1857" s="36"/>
      <c r="O1857" s="36"/>
      <c r="P1857" s="36"/>
      <c r="Q1857" s="36"/>
      <c r="R1857" s="36"/>
      <c r="S1857" s="36"/>
      <c r="T1857" s="36"/>
      <c r="U1857" s="36"/>
      <c r="V1857" s="36"/>
      <c r="W1857" s="36"/>
    </row>
    <row r="1858" spans="1:23" x14ac:dyDescent="0.25">
      <c r="A1858" s="36"/>
      <c r="B1858" s="36"/>
      <c r="C1858" s="36"/>
      <c r="D1858" s="36"/>
      <c r="E1858" s="36"/>
      <c r="F1858" s="36"/>
      <c r="G1858" s="36"/>
      <c r="H1858" s="36"/>
      <c r="I1858" s="36"/>
      <c r="J1858" s="36"/>
      <c r="K1858" s="36"/>
      <c r="L1858" s="36"/>
      <c r="M1858" s="36"/>
      <c r="N1858" s="36"/>
      <c r="O1858" s="36"/>
      <c r="P1858" s="36"/>
      <c r="Q1858" s="36"/>
      <c r="R1858" s="36"/>
      <c r="S1858" s="36"/>
      <c r="T1858" s="36"/>
      <c r="U1858" s="36"/>
      <c r="V1858" s="36"/>
      <c r="W1858" s="36"/>
    </row>
    <row r="1859" spans="1:23" x14ac:dyDescent="0.25">
      <c r="A1859" s="36"/>
      <c r="B1859" s="36"/>
      <c r="C1859" s="36"/>
      <c r="D1859" s="36"/>
      <c r="E1859" s="36"/>
      <c r="F1859" s="36"/>
      <c r="G1859" s="36"/>
      <c r="H1859" s="36"/>
      <c r="I1859" s="36"/>
      <c r="J1859" s="36"/>
      <c r="K1859" s="36"/>
      <c r="L1859" s="36"/>
      <c r="M1859" s="36"/>
      <c r="N1859" s="36"/>
      <c r="O1859" s="36"/>
      <c r="P1859" s="36"/>
      <c r="Q1859" s="36"/>
      <c r="R1859" s="36"/>
      <c r="S1859" s="36"/>
      <c r="T1859" s="36"/>
      <c r="U1859" s="36"/>
      <c r="V1859" s="36"/>
      <c r="W1859" s="36"/>
    </row>
    <row r="1860" spans="1:23" x14ac:dyDescent="0.25">
      <c r="A1860" s="36"/>
      <c r="B1860" s="36"/>
      <c r="C1860" s="36"/>
      <c r="D1860" s="36"/>
      <c r="E1860" s="36"/>
      <c r="F1860" s="36"/>
      <c r="G1860" s="36"/>
      <c r="H1860" s="36"/>
      <c r="I1860" s="36"/>
      <c r="J1860" s="36"/>
      <c r="K1860" s="36"/>
      <c r="L1860" s="36"/>
      <c r="M1860" s="36"/>
      <c r="N1860" s="36"/>
      <c r="O1860" s="36"/>
      <c r="P1860" s="36"/>
      <c r="Q1860" s="36"/>
      <c r="R1860" s="36"/>
      <c r="S1860" s="36"/>
      <c r="T1860" s="36"/>
      <c r="U1860" s="36"/>
      <c r="V1860" s="36"/>
      <c r="W1860" s="36"/>
    </row>
    <row r="1861" spans="1:23" x14ac:dyDescent="0.25">
      <c r="A1861" s="36"/>
      <c r="B1861" s="36"/>
      <c r="C1861" s="36"/>
      <c r="D1861" s="36"/>
      <c r="E1861" s="36"/>
      <c r="F1861" s="36"/>
      <c r="G1861" s="36"/>
      <c r="H1861" s="36"/>
      <c r="I1861" s="36"/>
      <c r="J1861" s="36"/>
      <c r="K1861" s="36"/>
      <c r="L1861" s="36"/>
      <c r="M1861" s="36"/>
      <c r="N1861" s="36"/>
      <c r="O1861" s="36"/>
      <c r="P1861" s="36"/>
      <c r="Q1861" s="36"/>
      <c r="R1861" s="36"/>
      <c r="S1861" s="36"/>
      <c r="T1861" s="36"/>
      <c r="U1861" s="36"/>
      <c r="V1861" s="36"/>
      <c r="W1861" s="36"/>
    </row>
    <row r="1862" spans="1:23" x14ac:dyDescent="0.25">
      <c r="A1862" s="36"/>
      <c r="B1862" s="36"/>
      <c r="C1862" s="36"/>
      <c r="D1862" s="36"/>
      <c r="E1862" s="36"/>
      <c r="F1862" s="36"/>
      <c r="G1862" s="36"/>
      <c r="H1862" s="36"/>
      <c r="I1862" s="36"/>
      <c r="J1862" s="36"/>
      <c r="K1862" s="36"/>
      <c r="L1862" s="36"/>
      <c r="M1862" s="36"/>
      <c r="N1862" s="36"/>
      <c r="O1862" s="36"/>
      <c r="P1862" s="36"/>
      <c r="Q1862" s="36"/>
      <c r="R1862" s="36"/>
      <c r="S1862" s="36"/>
      <c r="T1862" s="36"/>
      <c r="U1862" s="36"/>
      <c r="V1862" s="36"/>
      <c r="W1862" s="36"/>
    </row>
    <row r="1863" spans="1:23" x14ac:dyDescent="0.25">
      <c r="A1863" s="36"/>
      <c r="B1863" s="36"/>
      <c r="C1863" s="36"/>
      <c r="D1863" s="36"/>
      <c r="E1863" s="36"/>
      <c r="F1863" s="36"/>
      <c r="G1863" s="36"/>
      <c r="H1863" s="36"/>
      <c r="I1863" s="36"/>
      <c r="J1863" s="36"/>
      <c r="K1863" s="36"/>
      <c r="L1863" s="36"/>
      <c r="M1863" s="36"/>
      <c r="N1863" s="36"/>
      <c r="O1863" s="36"/>
      <c r="P1863" s="36"/>
      <c r="Q1863" s="36"/>
      <c r="R1863" s="36"/>
      <c r="S1863" s="36"/>
      <c r="T1863" s="36"/>
      <c r="U1863" s="36"/>
      <c r="V1863" s="36"/>
      <c r="W1863" s="36"/>
    </row>
    <row r="1864" spans="1:23" x14ac:dyDescent="0.25">
      <c r="A1864" s="36"/>
      <c r="B1864" s="36"/>
      <c r="C1864" s="36"/>
      <c r="D1864" s="36"/>
      <c r="E1864" s="36"/>
      <c r="F1864" s="36"/>
      <c r="G1864" s="36"/>
      <c r="H1864" s="36"/>
      <c r="I1864" s="36"/>
      <c r="J1864" s="36"/>
      <c r="K1864" s="36"/>
      <c r="L1864" s="36"/>
      <c r="M1864" s="36"/>
      <c r="N1864" s="36"/>
      <c r="O1864" s="36"/>
      <c r="P1864" s="36"/>
      <c r="Q1864" s="36"/>
      <c r="R1864" s="36"/>
      <c r="S1864" s="36"/>
      <c r="T1864" s="36"/>
      <c r="U1864" s="36"/>
      <c r="V1864" s="36"/>
      <c r="W1864" s="36"/>
    </row>
    <row r="1865" spans="1:23" x14ac:dyDescent="0.25">
      <c r="A1865" s="36"/>
      <c r="B1865" s="36"/>
      <c r="C1865" s="36"/>
      <c r="D1865" s="36"/>
      <c r="E1865" s="36"/>
      <c r="F1865" s="36"/>
      <c r="G1865" s="36"/>
      <c r="H1865" s="36"/>
      <c r="I1865" s="36"/>
      <c r="J1865" s="36"/>
      <c r="K1865" s="36"/>
      <c r="L1865" s="36"/>
      <c r="M1865" s="36"/>
      <c r="N1865" s="36"/>
      <c r="O1865" s="36"/>
      <c r="P1865" s="36"/>
      <c r="Q1865" s="36"/>
      <c r="R1865" s="36"/>
      <c r="S1865" s="36"/>
      <c r="T1865" s="36"/>
      <c r="U1865" s="36"/>
      <c r="V1865" s="36"/>
      <c r="W1865" s="36"/>
    </row>
    <row r="1866" spans="1:23" x14ac:dyDescent="0.25">
      <c r="A1866" s="36"/>
      <c r="B1866" s="36"/>
      <c r="C1866" s="36"/>
      <c r="D1866" s="36"/>
      <c r="E1866" s="36"/>
      <c r="F1866" s="36"/>
      <c r="G1866" s="36"/>
      <c r="H1866" s="36"/>
      <c r="I1866" s="36"/>
      <c r="J1866" s="36"/>
      <c r="K1866" s="36"/>
      <c r="L1866" s="36"/>
      <c r="M1866" s="36"/>
      <c r="N1866" s="36"/>
      <c r="O1866" s="36"/>
      <c r="P1866" s="36"/>
      <c r="Q1866" s="36"/>
      <c r="R1866" s="36"/>
      <c r="S1866" s="36"/>
      <c r="T1866" s="36"/>
      <c r="U1866" s="36"/>
      <c r="V1866" s="36"/>
      <c r="W1866" s="36"/>
    </row>
    <row r="1867" spans="1:23" x14ac:dyDescent="0.25">
      <c r="A1867" s="36"/>
      <c r="B1867" s="36"/>
      <c r="C1867" s="36"/>
      <c r="D1867" s="36"/>
      <c r="E1867" s="36"/>
      <c r="F1867" s="36"/>
      <c r="G1867" s="36"/>
      <c r="H1867" s="36"/>
      <c r="I1867" s="36"/>
      <c r="J1867" s="36"/>
      <c r="K1867" s="36"/>
      <c r="L1867" s="36"/>
      <c r="M1867" s="36"/>
      <c r="N1867" s="36"/>
      <c r="O1867" s="36"/>
      <c r="P1867" s="36"/>
      <c r="Q1867" s="36"/>
      <c r="R1867" s="36"/>
      <c r="S1867" s="36"/>
      <c r="T1867" s="36"/>
      <c r="U1867" s="36"/>
      <c r="V1867" s="36"/>
      <c r="W1867" s="36"/>
    </row>
    <row r="1868" spans="1:23" x14ac:dyDescent="0.25">
      <c r="A1868" s="36"/>
      <c r="B1868" s="36"/>
      <c r="C1868" s="36"/>
      <c r="D1868" s="36"/>
      <c r="E1868" s="36"/>
      <c r="F1868" s="36"/>
      <c r="G1868" s="36"/>
      <c r="H1868" s="36"/>
      <c r="I1868" s="36"/>
      <c r="J1868" s="36"/>
      <c r="K1868" s="36"/>
      <c r="L1868" s="36"/>
      <c r="M1868" s="36"/>
      <c r="N1868" s="36"/>
      <c r="O1868" s="36"/>
      <c r="P1868" s="36"/>
      <c r="Q1868" s="36"/>
      <c r="R1868" s="36"/>
      <c r="S1868" s="36"/>
      <c r="T1868" s="36"/>
      <c r="U1868" s="36"/>
      <c r="V1868" s="36"/>
      <c r="W1868" s="36"/>
    </row>
    <row r="1869" spans="1:23" x14ac:dyDescent="0.25">
      <c r="A1869" s="36"/>
      <c r="B1869" s="36"/>
      <c r="C1869" s="36"/>
      <c r="D1869" s="36"/>
      <c r="E1869" s="36"/>
      <c r="F1869" s="36"/>
      <c r="G1869" s="36"/>
      <c r="H1869" s="36"/>
      <c r="I1869" s="36"/>
      <c r="J1869" s="36"/>
      <c r="K1869" s="36"/>
      <c r="L1869" s="36"/>
      <c r="M1869" s="36"/>
      <c r="N1869" s="36"/>
      <c r="O1869" s="36"/>
      <c r="P1869" s="36"/>
      <c r="Q1869" s="36"/>
      <c r="R1869" s="36"/>
      <c r="S1869" s="36"/>
      <c r="T1869" s="36"/>
      <c r="U1869" s="36"/>
      <c r="V1869" s="36"/>
      <c r="W1869" s="36"/>
    </row>
    <row r="1870" spans="1:23" x14ac:dyDescent="0.25">
      <c r="A1870" s="36"/>
      <c r="B1870" s="36"/>
      <c r="C1870" s="36"/>
      <c r="D1870" s="36"/>
      <c r="E1870" s="36"/>
      <c r="F1870" s="36"/>
      <c r="G1870" s="36"/>
      <c r="H1870" s="36"/>
      <c r="I1870" s="36"/>
      <c r="J1870" s="36"/>
      <c r="K1870" s="36"/>
      <c r="L1870" s="36"/>
      <c r="M1870" s="36"/>
      <c r="N1870" s="36"/>
      <c r="O1870" s="36"/>
      <c r="P1870" s="36"/>
      <c r="Q1870" s="36"/>
      <c r="R1870" s="36"/>
      <c r="S1870" s="36"/>
      <c r="T1870" s="36"/>
      <c r="U1870" s="36"/>
      <c r="V1870" s="36"/>
      <c r="W1870" s="36"/>
    </row>
    <row r="1871" spans="1:23" x14ac:dyDescent="0.25">
      <c r="A1871" s="36"/>
      <c r="B1871" s="36"/>
      <c r="C1871" s="36"/>
      <c r="D1871" s="36"/>
      <c r="E1871" s="36"/>
      <c r="F1871" s="36"/>
      <c r="G1871" s="36"/>
      <c r="H1871" s="36"/>
      <c r="I1871" s="36"/>
      <c r="J1871" s="36"/>
      <c r="K1871" s="36"/>
      <c r="L1871" s="36"/>
      <c r="M1871" s="36"/>
      <c r="N1871" s="36"/>
      <c r="O1871" s="36"/>
      <c r="P1871" s="36"/>
      <c r="Q1871" s="36"/>
      <c r="R1871" s="36"/>
      <c r="S1871" s="36"/>
      <c r="T1871" s="36"/>
      <c r="U1871" s="36"/>
      <c r="V1871" s="36"/>
      <c r="W1871" s="36"/>
    </row>
    <row r="1872" spans="1:23" x14ac:dyDescent="0.25">
      <c r="A1872" s="36"/>
      <c r="B1872" s="36"/>
      <c r="C1872" s="36"/>
      <c r="D1872" s="36"/>
      <c r="E1872" s="36"/>
      <c r="F1872" s="36"/>
      <c r="G1872" s="36"/>
      <c r="H1872" s="36"/>
      <c r="I1872" s="36"/>
      <c r="J1872" s="36"/>
      <c r="K1872" s="36"/>
      <c r="L1872" s="36"/>
      <c r="M1872" s="36"/>
      <c r="N1872" s="36"/>
      <c r="O1872" s="36"/>
      <c r="P1872" s="36"/>
      <c r="Q1872" s="36"/>
      <c r="R1872" s="36"/>
      <c r="S1872" s="36"/>
      <c r="T1872" s="36"/>
      <c r="U1872" s="36"/>
      <c r="V1872" s="36"/>
      <c r="W1872" s="36"/>
    </row>
    <row r="1873" spans="1:23" x14ac:dyDescent="0.25">
      <c r="A1873" s="36"/>
      <c r="B1873" s="36"/>
      <c r="C1873" s="36"/>
      <c r="D1873" s="36"/>
      <c r="E1873" s="36"/>
      <c r="F1873" s="36"/>
      <c r="G1873" s="36"/>
      <c r="H1873" s="36"/>
      <c r="I1873" s="36"/>
      <c r="J1873" s="36"/>
      <c r="K1873" s="36"/>
      <c r="L1873" s="36"/>
      <c r="M1873" s="36"/>
      <c r="N1873" s="36"/>
      <c r="O1873" s="36"/>
      <c r="P1873" s="36"/>
      <c r="Q1873" s="36"/>
      <c r="R1873" s="36"/>
      <c r="S1873" s="36"/>
      <c r="T1873" s="36"/>
      <c r="U1873" s="36"/>
      <c r="V1873" s="36"/>
      <c r="W1873" s="36"/>
    </row>
    <row r="1874" spans="1:23" x14ac:dyDescent="0.25">
      <c r="A1874" s="36"/>
      <c r="B1874" s="36"/>
      <c r="C1874" s="36"/>
      <c r="D1874" s="36"/>
      <c r="E1874" s="36"/>
      <c r="F1874" s="36"/>
      <c r="G1874" s="36"/>
      <c r="H1874" s="36"/>
      <c r="I1874" s="36"/>
      <c r="J1874" s="36"/>
      <c r="K1874" s="36"/>
      <c r="L1874" s="36"/>
      <c r="M1874" s="36"/>
      <c r="N1874" s="36"/>
      <c r="O1874" s="36"/>
      <c r="P1874" s="36"/>
      <c r="Q1874" s="36"/>
      <c r="R1874" s="36"/>
      <c r="S1874" s="36"/>
      <c r="T1874" s="36"/>
      <c r="U1874" s="36"/>
      <c r="V1874" s="36"/>
      <c r="W1874" s="36"/>
    </row>
    <row r="1875" spans="1:23" x14ac:dyDescent="0.25">
      <c r="A1875" s="36"/>
      <c r="B1875" s="36"/>
      <c r="C1875" s="36"/>
      <c r="D1875" s="36"/>
      <c r="E1875" s="36"/>
      <c r="F1875" s="36"/>
      <c r="G1875" s="36"/>
      <c r="H1875" s="36"/>
      <c r="I1875" s="36"/>
      <c r="J1875" s="36"/>
      <c r="K1875" s="36"/>
      <c r="L1875" s="36"/>
      <c r="M1875" s="36"/>
      <c r="N1875" s="36"/>
      <c r="O1875" s="36"/>
      <c r="P1875" s="36"/>
      <c r="Q1875" s="36"/>
      <c r="R1875" s="36"/>
      <c r="S1875" s="36"/>
      <c r="T1875" s="36"/>
      <c r="U1875" s="36"/>
      <c r="V1875" s="36"/>
      <c r="W1875" s="36"/>
    </row>
    <row r="1876" spans="1:23" x14ac:dyDescent="0.25">
      <c r="A1876" s="36"/>
      <c r="B1876" s="36"/>
      <c r="C1876" s="36"/>
      <c r="D1876" s="36"/>
      <c r="E1876" s="36"/>
      <c r="F1876" s="36"/>
      <c r="G1876" s="36"/>
      <c r="H1876" s="36"/>
      <c r="I1876" s="36"/>
      <c r="J1876" s="36"/>
      <c r="K1876" s="36"/>
      <c r="L1876" s="36"/>
      <c r="M1876" s="36"/>
      <c r="N1876" s="36"/>
      <c r="O1876" s="36"/>
      <c r="P1876" s="36"/>
      <c r="Q1876" s="36"/>
      <c r="R1876" s="36"/>
      <c r="S1876" s="36"/>
      <c r="T1876" s="36"/>
      <c r="U1876" s="36"/>
      <c r="V1876" s="36"/>
      <c r="W1876" s="36"/>
    </row>
    <row r="1877" spans="1:23" x14ac:dyDescent="0.25">
      <c r="A1877" s="36"/>
      <c r="B1877" s="36"/>
      <c r="C1877" s="36"/>
      <c r="D1877" s="36"/>
      <c r="E1877" s="36"/>
      <c r="F1877" s="36"/>
      <c r="G1877" s="36"/>
      <c r="H1877" s="36"/>
      <c r="I1877" s="36"/>
      <c r="J1877" s="36"/>
      <c r="K1877" s="36"/>
      <c r="L1877" s="36"/>
      <c r="M1877" s="36"/>
      <c r="N1877" s="36"/>
      <c r="O1877" s="36"/>
      <c r="P1877" s="36"/>
      <c r="Q1877" s="36"/>
      <c r="R1877" s="36"/>
      <c r="S1877" s="36"/>
      <c r="T1877" s="36"/>
      <c r="U1877" s="36"/>
      <c r="V1877" s="36"/>
      <c r="W1877" s="36"/>
    </row>
    <row r="1878" spans="1:23" x14ac:dyDescent="0.25">
      <c r="A1878" s="36"/>
      <c r="B1878" s="36"/>
      <c r="C1878" s="36"/>
      <c r="D1878" s="36"/>
      <c r="E1878" s="36"/>
      <c r="F1878" s="36"/>
      <c r="G1878" s="36"/>
      <c r="H1878" s="36"/>
      <c r="I1878" s="36"/>
      <c r="J1878" s="36"/>
      <c r="K1878" s="36"/>
      <c r="L1878" s="36"/>
      <c r="M1878" s="36"/>
      <c r="N1878" s="36"/>
      <c r="O1878" s="36"/>
      <c r="P1878" s="36"/>
      <c r="Q1878" s="36"/>
      <c r="R1878" s="36"/>
      <c r="S1878" s="36"/>
      <c r="T1878" s="36"/>
      <c r="U1878" s="36"/>
      <c r="V1878" s="36"/>
      <c r="W1878" s="36"/>
    </row>
    <row r="1879" spans="1:23" x14ac:dyDescent="0.25">
      <c r="A1879" s="36"/>
      <c r="B1879" s="36"/>
      <c r="C1879" s="36"/>
      <c r="D1879" s="36"/>
      <c r="E1879" s="36"/>
      <c r="F1879" s="36"/>
      <c r="G1879" s="36"/>
      <c r="H1879" s="36"/>
      <c r="I1879" s="36"/>
      <c r="J1879" s="36"/>
      <c r="K1879" s="36"/>
      <c r="L1879" s="36"/>
      <c r="M1879" s="36"/>
      <c r="N1879" s="36"/>
      <c r="O1879" s="36"/>
      <c r="P1879" s="36"/>
      <c r="Q1879" s="36"/>
      <c r="R1879" s="36"/>
      <c r="S1879" s="36"/>
      <c r="T1879" s="36"/>
      <c r="U1879" s="36"/>
      <c r="V1879" s="36"/>
      <c r="W1879" s="36"/>
    </row>
    <row r="1880" spans="1:23" x14ac:dyDescent="0.25">
      <c r="A1880" s="36"/>
      <c r="B1880" s="36"/>
      <c r="C1880" s="36"/>
      <c r="D1880" s="36"/>
      <c r="E1880" s="36"/>
      <c r="F1880" s="36"/>
      <c r="G1880" s="36"/>
      <c r="H1880" s="36"/>
      <c r="I1880" s="36"/>
      <c r="J1880" s="36"/>
      <c r="K1880" s="36"/>
      <c r="L1880" s="36"/>
      <c r="M1880" s="36"/>
      <c r="N1880" s="36"/>
      <c r="O1880" s="36"/>
      <c r="P1880" s="36"/>
      <c r="Q1880" s="36"/>
      <c r="R1880" s="36"/>
      <c r="S1880" s="36"/>
      <c r="T1880" s="36"/>
      <c r="U1880" s="36"/>
      <c r="V1880" s="36"/>
      <c r="W1880" s="36"/>
    </row>
    <row r="1881" spans="1:23" x14ac:dyDescent="0.25">
      <c r="A1881" s="36"/>
      <c r="B1881" s="36"/>
      <c r="C1881" s="36"/>
      <c r="D1881" s="36"/>
      <c r="E1881" s="36"/>
      <c r="F1881" s="36"/>
      <c r="G1881" s="36"/>
      <c r="H1881" s="36"/>
      <c r="I1881" s="36"/>
      <c r="J1881" s="36"/>
      <c r="K1881" s="36"/>
      <c r="L1881" s="36"/>
      <c r="M1881" s="36"/>
      <c r="N1881" s="36"/>
      <c r="O1881" s="36"/>
      <c r="P1881" s="36"/>
      <c r="Q1881" s="36"/>
      <c r="R1881" s="36"/>
      <c r="S1881" s="36"/>
      <c r="T1881" s="36"/>
      <c r="U1881" s="36"/>
      <c r="V1881" s="36"/>
      <c r="W1881" s="36"/>
    </row>
    <row r="1882" spans="1:23" x14ac:dyDescent="0.25">
      <c r="A1882" s="36"/>
      <c r="B1882" s="36"/>
      <c r="C1882" s="36"/>
      <c r="D1882" s="36"/>
      <c r="E1882" s="36"/>
      <c r="F1882" s="36"/>
      <c r="G1882" s="36"/>
      <c r="H1882" s="36"/>
      <c r="I1882" s="36"/>
      <c r="J1882" s="36"/>
      <c r="K1882" s="36"/>
      <c r="L1882" s="36"/>
      <c r="M1882" s="36"/>
      <c r="N1882" s="36"/>
      <c r="O1882" s="36"/>
      <c r="P1882" s="36"/>
      <c r="Q1882" s="36"/>
      <c r="R1882" s="36"/>
      <c r="S1882" s="36"/>
      <c r="T1882" s="36"/>
      <c r="U1882" s="36"/>
      <c r="V1882" s="36"/>
      <c r="W1882" s="36"/>
    </row>
    <row r="1883" spans="1:23" x14ac:dyDescent="0.25">
      <c r="A1883" s="36"/>
      <c r="B1883" s="36"/>
      <c r="C1883" s="36"/>
      <c r="D1883" s="36"/>
      <c r="E1883" s="36"/>
      <c r="F1883" s="36"/>
      <c r="G1883" s="36"/>
      <c r="H1883" s="36"/>
      <c r="I1883" s="36"/>
      <c r="J1883" s="36"/>
      <c r="K1883" s="36"/>
      <c r="L1883" s="36"/>
      <c r="M1883" s="36"/>
      <c r="N1883" s="36"/>
      <c r="O1883" s="36"/>
      <c r="P1883" s="36"/>
      <c r="Q1883" s="36"/>
      <c r="R1883" s="36"/>
      <c r="S1883" s="36"/>
      <c r="T1883" s="36"/>
      <c r="U1883" s="36"/>
      <c r="V1883" s="36"/>
      <c r="W1883" s="36"/>
    </row>
    <row r="1884" spans="1:23" x14ac:dyDescent="0.25">
      <c r="A1884" s="36"/>
      <c r="B1884" s="36"/>
      <c r="C1884" s="36"/>
      <c r="D1884" s="36"/>
      <c r="E1884" s="36"/>
      <c r="F1884" s="36"/>
      <c r="G1884" s="36"/>
      <c r="H1884" s="36"/>
      <c r="I1884" s="36"/>
      <c r="J1884" s="36"/>
      <c r="K1884" s="36"/>
      <c r="L1884" s="36"/>
      <c r="M1884" s="36"/>
      <c r="N1884" s="36"/>
      <c r="O1884" s="36"/>
      <c r="P1884" s="36"/>
      <c r="Q1884" s="36"/>
      <c r="R1884" s="36"/>
      <c r="S1884" s="36"/>
      <c r="T1884" s="36"/>
      <c r="U1884" s="36"/>
      <c r="V1884" s="36"/>
      <c r="W1884" s="36"/>
    </row>
    <row r="1885" spans="1:23" x14ac:dyDescent="0.25">
      <c r="A1885" s="36"/>
      <c r="B1885" s="36"/>
      <c r="C1885" s="36"/>
      <c r="D1885" s="36"/>
      <c r="E1885" s="36"/>
      <c r="F1885" s="36"/>
      <c r="G1885" s="36"/>
      <c r="H1885" s="36"/>
      <c r="I1885" s="36"/>
      <c r="J1885" s="36"/>
      <c r="K1885" s="36"/>
      <c r="L1885" s="36"/>
      <c r="M1885" s="36"/>
      <c r="N1885" s="36"/>
      <c r="O1885" s="36"/>
      <c r="P1885" s="36"/>
      <c r="Q1885" s="36"/>
      <c r="R1885" s="36"/>
      <c r="S1885" s="36"/>
      <c r="T1885" s="36"/>
      <c r="U1885" s="36"/>
      <c r="V1885" s="36"/>
      <c r="W1885" s="36"/>
    </row>
    <row r="1886" spans="1:23" x14ac:dyDescent="0.25">
      <c r="A1886" s="36"/>
      <c r="B1886" s="36"/>
      <c r="C1886" s="36"/>
      <c r="D1886" s="36"/>
      <c r="E1886" s="36"/>
      <c r="F1886" s="36"/>
      <c r="G1886" s="36"/>
      <c r="H1886" s="36"/>
      <c r="I1886" s="36"/>
      <c r="J1886" s="36"/>
      <c r="K1886" s="36"/>
      <c r="L1886" s="36"/>
      <c r="M1886" s="36"/>
      <c r="N1886" s="36"/>
      <c r="O1886" s="36"/>
      <c r="P1886" s="36"/>
      <c r="Q1886" s="36"/>
      <c r="R1886" s="36"/>
      <c r="S1886" s="36"/>
      <c r="T1886" s="36"/>
      <c r="U1886" s="36"/>
      <c r="V1886" s="36"/>
      <c r="W1886" s="36"/>
    </row>
    <row r="1887" spans="1:23" x14ac:dyDescent="0.25">
      <c r="A1887" s="36"/>
      <c r="B1887" s="36"/>
      <c r="C1887" s="36"/>
      <c r="D1887" s="36"/>
      <c r="E1887" s="36"/>
      <c r="F1887" s="36"/>
      <c r="G1887" s="36"/>
      <c r="H1887" s="36"/>
      <c r="I1887" s="36"/>
      <c r="J1887" s="36"/>
      <c r="K1887" s="36"/>
      <c r="L1887" s="36"/>
      <c r="M1887" s="36"/>
      <c r="N1887" s="36"/>
      <c r="O1887" s="36"/>
      <c r="P1887" s="36"/>
      <c r="Q1887" s="36"/>
      <c r="R1887" s="36"/>
      <c r="S1887" s="36"/>
      <c r="T1887" s="36"/>
      <c r="U1887" s="36"/>
      <c r="V1887" s="36"/>
      <c r="W1887" s="36"/>
    </row>
    <row r="1888" spans="1:23" x14ac:dyDescent="0.25">
      <c r="A1888" s="36"/>
      <c r="B1888" s="36"/>
      <c r="C1888" s="36"/>
      <c r="D1888" s="36"/>
      <c r="E1888" s="36"/>
      <c r="F1888" s="36"/>
      <c r="G1888" s="36"/>
      <c r="H1888" s="36"/>
      <c r="I1888" s="36"/>
      <c r="J1888" s="36"/>
      <c r="K1888" s="36"/>
      <c r="L1888" s="36"/>
      <c r="M1888" s="36"/>
      <c r="N1888" s="36"/>
      <c r="O1888" s="36"/>
      <c r="P1888" s="36"/>
      <c r="Q1888" s="36"/>
      <c r="R1888" s="36"/>
      <c r="S1888" s="36"/>
      <c r="T1888" s="36"/>
      <c r="U1888" s="36"/>
      <c r="V1888" s="36"/>
      <c r="W1888" s="36"/>
    </row>
    <row r="1889" spans="1:23" x14ac:dyDescent="0.25">
      <c r="A1889" s="36"/>
      <c r="B1889" s="36"/>
      <c r="C1889" s="36"/>
      <c r="D1889" s="36"/>
      <c r="E1889" s="36"/>
      <c r="F1889" s="36"/>
      <c r="G1889" s="36"/>
      <c r="H1889" s="36"/>
      <c r="I1889" s="36"/>
      <c r="J1889" s="36"/>
      <c r="K1889" s="36"/>
      <c r="L1889" s="36"/>
      <c r="M1889" s="36"/>
      <c r="N1889" s="36"/>
      <c r="O1889" s="36"/>
      <c r="P1889" s="36"/>
      <c r="Q1889" s="36"/>
      <c r="R1889" s="36"/>
      <c r="S1889" s="36"/>
      <c r="T1889" s="36"/>
      <c r="U1889" s="36"/>
      <c r="V1889" s="36"/>
      <c r="W1889" s="36"/>
    </row>
    <row r="1890" spans="1:23" x14ac:dyDescent="0.25">
      <c r="A1890" s="36"/>
      <c r="B1890" s="36"/>
      <c r="C1890" s="36"/>
      <c r="D1890" s="36"/>
      <c r="E1890" s="36"/>
      <c r="F1890" s="36"/>
      <c r="G1890" s="36"/>
      <c r="H1890" s="36"/>
      <c r="I1890" s="36"/>
      <c r="J1890" s="36"/>
      <c r="K1890" s="36"/>
      <c r="L1890" s="36"/>
      <c r="M1890" s="36"/>
      <c r="N1890" s="36"/>
      <c r="O1890" s="36"/>
      <c r="P1890" s="36"/>
      <c r="Q1890" s="36"/>
      <c r="R1890" s="36"/>
      <c r="S1890" s="36"/>
      <c r="T1890" s="36"/>
      <c r="U1890" s="36"/>
      <c r="V1890" s="36"/>
      <c r="W1890" s="36"/>
    </row>
    <row r="1891" spans="1:23" x14ac:dyDescent="0.25">
      <c r="A1891" s="36"/>
      <c r="B1891" s="36"/>
      <c r="C1891" s="36"/>
      <c r="D1891" s="36"/>
      <c r="E1891" s="36"/>
      <c r="F1891" s="36"/>
      <c r="G1891" s="36"/>
      <c r="H1891" s="36"/>
      <c r="I1891" s="36"/>
      <c r="J1891" s="36"/>
      <c r="K1891" s="36"/>
      <c r="L1891" s="36"/>
      <c r="M1891" s="36"/>
      <c r="N1891" s="36"/>
      <c r="O1891" s="36"/>
      <c r="P1891" s="36"/>
      <c r="Q1891" s="36"/>
      <c r="R1891" s="36"/>
      <c r="S1891" s="36"/>
      <c r="T1891" s="36"/>
      <c r="U1891" s="36"/>
      <c r="V1891" s="36"/>
      <c r="W1891" s="36"/>
    </row>
    <row r="1892" spans="1:23" x14ac:dyDescent="0.25">
      <c r="A1892" s="36"/>
      <c r="B1892" s="36"/>
      <c r="C1892" s="36"/>
      <c r="D1892" s="36"/>
      <c r="E1892" s="36"/>
      <c r="F1892" s="36"/>
      <c r="G1892" s="36"/>
      <c r="H1892" s="36"/>
      <c r="I1892" s="36"/>
      <c r="J1892" s="36"/>
      <c r="K1892" s="36"/>
      <c r="L1892" s="36"/>
      <c r="M1892" s="36"/>
      <c r="N1892" s="36"/>
      <c r="O1892" s="36"/>
      <c r="P1892" s="36"/>
      <c r="Q1892" s="36"/>
      <c r="R1892" s="36"/>
      <c r="S1892" s="36"/>
      <c r="T1892" s="36"/>
      <c r="U1892" s="36"/>
      <c r="V1892" s="36"/>
      <c r="W1892" s="36"/>
    </row>
    <row r="1893" spans="1:23" x14ac:dyDescent="0.25">
      <c r="A1893" s="36"/>
      <c r="B1893" s="36"/>
      <c r="C1893" s="36"/>
      <c r="D1893" s="36"/>
      <c r="E1893" s="36"/>
      <c r="F1893" s="36"/>
      <c r="G1893" s="36"/>
      <c r="H1893" s="36"/>
      <c r="I1893" s="36"/>
      <c r="J1893" s="36"/>
      <c r="K1893" s="36"/>
      <c r="L1893" s="36"/>
      <c r="M1893" s="36"/>
      <c r="N1893" s="36"/>
      <c r="O1893" s="36"/>
      <c r="P1893" s="36"/>
      <c r="Q1893" s="36"/>
      <c r="R1893" s="36"/>
      <c r="S1893" s="36"/>
      <c r="T1893" s="36"/>
      <c r="U1893" s="36"/>
      <c r="V1893" s="36"/>
      <c r="W1893" s="36"/>
    </row>
    <row r="1894" spans="1:23" x14ac:dyDescent="0.25">
      <c r="A1894" s="36"/>
      <c r="B1894" s="36"/>
      <c r="C1894" s="36"/>
      <c r="D1894" s="36"/>
      <c r="E1894" s="36"/>
      <c r="F1894" s="36"/>
      <c r="G1894" s="36"/>
      <c r="H1894" s="36"/>
      <c r="I1894" s="36"/>
      <c r="J1894" s="36"/>
      <c r="K1894" s="36"/>
      <c r="L1894" s="36"/>
      <c r="M1894" s="36"/>
      <c r="N1894" s="36"/>
      <c r="O1894" s="36"/>
      <c r="P1894" s="36"/>
      <c r="Q1894" s="36"/>
      <c r="R1894" s="36"/>
      <c r="S1894" s="36"/>
      <c r="T1894" s="36"/>
      <c r="U1894" s="36"/>
      <c r="V1894" s="36"/>
      <c r="W1894" s="36"/>
    </row>
    <row r="1895" spans="1:23" x14ac:dyDescent="0.25">
      <c r="A1895" s="36"/>
      <c r="B1895" s="36"/>
      <c r="C1895" s="36"/>
      <c r="D1895" s="36"/>
      <c r="E1895" s="36"/>
      <c r="F1895" s="36"/>
      <c r="G1895" s="36"/>
      <c r="H1895" s="36"/>
      <c r="I1895" s="36"/>
      <c r="J1895" s="36"/>
      <c r="K1895" s="36"/>
      <c r="L1895" s="36"/>
      <c r="M1895" s="36"/>
      <c r="N1895" s="36"/>
      <c r="O1895" s="36"/>
      <c r="P1895" s="36"/>
      <c r="Q1895" s="36"/>
      <c r="R1895" s="36"/>
      <c r="S1895" s="36"/>
      <c r="T1895" s="36"/>
      <c r="U1895" s="36"/>
      <c r="V1895" s="36"/>
      <c r="W1895" s="36"/>
    </row>
    <row r="1896" spans="1:23" x14ac:dyDescent="0.25">
      <c r="A1896" s="36"/>
      <c r="B1896" s="36"/>
      <c r="C1896" s="36"/>
      <c r="D1896" s="36"/>
      <c r="E1896" s="36"/>
      <c r="F1896" s="36"/>
      <c r="G1896" s="36"/>
      <c r="H1896" s="36"/>
      <c r="I1896" s="36"/>
      <c r="J1896" s="36"/>
      <c r="K1896" s="36"/>
      <c r="L1896" s="36"/>
      <c r="M1896" s="36"/>
      <c r="N1896" s="36"/>
      <c r="O1896" s="36"/>
      <c r="P1896" s="36"/>
      <c r="Q1896" s="36"/>
      <c r="R1896" s="36"/>
      <c r="S1896" s="36"/>
      <c r="T1896" s="36"/>
      <c r="U1896" s="36"/>
      <c r="V1896" s="36"/>
      <c r="W1896" s="36"/>
    </row>
    <row r="1897" spans="1:23" x14ac:dyDescent="0.25">
      <c r="A1897" s="36"/>
      <c r="B1897" s="36"/>
      <c r="C1897" s="36"/>
      <c r="D1897" s="36"/>
      <c r="E1897" s="36"/>
      <c r="F1897" s="36"/>
      <c r="G1897" s="36"/>
      <c r="H1897" s="36"/>
      <c r="I1897" s="36"/>
      <c r="J1897" s="36"/>
      <c r="K1897" s="36"/>
      <c r="L1897" s="36"/>
      <c r="M1897" s="36"/>
      <c r="N1897" s="36"/>
      <c r="O1897" s="36"/>
      <c r="P1897" s="36"/>
      <c r="Q1897" s="36"/>
      <c r="R1897" s="36"/>
      <c r="S1897" s="36"/>
      <c r="T1897" s="36"/>
      <c r="U1897" s="36"/>
      <c r="V1897" s="36"/>
      <c r="W1897" s="36"/>
    </row>
    <row r="1898" spans="1:23" x14ac:dyDescent="0.25">
      <c r="A1898" s="36"/>
      <c r="B1898" s="36"/>
      <c r="C1898" s="36"/>
      <c r="D1898" s="36"/>
      <c r="E1898" s="36"/>
      <c r="F1898" s="36"/>
      <c r="G1898" s="36"/>
      <c r="H1898" s="36"/>
      <c r="I1898" s="36"/>
      <c r="J1898" s="36"/>
      <c r="K1898" s="36"/>
      <c r="L1898" s="36"/>
      <c r="M1898" s="36"/>
      <c r="N1898" s="36"/>
      <c r="O1898" s="36"/>
      <c r="P1898" s="36"/>
      <c r="Q1898" s="36"/>
      <c r="R1898" s="36"/>
      <c r="S1898" s="36"/>
      <c r="T1898" s="36"/>
      <c r="U1898" s="36"/>
      <c r="V1898" s="36"/>
      <c r="W1898" s="36"/>
    </row>
    <row r="1899" spans="1:23" x14ac:dyDescent="0.25">
      <c r="A1899" s="36"/>
      <c r="B1899" s="36"/>
      <c r="C1899" s="36"/>
      <c r="D1899" s="36"/>
      <c r="E1899" s="36"/>
      <c r="F1899" s="36"/>
      <c r="G1899" s="36"/>
      <c r="H1899" s="36"/>
      <c r="I1899" s="36"/>
      <c r="J1899" s="36"/>
      <c r="K1899" s="36"/>
      <c r="L1899" s="36"/>
      <c r="M1899" s="36"/>
      <c r="N1899" s="36"/>
      <c r="O1899" s="36"/>
      <c r="P1899" s="36"/>
      <c r="Q1899" s="36"/>
      <c r="R1899" s="36"/>
      <c r="S1899" s="36"/>
      <c r="T1899" s="36"/>
      <c r="U1899" s="36"/>
      <c r="V1899" s="36"/>
      <c r="W1899" s="36"/>
    </row>
    <row r="1900" spans="1:23" x14ac:dyDescent="0.25">
      <c r="A1900" s="36"/>
      <c r="B1900" s="36"/>
      <c r="C1900" s="36"/>
      <c r="D1900" s="36"/>
      <c r="E1900" s="36"/>
      <c r="F1900" s="36"/>
      <c r="G1900" s="36"/>
      <c r="H1900" s="36"/>
      <c r="I1900" s="36"/>
      <c r="J1900" s="36"/>
      <c r="K1900" s="36"/>
      <c r="L1900" s="36"/>
      <c r="M1900" s="36"/>
      <c r="N1900" s="36"/>
      <c r="O1900" s="36"/>
      <c r="P1900" s="36"/>
      <c r="Q1900" s="36"/>
      <c r="R1900" s="36"/>
      <c r="S1900" s="36"/>
      <c r="T1900" s="36"/>
      <c r="U1900" s="36"/>
      <c r="V1900" s="36"/>
      <c r="W1900" s="36"/>
    </row>
    <row r="1901" spans="1:23" x14ac:dyDescent="0.25">
      <c r="A1901" s="36"/>
      <c r="B1901" s="36"/>
      <c r="C1901" s="36"/>
      <c r="D1901" s="36"/>
      <c r="E1901" s="36"/>
      <c r="F1901" s="36"/>
      <c r="G1901" s="36"/>
      <c r="H1901" s="36"/>
      <c r="I1901" s="36"/>
      <c r="J1901" s="36"/>
      <c r="K1901" s="36"/>
      <c r="L1901" s="36"/>
      <c r="M1901" s="36"/>
      <c r="N1901" s="36"/>
      <c r="O1901" s="36"/>
      <c r="P1901" s="36"/>
      <c r="Q1901" s="36"/>
      <c r="R1901" s="36"/>
      <c r="S1901" s="36"/>
      <c r="T1901" s="36"/>
      <c r="U1901" s="36"/>
      <c r="V1901" s="36"/>
      <c r="W1901" s="36"/>
    </row>
    <row r="1902" spans="1:23" x14ac:dyDescent="0.25">
      <c r="A1902" s="36"/>
      <c r="B1902" s="36"/>
      <c r="C1902" s="36"/>
      <c r="D1902" s="36"/>
      <c r="E1902" s="36"/>
      <c r="F1902" s="36"/>
      <c r="G1902" s="36"/>
      <c r="H1902" s="36"/>
      <c r="I1902" s="36"/>
      <c r="J1902" s="36"/>
      <c r="K1902" s="36"/>
      <c r="L1902" s="36"/>
      <c r="M1902" s="36"/>
      <c r="N1902" s="36"/>
      <c r="O1902" s="36"/>
      <c r="P1902" s="36"/>
      <c r="Q1902" s="36"/>
      <c r="R1902" s="36"/>
      <c r="S1902" s="36"/>
      <c r="T1902" s="36"/>
      <c r="U1902" s="36"/>
      <c r="V1902" s="36"/>
      <c r="W1902" s="36"/>
    </row>
    <row r="1903" spans="1:23" x14ac:dyDescent="0.25">
      <c r="A1903" s="36"/>
      <c r="B1903" s="36"/>
      <c r="C1903" s="36"/>
      <c r="D1903" s="36"/>
      <c r="E1903" s="36"/>
      <c r="F1903" s="36"/>
      <c r="G1903" s="36"/>
      <c r="H1903" s="36"/>
      <c r="I1903" s="36"/>
      <c r="J1903" s="36"/>
      <c r="K1903" s="36"/>
      <c r="L1903" s="36"/>
      <c r="M1903" s="36"/>
      <c r="N1903" s="36"/>
      <c r="O1903" s="36"/>
      <c r="P1903" s="36"/>
      <c r="Q1903" s="36"/>
      <c r="R1903" s="36"/>
      <c r="S1903" s="36"/>
      <c r="T1903" s="36"/>
      <c r="U1903" s="36"/>
      <c r="V1903" s="36"/>
      <c r="W1903" s="36"/>
    </row>
    <row r="1904" spans="1:23" x14ac:dyDescent="0.25">
      <c r="A1904" s="36"/>
      <c r="B1904" s="36"/>
      <c r="C1904" s="36"/>
      <c r="D1904" s="36"/>
      <c r="E1904" s="36"/>
      <c r="F1904" s="36"/>
      <c r="G1904" s="36"/>
      <c r="H1904" s="36"/>
      <c r="I1904" s="36"/>
      <c r="J1904" s="36"/>
      <c r="K1904" s="36"/>
      <c r="L1904" s="36"/>
      <c r="M1904" s="36"/>
      <c r="N1904" s="36"/>
      <c r="O1904" s="36"/>
      <c r="P1904" s="36"/>
      <c r="Q1904" s="36"/>
      <c r="R1904" s="36"/>
      <c r="S1904" s="36"/>
      <c r="T1904" s="36"/>
      <c r="U1904" s="36"/>
      <c r="V1904" s="36"/>
      <c r="W1904" s="36"/>
    </row>
    <row r="1905" spans="1:23" x14ac:dyDescent="0.25">
      <c r="A1905" s="36"/>
      <c r="B1905" s="36"/>
      <c r="C1905" s="36"/>
      <c r="D1905" s="36"/>
      <c r="E1905" s="36"/>
      <c r="F1905" s="36"/>
      <c r="G1905" s="36"/>
      <c r="H1905" s="36"/>
      <c r="I1905" s="36"/>
      <c r="J1905" s="36"/>
      <c r="K1905" s="36"/>
      <c r="L1905" s="36"/>
      <c r="M1905" s="36"/>
      <c r="N1905" s="36"/>
      <c r="O1905" s="36"/>
      <c r="P1905" s="36"/>
      <c r="Q1905" s="36"/>
      <c r="R1905" s="36"/>
      <c r="S1905" s="36"/>
      <c r="T1905" s="36"/>
      <c r="U1905" s="36"/>
      <c r="V1905" s="36"/>
      <c r="W1905" s="36"/>
    </row>
    <row r="1906" spans="1:23" x14ac:dyDescent="0.25">
      <c r="A1906" s="36"/>
      <c r="B1906" s="36"/>
      <c r="C1906" s="36"/>
      <c r="D1906" s="36"/>
      <c r="E1906" s="36"/>
      <c r="F1906" s="36"/>
      <c r="G1906" s="36"/>
      <c r="H1906" s="36"/>
      <c r="I1906" s="36"/>
      <c r="J1906" s="36"/>
      <c r="K1906" s="36"/>
      <c r="L1906" s="36"/>
      <c r="M1906" s="36"/>
      <c r="N1906" s="36"/>
      <c r="O1906" s="36"/>
      <c r="P1906" s="36"/>
      <c r="Q1906" s="36"/>
      <c r="R1906" s="36"/>
      <c r="S1906" s="36"/>
      <c r="T1906" s="36"/>
      <c r="U1906" s="36"/>
      <c r="V1906" s="36"/>
      <c r="W1906" s="36"/>
    </row>
    <row r="1907" spans="1:23" x14ac:dyDescent="0.25">
      <c r="A1907" s="36"/>
      <c r="B1907" s="36"/>
      <c r="C1907" s="36"/>
      <c r="D1907" s="36"/>
      <c r="E1907" s="36"/>
      <c r="F1907" s="36"/>
      <c r="G1907" s="36"/>
      <c r="H1907" s="36"/>
      <c r="I1907" s="36"/>
      <c r="J1907" s="36"/>
      <c r="K1907" s="36"/>
      <c r="L1907" s="36"/>
      <c r="M1907" s="36"/>
      <c r="N1907" s="36"/>
      <c r="O1907" s="36"/>
      <c r="P1907" s="36"/>
      <c r="Q1907" s="36"/>
      <c r="R1907" s="36"/>
      <c r="S1907" s="36"/>
      <c r="T1907" s="36"/>
      <c r="U1907" s="36"/>
      <c r="V1907" s="36"/>
      <c r="W1907" s="36"/>
    </row>
    <row r="1908" spans="1:23" x14ac:dyDescent="0.25">
      <c r="A1908" s="36"/>
      <c r="B1908" s="36"/>
      <c r="C1908" s="36"/>
      <c r="D1908" s="36"/>
      <c r="E1908" s="36"/>
      <c r="F1908" s="36"/>
      <c r="G1908" s="36"/>
      <c r="H1908" s="36"/>
      <c r="I1908" s="36"/>
      <c r="J1908" s="36"/>
      <c r="K1908" s="36"/>
      <c r="L1908" s="36"/>
      <c r="M1908" s="36"/>
      <c r="N1908" s="36"/>
      <c r="O1908" s="36"/>
      <c r="P1908" s="36"/>
      <c r="Q1908" s="36"/>
      <c r="R1908" s="36"/>
      <c r="S1908" s="36"/>
      <c r="T1908" s="36"/>
      <c r="U1908" s="36"/>
      <c r="V1908" s="36"/>
      <c r="W1908" s="36"/>
    </row>
    <row r="1909" spans="1:23" x14ac:dyDescent="0.25">
      <c r="A1909" s="36"/>
      <c r="B1909" s="36"/>
      <c r="C1909" s="36"/>
      <c r="D1909" s="36"/>
      <c r="E1909" s="36"/>
      <c r="F1909" s="36"/>
      <c r="G1909" s="36"/>
      <c r="H1909" s="36"/>
      <c r="I1909" s="36"/>
      <c r="J1909" s="36"/>
      <c r="K1909" s="36"/>
      <c r="L1909" s="36"/>
      <c r="M1909" s="36"/>
      <c r="N1909" s="36"/>
      <c r="O1909" s="36"/>
      <c r="P1909" s="36"/>
      <c r="Q1909" s="36"/>
      <c r="R1909" s="36"/>
      <c r="S1909" s="36"/>
      <c r="T1909" s="36"/>
      <c r="U1909" s="36"/>
      <c r="V1909" s="36"/>
      <c r="W1909" s="36"/>
    </row>
    <row r="1910" spans="1:23" x14ac:dyDescent="0.25">
      <c r="A1910" s="36"/>
      <c r="B1910" s="36"/>
      <c r="C1910" s="36"/>
      <c r="D1910" s="36"/>
      <c r="E1910" s="36"/>
      <c r="F1910" s="36"/>
      <c r="G1910" s="36"/>
      <c r="H1910" s="36"/>
      <c r="I1910" s="36"/>
      <c r="J1910" s="36"/>
      <c r="K1910" s="36"/>
      <c r="L1910" s="36"/>
      <c r="M1910" s="36"/>
      <c r="N1910" s="36"/>
      <c r="O1910" s="36"/>
      <c r="P1910" s="36"/>
      <c r="Q1910" s="36"/>
      <c r="R1910" s="36"/>
      <c r="S1910" s="36"/>
      <c r="T1910" s="36"/>
      <c r="U1910" s="36"/>
      <c r="V1910" s="36"/>
      <c r="W1910" s="36"/>
    </row>
    <row r="1911" spans="1:23" x14ac:dyDescent="0.25">
      <c r="A1911" s="36"/>
      <c r="B1911" s="36"/>
      <c r="C1911" s="36"/>
      <c r="D1911" s="36"/>
      <c r="E1911" s="36"/>
      <c r="F1911" s="36"/>
      <c r="G1911" s="36"/>
      <c r="H1911" s="36"/>
      <c r="I1911" s="36"/>
      <c r="J1911" s="36"/>
      <c r="K1911" s="36"/>
      <c r="L1911" s="36"/>
      <c r="M1911" s="36"/>
      <c r="N1911" s="36"/>
      <c r="O1911" s="36"/>
      <c r="P1911" s="36"/>
      <c r="Q1911" s="36"/>
      <c r="R1911" s="36"/>
      <c r="S1911" s="36"/>
      <c r="T1911" s="36"/>
      <c r="U1911" s="36"/>
      <c r="V1911" s="36"/>
      <c r="W1911" s="36"/>
    </row>
    <row r="1912" spans="1:23" x14ac:dyDescent="0.25">
      <c r="A1912" s="36"/>
      <c r="B1912" s="36"/>
      <c r="C1912" s="36"/>
      <c r="D1912" s="36"/>
      <c r="E1912" s="36"/>
      <c r="F1912" s="36"/>
      <c r="G1912" s="36"/>
      <c r="H1912" s="36"/>
      <c r="I1912" s="36"/>
      <c r="J1912" s="36"/>
      <c r="K1912" s="36"/>
      <c r="L1912" s="36"/>
      <c r="M1912" s="36"/>
      <c r="N1912" s="36"/>
      <c r="O1912" s="36"/>
      <c r="P1912" s="36"/>
      <c r="Q1912" s="36"/>
      <c r="R1912" s="36"/>
      <c r="S1912" s="36"/>
      <c r="T1912" s="36"/>
      <c r="U1912" s="36"/>
      <c r="V1912" s="36"/>
      <c r="W1912" s="36"/>
    </row>
    <row r="1913" spans="1:23" x14ac:dyDescent="0.25">
      <c r="A1913" s="36"/>
      <c r="B1913" s="36"/>
      <c r="C1913" s="36"/>
      <c r="D1913" s="36"/>
      <c r="E1913" s="36"/>
      <c r="F1913" s="36"/>
      <c r="G1913" s="36"/>
      <c r="H1913" s="36"/>
      <c r="I1913" s="36"/>
      <c r="J1913" s="36"/>
      <c r="K1913" s="36"/>
      <c r="L1913" s="36"/>
      <c r="M1913" s="36"/>
      <c r="N1913" s="36"/>
      <c r="O1913" s="36"/>
      <c r="P1913" s="36"/>
      <c r="Q1913" s="36"/>
      <c r="R1913" s="36"/>
      <c r="S1913" s="36"/>
      <c r="T1913" s="36"/>
      <c r="U1913" s="36"/>
      <c r="V1913" s="36"/>
      <c r="W1913" s="36"/>
    </row>
    <row r="1914" spans="1:23" x14ac:dyDescent="0.25">
      <c r="A1914" s="36"/>
      <c r="B1914" s="36"/>
      <c r="C1914" s="36"/>
      <c r="D1914" s="36"/>
      <c r="E1914" s="36"/>
      <c r="F1914" s="36"/>
      <c r="G1914" s="36"/>
      <c r="H1914" s="36"/>
      <c r="I1914" s="36"/>
      <c r="J1914" s="36"/>
      <c r="K1914" s="36"/>
      <c r="L1914" s="36"/>
      <c r="M1914" s="36"/>
      <c r="N1914" s="36"/>
      <c r="O1914" s="36"/>
      <c r="P1914" s="36"/>
      <c r="Q1914" s="36"/>
      <c r="R1914" s="36"/>
      <c r="S1914" s="36"/>
      <c r="T1914" s="36"/>
      <c r="U1914" s="36"/>
      <c r="V1914" s="36"/>
      <c r="W1914" s="36"/>
    </row>
    <row r="1915" spans="1:23" x14ac:dyDescent="0.25">
      <c r="A1915" s="36"/>
      <c r="B1915" s="36"/>
      <c r="C1915" s="36"/>
      <c r="D1915" s="36"/>
      <c r="E1915" s="36"/>
      <c r="F1915" s="36"/>
      <c r="G1915" s="36"/>
      <c r="H1915" s="36"/>
      <c r="I1915" s="36"/>
      <c r="J1915" s="36"/>
      <c r="K1915" s="36"/>
      <c r="L1915" s="36"/>
      <c r="M1915" s="36"/>
      <c r="N1915" s="36"/>
      <c r="O1915" s="36"/>
      <c r="P1915" s="36"/>
      <c r="Q1915" s="36"/>
      <c r="R1915" s="36"/>
      <c r="S1915" s="36"/>
      <c r="T1915" s="36"/>
      <c r="U1915" s="36"/>
      <c r="V1915" s="36"/>
      <c r="W1915" s="36"/>
    </row>
    <row r="1916" spans="1:23" x14ac:dyDescent="0.25">
      <c r="A1916" s="36"/>
      <c r="B1916" s="36"/>
      <c r="C1916" s="36"/>
      <c r="D1916" s="36"/>
      <c r="E1916" s="36"/>
      <c r="F1916" s="36"/>
      <c r="G1916" s="36"/>
      <c r="H1916" s="36"/>
      <c r="I1916" s="36"/>
      <c r="J1916" s="36"/>
      <c r="K1916" s="36"/>
      <c r="L1916" s="36"/>
      <c r="M1916" s="36"/>
      <c r="N1916" s="36"/>
      <c r="O1916" s="36"/>
      <c r="P1916" s="36"/>
      <c r="Q1916" s="36"/>
      <c r="R1916" s="36"/>
      <c r="S1916" s="36"/>
      <c r="T1916" s="36"/>
      <c r="U1916" s="36"/>
      <c r="V1916" s="36"/>
      <c r="W1916" s="36"/>
    </row>
    <row r="1917" spans="1:23" x14ac:dyDescent="0.25">
      <c r="A1917" s="36"/>
      <c r="B1917" s="36"/>
      <c r="C1917" s="36"/>
      <c r="D1917" s="36"/>
      <c r="E1917" s="36"/>
      <c r="F1917" s="36"/>
      <c r="G1917" s="36"/>
      <c r="H1917" s="36"/>
      <c r="I1917" s="36"/>
      <c r="J1917" s="36"/>
      <c r="K1917" s="36"/>
      <c r="L1917" s="36"/>
      <c r="M1917" s="36"/>
      <c r="N1917" s="36"/>
      <c r="O1917" s="36"/>
      <c r="P1917" s="36"/>
      <c r="Q1917" s="36"/>
      <c r="R1917" s="36"/>
      <c r="S1917" s="36"/>
      <c r="T1917" s="36"/>
      <c r="U1917" s="36"/>
      <c r="V1917" s="36"/>
      <c r="W1917" s="36"/>
    </row>
    <row r="1918" spans="1:23" x14ac:dyDescent="0.25">
      <c r="A1918" s="36"/>
      <c r="B1918" s="36"/>
      <c r="C1918" s="36"/>
      <c r="D1918" s="36"/>
      <c r="E1918" s="36"/>
      <c r="F1918" s="36"/>
      <c r="G1918" s="36"/>
      <c r="H1918" s="36"/>
      <c r="I1918" s="36"/>
      <c r="J1918" s="36"/>
      <c r="K1918" s="36"/>
      <c r="L1918" s="36"/>
      <c r="M1918" s="36"/>
      <c r="N1918" s="36"/>
      <c r="O1918" s="36"/>
      <c r="P1918" s="36"/>
      <c r="Q1918" s="36"/>
      <c r="R1918" s="36"/>
      <c r="S1918" s="36"/>
      <c r="T1918" s="36"/>
      <c r="U1918" s="36"/>
      <c r="V1918" s="36"/>
      <c r="W1918" s="36"/>
    </row>
    <row r="1919" spans="1:23" x14ac:dyDescent="0.25">
      <c r="A1919" s="36"/>
      <c r="B1919" s="36"/>
      <c r="C1919" s="36"/>
      <c r="D1919" s="36"/>
      <c r="E1919" s="36"/>
      <c r="F1919" s="36"/>
      <c r="G1919" s="36"/>
      <c r="H1919" s="36"/>
      <c r="I1919" s="36"/>
      <c r="J1919" s="36"/>
      <c r="K1919" s="36"/>
      <c r="L1919" s="36"/>
      <c r="M1919" s="36"/>
      <c r="N1919" s="36"/>
      <c r="O1919" s="36"/>
      <c r="P1919" s="36"/>
      <c r="Q1919" s="36"/>
      <c r="R1919" s="36"/>
      <c r="S1919" s="36"/>
      <c r="T1919" s="36"/>
      <c r="U1919" s="36"/>
      <c r="V1919" s="36"/>
      <c r="W1919" s="36"/>
    </row>
    <row r="1920" spans="1:23" x14ac:dyDescent="0.25">
      <c r="A1920" s="36"/>
      <c r="B1920" s="36"/>
      <c r="C1920" s="36"/>
      <c r="D1920" s="36"/>
      <c r="E1920" s="36"/>
      <c r="F1920" s="36"/>
      <c r="G1920" s="36"/>
      <c r="H1920" s="36"/>
      <c r="I1920" s="36"/>
      <c r="J1920" s="36"/>
      <c r="K1920" s="36"/>
      <c r="L1920" s="36"/>
      <c r="M1920" s="36"/>
      <c r="N1920" s="36"/>
      <c r="O1920" s="36"/>
      <c r="P1920" s="36"/>
      <c r="Q1920" s="36"/>
      <c r="R1920" s="36"/>
      <c r="S1920" s="36"/>
      <c r="T1920" s="36"/>
      <c r="U1920" s="36"/>
      <c r="V1920" s="36"/>
      <c r="W1920" s="36"/>
    </row>
    <row r="1921" spans="1:23" x14ac:dyDescent="0.25">
      <c r="A1921" s="36"/>
      <c r="B1921" s="36"/>
      <c r="C1921" s="36"/>
      <c r="D1921" s="36"/>
      <c r="E1921" s="36"/>
      <c r="F1921" s="36"/>
      <c r="G1921" s="36"/>
      <c r="H1921" s="36"/>
      <c r="I1921" s="36"/>
      <c r="J1921" s="36"/>
      <c r="K1921" s="36"/>
      <c r="L1921" s="36"/>
      <c r="M1921" s="36"/>
      <c r="N1921" s="36"/>
      <c r="O1921" s="36"/>
      <c r="P1921" s="36"/>
      <c r="Q1921" s="36"/>
      <c r="R1921" s="36"/>
      <c r="S1921" s="36"/>
      <c r="T1921" s="36"/>
      <c r="U1921" s="36"/>
      <c r="V1921" s="36"/>
      <c r="W1921" s="36"/>
    </row>
    <row r="1922" spans="1:23" x14ac:dyDescent="0.25">
      <c r="A1922" s="36"/>
      <c r="B1922" s="36"/>
      <c r="C1922" s="36"/>
      <c r="D1922" s="36"/>
      <c r="E1922" s="36"/>
      <c r="F1922" s="36"/>
      <c r="G1922" s="36"/>
      <c r="H1922" s="36"/>
      <c r="I1922" s="36"/>
      <c r="J1922" s="36"/>
      <c r="K1922" s="36"/>
      <c r="L1922" s="36"/>
      <c r="M1922" s="36"/>
      <c r="N1922" s="36"/>
      <c r="O1922" s="36"/>
      <c r="P1922" s="36"/>
      <c r="Q1922" s="36"/>
      <c r="R1922" s="36"/>
      <c r="S1922" s="36"/>
      <c r="T1922" s="36"/>
      <c r="U1922" s="36"/>
      <c r="V1922" s="36"/>
      <c r="W1922" s="36"/>
    </row>
    <row r="1923" spans="1:23" x14ac:dyDescent="0.25">
      <c r="A1923" s="36"/>
      <c r="B1923" s="36"/>
      <c r="C1923" s="36"/>
      <c r="D1923" s="36"/>
      <c r="E1923" s="36"/>
      <c r="F1923" s="36"/>
      <c r="G1923" s="36"/>
      <c r="H1923" s="36"/>
      <c r="I1923" s="36"/>
      <c r="J1923" s="36"/>
      <c r="K1923" s="36"/>
      <c r="L1923" s="36"/>
      <c r="M1923" s="36"/>
      <c r="N1923" s="36"/>
      <c r="O1923" s="36"/>
      <c r="P1923" s="36"/>
      <c r="Q1923" s="36"/>
      <c r="R1923" s="36"/>
      <c r="S1923" s="36"/>
      <c r="T1923" s="36"/>
      <c r="U1923" s="36"/>
      <c r="V1923" s="36"/>
      <c r="W1923" s="36"/>
    </row>
    <row r="1924" spans="1:23" x14ac:dyDescent="0.25">
      <c r="A1924" s="36"/>
      <c r="B1924" s="36"/>
      <c r="C1924" s="36"/>
      <c r="D1924" s="36"/>
      <c r="E1924" s="36"/>
      <c r="F1924" s="36"/>
      <c r="G1924" s="36"/>
      <c r="H1924" s="36"/>
      <c r="I1924" s="36"/>
      <c r="J1924" s="36"/>
      <c r="K1924" s="36"/>
      <c r="L1924" s="36"/>
      <c r="M1924" s="36"/>
      <c r="N1924" s="36"/>
      <c r="O1924" s="36"/>
      <c r="P1924" s="36"/>
      <c r="Q1924" s="36"/>
      <c r="R1924" s="36"/>
      <c r="S1924" s="36"/>
      <c r="T1924" s="36"/>
      <c r="U1924" s="36"/>
      <c r="V1924" s="36"/>
      <c r="W1924" s="36"/>
    </row>
    <row r="1925" spans="1:23" x14ac:dyDescent="0.25">
      <c r="A1925" s="36"/>
      <c r="B1925" s="36"/>
      <c r="C1925" s="36"/>
      <c r="D1925" s="36"/>
      <c r="E1925" s="36"/>
      <c r="F1925" s="36"/>
      <c r="G1925" s="36"/>
      <c r="H1925" s="36"/>
      <c r="I1925" s="36"/>
      <c r="J1925" s="36"/>
      <c r="K1925" s="36"/>
      <c r="L1925" s="36"/>
      <c r="M1925" s="36"/>
      <c r="N1925" s="36"/>
      <c r="O1925" s="36"/>
      <c r="P1925" s="36"/>
      <c r="Q1925" s="36"/>
      <c r="R1925" s="36"/>
      <c r="S1925" s="36"/>
      <c r="T1925" s="36"/>
      <c r="U1925" s="36"/>
      <c r="V1925" s="36"/>
      <c r="W1925" s="36"/>
    </row>
    <row r="1926" spans="1:23" x14ac:dyDescent="0.25">
      <c r="A1926" s="36"/>
      <c r="B1926" s="36"/>
      <c r="C1926" s="36"/>
      <c r="D1926" s="36"/>
      <c r="E1926" s="36"/>
      <c r="F1926" s="36"/>
      <c r="G1926" s="36"/>
      <c r="H1926" s="36"/>
      <c r="I1926" s="36"/>
      <c r="J1926" s="36"/>
      <c r="K1926" s="36"/>
      <c r="L1926" s="36"/>
      <c r="M1926" s="36"/>
      <c r="N1926" s="36"/>
      <c r="O1926" s="36"/>
      <c r="P1926" s="36"/>
      <c r="Q1926" s="36"/>
      <c r="R1926" s="36"/>
      <c r="S1926" s="36"/>
      <c r="T1926" s="36"/>
      <c r="U1926" s="36"/>
      <c r="V1926" s="36"/>
      <c r="W1926" s="36"/>
    </row>
    <row r="1927" spans="1:23" x14ac:dyDescent="0.25">
      <c r="A1927" s="36"/>
      <c r="B1927" s="36"/>
      <c r="C1927" s="36"/>
      <c r="D1927" s="36"/>
      <c r="E1927" s="36"/>
      <c r="F1927" s="36"/>
      <c r="G1927" s="36"/>
      <c r="H1927" s="36"/>
      <c r="I1927" s="36"/>
      <c r="J1927" s="36"/>
      <c r="K1927" s="36"/>
      <c r="L1927" s="36"/>
      <c r="M1927" s="36"/>
      <c r="N1927" s="36"/>
      <c r="O1927" s="36"/>
      <c r="P1927" s="36"/>
      <c r="Q1927" s="36"/>
      <c r="R1927" s="36"/>
      <c r="S1927" s="36"/>
      <c r="T1927" s="36"/>
      <c r="U1927" s="36"/>
      <c r="V1927" s="36"/>
      <c r="W1927" s="36"/>
    </row>
    <row r="1928" spans="1:23" x14ac:dyDescent="0.25">
      <c r="A1928" s="36"/>
      <c r="B1928" s="36"/>
      <c r="C1928" s="36"/>
      <c r="D1928" s="36"/>
      <c r="E1928" s="36"/>
      <c r="F1928" s="36"/>
      <c r="G1928" s="36"/>
      <c r="H1928" s="36"/>
      <c r="I1928" s="36"/>
      <c r="J1928" s="36"/>
      <c r="K1928" s="36"/>
      <c r="L1928" s="36"/>
      <c r="M1928" s="36"/>
      <c r="N1928" s="36"/>
      <c r="O1928" s="36"/>
      <c r="P1928" s="36"/>
      <c r="Q1928" s="36"/>
      <c r="R1928" s="36"/>
      <c r="S1928" s="36"/>
      <c r="T1928" s="36"/>
      <c r="U1928" s="36"/>
      <c r="V1928" s="36"/>
      <c r="W1928" s="36"/>
    </row>
    <row r="1929" spans="1:23" x14ac:dyDescent="0.25">
      <c r="A1929" s="36"/>
      <c r="B1929" s="36"/>
      <c r="C1929" s="36"/>
      <c r="D1929" s="36"/>
      <c r="E1929" s="36"/>
      <c r="F1929" s="36"/>
      <c r="G1929" s="36"/>
      <c r="H1929" s="36"/>
      <c r="I1929" s="36"/>
      <c r="J1929" s="36"/>
      <c r="K1929" s="36"/>
      <c r="L1929" s="36"/>
      <c r="M1929" s="36"/>
      <c r="N1929" s="36"/>
      <c r="O1929" s="36"/>
      <c r="P1929" s="36"/>
      <c r="Q1929" s="36"/>
      <c r="R1929" s="36"/>
      <c r="S1929" s="36"/>
      <c r="T1929" s="36"/>
      <c r="U1929" s="36"/>
      <c r="V1929" s="36"/>
      <c r="W1929" s="36"/>
    </row>
    <row r="1930" spans="1:23" x14ac:dyDescent="0.25">
      <c r="A1930" s="36"/>
      <c r="B1930" s="36"/>
      <c r="C1930" s="36"/>
      <c r="D1930" s="36"/>
      <c r="E1930" s="36"/>
      <c r="F1930" s="36"/>
      <c r="G1930" s="36"/>
      <c r="H1930" s="36"/>
      <c r="I1930" s="36"/>
      <c r="J1930" s="36"/>
      <c r="K1930" s="36"/>
      <c r="L1930" s="36"/>
      <c r="M1930" s="36"/>
      <c r="N1930" s="36"/>
      <c r="O1930" s="36"/>
      <c r="P1930" s="36"/>
      <c r="Q1930" s="36"/>
      <c r="R1930" s="36"/>
      <c r="S1930" s="36"/>
      <c r="T1930" s="36"/>
      <c r="U1930" s="36"/>
      <c r="V1930" s="36"/>
      <c r="W1930" s="36"/>
    </row>
    <row r="1931" spans="1:23" x14ac:dyDescent="0.25">
      <c r="A1931" s="36"/>
      <c r="B1931" s="36"/>
      <c r="C1931" s="36"/>
      <c r="D1931" s="36"/>
      <c r="E1931" s="36"/>
      <c r="F1931" s="36"/>
      <c r="G1931" s="36"/>
      <c r="H1931" s="36"/>
      <c r="I1931" s="36"/>
      <c r="J1931" s="36"/>
      <c r="K1931" s="36"/>
      <c r="L1931" s="36"/>
      <c r="M1931" s="36"/>
      <c r="N1931" s="36"/>
      <c r="O1931" s="36"/>
      <c r="P1931" s="36"/>
      <c r="Q1931" s="36"/>
      <c r="R1931" s="36"/>
      <c r="S1931" s="36"/>
      <c r="T1931" s="36"/>
      <c r="U1931" s="36"/>
      <c r="V1931" s="36"/>
      <c r="W1931" s="36"/>
    </row>
    <row r="1932" spans="1:23" x14ac:dyDescent="0.25">
      <c r="A1932" s="36"/>
      <c r="B1932" s="36"/>
      <c r="C1932" s="36"/>
      <c r="D1932" s="36"/>
      <c r="E1932" s="36"/>
      <c r="F1932" s="36"/>
      <c r="G1932" s="36"/>
      <c r="H1932" s="36"/>
      <c r="I1932" s="36"/>
      <c r="J1932" s="36"/>
      <c r="K1932" s="36"/>
      <c r="L1932" s="36"/>
      <c r="M1932" s="36"/>
      <c r="N1932" s="36"/>
      <c r="O1932" s="36"/>
      <c r="P1932" s="36"/>
      <c r="Q1932" s="36"/>
      <c r="R1932" s="36"/>
      <c r="S1932" s="36"/>
      <c r="T1932" s="36"/>
      <c r="U1932" s="36"/>
      <c r="V1932" s="36"/>
      <c r="W1932" s="36"/>
    </row>
    <row r="1933" spans="1:23" x14ac:dyDescent="0.25">
      <c r="A1933" s="36"/>
      <c r="B1933" s="36"/>
      <c r="C1933" s="36"/>
      <c r="D1933" s="36"/>
      <c r="E1933" s="36"/>
      <c r="F1933" s="36"/>
      <c r="G1933" s="36"/>
      <c r="H1933" s="36"/>
      <c r="I1933" s="36"/>
      <c r="J1933" s="36"/>
      <c r="K1933" s="36"/>
      <c r="L1933" s="36"/>
      <c r="M1933" s="36"/>
      <c r="N1933" s="36"/>
      <c r="O1933" s="36"/>
      <c r="P1933" s="36"/>
      <c r="Q1933" s="36"/>
      <c r="R1933" s="36"/>
      <c r="S1933" s="36"/>
      <c r="T1933" s="36"/>
      <c r="U1933" s="36"/>
      <c r="V1933" s="36"/>
      <c r="W1933" s="36"/>
    </row>
    <row r="1934" spans="1:23" x14ac:dyDescent="0.25">
      <c r="A1934" s="36"/>
      <c r="B1934" s="36"/>
      <c r="C1934" s="36"/>
      <c r="D1934" s="36"/>
      <c r="E1934" s="36"/>
      <c r="F1934" s="36"/>
      <c r="G1934" s="36"/>
      <c r="H1934" s="36"/>
      <c r="I1934" s="36"/>
      <c r="J1934" s="36"/>
      <c r="K1934" s="36"/>
      <c r="L1934" s="36"/>
      <c r="M1934" s="36"/>
      <c r="N1934" s="36"/>
      <c r="O1934" s="36"/>
      <c r="P1934" s="36"/>
      <c r="Q1934" s="36"/>
      <c r="R1934" s="36"/>
      <c r="S1934" s="36"/>
      <c r="T1934" s="36"/>
      <c r="U1934" s="36"/>
      <c r="V1934" s="36"/>
      <c r="W1934" s="36"/>
    </row>
    <row r="1935" spans="1:23" x14ac:dyDescent="0.25">
      <c r="A1935" s="36"/>
      <c r="B1935" s="36"/>
      <c r="C1935" s="36"/>
      <c r="D1935" s="36"/>
      <c r="E1935" s="36"/>
      <c r="F1935" s="36"/>
      <c r="G1935" s="36"/>
      <c r="H1935" s="36"/>
      <c r="I1935" s="36"/>
      <c r="J1935" s="36"/>
      <c r="K1935" s="36"/>
      <c r="L1935" s="36"/>
      <c r="M1935" s="36"/>
      <c r="N1935" s="36"/>
      <c r="O1935" s="36"/>
      <c r="P1935" s="36"/>
      <c r="Q1935" s="36"/>
      <c r="R1935" s="36"/>
      <c r="S1935" s="36"/>
      <c r="T1935" s="36"/>
      <c r="U1935" s="36"/>
      <c r="V1935" s="36"/>
      <c r="W1935" s="36"/>
    </row>
    <row r="1936" spans="1:23" x14ac:dyDescent="0.25">
      <c r="A1936" s="36"/>
      <c r="B1936" s="36"/>
      <c r="C1936" s="36"/>
      <c r="D1936" s="36"/>
      <c r="E1936" s="36"/>
      <c r="F1936" s="36"/>
      <c r="G1936" s="36"/>
      <c r="H1936" s="36"/>
      <c r="I1936" s="36"/>
      <c r="J1936" s="36"/>
      <c r="K1936" s="36"/>
      <c r="L1936" s="36"/>
      <c r="M1936" s="36"/>
      <c r="N1936" s="36"/>
      <c r="O1936" s="36"/>
      <c r="P1936" s="36"/>
      <c r="Q1936" s="36"/>
      <c r="R1936" s="36"/>
      <c r="S1936" s="36"/>
      <c r="T1936" s="36"/>
      <c r="U1936" s="36"/>
      <c r="V1936" s="36"/>
      <c r="W1936" s="36"/>
    </row>
    <row r="1937" spans="1:23" x14ac:dyDescent="0.25">
      <c r="A1937" s="36"/>
      <c r="B1937" s="36"/>
      <c r="C1937" s="36"/>
      <c r="D1937" s="36"/>
      <c r="E1937" s="36"/>
      <c r="F1937" s="36"/>
      <c r="G1937" s="36"/>
      <c r="H1937" s="36"/>
      <c r="I1937" s="36"/>
      <c r="J1937" s="36"/>
      <c r="K1937" s="36"/>
      <c r="L1937" s="36"/>
      <c r="M1937" s="36"/>
      <c r="N1937" s="36"/>
      <c r="O1937" s="36"/>
      <c r="P1937" s="36"/>
      <c r="Q1937" s="36"/>
      <c r="R1937" s="36"/>
      <c r="S1937" s="36"/>
      <c r="T1937" s="36"/>
      <c r="U1937" s="36"/>
      <c r="V1937" s="36"/>
      <c r="W1937" s="36"/>
    </row>
    <row r="1938" spans="1:23" x14ac:dyDescent="0.25">
      <c r="A1938" s="36"/>
      <c r="B1938" s="36"/>
      <c r="C1938" s="36"/>
      <c r="D1938" s="36"/>
      <c r="E1938" s="36"/>
      <c r="F1938" s="36"/>
      <c r="G1938" s="36"/>
      <c r="H1938" s="36"/>
      <c r="I1938" s="36"/>
      <c r="J1938" s="36"/>
      <c r="K1938" s="36"/>
      <c r="L1938" s="36"/>
      <c r="M1938" s="36"/>
      <c r="N1938" s="36"/>
      <c r="O1938" s="36"/>
      <c r="P1938" s="36"/>
      <c r="Q1938" s="36"/>
      <c r="R1938" s="36"/>
      <c r="S1938" s="36"/>
      <c r="T1938" s="36"/>
      <c r="U1938" s="36"/>
      <c r="V1938" s="36"/>
      <c r="W1938" s="36"/>
    </row>
    <row r="1939" spans="1:23" x14ac:dyDescent="0.25">
      <c r="A1939" s="36"/>
      <c r="B1939" s="36"/>
      <c r="C1939" s="36"/>
      <c r="D1939" s="36"/>
      <c r="E1939" s="36"/>
      <c r="F1939" s="36"/>
      <c r="G1939" s="36"/>
      <c r="H1939" s="36"/>
      <c r="I1939" s="36"/>
      <c r="J1939" s="36"/>
      <c r="K1939" s="36"/>
      <c r="L1939" s="36"/>
      <c r="M1939" s="36"/>
      <c r="N1939" s="36"/>
      <c r="O1939" s="36"/>
      <c r="P1939" s="36"/>
      <c r="Q1939" s="36"/>
      <c r="R1939" s="36"/>
      <c r="S1939" s="36"/>
      <c r="T1939" s="36"/>
      <c r="U1939" s="36"/>
      <c r="V1939" s="36"/>
      <c r="W1939" s="36"/>
    </row>
    <row r="1940" spans="1:23" x14ac:dyDescent="0.25">
      <c r="A1940" s="36"/>
      <c r="B1940" s="36"/>
      <c r="C1940" s="36"/>
      <c r="D1940" s="36"/>
      <c r="E1940" s="36"/>
      <c r="F1940" s="36"/>
      <c r="G1940" s="36"/>
      <c r="H1940" s="36"/>
      <c r="I1940" s="36"/>
      <c r="J1940" s="36"/>
      <c r="K1940" s="36"/>
      <c r="L1940" s="36"/>
      <c r="M1940" s="36"/>
      <c r="N1940" s="36"/>
      <c r="O1940" s="36"/>
      <c r="P1940" s="36"/>
      <c r="Q1940" s="36"/>
      <c r="R1940" s="36"/>
      <c r="S1940" s="36"/>
      <c r="T1940" s="36"/>
      <c r="U1940" s="36"/>
      <c r="V1940" s="36"/>
      <c r="W1940" s="36"/>
    </row>
    <row r="1941" spans="1:23" x14ac:dyDescent="0.25">
      <c r="A1941" s="36"/>
      <c r="B1941" s="36"/>
      <c r="C1941" s="36"/>
      <c r="D1941" s="36"/>
      <c r="E1941" s="36"/>
      <c r="F1941" s="36"/>
      <c r="G1941" s="36"/>
      <c r="H1941" s="36"/>
      <c r="I1941" s="36"/>
      <c r="J1941" s="36"/>
      <c r="K1941" s="36"/>
      <c r="L1941" s="36"/>
      <c r="M1941" s="36"/>
      <c r="N1941" s="36"/>
      <c r="O1941" s="36"/>
      <c r="P1941" s="36"/>
      <c r="Q1941" s="36"/>
      <c r="R1941" s="36"/>
      <c r="S1941" s="36"/>
      <c r="T1941" s="36"/>
      <c r="U1941" s="36"/>
      <c r="V1941" s="36"/>
      <c r="W1941" s="36"/>
    </row>
    <row r="1942" spans="1:23" x14ac:dyDescent="0.25">
      <c r="A1942" s="36"/>
      <c r="B1942" s="36"/>
      <c r="C1942" s="36"/>
      <c r="D1942" s="36"/>
      <c r="E1942" s="36"/>
      <c r="F1942" s="36"/>
      <c r="G1942" s="36"/>
      <c r="H1942" s="36"/>
      <c r="I1942" s="36"/>
      <c r="J1942" s="36"/>
      <c r="K1942" s="36"/>
      <c r="L1942" s="36"/>
      <c r="M1942" s="36"/>
      <c r="N1942" s="36"/>
      <c r="O1942" s="36"/>
      <c r="P1942" s="36"/>
      <c r="Q1942" s="36"/>
      <c r="R1942" s="36"/>
      <c r="S1942" s="36"/>
      <c r="T1942" s="36"/>
      <c r="U1942" s="36"/>
      <c r="V1942" s="36"/>
      <c r="W1942" s="36"/>
    </row>
    <row r="1943" spans="1:23" x14ac:dyDescent="0.25">
      <c r="A1943" s="36"/>
      <c r="B1943" s="36"/>
      <c r="C1943" s="36"/>
      <c r="D1943" s="36"/>
      <c r="E1943" s="36"/>
      <c r="F1943" s="36"/>
      <c r="G1943" s="36"/>
      <c r="H1943" s="36"/>
      <c r="I1943" s="36"/>
      <c r="J1943" s="36"/>
      <c r="K1943" s="36"/>
      <c r="L1943" s="36"/>
      <c r="M1943" s="36"/>
      <c r="N1943" s="36"/>
      <c r="O1943" s="36"/>
      <c r="P1943" s="36"/>
      <c r="Q1943" s="36"/>
      <c r="R1943" s="36"/>
      <c r="S1943" s="36"/>
      <c r="T1943" s="36"/>
      <c r="U1943" s="36"/>
      <c r="V1943" s="36"/>
      <c r="W1943" s="36"/>
    </row>
    <row r="1944" spans="1:23" x14ac:dyDescent="0.25">
      <c r="A1944" s="36"/>
      <c r="B1944" s="36"/>
      <c r="C1944" s="36"/>
      <c r="D1944" s="36"/>
      <c r="E1944" s="36"/>
      <c r="F1944" s="36"/>
      <c r="G1944" s="36"/>
      <c r="H1944" s="36"/>
      <c r="I1944" s="36"/>
      <c r="J1944" s="36"/>
      <c r="K1944" s="36"/>
      <c r="L1944" s="36"/>
      <c r="M1944" s="36"/>
      <c r="N1944" s="36"/>
      <c r="O1944" s="36"/>
      <c r="P1944" s="36"/>
      <c r="Q1944" s="36"/>
      <c r="R1944" s="36"/>
      <c r="S1944" s="36"/>
      <c r="T1944" s="36"/>
      <c r="U1944" s="36"/>
      <c r="V1944" s="36"/>
      <c r="W1944" s="36"/>
    </row>
  </sheetData>
  <sortState ref="A662:W1299">
    <sortCondition ref="A662:A1299"/>
  </sortState>
  <conditionalFormatting sqref="AQ10:AQ647">
    <cfRule type="containsText" dxfId="2" priority="3" operator="containsText" text="FALSE">
      <formula>NOT(ISERROR(SEARCH("FALSE",AQ10)))</formula>
    </cfRule>
  </conditionalFormatting>
  <conditionalFormatting sqref="AS10:AS442">
    <cfRule type="cellIs" dxfId="1" priority="2" operator="equal">
      <formula>FALSE</formula>
    </cfRule>
  </conditionalFormatting>
  <conditionalFormatting sqref="AS662:AS1094">
    <cfRule type="cellIs" dxfId="0" priority="1" operator="equal">
      <formula>FALSE</formula>
    </cfRule>
  </conditionalFormatting>
  <pageMargins left="0.7" right="0.7" top="0.75" bottom="0.75" header="0.3" footer="0.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328"/>
  <sheetViews>
    <sheetView workbookViewId="0">
      <selection activeCell="B21" sqref="B21"/>
    </sheetView>
  </sheetViews>
  <sheetFormatPr defaultRowHeight="15" x14ac:dyDescent="0.25"/>
  <cols>
    <col min="1" max="1" width="27.7109375" bestFit="1" customWidth="1"/>
    <col min="2" max="2" width="58" bestFit="1" customWidth="1"/>
  </cols>
  <sheetData>
    <row r="1" spans="1:3" x14ac:dyDescent="0.25">
      <c r="A1" t="s">
        <v>693</v>
      </c>
      <c r="B1" t="s">
        <v>694</v>
      </c>
    </row>
    <row r="3" spans="1:3" x14ac:dyDescent="0.25">
      <c r="A3" t="s">
        <v>424</v>
      </c>
      <c r="B3" t="s">
        <v>695</v>
      </c>
      <c r="C3" s="47" t="s">
        <v>695</v>
      </c>
    </row>
    <row r="4" spans="1:3" x14ac:dyDescent="0.25">
      <c r="A4" t="s">
        <v>425</v>
      </c>
      <c r="B4" t="s">
        <v>695</v>
      </c>
      <c r="C4" s="47" t="s">
        <v>695</v>
      </c>
    </row>
    <row r="5" spans="1:3" x14ac:dyDescent="0.25">
      <c r="A5" t="s">
        <v>427</v>
      </c>
      <c r="B5" t="s">
        <v>696</v>
      </c>
      <c r="C5" s="47" t="s">
        <v>696</v>
      </c>
    </row>
    <row r="6" spans="1:3" x14ac:dyDescent="0.25">
      <c r="A6" t="s">
        <v>428</v>
      </c>
      <c r="B6" t="s">
        <v>695</v>
      </c>
      <c r="C6" s="47" t="s">
        <v>695</v>
      </c>
    </row>
    <row r="7" spans="1:3" x14ac:dyDescent="0.25">
      <c r="A7" t="s">
        <v>422</v>
      </c>
      <c r="B7" t="s">
        <v>695</v>
      </c>
      <c r="C7" s="47" t="s">
        <v>695</v>
      </c>
    </row>
    <row r="8" spans="1:3" x14ac:dyDescent="0.25">
      <c r="A8" t="s">
        <v>438</v>
      </c>
      <c r="B8" t="s">
        <v>695</v>
      </c>
      <c r="C8" s="47" t="s">
        <v>695</v>
      </c>
    </row>
    <row r="9" spans="1:3" x14ac:dyDescent="0.25">
      <c r="A9" t="s">
        <v>439</v>
      </c>
      <c r="B9" t="s">
        <v>695</v>
      </c>
      <c r="C9" s="47" t="s">
        <v>695</v>
      </c>
    </row>
    <row r="10" spans="1:3" x14ac:dyDescent="0.25">
      <c r="A10" t="s">
        <v>434</v>
      </c>
      <c r="B10" t="s">
        <v>695</v>
      </c>
      <c r="C10" s="47" t="s">
        <v>695</v>
      </c>
    </row>
    <row r="11" spans="1:3" x14ac:dyDescent="0.25">
      <c r="A11" t="s">
        <v>435</v>
      </c>
      <c r="B11" t="s">
        <v>695</v>
      </c>
      <c r="C11" s="47" t="s">
        <v>695</v>
      </c>
    </row>
    <row r="12" spans="1:3" x14ac:dyDescent="0.25">
      <c r="A12" t="s">
        <v>458</v>
      </c>
      <c r="B12" t="s">
        <v>695</v>
      </c>
      <c r="C12" s="47" t="s">
        <v>695</v>
      </c>
    </row>
    <row r="13" spans="1:3" x14ac:dyDescent="0.25">
      <c r="A13" t="s">
        <v>457</v>
      </c>
      <c r="B13" s="47" t="s">
        <v>702</v>
      </c>
      <c r="C13" s="47" t="s">
        <v>697</v>
      </c>
    </row>
    <row r="14" spans="1:3" x14ac:dyDescent="0.25">
      <c r="A14" t="s">
        <v>459</v>
      </c>
      <c r="B14" t="s">
        <v>695</v>
      </c>
      <c r="C14" s="47" t="s">
        <v>695</v>
      </c>
    </row>
    <row r="15" spans="1:3" x14ac:dyDescent="0.25">
      <c r="A15" t="s">
        <v>460</v>
      </c>
      <c r="B15" t="s">
        <v>696</v>
      </c>
      <c r="C15" s="47" t="s">
        <v>696</v>
      </c>
    </row>
    <row r="16" spans="1:3" x14ac:dyDescent="0.25">
      <c r="A16" t="s">
        <v>461</v>
      </c>
      <c r="B16" t="s">
        <v>695</v>
      </c>
      <c r="C16" s="47" t="s">
        <v>695</v>
      </c>
    </row>
    <row r="17" spans="1:3" x14ac:dyDescent="0.25">
      <c r="A17" t="s">
        <v>472</v>
      </c>
      <c r="B17" t="s">
        <v>695</v>
      </c>
      <c r="C17" s="47" t="s">
        <v>695</v>
      </c>
    </row>
    <row r="18" spans="1:3" x14ac:dyDescent="0.25">
      <c r="A18" t="s">
        <v>473</v>
      </c>
      <c r="B18" t="s">
        <v>695</v>
      </c>
      <c r="C18" s="47" t="s">
        <v>695</v>
      </c>
    </row>
    <row r="19" spans="1:3" x14ac:dyDescent="0.25">
      <c r="A19" t="s">
        <v>475</v>
      </c>
      <c r="B19" s="47" t="s">
        <v>701</v>
      </c>
      <c r="C19" s="47" t="s">
        <v>698</v>
      </c>
    </row>
    <row r="20" spans="1:3" x14ac:dyDescent="0.25">
      <c r="A20" t="s">
        <v>474</v>
      </c>
      <c r="B20" t="s">
        <v>699</v>
      </c>
      <c r="C20" s="47" t="s">
        <v>699</v>
      </c>
    </row>
    <row r="21" spans="1:3" x14ac:dyDescent="0.25">
      <c r="A21" t="s">
        <v>481</v>
      </c>
      <c r="B21" s="47" t="s">
        <v>702</v>
      </c>
      <c r="C21" s="47" t="s">
        <v>697</v>
      </c>
    </row>
    <row r="22" spans="1:3" x14ac:dyDescent="0.25">
      <c r="A22" t="s">
        <v>484</v>
      </c>
      <c r="B22" t="s">
        <v>695</v>
      </c>
      <c r="C22" s="47" t="s">
        <v>695</v>
      </c>
    </row>
    <row r="23" spans="1:3" x14ac:dyDescent="0.25">
      <c r="A23" t="s">
        <v>483</v>
      </c>
      <c r="B23" t="s">
        <v>695</v>
      </c>
      <c r="C23" s="47" t="s">
        <v>695</v>
      </c>
    </row>
    <row r="24" spans="1:3" x14ac:dyDescent="0.25">
      <c r="A24" t="s">
        <v>558</v>
      </c>
      <c r="B24" t="s">
        <v>696</v>
      </c>
      <c r="C24" s="47" t="s">
        <v>696</v>
      </c>
    </row>
    <row r="25" spans="1:3" x14ac:dyDescent="0.25">
      <c r="A25" t="s">
        <v>560</v>
      </c>
      <c r="B25" t="s">
        <v>695</v>
      </c>
      <c r="C25" s="47" t="s">
        <v>695</v>
      </c>
    </row>
    <row r="26" spans="1:3" x14ac:dyDescent="0.25">
      <c r="A26" t="s">
        <v>563</v>
      </c>
      <c r="B26" t="s">
        <v>696</v>
      </c>
      <c r="C26" s="47" t="s">
        <v>696</v>
      </c>
    </row>
    <row r="27" spans="1:3" x14ac:dyDescent="0.25">
      <c r="A27" t="s">
        <v>566</v>
      </c>
      <c r="B27" t="s">
        <v>695</v>
      </c>
      <c r="C27" s="47" t="s">
        <v>695</v>
      </c>
    </row>
    <row r="28" spans="1:3" x14ac:dyDescent="0.25">
      <c r="A28" t="s">
        <v>564</v>
      </c>
      <c r="B28" t="s">
        <v>695</v>
      </c>
      <c r="C28" s="47" t="s">
        <v>695</v>
      </c>
    </row>
    <row r="29" spans="1:3" x14ac:dyDescent="0.25">
      <c r="A29" t="s">
        <v>568</v>
      </c>
      <c r="B29" t="s">
        <v>695</v>
      </c>
      <c r="C29" s="47" t="s">
        <v>695</v>
      </c>
    </row>
    <row r="30" spans="1:3" x14ac:dyDescent="0.25">
      <c r="A30" t="s">
        <v>559</v>
      </c>
      <c r="B30" t="s">
        <v>695</v>
      </c>
      <c r="C30" s="47" t="s">
        <v>695</v>
      </c>
    </row>
    <row r="31" spans="1:3" x14ac:dyDescent="0.25">
      <c r="A31" t="s">
        <v>565</v>
      </c>
      <c r="B31" t="s">
        <v>695</v>
      </c>
      <c r="C31" s="47" t="s">
        <v>695</v>
      </c>
    </row>
    <row r="32" spans="1:3" x14ac:dyDescent="0.25">
      <c r="A32" t="s">
        <v>567</v>
      </c>
      <c r="B32" t="s">
        <v>695</v>
      </c>
      <c r="C32" s="47" t="s">
        <v>695</v>
      </c>
    </row>
    <row r="33" spans="1:3" x14ac:dyDescent="0.25">
      <c r="A33" t="s">
        <v>498</v>
      </c>
      <c r="B33" t="s">
        <v>695</v>
      </c>
      <c r="C33" s="47" t="s">
        <v>695</v>
      </c>
    </row>
    <row r="34" spans="1:3" x14ac:dyDescent="0.25">
      <c r="A34" t="s">
        <v>497</v>
      </c>
      <c r="B34" t="s">
        <v>695</v>
      </c>
      <c r="C34" s="47" t="s">
        <v>695</v>
      </c>
    </row>
    <row r="35" spans="1:3" x14ac:dyDescent="0.25">
      <c r="A35" t="s">
        <v>499</v>
      </c>
      <c r="B35" t="s">
        <v>695</v>
      </c>
      <c r="C35" s="47" t="s">
        <v>695</v>
      </c>
    </row>
    <row r="36" spans="1:3" x14ac:dyDescent="0.25">
      <c r="A36" t="s">
        <v>500</v>
      </c>
      <c r="B36" t="s">
        <v>700</v>
      </c>
      <c r="C36" s="47" t="s">
        <v>700</v>
      </c>
    </row>
    <row r="37" spans="1:3" x14ac:dyDescent="0.25">
      <c r="A37" t="s">
        <v>542</v>
      </c>
      <c r="B37" t="s">
        <v>695</v>
      </c>
      <c r="C37" s="47" t="s">
        <v>695</v>
      </c>
    </row>
    <row r="38" spans="1:3" x14ac:dyDescent="0.25">
      <c r="A38" t="s">
        <v>539</v>
      </c>
      <c r="B38" t="s">
        <v>695</v>
      </c>
      <c r="C38" s="47" t="s">
        <v>695</v>
      </c>
    </row>
    <row r="39" spans="1:3" x14ac:dyDescent="0.25">
      <c r="A39" t="s">
        <v>548</v>
      </c>
      <c r="B39" t="s">
        <v>696</v>
      </c>
      <c r="C39" s="47" t="s">
        <v>696</v>
      </c>
    </row>
    <row r="40" spans="1:3" x14ac:dyDescent="0.25">
      <c r="A40" t="s">
        <v>545</v>
      </c>
      <c r="B40" t="s">
        <v>695</v>
      </c>
      <c r="C40" s="47" t="s">
        <v>695</v>
      </c>
    </row>
    <row r="41" spans="1:3" x14ac:dyDescent="0.25">
      <c r="A41" t="s">
        <v>546</v>
      </c>
      <c r="B41" t="s">
        <v>695</v>
      </c>
      <c r="C41" s="47" t="s">
        <v>695</v>
      </c>
    </row>
    <row r="42" spans="1:3" x14ac:dyDescent="0.25">
      <c r="A42" t="s">
        <v>549</v>
      </c>
      <c r="B42" t="s">
        <v>695</v>
      </c>
      <c r="C42" s="47" t="s">
        <v>695</v>
      </c>
    </row>
    <row r="43" spans="1:3" x14ac:dyDescent="0.25">
      <c r="A43" t="s">
        <v>550</v>
      </c>
      <c r="B43" t="s">
        <v>695</v>
      </c>
      <c r="C43" s="47" t="s">
        <v>695</v>
      </c>
    </row>
    <row r="44" spans="1:3" x14ac:dyDescent="0.25">
      <c r="A44" t="s">
        <v>543</v>
      </c>
      <c r="B44" t="s">
        <v>695</v>
      </c>
      <c r="C44" s="47" t="s">
        <v>695</v>
      </c>
    </row>
    <row r="45" spans="1:3" x14ac:dyDescent="0.25">
      <c r="A45" t="s">
        <v>540</v>
      </c>
      <c r="B45" t="s">
        <v>695</v>
      </c>
      <c r="C45" s="47" t="s">
        <v>695</v>
      </c>
    </row>
    <row r="46" spans="1:3" x14ac:dyDescent="0.25">
      <c r="A46" t="s">
        <v>544</v>
      </c>
      <c r="B46" t="s">
        <v>695</v>
      </c>
      <c r="C46" s="47" t="s">
        <v>695</v>
      </c>
    </row>
    <row r="47" spans="1:3" x14ac:dyDescent="0.25">
      <c r="A47" t="s">
        <v>547</v>
      </c>
      <c r="B47" t="s">
        <v>695</v>
      </c>
      <c r="C47" s="47" t="s">
        <v>695</v>
      </c>
    </row>
    <row r="48" spans="1:3" x14ac:dyDescent="0.25">
      <c r="A48" t="s">
        <v>541</v>
      </c>
      <c r="B48" s="47" t="s">
        <v>701</v>
      </c>
      <c r="C48" s="47" t="s">
        <v>698</v>
      </c>
    </row>
    <row r="49" spans="1:3" x14ac:dyDescent="0.25">
      <c r="A49" t="s">
        <v>423</v>
      </c>
      <c r="B49" s="47" t="s">
        <v>702</v>
      </c>
      <c r="C49" s="47" t="s">
        <v>697</v>
      </c>
    </row>
    <row r="50" spans="1:3" x14ac:dyDescent="0.25">
      <c r="A50" t="s">
        <v>426</v>
      </c>
      <c r="B50" s="47" t="s">
        <v>702</v>
      </c>
      <c r="C50" s="47" t="s">
        <v>697</v>
      </c>
    </row>
    <row r="51" spans="1:3" x14ac:dyDescent="0.25">
      <c r="A51" t="s">
        <v>436</v>
      </c>
      <c r="B51" t="s">
        <v>696</v>
      </c>
      <c r="C51" s="47" t="s">
        <v>696</v>
      </c>
    </row>
    <row r="52" spans="1:3" x14ac:dyDescent="0.25">
      <c r="A52" t="s">
        <v>437</v>
      </c>
      <c r="B52" t="s">
        <v>696</v>
      </c>
      <c r="C52" s="47" t="s">
        <v>696</v>
      </c>
    </row>
    <row r="53" spans="1:3" x14ac:dyDescent="0.25">
      <c r="A53" t="s">
        <v>482</v>
      </c>
      <c r="B53" s="47" t="s">
        <v>702</v>
      </c>
      <c r="C53" s="47" t="s">
        <v>697</v>
      </c>
    </row>
    <row r="54" spans="1:3" x14ac:dyDescent="0.25">
      <c r="A54" t="s">
        <v>561</v>
      </c>
      <c r="B54" s="47" t="s">
        <v>701</v>
      </c>
      <c r="C54" s="47" t="s">
        <v>698</v>
      </c>
    </row>
    <row r="55" spans="1:3" x14ac:dyDescent="0.25">
      <c r="A55" t="s">
        <v>562</v>
      </c>
      <c r="B55" s="47" t="s">
        <v>701</v>
      </c>
      <c r="C55" s="47" t="s">
        <v>698</v>
      </c>
    </row>
    <row r="56" spans="1:3" x14ac:dyDescent="0.25">
      <c r="A56" t="s">
        <v>569</v>
      </c>
      <c r="B56" s="47" t="s">
        <v>702</v>
      </c>
      <c r="C56" s="47" t="s">
        <v>697</v>
      </c>
    </row>
    <row r="57" spans="1:3" x14ac:dyDescent="0.25">
      <c r="A57" t="s">
        <v>495</v>
      </c>
      <c r="B57" t="s">
        <v>696</v>
      </c>
      <c r="C57" s="47" t="s">
        <v>696</v>
      </c>
    </row>
    <row r="58" spans="1:3" x14ac:dyDescent="0.25">
      <c r="A58" t="s">
        <v>496</v>
      </c>
      <c r="B58" s="47" t="s">
        <v>702</v>
      </c>
      <c r="C58" s="47" t="s">
        <v>697</v>
      </c>
    </row>
    <row r="59" spans="1:3" x14ac:dyDescent="0.25">
      <c r="A59" t="s">
        <v>7</v>
      </c>
      <c r="B59" s="47" t="s">
        <v>702</v>
      </c>
      <c r="C59" s="47" t="s">
        <v>697</v>
      </c>
    </row>
    <row r="60" spans="1:3" x14ac:dyDescent="0.25">
      <c r="A60" t="s">
        <v>35</v>
      </c>
      <c r="B60" t="s">
        <v>696</v>
      </c>
      <c r="C60" s="47" t="s">
        <v>696</v>
      </c>
    </row>
    <row r="61" spans="1:3" x14ac:dyDescent="0.25">
      <c r="A61" t="s">
        <v>142</v>
      </c>
      <c r="B61" t="s">
        <v>696</v>
      </c>
      <c r="C61" s="47" t="s">
        <v>696</v>
      </c>
    </row>
    <row r="62" spans="1:3" x14ac:dyDescent="0.25">
      <c r="A62" t="s">
        <v>199</v>
      </c>
      <c r="B62" t="s">
        <v>696</v>
      </c>
      <c r="C62" s="47" t="s">
        <v>696</v>
      </c>
    </row>
    <row r="63" spans="1:3" x14ac:dyDescent="0.25">
      <c r="A63" t="s">
        <v>24</v>
      </c>
      <c r="B63" t="s">
        <v>695</v>
      </c>
      <c r="C63" s="47" t="s">
        <v>695</v>
      </c>
    </row>
    <row r="64" spans="1:3" x14ac:dyDescent="0.25">
      <c r="A64" t="s">
        <v>49</v>
      </c>
      <c r="B64" s="47" t="s">
        <v>701</v>
      </c>
      <c r="C64" s="47" t="s">
        <v>698</v>
      </c>
    </row>
    <row r="65" spans="1:3" x14ac:dyDescent="0.25">
      <c r="A65" t="s">
        <v>66</v>
      </c>
      <c r="B65" s="47" t="s">
        <v>702</v>
      </c>
      <c r="C65" s="47" t="s">
        <v>697</v>
      </c>
    </row>
    <row r="66" spans="1:3" x14ac:dyDescent="0.25">
      <c r="A66" t="s">
        <v>87</v>
      </c>
      <c r="B66" s="47" t="s">
        <v>701</v>
      </c>
      <c r="C66" s="47" t="s">
        <v>698</v>
      </c>
    </row>
    <row r="67" spans="1:3" x14ac:dyDescent="0.25">
      <c r="A67" t="s">
        <v>143</v>
      </c>
      <c r="B67" s="47" t="s">
        <v>702</v>
      </c>
      <c r="C67" s="47" t="s">
        <v>697</v>
      </c>
    </row>
    <row r="68" spans="1:3" x14ac:dyDescent="0.25">
      <c r="A68" t="s">
        <v>2</v>
      </c>
      <c r="B68" s="47" t="s">
        <v>701</v>
      </c>
      <c r="C68" s="47" t="s">
        <v>698</v>
      </c>
    </row>
    <row r="69" spans="1:3" x14ac:dyDescent="0.25">
      <c r="A69" t="s">
        <v>9</v>
      </c>
      <c r="B69" t="s">
        <v>696</v>
      </c>
      <c r="C69" s="47" t="s">
        <v>696</v>
      </c>
    </row>
    <row r="70" spans="1:3" x14ac:dyDescent="0.25">
      <c r="A70" t="s">
        <v>27</v>
      </c>
      <c r="B70" t="s">
        <v>696</v>
      </c>
      <c r="C70" s="47" t="s">
        <v>696</v>
      </c>
    </row>
    <row r="71" spans="1:3" x14ac:dyDescent="0.25">
      <c r="A71" t="s">
        <v>39</v>
      </c>
      <c r="B71" s="47" t="s">
        <v>701</v>
      </c>
      <c r="C71" s="47" t="s">
        <v>698</v>
      </c>
    </row>
    <row r="72" spans="1:3" x14ac:dyDescent="0.25">
      <c r="A72" t="s">
        <v>59</v>
      </c>
      <c r="B72" s="47" t="s">
        <v>701</v>
      </c>
      <c r="C72" s="47" t="s">
        <v>698</v>
      </c>
    </row>
    <row r="73" spans="1:3" x14ac:dyDescent="0.25">
      <c r="A73" t="s">
        <v>148</v>
      </c>
      <c r="B73" s="47" t="s">
        <v>701</v>
      </c>
      <c r="C73" s="47" t="s">
        <v>698</v>
      </c>
    </row>
    <row r="74" spans="1:3" x14ac:dyDescent="0.25">
      <c r="A74" t="s">
        <v>3</v>
      </c>
      <c r="B74" t="s">
        <v>699</v>
      </c>
      <c r="C74" s="47" t="s">
        <v>699</v>
      </c>
    </row>
    <row r="75" spans="1:3" x14ac:dyDescent="0.25">
      <c r="A75" t="s">
        <v>14</v>
      </c>
      <c r="B75" t="s">
        <v>696</v>
      </c>
      <c r="C75" s="47" t="s">
        <v>696</v>
      </c>
    </row>
    <row r="76" spans="1:3" x14ac:dyDescent="0.25">
      <c r="A76" t="s">
        <v>33</v>
      </c>
      <c r="B76" t="s">
        <v>695</v>
      </c>
      <c r="C76" s="47" t="s">
        <v>695</v>
      </c>
    </row>
    <row r="77" spans="1:3" x14ac:dyDescent="0.25">
      <c r="A77" t="s">
        <v>47</v>
      </c>
      <c r="B77" s="47" t="s">
        <v>701</v>
      </c>
      <c r="C77" s="47" t="s">
        <v>698</v>
      </c>
    </row>
    <row r="78" spans="1:3" x14ac:dyDescent="0.25">
      <c r="A78" t="s">
        <v>63</v>
      </c>
      <c r="B78" t="s">
        <v>699</v>
      </c>
      <c r="C78" s="47" t="s">
        <v>699</v>
      </c>
    </row>
    <row r="79" spans="1:3" x14ac:dyDescent="0.25">
      <c r="A79" t="s">
        <v>84</v>
      </c>
      <c r="B79" s="47" t="s">
        <v>702</v>
      </c>
      <c r="C79" s="47" t="s">
        <v>697</v>
      </c>
    </row>
    <row r="80" spans="1:3" x14ac:dyDescent="0.25">
      <c r="A80" t="s">
        <v>111</v>
      </c>
      <c r="B80" t="s">
        <v>695</v>
      </c>
      <c r="C80" s="47" t="s">
        <v>695</v>
      </c>
    </row>
    <row r="81" spans="1:3" x14ac:dyDescent="0.25">
      <c r="A81" t="s">
        <v>144</v>
      </c>
      <c r="B81" t="s">
        <v>696</v>
      </c>
      <c r="C81" s="47" t="s">
        <v>696</v>
      </c>
    </row>
    <row r="82" spans="1:3" x14ac:dyDescent="0.25">
      <c r="A82" t="s">
        <v>50</v>
      </c>
      <c r="B82" s="47" t="s">
        <v>702</v>
      </c>
      <c r="C82" s="47" t="s">
        <v>697</v>
      </c>
    </row>
    <row r="83" spans="1:3" x14ac:dyDescent="0.25">
      <c r="A83" t="s">
        <v>64</v>
      </c>
      <c r="B83" t="s">
        <v>695</v>
      </c>
      <c r="C83" s="47" t="s">
        <v>695</v>
      </c>
    </row>
    <row r="84" spans="1:3" x14ac:dyDescent="0.25">
      <c r="A84" t="s">
        <v>102</v>
      </c>
      <c r="B84" s="47" t="s">
        <v>701</v>
      </c>
      <c r="C84" s="47" t="s">
        <v>698</v>
      </c>
    </row>
    <row r="85" spans="1:3" x14ac:dyDescent="0.25">
      <c r="A85" t="s">
        <v>109</v>
      </c>
      <c r="B85" s="47" t="s">
        <v>702</v>
      </c>
      <c r="C85" s="47" t="s">
        <v>697</v>
      </c>
    </row>
    <row r="86" spans="1:3" x14ac:dyDescent="0.25">
      <c r="A86" t="s">
        <v>145</v>
      </c>
      <c r="B86" s="47" t="s">
        <v>701</v>
      </c>
      <c r="C86" s="47" t="s">
        <v>698</v>
      </c>
    </row>
    <row r="87" spans="1:3" x14ac:dyDescent="0.25">
      <c r="A87" t="s">
        <v>169</v>
      </c>
      <c r="B87" s="47" t="s">
        <v>702</v>
      </c>
      <c r="C87" s="47" t="s">
        <v>697</v>
      </c>
    </row>
    <row r="88" spans="1:3" x14ac:dyDescent="0.25">
      <c r="A88" t="s">
        <v>176</v>
      </c>
      <c r="B88" s="47" t="s">
        <v>701</v>
      </c>
      <c r="C88" s="47" t="s">
        <v>698</v>
      </c>
    </row>
    <row r="89" spans="1:3" x14ac:dyDescent="0.25">
      <c r="A89" t="s">
        <v>187</v>
      </c>
      <c r="B89" s="47" t="s">
        <v>701</v>
      </c>
      <c r="C89" s="47" t="s">
        <v>698</v>
      </c>
    </row>
    <row r="90" spans="1:3" x14ac:dyDescent="0.25">
      <c r="A90" t="s">
        <v>37</v>
      </c>
      <c r="B90" t="s">
        <v>695</v>
      </c>
      <c r="C90" s="47" t="s">
        <v>695</v>
      </c>
    </row>
    <row r="91" spans="1:3" x14ac:dyDescent="0.25">
      <c r="A91" t="s">
        <v>51</v>
      </c>
      <c r="B91" t="s">
        <v>696</v>
      </c>
      <c r="C91" s="47" t="s">
        <v>696</v>
      </c>
    </row>
    <row r="92" spans="1:3" x14ac:dyDescent="0.25">
      <c r="A92" t="s">
        <v>110</v>
      </c>
      <c r="B92" s="47" t="s">
        <v>701</v>
      </c>
      <c r="C92" s="47" t="s">
        <v>698</v>
      </c>
    </row>
    <row r="93" spans="1:3" x14ac:dyDescent="0.25">
      <c r="A93" t="s">
        <v>124</v>
      </c>
      <c r="B93" s="47" t="s">
        <v>701</v>
      </c>
      <c r="C93" s="47" t="s">
        <v>698</v>
      </c>
    </row>
    <row r="94" spans="1:3" x14ac:dyDescent="0.25">
      <c r="A94" t="s">
        <v>188</v>
      </c>
      <c r="B94" s="47" t="s">
        <v>701</v>
      </c>
      <c r="C94" s="47" t="s">
        <v>698</v>
      </c>
    </row>
    <row r="95" spans="1:3" x14ac:dyDescent="0.25">
      <c r="A95" t="s">
        <v>193</v>
      </c>
      <c r="B95" t="s">
        <v>695</v>
      </c>
      <c r="C95" s="47" t="s">
        <v>695</v>
      </c>
    </row>
    <row r="96" spans="1:3" x14ac:dyDescent="0.25">
      <c r="A96" t="s">
        <v>57</v>
      </c>
      <c r="B96" t="s">
        <v>695</v>
      </c>
      <c r="C96" s="47" t="s">
        <v>695</v>
      </c>
    </row>
    <row r="97" spans="1:3" x14ac:dyDescent="0.25">
      <c r="A97" t="s">
        <v>81</v>
      </c>
      <c r="B97" t="s">
        <v>695</v>
      </c>
      <c r="C97" s="47" t="s">
        <v>695</v>
      </c>
    </row>
    <row r="98" spans="1:3" x14ac:dyDescent="0.25">
      <c r="A98" t="s">
        <v>93</v>
      </c>
      <c r="B98" t="s">
        <v>696</v>
      </c>
      <c r="C98" s="47" t="s">
        <v>696</v>
      </c>
    </row>
    <row r="99" spans="1:3" x14ac:dyDescent="0.25">
      <c r="A99" t="s">
        <v>131</v>
      </c>
      <c r="B99" s="47" t="s">
        <v>702</v>
      </c>
      <c r="C99" s="47" t="s">
        <v>697</v>
      </c>
    </row>
    <row r="100" spans="1:3" x14ac:dyDescent="0.25">
      <c r="A100" t="s">
        <v>184</v>
      </c>
      <c r="B100" s="47" t="s">
        <v>701</v>
      </c>
      <c r="C100" s="47" t="s">
        <v>698</v>
      </c>
    </row>
    <row r="101" spans="1:3" x14ac:dyDescent="0.25">
      <c r="A101" t="s">
        <v>10</v>
      </c>
      <c r="B101" t="s">
        <v>695</v>
      </c>
      <c r="C101" s="47" t="s">
        <v>695</v>
      </c>
    </row>
    <row r="102" spans="1:3" x14ac:dyDescent="0.25">
      <c r="A102" t="s">
        <v>16</v>
      </c>
      <c r="B102" s="47" t="s">
        <v>702</v>
      </c>
      <c r="C102" s="47" t="s">
        <v>697</v>
      </c>
    </row>
    <row r="103" spans="1:3" x14ac:dyDescent="0.25">
      <c r="A103" t="s">
        <v>18</v>
      </c>
      <c r="B103" t="s">
        <v>696</v>
      </c>
      <c r="C103" s="47" t="s">
        <v>696</v>
      </c>
    </row>
    <row r="104" spans="1:3" x14ac:dyDescent="0.25">
      <c r="A104" t="s">
        <v>28</v>
      </c>
      <c r="B104" t="s">
        <v>695</v>
      </c>
      <c r="C104" s="47" t="s">
        <v>695</v>
      </c>
    </row>
    <row r="105" spans="1:3" x14ac:dyDescent="0.25">
      <c r="A105" t="s">
        <v>30</v>
      </c>
      <c r="B105" t="s">
        <v>695</v>
      </c>
      <c r="C105" s="47" t="s">
        <v>695</v>
      </c>
    </row>
    <row r="106" spans="1:3" x14ac:dyDescent="0.25">
      <c r="A106" t="s">
        <v>38</v>
      </c>
      <c r="B106" t="s">
        <v>696</v>
      </c>
      <c r="C106" s="47" t="s">
        <v>696</v>
      </c>
    </row>
    <row r="107" spans="1:3" x14ac:dyDescent="0.25">
      <c r="A107" t="s">
        <v>61</v>
      </c>
      <c r="B107" t="s">
        <v>696</v>
      </c>
      <c r="C107" s="47" t="s">
        <v>696</v>
      </c>
    </row>
    <row r="108" spans="1:3" x14ac:dyDescent="0.25">
      <c r="A108" t="s">
        <v>78</v>
      </c>
      <c r="B108" t="s">
        <v>695</v>
      </c>
      <c r="C108" s="47" t="s">
        <v>695</v>
      </c>
    </row>
    <row r="109" spans="1:3" x14ac:dyDescent="0.25">
      <c r="A109" t="s">
        <v>97</v>
      </c>
      <c r="B109" s="47" t="s">
        <v>701</v>
      </c>
      <c r="C109" s="47" t="s">
        <v>698</v>
      </c>
    </row>
    <row r="110" spans="1:3" x14ac:dyDescent="0.25">
      <c r="A110" t="s">
        <v>129</v>
      </c>
      <c r="B110" t="s">
        <v>695</v>
      </c>
      <c r="C110" s="47" t="s">
        <v>695</v>
      </c>
    </row>
    <row r="111" spans="1:3" x14ac:dyDescent="0.25">
      <c r="A111" t="s">
        <v>170</v>
      </c>
      <c r="B111" s="47" t="s">
        <v>702</v>
      </c>
      <c r="C111" s="47" t="s">
        <v>697</v>
      </c>
    </row>
    <row r="112" spans="1:3" x14ac:dyDescent="0.25">
      <c r="A112" t="s">
        <v>178</v>
      </c>
      <c r="B112" s="47" t="s">
        <v>701</v>
      </c>
      <c r="C112" s="47" t="s">
        <v>698</v>
      </c>
    </row>
    <row r="113" spans="1:3" x14ac:dyDescent="0.25">
      <c r="A113" t="s">
        <v>31</v>
      </c>
      <c r="B113" t="s">
        <v>695</v>
      </c>
      <c r="C113" s="47" t="s">
        <v>695</v>
      </c>
    </row>
    <row r="114" spans="1:3" x14ac:dyDescent="0.25">
      <c r="A114" t="s">
        <v>41</v>
      </c>
      <c r="B114" s="47" t="s">
        <v>701</v>
      </c>
      <c r="C114" s="47" t="s">
        <v>698</v>
      </c>
    </row>
    <row r="115" spans="1:3" x14ac:dyDescent="0.25">
      <c r="A115" t="s">
        <v>68</v>
      </c>
      <c r="B115" s="47" t="s">
        <v>701</v>
      </c>
      <c r="C115" s="47" t="s">
        <v>698</v>
      </c>
    </row>
    <row r="116" spans="1:3" x14ac:dyDescent="0.25">
      <c r="A116" t="s">
        <v>71</v>
      </c>
      <c r="B116" t="s">
        <v>695</v>
      </c>
      <c r="C116" s="47" t="s">
        <v>695</v>
      </c>
    </row>
    <row r="117" spans="1:3" x14ac:dyDescent="0.25">
      <c r="A117" t="s">
        <v>162</v>
      </c>
      <c r="B117" t="s">
        <v>696</v>
      </c>
      <c r="C117" s="47" t="s">
        <v>696</v>
      </c>
    </row>
    <row r="118" spans="1:3" x14ac:dyDescent="0.25">
      <c r="A118" t="s">
        <v>172</v>
      </c>
      <c r="B118" s="47" t="s">
        <v>702</v>
      </c>
      <c r="C118" s="47" t="s">
        <v>697</v>
      </c>
    </row>
    <row r="119" spans="1:3" x14ac:dyDescent="0.25">
      <c r="A119" t="s">
        <v>11</v>
      </c>
      <c r="B119" t="s">
        <v>696</v>
      </c>
      <c r="C119" s="47" t="s">
        <v>696</v>
      </c>
    </row>
    <row r="120" spans="1:3" x14ac:dyDescent="0.25">
      <c r="A120" t="s">
        <v>52</v>
      </c>
      <c r="B120" s="47" t="s">
        <v>701</v>
      </c>
      <c r="C120" s="47" t="s">
        <v>698</v>
      </c>
    </row>
    <row r="121" spans="1:3" x14ac:dyDescent="0.25">
      <c r="A121" t="s">
        <v>58</v>
      </c>
      <c r="B121" t="s">
        <v>695</v>
      </c>
      <c r="C121" s="47" t="s">
        <v>695</v>
      </c>
    </row>
    <row r="122" spans="1:3" x14ac:dyDescent="0.25">
      <c r="A122" t="s">
        <v>65</v>
      </c>
      <c r="B122" t="s">
        <v>695</v>
      </c>
      <c r="C122" s="47" t="s">
        <v>695</v>
      </c>
    </row>
    <row r="123" spans="1:3" x14ac:dyDescent="0.25">
      <c r="A123" t="s">
        <v>72</v>
      </c>
      <c r="B123" t="s">
        <v>695</v>
      </c>
      <c r="C123" s="47" t="s">
        <v>695</v>
      </c>
    </row>
    <row r="124" spans="1:3" x14ac:dyDescent="0.25">
      <c r="A124" t="s">
        <v>80</v>
      </c>
      <c r="B124" t="s">
        <v>696</v>
      </c>
      <c r="C124" s="47" t="s">
        <v>696</v>
      </c>
    </row>
    <row r="125" spans="1:3" x14ac:dyDescent="0.25">
      <c r="A125" t="s">
        <v>82</v>
      </c>
      <c r="B125" t="s">
        <v>695</v>
      </c>
      <c r="C125" s="47" t="s">
        <v>695</v>
      </c>
    </row>
    <row r="126" spans="1:3" x14ac:dyDescent="0.25">
      <c r="A126" t="s">
        <v>106</v>
      </c>
      <c r="B126" t="s">
        <v>696</v>
      </c>
      <c r="C126" s="47" t="s">
        <v>696</v>
      </c>
    </row>
    <row r="127" spans="1:3" x14ac:dyDescent="0.25">
      <c r="A127" t="s">
        <v>135</v>
      </c>
      <c r="B127" t="s">
        <v>695</v>
      </c>
      <c r="C127" s="47" t="s">
        <v>695</v>
      </c>
    </row>
    <row r="128" spans="1:3" x14ac:dyDescent="0.25">
      <c r="A128" t="s">
        <v>171</v>
      </c>
      <c r="B128" t="s">
        <v>696</v>
      </c>
      <c r="C128" s="47" t="s">
        <v>696</v>
      </c>
    </row>
    <row r="129" spans="1:3" x14ac:dyDescent="0.25">
      <c r="A129" t="s">
        <v>194</v>
      </c>
      <c r="B129" s="47" t="s">
        <v>702</v>
      </c>
      <c r="C129" s="47" t="s">
        <v>697</v>
      </c>
    </row>
    <row r="130" spans="1:3" x14ac:dyDescent="0.25">
      <c r="A130" t="s">
        <v>21</v>
      </c>
      <c r="B130" t="s">
        <v>700</v>
      </c>
      <c r="C130" s="47" t="s">
        <v>700</v>
      </c>
    </row>
    <row r="131" spans="1:3" x14ac:dyDescent="0.25">
      <c r="A131" t="s">
        <v>44</v>
      </c>
      <c r="B131" t="s">
        <v>696</v>
      </c>
      <c r="C131" s="47" t="s">
        <v>696</v>
      </c>
    </row>
    <row r="132" spans="1:3" x14ac:dyDescent="0.25">
      <c r="A132" t="s">
        <v>53</v>
      </c>
      <c r="B132" t="s">
        <v>696</v>
      </c>
      <c r="C132" s="47" t="s">
        <v>696</v>
      </c>
    </row>
    <row r="133" spans="1:3" x14ac:dyDescent="0.25">
      <c r="A133" t="s">
        <v>83</v>
      </c>
      <c r="B133" t="s">
        <v>700</v>
      </c>
      <c r="C133" s="47" t="s">
        <v>700</v>
      </c>
    </row>
    <row r="134" spans="1:3" x14ac:dyDescent="0.25">
      <c r="A134" t="s">
        <v>112</v>
      </c>
      <c r="B134" t="s">
        <v>696</v>
      </c>
      <c r="C134" s="47" t="s">
        <v>696</v>
      </c>
    </row>
    <row r="135" spans="1:3" x14ac:dyDescent="0.25">
      <c r="A135" t="s">
        <v>156</v>
      </c>
      <c r="B135" t="s">
        <v>695</v>
      </c>
      <c r="C135" s="47" t="s">
        <v>695</v>
      </c>
    </row>
    <row r="136" spans="1:3" x14ac:dyDescent="0.25">
      <c r="A136" t="s">
        <v>160</v>
      </c>
      <c r="B136" t="s">
        <v>695</v>
      </c>
      <c r="C136" s="47" t="s">
        <v>695</v>
      </c>
    </row>
    <row r="137" spans="1:3" x14ac:dyDescent="0.25">
      <c r="A137" t="s">
        <v>174</v>
      </c>
      <c r="B137" t="s">
        <v>700</v>
      </c>
      <c r="C137" s="47" t="s">
        <v>700</v>
      </c>
    </row>
    <row r="138" spans="1:3" x14ac:dyDescent="0.25">
      <c r="A138" t="s">
        <v>181</v>
      </c>
      <c r="B138" t="s">
        <v>700</v>
      </c>
      <c r="C138" s="47" t="s">
        <v>700</v>
      </c>
    </row>
    <row r="139" spans="1:3" x14ac:dyDescent="0.25">
      <c r="A139" t="s">
        <v>186</v>
      </c>
      <c r="B139" t="s">
        <v>695</v>
      </c>
      <c r="C139" s="47" t="s">
        <v>695</v>
      </c>
    </row>
    <row r="140" spans="1:3" x14ac:dyDescent="0.25">
      <c r="A140" t="s">
        <v>6</v>
      </c>
      <c r="B140" t="s">
        <v>696</v>
      </c>
      <c r="C140" s="47" t="s">
        <v>696</v>
      </c>
    </row>
    <row r="141" spans="1:3" x14ac:dyDescent="0.25">
      <c r="A141" t="s">
        <v>26</v>
      </c>
      <c r="B141" t="s">
        <v>695</v>
      </c>
      <c r="C141" s="47" t="s">
        <v>695</v>
      </c>
    </row>
    <row r="142" spans="1:3" x14ac:dyDescent="0.25">
      <c r="A142" t="s">
        <v>45</v>
      </c>
      <c r="B142" t="s">
        <v>700</v>
      </c>
      <c r="C142" s="47" t="s">
        <v>700</v>
      </c>
    </row>
    <row r="143" spans="1:3" x14ac:dyDescent="0.25">
      <c r="A143" t="s">
        <v>48</v>
      </c>
      <c r="B143" t="s">
        <v>696</v>
      </c>
      <c r="C143" s="47" t="s">
        <v>696</v>
      </c>
    </row>
    <row r="144" spans="1:3" x14ac:dyDescent="0.25">
      <c r="A144" t="s">
        <v>73</v>
      </c>
      <c r="B144" t="s">
        <v>700</v>
      </c>
      <c r="C144" s="47" t="s">
        <v>700</v>
      </c>
    </row>
    <row r="145" spans="1:3" x14ac:dyDescent="0.25">
      <c r="A145" t="s">
        <v>96</v>
      </c>
      <c r="B145" t="s">
        <v>696</v>
      </c>
      <c r="C145" s="47" t="s">
        <v>696</v>
      </c>
    </row>
    <row r="146" spans="1:3" x14ac:dyDescent="0.25">
      <c r="A146" t="s">
        <v>140</v>
      </c>
      <c r="B146" s="47" t="s">
        <v>702</v>
      </c>
      <c r="C146" s="47" t="s">
        <v>697</v>
      </c>
    </row>
    <row r="147" spans="1:3" x14ac:dyDescent="0.25">
      <c r="A147" t="s">
        <v>141</v>
      </c>
      <c r="B147" t="s">
        <v>696</v>
      </c>
      <c r="C147" s="47" t="s">
        <v>696</v>
      </c>
    </row>
    <row r="148" spans="1:3" x14ac:dyDescent="0.25">
      <c r="A148" t="s">
        <v>165</v>
      </c>
      <c r="B148" s="47" t="s">
        <v>702</v>
      </c>
      <c r="C148" s="47" t="s">
        <v>697</v>
      </c>
    </row>
    <row r="149" spans="1:3" x14ac:dyDescent="0.25">
      <c r="A149" t="s">
        <v>173</v>
      </c>
      <c r="B149" t="s">
        <v>695</v>
      </c>
      <c r="C149" s="47" t="s">
        <v>695</v>
      </c>
    </row>
    <row r="150" spans="1:3" x14ac:dyDescent="0.25">
      <c r="A150" t="s">
        <v>175</v>
      </c>
      <c r="B150" t="s">
        <v>696</v>
      </c>
      <c r="C150" s="47" t="s">
        <v>696</v>
      </c>
    </row>
    <row r="151" spans="1:3" x14ac:dyDescent="0.25">
      <c r="A151" t="s">
        <v>177</v>
      </c>
      <c r="B151" t="s">
        <v>696</v>
      </c>
      <c r="C151" s="47" t="s">
        <v>696</v>
      </c>
    </row>
    <row r="152" spans="1:3" x14ac:dyDescent="0.25">
      <c r="A152" t="s">
        <v>23</v>
      </c>
      <c r="B152" t="s">
        <v>695</v>
      </c>
      <c r="C152" s="47" t="s">
        <v>695</v>
      </c>
    </row>
    <row r="153" spans="1:3" x14ac:dyDescent="0.25">
      <c r="A153" t="s">
        <v>36</v>
      </c>
      <c r="B153" t="s">
        <v>696</v>
      </c>
      <c r="C153" s="47" t="s">
        <v>696</v>
      </c>
    </row>
    <row r="154" spans="1:3" x14ac:dyDescent="0.25">
      <c r="A154" t="s">
        <v>69</v>
      </c>
      <c r="B154" t="s">
        <v>695</v>
      </c>
      <c r="C154" s="47" t="s">
        <v>695</v>
      </c>
    </row>
    <row r="155" spans="1:3" x14ac:dyDescent="0.25">
      <c r="A155" t="s">
        <v>88</v>
      </c>
      <c r="B155" t="s">
        <v>695</v>
      </c>
      <c r="C155" s="47" t="s">
        <v>695</v>
      </c>
    </row>
    <row r="156" spans="1:3" x14ac:dyDescent="0.25">
      <c r="A156" t="s">
        <v>92</v>
      </c>
      <c r="B156" t="s">
        <v>696</v>
      </c>
      <c r="C156" s="47" t="s">
        <v>696</v>
      </c>
    </row>
    <row r="157" spans="1:3" x14ac:dyDescent="0.25">
      <c r="A157" t="s">
        <v>122</v>
      </c>
      <c r="B157" t="s">
        <v>695</v>
      </c>
      <c r="C157" s="47" t="s">
        <v>695</v>
      </c>
    </row>
    <row r="158" spans="1:3" x14ac:dyDescent="0.25">
      <c r="A158" t="s">
        <v>123</v>
      </c>
      <c r="B158" t="s">
        <v>695</v>
      </c>
      <c r="C158" s="47" t="s">
        <v>695</v>
      </c>
    </row>
    <row r="159" spans="1:3" x14ac:dyDescent="0.25">
      <c r="A159" t="s">
        <v>127</v>
      </c>
      <c r="B159" s="47" t="s">
        <v>701</v>
      </c>
      <c r="C159" s="47" t="s">
        <v>698</v>
      </c>
    </row>
    <row r="160" spans="1:3" x14ac:dyDescent="0.25">
      <c r="A160" t="s">
        <v>130</v>
      </c>
      <c r="B160" t="s">
        <v>695</v>
      </c>
      <c r="C160" s="47" t="s">
        <v>695</v>
      </c>
    </row>
    <row r="161" spans="1:3" x14ac:dyDescent="0.25">
      <c r="A161" t="s">
        <v>152</v>
      </c>
      <c r="B161" t="s">
        <v>695</v>
      </c>
      <c r="C161" s="47" t="s">
        <v>695</v>
      </c>
    </row>
    <row r="162" spans="1:3" x14ac:dyDescent="0.25">
      <c r="A162" t="s">
        <v>189</v>
      </c>
      <c r="B162" t="s">
        <v>696</v>
      </c>
      <c r="C162" s="47" t="s">
        <v>696</v>
      </c>
    </row>
    <row r="163" spans="1:3" x14ac:dyDescent="0.25">
      <c r="A163" t="s">
        <v>200</v>
      </c>
      <c r="B163" s="47" t="s">
        <v>702</v>
      </c>
      <c r="C163" s="47" t="s">
        <v>697</v>
      </c>
    </row>
    <row r="164" spans="1:3" x14ac:dyDescent="0.25">
      <c r="A164" t="s">
        <v>13</v>
      </c>
      <c r="B164" t="s">
        <v>695</v>
      </c>
      <c r="C164" s="47" t="s">
        <v>695</v>
      </c>
    </row>
    <row r="165" spans="1:3" x14ac:dyDescent="0.25">
      <c r="A165" t="s">
        <v>29</v>
      </c>
      <c r="B165" t="s">
        <v>695</v>
      </c>
      <c r="C165" s="47" t="s">
        <v>695</v>
      </c>
    </row>
    <row r="166" spans="1:3" x14ac:dyDescent="0.25">
      <c r="A166" t="s">
        <v>77</v>
      </c>
      <c r="B166" s="47" t="s">
        <v>701</v>
      </c>
      <c r="C166" s="47" t="s">
        <v>698</v>
      </c>
    </row>
    <row r="167" spans="1:3" x14ac:dyDescent="0.25">
      <c r="A167" t="s">
        <v>85</v>
      </c>
      <c r="B167" s="47" t="s">
        <v>702</v>
      </c>
      <c r="C167" s="47" t="s">
        <v>697</v>
      </c>
    </row>
    <row r="168" spans="1:3" x14ac:dyDescent="0.25">
      <c r="A168" t="s">
        <v>100</v>
      </c>
      <c r="B168" s="47" t="s">
        <v>701</v>
      </c>
      <c r="C168" s="47" t="s">
        <v>698</v>
      </c>
    </row>
    <row r="169" spans="1:3" x14ac:dyDescent="0.25">
      <c r="A169" t="s">
        <v>116</v>
      </c>
      <c r="B169" s="47" t="s">
        <v>702</v>
      </c>
      <c r="C169" s="47" t="s">
        <v>697</v>
      </c>
    </row>
    <row r="170" spans="1:3" x14ac:dyDescent="0.25">
      <c r="A170" t="s">
        <v>120</v>
      </c>
      <c r="B170" t="s">
        <v>695</v>
      </c>
      <c r="C170" s="47" t="s">
        <v>695</v>
      </c>
    </row>
    <row r="171" spans="1:3" x14ac:dyDescent="0.25">
      <c r="A171" t="s">
        <v>15</v>
      </c>
      <c r="B171" t="s">
        <v>696</v>
      </c>
      <c r="C171" s="47" t="s">
        <v>696</v>
      </c>
    </row>
    <row r="172" spans="1:3" x14ac:dyDescent="0.25">
      <c r="A172" t="s">
        <v>54</v>
      </c>
      <c r="B172" s="47" t="s">
        <v>701</v>
      </c>
      <c r="C172" s="47" t="s">
        <v>698</v>
      </c>
    </row>
    <row r="173" spans="1:3" x14ac:dyDescent="0.25">
      <c r="A173" t="s">
        <v>95</v>
      </c>
      <c r="B173" t="s">
        <v>695</v>
      </c>
      <c r="C173" s="47" t="s">
        <v>695</v>
      </c>
    </row>
    <row r="174" spans="1:3" x14ac:dyDescent="0.25">
      <c r="A174" t="s">
        <v>113</v>
      </c>
      <c r="B174" s="47" t="s">
        <v>701</v>
      </c>
      <c r="C174" s="47" t="s">
        <v>698</v>
      </c>
    </row>
    <row r="175" spans="1:3" x14ac:dyDescent="0.25">
      <c r="A175" t="s">
        <v>146</v>
      </c>
      <c r="B175" s="47" t="s">
        <v>702</v>
      </c>
      <c r="C175" s="47" t="s">
        <v>697</v>
      </c>
    </row>
    <row r="176" spans="1:3" x14ac:dyDescent="0.25">
      <c r="A176" t="s">
        <v>147</v>
      </c>
      <c r="B176" s="47" t="s">
        <v>702</v>
      </c>
      <c r="C176" s="47" t="s">
        <v>697</v>
      </c>
    </row>
    <row r="177" spans="1:3" x14ac:dyDescent="0.25">
      <c r="A177" t="s">
        <v>190</v>
      </c>
      <c r="B177" s="47" t="s">
        <v>701</v>
      </c>
      <c r="C177" s="47" t="s">
        <v>698</v>
      </c>
    </row>
    <row r="178" spans="1:3" x14ac:dyDescent="0.25">
      <c r="A178" t="s">
        <v>17</v>
      </c>
      <c r="B178" s="47" t="s">
        <v>701</v>
      </c>
      <c r="C178" s="47" t="s">
        <v>698</v>
      </c>
    </row>
    <row r="179" spans="1:3" x14ac:dyDescent="0.25">
      <c r="A179" t="s">
        <v>19</v>
      </c>
      <c r="B179" t="s">
        <v>696</v>
      </c>
      <c r="C179" s="47" t="s">
        <v>696</v>
      </c>
    </row>
    <row r="180" spans="1:3" x14ac:dyDescent="0.25">
      <c r="A180" t="s">
        <v>74</v>
      </c>
      <c r="B180" t="s">
        <v>696</v>
      </c>
      <c r="C180" s="47" t="s">
        <v>696</v>
      </c>
    </row>
    <row r="181" spans="1:3" x14ac:dyDescent="0.25">
      <c r="A181" t="s">
        <v>629</v>
      </c>
      <c r="B181" s="47" t="s">
        <v>702</v>
      </c>
      <c r="C181" s="47" t="s">
        <v>697</v>
      </c>
    </row>
    <row r="182" spans="1:3" x14ac:dyDescent="0.25">
      <c r="A182" t="s">
        <v>114</v>
      </c>
      <c r="B182" s="47" t="s">
        <v>701</v>
      </c>
      <c r="C182" s="47" t="s">
        <v>698</v>
      </c>
    </row>
    <row r="183" spans="1:3" x14ac:dyDescent="0.25">
      <c r="A183" t="s">
        <v>118</v>
      </c>
      <c r="B183" t="s">
        <v>695</v>
      </c>
      <c r="C183" s="47" t="s">
        <v>695</v>
      </c>
    </row>
    <row r="184" spans="1:3" x14ac:dyDescent="0.25">
      <c r="A184" t="s">
        <v>149</v>
      </c>
      <c r="B184" s="47" t="s">
        <v>701</v>
      </c>
      <c r="C184" s="47" t="s">
        <v>698</v>
      </c>
    </row>
    <row r="185" spans="1:3" x14ac:dyDescent="0.25">
      <c r="A185" t="s">
        <v>40</v>
      </c>
      <c r="B185" t="s">
        <v>695</v>
      </c>
      <c r="C185" s="47" t="s">
        <v>695</v>
      </c>
    </row>
    <row r="186" spans="1:3" x14ac:dyDescent="0.25">
      <c r="A186" t="s">
        <v>46</v>
      </c>
      <c r="B186" s="47" t="s">
        <v>701</v>
      </c>
      <c r="C186" s="47" t="s">
        <v>698</v>
      </c>
    </row>
    <row r="187" spans="1:3" x14ac:dyDescent="0.25">
      <c r="A187" t="s">
        <v>55</v>
      </c>
      <c r="B187" s="47" t="s">
        <v>702</v>
      </c>
      <c r="C187" s="47" t="s">
        <v>697</v>
      </c>
    </row>
    <row r="188" spans="1:3" x14ac:dyDescent="0.25">
      <c r="A188" t="s">
        <v>90</v>
      </c>
      <c r="B188" t="s">
        <v>695</v>
      </c>
      <c r="C188" s="47" t="s">
        <v>695</v>
      </c>
    </row>
    <row r="189" spans="1:3" x14ac:dyDescent="0.25">
      <c r="A189" t="s">
        <v>117</v>
      </c>
      <c r="B189" t="s">
        <v>695</v>
      </c>
      <c r="C189" s="47" t="s">
        <v>695</v>
      </c>
    </row>
    <row r="190" spans="1:3" x14ac:dyDescent="0.25">
      <c r="A190" t="s">
        <v>150</v>
      </c>
      <c r="B190" s="47" t="s">
        <v>701</v>
      </c>
      <c r="C190" s="47" t="s">
        <v>698</v>
      </c>
    </row>
    <row r="191" spans="1:3" x14ac:dyDescent="0.25">
      <c r="A191" t="s">
        <v>185</v>
      </c>
      <c r="B191" t="s">
        <v>696</v>
      </c>
      <c r="C191" s="47" t="s">
        <v>696</v>
      </c>
    </row>
    <row r="192" spans="1:3" x14ac:dyDescent="0.25">
      <c r="A192" t="s">
        <v>42</v>
      </c>
      <c r="B192" s="47" t="s">
        <v>701</v>
      </c>
      <c r="C192" s="47" t="s">
        <v>698</v>
      </c>
    </row>
    <row r="193" spans="1:3" x14ac:dyDescent="0.25">
      <c r="A193" t="s">
        <v>76</v>
      </c>
      <c r="B193" s="47" t="s">
        <v>701</v>
      </c>
      <c r="C193" s="47" t="s">
        <v>698</v>
      </c>
    </row>
    <row r="194" spans="1:3" x14ac:dyDescent="0.25">
      <c r="A194" t="s">
        <v>79</v>
      </c>
      <c r="B194" t="s">
        <v>696</v>
      </c>
      <c r="C194" s="47" t="s">
        <v>696</v>
      </c>
    </row>
    <row r="195" spans="1:3" x14ac:dyDescent="0.25">
      <c r="A195" t="s">
        <v>128</v>
      </c>
      <c r="B195" s="47" t="s">
        <v>701</v>
      </c>
      <c r="C195" s="47" t="s">
        <v>698</v>
      </c>
    </row>
    <row r="196" spans="1:3" x14ac:dyDescent="0.25">
      <c r="A196" t="s">
        <v>136</v>
      </c>
      <c r="B196" s="47" t="s">
        <v>701</v>
      </c>
      <c r="C196" s="47" t="s">
        <v>698</v>
      </c>
    </row>
    <row r="197" spans="1:3" x14ac:dyDescent="0.25">
      <c r="A197" t="s">
        <v>137</v>
      </c>
      <c r="B197" t="s">
        <v>696</v>
      </c>
      <c r="C197" s="47" t="s">
        <v>696</v>
      </c>
    </row>
    <row r="198" spans="1:3" x14ac:dyDescent="0.25">
      <c r="A198" t="s">
        <v>139</v>
      </c>
      <c r="B198" s="47" t="s">
        <v>701</v>
      </c>
      <c r="C198" s="47" t="s">
        <v>698</v>
      </c>
    </row>
    <row r="199" spans="1:3" x14ac:dyDescent="0.25">
      <c r="A199" t="s">
        <v>5</v>
      </c>
      <c r="B199" t="s">
        <v>695</v>
      </c>
      <c r="C199" s="47" t="s">
        <v>695</v>
      </c>
    </row>
    <row r="200" spans="1:3" x14ac:dyDescent="0.25">
      <c r="A200" t="s">
        <v>12</v>
      </c>
      <c r="B200" s="47" t="s">
        <v>702</v>
      </c>
      <c r="C200" s="47" t="s">
        <v>697</v>
      </c>
    </row>
    <row r="201" spans="1:3" x14ac:dyDescent="0.25">
      <c r="A201" t="s">
        <v>22</v>
      </c>
      <c r="B201" t="s">
        <v>699</v>
      </c>
      <c r="C201" s="47" t="s">
        <v>699</v>
      </c>
    </row>
    <row r="202" spans="1:3" x14ac:dyDescent="0.25">
      <c r="A202" t="s">
        <v>70</v>
      </c>
      <c r="B202" t="s">
        <v>699</v>
      </c>
      <c r="C202" s="47" t="s">
        <v>699</v>
      </c>
    </row>
    <row r="203" spans="1:3" x14ac:dyDescent="0.25">
      <c r="A203" t="s">
        <v>99</v>
      </c>
      <c r="B203" t="s">
        <v>695</v>
      </c>
      <c r="C203" s="47" t="s">
        <v>695</v>
      </c>
    </row>
    <row r="204" spans="1:3" x14ac:dyDescent="0.25">
      <c r="A204" t="s">
        <v>107</v>
      </c>
      <c r="B204" s="47" t="s">
        <v>702</v>
      </c>
      <c r="C204" s="47" t="s">
        <v>697</v>
      </c>
    </row>
    <row r="205" spans="1:3" x14ac:dyDescent="0.25">
      <c r="A205" t="s">
        <v>134</v>
      </c>
      <c r="B205" s="47" t="s">
        <v>702</v>
      </c>
      <c r="C205" s="47" t="s">
        <v>697</v>
      </c>
    </row>
    <row r="206" spans="1:3" x14ac:dyDescent="0.25">
      <c r="A206" t="s">
        <v>32</v>
      </c>
      <c r="B206" t="s">
        <v>696</v>
      </c>
      <c r="C206" s="47" t="s">
        <v>696</v>
      </c>
    </row>
    <row r="207" spans="1:3" x14ac:dyDescent="0.25">
      <c r="A207" t="s">
        <v>121</v>
      </c>
      <c r="B207" t="s">
        <v>695</v>
      </c>
      <c r="C207" s="47" t="s">
        <v>695</v>
      </c>
    </row>
    <row r="208" spans="1:3" x14ac:dyDescent="0.25">
      <c r="A208" t="s">
        <v>151</v>
      </c>
      <c r="B208" s="47" t="s">
        <v>701</v>
      </c>
      <c r="C208" s="47" t="s">
        <v>698</v>
      </c>
    </row>
    <row r="209" spans="1:3" x14ac:dyDescent="0.25">
      <c r="A209" t="s">
        <v>179</v>
      </c>
      <c r="B209" s="47" t="s">
        <v>702</v>
      </c>
      <c r="C209" s="47" t="s">
        <v>697</v>
      </c>
    </row>
    <row r="210" spans="1:3" x14ac:dyDescent="0.25">
      <c r="A210" t="s">
        <v>191</v>
      </c>
      <c r="B210" s="47" t="s">
        <v>701</v>
      </c>
      <c r="C210" s="47" t="s">
        <v>698</v>
      </c>
    </row>
    <row r="211" spans="1:3" x14ac:dyDescent="0.25">
      <c r="A211" t="s">
        <v>101</v>
      </c>
      <c r="B211" s="47" t="s">
        <v>701</v>
      </c>
      <c r="C211" s="47" t="s">
        <v>698</v>
      </c>
    </row>
    <row r="212" spans="1:3" x14ac:dyDescent="0.25">
      <c r="A212" t="s">
        <v>138</v>
      </c>
      <c r="B212" s="47" t="s">
        <v>702</v>
      </c>
      <c r="C212" s="47" t="s">
        <v>697</v>
      </c>
    </row>
    <row r="213" spans="1:3" x14ac:dyDescent="0.25">
      <c r="A213" t="s">
        <v>153</v>
      </c>
      <c r="B213" s="47" t="s">
        <v>702</v>
      </c>
      <c r="C213" s="47" t="s">
        <v>697</v>
      </c>
    </row>
    <row r="214" spans="1:3" x14ac:dyDescent="0.25">
      <c r="A214" t="s">
        <v>168</v>
      </c>
      <c r="B214" t="s">
        <v>696</v>
      </c>
      <c r="C214" s="47" t="s">
        <v>696</v>
      </c>
    </row>
    <row r="215" spans="1:3" x14ac:dyDescent="0.25">
      <c r="A215" t="s">
        <v>192</v>
      </c>
      <c r="B215" s="47" t="s">
        <v>701</v>
      </c>
      <c r="C215" s="47" t="s">
        <v>698</v>
      </c>
    </row>
    <row r="216" spans="1:3" x14ac:dyDescent="0.25">
      <c r="A216" t="s">
        <v>25</v>
      </c>
      <c r="B216" t="s">
        <v>696</v>
      </c>
      <c r="C216" s="47" t="s">
        <v>696</v>
      </c>
    </row>
    <row r="217" spans="1:3" x14ac:dyDescent="0.25">
      <c r="A217" t="s">
        <v>56</v>
      </c>
      <c r="B217" t="s">
        <v>696</v>
      </c>
      <c r="C217" s="47" t="s">
        <v>696</v>
      </c>
    </row>
    <row r="218" spans="1:3" x14ac:dyDescent="0.25">
      <c r="A218" t="s">
        <v>94</v>
      </c>
      <c r="B218" t="s">
        <v>696</v>
      </c>
      <c r="C218" s="47" t="s">
        <v>696</v>
      </c>
    </row>
    <row r="219" spans="1:3" x14ac:dyDescent="0.25">
      <c r="A219" t="s">
        <v>108</v>
      </c>
      <c r="B219" t="s">
        <v>695</v>
      </c>
      <c r="C219" s="47" t="s">
        <v>695</v>
      </c>
    </row>
    <row r="220" spans="1:3" x14ac:dyDescent="0.25">
      <c r="A220" t="s">
        <v>154</v>
      </c>
      <c r="B220" t="s">
        <v>696</v>
      </c>
      <c r="C220" s="47" t="s">
        <v>696</v>
      </c>
    </row>
    <row r="221" spans="1:3" x14ac:dyDescent="0.25">
      <c r="A221" t="s">
        <v>158</v>
      </c>
      <c r="B221" t="s">
        <v>696</v>
      </c>
      <c r="C221" s="47" t="s">
        <v>696</v>
      </c>
    </row>
    <row r="222" spans="1:3" x14ac:dyDescent="0.25">
      <c r="A222" t="s">
        <v>159</v>
      </c>
      <c r="B222" s="47" t="s">
        <v>702</v>
      </c>
      <c r="C222" s="47" t="s">
        <v>697</v>
      </c>
    </row>
    <row r="223" spans="1:3" x14ac:dyDescent="0.25">
      <c r="A223" t="s">
        <v>166</v>
      </c>
      <c r="B223" t="s">
        <v>695</v>
      </c>
      <c r="C223" s="47" t="s">
        <v>695</v>
      </c>
    </row>
    <row r="224" spans="1:3" x14ac:dyDescent="0.25">
      <c r="A224" t="s">
        <v>8</v>
      </c>
      <c r="B224" s="47" t="s">
        <v>701</v>
      </c>
      <c r="C224" s="47" t="s">
        <v>698</v>
      </c>
    </row>
    <row r="225" spans="1:3" x14ac:dyDescent="0.25">
      <c r="A225" t="s">
        <v>67</v>
      </c>
      <c r="B225" s="47" t="s">
        <v>701</v>
      </c>
      <c r="C225" s="47" t="s">
        <v>698</v>
      </c>
    </row>
    <row r="226" spans="1:3" x14ac:dyDescent="0.25">
      <c r="A226" t="s">
        <v>89</v>
      </c>
      <c r="B226" t="s">
        <v>695</v>
      </c>
      <c r="C226" s="47" t="s">
        <v>695</v>
      </c>
    </row>
    <row r="227" spans="1:3" x14ac:dyDescent="0.25">
      <c r="A227" t="s">
        <v>103</v>
      </c>
      <c r="B227" s="47" t="s">
        <v>701</v>
      </c>
      <c r="C227" s="47" t="s">
        <v>698</v>
      </c>
    </row>
    <row r="228" spans="1:3" x14ac:dyDescent="0.25">
      <c r="A228" t="s">
        <v>157</v>
      </c>
      <c r="B228" s="47" t="s">
        <v>702</v>
      </c>
      <c r="C228" s="47" t="s">
        <v>697</v>
      </c>
    </row>
    <row r="229" spans="1:3" x14ac:dyDescent="0.25">
      <c r="A229" t="s">
        <v>163</v>
      </c>
      <c r="B229" s="47" t="s">
        <v>702</v>
      </c>
      <c r="C229" s="47" t="s">
        <v>697</v>
      </c>
    </row>
    <row r="230" spans="1:3" x14ac:dyDescent="0.25">
      <c r="A230" t="s">
        <v>182</v>
      </c>
      <c r="B230" t="s">
        <v>696</v>
      </c>
      <c r="C230" s="47" t="s">
        <v>696</v>
      </c>
    </row>
    <row r="231" spans="1:3" x14ac:dyDescent="0.25">
      <c r="A231" t="s">
        <v>60</v>
      </c>
      <c r="B231" t="s">
        <v>700</v>
      </c>
      <c r="C231" s="47" t="s">
        <v>700</v>
      </c>
    </row>
    <row r="232" spans="1:3" x14ac:dyDescent="0.25">
      <c r="A232" t="s">
        <v>62</v>
      </c>
      <c r="B232" t="s">
        <v>700</v>
      </c>
      <c r="C232" s="47" t="s">
        <v>700</v>
      </c>
    </row>
    <row r="233" spans="1:3" x14ac:dyDescent="0.25">
      <c r="A233" t="s">
        <v>75</v>
      </c>
      <c r="B233" t="s">
        <v>695</v>
      </c>
      <c r="C233" s="47" t="s">
        <v>695</v>
      </c>
    </row>
    <row r="234" spans="1:3" x14ac:dyDescent="0.25">
      <c r="A234" t="s">
        <v>105</v>
      </c>
      <c r="B234" t="s">
        <v>696</v>
      </c>
      <c r="C234" s="47" t="s">
        <v>696</v>
      </c>
    </row>
    <row r="235" spans="1:3" x14ac:dyDescent="0.25">
      <c r="A235" t="s">
        <v>126</v>
      </c>
      <c r="B235" t="s">
        <v>695</v>
      </c>
      <c r="C235" s="47" t="s">
        <v>695</v>
      </c>
    </row>
    <row r="236" spans="1:3" x14ac:dyDescent="0.25">
      <c r="A236" t="s">
        <v>133</v>
      </c>
      <c r="B236" t="s">
        <v>700</v>
      </c>
      <c r="C236" s="47" t="s">
        <v>700</v>
      </c>
    </row>
    <row r="237" spans="1:3" x14ac:dyDescent="0.25">
      <c r="A237" t="s">
        <v>155</v>
      </c>
      <c r="B237" t="s">
        <v>700</v>
      </c>
      <c r="C237" s="47" t="s">
        <v>700</v>
      </c>
    </row>
    <row r="238" spans="1:3" x14ac:dyDescent="0.25">
      <c r="A238" t="s">
        <v>164</v>
      </c>
      <c r="B238" t="s">
        <v>695</v>
      </c>
      <c r="C238" s="47" t="s">
        <v>695</v>
      </c>
    </row>
    <row r="239" spans="1:3" x14ac:dyDescent="0.25">
      <c r="A239" t="s">
        <v>167</v>
      </c>
      <c r="B239" t="s">
        <v>696</v>
      </c>
      <c r="C239" s="47" t="s">
        <v>696</v>
      </c>
    </row>
    <row r="240" spans="1:3" x14ac:dyDescent="0.25">
      <c r="A240" t="s">
        <v>183</v>
      </c>
      <c r="B240" s="47" t="s">
        <v>702</v>
      </c>
      <c r="C240" s="47" t="s">
        <v>697</v>
      </c>
    </row>
    <row r="241" spans="1:3" x14ac:dyDescent="0.25">
      <c r="A241" t="s">
        <v>195</v>
      </c>
      <c r="B241" t="s">
        <v>700</v>
      </c>
      <c r="C241" s="47" t="s">
        <v>700</v>
      </c>
    </row>
    <row r="242" spans="1:3" x14ac:dyDescent="0.25">
      <c r="A242" t="s">
        <v>115</v>
      </c>
      <c r="B242" s="47" t="s">
        <v>701</v>
      </c>
      <c r="C242" s="47" t="s">
        <v>698</v>
      </c>
    </row>
    <row r="243" spans="1:3" x14ac:dyDescent="0.25">
      <c r="A243" t="s">
        <v>119</v>
      </c>
      <c r="B243" t="s">
        <v>695</v>
      </c>
      <c r="C243" s="47" t="s">
        <v>695</v>
      </c>
    </row>
    <row r="244" spans="1:3" x14ac:dyDescent="0.25">
      <c r="A244" t="s">
        <v>132</v>
      </c>
      <c r="B244" t="s">
        <v>695</v>
      </c>
      <c r="C244" s="47" t="s">
        <v>695</v>
      </c>
    </row>
    <row r="245" spans="1:3" x14ac:dyDescent="0.25">
      <c r="A245" t="s">
        <v>161</v>
      </c>
      <c r="B245" s="47" t="s">
        <v>701</v>
      </c>
      <c r="C245" s="47" t="s">
        <v>698</v>
      </c>
    </row>
    <row r="246" spans="1:3" x14ac:dyDescent="0.25">
      <c r="A246" t="s">
        <v>180</v>
      </c>
      <c r="B246" t="s">
        <v>695</v>
      </c>
      <c r="C246" s="47" t="s">
        <v>695</v>
      </c>
    </row>
    <row r="247" spans="1:3" x14ac:dyDescent="0.25">
      <c r="A247" t="s">
        <v>1</v>
      </c>
      <c r="B247" t="s">
        <v>695</v>
      </c>
      <c r="C247" s="47" t="s">
        <v>695</v>
      </c>
    </row>
    <row r="248" spans="1:3" x14ac:dyDescent="0.25">
      <c r="A248" t="s">
        <v>4</v>
      </c>
      <c r="B248" t="s">
        <v>695</v>
      </c>
      <c r="C248" s="47" t="s">
        <v>695</v>
      </c>
    </row>
    <row r="249" spans="1:3" x14ac:dyDescent="0.25">
      <c r="A249" t="s">
        <v>34</v>
      </c>
      <c r="B249" s="47" t="s">
        <v>702</v>
      </c>
      <c r="C249" s="47" t="s">
        <v>697</v>
      </c>
    </row>
    <row r="250" spans="1:3" x14ac:dyDescent="0.25">
      <c r="A250" t="s">
        <v>43</v>
      </c>
      <c r="B250" t="s">
        <v>695</v>
      </c>
      <c r="C250" s="47" t="s">
        <v>695</v>
      </c>
    </row>
    <row r="251" spans="1:3" x14ac:dyDescent="0.25">
      <c r="A251" t="s">
        <v>86</v>
      </c>
      <c r="B251" s="47" t="s">
        <v>702</v>
      </c>
      <c r="C251" s="47" t="s">
        <v>697</v>
      </c>
    </row>
    <row r="252" spans="1:3" x14ac:dyDescent="0.25">
      <c r="A252" t="s">
        <v>104</v>
      </c>
      <c r="B252" t="s">
        <v>695</v>
      </c>
      <c r="C252" s="47" t="s">
        <v>695</v>
      </c>
    </row>
    <row r="253" spans="1:3" x14ac:dyDescent="0.25">
      <c r="A253" t="s">
        <v>197</v>
      </c>
      <c r="B253" t="s">
        <v>695</v>
      </c>
      <c r="C253" s="47" t="s">
        <v>695</v>
      </c>
    </row>
    <row r="254" spans="1:3" x14ac:dyDescent="0.25">
      <c r="A254" t="s">
        <v>20</v>
      </c>
      <c r="B254" t="s">
        <v>695</v>
      </c>
      <c r="C254" s="47" t="s">
        <v>695</v>
      </c>
    </row>
    <row r="255" spans="1:3" x14ac:dyDescent="0.25">
      <c r="A255" t="s">
        <v>98</v>
      </c>
      <c r="B255" s="47" t="s">
        <v>702</v>
      </c>
      <c r="C255" s="47" t="s">
        <v>697</v>
      </c>
    </row>
    <row r="256" spans="1:3" x14ac:dyDescent="0.25">
      <c r="A256" t="s">
        <v>125</v>
      </c>
      <c r="B256" t="s">
        <v>695</v>
      </c>
      <c r="C256" s="47" t="s">
        <v>695</v>
      </c>
    </row>
    <row r="257" spans="1:3" x14ac:dyDescent="0.25">
      <c r="A257" t="s">
        <v>196</v>
      </c>
      <c r="B257" t="s">
        <v>695</v>
      </c>
      <c r="C257" s="47" t="s">
        <v>695</v>
      </c>
    </row>
    <row r="258" spans="1:3" x14ac:dyDescent="0.25">
      <c r="A258" t="s">
        <v>198</v>
      </c>
      <c r="B258" s="47" t="s">
        <v>701</v>
      </c>
      <c r="C258" s="47" t="s">
        <v>698</v>
      </c>
    </row>
    <row r="259" spans="1:3" x14ac:dyDescent="0.25">
      <c r="A259" t="s">
        <v>201</v>
      </c>
      <c r="B259" t="s">
        <v>696</v>
      </c>
      <c r="C259" s="47" t="s">
        <v>696</v>
      </c>
    </row>
    <row r="260" spans="1:3" x14ac:dyDescent="0.25">
      <c r="A260" t="s">
        <v>441</v>
      </c>
      <c r="B260" t="s">
        <v>700</v>
      </c>
      <c r="C260" s="47" t="s">
        <v>700</v>
      </c>
    </row>
    <row r="261" spans="1:3" x14ac:dyDescent="0.25">
      <c r="A261" t="s">
        <v>442</v>
      </c>
      <c r="B261" t="s">
        <v>700</v>
      </c>
      <c r="C261" s="47" t="s">
        <v>700</v>
      </c>
    </row>
    <row r="262" spans="1:3" x14ac:dyDescent="0.25">
      <c r="A262" t="s">
        <v>443</v>
      </c>
      <c r="B262" t="s">
        <v>700</v>
      </c>
      <c r="C262" s="47" t="s">
        <v>700</v>
      </c>
    </row>
    <row r="263" spans="1:3" x14ac:dyDescent="0.25">
      <c r="A263" t="s">
        <v>444</v>
      </c>
      <c r="B263" t="s">
        <v>700</v>
      </c>
      <c r="C263" s="47" t="s">
        <v>700</v>
      </c>
    </row>
    <row r="264" spans="1:3" x14ac:dyDescent="0.25">
      <c r="A264" t="s">
        <v>445</v>
      </c>
      <c r="B264" t="s">
        <v>700</v>
      </c>
      <c r="C264" s="47" t="s">
        <v>700</v>
      </c>
    </row>
    <row r="265" spans="1:3" x14ac:dyDescent="0.25">
      <c r="A265" t="s">
        <v>446</v>
      </c>
      <c r="B265" t="s">
        <v>700</v>
      </c>
      <c r="C265" s="47" t="s">
        <v>700</v>
      </c>
    </row>
    <row r="266" spans="1:3" x14ac:dyDescent="0.25">
      <c r="A266" t="s">
        <v>447</v>
      </c>
      <c r="B266" t="s">
        <v>700</v>
      </c>
      <c r="C266" s="47" t="s">
        <v>700</v>
      </c>
    </row>
    <row r="267" spans="1:3" x14ac:dyDescent="0.25">
      <c r="A267" t="s">
        <v>448</v>
      </c>
      <c r="B267" t="s">
        <v>700</v>
      </c>
      <c r="C267" s="47" t="s">
        <v>700</v>
      </c>
    </row>
    <row r="268" spans="1:3" x14ac:dyDescent="0.25">
      <c r="A268" t="s">
        <v>449</v>
      </c>
      <c r="B268" t="s">
        <v>700</v>
      </c>
      <c r="C268" s="47" t="s">
        <v>700</v>
      </c>
    </row>
    <row r="269" spans="1:3" x14ac:dyDescent="0.25">
      <c r="A269" t="s">
        <v>450</v>
      </c>
      <c r="B269" t="s">
        <v>700</v>
      </c>
      <c r="C269" s="47" t="s">
        <v>700</v>
      </c>
    </row>
    <row r="270" spans="1:3" x14ac:dyDescent="0.25">
      <c r="A270" t="s">
        <v>452</v>
      </c>
      <c r="B270" t="s">
        <v>700</v>
      </c>
      <c r="C270" s="47" t="s">
        <v>700</v>
      </c>
    </row>
    <row r="271" spans="1:3" x14ac:dyDescent="0.25">
      <c r="A271" t="s">
        <v>453</v>
      </c>
      <c r="B271" t="s">
        <v>700</v>
      </c>
      <c r="C271" s="47" t="s">
        <v>700</v>
      </c>
    </row>
    <row r="272" spans="1:3" x14ac:dyDescent="0.25">
      <c r="A272" t="s">
        <v>455</v>
      </c>
      <c r="B272" t="s">
        <v>700</v>
      </c>
      <c r="C272" s="47" t="s">
        <v>700</v>
      </c>
    </row>
    <row r="273" spans="1:3" x14ac:dyDescent="0.25">
      <c r="A273" t="s">
        <v>454</v>
      </c>
      <c r="B273" t="s">
        <v>700</v>
      </c>
      <c r="C273" s="47" t="s">
        <v>700</v>
      </c>
    </row>
    <row r="274" spans="1:3" x14ac:dyDescent="0.25">
      <c r="A274" t="s">
        <v>456</v>
      </c>
      <c r="B274" t="s">
        <v>700</v>
      </c>
      <c r="C274" s="47" t="s">
        <v>700</v>
      </c>
    </row>
    <row r="275" spans="1:3" x14ac:dyDescent="0.25">
      <c r="A275" t="s">
        <v>463</v>
      </c>
      <c r="B275" t="s">
        <v>699</v>
      </c>
      <c r="C275" s="47" t="s">
        <v>699</v>
      </c>
    </row>
    <row r="276" spans="1:3" x14ac:dyDescent="0.25">
      <c r="A276" t="s">
        <v>464</v>
      </c>
      <c r="B276" t="s">
        <v>699</v>
      </c>
      <c r="C276" s="47" t="s">
        <v>699</v>
      </c>
    </row>
    <row r="277" spans="1:3" x14ac:dyDescent="0.25">
      <c r="A277" t="s">
        <v>465</v>
      </c>
      <c r="B277" t="s">
        <v>699</v>
      </c>
      <c r="C277" s="47" t="s">
        <v>699</v>
      </c>
    </row>
    <row r="278" spans="1:3" x14ac:dyDescent="0.25">
      <c r="A278" t="s">
        <v>466</v>
      </c>
      <c r="B278" t="s">
        <v>699</v>
      </c>
      <c r="C278" s="47" t="s">
        <v>699</v>
      </c>
    </row>
    <row r="279" spans="1:3" x14ac:dyDescent="0.25">
      <c r="A279" t="s">
        <v>429</v>
      </c>
      <c r="B279" t="s">
        <v>700</v>
      </c>
      <c r="C279" s="47" t="s">
        <v>700</v>
      </c>
    </row>
    <row r="280" spans="1:3" x14ac:dyDescent="0.25">
      <c r="A280" t="s">
        <v>430</v>
      </c>
      <c r="B280" t="s">
        <v>700</v>
      </c>
      <c r="C280" s="47" t="s">
        <v>700</v>
      </c>
    </row>
    <row r="281" spans="1:3" x14ac:dyDescent="0.25">
      <c r="A281" t="s">
        <v>431</v>
      </c>
      <c r="B281" t="s">
        <v>700</v>
      </c>
      <c r="C281" s="47" t="s">
        <v>700</v>
      </c>
    </row>
    <row r="282" spans="1:3" x14ac:dyDescent="0.25">
      <c r="A282" t="s">
        <v>432</v>
      </c>
      <c r="B282" t="s">
        <v>700</v>
      </c>
      <c r="C282" s="47" t="s">
        <v>700</v>
      </c>
    </row>
    <row r="283" spans="1:3" x14ac:dyDescent="0.25">
      <c r="A283" t="s">
        <v>433</v>
      </c>
      <c r="B283" t="s">
        <v>700</v>
      </c>
      <c r="C283" s="47" t="s">
        <v>700</v>
      </c>
    </row>
    <row r="284" spans="1:3" x14ac:dyDescent="0.25">
      <c r="A284" t="s">
        <v>487</v>
      </c>
      <c r="B284" t="s">
        <v>700</v>
      </c>
      <c r="C284" s="47" t="s">
        <v>700</v>
      </c>
    </row>
    <row r="285" spans="1:3" x14ac:dyDescent="0.25">
      <c r="A285" t="s">
        <v>488</v>
      </c>
      <c r="B285" t="s">
        <v>695</v>
      </c>
      <c r="C285" s="47" t="s">
        <v>695</v>
      </c>
    </row>
    <row r="286" spans="1:3" x14ac:dyDescent="0.25">
      <c r="A286" t="s">
        <v>489</v>
      </c>
      <c r="B286" t="s">
        <v>700</v>
      </c>
      <c r="C286" s="47" t="s">
        <v>700</v>
      </c>
    </row>
    <row r="287" spans="1:3" x14ac:dyDescent="0.25">
      <c r="A287" t="s">
        <v>490</v>
      </c>
      <c r="B287" t="s">
        <v>700</v>
      </c>
      <c r="C287" s="47" t="s">
        <v>700</v>
      </c>
    </row>
    <row r="288" spans="1:3" x14ac:dyDescent="0.25">
      <c r="A288" t="s">
        <v>491</v>
      </c>
      <c r="B288" t="s">
        <v>700</v>
      </c>
      <c r="C288" s="47" t="s">
        <v>700</v>
      </c>
    </row>
    <row r="289" spans="1:3" x14ac:dyDescent="0.25">
      <c r="A289" t="s">
        <v>492</v>
      </c>
      <c r="B289" t="s">
        <v>700</v>
      </c>
      <c r="C289" s="47" t="s">
        <v>700</v>
      </c>
    </row>
    <row r="290" spans="1:3" x14ac:dyDescent="0.25">
      <c r="A290" t="s">
        <v>493</v>
      </c>
      <c r="B290" t="s">
        <v>700</v>
      </c>
      <c r="C290" s="47" t="s">
        <v>700</v>
      </c>
    </row>
    <row r="291" spans="1:3" x14ac:dyDescent="0.25">
      <c r="A291" t="s">
        <v>467</v>
      </c>
      <c r="B291" t="s">
        <v>700</v>
      </c>
      <c r="C291" s="47" t="s">
        <v>700</v>
      </c>
    </row>
    <row r="292" spans="1:3" x14ac:dyDescent="0.25">
      <c r="A292" t="s">
        <v>468</v>
      </c>
      <c r="B292" t="s">
        <v>700</v>
      </c>
      <c r="C292" s="47" t="s">
        <v>700</v>
      </c>
    </row>
    <row r="293" spans="1:3" x14ac:dyDescent="0.25">
      <c r="A293" t="s">
        <v>469</v>
      </c>
      <c r="B293" t="s">
        <v>700</v>
      </c>
      <c r="C293" s="47" t="s">
        <v>700</v>
      </c>
    </row>
    <row r="294" spans="1:3" x14ac:dyDescent="0.25">
      <c r="A294" t="s">
        <v>470</v>
      </c>
      <c r="B294" t="s">
        <v>700</v>
      </c>
      <c r="C294" s="47" t="s">
        <v>700</v>
      </c>
    </row>
    <row r="295" spans="1:3" x14ac:dyDescent="0.25">
      <c r="A295" t="s">
        <v>471</v>
      </c>
      <c r="B295" t="s">
        <v>695</v>
      </c>
      <c r="C295" s="47" t="s">
        <v>695</v>
      </c>
    </row>
    <row r="296" spans="1:3" x14ac:dyDescent="0.25">
      <c r="A296" t="s">
        <v>664</v>
      </c>
      <c r="B296" t="s">
        <v>700</v>
      </c>
      <c r="C296" s="47" t="s">
        <v>700</v>
      </c>
    </row>
    <row r="297" spans="1:3" x14ac:dyDescent="0.25">
      <c r="A297" t="s">
        <v>520</v>
      </c>
      <c r="B297" t="s">
        <v>700</v>
      </c>
      <c r="C297" s="47" t="s">
        <v>700</v>
      </c>
    </row>
    <row r="298" spans="1:3" x14ac:dyDescent="0.25">
      <c r="A298" t="s">
        <v>521</v>
      </c>
      <c r="B298" t="s">
        <v>700</v>
      </c>
      <c r="C298" s="47" t="s">
        <v>700</v>
      </c>
    </row>
    <row r="299" spans="1:3" x14ac:dyDescent="0.25">
      <c r="A299" t="s">
        <v>522</v>
      </c>
      <c r="B299" t="s">
        <v>700</v>
      </c>
      <c r="C299" s="47" t="s">
        <v>700</v>
      </c>
    </row>
    <row r="300" spans="1:3" x14ac:dyDescent="0.25">
      <c r="A300" t="s">
        <v>523</v>
      </c>
      <c r="B300" t="s">
        <v>700</v>
      </c>
      <c r="C300" s="47" t="s">
        <v>700</v>
      </c>
    </row>
    <row r="301" spans="1:3" x14ac:dyDescent="0.25">
      <c r="A301" t="s">
        <v>524</v>
      </c>
      <c r="B301" t="s">
        <v>700</v>
      </c>
      <c r="C301" s="47" t="s">
        <v>700</v>
      </c>
    </row>
    <row r="302" spans="1:3" x14ac:dyDescent="0.25">
      <c r="A302" t="s">
        <v>506</v>
      </c>
      <c r="B302" t="s">
        <v>700</v>
      </c>
      <c r="C302" s="47" t="s">
        <v>700</v>
      </c>
    </row>
    <row r="303" spans="1:3" x14ac:dyDescent="0.25">
      <c r="A303" t="s">
        <v>525</v>
      </c>
      <c r="B303" t="s">
        <v>700</v>
      </c>
      <c r="C303" s="47" t="s">
        <v>700</v>
      </c>
    </row>
    <row r="304" spans="1:3" x14ac:dyDescent="0.25">
      <c r="A304" t="s">
        <v>526</v>
      </c>
      <c r="B304" t="s">
        <v>700</v>
      </c>
      <c r="C304" s="47" t="s">
        <v>700</v>
      </c>
    </row>
    <row r="305" spans="1:3" x14ac:dyDescent="0.25">
      <c r="A305" t="s">
        <v>527</v>
      </c>
      <c r="B305" t="s">
        <v>700</v>
      </c>
      <c r="C305" s="47" t="s">
        <v>700</v>
      </c>
    </row>
    <row r="306" spans="1:3" x14ac:dyDescent="0.25">
      <c r="A306" t="s">
        <v>528</v>
      </c>
      <c r="B306" t="s">
        <v>700</v>
      </c>
      <c r="C306" s="47" t="s">
        <v>700</v>
      </c>
    </row>
    <row r="307" spans="1:3" x14ac:dyDescent="0.25">
      <c r="A307" t="s">
        <v>508</v>
      </c>
      <c r="B307" t="s">
        <v>700</v>
      </c>
      <c r="C307" s="47" t="s">
        <v>700</v>
      </c>
    </row>
    <row r="308" spans="1:3" x14ac:dyDescent="0.25">
      <c r="A308" t="s">
        <v>509</v>
      </c>
      <c r="B308" t="s">
        <v>700</v>
      </c>
      <c r="C308" s="47" t="s">
        <v>700</v>
      </c>
    </row>
    <row r="309" spans="1:3" x14ac:dyDescent="0.25">
      <c r="A309" t="s">
        <v>510</v>
      </c>
      <c r="B309" t="s">
        <v>700</v>
      </c>
      <c r="C309" s="47" t="s">
        <v>700</v>
      </c>
    </row>
    <row r="310" spans="1:3" x14ac:dyDescent="0.25">
      <c r="A310" t="s">
        <v>529</v>
      </c>
      <c r="B310" t="s">
        <v>700</v>
      </c>
      <c r="C310" s="47" t="s">
        <v>700</v>
      </c>
    </row>
    <row r="311" spans="1:3" x14ac:dyDescent="0.25">
      <c r="A311" t="s">
        <v>530</v>
      </c>
      <c r="B311" t="s">
        <v>700</v>
      </c>
      <c r="C311" s="47" t="s">
        <v>700</v>
      </c>
    </row>
    <row r="312" spans="1:3" x14ac:dyDescent="0.25">
      <c r="A312" t="s">
        <v>531</v>
      </c>
      <c r="B312" t="s">
        <v>700</v>
      </c>
      <c r="C312" s="47" t="s">
        <v>700</v>
      </c>
    </row>
    <row r="313" spans="1:3" x14ac:dyDescent="0.25">
      <c r="A313" t="s">
        <v>532</v>
      </c>
      <c r="B313" t="s">
        <v>700</v>
      </c>
      <c r="C313" s="47" t="s">
        <v>700</v>
      </c>
    </row>
    <row r="314" spans="1:3" x14ac:dyDescent="0.25">
      <c r="A314" t="s">
        <v>511</v>
      </c>
      <c r="B314" t="s">
        <v>700</v>
      </c>
      <c r="C314" s="47" t="s">
        <v>700</v>
      </c>
    </row>
    <row r="315" spans="1:3" x14ac:dyDescent="0.25">
      <c r="A315" t="s">
        <v>512</v>
      </c>
      <c r="B315" t="s">
        <v>700</v>
      </c>
      <c r="C315" s="47" t="s">
        <v>700</v>
      </c>
    </row>
    <row r="316" spans="1:3" x14ac:dyDescent="0.25">
      <c r="A316" t="s">
        <v>533</v>
      </c>
      <c r="B316" t="s">
        <v>700</v>
      </c>
      <c r="C316" s="47" t="s">
        <v>700</v>
      </c>
    </row>
    <row r="317" spans="1:3" x14ac:dyDescent="0.25">
      <c r="A317" t="s">
        <v>513</v>
      </c>
      <c r="B317" t="s">
        <v>700</v>
      </c>
      <c r="C317" s="47" t="s">
        <v>700</v>
      </c>
    </row>
    <row r="318" spans="1:3" x14ac:dyDescent="0.25">
      <c r="A318" t="s">
        <v>514</v>
      </c>
      <c r="B318" t="s">
        <v>700</v>
      </c>
      <c r="C318" s="47" t="s">
        <v>700</v>
      </c>
    </row>
    <row r="319" spans="1:3" x14ac:dyDescent="0.25">
      <c r="A319" t="s">
        <v>534</v>
      </c>
      <c r="B319" t="s">
        <v>700</v>
      </c>
      <c r="C319" s="47" t="s">
        <v>700</v>
      </c>
    </row>
    <row r="320" spans="1:3" x14ac:dyDescent="0.25">
      <c r="A320" t="s">
        <v>515</v>
      </c>
      <c r="B320" t="s">
        <v>700</v>
      </c>
      <c r="C320" s="47" t="s">
        <v>700</v>
      </c>
    </row>
    <row r="321" spans="1:3" x14ac:dyDescent="0.25">
      <c r="A321" t="s">
        <v>535</v>
      </c>
      <c r="B321" t="s">
        <v>700</v>
      </c>
      <c r="C321" s="47" t="s">
        <v>700</v>
      </c>
    </row>
    <row r="322" spans="1:3" x14ac:dyDescent="0.25">
      <c r="A322" t="s">
        <v>536</v>
      </c>
      <c r="B322" t="s">
        <v>700</v>
      </c>
      <c r="C322" s="47" t="s">
        <v>700</v>
      </c>
    </row>
    <row r="323" spans="1:3" x14ac:dyDescent="0.25">
      <c r="A323" t="s">
        <v>516</v>
      </c>
      <c r="B323" t="s">
        <v>700</v>
      </c>
      <c r="C323" s="47" t="s">
        <v>700</v>
      </c>
    </row>
    <row r="324" spans="1:3" x14ac:dyDescent="0.25">
      <c r="A324" t="s">
        <v>537</v>
      </c>
      <c r="B324" t="s">
        <v>700</v>
      </c>
      <c r="C324" s="47" t="s">
        <v>700</v>
      </c>
    </row>
    <row r="325" spans="1:3" x14ac:dyDescent="0.25">
      <c r="A325" t="s">
        <v>517</v>
      </c>
      <c r="B325" t="s">
        <v>700</v>
      </c>
      <c r="C325" s="47" t="s">
        <v>700</v>
      </c>
    </row>
    <row r="326" spans="1:3" x14ac:dyDescent="0.25">
      <c r="A326" t="s">
        <v>538</v>
      </c>
      <c r="B326" t="s">
        <v>700</v>
      </c>
      <c r="C326" s="47" t="s">
        <v>700</v>
      </c>
    </row>
    <row r="327" spans="1:3" x14ac:dyDescent="0.25">
      <c r="A327" t="s">
        <v>518</v>
      </c>
      <c r="B327" t="s">
        <v>700</v>
      </c>
      <c r="C327" s="47" t="s">
        <v>700</v>
      </c>
    </row>
    <row r="328" spans="1:3" x14ac:dyDescent="0.25">
      <c r="A328" t="s">
        <v>519</v>
      </c>
      <c r="B328" t="s">
        <v>700</v>
      </c>
      <c r="C328" s="47" t="s">
        <v>700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FD8C3C5FF6F64B9D4367B81D88DE0E" ma:contentTypeVersion="1" ma:contentTypeDescription="Create a new document." ma:contentTypeScope="" ma:versionID="534f106622e162955e2e53a22af4bee9">
  <xsd:schema xmlns:xsd="http://www.w3.org/2001/XMLSchema" xmlns:xs="http://www.w3.org/2001/XMLSchema" xmlns:p="http://schemas.microsoft.com/office/2006/metadata/properties" xmlns:ns3="c0c43d4d-b7da-4a2b-8f97-25182fb94a41" targetNamespace="http://schemas.microsoft.com/office/2006/metadata/properties" ma:root="true" ma:fieldsID="599f868cf3143c63c91f03996ade7709" ns3:_="">
    <xsd:import namespace="c0c43d4d-b7da-4a2b-8f97-25182fb94a41"/>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c43d4d-b7da-4a2b-8f97-25182fb94a4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D530025-4BCA-4999-ADFB-9CC44CAE8172}">
  <ds:schemaRef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c0c43d4d-b7da-4a2b-8f97-25182fb94a41"/>
    <ds:schemaRef ds:uri="http://www.w3.org/XML/1998/namespace"/>
  </ds:schemaRefs>
</ds:datastoreItem>
</file>

<file path=customXml/itemProps2.xml><?xml version="1.0" encoding="utf-8"?>
<ds:datastoreItem xmlns:ds="http://schemas.openxmlformats.org/officeDocument/2006/customXml" ds:itemID="{E9BBFACD-FBDB-4545-973C-9B0037463D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c43d4d-b7da-4a2b-8f97-25182fb94a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0B14A2-BE2E-49A7-AC53-FE8C27E9760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Graph</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richa_000</dc:creator>
  <cp:lastModifiedBy>richa_000</cp:lastModifiedBy>
  <dcterms:created xsi:type="dcterms:W3CDTF">2015-02-17T15:33:39Z</dcterms:created>
  <dcterms:modified xsi:type="dcterms:W3CDTF">2015-02-17T15:33:40Z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0x010100C8FD8C3C5FF6F64B9D4367B81D88DE0E</vt:lpwstr>
  </property>
</Properties>
</file>